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1.xml" ContentType="application/vnd.openxmlformats-officedocument.drawing+xml"/>
  <Override PartName="/xl/tables/table4.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https://cagbc.sharepoint.com/sites/M365_ZeroCarbon/Shared Documents/Development/2024 ZCB-D v3 and ZCB-P v2 addenda - IN PROGRESS/Workbooks/ZCB-D Workbook October 2024/"/>
    </mc:Choice>
  </mc:AlternateContent>
  <xr:revisionPtr revIDLastSave="174" documentId="8_{228635F9-086D-4CCF-8A05-8596132959EE}" xr6:coauthVersionLast="47" xr6:coauthVersionMax="47" xr10:uidLastSave="{CDBA7285-5B23-4FBA-900A-18CDC7A6EF29}"/>
  <workbookProtection workbookAlgorithmName="SHA-512" workbookHashValue="MP8r+WICIC4tmtPCcU0c3spcmDbLA0eKxht0Up0Nb6uBjcFF+W+nF7bYKB2FBKaHIKE8BydT4Lm1eaAV2xFxEw==" workbookSaltValue="1mqxrkn7whFkwiM8EFxhhw==" workbookSpinCount="100000" lockStructure="1"/>
  <bookViews>
    <workbookView xWindow="-103" yWindow="-103" windowWidth="22149" windowHeight="13200" xr2:uid="{2E5E7C03-4EFA-4ABD-940F-45F62D21935C}"/>
  </bookViews>
  <sheets>
    <sheet name="À soumettre" sheetId="12" r:id="rId1"/>
    <sheet name="Sommaire" sheetId="5" r:id="rId2"/>
    <sheet name="Efficacité" sheetId="19" r:id="rId3"/>
    <sheet name="Carbone intrinsèque" sheetId="4" r:id="rId4"/>
    <sheet name="Électricité" sheetId="1" r:id="rId5"/>
    <sheet name="Autre énergie" sheetId="2" r:id="rId6"/>
    <sheet name="Réfrigérants" sheetId="15" r:id="rId7"/>
    <sheet name="Impact et innovation" sheetId="21" r:id="rId8"/>
    <sheet name="Facteurs d'émissions" sheetId="8" r:id="rId9"/>
    <sheet name="Graphiques" sheetId="17" r:id="rId10"/>
    <sheet name="Modifications de versions" sheetId="20" r:id="rId11"/>
    <sheet name="Carbon Summary" sheetId="9" state="hidden" r:id="rId12"/>
    <sheet name="Energy Summary" sheetId="14" state="hidden" r:id="rId13"/>
    <sheet name="Peak Summary" sheetId="13" state="hidden" r:id="rId14"/>
    <sheet name="Targets" sheetId="10" state="hidden" r:id="rId15"/>
    <sheet name="Ecometrics" sheetId="23" state="hidden" r:id="rId16"/>
  </sheets>
  <definedNames>
    <definedName name="_xlnm._FilterDatabase" localSheetId="1" hidden="1">Sommaire!#REF!</definedName>
    <definedName name="_Toc26112855" localSheetId="0">'À soumettre'!$B$27</definedName>
    <definedName name="_xlnm.Print_Area" localSheetId="1">Sommaire!$A$1:$S$104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8" i="5" l="1"/>
  <c r="L30" i="4" l="1"/>
  <c r="L31" i="4"/>
  <c r="L32" i="4"/>
  <c r="L33" i="4"/>
  <c r="L35" i="4"/>
  <c r="L36" i="4"/>
  <c r="L37" i="4"/>
  <c r="L38" i="4"/>
  <c r="L39" i="4"/>
  <c r="L40" i="4"/>
  <c r="L41" i="4"/>
  <c r="L42" i="4"/>
  <c r="L43" i="4"/>
  <c r="L44" i="4"/>
  <c r="L45" i="4"/>
  <c r="L48" i="4"/>
  <c r="L49" i="4"/>
  <c r="L50" i="4"/>
  <c r="L51" i="4"/>
  <c r="L52" i="4"/>
  <c r="L53" i="4"/>
  <c r="L54" i="4"/>
  <c r="L29" i="4"/>
  <c r="H22" i="19" a="1"/>
  <c r="H22" i="19" s="1"/>
  <c r="I15" i="19"/>
  <c r="T21" i="17"/>
  <c r="J53" i="2"/>
  <c r="J54" i="2"/>
  <c r="H2" i="23" l="1"/>
  <c r="G2" i="23"/>
  <c r="AP18" i="9"/>
  <c r="V18" i="9"/>
  <c r="FT2" i="23" l="1" a="1"/>
  <c r="FT2" i="23" s="1"/>
  <c r="FS2" i="23" a="1"/>
  <c r="FS2" i="23" s="1"/>
  <c r="FR2" i="23" a="1"/>
  <c r="FR2" i="23" s="1"/>
  <c r="BL2" i="23"/>
  <c r="I51" i="2"/>
  <c r="I53" i="2"/>
  <c r="O92" i="5"/>
  <c r="K19" i="4" l="1"/>
  <c r="CG2" i="23" l="1"/>
  <c r="CM2" i="23"/>
  <c r="H52" i="2"/>
  <c r="I52" i="2" s="1"/>
  <c r="V2" i="23"/>
  <c r="U2" i="23"/>
  <c r="X18" i="9"/>
  <c r="Z18" i="9"/>
  <c r="AB18" i="9"/>
  <c r="AD18" i="9"/>
  <c r="AF18" i="9"/>
  <c r="AH18" i="9"/>
  <c r="AJ18" i="9"/>
  <c r="AL18" i="9"/>
  <c r="AN18" i="9"/>
  <c r="AO18" i="9"/>
  <c r="W18" i="9"/>
  <c r="FM2" i="23" s="1" a="1"/>
  <c r="FM2" i="23" s="1"/>
  <c r="Y18" i="9"/>
  <c r="AA18" i="9"/>
  <c r="AC18" i="9"/>
  <c r="AE18" i="9"/>
  <c r="AG18" i="9"/>
  <c r="AI18" i="9"/>
  <c r="AK18" i="9"/>
  <c r="AM18" i="9"/>
  <c r="I40" i="2"/>
  <c r="I41" i="2"/>
  <c r="I39" i="2"/>
  <c r="I54" i="2"/>
  <c r="F56" i="2"/>
  <c r="I56" i="2" l="1"/>
  <c r="J52" i="2"/>
  <c r="J56" i="2" s="1"/>
  <c r="CK2" i="23"/>
  <c r="W12" i="9"/>
  <c r="I43" i="2"/>
  <c r="G19" i="2" l="1"/>
  <c r="G18" i="2"/>
  <c r="F3" i="13"/>
  <c r="F4" i="13"/>
  <c r="F5" i="13"/>
  <c r="F6" i="13"/>
  <c r="F7" i="13"/>
  <c r="F8" i="13"/>
  <c r="F9"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F186" i="13"/>
  <c r="F187" i="13"/>
  <c r="F188" i="13"/>
  <c r="F189" i="13"/>
  <c r="F190" i="13"/>
  <c r="F191" i="13"/>
  <c r="F192" i="13"/>
  <c r="F193" i="13"/>
  <c r="F194"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4" i="13"/>
  <c r="F225"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4" i="13"/>
  <c r="F335" i="13"/>
  <c r="F336" i="13"/>
  <c r="F337" i="13"/>
  <c r="F338" i="13"/>
  <c r="F339" i="13"/>
  <c r="F340" i="13"/>
  <c r="F341" i="13"/>
  <c r="F342" i="13"/>
  <c r="F343" i="13"/>
  <c r="F344" i="13"/>
  <c r="F345" i="13"/>
  <c r="F346" i="13"/>
  <c r="F347"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F663" i="13"/>
  <c r="F664" i="13"/>
  <c r="F665" i="13"/>
  <c r="F666" i="13"/>
  <c r="F667" i="13"/>
  <c r="F668" i="13"/>
  <c r="F669" i="13"/>
  <c r="F670" i="13"/>
  <c r="F671" i="13"/>
  <c r="F672" i="13"/>
  <c r="F673" i="13"/>
  <c r="F674" i="13"/>
  <c r="F675" i="13"/>
  <c r="F676" i="13"/>
  <c r="F677" i="13"/>
  <c r="F678" i="13"/>
  <c r="F679" i="13"/>
  <c r="F680" i="13"/>
  <c r="F681" i="13"/>
  <c r="F682" i="13"/>
  <c r="F683" i="13"/>
  <c r="F684" i="13"/>
  <c r="F685" i="13"/>
  <c r="F686" i="13"/>
  <c r="F687" i="13"/>
  <c r="F688" i="13"/>
  <c r="F689" i="13"/>
  <c r="F690" i="13"/>
  <c r="F691" i="13"/>
  <c r="F692" i="13"/>
  <c r="F693" i="13"/>
  <c r="F694" i="13"/>
  <c r="F695" i="13"/>
  <c r="F696" i="13"/>
  <c r="F697" i="13"/>
  <c r="F698" i="13"/>
  <c r="F699" i="13"/>
  <c r="F700" i="13"/>
  <c r="F701" i="13"/>
  <c r="F702" i="13"/>
  <c r="F703" i="13"/>
  <c r="F704" i="13"/>
  <c r="F705" i="13"/>
  <c r="F706" i="13"/>
  <c r="F707" i="13"/>
  <c r="F708" i="13"/>
  <c r="F709" i="13"/>
  <c r="F710" i="13"/>
  <c r="F711" i="13"/>
  <c r="F712" i="13"/>
  <c r="F713" i="13"/>
  <c r="F714" i="13"/>
  <c r="F715" i="13"/>
  <c r="F716" i="13"/>
  <c r="F717" i="13"/>
  <c r="F718" i="13"/>
  <c r="F719" i="13"/>
  <c r="F720" i="13"/>
  <c r="F721" i="13"/>
  <c r="F722" i="13"/>
  <c r="F723" i="13"/>
  <c r="F724" i="13"/>
  <c r="F725" i="13"/>
  <c r="F726" i="13"/>
  <c r="F727" i="13"/>
  <c r="F728" i="13"/>
  <c r="F729" i="13"/>
  <c r="F730" i="13"/>
  <c r="F731" i="13"/>
  <c r="F732" i="13"/>
  <c r="F733" i="13"/>
  <c r="F734" i="13"/>
  <c r="F735" i="13"/>
  <c r="F736" i="13"/>
  <c r="F737" i="13"/>
  <c r="F738" i="13"/>
  <c r="F739" i="13"/>
  <c r="F740" i="13"/>
  <c r="F741" i="13"/>
  <c r="F742" i="13"/>
  <c r="F743" i="13"/>
  <c r="F744" i="13"/>
  <c r="F745" i="13"/>
  <c r="F746" i="13"/>
  <c r="F747" i="13"/>
  <c r="F748" i="13"/>
  <c r="F749" i="13"/>
  <c r="F750" i="13"/>
  <c r="F751" i="13"/>
  <c r="F752" i="13"/>
  <c r="F753" i="13"/>
  <c r="F754" i="13"/>
  <c r="F755" i="13"/>
  <c r="F756" i="13"/>
  <c r="F757" i="13"/>
  <c r="F758" i="13"/>
  <c r="F759" i="13"/>
  <c r="F760" i="13"/>
  <c r="F761" i="13"/>
  <c r="F762" i="13"/>
  <c r="F763" i="13"/>
  <c r="F764" i="13"/>
  <c r="F765" i="13"/>
  <c r="F766" i="13"/>
  <c r="F767" i="13"/>
  <c r="F768" i="13"/>
  <c r="F769" i="13"/>
  <c r="F770" i="13"/>
  <c r="F771" i="13"/>
  <c r="F772" i="13"/>
  <c r="F773" i="13"/>
  <c r="F774" i="13"/>
  <c r="F775" i="13"/>
  <c r="F776" i="13"/>
  <c r="F777" i="13"/>
  <c r="F778" i="13"/>
  <c r="F779" i="13"/>
  <c r="F780" i="13"/>
  <c r="F781" i="13"/>
  <c r="F782" i="13"/>
  <c r="F783" i="13"/>
  <c r="F784" i="13"/>
  <c r="F785" i="13"/>
  <c r="F786" i="13"/>
  <c r="F787" i="13"/>
  <c r="F788" i="13"/>
  <c r="F789" i="13"/>
  <c r="F790" i="13"/>
  <c r="F791" i="13"/>
  <c r="F792" i="13"/>
  <c r="F793" i="13"/>
  <c r="F794" i="13"/>
  <c r="F795" i="13"/>
  <c r="F796" i="13"/>
  <c r="F797" i="13"/>
  <c r="F798" i="13"/>
  <c r="F799" i="13"/>
  <c r="F800" i="13"/>
  <c r="F801" i="13"/>
  <c r="F802" i="13"/>
  <c r="F803" i="13"/>
  <c r="F804" i="13"/>
  <c r="F805" i="13"/>
  <c r="F806" i="13"/>
  <c r="F807" i="13"/>
  <c r="F808" i="13"/>
  <c r="F809" i="13"/>
  <c r="F810" i="13"/>
  <c r="F811" i="13"/>
  <c r="F812" i="13"/>
  <c r="F813" i="13"/>
  <c r="F814" i="13"/>
  <c r="F815" i="13"/>
  <c r="F816" i="13"/>
  <c r="F817" i="13"/>
  <c r="F818" i="13"/>
  <c r="F819" i="13"/>
  <c r="F820" i="13"/>
  <c r="F821" i="13"/>
  <c r="F822" i="13"/>
  <c r="F823" i="13"/>
  <c r="F824" i="13"/>
  <c r="F825" i="13"/>
  <c r="F826" i="13"/>
  <c r="F827" i="13"/>
  <c r="F828" i="13"/>
  <c r="F829" i="13"/>
  <c r="F830" i="13"/>
  <c r="F831" i="13"/>
  <c r="F832" i="13"/>
  <c r="F833" i="13"/>
  <c r="F834" i="13"/>
  <c r="F835" i="13"/>
  <c r="F836" i="13"/>
  <c r="F837" i="13"/>
  <c r="F838" i="13"/>
  <c r="F839" i="13"/>
  <c r="F840" i="13"/>
  <c r="F841" i="13"/>
  <c r="F842" i="13"/>
  <c r="F843" i="13"/>
  <c r="F844" i="13"/>
  <c r="F845" i="13"/>
  <c r="F846" i="13"/>
  <c r="F847" i="13"/>
  <c r="F848" i="13"/>
  <c r="F849" i="13"/>
  <c r="F850" i="13"/>
  <c r="F851" i="13"/>
  <c r="F852" i="13"/>
  <c r="F853" i="13"/>
  <c r="F854" i="13"/>
  <c r="F855" i="13"/>
  <c r="F856" i="13"/>
  <c r="F857" i="13"/>
  <c r="F858" i="13"/>
  <c r="F859" i="13"/>
  <c r="F860" i="13"/>
  <c r="F861" i="13"/>
  <c r="F862" i="13"/>
  <c r="F863" i="13"/>
  <c r="F864" i="13"/>
  <c r="F865" i="13"/>
  <c r="F866" i="13"/>
  <c r="F867" i="13"/>
  <c r="F868" i="13"/>
  <c r="F869" i="13"/>
  <c r="F870" i="13"/>
  <c r="F871" i="13"/>
  <c r="F872" i="13"/>
  <c r="F873" i="13"/>
  <c r="F874" i="13"/>
  <c r="F875" i="13"/>
  <c r="F876" i="13"/>
  <c r="F877" i="13"/>
  <c r="F878" i="13"/>
  <c r="F879" i="13"/>
  <c r="F880" i="13"/>
  <c r="F881" i="13"/>
  <c r="F882" i="13"/>
  <c r="F883" i="13"/>
  <c r="F884" i="13"/>
  <c r="F885" i="13"/>
  <c r="F886" i="13"/>
  <c r="F887" i="13"/>
  <c r="F888" i="13"/>
  <c r="F889" i="13"/>
  <c r="F890" i="13"/>
  <c r="F891" i="13"/>
  <c r="F892" i="13"/>
  <c r="F893" i="13"/>
  <c r="F894" i="13"/>
  <c r="F895" i="13"/>
  <c r="F896" i="13"/>
  <c r="F897" i="13"/>
  <c r="F898" i="13"/>
  <c r="F899" i="13"/>
  <c r="F900" i="13"/>
  <c r="F901" i="13"/>
  <c r="F902" i="13"/>
  <c r="F903" i="13"/>
  <c r="F904" i="13"/>
  <c r="F905" i="13"/>
  <c r="F906" i="13"/>
  <c r="F907" i="13"/>
  <c r="F908" i="13"/>
  <c r="F909" i="13"/>
  <c r="F910" i="13"/>
  <c r="F911" i="13"/>
  <c r="F912" i="13"/>
  <c r="F913" i="13"/>
  <c r="F914" i="13"/>
  <c r="F915" i="13"/>
  <c r="F916" i="13"/>
  <c r="F917" i="13"/>
  <c r="F918" i="13"/>
  <c r="F919" i="13"/>
  <c r="F920" i="13"/>
  <c r="F921" i="13"/>
  <c r="F922" i="13"/>
  <c r="F923" i="13"/>
  <c r="F924" i="13"/>
  <c r="F925" i="13"/>
  <c r="F926" i="13"/>
  <c r="F927" i="13"/>
  <c r="F928" i="13"/>
  <c r="F929" i="13"/>
  <c r="F930" i="13"/>
  <c r="F931" i="13"/>
  <c r="F932" i="13"/>
  <c r="F933" i="13"/>
  <c r="F934" i="13"/>
  <c r="F935" i="13"/>
  <c r="F936" i="13"/>
  <c r="F937" i="13"/>
  <c r="F938" i="13"/>
  <c r="F939" i="13"/>
  <c r="F940" i="13"/>
  <c r="F941" i="13"/>
  <c r="F942" i="13"/>
  <c r="F943" i="13"/>
  <c r="F944" i="13"/>
  <c r="F945" i="13"/>
  <c r="F946" i="13"/>
  <c r="F947" i="13"/>
  <c r="F948" i="13"/>
  <c r="F949" i="13"/>
  <c r="F950" i="13"/>
  <c r="F951" i="13"/>
  <c r="F952" i="13"/>
  <c r="F953" i="13"/>
  <c r="F954" i="13"/>
  <c r="F955" i="13"/>
  <c r="F956" i="13"/>
  <c r="F957" i="13"/>
  <c r="F958" i="13"/>
  <c r="F959" i="13"/>
  <c r="F960" i="13"/>
  <c r="F961" i="13"/>
  <c r="F962" i="13"/>
  <c r="F963" i="13"/>
  <c r="F964" i="13"/>
  <c r="F965" i="13"/>
  <c r="F966" i="13"/>
  <c r="F967" i="13"/>
  <c r="F968" i="13"/>
  <c r="F969" i="13"/>
  <c r="F970" i="13"/>
  <c r="F971" i="13"/>
  <c r="F972" i="13"/>
  <c r="F973" i="13"/>
  <c r="F974" i="13"/>
  <c r="F975" i="13"/>
  <c r="F976" i="13"/>
  <c r="F977" i="13"/>
  <c r="F978" i="13"/>
  <c r="F979" i="13"/>
  <c r="F980" i="13"/>
  <c r="F981" i="13"/>
  <c r="F982" i="13"/>
  <c r="F983" i="13"/>
  <c r="F984" i="13"/>
  <c r="F985" i="13"/>
  <c r="F986" i="13"/>
  <c r="F987" i="13"/>
  <c r="F988" i="13"/>
  <c r="F989" i="13"/>
  <c r="F990" i="13"/>
  <c r="F991" i="13"/>
  <c r="F992" i="13"/>
  <c r="F993" i="13"/>
  <c r="F994" i="13"/>
  <c r="F995" i="13"/>
  <c r="F996" i="13"/>
  <c r="F997" i="13"/>
  <c r="F998" i="13"/>
  <c r="F999" i="13"/>
  <c r="F1000" i="13"/>
  <c r="F1001" i="13"/>
  <c r="F1002" i="13"/>
  <c r="F1003" i="13"/>
  <c r="F1004" i="13"/>
  <c r="F1005" i="13"/>
  <c r="F1006" i="13"/>
  <c r="F1007" i="13"/>
  <c r="F1008" i="13"/>
  <c r="F1009" i="13"/>
  <c r="F1010" i="13"/>
  <c r="F1011" i="13"/>
  <c r="F1012" i="13"/>
  <c r="F1013" i="13"/>
  <c r="F1014" i="13"/>
  <c r="F1015" i="13"/>
  <c r="F1016" i="13"/>
  <c r="F1017" i="13"/>
  <c r="F1018" i="13"/>
  <c r="F1019" i="13"/>
  <c r="F1020" i="13"/>
  <c r="F1021" i="13"/>
  <c r="F1022" i="13"/>
  <c r="F1023" i="13"/>
  <c r="F1024" i="13"/>
  <c r="F1025" i="13"/>
  <c r="F1026" i="13"/>
  <c r="F1027" i="13"/>
  <c r="F1028" i="13"/>
  <c r="F1029" i="13"/>
  <c r="F1030" i="13"/>
  <c r="F1031" i="13"/>
  <c r="F1032" i="13"/>
  <c r="F1033" i="13"/>
  <c r="F1034" i="13"/>
  <c r="F1035" i="13"/>
  <c r="F1036" i="13"/>
  <c r="F1037" i="13"/>
  <c r="F1038" i="13"/>
  <c r="F1039" i="13"/>
  <c r="F1040" i="13"/>
  <c r="F1041" i="13"/>
  <c r="F1042" i="13"/>
  <c r="F1043" i="13"/>
  <c r="F1044" i="13"/>
  <c r="F1045" i="13"/>
  <c r="F1046" i="13"/>
  <c r="F1047" i="13"/>
  <c r="F1048" i="13"/>
  <c r="F1049" i="13"/>
  <c r="F1050" i="13"/>
  <c r="F1051" i="13"/>
  <c r="F1052" i="13"/>
  <c r="F1053" i="13"/>
  <c r="F1054" i="13"/>
  <c r="F1055" i="13"/>
  <c r="F1056" i="13"/>
  <c r="F1057" i="13"/>
  <c r="F1058" i="13"/>
  <c r="F1059" i="13"/>
  <c r="F1060" i="13"/>
  <c r="F1061" i="13"/>
  <c r="F1062" i="13"/>
  <c r="F1063" i="13"/>
  <c r="F1064" i="13"/>
  <c r="F1065" i="13"/>
  <c r="F1066" i="13"/>
  <c r="F1067" i="13"/>
  <c r="F1068" i="13"/>
  <c r="F1069" i="13"/>
  <c r="F1070" i="13"/>
  <c r="F1071" i="13"/>
  <c r="F1072" i="13"/>
  <c r="F1073" i="13"/>
  <c r="F1074" i="13"/>
  <c r="F1075" i="13"/>
  <c r="F1076" i="13"/>
  <c r="F1077" i="13"/>
  <c r="F1078" i="13"/>
  <c r="F1079" i="13"/>
  <c r="F1080" i="13"/>
  <c r="F1081" i="13"/>
  <c r="F1082" i="13"/>
  <c r="F1083" i="13"/>
  <c r="F1084" i="13"/>
  <c r="F1085" i="13"/>
  <c r="F1086" i="13"/>
  <c r="F1087" i="13"/>
  <c r="F1088" i="13"/>
  <c r="F1089" i="13"/>
  <c r="F1090" i="13"/>
  <c r="F1091" i="13"/>
  <c r="F1092" i="13"/>
  <c r="F1093" i="13"/>
  <c r="F1094" i="13"/>
  <c r="F1095" i="13"/>
  <c r="F1096" i="13"/>
  <c r="F1097" i="13"/>
  <c r="F1098" i="13"/>
  <c r="F1099" i="13"/>
  <c r="F1100" i="13"/>
  <c r="F1101" i="13"/>
  <c r="F1102" i="13"/>
  <c r="F1103" i="13"/>
  <c r="F1104" i="13"/>
  <c r="F1105" i="13"/>
  <c r="F1106" i="13"/>
  <c r="F1107" i="13"/>
  <c r="F1108" i="13"/>
  <c r="F1109" i="13"/>
  <c r="F1110" i="13"/>
  <c r="F1111" i="13"/>
  <c r="F1112" i="13"/>
  <c r="F1113" i="13"/>
  <c r="F1114" i="13"/>
  <c r="F1115" i="13"/>
  <c r="F1116" i="13"/>
  <c r="F1117" i="13"/>
  <c r="F1118" i="13"/>
  <c r="F1119" i="13"/>
  <c r="F1120" i="13"/>
  <c r="F1121" i="13"/>
  <c r="F1122" i="13"/>
  <c r="F1123" i="13"/>
  <c r="F1124" i="13"/>
  <c r="F1125" i="13"/>
  <c r="F1126" i="13"/>
  <c r="F1127" i="13"/>
  <c r="F1128" i="13"/>
  <c r="F1129" i="13"/>
  <c r="F1130" i="13"/>
  <c r="F1131" i="13"/>
  <c r="F1132" i="13"/>
  <c r="F1133" i="13"/>
  <c r="F1134" i="13"/>
  <c r="F1135" i="13"/>
  <c r="F1136" i="13"/>
  <c r="F1137" i="13"/>
  <c r="F1138" i="13"/>
  <c r="F1139" i="13"/>
  <c r="F1140" i="13"/>
  <c r="F1141" i="13"/>
  <c r="F1142" i="13"/>
  <c r="F1143" i="13"/>
  <c r="F1144" i="13"/>
  <c r="F1145" i="13"/>
  <c r="F1146" i="13"/>
  <c r="F1147" i="13"/>
  <c r="F1148" i="13"/>
  <c r="F1149" i="13"/>
  <c r="F1150" i="13"/>
  <c r="F1151" i="13"/>
  <c r="F1152" i="13"/>
  <c r="F1153" i="13"/>
  <c r="F1154" i="13"/>
  <c r="F1155" i="13"/>
  <c r="F1156" i="13"/>
  <c r="F1157" i="13"/>
  <c r="F1158" i="13"/>
  <c r="F1159" i="13"/>
  <c r="F1160" i="13"/>
  <c r="F1161" i="13"/>
  <c r="F1162" i="13"/>
  <c r="F1163" i="13"/>
  <c r="F1164" i="13"/>
  <c r="F1165" i="13"/>
  <c r="F1166" i="13"/>
  <c r="F1167" i="13"/>
  <c r="F1168" i="13"/>
  <c r="F1169" i="13"/>
  <c r="F1170" i="13"/>
  <c r="F1171" i="13"/>
  <c r="F1172" i="13"/>
  <c r="F1173" i="13"/>
  <c r="F1174" i="13"/>
  <c r="F1175" i="13"/>
  <c r="F1176" i="13"/>
  <c r="F1177" i="13"/>
  <c r="F1178" i="13"/>
  <c r="F1179" i="13"/>
  <c r="F1180" i="13"/>
  <c r="F1181" i="13"/>
  <c r="F1182" i="13"/>
  <c r="F1183" i="13"/>
  <c r="F1184" i="13"/>
  <c r="F1185" i="13"/>
  <c r="F1186" i="13"/>
  <c r="F1187" i="13"/>
  <c r="F1188" i="13"/>
  <c r="F1189" i="13"/>
  <c r="F1190" i="13"/>
  <c r="F1191" i="13"/>
  <c r="F1192" i="13"/>
  <c r="F1193" i="13"/>
  <c r="F1194" i="13"/>
  <c r="F1195" i="13"/>
  <c r="F1196" i="13"/>
  <c r="F1197" i="13"/>
  <c r="F1198" i="13"/>
  <c r="F1199" i="13"/>
  <c r="F1200" i="13"/>
  <c r="F1201" i="13"/>
  <c r="F1202" i="13"/>
  <c r="F1203" i="13"/>
  <c r="F1204" i="13"/>
  <c r="F1205" i="13"/>
  <c r="F1206" i="13"/>
  <c r="F1207" i="13"/>
  <c r="F1208" i="13"/>
  <c r="F1209" i="13"/>
  <c r="F1210" i="13"/>
  <c r="F1211" i="13"/>
  <c r="F1212" i="13"/>
  <c r="F1213" i="13"/>
  <c r="F1214" i="13"/>
  <c r="F1215" i="13"/>
  <c r="F1216" i="13"/>
  <c r="F1217" i="13"/>
  <c r="F1218" i="13"/>
  <c r="F1219" i="13"/>
  <c r="F1220" i="13"/>
  <c r="F1221" i="13"/>
  <c r="F1222" i="13"/>
  <c r="F1223" i="13"/>
  <c r="F1224" i="13"/>
  <c r="F1225" i="13"/>
  <c r="F1226" i="13"/>
  <c r="F1227" i="13"/>
  <c r="F1228" i="13"/>
  <c r="F1229" i="13"/>
  <c r="F1230" i="13"/>
  <c r="F1231" i="13"/>
  <c r="F1232" i="13"/>
  <c r="F1233" i="13"/>
  <c r="F1234" i="13"/>
  <c r="F1235" i="13"/>
  <c r="F1236" i="13"/>
  <c r="F1237" i="13"/>
  <c r="F1238" i="13"/>
  <c r="F1239" i="13"/>
  <c r="F1240" i="13"/>
  <c r="F1241" i="13"/>
  <c r="F1242" i="13"/>
  <c r="F1243" i="13"/>
  <c r="F1244" i="13"/>
  <c r="F1245" i="13"/>
  <c r="F1246" i="13"/>
  <c r="F1247" i="13"/>
  <c r="F1248" i="13"/>
  <c r="F1249" i="13"/>
  <c r="F1250" i="13"/>
  <c r="F1251" i="13"/>
  <c r="F1252" i="13"/>
  <c r="F1253" i="13"/>
  <c r="F1254" i="13"/>
  <c r="F1255" i="13"/>
  <c r="F1256" i="13"/>
  <c r="F1257" i="13"/>
  <c r="F1258" i="13"/>
  <c r="F1259" i="13"/>
  <c r="F1260" i="13"/>
  <c r="F1261" i="13"/>
  <c r="F1262" i="13"/>
  <c r="F1263" i="13"/>
  <c r="F1264" i="13"/>
  <c r="F1265" i="13"/>
  <c r="F1266" i="13"/>
  <c r="F1267" i="13"/>
  <c r="F1268" i="13"/>
  <c r="F1269" i="13"/>
  <c r="F1270" i="13"/>
  <c r="F1271" i="13"/>
  <c r="F1272" i="13"/>
  <c r="F1273" i="13"/>
  <c r="F1274" i="13"/>
  <c r="F1275" i="13"/>
  <c r="F1276" i="13"/>
  <c r="F1277" i="13"/>
  <c r="F1278" i="13"/>
  <c r="F1279" i="13"/>
  <c r="F1280" i="13"/>
  <c r="F1281" i="13"/>
  <c r="F1282" i="13"/>
  <c r="F1283" i="13"/>
  <c r="F1284" i="13"/>
  <c r="F1285" i="13"/>
  <c r="F1286" i="13"/>
  <c r="F1287" i="13"/>
  <c r="F1288" i="13"/>
  <c r="F1289" i="13"/>
  <c r="F1290" i="13"/>
  <c r="F1291" i="13"/>
  <c r="F1292" i="13"/>
  <c r="F1293" i="13"/>
  <c r="F1294" i="13"/>
  <c r="F1295" i="13"/>
  <c r="F1296" i="13"/>
  <c r="F1297" i="13"/>
  <c r="F1298" i="13"/>
  <c r="F1299" i="13"/>
  <c r="F1300" i="13"/>
  <c r="F1301" i="13"/>
  <c r="F1302" i="13"/>
  <c r="F1303" i="13"/>
  <c r="F1304" i="13"/>
  <c r="F1305" i="13"/>
  <c r="F1306" i="13"/>
  <c r="F1307" i="13"/>
  <c r="F1308" i="13"/>
  <c r="F1309" i="13"/>
  <c r="F1310" i="13"/>
  <c r="F1311" i="13"/>
  <c r="F1312" i="13"/>
  <c r="F1313" i="13"/>
  <c r="F1314" i="13"/>
  <c r="F1315" i="13"/>
  <c r="F1316" i="13"/>
  <c r="F1317" i="13"/>
  <c r="F1318" i="13"/>
  <c r="F1319" i="13"/>
  <c r="F1320" i="13"/>
  <c r="F1321" i="13"/>
  <c r="F1322" i="13"/>
  <c r="F1323" i="13"/>
  <c r="F1324" i="13"/>
  <c r="F1325" i="13"/>
  <c r="F1326" i="13"/>
  <c r="F1327" i="13"/>
  <c r="F1328" i="13"/>
  <c r="F1329" i="13"/>
  <c r="F1330" i="13"/>
  <c r="F1331" i="13"/>
  <c r="F1332" i="13"/>
  <c r="F1333" i="13"/>
  <c r="F1334" i="13"/>
  <c r="F1335" i="13"/>
  <c r="F1336" i="13"/>
  <c r="F1337" i="13"/>
  <c r="F1338" i="13"/>
  <c r="F1339" i="13"/>
  <c r="F1340" i="13"/>
  <c r="F1341" i="13"/>
  <c r="F1342" i="13"/>
  <c r="F1343" i="13"/>
  <c r="F1344" i="13"/>
  <c r="F1345" i="13"/>
  <c r="F1346" i="13"/>
  <c r="F1347" i="13"/>
  <c r="F1348" i="13"/>
  <c r="F1349" i="13"/>
  <c r="F1350" i="13"/>
  <c r="F1351" i="13"/>
  <c r="F1352" i="13"/>
  <c r="F1353" i="13"/>
  <c r="F1354" i="13"/>
  <c r="F1355" i="13"/>
  <c r="F1356" i="13"/>
  <c r="F1357" i="13"/>
  <c r="F1358" i="13"/>
  <c r="F1359" i="13"/>
  <c r="F1360" i="13"/>
  <c r="F1361" i="13"/>
  <c r="F1362" i="13"/>
  <c r="F1363" i="13"/>
  <c r="F1364" i="13"/>
  <c r="F1365" i="13"/>
  <c r="F1366" i="13"/>
  <c r="F1367" i="13"/>
  <c r="F1368" i="13"/>
  <c r="F1369" i="13"/>
  <c r="F1370" i="13"/>
  <c r="F1371" i="13"/>
  <c r="F1372" i="13"/>
  <c r="F1373" i="13"/>
  <c r="F1374" i="13"/>
  <c r="F1375" i="13"/>
  <c r="F1376" i="13"/>
  <c r="F1377" i="13"/>
  <c r="F1378" i="13"/>
  <c r="F1379" i="13"/>
  <c r="F1380" i="13"/>
  <c r="F1381" i="13"/>
  <c r="F1382" i="13"/>
  <c r="F1383" i="13"/>
  <c r="F1384" i="13"/>
  <c r="F1385" i="13"/>
  <c r="F1386" i="13"/>
  <c r="F1387" i="13"/>
  <c r="F1388" i="13"/>
  <c r="F1389" i="13"/>
  <c r="F1390" i="13"/>
  <c r="F1391" i="13"/>
  <c r="F1392" i="13"/>
  <c r="F1393" i="13"/>
  <c r="F1394" i="13"/>
  <c r="F1395" i="13"/>
  <c r="F1396" i="13"/>
  <c r="F1397" i="13"/>
  <c r="F1398" i="13"/>
  <c r="F1399" i="13"/>
  <c r="F1400" i="13"/>
  <c r="F1401" i="13"/>
  <c r="F1402" i="13"/>
  <c r="F1403" i="13"/>
  <c r="F1404" i="13"/>
  <c r="F1405" i="13"/>
  <c r="F1406" i="13"/>
  <c r="F1407" i="13"/>
  <c r="F1408" i="13"/>
  <c r="F1409" i="13"/>
  <c r="F1410" i="13"/>
  <c r="F1411" i="13"/>
  <c r="F1412" i="13"/>
  <c r="F1413" i="13"/>
  <c r="F1414" i="13"/>
  <c r="F1415" i="13"/>
  <c r="F1416" i="13"/>
  <c r="F1417" i="13"/>
  <c r="F1418" i="13"/>
  <c r="F1419" i="13"/>
  <c r="F1420" i="13"/>
  <c r="F1421" i="13"/>
  <c r="F1422" i="13"/>
  <c r="F1423" i="13"/>
  <c r="F1424" i="13"/>
  <c r="F1425" i="13"/>
  <c r="F1426" i="13"/>
  <c r="F1427" i="13"/>
  <c r="F1428" i="13"/>
  <c r="F1429" i="13"/>
  <c r="F1430" i="13"/>
  <c r="F1431" i="13"/>
  <c r="F1432" i="13"/>
  <c r="F1433" i="13"/>
  <c r="F1434" i="13"/>
  <c r="F1435" i="13"/>
  <c r="F1436" i="13"/>
  <c r="F1437" i="13"/>
  <c r="F1438" i="13"/>
  <c r="F1439" i="13"/>
  <c r="F1440" i="13"/>
  <c r="F1441" i="13"/>
  <c r="F1442" i="13"/>
  <c r="F1443" i="13"/>
  <c r="F1444" i="13"/>
  <c r="F1445" i="13"/>
  <c r="F1446" i="13"/>
  <c r="F1447" i="13"/>
  <c r="F1448" i="13"/>
  <c r="F1449" i="13"/>
  <c r="F1450" i="13"/>
  <c r="F1451" i="13"/>
  <c r="F1452" i="13"/>
  <c r="F1453" i="13"/>
  <c r="F1454" i="13"/>
  <c r="F1455" i="13"/>
  <c r="F1456" i="13"/>
  <c r="F1457" i="13"/>
  <c r="F1458" i="13"/>
  <c r="F1459" i="13"/>
  <c r="F1460" i="13"/>
  <c r="F1461" i="13"/>
  <c r="F1462" i="13"/>
  <c r="F1463" i="13"/>
  <c r="F1464" i="13"/>
  <c r="F1465" i="13"/>
  <c r="F1466" i="13"/>
  <c r="F1467" i="13"/>
  <c r="F1468" i="13"/>
  <c r="F1469" i="13"/>
  <c r="F1470" i="13"/>
  <c r="F1471" i="13"/>
  <c r="F1472" i="13"/>
  <c r="F1473" i="13"/>
  <c r="F1474" i="13"/>
  <c r="F1475" i="13"/>
  <c r="F1476" i="13"/>
  <c r="F1477" i="13"/>
  <c r="F1478" i="13"/>
  <c r="F1479" i="13"/>
  <c r="F1480" i="13"/>
  <c r="F1481" i="13"/>
  <c r="F1482" i="13"/>
  <c r="F1483" i="13"/>
  <c r="F1484" i="13"/>
  <c r="F1485" i="13"/>
  <c r="F1486" i="13"/>
  <c r="F1487" i="13"/>
  <c r="F1488" i="13"/>
  <c r="F1489" i="13"/>
  <c r="F1490" i="13"/>
  <c r="F1491" i="13"/>
  <c r="F1492" i="13"/>
  <c r="F1493" i="13"/>
  <c r="F1494" i="13"/>
  <c r="F1495" i="13"/>
  <c r="F1496" i="13"/>
  <c r="F1497" i="13"/>
  <c r="F1498" i="13"/>
  <c r="F1499" i="13"/>
  <c r="F1500" i="13"/>
  <c r="F1501" i="13"/>
  <c r="F1502" i="13"/>
  <c r="F1503" i="13"/>
  <c r="F1504" i="13"/>
  <c r="F1505" i="13"/>
  <c r="F1506" i="13"/>
  <c r="F1507" i="13"/>
  <c r="F1508" i="13"/>
  <c r="F1509" i="13"/>
  <c r="F1510" i="13"/>
  <c r="F1511" i="13"/>
  <c r="F1512" i="13"/>
  <c r="F1513" i="13"/>
  <c r="F1514" i="13"/>
  <c r="F1515" i="13"/>
  <c r="F1516" i="13"/>
  <c r="F1517" i="13"/>
  <c r="F1518" i="13"/>
  <c r="F1519" i="13"/>
  <c r="F1520" i="13"/>
  <c r="F1521" i="13"/>
  <c r="F1522" i="13"/>
  <c r="F1523" i="13"/>
  <c r="F1524" i="13"/>
  <c r="F1525" i="13"/>
  <c r="F1526" i="13"/>
  <c r="F1527" i="13"/>
  <c r="F1528" i="13"/>
  <c r="F1529" i="13"/>
  <c r="F1530" i="13"/>
  <c r="F1531" i="13"/>
  <c r="F1532" i="13"/>
  <c r="F1533" i="13"/>
  <c r="F1534" i="13"/>
  <c r="F1535" i="13"/>
  <c r="F1536" i="13"/>
  <c r="F1537" i="13"/>
  <c r="F1538" i="13"/>
  <c r="F1539" i="13"/>
  <c r="F1540" i="13"/>
  <c r="F1541" i="13"/>
  <c r="F1542" i="13"/>
  <c r="F1543" i="13"/>
  <c r="F1544" i="13"/>
  <c r="F1545" i="13"/>
  <c r="F1546" i="13"/>
  <c r="F1547" i="13"/>
  <c r="F1548" i="13"/>
  <c r="F1549" i="13"/>
  <c r="F1550" i="13"/>
  <c r="F1551" i="13"/>
  <c r="F1552" i="13"/>
  <c r="F1553" i="13"/>
  <c r="F1554" i="13"/>
  <c r="F1555" i="13"/>
  <c r="F1556" i="13"/>
  <c r="F1557" i="13"/>
  <c r="F1558" i="13"/>
  <c r="F1559" i="13"/>
  <c r="F1560" i="13"/>
  <c r="F1561" i="13"/>
  <c r="F1562" i="13"/>
  <c r="F1563" i="13"/>
  <c r="F1564" i="13"/>
  <c r="F1565" i="13"/>
  <c r="F1566" i="13"/>
  <c r="F1567" i="13"/>
  <c r="F1568" i="13"/>
  <c r="F1569" i="13"/>
  <c r="F1570" i="13"/>
  <c r="F1571" i="13"/>
  <c r="F1572" i="13"/>
  <c r="F1573" i="13"/>
  <c r="F1574" i="13"/>
  <c r="F1575" i="13"/>
  <c r="F1576" i="13"/>
  <c r="F1577" i="13"/>
  <c r="F1578" i="13"/>
  <c r="F1579" i="13"/>
  <c r="F1580" i="13"/>
  <c r="F1581" i="13"/>
  <c r="F1582" i="13"/>
  <c r="F1583" i="13"/>
  <c r="F1584" i="13"/>
  <c r="F1585" i="13"/>
  <c r="F1586" i="13"/>
  <c r="F1587" i="13"/>
  <c r="F1588" i="13"/>
  <c r="F1589" i="13"/>
  <c r="F1590" i="13"/>
  <c r="F1591" i="13"/>
  <c r="F1592" i="13"/>
  <c r="F1593" i="13"/>
  <c r="F1594" i="13"/>
  <c r="F1595" i="13"/>
  <c r="F1596" i="13"/>
  <c r="F1597" i="13"/>
  <c r="F1598" i="13"/>
  <c r="F1599" i="13"/>
  <c r="F1600" i="13"/>
  <c r="F1601" i="13"/>
  <c r="F1602" i="13"/>
  <c r="F1603" i="13"/>
  <c r="F1604" i="13"/>
  <c r="F1605" i="13"/>
  <c r="F1606" i="13"/>
  <c r="F1607" i="13"/>
  <c r="F1608" i="13"/>
  <c r="F1609" i="13"/>
  <c r="F1610" i="13"/>
  <c r="F1611" i="13"/>
  <c r="F1612" i="13"/>
  <c r="F1613" i="13"/>
  <c r="F1614" i="13"/>
  <c r="F1615" i="13"/>
  <c r="F1616" i="13"/>
  <c r="F1617" i="13"/>
  <c r="F1618" i="13"/>
  <c r="F1619" i="13"/>
  <c r="F1620" i="13"/>
  <c r="F1621" i="13"/>
  <c r="F1622" i="13"/>
  <c r="F1623" i="13"/>
  <c r="F1624" i="13"/>
  <c r="F1625" i="13"/>
  <c r="F1626" i="13"/>
  <c r="F1627" i="13"/>
  <c r="F1628" i="13"/>
  <c r="F1629" i="13"/>
  <c r="F1630" i="13"/>
  <c r="F1631" i="13"/>
  <c r="F1632" i="13"/>
  <c r="F1633" i="13"/>
  <c r="F1634" i="13"/>
  <c r="F1635" i="13"/>
  <c r="F1636" i="13"/>
  <c r="F1637" i="13"/>
  <c r="F1638" i="13"/>
  <c r="F1639" i="13"/>
  <c r="F1640" i="13"/>
  <c r="F1641" i="13"/>
  <c r="F1642" i="13"/>
  <c r="F1643" i="13"/>
  <c r="F1644" i="13"/>
  <c r="F1645" i="13"/>
  <c r="F1646" i="13"/>
  <c r="F1647" i="13"/>
  <c r="F1648" i="13"/>
  <c r="F1649" i="13"/>
  <c r="F1650" i="13"/>
  <c r="F1651" i="13"/>
  <c r="F1652" i="13"/>
  <c r="F1653" i="13"/>
  <c r="F1654" i="13"/>
  <c r="F1655" i="13"/>
  <c r="F1656" i="13"/>
  <c r="F1657" i="13"/>
  <c r="F1658" i="13"/>
  <c r="F1659" i="13"/>
  <c r="F1660" i="13"/>
  <c r="F1661" i="13"/>
  <c r="F1662" i="13"/>
  <c r="F1663" i="13"/>
  <c r="F1664" i="13"/>
  <c r="F1665" i="13"/>
  <c r="F1666" i="13"/>
  <c r="F1667" i="13"/>
  <c r="F1668" i="13"/>
  <c r="F1669" i="13"/>
  <c r="F1670" i="13"/>
  <c r="F1671" i="13"/>
  <c r="F1672" i="13"/>
  <c r="F1673" i="13"/>
  <c r="F1674" i="13"/>
  <c r="F1675" i="13"/>
  <c r="F1676" i="13"/>
  <c r="F1677" i="13"/>
  <c r="F1678" i="13"/>
  <c r="F1679" i="13"/>
  <c r="F1680" i="13"/>
  <c r="F1681" i="13"/>
  <c r="F1682" i="13"/>
  <c r="F1683" i="13"/>
  <c r="F1684" i="13"/>
  <c r="F1685" i="13"/>
  <c r="F1686" i="13"/>
  <c r="F1687" i="13"/>
  <c r="F1688" i="13"/>
  <c r="F1689" i="13"/>
  <c r="F1690" i="13"/>
  <c r="F1691" i="13"/>
  <c r="F1692" i="13"/>
  <c r="F1693" i="13"/>
  <c r="F1694" i="13"/>
  <c r="F1695" i="13"/>
  <c r="F1696" i="13"/>
  <c r="F1697" i="13"/>
  <c r="F1698" i="13"/>
  <c r="F1699" i="13"/>
  <c r="F1700" i="13"/>
  <c r="F1701" i="13"/>
  <c r="F1702" i="13"/>
  <c r="F1703" i="13"/>
  <c r="F1704" i="13"/>
  <c r="F1705" i="13"/>
  <c r="F1706" i="13"/>
  <c r="F1707" i="13"/>
  <c r="F1708" i="13"/>
  <c r="F1709" i="13"/>
  <c r="F1710" i="13"/>
  <c r="F1711" i="13"/>
  <c r="F1712" i="13"/>
  <c r="F1713" i="13"/>
  <c r="F1714" i="13"/>
  <c r="F1715" i="13"/>
  <c r="F1716" i="13"/>
  <c r="F1717" i="13"/>
  <c r="F1718" i="13"/>
  <c r="F1719" i="13"/>
  <c r="F1720" i="13"/>
  <c r="F1721" i="13"/>
  <c r="F1722" i="13"/>
  <c r="F1723" i="13"/>
  <c r="F1724" i="13"/>
  <c r="F1725" i="13"/>
  <c r="F1726" i="13"/>
  <c r="F1727" i="13"/>
  <c r="F1728" i="13"/>
  <c r="F1729" i="13"/>
  <c r="F1730" i="13"/>
  <c r="F1731" i="13"/>
  <c r="F1732" i="13"/>
  <c r="F1733" i="13"/>
  <c r="F1734" i="13"/>
  <c r="F1735" i="13"/>
  <c r="F1736" i="13"/>
  <c r="F1737" i="13"/>
  <c r="F1738" i="13"/>
  <c r="F1739" i="13"/>
  <c r="F1740" i="13"/>
  <c r="F1741" i="13"/>
  <c r="F1742" i="13"/>
  <c r="F1743" i="13"/>
  <c r="F1744" i="13"/>
  <c r="F1745" i="13"/>
  <c r="F1746" i="13"/>
  <c r="F1747" i="13"/>
  <c r="F1748" i="13"/>
  <c r="F1749" i="13"/>
  <c r="F1750" i="13"/>
  <c r="F1751" i="13"/>
  <c r="F1752" i="13"/>
  <c r="F1753" i="13"/>
  <c r="F1754" i="13"/>
  <c r="F1755" i="13"/>
  <c r="F1756" i="13"/>
  <c r="F1757" i="13"/>
  <c r="F1758" i="13"/>
  <c r="F1759" i="13"/>
  <c r="F1760" i="13"/>
  <c r="F1761" i="13"/>
  <c r="F1762" i="13"/>
  <c r="F1763" i="13"/>
  <c r="F1764" i="13"/>
  <c r="F1765" i="13"/>
  <c r="F1766" i="13"/>
  <c r="F1767" i="13"/>
  <c r="F1768" i="13"/>
  <c r="F1769" i="13"/>
  <c r="F1770" i="13"/>
  <c r="F1771" i="13"/>
  <c r="F1772" i="13"/>
  <c r="F1773" i="13"/>
  <c r="F1774" i="13"/>
  <c r="F1775" i="13"/>
  <c r="F1776" i="13"/>
  <c r="F1777" i="13"/>
  <c r="F1778" i="13"/>
  <c r="F1779" i="13"/>
  <c r="F1780" i="13"/>
  <c r="F1781" i="13"/>
  <c r="F1782" i="13"/>
  <c r="F1783" i="13"/>
  <c r="F1784" i="13"/>
  <c r="F1785" i="13"/>
  <c r="F1786" i="13"/>
  <c r="F1787" i="13"/>
  <c r="F1788" i="13"/>
  <c r="F1789" i="13"/>
  <c r="F1790" i="13"/>
  <c r="F1791" i="13"/>
  <c r="F1792" i="13"/>
  <c r="F1793" i="13"/>
  <c r="F1794" i="13"/>
  <c r="F1795" i="13"/>
  <c r="F1796" i="13"/>
  <c r="F1797" i="13"/>
  <c r="F1798" i="13"/>
  <c r="F1799" i="13"/>
  <c r="F1800" i="13"/>
  <c r="F1801" i="13"/>
  <c r="F1802" i="13"/>
  <c r="F1803" i="13"/>
  <c r="F1804" i="13"/>
  <c r="F1805" i="13"/>
  <c r="F1806" i="13"/>
  <c r="F1807" i="13"/>
  <c r="F1808" i="13"/>
  <c r="F1809" i="13"/>
  <c r="F1810" i="13"/>
  <c r="F1811" i="13"/>
  <c r="F1812" i="13"/>
  <c r="F1813" i="13"/>
  <c r="F1814" i="13"/>
  <c r="F1815" i="13"/>
  <c r="F1816" i="13"/>
  <c r="F1817" i="13"/>
  <c r="F1818" i="13"/>
  <c r="F1819" i="13"/>
  <c r="F1820" i="13"/>
  <c r="F1821" i="13"/>
  <c r="F1822" i="13"/>
  <c r="F1823" i="13"/>
  <c r="F1824" i="13"/>
  <c r="F1825" i="13"/>
  <c r="F1826" i="13"/>
  <c r="F1827" i="13"/>
  <c r="F1828" i="13"/>
  <c r="F1829" i="13"/>
  <c r="F1830" i="13"/>
  <c r="F1831" i="13"/>
  <c r="F1832" i="13"/>
  <c r="F1833" i="13"/>
  <c r="F1834" i="13"/>
  <c r="F1835" i="13"/>
  <c r="F1836" i="13"/>
  <c r="F1837" i="13"/>
  <c r="F1838" i="13"/>
  <c r="F1839" i="13"/>
  <c r="F1840" i="13"/>
  <c r="F1841" i="13"/>
  <c r="F1842" i="13"/>
  <c r="F1843" i="13"/>
  <c r="F1844" i="13"/>
  <c r="F1845" i="13"/>
  <c r="F1846" i="13"/>
  <c r="F1847" i="13"/>
  <c r="F1848" i="13"/>
  <c r="F1849" i="13"/>
  <c r="F1850" i="13"/>
  <c r="F1851" i="13"/>
  <c r="F1852" i="13"/>
  <c r="F1853" i="13"/>
  <c r="F1854" i="13"/>
  <c r="F1855" i="13"/>
  <c r="F1856" i="13"/>
  <c r="F1857" i="13"/>
  <c r="F1858" i="13"/>
  <c r="F1859" i="13"/>
  <c r="F1860" i="13"/>
  <c r="F1861" i="13"/>
  <c r="F1862" i="13"/>
  <c r="F1863" i="13"/>
  <c r="F1864" i="13"/>
  <c r="F1865" i="13"/>
  <c r="F1866" i="13"/>
  <c r="F1867" i="13"/>
  <c r="F1868" i="13"/>
  <c r="F1869" i="13"/>
  <c r="F1870" i="13"/>
  <c r="F1871" i="13"/>
  <c r="F1872" i="13"/>
  <c r="F1873" i="13"/>
  <c r="F1874" i="13"/>
  <c r="F1875" i="13"/>
  <c r="F1876" i="13"/>
  <c r="F1877" i="13"/>
  <c r="F1878" i="13"/>
  <c r="F1879" i="13"/>
  <c r="F1880" i="13"/>
  <c r="F1881" i="13"/>
  <c r="F1882" i="13"/>
  <c r="F1883" i="13"/>
  <c r="F1884" i="13"/>
  <c r="F1885" i="13"/>
  <c r="F1886" i="13"/>
  <c r="F1887" i="13"/>
  <c r="F1888" i="13"/>
  <c r="F1889" i="13"/>
  <c r="F1890" i="13"/>
  <c r="F1891" i="13"/>
  <c r="F1892" i="13"/>
  <c r="F1893" i="13"/>
  <c r="F1894" i="13"/>
  <c r="F1895" i="13"/>
  <c r="F1896" i="13"/>
  <c r="F1897" i="13"/>
  <c r="F1898" i="13"/>
  <c r="F1899" i="13"/>
  <c r="F1900" i="13"/>
  <c r="F1901" i="13"/>
  <c r="F1902" i="13"/>
  <c r="F1903" i="13"/>
  <c r="F1904" i="13"/>
  <c r="F1905" i="13"/>
  <c r="F1906" i="13"/>
  <c r="F1907" i="13"/>
  <c r="F1908" i="13"/>
  <c r="F1909" i="13"/>
  <c r="F1910" i="13"/>
  <c r="F1911" i="13"/>
  <c r="F1912" i="13"/>
  <c r="F1913" i="13"/>
  <c r="F1914" i="13"/>
  <c r="F1915" i="13"/>
  <c r="F1916" i="13"/>
  <c r="F1917" i="13"/>
  <c r="F1918" i="13"/>
  <c r="F1919" i="13"/>
  <c r="F1920" i="13"/>
  <c r="F1921" i="13"/>
  <c r="F1922" i="13"/>
  <c r="F1923" i="13"/>
  <c r="F1924" i="13"/>
  <c r="F1925" i="13"/>
  <c r="F1926" i="13"/>
  <c r="F1927" i="13"/>
  <c r="F1928" i="13"/>
  <c r="F1929" i="13"/>
  <c r="F1930" i="13"/>
  <c r="F1931" i="13"/>
  <c r="F1932" i="13"/>
  <c r="F1933" i="13"/>
  <c r="F1934" i="13"/>
  <c r="F1935" i="13"/>
  <c r="F1936" i="13"/>
  <c r="F1937" i="13"/>
  <c r="F1938" i="13"/>
  <c r="F1939" i="13"/>
  <c r="F1940" i="13"/>
  <c r="F1941" i="13"/>
  <c r="F1942" i="13"/>
  <c r="F1943" i="13"/>
  <c r="F1944" i="13"/>
  <c r="F1945" i="13"/>
  <c r="F1946" i="13"/>
  <c r="F1947" i="13"/>
  <c r="F1948" i="13"/>
  <c r="F1949" i="13"/>
  <c r="F1950" i="13"/>
  <c r="F1951" i="13"/>
  <c r="F1952" i="13"/>
  <c r="F1953" i="13"/>
  <c r="F1954" i="13"/>
  <c r="F1955" i="13"/>
  <c r="F1956" i="13"/>
  <c r="F1957" i="13"/>
  <c r="F1958" i="13"/>
  <c r="F1959" i="13"/>
  <c r="F1960" i="13"/>
  <c r="F1961" i="13"/>
  <c r="F1962" i="13"/>
  <c r="F1963" i="13"/>
  <c r="F1964" i="13"/>
  <c r="F1965" i="13"/>
  <c r="F1966" i="13"/>
  <c r="F1967" i="13"/>
  <c r="F1968" i="13"/>
  <c r="F1969" i="13"/>
  <c r="F1970" i="13"/>
  <c r="F1971" i="13"/>
  <c r="F1972" i="13"/>
  <c r="F1973" i="13"/>
  <c r="F1974" i="13"/>
  <c r="F1975" i="13"/>
  <c r="F1976" i="13"/>
  <c r="F1977" i="13"/>
  <c r="F1978" i="13"/>
  <c r="F1979" i="13"/>
  <c r="F1980" i="13"/>
  <c r="F1981" i="13"/>
  <c r="F1982" i="13"/>
  <c r="F1983" i="13"/>
  <c r="F1984" i="13"/>
  <c r="F1985" i="13"/>
  <c r="F1986" i="13"/>
  <c r="F1987" i="13"/>
  <c r="F1988" i="13"/>
  <c r="F1989" i="13"/>
  <c r="F1990" i="13"/>
  <c r="F1991" i="13"/>
  <c r="F1992" i="13"/>
  <c r="F1993" i="13"/>
  <c r="F1994" i="13"/>
  <c r="F1995" i="13"/>
  <c r="F1996" i="13"/>
  <c r="F1997" i="13"/>
  <c r="F1998" i="13"/>
  <c r="F1999" i="13"/>
  <c r="F2000" i="13"/>
  <c r="F2001" i="13"/>
  <c r="F2002" i="13"/>
  <c r="F2003" i="13"/>
  <c r="F2004" i="13"/>
  <c r="F2005" i="13"/>
  <c r="F2006" i="13"/>
  <c r="F2007" i="13"/>
  <c r="F2008" i="13"/>
  <c r="F2009" i="13"/>
  <c r="F2010" i="13"/>
  <c r="F2011" i="13"/>
  <c r="F2012" i="13"/>
  <c r="F2013" i="13"/>
  <c r="F2014" i="13"/>
  <c r="F2015" i="13"/>
  <c r="F2016" i="13"/>
  <c r="F2017" i="13"/>
  <c r="F2018" i="13"/>
  <c r="F2019" i="13"/>
  <c r="F2020" i="13"/>
  <c r="F2021" i="13"/>
  <c r="F2022" i="13"/>
  <c r="F2023" i="13"/>
  <c r="F2024" i="13"/>
  <c r="F2025" i="13"/>
  <c r="F2026" i="13"/>
  <c r="F2027" i="13"/>
  <c r="F2028" i="13"/>
  <c r="F2029" i="13"/>
  <c r="F2030" i="13"/>
  <c r="F2031" i="13"/>
  <c r="F2032" i="13"/>
  <c r="F2033" i="13"/>
  <c r="F2034" i="13"/>
  <c r="F2035" i="13"/>
  <c r="F2036" i="13"/>
  <c r="F2037" i="13"/>
  <c r="F2038" i="13"/>
  <c r="F2039" i="13"/>
  <c r="F2040" i="13"/>
  <c r="F2041" i="13"/>
  <c r="F2042" i="13"/>
  <c r="F2043" i="13"/>
  <c r="F2044" i="13"/>
  <c r="F2045" i="13"/>
  <c r="F2046" i="13"/>
  <c r="F2047" i="13"/>
  <c r="F2048" i="13"/>
  <c r="F2049" i="13"/>
  <c r="F2050" i="13"/>
  <c r="F2051" i="13"/>
  <c r="F2052" i="13"/>
  <c r="F2053" i="13"/>
  <c r="F2054" i="13"/>
  <c r="F2055" i="13"/>
  <c r="F2056" i="13"/>
  <c r="F2057" i="13"/>
  <c r="F2058" i="13"/>
  <c r="F2059" i="13"/>
  <c r="F2060" i="13"/>
  <c r="F2061" i="13"/>
  <c r="F2062" i="13"/>
  <c r="F2063" i="13"/>
  <c r="F2064" i="13"/>
  <c r="F2065" i="13"/>
  <c r="F2066" i="13"/>
  <c r="F2067" i="13"/>
  <c r="F2068" i="13"/>
  <c r="F2069" i="13"/>
  <c r="F2070" i="13"/>
  <c r="F2071" i="13"/>
  <c r="F2072" i="13"/>
  <c r="F2073" i="13"/>
  <c r="F2074" i="13"/>
  <c r="F2075" i="13"/>
  <c r="F2076" i="13"/>
  <c r="F2077" i="13"/>
  <c r="F2078" i="13"/>
  <c r="F2079" i="13"/>
  <c r="F2080" i="13"/>
  <c r="F2081" i="13"/>
  <c r="F2082" i="13"/>
  <c r="F2083" i="13"/>
  <c r="F2084" i="13"/>
  <c r="F2085" i="13"/>
  <c r="F2086" i="13"/>
  <c r="F2087" i="13"/>
  <c r="F2088" i="13"/>
  <c r="F2089" i="13"/>
  <c r="F2090" i="13"/>
  <c r="F2091" i="13"/>
  <c r="F2092" i="13"/>
  <c r="F2093" i="13"/>
  <c r="F2094" i="13"/>
  <c r="F2095" i="13"/>
  <c r="F2096" i="13"/>
  <c r="F2097" i="13"/>
  <c r="F2098" i="13"/>
  <c r="F2099" i="13"/>
  <c r="F2100" i="13"/>
  <c r="F2101" i="13"/>
  <c r="F2102" i="13"/>
  <c r="F2103" i="13"/>
  <c r="F2104" i="13"/>
  <c r="F2105" i="13"/>
  <c r="F2106" i="13"/>
  <c r="F2107" i="13"/>
  <c r="F2108" i="13"/>
  <c r="F2109" i="13"/>
  <c r="F2110" i="13"/>
  <c r="F2111" i="13"/>
  <c r="F2112" i="13"/>
  <c r="F2113" i="13"/>
  <c r="F2114" i="13"/>
  <c r="F2115" i="13"/>
  <c r="F2116" i="13"/>
  <c r="F2117" i="13"/>
  <c r="F2118" i="13"/>
  <c r="F2119" i="13"/>
  <c r="F2120" i="13"/>
  <c r="F2121" i="13"/>
  <c r="F2122" i="13"/>
  <c r="F2123" i="13"/>
  <c r="F2124" i="13"/>
  <c r="F2125" i="13"/>
  <c r="F2126" i="13"/>
  <c r="F2127" i="13"/>
  <c r="F2128" i="13"/>
  <c r="F2129" i="13"/>
  <c r="F2130" i="13"/>
  <c r="F2131" i="13"/>
  <c r="F2132" i="13"/>
  <c r="F2133" i="13"/>
  <c r="F2134" i="13"/>
  <c r="F2135" i="13"/>
  <c r="F2136" i="13"/>
  <c r="F2137" i="13"/>
  <c r="F2138" i="13"/>
  <c r="F2139" i="13"/>
  <c r="F2140" i="13"/>
  <c r="F2141" i="13"/>
  <c r="F2142" i="13"/>
  <c r="F2143" i="13"/>
  <c r="F2144" i="13"/>
  <c r="F2145" i="13"/>
  <c r="F2146" i="13"/>
  <c r="F2147" i="13"/>
  <c r="F2148" i="13"/>
  <c r="F2149" i="13"/>
  <c r="F2150" i="13"/>
  <c r="F2151" i="13"/>
  <c r="F2152" i="13"/>
  <c r="F2153" i="13"/>
  <c r="F2154" i="13"/>
  <c r="F2155" i="13"/>
  <c r="F2156" i="13"/>
  <c r="F2157" i="13"/>
  <c r="F2158" i="13"/>
  <c r="F2159" i="13"/>
  <c r="F2160" i="13"/>
  <c r="F2161" i="13"/>
  <c r="F2162" i="13"/>
  <c r="F2163" i="13"/>
  <c r="F2164" i="13"/>
  <c r="F2165" i="13"/>
  <c r="F2166" i="13"/>
  <c r="F2167" i="13"/>
  <c r="F2168" i="13"/>
  <c r="F2169" i="13"/>
  <c r="F2170" i="13"/>
  <c r="F2171" i="13"/>
  <c r="F2172" i="13"/>
  <c r="F2173" i="13"/>
  <c r="F2174" i="13"/>
  <c r="F2175" i="13"/>
  <c r="F2176" i="13"/>
  <c r="F2177" i="13"/>
  <c r="F2178" i="13"/>
  <c r="F2179" i="13"/>
  <c r="F2180" i="13"/>
  <c r="F2181" i="13"/>
  <c r="F2182" i="13"/>
  <c r="F2183" i="13"/>
  <c r="F2184" i="13"/>
  <c r="F2185" i="13"/>
  <c r="F2186" i="13"/>
  <c r="F2187" i="13"/>
  <c r="F2188" i="13"/>
  <c r="F2189" i="13"/>
  <c r="F2190" i="13"/>
  <c r="F2191" i="13"/>
  <c r="F2192" i="13"/>
  <c r="F2193" i="13"/>
  <c r="F2194" i="13"/>
  <c r="F2195" i="13"/>
  <c r="F2196" i="13"/>
  <c r="F2197" i="13"/>
  <c r="F2198" i="13"/>
  <c r="F2199" i="13"/>
  <c r="F2200" i="13"/>
  <c r="F2201" i="13"/>
  <c r="F2202" i="13"/>
  <c r="F2203" i="13"/>
  <c r="F2204" i="13"/>
  <c r="F2205" i="13"/>
  <c r="F2206" i="13"/>
  <c r="F2207" i="13"/>
  <c r="F2208" i="13"/>
  <c r="F2209" i="13"/>
  <c r="F2210" i="13"/>
  <c r="F2211" i="13"/>
  <c r="F2212" i="13"/>
  <c r="F2213" i="13"/>
  <c r="F2214" i="13"/>
  <c r="F2215" i="13"/>
  <c r="F2216" i="13"/>
  <c r="F2217" i="13"/>
  <c r="F2218" i="13"/>
  <c r="F2219" i="13"/>
  <c r="F2220" i="13"/>
  <c r="F2221" i="13"/>
  <c r="F2222" i="13"/>
  <c r="F2223" i="13"/>
  <c r="F2224" i="13"/>
  <c r="F2225" i="13"/>
  <c r="F2226" i="13"/>
  <c r="F2227" i="13"/>
  <c r="F2228" i="13"/>
  <c r="F2229" i="13"/>
  <c r="F2230" i="13"/>
  <c r="F2231" i="13"/>
  <c r="F2232" i="13"/>
  <c r="F2233" i="13"/>
  <c r="F2234" i="13"/>
  <c r="F2235" i="13"/>
  <c r="F2236" i="13"/>
  <c r="F2237" i="13"/>
  <c r="F2238" i="13"/>
  <c r="F2239" i="13"/>
  <c r="F2240" i="13"/>
  <c r="F2241" i="13"/>
  <c r="F2242" i="13"/>
  <c r="F2243" i="13"/>
  <c r="F2244" i="13"/>
  <c r="F2245" i="13"/>
  <c r="F2246" i="13"/>
  <c r="F2247" i="13"/>
  <c r="F2248" i="13"/>
  <c r="F2249" i="13"/>
  <c r="F2250" i="13"/>
  <c r="F2251" i="13"/>
  <c r="F2252" i="13"/>
  <c r="F2253" i="13"/>
  <c r="F2254" i="13"/>
  <c r="F2255" i="13"/>
  <c r="F2256" i="13"/>
  <c r="F2257" i="13"/>
  <c r="F2258" i="13"/>
  <c r="F2259" i="13"/>
  <c r="F2260" i="13"/>
  <c r="F2261" i="13"/>
  <c r="F2262" i="13"/>
  <c r="F2263" i="13"/>
  <c r="F2264" i="13"/>
  <c r="F2265" i="13"/>
  <c r="F2266" i="13"/>
  <c r="F2267" i="13"/>
  <c r="F2268" i="13"/>
  <c r="F2269" i="13"/>
  <c r="F2270" i="13"/>
  <c r="F2271" i="13"/>
  <c r="F2272" i="13"/>
  <c r="F2273" i="13"/>
  <c r="F2274" i="13"/>
  <c r="F2275" i="13"/>
  <c r="F2276" i="13"/>
  <c r="F2277" i="13"/>
  <c r="F2278" i="13"/>
  <c r="F2279" i="13"/>
  <c r="F2280" i="13"/>
  <c r="F2281" i="13"/>
  <c r="F2282" i="13"/>
  <c r="F2283" i="13"/>
  <c r="F2284" i="13"/>
  <c r="F2285" i="13"/>
  <c r="F2286" i="13"/>
  <c r="F2287" i="13"/>
  <c r="F2288" i="13"/>
  <c r="F2289" i="13"/>
  <c r="F2290" i="13"/>
  <c r="F2291" i="13"/>
  <c r="F2292" i="13"/>
  <c r="F2293" i="13"/>
  <c r="F2294" i="13"/>
  <c r="F2295" i="13"/>
  <c r="F2296" i="13"/>
  <c r="F2297" i="13"/>
  <c r="F2298" i="13"/>
  <c r="F2299" i="13"/>
  <c r="F2300" i="13"/>
  <c r="F2301" i="13"/>
  <c r="F2302" i="13"/>
  <c r="F2303" i="13"/>
  <c r="F2304" i="13"/>
  <c r="F2305" i="13"/>
  <c r="F2306" i="13"/>
  <c r="F2307" i="13"/>
  <c r="F2308" i="13"/>
  <c r="F2309" i="13"/>
  <c r="F2310" i="13"/>
  <c r="F2311" i="13"/>
  <c r="F2312" i="13"/>
  <c r="F2313" i="13"/>
  <c r="F2314" i="13"/>
  <c r="F2315" i="13"/>
  <c r="F2316" i="13"/>
  <c r="F2317" i="13"/>
  <c r="F2318" i="13"/>
  <c r="F2319" i="13"/>
  <c r="F2320" i="13"/>
  <c r="F2321" i="13"/>
  <c r="F2322" i="13"/>
  <c r="F2323" i="13"/>
  <c r="F2324" i="13"/>
  <c r="F2325" i="13"/>
  <c r="F2326" i="13"/>
  <c r="F2327" i="13"/>
  <c r="F2328" i="13"/>
  <c r="F2329" i="13"/>
  <c r="F2330" i="13"/>
  <c r="F2331" i="13"/>
  <c r="F2332" i="13"/>
  <c r="F2333" i="13"/>
  <c r="F2334" i="13"/>
  <c r="F2335" i="13"/>
  <c r="F2336" i="13"/>
  <c r="F2337" i="13"/>
  <c r="F2338" i="13"/>
  <c r="F2339" i="13"/>
  <c r="F2340" i="13"/>
  <c r="F2341" i="13"/>
  <c r="F2342" i="13"/>
  <c r="F2343" i="13"/>
  <c r="F2344" i="13"/>
  <c r="F2345" i="13"/>
  <c r="F2346" i="13"/>
  <c r="F2347" i="13"/>
  <c r="F2348" i="13"/>
  <c r="F2349" i="13"/>
  <c r="F2350" i="13"/>
  <c r="F2351" i="13"/>
  <c r="F2352" i="13"/>
  <c r="F2353" i="13"/>
  <c r="F2354" i="13"/>
  <c r="F2355" i="13"/>
  <c r="F2356" i="13"/>
  <c r="F2357" i="13"/>
  <c r="F2358" i="13"/>
  <c r="F2359" i="13"/>
  <c r="F2360" i="13"/>
  <c r="F2361" i="13"/>
  <c r="F2362" i="13"/>
  <c r="F2363" i="13"/>
  <c r="F2364" i="13"/>
  <c r="F2365" i="13"/>
  <c r="F2366" i="13"/>
  <c r="F2367" i="13"/>
  <c r="F2368" i="13"/>
  <c r="F2369" i="13"/>
  <c r="F2370" i="13"/>
  <c r="F2371" i="13"/>
  <c r="F2372" i="13"/>
  <c r="F2373" i="13"/>
  <c r="F2374" i="13"/>
  <c r="F2375" i="13"/>
  <c r="F2376" i="13"/>
  <c r="F2377" i="13"/>
  <c r="F2378" i="13"/>
  <c r="F2379" i="13"/>
  <c r="F2380" i="13"/>
  <c r="F2381" i="13"/>
  <c r="F2382" i="13"/>
  <c r="F2383" i="13"/>
  <c r="F2384" i="13"/>
  <c r="F2385" i="13"/>
  <c r="F2386" i="13"/>
  <c r="F2387" i="13"/>
  <c r="F2388" i="13"/>
  <c r="F2389" i="13"/>
  <c r="F2390" i="13"/>
  <c r="F2391" i="13"/>
  <c r="F2392" i="13"/>
  <c r="F2393" i="13"/>
  <c r="F2394" i="13"/>
  <c r="F2395" i="13"/>
  <c r="F2396" i="13"/>
  <c r="F2397" i="13"/>
  <c r="F2398" i="13"/>
  <c r="F2399" i="13"/>
  <c r="F2400" i="13"/>
  <c r="F2401" i="13"/>
  <c r="F2402" i="13"/>
  <c r="F2403" i="13"/>
  <c r="F2404" i="13"/>
  <c r="F2405" i="13"/>
  <c r="F2406" i="13"/>
  <c r="F2407" i="13"/>
  <c r="F2408" i="13"/>
  <c r="F2409" i="13"/>
  <c r="F2410" i="13"/>
  <c r="F2411" i="13"/>
  <c r="F2412" i="13"/>
  <c r="F2413" i="13"/>
  <c r="F2414" i="13"/>
  <c r="F2415" i="13"/>
  <c r="F2416" i="13"/>
  <c r="F2417" i="13"/>
  <c r="F2418" i="13"/>
  <c r="F2419" i="13"/>
  <c r="F2420" i="13"/>
  <c r="F2421" i="13"/>
  <c r="F2422" i="13"/>
  <c r="F2423" i="13"/>
  <c r="F2424" i="13"/>
  <c r="F2425" i="13"/>
  <c r="F2426" i="13"/>
  <c r="F2427" i="13"/>
  <c r="F2428" i="13"/>
  <c r="F2429" i="13"/>
  <c r="F2430" i="13"/>
  <c r="F2431" i="13"/>
  <c r="F2432" i="13"/>
  <c r="F2433" i="13"/>
  <c r="F2434" i="13"/>
  <c r="F2435" i="13"/>
  <c r="F2436" i="13"/>
  <c r="F2437" i="13"/>
  <c r="F2438" i="13"/>
  <c r="F2439" i="13"/>
  <c r="F2440" i="13"/>
  <c r="F2441" i="13"/>
  <c r="F2442" i="13"/>
  <c r="F2443" i="13"/>
  <c r="F2444" i="13"/>
  <c r="F2445" i="13"/>
  <c r="F2446" i="13"/>
  <c r="F2447" i="13"/>
  <c r="F2448" i="13"/>
  <c r="F2449" i="13"/>
  <c r="F2450" i="13"/>
  <c r="F2451" i="13"/>
  <c r="F2452" i="13"/>
  <c r="F2453" i="13"/>
  <c r="F2454" i="13"/>
  <c r="F2455" i="13"/>
  <c r="F2456" i="13"/>
  <c r="F2457" i="13"/>
  <c r="F2458" i="13"/>
  <c r="F2459" i="13"/>
  <c r="F2460" i="13"/>
  <c r="F2461" i="13"/>
  <c r="F2462" i="13"/>
  <c r="F2463" i="13"/>
  <c r="F2464" i="13"/>
  <c r="F2465" i="13"/>
  <c r="F2466" i="13"/>
  <c r="F2467" i="13"/>
  <c r="F2468" i="13"/>
  <c r="F2469" i="13"/>
  <c r="F2470" i="13"/>
  <c r="F2471" i="13"/>
  <c r="F2472" i="13"/>
  <c r="F2473" i="13"/>
  <c r="F2474" i="13"/>
  <c r="F2475" i="13"/>
  <c r="F2476" i="13"/>
  <c r="F2477" i="13"/>
  <c r="F2478" i="13"/>
  <c r="F2479" i="13"/>
  <c r="F2480" i="13"/>
  <c r="F2481" i="13"/>
  <c r="F2482" i="13"/>
  <c r="F2483" i="13"/>
  <c r="F2484" i="13"/>
  <c r="F2485" i="13"/>
  <c r="F2486" i="13"/>
  <c r="F2487" i="13"/>
  <c r="F2488" i="13"/>
  <c r="F2489" i="13"/>
  <c r="F2490" i="13"/>
  <c r="F2491" i="13"/>
  <c r="F2492" i="13"/>
  <c r="F2493" i="13"/>
  <c r="F2494" i="13"/>
  <c r="F2495" i="13"/>
  <c r="F2496" i="13"/>
  <c r="F2497" i="13"/>
  <c r="F2498" i="13"/>
  <c r="F2499" i="13"/>
  <c r="F2500" i="13"/>
  <c r="F2501" i="13"/>
  <c r="F2502" i="13"/>
  <c r="F2503" i="13"/>
  <c r="F2504" i="13"/>
  <c r="F2505" i="13"/>
  <c r="F2506" i="13"/>
  <c r="F2507" i="13"/>
  <c r="F2508" i="13"/>
  <c r="F2509" i="13"/>
  <c r="F2510" i="13"/>
  <c r="F2511" i="13"/>
  <c r="F2512" i="13"/>
  <c r="F2513" i="13"/>
  <c r="F2514" i="13"/>
  <c r="F2515" i="13"/>
  <c r="F2516" i="13"/>
  <c r="F2517" i="13"/>
  <c r="F2518" i="13"/>
  <c r="F2519" i="13"/>
  <c r="F2520" i="13"/>
  <c r="F2521" i="13"/>
  <c r="F2522" i="13"/>
  <c r="F2523" i="13"/>
  <c r="F2524" i="13"/>
  <c r="F2525" i="13"/>
  <c r="F2526" i="13"/>
  <c r="F2527" i="13"/>
  <c r="F2528" i="13"/>
  <c r="F2529" i="13"/>
  <c r="F2530" i="13"/>
  <c r="F2531" i="13"/>
  <c r="F2532" i="13"/>
  <c r="F2533" i="13"/>
  <c r="F2534" i="13"/>
  <c r="F2535" i="13"/>
  <c r="F2536" i="13"/>
  <c r="F2537" i="13"/>
  <c r="F2538" i="13"/>
  <c r="F2539" i="13"/>
  <c r="F2540" i="13"/>
  <c r="F2541" i="13"/>
  <c r="F2542" i="13"/>
  <c r="F2543" i="13"/>
  <c r="F2544" i="13"/>
  <c r="F2545" i="13"/>
  <c r="F2546" i="13"/>
  <c r="F2547" i="13"/>
  <c r="F2548" i="13"/>
  <c r="F2549" i="13"/>
  <c r="F2550" i="13"/>
  <c r="F2551" i="13"/>
  <c r="F2552" i="13"/>
  <c r="F2553" i="13"/>
  <c r="F2554" i="13"/>
  <c r="F2555" i="13"/>
  <c r="F2556" i="13"/>
  <c r="F2557" i="13"/>
  <c r="F2558" i="13"/>
  <c r="F2559" i="13"/>
  <c r="F2560" i="13"/>
  <c r="F2561" i="13"/>
  <c r="F2562" i="13"/>
  <c r="F2563" i="13"/>
  <c r="F2564" i="13"/>
  <c r="F2565" i="13"/>
  <c r="F2566" i="13"/>
  <c r="F2567" i="13"/>
  <c r="F2568" i="13"/>
  <c r="F2569" i="13"/>
  <c r="F2570" i="13"/>
  <c r="F2571" i="13"/>
  <c r="F2572" i="13"/>
  <c r="F2573" i="13"/>
  <c r="F2574" i="13"/>
  <c r="F2575" i="13"/>
  <c r="F2576" i="13"/>
  <c r="F2577" i="13"/>
  <c r="F2578" i="13"/>
  <c r="F2579" i="13"/>
  <c r="F2580" i="13"/>
  <c r="F2581" i="13"/>
  <c r="F2582" i="13"/>
  <c r="F2583" i="13"/>
  <c r="F2584" i="13"/>
  <c r="F2585" i="13"/>
  <c r="F2586" i="13"/>
  <c r="F2587" i="13"/>
  <c r="F2588" i="13"/>
  <c r="F2589" i="13"/>
  <c r="F2590" i="13"/>
  <c r="F2591" i="13"/>
  <c r="F2592" i="13"/>
  <c r="F2593" i="13"/>
  <c r="F2594" i="13"/>
  <c r="F2595" i="13"/>
  <c r="F2596" i="13"/>
  <c r="F2597" i="13"/>
  <c r="F2598" i="13"/>
  <c r="F2599" i="13"/>
  <c r="F2600" i="13"/>
  <c r="F2601" i="13"/>
  <c r="F2602" i="13"/>
  <c r="F2603" i="13"/>
  <c r="F2604" i="13"/>
  <c r="F2605" i="13"/>
  <c r="F2606" i="13"/>
  <c r="F2607" i="13"/>
  <c r="F2608" i="13"/>
  <c r="F2609" i="13"/>
  <c r="F2610" i="13"/>
  <c r="F2611" i="13"/>
  <c r="F2612" i="13"/>
  <c r="F2613" i="13"/>
  <c r="F2614" i="13"/>
  <c r="F2615" i="13"/>
  <c r="F2616" i="13"/>
  <c r="F2617" i="13"/>
  <c r="F2618" i="13"/>
  <c r="F2619" i="13"/>
  <c r="F2620" i="13"/>
  <c r="F2621" i="13"/>
  <c r="F2622" i="13"/>
  <c r="F2623" i="13"/>
  <c r="F2624" i="13"/>
  <c r="F2625" i="13"/>
  <c r="F2626" i="13"/>
  <c r="F2627" i="13"/>
  <c r="F2628" i="13"/>
  <c r="F2629" i="13"/>
  <c r="F2630" i="13"/>
  <c r="F2631" i="13"/>
  <c r="F2632" i="13"/>
  <c r="F2633" i="13"/>
  <c r="F2634" i="13"/>
  <c r="F2635" i="13"/>
  <c r="F2636" i="13"/>
  <c r="F2637" i="13"/>
  <c r="F2638" i="13"/>
  <c r="F2639" i="13"/>
  <c r="F2640" i="13"/>
  <c r="F2641" i="13"/>
  <c r="F2642" i="13"/>
  <c r="F2643" i="13"/>
  <c r="F2644" i="13"/>
  <c r="F2645" i="13"/>
  <c r="F2646" i="13"/>
  <c r="F2647" i="13"/>
  <c r="F2648" i="13"/>
  <c r="F2649" i="13"/>
  <c r="F2650" i="13"/>
  <c r="F2651" i="13"/>
  <c r="F2652" i="13"/>
  <c r="F2653" i="13"/>
  <c r="F2654" i="13"/>
  <c r="F2655" i="13"/>
  <c r="F2656" i="13"/>
  <c r="F2657" i="13"/>
  <c r="F2658" i="13"/>
  <c r="F2659" i="13"/>
  <c r="F2660" i="13"/>
  <c r="F2661" i="13"/>
  <c r="F2662" i="13"/>
  <c r="F2663" i="13"/>
  <c r="F2664" i="13"/>
  <c r="F2665" i="13"/>
  <c r="F2666" i="13"/>
  <c r="F2667" i="13"/>
  <c r="F2668" i="13"/>
  <c r="F2669" i="13"/>
  <c r="F2670" i="13"/>
  <c r="F2671" i="13"/>
  <c r="F2672" i="13"/>
  <c r="F2673" i="13"/>
  <c r="F2674" i="13"/>
  <c r="F2675" i="13"/>
  <c r="F2676" i="13"/>
  <c r="F2677" i="13"/>
  <c r="F2678" i="13"/>
  <c r="F2679" i="13"/>
  <c r="F2680" i="13"/>
  <c r="F2681" i="13"/>
  <c r="F2682" i="13"/>
  <c r="F2683" i="13"/>
  <c r="F2684" i="13"/>
  <c r="F2685" i="13"/>
  <c r="F2686" i="13"/>
  <c r="F2687" i="13"/>
  <c r="F2688" i="13"/>
  <c r="F2689" i="13"/>
  <c r="F2690" i="13"/>
  <c r="F2691" i="13"/>
  <c r="F2692" i="13"/>
  <c r="F2693" i="13"/>
  <c r="F2694" i="13"/>
  <c r="F2695" i="13"/>
  <c r="F2696" i="13"/>
  <c r="F2697" i="13"/>
  <c r="F2698" i="13"/>
  <c r="F2699" i="13"/>
  <c r="F2700" i="13"/>
  <c r="F2701" i="13"/>
  <c r="F2702" i="13"/>
  <c r="F2703" i="13"/>
  <c r="F2704" i="13"/>
  <c r="F2705" i="13"/>
  <c r="F2706" i="13"/>
  <c r="F2707" i="13"/>
  <c r="F2708" i="13"/>
  <c r="F2709" i="13"/>
  <c r="F2710" i="13"/>
  <c r="F2711" i="13"/>
  <c r="F2712" i="13"/>
  <c r="F2713" i="13"/>
  <c r="F2714" i="13"/>
  <c r="F2715" i="13"/>
  <c r="F2716" i="13"/>
  <c r="F2717" i="13"/>
  <c r="F2718" i="13"/>
  <c r="F2719" i="13"/>
  <c r="F2720" i="13"/>
  <c r="F2721" i="13"/>
  <c r="F2722" i="13"/>
  <c r="F2723" i="13"/>
  <c r="F2724" i="13"/>
  <c r="F2725" i="13"/>
  <c r="F2726" i="13"/>
  <c r="F2727" i="13"/>
  <c r="F2728" i="13"/>
  <c r="F2729" i="13"/>
  <c r="F2730" i="13"/>
  <c r="F2731" i="13"/>
  <c r="F2732" i="13"/>
  <c r="F2733" i="13"/>
  <c r="F2734" i="13"/>
  <c r="F2735" i="13"/>
  <c r="F2736" i="13"/>
  <c r="F2737" i="13"/>
  <c r="F2738" i="13"/>
  <c r="F2739" i="13"/>
  <c r="F2740" i="13"/>
  <c r="F2741" i="13"/>
  <c r="F2742" i="13"/>
  <c r="F2743" i="13"/>
  <c r="F2744" i="13"/>
  <c r="F2745" i="13"/>
  <c r="F2746" i="13"/>
  <c r="F2747" i="13"/>
  <c r="F2748" i="13"/>
  <c r="F2749" i="13"/>
  <c r="F2750" i="13"/>
  <c r="F2751" i="13"/>
  <c r="F2752" i="13"/>
  <c r="F2753" i="13"/>
  <c r="F2754" i="13"/>
  <c r="F2755" i="13"/>
  <c r="F2756" i="13"/>
  <c r="F2757" i="13"/>
  <c r="F2758" i="13"/>
  <c r="F2759" i="13"/>
  <c r="F2760" i="13"/>
  <c r="F2761" i="13"/>
  <c r="F2762" i="13"/>
  <c r="F2763" i="13"/>
  <c r="F2764" i="13"/>
  <c r="F2765" i="13"/>
  <c r="F2766" i="13"/>
  <c r="F2767" i="13"/>
  <c r="F2768" i="13"/>
  <c r="F2769" i="13"/>
  <c r="F2770" i="13"/>
  <c r="F2771" i="13"/>
  <c r="F2772" i="13"/>
  <c r="F2773" i="13"/>
  <c r="F2774" i="13"/>
  <c r="F2775" i="13"/>
  <c r="F2776" i="13"/>
  <c r="F2777" i="13"/>
  <c r="F2778" i="13"/>
  <c r="F2779" i="13"/>
  <c r="F2780" i="13"/>
  <c r="F2781" i="13"/>
  <c r="F2782" i="13"/>
  <c r="F2783" i="13"/>
  <c r="F2784" i="13"/>
  <c r="F2785" i="13"/>
  <c r="F2786" i="13"/>
  <c r="F2787" i="13"/>
  <c r="F2788" i="13"/>
  <c r="F2789" i="13"/>
  <c r="F2790" i="13"/>
  <c r="F2791" i="13"/>
  <c r="F2792" i="13"/>
  <c r="F2793" i="13"/>
  <c r="F2794" i="13"/>
  <c r="F2795" i="13"/>
  <c r="F2796" i="13"/>
  <c r="F2797" i="13"/>
  <c r="F2798" i="13"/>
  <c r="F2799" i="13"/>
  <c r="F2800" i="13"/>
  <c r="F2801" i="13"/>
  <c r="F2802" i="13"/>
  <c r="F2803" i="13"/>
  <c r="F2804" i="13"/>
  <c r="F2805" i="13"/>
  <c r="F2806" i="13"/>
  <c r="F2807" i="13"/>
  <c r="F2808" i="13"/>
  <c r="F2809" i="13"/>
  <c r="F2810" i="13"/>
  <c r="F2811" i="13"/>
  <c r="F2812" i="13"/>
  <c r="F2813" i="13"/>
  <c r="F2814" i="13"/>
  <c r="F2815" i="13"/>
  <c r="F2816" i="13"/>
  <c r="F2817" i="13"/>
  <c r="F2818" i="13"/>
  <c r="F2819" i="13"/>
  <c r="F2820" i="13"/>
  <c r="F2821" i="13"/>
  <c r="F2822" i="13"/>
  <c r="F2823" i="13"/>
  <c r="F2824" i="13"/>
  <c r="F2825" i="13"/>
  <c r="F2826" i="13"/>
  <c r="F2827" i="13"/>
  <c r="F2828" i="13"/>
  <c r="F2829" i="13"/>
  <c r="F2830" i="13"/>
  <c r="F2831" i="13"/>
  <c r="F2832" i="13"/>
  <c r="F2833" i="13"/>
  <c r="F2834" i="13"/>
  <c r="F2835" i="13"/>
  <c r="F2836" i="13"/>
  <c r="F2837" i="13"/>
  <c r="F2838" i="13"/>
  <c r="F2839" i="13"/>
  <c r="F2840" i="13"/>
  <c r="F2841" i="13"/>
  <c r="F2842" i="13"/>
  <c r="F2843" i="13"/>
  <c r="F2844" i="13"/>
  <c r="F2845" i="13"/>
  <c r="F2846" i="13"/>
  <c r="F2847" i="13"/>
  <c r="F2848" i="13"/>
  <c r="F2849" i="13"/>
  <c r="F2850" i="13"/>
  <c r="F2851" i="13"/>
  <c r="F2852" i="13"/>
  <c r="F2853" i="13"/>
  <c r="F2854" i="13"/>
  <c r="F2855" i="13"/>
  <c r="F2856" i="13"/>
  <c r="F2857" i="13"/>
  <c r="F2858" i="13"/>
  <c r="F2859" i="13"/>
  <c r="F2860" i="13"/>
  <c r="F2861" i="13"/>
  <c r="F2862" i="13"/>
  <c r="F2863" i="13"/>
  <c r="F2864" i="13"/>
  <c r="F2865" i="13"/>
  <c r="F2866" i="13"/>
  <c r="F2867" i="13"/>
  <c r="F2868" i="13"/>
  <c r="F2869" i="13"/>
  <c r="F2870" i="13"/>
  <c r="F2871" i="13"/>
  <c r="F2872" i="13"/>
  <c r="F2873" i="13"/>
  <c r="F2874" i="13"/>
  <c r="F2875" i="13"/>
  <c r="F2876" i="13"/>
  <c r="F2877" i="13"/>
  <c r="F2878" i="13"/>
  <c r="F2879" i="13"/>
  <c r="F2880" i="13"/>
  <c r="F2881" i="13"/>
  <c r="F2882" i="13"/>
  <c r="F2883" i="13"/>
  <c r="F2884" i="13"/>
  <c r="F2885" i="13"/>
  <c r="F2886" i="13"/>
  <c r="F2887" i="13"/>
  <c r="F2888" i="13"/>
  <c r="F2889" i="13"/>
  <c r="F2890" i="13"/>
  <c r="F2891" i="13"/>
  <c r="F2892" i="13"/>
  <c r="F2893" i="13"/>
  <c r="F2894" i="13"/>
  <c r="F2895" i="13"/>
  <c r="F2896" i="13"/>
  <c r="F2897" i="13"/>
  <c r="F2898" i="13"/>
  <c r="F2899" i="13"/>
  <c r="F2900" i="13"/>
  <c r="F2901" i="13"/>
  <c r="F2902" i="13"/>
  <c r="F2903" i="13"/>
  <c r="F2904" i="13"/>
  <c r="F2905" i="13"/>
  <c r="F2906" i="13"/>
  <c r="F2907" i="13"/>
  <c r="F2908" i="13"/>
  <c r="F2909" i="13"/>
  <c r="F2910" i="13"/>
  <c r="F2911" i="13"/>
  <c r="F2912" i="13"/>
  <c r="F2913" i="13"/>
  <c r="F2914" i="13"/>
  <c r="F2915" i="13"/>
  <c r="F2916" i="13"/>
  <c r="F2917" i="13"/>
  <c r="F2918" i="13"/>
  <c r="F2919" i="13"/>
  <c r="F2920" i="13"/>
  <c r="F2921" i="13"/>
  <c r="F2922" i="13"/>
  <c r="F2923" i="13"/>
  <c r="F2924" i="13"/>
  <c r="F2925" i="13"/>
  <c r="F2926" i="13"/>
  <c r="F2927" i="13"/>
  <c r="F2928" i="13"/>
  <c r="F2929" i="13"/>
  <c r="F2930" i="13"/>
  <c r="F2931" i="13"/>
  <c r="F2932" i="13"/>
  <c r="F2933" i="13"/>
  <c r="F2934" i="13"/>
  <c r="F2935" i="13"/>
  <c r="F2936" i="13"/>
  <c r="F2937" i="13"/>
  <c r="F2938" i="13"/>
  <c r="F2939" i="13"/>
  <c r="F2940" i="13"/>
  <c r="F2941" i="13"/>
  <c r="F2942" i="13"/>
  <c r="F2943" i="13"/>
  <c r="F2944" i="13"/>
  <c r="F2945" i="13"/>
  <c r="F2946" i="13"/>
  <c r="F2947" i="13"/>
  <c r="F2948" i="13"/>
  <c r="F2949" i="13"/>
  <c r="F2950" i="13"/>
  <c r="F2951" i="13"/>
  <c r="F2952" i="13"/>
  <c r="F2953" i="13"/>
  <c r="F2954" i="13"/>
  <c r="F2955" i="13"/>
  <c r="F2956" i="13"/>
  <c r="F2957" i="13"/>
  <c r="F2958" i="13"/>
  <c r="F2959" i="13"/>
  <c r="F2960" i="13"/>
  <c r="F2961" i="13"/>
  <c r="F2962" i="13"/>
  <c r="F2963" i="13"/>
  <c r="F2964" i="13"/>
  <c r="F2965" i="13"/>
  <c r="F2966" i="13"/>
  <c r="F2967" i="13"/>
  <c r="F2968" i="13"/>
  <c r="F2969" i="13"/>
  <c r="F2970" i="13"/>
  <c r="F2971" i="13"/>
  <c r="F2972" i="13"/>
  <c r="F2973" i="13"/>
  <c r="F2974" i="13"/>
  <c r="F2975" i="13"/>
  <c r="F2976" i="13"/>
  <c r="F2977" i="13"/>
  <c r="F2978" i="13"/>
  <c r="F2979" i="13"/>
  <c r="F2980" i="13"/>
  <c r="F2981" i="13"/>
  <c r="F2982" i="13"/>
  <c r="F2983" i="13"/>
  <c r="F2984" i="13"/>
  <c r="F2985" i="13"/>
  <c r="F2986" i="13"/>
  <c r="F2987" i="13"/>
  <c r="F2988" i="13"/>
  <c r="F2989" i="13"/>
  <c r="F2990" i="13"/>
  <c r="F2991" i="13"/>
  <c r="F2992" i="13"/>
  <c r="F2993" i="13"/>
  <c r="F2994" i="13"/>
  <c r="F2995" i="13"/>
  <c r="F2996" i="13"/>
  <c r="F2997" i="13"/>
  <c r="F2998" i="13"/>
  <c r="F2999" i="13"/>
  <c r="F3000" i="13"/>
  <c r="F3001" i="13"/>
  <c r="F3002" i="13"/>
  <c r="F3003" i="13"/>
  <c r="F3004" i="13"/>
  <c r="F3005" i="13"/>
  <c r="F3006" i="13"/>
  <c r="F3007" i="13"/>
  <c r="F3008" i="13"/>
  <c r="F3009" i="13"/>
  <c r="F3010" i="13"/>
  <c r="F3011" i="13"/>
  <c r="F3012" i="13"/>
  <c r="F3013" i="13"/>
  <c r="F3014" i="13"/>
  <c r="F3015" i="13"/>
  <c r="F3016" i="13"/>
  <c r="F3017" i="13"/>
  <c r="F3018" i="13"/>
  <c r="F3019" i="13"/>
  <c r="F3020" i="13"/>
  <c r="F3021" i="13"/>
  <c r="F3022" i="13"/>
  <c r="F3023" i="13"/>
  <c r="F3024" i="13"/>
  <c r="F3025" i="13"/>
  <c r="F3026" i="13"/>
  <c r="F3027" i="13"/>
  <c r="F3028" i="13"/>
  <c r="F3029" i="13"/>
  <c r="F3030" i="13"/>
  <c r="F3031" i="13"/>
  <c r="F3032" i="13"/>
  <c r="F3033" i="13"/>
  <c r="F3034" i="13"/>
  <c r="F3035" i="13"/>
  <c r="F3036" i="13"/>
  <c r="F3037" i="13"/>
  <c r="F3038" i="13"/>
  <c r="F3039" i="13"/>
  <c r="F3040" i="13"/>
  <c r="F3041" i="13"/>
  <c r="F3042" i="13"/>
  <c r="F3043" i="13"/>
  <c r="F3044" i="13"/>
  <c r="F3045" i="13"/>
  <c r="F3046" i="13"/>
  <c r="F3047" i="13"/>
  <c r="F3048" i="13"/>
  <c r="F3049" i="13"/>
  <c r="F3050" i="13"/>
  <c r="F3051" i="13"/>
  <c r="F3052" i="13"/>
  <c r="F3053" i="13"/>
  <c r="F3054" i="13"/>
  <c r="F3055" i="13"/>
  <c r="F3056" i="13"/>
  <c r="F3057" i="13"/>
  <c r="F3058" i="13"/>
  <c r="F3059" i="13"/>
  <c r="F3060" i="13"/>
  <c r="F3061" i="13"/>
  <c r="F3062" i="13"/>
  <c r="F3063" i="13"/>
  <c r="F3064" i="13"/>
  <c r="F3065" i="13"/>
  <c r="F3066" i="13"/>
  <c r="F3067" i="13"/>
  <c r="F3068" i="13"/>
  <c r="F3069" i="13"/>
  <c r="F3070" i="13"/>
  <c r="F3071" i="13"/>
  <c r="F3072" i="13"/>
  <c r="F3073" i="13"/>
  <c r="F3074" i="13"/>
  <c r="F3075" i="13"/>
  <c r="F3076" i="13"/>
  <c r="F3077" i="13"/>
  <c r="F3078" i="13"/>
  <c r="F3079" i="13"/>
  <c r="F3080" i="13"/>
  <c r="F3081" i="13"/>
  <c r="F3082" i="13"/>
  <c r="F3083" i="13"/>
  <c r="F3084" i="13"/>
  <c r="F3085" i="13"/>
  <c r="F3086" i="13"/>
  <c r="F3087" i="13"/>
  <c r="F3088" i="13"/>
  <c r="F3089" i="13"/>
  <c r="F3090" i="13"/>
  <c r="F3091" i="13"/>
  <c r="F3092" i="13"/>
  <c r="F3093" i="13"/>
  <c r="F3094" i="13"/>
  <c r="F3095" i="13"/>
  <c r="F3096" i="13"/>
  <c r="F3097" i="13"/>
  <c r="F3098" i="13"/>
  <c r="F3099" i="13"/>
  <c r="F3100" i="13"/>
  <c r="F3101" i="13"/>
  <c r="F3102" i="13"/>
  <c r="F3103" i="13"/>
  <c r="F3104" i="13"/>
  <c r="F3105" i="13"/>
  <c r="F3106" i="13"/>
  <c r="F3107" i="13"/>
  <c r="F3108" i="13"/>
  <c r="F3109" i="13"/>
  <c r="F3110" i="13"/>
  <c r="F3111" i="13"/>
  <c r="F3112" i="13"/>
  <c r="F3113" i="13"/>
  <c r="F3114" i="13"/>
  <c r="F3115" i="13"/>
  <c r="F3116" i="13"/>
  <c r="F3117" i="13"/>
  <c r="F3118" i="13"/>
  <c r="F3119" i="13"/>
  <c r="F3120" i="13"/>
  <c r="F3121" i="13"/>
  <c r="F3122" i="13"/>
  <c r="F3123" i="13"/>
  <c r="F3124" i="13"/>
  <c r="F3125" i="13"/>
  <c r="F3126" i="13"/>
  <c r="F3127" i="13"/>
  <c r="F3128" i="13"/>
  <c r="F3129" i="13"/>
  <c r="F3130" i="13"/>
  <c r="F3131" i="13"/>
  <c r="F3132" i="13"/>
  <c r="F3133" i="13"/>
  <c r="F3134" i="13"/>
  <c r="F3135" i="13"/>
  <c r="F3136" i="13"/>
  <c r="F3137" i="13"/>
  <c r="F3138" i="13"/>
  <c r="F3139" i="13"/>
  <c r="F3140" i="13"/>
  <c r="F3141" i="13"/>
  <c r="F3142" i="13"/>
  <c r="F3143" i="13"/>
  <c r="F3144" i="13"/>
  <c r="F3145" i="13"/>
  <c r="F3146" i="13"/>
  <c r="F3147" i="13"/>
  <c r="F3148" i="13"/>
  <c r="F3149" i="13"/>
  <c r="F3150" i="13"/>
  <c r="F3151" i="13"/>
  <c r="F3152" i="13"/>
  <c r="F3153" i="13"/>
  <c r="F3154" i="13"/>
  <c r="F3155" i="13"/>
  <c r="F3156" i="13"/>
  <c r="F3157" i="13"/>
  <c r="F3158" i="13"/>
  <c r="F3159" i="13"/>
  <c r="F3160" i="13"/>
  <c r="F3161" i="13"/>
  <c r="F3162" i="13"/>
  <c r="F3163" i="13"/>
  <c r="F3164" i="13"/>
  <c r="F3165" i="13"/>
  <c r="F3166" i="13"/>
  <c r="F3167" i="13"/>
  <c r="F3168" i="13"/>
  <c r="F3169" i="13"/>
  <c r="F3170" i="13"/>
  <c r="F3171" i="13"/>
  <c r="F3172" i="13"/>
  <c r="F3173" i="13"/>
  <c r="F3174" i="13"/>
  <c r="F3175" i="13"/>
  <c r="F3176" i="13"/>
  <c r="F3177" i="13"/>
  <c r="F3178" i="13"/>
  <c r="F3179" i="13"/>
  <c r="F3180" i="13"/>
  <c r="F3181" i="13"/>
  <c r="F3182" i="13"/>
  <c r="F3183" i="13"/>
  <c r="F3184" i="13"/>
  <c r="F3185" i="13"/>
  <c r="F3186" i="13"/>
  <c r="F3187" i="13"/>
  <c r="F3188" i="13"/>
  <c r="F3189" i="13"/>
  <c r="F3190" i="13"/>
  <c r="F3191" i="13"/>
  <c r="F3192" i="13"/>
  <c r="F3193" i="13"/>
  <c r="F3194" i="13"/>
  <c r="F3195" i="13"/>
  <c r="F3196" i="13"/>
  <c r="F3197" i="13"/>
  <c r="F3198" i="13"/>
  <c r="F3199" i="13"/>
  <c r="F3200" i="13"/>
  <c r="F3201" i="13"/>
  <c r="F3202" i="13"/>
  <c r="F3203" i="13"/>
  <c r="F3204" i="13"/>
  <c r="F3205" i="13"/>
  <c r="F3206" i="13"/>
  <c r="F3207" i="13"/>
  <c r="F3208" i="13"/>
  <c r="F3209" i="13"/>
  <c r="F3210" i="13"/>
  <c r="F3211" i="13"/>
  <c r="F3212" i="13"/>
  <c r="F3213" i="13"/>
  <c r="F3214" i="13"/>
  <c r="F3215" i="13"/>
  <c r="F3216" i="13"/>
  <c r="F3217" i="13"/>
  <c r="F3218" i="13"/>
  <c r="F3219" i="13"/>
  <c r="F3220" i="13"/>
  <c r="F3221" i="13"/>
  <c r="F3222" i="13"/>
  <c r="F3223" i="13"/>
  <c r="F3224" i="13"/>
  <c r="F3225" i="13"/>
  <c r="F3226" i="13"/>
  <c r="F3227" i="13"/>
  <c r="F3228" i="13"/>
  <c r="F3229" i="13"/>
  <c r="F3230" i="13"/>
  <c r="F3231" i="13"/>
  <c r="F3232" i="13"/>
  <c r="F3233" i="13"/>
  <c r="F3234" i="13"/>
  <c r="F3235" i="13"/>
  <c r="F3236" i="13"/>
  <c r="F3237" i="13"/>
  <c r="F3238" i="13"/>
  <c r="F3239" i="13"/>
  <c r="F3240" i="13"/>
  <c r="F3241" i="13"/>
  <c r="F3242" i="13"/>
  <c r="F3243" i="13"/>
  <c r="F3244" i="13"/>
  <c r="F3245" i="13"/>
  <c r="F3246" i="13"/>
  <c r="F3247" i="13"/>
  <c r="F3248" i="13"/>
  <c r="F3249" i="13"/>
  <c r="F3250" i="13"/>
  <c r="F3251" i="13"/>
  <c r="F3252" i="13"/>
  <c r="F3253" i="13"/>
  <c r="F3254" i="13"/>
  <c r="F3255" i="13"/>
  <c r="F3256" i="13"/>
  <c r="F3257" i="13"/>
  <c r="F3258" i="13"/>
  <c r="F3259" i="13"/>
  <c r="F3260" i="13"/>
  <c r="F3261" i="13"/>
  <c r="F3262" i="13"/>
  <c r="F3263" i="13"/>
  <c r="F3264" i="13"/>
  <c r="F3265" i="13"/>
  <c r="F3266" i="13"/>
  <c r="F3267" i="13"/>
  <c r="F3268" i="13"/>
  <c r="F3269" i="13"/>
  <c r="F3270" i="13"/>
  <c r="F3271" i="13"/>
  <c r="F3272" i="13"/>
  <c r="F3273" i="13"/>
  <c r="F3274" i="13"/>
  <c r="F3275" i="13"/>
  <c r="F3276" i="13"/>
  <c r="F3277" i="13"/>
  <c r="F3278" i="13"/>
  <c r="F3279" i="13"/>
  <c r="F3280" i="13"/>
  <c r="F3281" i="13"/>
  <c r="F3282" i="13"/>
  <c r="F3283" i="13"/>
  <c r="F3284" i="13"/>
  <c r="F3285" i="13"/>
  <c r="F3286" i="13"/>
  <c r="F3287" i="13"/>
  <c r="F3288" i="13"/>
  <c r="F3289" i="13"/>
  <c r="F3290" i="13"/>
  <c r="F3291" i="13"/>
  <c r="F3292" i="13"/>
  <c r="F3293" i="13"/>
  <c r="F3294" i="13"/>
  <c r="F3295" i="13"/>
  <c r="F3296" i="13"/>
  <c r="F3297" i="13"/>
  <c r="F3298" i="13"/>
  <c r="F3299" i="13"/>
  <c r="F3300" i="13"/>
  <c r="F3301" i="13"/>
  <c r="F3302" i="13"/>
  <c r="F3303" i="13"/>
  <c r="F3304" i="13"/>
  <c r="F3305" i="13"/>
  <c r="F3306" i="13"/>
  <c r="F3307" i="13"/>
  <c r="F3308" i="13"/>
  <c r="F3309" i="13"/>
  <c r="F3310" i="13"/>
  <c r="F3311" i="13"/>
  <c r="F3312" i="13"/>
  <c r="F3313" i="13"/>
  <c r="F3314" i="13"/>
  <c r="F3315" i="13"/>
  <c r="F3316" i="13"/>
  <c r="F3317" i="13"/>
  <c r="F3318" i="13"/>
  <c r="F3319" i="13"/>
  <c r="F3320" i="13"/>
  <c r="F3321" i="13"/>
  <c r="F3322" i="13"/>
  <c r="F3323" i="13"/>
  <c r="F3324" i="13"/>
  <c r="F3325" i="13"/>
  <c r="F3326" i="13"/>
  <c r="F3327" i="13"/>
  <c r="F3328" i="13"/>
  <c r="F3329" i="13"/>
  <c r="F3330" i="13"/>
  <c r="F3331" i="13"/>
  <c r="F3332" i="13"/>
  <c r="F3333" i="13"/>
  <c r="F3334" i="13"/>
  <c r="F3335" i="13"/>
  <c r="F3336" i="13"/>
  <c r="F3337" i="13"/>
  <c r="F3338" i="13"/>
  <c r="F3339" i="13"/>
  <c r="F3340" i="13"/>
  <c r="F3341" i="13"/>
  <c r="F3342" i="13"/>
  <c r="F3343" i="13"/>
  <c r="F3344" i="13"/>
  <c r="F3345" i="13"/>
  <c r="F3346" i="13"/>
  <c r="F3347" i="13"/>
  <c r="F3348" i="13"/>
  <c r="F3349" i="13"/>
  <c r="F3350" i="13"/>
  <c r="F3351" i="13"/>
  <c r="F3352" i="13"/>
  <c r="F3353" i="13"/>
  <c r="F3354" i="13"/>
  <c r="F3355" i="13"/>
  <c r="F3356" i="13"/>
  <c r="F3357" i="13"/>
  <c r="F3358" i="13"/>
  <c r="F3359" i="13"/>
  <c r="F3360" i="13"/>
  <c r="F3361" i="13"/>
  <c r="F3362" i="13"/>
  <c r="F3363" i="13"/>
  <c r="F3364" i="13"/>
  <c r="F3365" i="13"/>
  <c r="F3366" i="13"/>
  <c r="F3367" i="13"/>
  <c r="F3368" i="13"/>
  <c r="F3369" i="13"/>
  <c r="F3370" i="13"/>
  <c r="F3371" i="13"/>
  <c r="F3372" i="13"/>
  <c r="F3373" i="13"/>
  <c r="F3374" i="13"/>
  <c r="F3375" i="13"/>
  <c r="F3376" i="13"/>
  <c r="F3377" i="13"/>
  <c r="F3378" i="13"/>
  <c r="F3379" i="13"/>
  <c r="F3380" i="13"/>
  <c r="F3381" i="13"/>
  <c r="F3382" i="13"/>
  <c r="F3383" i="13"/>
  <c r="F3384" i="13"/>
  <c r="F3385" i="13"/>
  <c r="F3386" i="13"/>
  <c r="F3387" i="13"/>
  <c r="F3388" i="13"/>
  <c r="F3389" i="13"/>
  <c r="F3390" i="13"/>
  <c r="F3391" i="13"/>
  <c r="F3392" i="13"/>
  <c r="F3393" i="13"/>
  <c r="F3394" i="13"/>
  <c r="F3395" i="13"/>
  <c r="F3396" i="13"/>
  <c r="F3397" i="13"/>
  <c r="F3398" i="13"/>
  <c r="F3399" i="13"/>
  <c r="F3400" i="13"/>
  <c r="F3401" i="13"/>
  <c r="F3402" i="13"/>
  <c r="F3403" i="13"/>
  <c r="F3404" i="13"/>
  <c r="F3405" i="13"/>
  <c r="F3406" i="13"/>
  <c r="F3407" i="13"/>
  <c r="F3408" i="13"/>
  <c r="F3409" i="13"/>
  <c r="F3410" i="13"/>
  <c r="F3411" i="13"/>
  <c r="F3412" i="13"/>
  <c r="F3413" i="13"/>
  <c r="F3414" i="13"/>
  <c r="F3415" i="13"/>
  <c r="F3416" i="13"/>
  <c r="F3417" i="13"/>
  <c r="F3418" i="13"/>
  <c r="F3419" i="13"/>
  <c r="F3420" i="13"/>
  <c r="F3421" i="13"/>
  <c r="F3422" i="13"/>
  <c r="F3423" i="13"/>
  <c r="F3424" i="13"/>
  <c r="F3425" i="13"/>
  <c r="F3426" i="13"/>
  <c r="F3427" i="13"/>
  <c r="F3428" i="13"/>
  <c r="F3429" i="13"/>
  <c r="F3430" i="13"/>
  <c r="F3431" i="13"/>
  <c r="F3432" i="13"/>
  <c r="F3433" i="13"/>
  <c r="F3434" i="13"/>
  <c r="F3435" i="13"/>
  <c r="F3436" i="13"/>
  <c r="F3437" i="13"/>
  <c r="F3438" i="13"/>
  <c r="F3439" i="13"/>
  <c r="F3440" i="13"/>
  <c r="F3441" i="13"/>
  <c r="F3442" i="13"/>
  <c r="F3443" i="13"/>
  <c r="F3444" i="13"/>
  <c r="F3445" i="13"/>
  <c r="F3446" i="13"/>
  <c r="F3447" i="13"/>
  <c r="F3448" i="13"/>
  <c r="F3449" i="13"/>
  <c r="F3450" i="13"/>
  <c r="F3451" i="13"/>
  <c r="F3452" i="13"/>
  <c r="F3453" i="13"/>
  <c r="F3454" i="13"/>
  <c r="F3455" i="13"/>
  <c r="F3456" i="13"/>
  <c r="F3457" i="13"/>
  <c r="F3458" i="13"/>
  <c r="F3459" i="13"/>
  <c r="F3460" i="13"/>
  <c r="F3461" i="13"/>
  <c r="F3462" i="13"/>
  <c r="F3463" i="13"/>
  <c r="F3464" i="13"/>
  <c r="F3465" i="13"/>
  <c r="F3466" i="13"/>
  <c r="F3467" i="13"/>
  <c r="F3468" i="13"/>
  <c r="F3469" i="13"/>
  <c r="F3470" i="13"/>
  <c r="F3471" i="13"/>
  <c r="F3472" i="13"/>
  <c r="F3473" i="13"/>
  <c r="F3474" i="13"/>
  <c r="F3475" i="13"/>
  <c r="F3476" i="13"/>
  <c r="F3477" i="13"/>
  <c r="F3478" i="13"/>
  <c r="F3479" i="13"/>
  <c r="F3480" i="13"/>
  <c r="F3481" i="13"/>
  <c r="F3482" i="13"/>
  <c r="F3483" i="13"/>
  <c r="F3484" i="13"/>
  <c r="F3485" i="13"/>
  <c r="F3486" i="13"/>
  <c r="F3487" i="13"/>
  <c r="F3488" i="13"/>
  <c r="F3489" i="13"/>
  <c r="F3490" i="13"/>
  <c r="F3491" i="13"/>
  <c r="F3492" i="13"/>
  <c r="F3493" i="13"/>
  <c r="F3494" i="13"/>
  <c r="F3495" i="13"/>
  <c r="F3496" i="13"/>
  <c r="F3497" i="13"/>
  <c r="F3498" i="13"/>
  <c r="F3499" i="13"/>
  <c r="F3500" i="13"/>
  <c r="F3501" i="13"/>
  <c r="F3502" i="13"/>
  <c r="F3503" i="13"/>
  <c r="F3504" i="13"/>
  <c r="F3505" i="13"/>
  <c r="F3506" i="13"/>
  <c r="F3507" i="13"/>
  <c r="F3508" i="13"/>
  <c r="F3509" i="13"/>
  <c r="F3510" i="13"/>
  <c r="F3511" i="13"/>
  <c r="F3512" i="13"/>
  <c r="F3513" i="13"/>
  <c r="F3514" i="13"/>
  <c r="F3515" i="13"/>
  <c r="F3516" i="13"/>
  <c r="F3517" i="13"/>
  <c r="F3518" i="13"/>
  <c r="F3519" i="13"/>
  <c r="F3520" i="13"/>
  <c r="F3521" i="13"/>
  <c r="F3522" i="13"/>
  <c r="F3523" i="13"/>
  <c r="F3524" i="13"/>
  <c r="F3525" i="13"/>
  <c r="F3526" i="13"/>
  <c r="F3527" i="13"/>
  <c r="F3528" i="13"/>
  <c r="F3529" i="13"/>
  <c r="F3530" i="13"/>
  <c r="F3531" i="13"/>
  <c r="F3532" i="13"/>
  <c r="F3533" i="13"/>
  <c r="F3534" i="13"/>
  <c r="F3535" i="13"/>
  <c r="F3536" i="13"/>
  <c r="F3537" i="13"/>
  <c r="F3538" i="13"/>
  <c r="F3539" i="13"/>
  <c r="F3540" i="13"/>
  <c r="F3541" i="13"/>
  <c r="F3542" i="13"/>
  <c r="F3543" i="13"/>
  <c r="F3544" i="13"/>
  <c r="F3545" i="13"/>
  <c r="F3546" i="13"/>
  <c r="F3547" i="13"/>
  <c r="F3548" i="13"/>
  <c r="F3549" i="13"/>
  <c r="F3550" i="13"/>
  <c r="F3551" i="13"/>
  <c r="F3552" i="13"/>
  <c r="F3553" i="13"/>
  <c r="F3554" i="13"/>
  <c r="F3555" i="13"/>
  <c r="F3556" i="13"/>
  <c r="F3557" i="13"/>
  <c r="F3558" i="13"/>
  <c r="F3559" i="13"/>
  <c r="F3560" i="13"/>
  <c r="F3561" i="13"/>
  <c r="F3562" i="13"/>
  <c r="F3563" i="13"/>
  <c r="F3564" i="13"/>
  <c r="F3565" i="13"/>
  <c r="F3566" i="13"/>
  <c r="F3567" i="13"/>
  <c r="F3568" i="13"/>
  <c r="F3569" i="13"/>
  <c r="F3570" i="13"/>
  <c r="F3571" i="13"/>
  <c r="F3572" i="13"/>
  <c r="F3573" i="13"/>
  <c r="F3574" i="13"/>
  <c r="F3575" i="13"/>
  <c r="F3576" i="13"/>
  <c r="F3577" i="13"/>
  <c r="F3578" i="13"/>
  <c r="F3579" i="13"/>
  <c r="F3580" i="13"/>
  <c r="F3581" i="13"/>
  <c r="F3582" i="13"/>
  <c r="F3583" i="13"/>
  <c r="F3584" i="13"/>
  <c r="F3585" i="13"/>
  <c r="F3586" i="13"/>
  <c r="F3587" i="13"/>
  <c r="F3588" i="13"/>
  <c r="F3589" i="13"/>
  <c r="F3590" i="13"/>
  <c r="F3591" i="13"/>
  <c r="F3592" i="13"/>
  <c r="F3593" i="13"/>
  <c r="F3594" i="13"/>
  <c r="F3595" i="13"/>
  <c r="F3596" i="13"/>
  <c r="F3597" i="13"/>
  <c r="F3598" i="13"/>
  <c r="F3599" i="13"/>
  <c r="F3600" i="13"/>
  <c r="F3601" i="13"/>
  <c r="F3602" i="13"/>
  <c r="F3603" i="13"/>
  <c r="F3604" i="13"/>
  <c r="F3605" i="13"/>
  <c r="F3606" i="13"/>
  <c r="F3607" i="13"/>
  <c r="F3608" i="13"/>
  <c r="F3609" i="13"/>
  <c r="F3610" i="13"/>
  <c r="F3611" i="13"/>
  <c r="F3612" i="13"/>
  <c r="F3613" i="13"/>
  <c r="F3614" i="13"/>
  <c r="F3615" i="13"/>
  <c r="F3616" i="13"/>
  <c r="F3617" i="13"/>
  <c r="F3618" i="13"/>
  <c r="F3619" i="13"/>
  <c r="F3620" i="13"/>
  <c r="F3621" i="13"/>
  <c r="F3622" i="13"/>
  <c r="F3623" i="13"/>
  <c r="F3624" i="13"/>
  <c r="F3625" i="13"/>
  <c r="F3626" i="13"/>
  <c r="F3627" i="13"/>
  <c r="F3628" i="13"/>
  <c r="F3629" i="13"/>
  <c r="F3630" i="13"/>
  <c r="F3631" i="13"/>
  <c r="F3632" i="13"/>
  <c r="F3633" i="13"/>
  <c r="F3634" i="13"/>
  <c r="F3635" i="13"/>
  <c r="F3636" i="13"/>
  <c r="F3637" i="13"/>
  <c r="F3638" i="13"/>
  <c r="F3639" i="13"/>
  <c r="F3640" i="13"/>
  <c r="F3641" i="13"/>
  <c r="F3642" i="13"/>
  <c r="F3643" i="13"/>
  <c r="F3644" i="13"/>
  <c r="F3645" i="13"/>
  <c r="F3646" i="13"/>
  <c r="F3647" i="13"/>
  <c r="F3648" i="13"/>
  <c r="F3649" i="13"/>
  <c r="F3650" i="13"/>
  <c r="F3651" i="13"/>
  <c r="F3652" i="13"/>
  <c r="F3653" i="13"/>
  <c r="F3654" i="13"/>
  <c r="F3655" i="13"/>
  <c r="F3656" i="13"/>
  <c r="F3657" i="13"/>
  <c r="F3658" i="13"/>
  <c r="F3659" i="13"/>
  <c r="F3660" i="13"/>
  <c r="F3661" i="13"/>
  <c r="F3662" i="13"/>
  <c r="F3663" i="13"/>
  <c r="F3664" i="13"/>
  <c r="F3665" i="13"/>
  <c r="F3666" i="13"/>
  <c r="F3667" i="13"/>
  <c r="F3668" i="13"/>
  <c r="F3669" i="13"/>
  <c r="F3670" i="13"/>
  <c r="F3671" i="13"/>
  <c r="F3672" i="13"/>
  <c r="F3673" i="13"/>
  <c r="F3674" i="13"/>
  <c r="F3675" i="13"/>
  <c r="F3676" i="13"/>
  <c r="F3677" i="13"/>
  <c r="F3678" i="13"/>
  <c r="F3679" i="13"/>
  <c r="F3680" i="13"/>
  <c r="F3681" i="13"/>
  <c r="F3682" i="13"/>
  <c r="F3683" i="13"/>
  <c r="F3684" i="13"/>
  <c r="F3685" i="13"/>
  <c r="F3686" i="13"/>
  <c r="F3687" i="13"/>
  <c r="F3688" i="13"/>
  <c r="F3689" i="13"/>
  <c r="F3690" i="13"/>
  <c r="F3691" i="13"/>
  <c r="F3692" i="13"/>
  <c r="F3693" i="13"/>
  <c r="F3694" i="13"/>
  <c r="F3695" i="13"/>
  <c r="F3696" i="13"/>
  <c r="F3697" i="13"/>
  <c r="F3698" i="13"/>
  <c r="F3699" i="13"/>
  <c r="F3700" i="13"/>
  <c r="F3701" i="13"/>
  <c r="F3702" i="13"/>
  <c r="F3703" i="13"/>
  <c r="F3704" i="13"/>
  <c r="F3705" i="13"/>
  <c r="F3706" i="13"/>
  <c r="F3707" i="13"/>
  <c r="F3708" i="13"/>
  <c r="F3709" i="13"/>
  <c r="F3710" i="13"/>
  <c r="F3711" i="13"/>
  <c r="F3712" i="13"/>
  <c r="F3713" i="13"/>
  <c r="F3714" i="13"/>
  <c r="F3715" i="13"/>
  <c r="F3716" i="13"/>
  <c r="F3717" i="13"/>
  <c r="F3718" i="13"/>
  <c r="F3719" i="13"/>
  <c r="F3720" i="13"/>
  <c r="F3721" i="13"/>
  <c r="F3722" i="13"/>
  <c r="F3723" i="13"/>
  <c r="F3724" i="13"/>
  <c r="F3725" i="13"/>
  <c r="F3726" i="13"/>
  <c r="F3727" i="13"/>
  <c r="F3728" i="13"/>
  <c r="F3729" i="13"/>
  <c r="F3730" i="13"/>
  <c r="F3731" i="13"/>
  <c r="F3732" i="13"/>
  <c r="F3733" i="13"/>
  <c r="F3734" i="13"/>
  <c r="F3735" i="13"/>
  <c r="F3736" i="13"/>
  <c r="F3737" i="13"/>
  <c r="F3738" i="13"/>
  <c r="F3739" i="13"/>
  <c r="F3740" i="13"/>
  <c r="F3741" i="13"/>
  <c r="F3742" i="13"/>
  <c r="F3743" i="13"/>
  <c r="F3744" i="13"/>
  <c r="F3745" i="13"/>
  <c r="F3746" i="13"/>
  <c r="F3747" i="13"/>
  <c r="F3748" i="13"/>
  <c r="F3749" i="13"/>
  <c r="F3750" i="13"/>
  <c r="F3751" i="13"/>
  <c r="F3752" i="13"/>
  <c r="F3753" i="13"/>
  <c r="F3754" i="13"/>
  <c r="F3755" i="13"/>
  <c r="F3756" i="13"/>
  <c r="F3757" i="13"/>
  <c r="F3758" i="13"/>
  <c r="F3759" i="13"/>
  <c r="F3760" i="13"/>
  <c r="F3761" i="13"/>
  <c r="F3762" i="13"/>
  <c r="F3763" i="13"/>
  <c r="F3764" i="13"/>
  <c r="F3765" i="13"/>
  <c r="F3766" i="13"/>
  <c r="F3767" i="13"/>
  <c r="F3768" i="13"/>
  <c r="F3769" i="13"/>
  <c r="F3770" i="13"/>
  <c r="F3771" i="13"/>
  <c r="F3772" i="13"/>
  <c r="F3773" i="13"/>
  <c r="F3774" i="13"/>
  <c r="F3775" i="13"/>
  <c r="F3776" i="13"/>
  <c r="F3777" i="13"/>
  <c r="F3778" i="13"/>
  <c r="F3779" i="13"/>
  <c r="F3780" i="13"/>
  <c r="F3781" i="13"/>
  <c r="F3782" i="13"/>
  <c r="F3783" i="13"/>
  <c r="F3784" i="13"/>
  <c r="F3785" i="13"/>
  <c r="F3786" i="13"/>
  <c r="F3787" i="13"/>
  <c r="F3788" i="13"/>
  <c r="F3789" i="13"/>
  <c r="F3790" i="13"/>
  <c r="F3791" i="13"/>
  <c r="F3792" i="13"/>
  <c r="F3793" i="13"/>
  <c r="F3794" i="13"/>
  <c r="F3795" i="13"/>
  <c r="F3796" i="13"/>
  <c r="F3797" i="13"/>
  <c r="F3798" i="13"/>
  <c r="F3799" i="13"/>
  <c r="F3800" i="13"/>
  <c r="F3801" i="13"/>
  <c r="F3802" i="13"/>
  <c r="F3803" i="13"/>
  <c r="F3804" i="13"/>
  <c r="F3805" i="13"/>
  <c r="F3806" i="13"/>
  <c r="F3807" i="13"/>
  <c r="F3808" i="13"/>
  <c r="F3809" i="13"/>
  <c r="F3810" i="13"/>
  <c r="F3811" i="13"/>
  <c r="F3812" i="13"/>
  <c r="F3813" i="13"/>
  <c r="F3814" i="13"/>
  <c r="F3815" i="13"/>
  <c r="F3816" i="13"/>
  <c r="F3817" i="13"/>
  <c r="F3818" i="13"/>
  <c r="F3819" i="13"/>
  <c r="F3820" i="13"/>
  <c r="F3821" i="13"/>
  <c r="F3822" i="13"/>
  <c r="F3823" i="13"/>
  <c r="F3824" i="13"/>
  <c r="F3825" i="13"/>
  <c r="F3826" i="13"/>
  <c r="F3827" i="13"/>
  <c r="F3828" i="13"/>
  <c r="F3829" i="13"/>
  <c r="F3830" i="13"/>
  <c r="F3831" i="13"/>
  <c r="F3832" i="13"/>
  <c r="F3833" i="13"/>
  <c r="F3834" i="13"/>
  <c r="F3835" i="13"/>
  <c r="F3836" i="13"/>
  <c r="F3837" i="13"/>
  <c r="F3838" i="13"/>
  <c r="F3839" i="13"/>
  <c r="F3840" i="13"/>
  <c r="F3841" i="13"/>
  <c r="F3842" i="13"/>
  <c r="F3843" i="13"/>
  <c r="F3844" i="13"/>
  <c r="F3845" i="13"/>
  <c r="F3846" i="13"/>
  <c r="F3847" i="13"/>
  <c r="F3848" i="13"/>
  <c r="F3849" i="13"/>
  <c r="F3850" i="13"/>
  <c r="F3851" i="13"/>
  <c r="F3852" i="13"/>
  <c r="F3853" i="13"/>
  <c r="F3854" i="13"/>
  <c r="F3855" i="13"/>
  <c r="F3856" i="13"/>
  <c r="F3857" i="13"/>
  <c r="F3858" i="13"/>
  <c r="F3859" i="13"/>
  <c r="F3860" i="13"/>
  <c r="F3861" i="13"/>
  <c r="F3862" i="13"/>
  <c r="F3863" i="13"/>
  <c r="F3864" i="13"/>
  <c r="F3865" i="13"/>
  <c r="F3866" i="13"/>
  <c r="F3867" i="13"/>
  <c r="F3868" i="13"/>
  <c r="F3869" i="13"/>
  <c r="F3870" i="13"/>
  <c r="F3871" i="13"/>
  <c r="F3872" i="13"/>
  <c r="F3873" i="13"/>
  <c r="F3874" i="13"/>
  <c r="F3875" i="13"/>
  <c r="F3876" i="13"/>
  <c r="F3877" i="13"/>
  <c r="F3878" i="13"/>
  <c r="F3879" i="13"/>
  <c r="F3880" i="13"/>
  <c r="F3881" i="13"/>
  <c r="F3882" i="13"/>
  <c r="F3883" i="13"/>
  <c r="F3884" i="13"/>
  <c r="F3885" i="13"/>
  <c r="F3886" i="13"/>
  <c r="F3887" i="13"/>
  <c r="F3888" i="13"/>
  <c r="F3889" i="13"/>
  <c r="F3890" i="13"/>
  <c r="F3891" i="13"/>
  <c r="F3892" i="13"/>
  <c r="F3893" i="13"/>
  <c r="F3894" i="13"/>
  <c r="F3895" i="13"/>
  <c r="F3896" i="13"/>
  <c r="F3897" i="13"/>
  <c r="F3898" i="13"/>
  <c r="F3899" i="13"/>
  <c r="F3900" i="13"/>
  <c r="F3901" i="13"/>
  <c r="F3902" i="13"/>
  <c r="F3903" i="13"/>
  <c r="F3904" i="13"/>
  <c r="F3905" i="13"/>
  <c r="F3906" i="13"/>
  <c r="F3907" i="13"/>
  <c r="F3908" i="13"/>
  <c r="F3909" i="13"/>
  <c r="F3910" i="13"/>
  <c r="F3911" i="13"/>
  <c r="F3912" i="13"/>
  <c r="F3913" i="13"/>
  <c r="F3914" i="13"/>
  <c r="F3915" i="13"/>
  <c r="F3916" i="13"/>
  <c r="F3917" i="13"/>
  <c r="F3918" i="13"/>
  <c r="F3919" i="13"/>
  <c r="F3920" i="13"/>
  <c r="F3921" i="13"/>
  <c r="F3922" i="13"/>
  <c r="F3923" i="13"/>
  <c r="F3924" i="13"/>
  <c r="F3925" i="13"/>
  <c r="F3926" i="13"/>
  <c r="F3927" i="13"/>
  <c r="F3928" i="13"/>
  <c r="F3929" i="13"/>
  <c r="F3930" i="13"/>
  <c r="F3931" i="13"/>
  <c r="F3932" i="13"/>
  <c r="F3933" i="13"/>
  <c r="F3934" i="13"/>
  <c r="F3935" i="13"/>
  <c r="F3936" i="13"/>
  <c r="F3937" i="13"/>
  <c r="F3938" i="13"/>
  <c r="F3939" i="13"/>
  <c r="F3940" i="13"/>
  <c r="F3941" i="13"/>
  <c r="F3942" i="13"/>
  <c r="F3943" i="13"/>
  <c r="F3944" i="13"/>
  <c r="F3945" i="13"/>
  <c r="F3946" i="13"/>
  <c r="F3947" i="13"/>
  <c r="F3948" i="13"/>
  <c r="F3949" i="13"/>
  <c r="F3950" i="13"/>
  <c r="F3951" i="13"/>
  <c r="F3952" i="13"/>
  <c r="F3953" i="13"/>
  <c r="F3954" i="13"/>
  <c r="F3955" i="13"/>
  <c r="F3956" i="13"/>
  <c r="F3957" i="13"/>
  <c r="F3958" i="13"/>
  <c r="F3959" i="13"/>
  <c r="F3960" i="13"/>
  <c r="F3961" i="13"/>
  <c r="F3962" i="13"/>
  <c r="F3963" i="13"/>
  <c r="F3964" i="13"/>
  <c r="F3965" i="13"/>
  <c r="F3966" i="13"/>
  <c r="F3967" i="13"/>
  <c r="F3968" i="13"/>
  <c r="F3969" i="13"/>
  <c r="F3970" i="13"/>
  <c r="F3971" i="13"/>
  <c r="F3972" i="13"/>
  <c r="F3973" i="13"/>
  <c r="F3974" i="13"/>
  <c r="F3975" i="13"/>
  <c r="F3976" i="13"/>
  <c r="F3977" i="13"/>
  <c r="F3978" i="13"/>
  <c r="F3979" i="13"/>
  <c r="F3980" i="13"/>
  <c r="F3981" i="13"/>
  <c r="F3982" i="13"/>
  <c r="F3983" i="13"/>
  <c r="F3984" i="13"/>
  <c r="F3985" i="13"/>
  <c r="F3986" i="13"/>
  <c r="F3987" i="13"/>
  <c r="F3988" i="13"/>
  <c r="F3989" i="13"/>
  <c r="F3990" i="13"/>
  <c r="F3991" i="13"/>
  <c r="F3992" i="13"/>
  <c r="F3993" i="13"/>
  <c r="F3994" i="13"/>
  <c r="F3995" i="13"/>
  <c r="F3996" i="13"/>
  <c r="F3997" i="13"/>
  <c r="F3998" i="13"/>
  <c r="F3999" i="13"/>
  <c r="F4000" i="13"/>
  <c r="F4001" i="13"/>
  <c r="F4002" i="13"/>
  <c r="F4003" i="13"/>
  <c r="F4004" i="13"/>
  <c r="F4005" i="13"/>
  <c r="F4006" i="13"/>
  <c r="F4007" i="13"/>
  <c r="F4008" i="13"/>
  <c r="F4009" i="13"/>
  <c r="F4010" i="13"/>
  <c r="F4011" i="13"/>
  <c r="F4012" i="13"/>
  <c r="F4013" i="13"/>
  <c r="F4014" i="13"/>
  <c r="F4015" i="13"/>
  <c r="F4016" i="13"/>
  <c r="F4017" i="13"/>
  <c r="F4018" i="13"/>
  <c r="F4019" i="13"/>
  <c r="F4020" i="13"/>
  <c r="F4021" i="13"/>
  <c r="F4022" i="13"/>
  <c r="F4023" i="13"/>
  <c r="F4024" i="13"/>
  <c r="F4025" i="13"/>
  <c r="F4026" i="13"/>
  <c r="F4027" i="13"/>
  <c r="F4028" i="13"/>
  <c r="F4029" i="13"/>
  <c r="F4030" i="13"/>
  <c r="F4031" i="13"/>
  <c r="F4032" i="13"/>
  <c r="F4033" i="13"/>
  <c r="F4034" i="13"/>
  <c r="F4035" i="13"/>
  <c r="F4036" i="13"/>
  <c r="F4037" i="13"/>
  <c r="F4038" i="13"/>
  <c r="F4039" i="13"/>
  <c r="F4040" i="13"/>
  <c r="F4041" i="13"/>
  <c r="F4042" i="13"/>
  <c r="F4043" i="13"/>
  <c r="F4044" i="13"/>
  <c r="F4045" i="13"/>
  <c r="F4046" i="13"/>
  <c r="F4047" i="13"/>
  <c r="F4048" i="13"/>
  <c r="F4049" i="13"/>
  <c r="F4050" i="13"/>
  <c r="F4051" i="13"/>
  <c r="F4052" i="13"/>
  <c r="F4053" i="13"/>
  <c r="F4054" i="13"/>
  <c r="F4055" i="13"/>
  <c r="F4056" i="13"/>
  <c r="F4057" i="13"/>
  <c r="F4058" i="13"/>
  <c r="F4059" i="13"/>
  <c r="F4060" i="13"/>
  <c r="F4061" i="13"/>
  <c r="F4062" i="13"/>
  <c r="F4063" i="13"/>
  <c r="F4064" i="13"/>
  <c r="F4065" i="13"/>
  <c r="F4066" i="13"/>
  <c r="F4067" i="13"/>
  <c r="F4068" i="13"/>
  <c r="F4069" i="13"/>
  <c r="F4070" i="13"/>
  <c r="F4071" i="13"/>
  <c r="F4072" i="13"/>
  <c r="F4073" i="13"/>
  <c r="F4074" i="13"/>
  <c r="F4075" i="13"/>
  <c r="F4076" i="13"/>
  <c r="F4077" i="13"/>
  <c r="F4078" i="13"/>
  <c r="F4079" i="13"/>
  <c r="F4080" i="13"/>
  <c r="F4081" i="13"/>
  <c r="F4082" i="13"/>
  <c r="F4083" i="13"/>
  <c r="F4084" i="13"/>
  <c r="F4085" i="13"/>
  <c r="F4086" i="13"/>
  <c r="F4087" i="13"/>
  <c r="F4088" i="13"/>
  <c r="F4089" i="13"/>
  <c r="F4090" i="13"/>
  <c r="F4091" i="13"/>
  <c r="F4092" i="13"/>
  <c r="F4093" i="13"/>
  <c r="F4094" i="13"/>
  <c r="F4095" i="13"/>
  <c r="F4096" i="13"/>
  <c r="F4097" i="13"/>
  <c r="F4098" i="13"/>
  <c r="F4099" i="13"/>
  <c r="F4100" i="13"/>
  <c r="F4101" i="13"/>
  <c r="F4102" i="13"/>
  <c r="F4103" i="13"/>
  <c r="F4104" i="13"/>
  <c r="F4105" i="13"/>
  <c r="F4106" i="13"/>
  <c r="F4107" i="13"/>
  <c r="F4108" i="13"/>
  <c r="F4109" i="13"/>
  <c r="F4110" i="13"/>
  <c r="F4111" i="13"/>
  <c r="F4112" i="13"/>
  <c r="F4113" i="13"/>
  <c r="F4114" i="13"/>
  <c r="F4115" i="13"/>
  <c r="F4116" i="13"/>
  <c r="F4117" i="13"/>
  <c r="F4118" i="13"/>
  <c r="F4119" i="13"/>
  <c r="F4120" i="13"/>
  <c r="F4121" i="13"/>
  <c r="F4122" i="13"/>
  <c r="F4123" i="13"/>
  <c r="F4124" i="13"/>
  <c r="F4125" i="13"/>
  <c r="F4126" i="13"/>
  <c r="F4127" i="13"/>
  <c r="F4128" i="13"/>
  <c r="F4129" i="13"/>
  <c r="F4130" i="13"/>
  <c r="F4131" i="13"/>
  <c r="F4132" i="13"/>
  <c r="F4133" i="13"/>
  <c r="F4134" i="13"/>
  <c r="F4135" i="13"/>
  <c r="F4136" i="13"/>
  <c r="F4137" i="13"/>
  <c r="F4138" i="13"/>
  <c r="F4139" i="13"/>
  <c r="F4140" i="13"/>
  <c r="F4141" i="13"/>
  <c r="F4142" i="13"/>
  <c r="F4143" i="13"/>
  <c r="F4144" i="13"/>
  <c r="F4145" i="13"/>
  <c r="F4146" i="13"/>
  <c r="F4147" i="13"/>
  <c r="F4148" i="13"/>
  <c r="F4149" i="13"/>
  <c r="F4150" i="13"/>
  <c r="F4151" i="13"/>
  <c r="F4152" i="13"/>
  <c r="F4153" i="13"/>
  <c r="F4154" i="13"/>
  <c r="F4155" i="13"/>
  <c r="F4156" i="13"/>
  <c r="F4157" i="13"/>
  <c r="F4158" i="13"/>
  <c r="F4159" i="13"/>
  <c r="F4160" i="13"/>
  <c r="F4161" i="13"/>
  <c r="F4162" i="13"/>
  <c r="F4163" i="13"/>
  <c r="F4164" i="13"/>
  <c r="F4165" i="13"/>
  <c r="F4166" i="13"/>
  <c r="F4167" i="13"/>
  <c r="F4168" i="13"/>
  <c r="F4169" i="13"/>
  <c r="F4170" i="13"/>
  <c r="F4171" i="13"/>
  <c r="F4172" i="13"/>
  <c r="F4173" i="13"/>
  <c r="F4174" i="13"/>
  <c r="F4175" i="13"/>
  <c r="F4176" i="13"/>
  <c r="F4177" i="13"/>
  <c r="F4178" i="13"/>
  <c r="F4179" i="13"/>
  <c r="F4180" i="13"/>
  <c r="F4181" i="13"/>
  <c r="F4182" i="13"/>
  <c r="F4183" i="13"/>
  <c r="F4184" i="13"/>
  <c r="F4185" i="13"/>
  <c r="F4186" i="13"/>
  <c r="F4187" i="13"/>
  <c r="F4188" i="13"/>
  <c r="F4189" i="13"/>
  <c r="F4190" i="13"/>
  <c r="F4191" i="13"/>
  <c r="F4192" i="13"/>
  <c r="F4193" i="13"/>
  <c r="F4194" i="13"/>
  <c r="F4195" i="13"/>
  <c r="F4196" i="13"/>
  <c r="F4197" i="13"/>
  <c r="F4198" i="13"/>
  <c r="F4199" i="13"/>
  <c r="F4200" i="13"/>
  <c r="F4201" i="13"/>
  <c r="F4202" i="13"/>
  <c r="F4203" i="13"/>
  <c r="F4204" i="13"/>
  <c r="F4205" i="13"/>
  <c r="F4206" i="13"/>
  <c r="F4207" i="13"/>
  <c r="F4208" i="13"/>
  <c r="F4209" i="13"/>
  <c r="F4210" i="13"/>
  <c r="F4211" i="13"/>
  <c r="F4212" i="13"/>
  <c r="F4213" i="13"/>
  <c r="F4214" i="13"/>
  <c r="F4215" i="13"/>
  <c r="F4216" i="13"/>
  <c r="F4217" i="13"/>
  <c r="F4218" i="13"/>
  <c r="F4219" i="13"/>
  <c r="F4220" i="13"/>
  <c r="F4221" i="13"/>
  <c r="F4222" i="13"/>
  <c r="F4223" i="13"/>
  <c r="F4224" i="13"/>
  <c r="F4225" i="13"/>
  <c r="F4226" i="13"/>
  <c r="F4227" i="13"/>
  <c r="F4228" i="13"/>
  <c r="F4229" i="13"/>
  <c r="F4230" i="13"/>
  <c r="F4231" i="13"/>
  <c r="F4232" i="13"/>
  <c r="F4233" i="13"/>
  <c r="F4234" i="13"/>
  <c r="F4235" i="13"/>
  <c r="F4236" i="13"/>
  <c r="F4237" i="13"/>
  <c r="F4238" i="13"/>
  <c r="F4239" i="13"/>
  <c r="F4240" i="13"/>
  <c r="F4241" i="13"/>
  <c r="F4242" i="13"/>
  <c r="F4243" i="13"/>
  <c r="F4244" i="13"/>
  <c r="F4245" i="13"/>
  <c r="F4246" i="13"/>
  <c r="F4247" i="13"/>
  <c r="F4248" i="13"/>
  <c r="F4249" i="13"/>
  <c r="F4250" i="13"/>
  <c r="F4251" i="13"/>
  <c r="F4252" i="13"/>
  <c r="F4253" i="13"/>
  <c r="F4254" i="13"/>
  <c r="F4255" i="13"/>
  <c r="F4256" i="13"/>
  <c r="F4257" i="13"/>
  <c r="F4258" i="13"/>
  <c r="F4259" i="13"/>
  <c r="F4260" i="13"/>
  <c r="F4261" i="13"/>
  <c r="F4262" i="13"/>
  <c r="F4263" i="13"/>
  <c r="F4264" i="13"/>
  <c r="F4265" i="13"/>
  <c r="F4266" i="13"/>
  <c r="F4267" i="13"/>
  <c r="F4268" i="13"/>
  <c r="F4269" i="13"/>
  <c r="F4270" i="13"/>
  <c r="F4271" i="13"/>
  <c r="F4272" i="13"/>
  <c r="F4273" i="13"/>
  <c r="F4274" i="13"/>
  <c r="F4275" i="13"/>
  <c r="F4276" i="13"/>
  <c r="F4277" i="13"/>
  <c r="F4278" i="13"/>
  <c r="F4279" i="13"/>
  <c r="F4280" i="13"/>
  <c r="F4281" i="13"/>
  <c r="F4282" i="13"/>
  <c r="F4283" i="13"/>
  <c r="F4284" i="13"/>
  <c r="F4285" i="13"/>
  <c r="F4286" i="13"/>
  <c r="F4287" i="13"/>
  <c r="F4288" i="13"/>
  <c r="F4289" i="13"/>
  <c r="F4290" i="13"/>
  <c r="F4291" i="13"/>
  <c r="F4292" i="13"/>
  <c r="F4293" i="13"/>
  <c r="F4294" i="13"/>
  <c r="F4295" i="13"/>
  <c r="F4296" i="13"/>
  <c r="F4297" i="13"/>
  <c r="F4298" i="13"/>
  <c r="F4299" i="13"/>
  <c r="F4300" i="13"/>
  <c r="F4301" i="13"/>
  <c r="F4302" i="13"/>
  <c r="F4303" i="13"/>
  <c r="F4304" i="13"/>
  <c r="F4305" i="13"/>
  <c r="F4306" i="13"/>
  <c r="F4307" i="13"/>
  <c r="F4308" i="13"/>
  <c r="F4309" i="13"/>
  <c r="F4310" i="13"/>
  <c r="F4311" i="13"/>
  <c r="F4312" i="13"/>
  <c r="F4313" i="13"/>
  <c r="F4314" i="13"/>
  <c r="F4315" i="13"/>
  <c r="F4316" i="13"/>
  <c r="F4317" i="13"/>
  <c r="F4318" i="13"/>
  <c r="F4319" i="13"/>
  <c r="F4320" i="13"/>
  <c r="F4321" i="13"/>
  <c r="F4322" i="13"/>
  <c r="F4323" i="13"/>
  <c r="F4324" i="13"/>
  <c r="F4325" i="13"/>
  <c r="F4326" i="13"/>
  <c r="F4327" i="13"/>
  <c r="F4328" i="13"/>
  <c r="F4329" i="13"/>
  <c r="F4330" i="13"/>
  <c r="F4331" i="13"/>
  <c r="F4332" i="13"/>
  <c r="F4333" i="13"/>
  <c r="F4334" i="13"/>
  <c r="F4335" i="13"/>
  <c r="F4336" i="13"/>
  <c r="F4337" i="13"/>
  <c r="F4338" i="13"/>
  <c r="F4339" i="13"/>
  <c r="F4340" i="13"/>
  <c r="F4341" i="13"/>
  <c r="F4342" i="13"/>
  <c r="F4343" i="13"/>
  <c r="F4344" i="13"/>
  <c r="F4345" i="13"/>
  <c r="F4346" i="13"/>
  <c r="F4347" i="13"/>
  <c r="F4348" i="13"/>
  <c r="F4349" i="13"/>
  <c r="F4350" i="13"/>
  <c r="F4351" i="13"/>
  <c r="F4352" i="13"/>
  <c r="F4353" i="13"/>
  <c r="F4354" i="13"/>
  <c r="F4355" i="13"/>
  <c r="F4356" i="13"/>
  <c r="F4357" i="13"/>
  <c r="F4358" i="13"/>
  <c r="F4359" i="13"/>
  <c r="F4360" i="13"/>
  <c r="F4361" i="13"/>
  <c r="F4362" i="13"/>
  <c r="F4363" i="13"/>
  <c r="F4364" i="13"/>
  <c r="F4365" i="13"/>
  <c r="F4366" i="13"/>
  <c r="F4367" i="13"/>
  <c r="F4368" i="13"/>
  <c r="F4369" i="13"/>
  <c r="F4370" i="13"/>
  <c r="F4371" i="13"/>
  <c r="F4372" i="13"/>
  <c r="F4373" i="13"/>
  <c r="F4374" i="13"/>
  <c r="F4375" i="13"/>
  <c r="F4376" i="13"/>
  <c r="F4377" i="13"/>
  <c r="F4378" i="13"/>
  <c r="F4379" i="13"/>
  <c r="F4380" i="13"/>
  <c r="F4381" i="13"/>
  <c r="F4382" i="13"/>
  <c r="F4383" i="13"/>
  <c r="F4384" i="13"/>
  <c r="F4385" i="13"/>
  <c r="F4386" i="13"/>
  <c r="F4387" i="13"/>
  <c r="F4388" i="13"/>
  <c r="F4389" i="13"/>
  <c r="F4390" i="13"/>
  <c r="F4391" i="13"/>
  <c r="F4392" i="13"/>
  <c r="F4393" i="13"/>
  <c r="F4394" i="13"/>
  <c r="F4395" i="13"/>
  <c r="F4396" i="13"/>
  <c r="F4397" i="13"/>
  <c r="F4398" i="13"/>
  <c r="F4399" i="13"/>
  <c r="F4400" i="13"/>
  <c r="F4401" i="13"/>
  <c r="F4402" i="13"/>
  <c r="F4403" i="13"/>
  <c r="F4404" i="13"/>
  <c r="F4405" i="13"/>
  <c r="F4406" i="13"/>
  <c r="F4407" i="13"/>
  <c r="F4408" i="13"/>
  <c r="F4409" i="13"/>
  <c r="F4410" i="13"/>
  <c r="F4411" i="13"/>
  <c r="F4412" i="13"/>
  <c r="F4413" i="13"/>
  <c r="F4414" i="13"/>
  <c r="F4415" i="13"/>
  <c r="F4416" i="13"/>
  <c r="F4417" i="13"/>
  <c r="F4418" i="13"/>
  <c r="F4419" i="13"/>
  <c r="F4420" i="13"/>
  <c r="F4421" i="13"/>
  <c r="F4422" i="13"/>
  <c r="F4423" i="13"/>
  <c r="F4424" i="13"/>
  <c r="F4425" i="13"/>
  <c r="F4426" i="13"/>
  <c r="F4427" i="13"/>
  <c r="F4428" i="13"/>
  <c r="F4429" i="13"/>
  <c r="F4430" i="13"/>
  <c r="F4431" i="13"/>
  <c r="F4432" i="13"/>
  <c r="F4433" i="13"/>
  <c r="F4434" i="13"/>
  <c r="F4435" i="13"/>
  <c r="F4436" i="13"/>
  <c r="F4437" i="13"/>
  <c r="F4438" i="13"/>
  <c r="F4439" i="13"/>
  <c r="F4440" i="13"/>
  <c r="F4441" i="13"/>
  <c r="F4442" i="13"/>
  <c r="F4443" i="13"/>
  <c r="F4444" i="13"/>
  <c r="F4445" i="13"/>
  <c r="F4446" i="13"/>
  <c r="F4447" i="13"/>
  <c r="F4448" i="13"/>
  <c r="F4449" i="13"/>
  <c r="F4450" i="13"/>
  <c r="F4451" i="13"/>
  <c r="F4452" i="13"/>
  <c r="F4453" i="13"/>
  <c r="F4454" i="13"/>
  <c r="F4455" i="13"/>
  <c r="F4456" i="13"/>
  <c r="F4457" i="13"/>
  <c r="F4458" i="13"/>
  <c r="F4459" i="13"/>
  <c r="F4460" i="13"/>
  <c r="F4461" i="13"/>
  <c r="F4462" i="13"/>
  <c r="F4463" i="13"/>
  <c r="F4464" i="13"/>
  <c r="F4465" i="13"/>
  <c r="F4466" i="13"/>
  <c r="F4467" i="13"/>
  <c r="F4468" i="13"/>
  <c r="F4469" i="13"/>
  <c r="F4470" i="13"/>
  <c r="F4471" i="13"/>
  <c r="F4472" i="13"/>
  <c r="F4473" i="13"/>
  <c r="F4474" i="13"/>
  <c r="F4475" i="13"/>
  <c r="F4476" i="13"/>
  <c r="F4477" i="13"/>
  <c r="F4478" i="13"/>
  <c r="F4479" i="13"/>
  <c r="F4480" i="13"/>
  <c r="F4481" i="13"/>
  <c r="F4482" i="13"/>
  <c r="F4483" i="13"/>
  <c r="F4484" i="13"/>
  <c r="F4485" i="13"/>
  <c r="F4486" i="13"/>
  <c r="F4487" i="13"/>
  <c r="F4488" i="13"/>
  <c r="F4489" i="13"/>
  <c r="F4490" i="13"/>
  <c r="F4491" i="13"/>
  <c r="F4492" i="13"/>
  <c r="F4493" i="13"/>
  <c r="F4494" i="13"/>
  <c r="F4495" i="13"/>
  <c r="F4496" i="13"/>
  <c r="F4497" i="13"/>
  <c r="F4498" i="13"/>
  <c r="F4499" i="13"/>
  <c r="F4500" i="13"/>
  <c r="F4501" i="13"/>
  <c r="F4502" i="13"/>
  <c r="F4503" i="13"/>
  <c r="F4504" i="13"/>
  <c r="F4505" i="13"/>
  <c r="F4506" i="13"/>
  <c r="F4507" i="13"/>
  <c r="F4508" i="13"/>
  <c r="F4509" i="13"/>
  <c r="F4510" i="13"/>
  <c r="F4511" i="13"/>
  <c r="F4512" i="13"/>
  <c r="F4513" i="13"/>
  <c r="F4514" i="13"/>
  <c r="F4515" i="13"/>
  <c r="F4516" i="13"/>
  <c r="F4517" i="13"/>
  <c r="F4518" i="13"/>
  <c r="F4519" i="13"/>
  <c r="F4520" i="13"/>
  <c r="F4521" i="13"/>
  <c r="F4522" i="13"/>
  <c r="F4523" i="13"/>
  <c r="F4524" i="13"/>
  <c r="F4525" i="13"/>
  <c r="F4526" i="13"/>
  <c r="F4527" i="13"/>
  <c r="F4528" i="13"/>
  <c r="F4529" i="13"/>
  <c r="F4530" i="13"/>
  <c r="F4531" i="13"/>
  <c r="F4532" i="13"/>
  <c r="F4533" i="13"/>
  <c r="F4534" i="13"/>
  <c r="F4535" i="13"/>
  <c r="F4536" i="13"/>
  <c r="F4537" i="13"/>
  <c r="F4538" i="13"/>
  <c r="F4539" i="13"/>
  <c r="F4540" i="13"/>
  <c r="F4541" i="13"/>
  <c r="F4542" i="13"/>
  <c r="F4543" i="13"/>
  <c r="F4544" i="13"/>
  <c r="F4545" i="13"/>
  <c r="F4546" i="13"/>
  <c r="F4547" i="13"/>
  <c r="F4548" i="13"/>
  <c r="F4549" i="13"/>
  <c r="F4550" i="13"/>
  <c r="F4551" i="13"/>
  <c r="F4552" i="13"/>
  <c r="F4553" i="13"/>
  <c r="F4554" i="13"/>
  <c r="F4555" i="13"/>
  <c r="F4556" i="13"/>
  <c r="F4557" i="13"/>
  <c r="F4558" i="13"/>
  <c r="F4559" i="13"/>
  <c r="F4560" i="13"/>
  <c r="F4561" i="13"/>
  <c r="F4562" i="13"/>
  <c r="F4563" i="13"/>
  <c r="F4564" i="13"/>
  <c r="F4565" i="13"/>
  <c r="F4566" i="13"/>
  <c r="F4567" i="13"/>
  <c r="F4568" i="13"/>
  <c r="F4569" i="13"/>
  <c r="F4570" i="13"/>
  <c r="F4571" i="13"/>
  <c r="F4572" i="13"/>
  <c r="F4573" i="13"/>
  <c r="F4574" i="13"/>
  <c r="F4575" i="13"/>
  <c r="F4576" i="13"/>
  <c r="F4577" i="13"/>
  <c r="F4578" i="13"/>
  <c r="F4579" i="13"/>
  <c r="F4580" i="13"/>
  <c r="F4581" i="13"/>
  <c r="F4582" i="13"/>
  <c r="F4583" i="13"/>
  <c r="F4584" i="13"/>
  <c r="F4585" i="13"/>
  <c r="F4586" i="13"/>
  <c r="F4587" i="13"/>
  <c r="F4588" i="13"/>
  <c r="F4589" i="13"/>
  <c r="F4590" i="13"/>
  <c r="F4591" i="13"/>
  <c r="F4592" i="13"/>
  <c r="F4593" i="13"/>
  <c r="F4594" i="13"/>
  <c r="F4595" i="13"/>
  <c r="F4596" i="13"/>
  <c r="F4597" i="13"/>
  <c r="F4598" i="13"/>
  <c r="F4599" i="13"/>
  <c r="F4600" i="13"/>
  <c r="F4601" i="13"/>
  <c r="F4602" i="13"/>
  <c r="F4603" i="13"/>
  <c r="F4604" i="13"/>
  <c r="F4605" i="13"/>
  <c r="F4606" i="13"/>
  <c r="F4607" i="13"/>
  <c r="F4608" i="13"/>
  <c r="F4609" i="13"/>
  <c r="F4610" i="13"/>
  <c r="F4611" i="13"/>
  <c r="F4612" i="13"/>
  <c r="F4613" i="13"/>
  <c r="F4614" i="13"/>
  <c r="F4615" i="13"/>
  <c r="F4616" i="13"/>
  <c r="F4617" i="13"/>
  <c r="F4618" i="13"/>
  <c r="F4619" i="13"/>
  <c r="F4620" i="13"/>
  <c r="F4621" i="13"/>
  <c r="F4622" i="13"/>
  <c r="F4623" i="13"/>
  <c r="F4624" i="13"/>
  <c r="F4625" i="13"/>
  <c r="F4626" i="13"/>
  <c r="F4627" i="13"/>
  <c r="F4628" i="13"/>
  <c r="F4629" i="13"/>
  <c r="F4630" i="13"/>
  <c r="F4631" i="13"/>
  <c r="F4632" i="13"/>
  <c r="F4633" i="13"/>
  <c r="F4634" i="13"/>
  <c r="F4635" i="13"/>
  <c r="F4636" i="13"/>
  <c r="F4637" i="13"/>
  <c r="F4638" i="13"/>
  <c r="F4639" i="13"/>
  <c r="F4640" i="13"/>
  <c r="F4641" i="13"/>
  <c r="F4642" i="13"/>
  <c r="F4643" i="13"/>
  <c r="F4644" i="13"/>
  <c r="F4645" i="13"/>
  <c r="F4646" i="13"/>
  <c r="F4647" i="13"/>
  <c r="F4648" i="13"/>
  <c r="F4649" i="13"/>
  <c r="F4650" i="13"/>
  <c r="F4651" i="13"/>
  <c r="F4652" i="13"/>
  <c r="F4653" i="13"/>
  <c r="F4654" i="13"/>
  <c r="F4655" i="13"/>
  <c r="F4656" i="13"/>
  <c r="F4657" i="13"/>
  <c r="F4658" i="13"/>
  <c r="F4659" i="13"/>
  <c r="F4660" i="13"/>
  <c r="F4661" i="13"/>
  <c r="F4662" i="13"/>
  <c r="F4663" i="13"/>
  <c r="F4664" i="13"/>
  <c r="F4665" i="13"/>
  <c r="F4666" i="13"/>
  <c r="F4667" i="13"/>
  <c r="F4668" i="13"/>
  <c r="F4669" i="13"/>
  <c r="F4670" i="13"/>
  <c r="F4671" i="13"/>
  <c r="F4672" i="13"/>
  <c r="F4673" i="13"/>
  <c r="F4674" i="13"/>
  <c r="F4675" i="13"/>
  <c r="F4676" i="13"/>
  <c r="F4677" i="13"/>
  <c r="F4678" i="13"/>
  <c r="F4679" i="13"/>
  <c r="F4680" i="13"/>
  <c r="F4681" i="13"/>
  <c r="F4682" i="13"/>
  <c r="F4683" i="13"/>
  <c r="F4684" i="13"/>
  <c r="F4685" i="13"/>
  <c r="F4686" i="13"/>
  <c r="F4687" i="13"/>
  <c r="F4688" i="13"/>
  <c r="F4689" i="13"/>
  <c r="F4690" i="13"/>
  <c r="F4691" i="13"/>
  <c r="F4692" i="13"/>
  <c r="F4693" i="13"/>
  <c r="F4694" i="13"/>
  <c r="F4695" i="13"/>
  <c r="F4696" i="13"/>
  <c r="F4697" i="13"/>
  <c r="F4698" i="13"/>
  <c r="F4699" i="13"/>
  <c r="F4700" i="13"/>
  <c r="F4701" i="13"/>
  <c r="F4702" i="13"/>
  <c r="F4703" i="13"/>
  <c r="F4704" i="13"/>
  <c r="F4705" i="13"/>
  <c r="F4706" i="13"/>
  <c r="F4707" i="13"/>
  <c r="F4708" i="13"/>
  <c r="F4709" i="13"/>
  <c r="F4710" i="13"/>
  <c r="F4711" i="13"/>
  <c r="F4712" i="13"/>
  <c r="F4713" i="13"/>
  <c r="F4714" i="13"/>
  <c r="F4715" i="13"/>
  <c r="F4716" i="13"/>
  <c r="F4717" i="13"/>
  <c r="F4718" i="13"/>
  <c r="F4719" i="13"/>
  <c r="F4720" i="13"/>
  <c r="F4721" i="13"/>
  <c r="F4722" i="13"/>
  <c r="F4723" i="13"/>
  <c r="F4724" i="13"/>
  <c r="F4725" i="13"/>
  <c r="F4726" i="13"/>
  <c r="F4727" i="13"/>
  <c r="F4728" i="13"/>
  <c r="F4729" i="13"/>
  <c r="F4730" i="13"/>
  <c r="F4731" i="13"/>
  <c r="F4732" i="13"/>
  <c r="F4733" i="13"/>
  <c r="F4734" i="13"/>
  <c r="F4735" i="13"/>
  <c r="F4736" i="13"/>
  <c r="F4737" i="13"/>
  <c r="F4738" i="13"/>
  <c r="F4739" i="13"/>
  <c r="F4740" i="13"/>
  <c r="F4741" i="13"/>
  <c r="F4742" i="13"/>
  <c r="F4743" i="13"/>
  <c r="F4744" i="13"/>
  <c r="F4745" i="13"/>
  <c r="F4746" i="13"/>
  <c r="F4747" i="13"/>
  <c r="F4748" i="13"/>
  <c r="F4749" i="13"/>
  <c r="F4750" i="13"/>
  <c r="F4751" i="13"/>
  <c r="F4752" i="13"/>
  <c r="F4753" i="13"/>
  <c r="F4754" i="13"/>
  <c r="F4755" i="13"/>
  <c r="F4756" i="13"/>
  <c r="F4757" i="13"/>
  <c r="F4758" i="13"/>
  <c r="F4759" i="13"/>
  <c r="F4760" i="13"/>
  <c r="F4761" i="13"/>
  <c r="F4762" i="13"/>
  <c r="F4763" i="13"/>
  <c r="F4764" i="13"/>
  <c r="F4765" i="13"/>
  <c r="F4766" i="13"/>
  <c r="F4767" i="13"/>
  <c r="F4768" i="13"/>
  <c r="F4769" i="13"/>
  <c r="F4770" i="13"/>
  <c r="F4771" i="13"/>
  <c r="F4772" i="13"/>
  <c r="F4773" i="13"/>
  <c r="F4774" i="13"/>
  <c r="F4775" i="13"/>
  <c r="F4776" i="13"/>
  <c r="F4777" i="13"/>
  <c r="F4778" i="13"/>
  <c r="F4779" i="13"/>
  <c r="F4780" i="13"/>
  <c r="F4781" i="13"/>
  <c r="F4782" i="13"/>
  <c r="F4783" i="13"/>
  <c r="F4784" i="13"/>
  <c r="F4785" i="13"/>
  <c r="F4786" i="13"/>
  <c r="F4787" i="13"/>
  <c r="F4788" i="13"/>
  <c r="F4789" i="13"/>
  <c r="F4790" i="13"/>
  <c r="F4791" i="13"/>
  <c r="F4792" i="13"/>
  <c r="F4793" i="13"/>
  <c r="F4794" i="13"/>
  <c r="F4795" i="13"/>
  <c r="F4796" i="13"/>
  <c r="F4797" i="13"/>
  <c r="F4798" i="13"/>
  <c r="F4799" i="13"/>
  <c r="F4800" i="13"/>
  <c r="F4801" i="13"/>
  <c r="F4802" i="13"/>
  <c r="F4803" i="13"/>
  <c r="F4804" i="13"/>
  <c r="F4805" i="13"/>
  <c r="F4806" i="13"/>
  <c r="F4807" i="13"/>
  <c r="F4808" i="13"/>
  <c r="F4809" i="13"/>
  <c r="F4810" i="13"/>
  <c r="F4811" i="13"/>
  <c r="F4812" i="13"/>
  <c r="F4813" i="13"/>
  <c r="F4814" i="13"/>
  <c r="F4815" i="13"/>
  <c r="F4816" i="13"/>
  <c r="F4817" i="13"/>
  <c r="F4818" i="13"/>
  <c r="F4819" i="13"/>
  <c r="F4820" i="13"/>
  <c r="F4821" i="13"/>
  <c r="F4822" i="13"/>
  <c r="F4823" i="13"/>
  <c r="F4824" i="13"/>
  <c r="F4825" i="13"/>
  <c r="F4826" i="13"/>
  <c r="F4827" i="13"/>
  <c r="F4828" i="13"/>
  <c r="F4829" i="13"/>
  <c r="F4830" i="13"/>
  <c r="F4831" i="13"/>
  <c r="F4832" i="13"/>
  <c r="F4833" i="13"/>
  <c r="F4834" i="13"/>
  <c r="F4835" i="13"/>
  <c r="F4836" i="13"/>
  <c r="F4837" i="13"/>
  <c r="F4838" i="13"/>
  <c r="F4839" i="13"/>
  <c r="F4840" i="13"/>
  <c r="F4841" i="13"/>
  <c r="F4842" i="13"/>
  <c r="F4843" i="13"/>
  <c r="F4844" i="13"/>
  <c r="F4845" i="13"/>
  <c r="F4846" i="13"/>
  <c r="F4847" i="13"/>
  <c r="F4848" i="13"/>
  <c r="F4849" i="13"/>
  <c r="F4850" i="13"/>
  <c r="F4851" i="13"/>
  <c r="F4852" i="13"/>
  <c r="F4853" i="13"/>
  <c r="F4854" i="13"/>
  <c r="F4855" i="13"/>
  <c r="F4856" i="13"/>
  <c r="F4857" i="13"/>
  <c r="F4858" i="13"/>
  <c r="F4859" i="13"/>
  <c r="F4860" i="13"/>
  <c r="F4861" i="13"/>
  <c r="F4862" i="13"/>
  <c r="F4863" i="13"/>
  <c r="F4864" i="13"/>
  <c r="F4865" i="13"/>
  <c r="F4866" i="13"/>
  <c r="F4867" i="13"/>
  <c r="F4868" i="13"/>
  <c r="F4869" i="13"/>
  <c r="F4870" i="13"/>
  <c r="F4871" i="13"/>
  <c r="F4872" i="13"/>
  <c r="F4873" i="13"/>
  <c r="F4874" i="13"/>
  <c r="F4875" i="13"/>
  <c r="F4876" i="13"/>
  <c r="F4877" i="13"/>
  <c r="F4878" i="13"/>
  <c r="F4879" i="13"/>
  <c r="F4880" i="13"/>
  <c r="F4881" i="13"/>
  <c r="F4882" i="13"/>
  <c r="F4883" i="13"/>
  <c r="F4884" i="13"/>
  <c r="F4885" i="13"/>
  <c r="F4886" i="13"/>
  <c r="F4887" i="13"/>
  <c r="F4888" i="13"/>
  <c r="F4889" i="13"/>
  <c r="F4890" i="13"/>
  <c r="F4891" i="13"/>
  <c r="F4892" i="13"/>
  <c r="F4893" i="13"/>
  <c r="F4894" i="13"/>
  <c r="F4895" i="13"/>
  <c r="F4896" i="13"/>
  <c r="F4897" i="13"/>
  <c r="F4898" i="13"/>
  <c r="F4899" i="13"/>
  <c r="F4900" i="13"/>
  <c r="F4901" i="13"/>
  <c r="F4902" i="13"/>
  <c r="F4903" i="13"/>
  <c r="F4904" i="13"/>
  <c r="F4905" i="13"/>
  <c r="F4906" i="13"/>
  <c r="F4907" i="13"/>
  <c r="F4908" i="13"/>
  <c r="F4909" i="13"/>
  <c r="F4910" i="13"/>
  <c r="F4911" i="13"/>
  <c r="F4912" i="13"/>
  <c r="F4913" i="13"/>
  <c r="F4914" i="13"/>
  <c r="F4915" i="13"/>
  <c r="F4916" i="13"/>
  <c r="F4917" i="13"/>
  <c r="F4918" i="13"/>
  <c r="F4919" i="13"/>
  <c r="F4920" i="13"/>
  <c r="F4921" i="13"/>
  <c r="F4922" i="13"/>
  <c r="F4923" i="13"/>
  <c r="F4924" i="13"/>
  <c r="F4925" i="13"/>
  <c r="F4926" i="13"/>
  <c r="F4927" i="13"/>
  <c r="F4928" i="13"/>
  <c r="F4929" i="13"/>
  <c r="F4930" i="13"/>
  <c r="F4931" i="13"/>
  <c r="F4932" i="13"/>
  <c r="F4933" i="13"/>
  <c r="F4934" i="13"/>
  <c r="F4935" i="13"/>
  <c r="F4936" i="13"/>
  <c r="F4937" i="13"/>
  <c r="F4938" i="13"/>
  <c r="F4939" i="13"/>
  <c r="F4940" i="13"/>
  <c r="F4941" i="13"/>
  <c r="F4942" i="13"/>
  <c r="F4943" i="13"/>
  <c r="F4944" i="13"/>
  <c r="F4945" i="13"/>
  <c r="F4946" i="13"/>
  <c r="F4947" i="13"/>
  <c r="F4948" i="13"/>
  <c r="F4949" i="13"/>
  <c r="F4950" i="13"/>
  <c r="F4951" i="13"/>
  <c r="F4952" i="13"/>
  <c r="F4953" i="13"/>
  <c r="F4954" i="13"/>
  <c r="F4955" i="13"/>
  <c r="F4956" i="13"/>
  <c r="F4957" i="13"/>
  <c r="F4958" i="13"/>
  <c r="F4959" i="13"/>
  <c r="F4960" i="13"/>
  <c r="F4961" i="13"/>
  <c r="F4962" i="13"/>
  <c r="F4963" i="13"/>
  <c r="F4964" i="13"/>
  <c r="F4965" i="13"/>
  <c r="F4966" i="13"/>
  <c r="F4967" i="13"/>
  <c r="F4968" i="13"/>
  <c r="F4969" i="13"/>
  <c r="F4970" i="13"/>
  <c r="F4971" i="13"/>
  <c r="F4972" i="13"/>
  <c r="F4973" i="13"/>
  <c r="F4974" i="13"/>
  <c r="F4975" i="13"/>
  <c r="F4976" i="13"/>
  <c r="F4977" i="13"/>
  <c r="F4978" i="13"/>
  <c r="F4979" i="13"/>
  <c r="F4980" i="13"/>
  <c r="F4981" i="13"/>
  <c r="F4982" i="13"/>
  <c r="F4983" i="13"/>
  <c r="F4984" i="13"/>
  <c r="F4985" i="13"/>
  <c r="F4986" i="13"/>
  <c r="F4987" i="13"/>
  <c r="F4988" i="13"/>
  <c r="F4989" i="13"/>
  <c r="F4990" i="13"/>
  <c r="F4991" i="13"/>
  <c r="F4992" i="13"/>
  <c r="F4993" i="13"/>
  <c r="F4994" i="13"/>
  <c r="F4995" i="13"/>
  <c r="F4996" i="13"/>
  <c r="F4997" i="13"/>
  <c r="F4998" i="13"/>
  <c r="F4999" i="13"/>
  <c r="F5000" i="13"/>
  <c r="F5001" i="13"/>
  <c r="F5002" i="13"/>
  <c r="F5003" i="13"/>
  <c r="F5004" i="13"/>
  <c r="F5005" i="13"/>
  <c r="F5006" i="13"/>
  <c r="F5007" i="13"/>
  <c r="F5008" i="13"/>
  <c r="F5009" i="13"/>
  <c r="F5010" i="13"/>
  <c r="F5011" i="13"/>
  <c r="F5012" i="13"/>
  <c r="F5013" i="13"/>
  <c r="F5014" i="13"/>
  <c r="F5015" i="13"/>
  <c r="F5016" i="13"/>
  <c r="F5017" i="13"/>
  <c r="F5018" i="13"/>
  <c r="F5019" i="13"/>
  <c r="F5020" i="13"/>
  <c r="F5021" i="13"/>
  <c r="F5022" i="13"/>
  <c r="F5023" i="13"/>
  <c r="F5024" i="13"/>
  <c r="F5025" i="13"/>
  <c r="F5026" i="13"/>
  <c r="F5027" i="13"/>
  <c r="F5028" i="13"/>
  <c r="F5029" i="13"/>
  <c r="F5030" i="13"/>
  <c r="F5031" i="13"/>
  <c r="F5032" i="13"/>
  <c r="F5033" i="13"/>
  <c r="F5034" i="13"/>
  <c r="F5035" i="13"/>
  <c r="F5036" i="13"/>
  <c r="F5037" i="13"/>
  <c r="F5038" i="13"/>
  <c r="F5039" i="13"/>
  <c r="F5040" i="13"/>
  <c r="F5041" i="13"/>
  <c r="F5042" i="13"/>
  <c r="F5043" i="13"/>
  <c r="F5044" i="13"/>
  <c r="F5045" i="13"/>
  <c r="F5046" i="13"/>
  <c r="F5047" i="13"/>
  <c r="F5048" i="13"/>
  <c r="F5049" i="13"/>
  <c r="F5050" i="13"/>
  <c r="F5051" i="13"/>
  <c r="F5052" i="13"/>
  <c r="F5053" i="13"/>
  <c r="F5054" i="13"/>
  <c r="F5055" i="13"/>
  <c r="F5056" i="13"/>
  <c r="F5057" i="13"/>
  <c r="F5058" i="13"/>
  <c r="F5059" i="13"/>
  <c r="F5060" i="13"/>
  <c r="F5061" i="13"/>
  <c r="F5062" i="13"/>
  <c r="F5063" i="13"/>
  <c r="F5064" i="13"/>
  <c r="F5065" i="13"/>
  <c r="F5066" i="13"/>
  <c r="F5067" i="13"/>
  <c r="F5068" i="13"/>
  <c r="F5069" i="13"/>
  <c r="F5070" i="13"/>
  <c r="F5071" i="13"/>
  <c r="F5072" i="13"/>
  <c r="F5073" i="13"/>
  <c r="F5074" i="13"/>
  <c r="F5075" i="13"/>
  <c r="F5076" i="13"/>
  <c r="F5077" i="13"/>
  <c r="F5078" i="13"/>
  <c r="F5079" i="13"/>
  <c r="F5080" i="13"/>
  <c r="F5081" i="13"/>
  <c r="F5082" i="13"/>
  <c r="F5083" i="13"/>
  <c r="F5084" i="13"/>
  <c r="F5085" i="13"/>
  <c r="F5086" i="13"/>
  <c r="F5087" i="13"/>
  <c r="F5088" i="13"/>
  <c r="F5089" i="13"/>
  <c r="F5090" i="13"/>
  <c r="F5091" i="13"/>
  <c r="F5092" i="13"/>
  <c r="F5093" i="13"/>
  <c r="F5094" i="13"/>
  <c r="F5095" i="13"/>
  <c r="F5096" i="13"/>
  <c r="F5097" i="13"/>
  <c r="F5098" i="13"/>
  <c r="F5099" i="13"/>
  <c r="F5100" i="13"/>
  <c r="F5101" i="13"/>
  <c r="F5102" i="13"/>
  <c r="F5103" i="13"/>
  <c r="F5104" i="13"/>
  <c r="F5105" i="13"/>
  <c r="F5106" i="13"/>
  <c r="F5107" i="13"/>
  <c r="F5108" i="13"/>
  <c r="F5109" i="13"/>
  <c r="F5110" i="13"/>
  <c r="F5111" i="13"/>
  <c r="F5112" i="13"/>
  <c r="F5113" i="13"/>
  <c r="F5114" i="13"/>
  <c r="F5115" i="13"/>
  <c r="F5116" i="13"/>
  <c r="F5117" i="13"/>
  <c r="F5118" i="13"/>
  <c r="F5119" i="13"/>
  <c r="F5120" i="13"/>
  <c r="F5121" i="13"/>
  <c r="F5122" i="13"/>
  <c r="F5123" i="13"/>
  <c r="F5124" i="13"/>
  <c r="F5125" i="13"/>
  <c r="F5126" i="13"/>
  <c r="F5127" i="13"/>
  <c r="F5128" i="13"/>
  <c r="F5129" i="13"/>
  <c r="F5130" i="13"/>
  <c r="F5131" i="13"/>
  <c r="F5132" i="13"/>
  <c r="F5133" i="13"/>
  <c r="F5134" i="13"/>
  <c r="F5135" i="13"/>
  <c r="F5136" i="13"/>
  <c r="F5137" i="13"/>
  <c r="F5138" i="13"/>
  <c r="F5139" i="13"/>
  <c r="F5140" i="13"/>
  <c r="F5141" i="13"/>
  <c r="F5142" i="13"/>
  <c r="F5143" i="13"/>
  <c r="F5144" i="13"/>
  <c r="F5145" i="13"/>
  <c r="F5146" i="13"/>
  <c r="F5147" i="13"/>
  <c r="F5148" i="13"/>
  <c r="F5149" i="13"/>
  <c r="F5150" i="13"/>
  <c r="F5151" i="13"/>
  <c r="F5152" i="13"/>
  <c r="F5153" i="13"/>
  <c r="F5154" i="13"/>
  <c r="F5155" i="13"/>
  <c r="F5156" i="13"/>
  <c r="F5157" i="13"/>
  <c r="F5158" i="13"/>
  <c r="F5159" i="13"/>
  <c r="F5160" i="13"/>
  <c r="F5161" i="13"/>
  <c r="F5162" i="13"/>
  <c r="F5163" i="13"/>
  <c r="F5164" i="13"/>
  <c r="F5165" i="13"/>
  <c r="F5166" i="13"/>
  <c r="F5167" i="13"/>
  <c r="F5168" i="13"/>
  <c r="F5169" i="13"/>
  <c r="F5170" i="13"/>
  <c r="F5171" i="13"/>
  <c r="F5172" i="13"/>
  <c r="F5173" i="13"/>
  <c r="F5174" i="13"/>
  <c r="F5175" i="13"/>
  <c r="F5176" i="13"/>
  <c r="F5177" i="13"/>
  <c r="F5178" i="13"/>
  <c r="F5179" i="13"/>
  <c r="F5180" i="13"/>
  <c r="F5181" i="13"/>
  <c r="F5182" i="13"/>
  <c r="F5183" i="13"/>
  <c r="F5184" i="13"/>
  <c r="F5185" i="13"/>
  <c r="F5186" i="13"/>
  <c r="F5187" i="13"/>
  <c r="F5188" i="13"/>
  <c r="F5189" i="13"/>
  <c r="F5190" i="13"/>
  <c r="F5191" i="13"/>
  <c r="F5192" i="13"/>
  <c r="F5193" i="13"/>
  <c r="F5194" i="13"/>
  <c r="F5195" i="13"/>
  <c r="F5196" i="13"/>
  <c r="F5197" i="13"/>
  <c r="F5198" i="13"/>
  <c r="F5199" i="13"/>
  <c r="F5200" i="13"/>
  <c r="F5201" i="13"/>
  <c r="F5202" i="13"/>
  <c r="F5203" i="13"/>
  <c r="F5204" i="13"/>
  <c r="F5205" i="13"/>
  <c r="F5206" i="13"/>
  <c r="F5207" i="13"/>
  <c r="F5208" i="13"/>
  <c r="F5209" i="13"/>
  <c r="F5210" i="13"/>
  <c r="F5211" i="13"/>
  <c r="F5212" i="13"/>
  <c r="F5213" i="13"/>
  <c r="F5214" i="13"/>
  <c r="F5215" i="13"/>
  <c r="F5216" i="13"/>
  <c r="F5217" i="13"/>
  <c r="F5218" i="13"/>
  <c r="F5219" i="13"/>
  <c r="F5220" i="13"/>
  <c r="F5221" i="13"/>
  <c r="F5222" i="13"/>
  <c r="F5223" i="13"/>
  <c r="F5224" i="13"/>
  <c r="F5225" i="13"/>
  <c r="F5226" i="13"/>
  <c r="F5227" i="13"/>
  <c r="F5228" i="13"/>
  <c r="F5229" i="13"/>
  <c r="F5230" i="13"/>
  <c r="F5231" i="13"/>
  <c r="F5232" i="13"/>
  <c r="F5233" i="13"/>
  <c r="F5234" i="13"/>
  <c r="F5235" i="13"/>
  <c r="F5236" i="13"/>
  <c r="F5237" i="13"/>
  <c r="F5238" i="13"/>
  <c r="F5239" i="13"/>
  <c r="F5240" i="13"/>
  <c r="F5241" i="13"/>
  <c r="F5242" i="13"/>
  <c r="F5243" i="13"/>
  <c r="F5244" i="13"/>
  <c r="F5245" i="13"/>
  <c r="F5246" i="13"/>
  <c r="F5247" i="13"/>
  <c r="F5248" i="13"/>
  <c r="F5249" i="13"/>
  <c r="F5250" i="13"/>
  <c r="F5251" i="13"/>
  <c r="F5252" i="13"/>
  <c r="F5253" i="13"/>
  <c r="F5254" i="13"/>
  <c r="F5255" i="13"/>
  <c r="F5256" i="13"/>
  <c r="F5257" i="13"/>
  <c r="F5258" i="13"/>
  <c r="F5259" i="13"/>
  <c r="F5260" i="13"/>
  <c r="F5261" i="13"/>
  <c r="F5262" i="13"/>
  <c r="F5263" i="13"/>
  <c r="F5264" i="13"/>
  <c r="F5265" i="13"/>
  <c r="F5266" i="13"/>
  <c r="F5267" i="13"/>
  <c r="F5268" i="13"/>
  <c r="F5269" i="13"/>
  <c r="F5270" i="13"/>
  <c r="F5271" i="13"/>
  <c r="F5272" i="13"/>
  <c r="F5273" i="13"/>
  <c r="F5274" i="13"/>
  <c r="F5275" i="13"/>
  <c r="F5276" i="13"/>
  <c r="F5277" i="13"/>
  <c r="F5278" i="13"/>
  <c r="F5279" i="13"/>
  <c r="F5280" i="13"/>
  <c r="F5281" i="13"/>
  <c r="F5282" i="13"/>
  <c r="F5283" i="13"/>
  <c r="F5284" i="13"/>
  <c r="F5285" i="13"/>
  <c r="F5286" i="13"/>
  <c r="F5287" i="13"/>
  <c r="F5288" i="13"/>
  <c r="F5289" i="13"/>
  <c r="F5290" i="13"/>
  <c r="F5291" i="13"/>
  <c r="F5292" i="13"/>
  <c r="F5293" i="13"/>
  <c r="F5294" i="13"/>
  <c r="F5295" i="13"/>
  <c r="F5296" i="13"/>
  <c r="F5297" i="13"/>
  <c r="F5298" i="13"/>
  <c r="F5299" i="13"/>
  <c r="F5300" i="13"/>
  <c r="F5301" i="13"/>
  <c r="F5302" i="13"/>
  <c r="F5303" i="13"/>
  <c r="F5304" i="13"/>
  <c r="F5305" i="13"/>
  <c r="F5306" i="13"/>
  <c r="F5307" i="13"/>
  <c r="F5308" i="13"/>
  <c r="F5309" i="13"/>
  <c r="F5310" i="13"/>
  <c r="F5311" i="13"/>
  <c r="F5312" i="13"/>
  <c r="F5313" i="13"/>
  <c r="F5314" i="13"/>
  <c r="F5315" i="13"/>
  <c r="F5316" i="13"/>
  <c r="F5317" i="13"/>
  <c r="F5318" i="13"/>
  <c r="F5319" i="13"/>
  <c r="F5320" i="13"/>
  <c r="F5321" i="13"/>
  <c r="F5322" i="13"/>
  <c r="F5323" i="13"/>
  <c r="F5324" i="13"/>
  <c r="F5325" i="13"/>
  <c r="F5326" i="13"/>
  <c r="F5327" i="13"/>
  <c r="F5328" i="13"/>
  <c r="F5329" i="13"/>
  <c r="F5330" i="13"/>
  <c r="F5331" i="13"/>
  <c r="F5332" i="13"/>
  <c r="F5333" i="13"/>
  <c r="F5334" i="13"/>
  <c r="F5335" i="13"/>
  <c r="F5336" i="13"/>
  <c r="F5337" i="13"/>
  <c r="F5338" i="13"/>
  <c r="F5339" i="13"/>
  <c r="F5340" i="13"/>
  <c r="F5341" i="13"/>
  <c r="F5342" i="13"/>
  <c r="F5343" i="13"/>
  <c r="F5344" i="13"/>
  <c r="F5345" i="13"/>
  <c r="F5346" i="13"/>
  <c r="F5347" i="13"/>
  <c r="F5348" i="13"/>
  <c r="F5349" i="13"/>
  <c r="F5350" i="13"/>
  <c r="F5351" i="13"/>
  <c r="F5352" i="13"/>
  <c r="F5353" i="13"/>
  <c r="F5354" i="13"/>
  <c r="F5355" i="13"/>
  <c r="F5356" i="13"/>
  <c r="F5357" i="13"/>
  <c r="F5358" i="13"/>
  <c r="F5359" i="13"/>
  <c r="F5360" i="13"/>
  <c r="F5361" i="13"/>
  <c r="F5362" i="13"/>
  <c r="F5363" i="13"/>
  <c r="F5364" i="13"/>
  <c r="F5365" i="13"/>
  <c r="F5366" i="13"/>
  <c r="F5367" i="13"/>
  <c r="F5368" i="13"/>
  <c r="F5369" i="13"/>
  <c r="F5370" i="13"/>
  <c r="F5371" i="13"/>
  <c r="F5372" i="13"/>
  <c r="F5373" i="13"/>
  <c r="F5374" i="13"/>
  <c r="F5375" i="13"/>
  <c r="F5376" i="13"/>
  <c r="F5377" i="13"/>
  <c r="F5378" i="13"/>
  <c r="F5379" i="13"/>
  <c r="F5380" i="13"/>
  <c r="F5381" i="13"/>
  <c r="F5382" i="13"/>
  <c r="F5383" i="13"/>
  <c r="F5384" i="13"/>
  <c r="F5385" i="13"/>
  <c r="F5386" i="13"/>
  <c r="F5387" i="13"/>
  <c r="F5388" i="13"/>
  <c r="F5389" i="13"/>
  <c r="F5390" i="13"/>
  <c r="F5391" i="13"/>
  <c r="F5392" i="13"/>
  <c r="F5393" i="13"/>
  <c r="F5394" i="13"/>
  <c r="F5395" i="13"/>
  <c r="F5396" i="13"/>
  <c r="F5397" i="13"/>
  <c r="F5398" i="13"/>
  <c r="F5399" i="13"/>
  <c r="F5400" i="13"/>
  <c r="F5401" i="13"/>
  <c r="F5402" i="13"/>
  <c r="F5403" i="13"/>
  <c r="F5404" i="13"/>
  <c r="F5405" i="13"/>
  <c r="F5406" i="13"/>
  <c r="F5407" i="13"/>
  <c r="F5408" i="13"/>
  <c r="F5409" i="13"/>
  <c r="F5410" i="13"/>
  <c r="F5411" i="13"/>
  <c r="F5412" i="13"/>
  <c r="F5413" i="13"/>
  <c r="F5414" i="13"/>
  <c r="F5415" i="13"/>
  <c r="F5416" i="13"/>
  <c r="F5417" i="13"/>
  <c r="F5418" i="13"/>
  <c r="F5419" i="13"/>
  <c r="F5420" i="13"/>
  <c r="F5421" i="13"/>
  <c r="F5422" i="13"/>
  <c r="F5423" i="13"/>
  <c r="F5424" i="13"/>
  <c r="F5425" i="13"/>
  <c r="F5426" i="13"/>
  <c r="F5427" i="13"/>
  <c r="F5428" i="13"/>
  <c r="F5429" i="13"/>
  <c r="F5430" i="13"/>
  <c r="F5431" i="13"/>
  <c r="F5432" i="13"/>
  <c r="F5433" i="13"/>
  <c r="F5434" i="13"/>
  <c r="F5435" i="13"/>
  <c r="F5436" i="13"/>
  <c r="F5437" i="13"/>
  <c r="F5438" i="13"/>
  <c r="F5439" i="13"/>
  <c r="F5440" i="13"/>
  <c r="F5441" i="13"/>
  <c r="F5442" i="13"/>
  <c r="F5443" i="13"/>
  <c r="F5444" i="13"/>
  <c r="F5445" i="13"/>
  <c r="F5446" i="13"/>
  <c r="F5447" i="13"/>
  <c r="F5448" i="13"/>
  <c r="F5449" i="13"/>
  <c r="F5450" i="13"/>
  <c r="F5451" i="13"/>
  <c r="F5452" i="13"/>
  <c r="F5453" i="13"/>
  <c r="F5454" i="13"/>
  <c r="F5455" i="13"/>
  <c r="F5456" i="13"/>
  <c r="F5457" i="13"/>
  <c r="F5458" i="13"/>
  <c r="F5459" i="13"/>
  <c r="F5460" i="13"/>
  <c r="F5461" i="13"/>
  <c r="F5462" i="13"/>
  <c r="F5463" i="13"/>
  <c r="F5464" i="13"/>
  <c r="F5465" i="13"/>
  <c r="F5466" i="13"/>
  <c r="F5467" i="13"/>
  <c r="F5468" i="13"/>
  <c r="F5469" i="13"/>
  <c r="F5470" i="13"/>
  <c r="F5471" i="13"/>
  <c r="F5472" i="13"/>
  <c r="F5473" i="13"/>
  <c r="F5474" i="13"/>
  <c r="F5475" i="13"/>
  <c r="F5476" i="13"/>
  <c r="F5477" i="13"/>
  <c r="F5478" i="13"/>
  <c r="F5479" i="13"/>
  <c r="F5480" i="13"/>
  <c r="F5481" i="13"/>
  <c r="F5482" i="13"/>
  <c r="F5483" i="13"/>
  <c r="F5484" i="13"/>
  <c r="F5485" i="13"/>
  <c r="F5486" i="13"/>
  <c r="F5487" i="13"/>
  <c r="F5488" i="13"/>
  <c r="F5489" i="13"/>
  <c r="F5490" i="13"/>
  <c r="F5491" i="13"/>
  <c r="F5492" i="13"/>
  <c r="F5493" i="13"/>
  <c r="F5494" i="13"/>
  <c r="F5495" i="13"/>
  <c r="F5496" i="13"/>
  <c r="F5497" i="13"/>
  <c r="F5498" i="13"/>
  <c r="F5499" i="13"/>
  <c r="F5500" i="13"/>
  <c r="F5501" i="13"/>
  <c r="F5502" i="13"/>
  <c r="F5503" i="13"/>
  <c r="F5504" i="13"/>
  <c r="F5505" i="13"/>
  <c r="F5506" i="13"/>
  <c r="F5507" i="13"/>
  <c r="F5508" i="13"/>
  <c r="F5509" i="13"/>
  <c r="F5510" i="13"/>
  <c r="F5511" i="13"/>
  <c r="F5512" i="13"/>
  <c r="F5513" i="13"/>
  <c r="F5514" i="13"/>
  <c r="F5515" i="13"/>
  <c r="F5516" i="13"/>
  <c r="F5517" i="13"/>
  <c r="F5518" i="13"/>
  <c r="F5519" i="13"/>
  <c r="F5520" i="13"/>
  <c r="F5521" i="13"/>
  <c r="F5522" i="13"/>
  <c r="F5523" i="13"/>
  <c r="F5524" i="13"/>
  <c r="F5525" i="13"/>
  <c r="F5526" i="13"/>
  <c r="F5527" i="13"/>
  <c r="F5528" i="13"/>
  <c r="F5529" i="13"/>
  <c r="F5530" i="13"/>
  <c r="F5531" i="13"/>
  <c r="F5532" i="13"/>
  <c r="F5533" i="13"/>
  <c r="F5534" i="13"/>
  <c r="F5535" i="13"/>
  <c r="F5536" i="13"/>
  <c r="F5537" i="13"/>
  <c r="F5538" i="13"/>
  <c r="F5539" i="13"/>
  <c r="F5540" i="13"/>
  <c r="F5541" i="13"/>
  <c r="F5542" i="13"/>
  <c r="F5543" i="13"/>
  <c r="F5544" i="13"/>
  <c r="F5545" i="13"/>
  <c r="F5546" i="13"/>
  <c r="F5547" i="13"/>
  <c r="F5548" i="13"/>
  <c r="F5549" i="13"/>
  <c r="F5550" i="13"/>
  <c r="F5551" i="13"/>
  <c r="F5552" i="13"/>
  <c r="F5553" i="13"/>
  <c r="F5554" i="13"/>
  <c r="F5555" i="13"/>
  <c r="F5556" i="13"/>
  <c r="F5557" i="13"/>
  <c r="F5558" i="13"/>
  <c r="F5559" i="13"/>
  <c r="F5560" i="13"/>
  <c r="F5561" i="13"/>
  <c r="F5562" i="13"/>
  <c r="F5563" i="13"/>
  <c r="F5564" i="13"/>
  <c r="F5565" i="13"/>
  <c r="F5566" i="13"/>
  <c r="F5567" i="13"/>
  <c r="F5568" i="13"/>
  <c r="F5569" i="13"/>
  <c r="F5570" i="13"/>
  <c r="F5571" i="13"/>
  <c r="F5572" i="13"/>
  <c r="F5573" i="13"/>
  <c r="F5574" i="13"/>
  <c r="F5575" i="13"/>
  <c r="F5576" i="13"/>
  <c r="F5577" i="13"/>
  <c r="F5578" i="13"/>
  <c r="F5579" i="13"/>
  <c r="F5580" i="13"/>
  <c r="F5581" i="13"/>
  <c r="F5582" i="13"/>
  <c r="F5583" i="13"/>
  <c r="F5584" i="13"/>
  <c r="F5585" i="13"/>
  <c r="F5586" i="13"/>
  <c r="F5587" i="13"/>
  <c r="F5588" i="13"/>
  <c r="F5589" i="13"/>
  <c r="F5590" i="13"/>
  <c r="F5591" i="13"/>
  <c r="F5592" i="13"/>
  <c r="F5593" i="13"/>
  <c r="F5594" i="13"/>
  <c r="F5595" i="13"/>
  <c r="F5596" i="13"/>
  <c r="F5597" i="13"/>
  <c r="F5598" i="13"/>
  <c r="F5599" i="13"/>
  <c r="F5600" i="13"/>
  <c r="F5601" i="13"/>
  <c r="F5602" i="13"/>
  <c r="F5603" i="13"/>
  <c r="F5604" i="13"/>
  <c r="F5605" i="13"/>
  <c r="F5606" i="13"/>
  <c r="F5607" i="13"/>
  <c r="F5608" i="13"/>
  <c r="F5609" i="13"/>
  <c r="F5610" i="13"/>
  <c r="F5611" i="13"/>
  <c r="F5612" i="13"/>
  <c r="F5613" i="13"/>
  <c r="F5614" i="13"/>
  <c r="F5615" i="13"/>
  <c r="F5616" i="13"/>
  <c r="F5617" i="13"/>
  <c r="F5618" i="13"/>
  <c r="F5619" i="13"/>
  <c r="F5620" i="13"/>
  <c r="F5621" i="13"/>
  <c r="F5622" i="13"/>
  <c r="F5623" i="13"/>
  <c r="F5624" i="13"/>
  <c r="F5625" i="13"/>
  <c r="F5626" i="13"/>
  <c r="F5627" i="13"/>
  <c r="F5628" i="13"/>
  <c r="F5629" i="13"/>
  <c r="F5630" i="13"/>
  <c r="F5631" i="13"/>
  <c r="F5632" i="13"/>
  <c r="F5633" i="13"/>
  <c r="F5634" i="13"/>
  <c r="F5635" i="13"/>
  <c r="F5636" i="13"/>
  <c r="F5637" i="13"/>
  <c r="F5638" i="13"/>
  <c r="F5639" i="13"/>
  <c r="F5640" i="13"/>
  <c r="F5641" i="13"/>
  <c r="F5642" i="13"/>
  <c r="F5643" i="13"/>
  <c r="F5644" i="13"/>
  <c r="F5645" i="13"/>
  <c r="F5646" i="13"/>
  <c r="F5647" i="13"/>
  <c r="F5648" i="13"/>
  <c r="F5649" i="13"/>
  <c r="F5650" i="13"/>
  <c r="F5651" i="13"/>
  <c r="F5652" i="13"/>
  <c r="F5653" i="13"/>
  <c r="F5654" i="13"/>
  <c r="F5655" i="13"/>
  <c r="F5656" i="13"/>
  <c r="F5657" i="13"/>
  <c r="F5658" i="13"/>
  <c r="F5659" i="13"/>
  <c r="F5660" i="13"/>
  <c r="F5661" i="13"/>
  <c r="F5662" i="13"/>
  <c r="F5663" i="13"/>
  <c r="F5664" i="13"/>
  <c r="F5665" i="13"/>
  <c r="F5666" i="13"/>
  <c r="F5667" i="13"/>
  <c r="F5668" i="13"/>
  <c r="F5669" i="13"/>
  <c r="F5670" i="13"/>
  <c r="F5671" i="13"/>
  <c r="F5672" i="13"/>
  <c r="F5673" i="13"/>
  <c r="F5674" i="13"/>
  <c r="F5675" i="13"/>
  <c r="F5676" i="13"/>
  <c r="F5677" i="13"/>
  <c r="F5678" i="13"/>
  <c r="F5679" i="13"/>
  <c r="F5680" i="13"/>
  <c r="F5681" i="13"/>
  <c r="F5682" i="13"/>
  <c r="F5683" i="13"/>
  <c r="F5684" i="13"/>
  <c r="F5685" i="13"/>
  <c r="F5686" i="13"/>
  <c r="F5687" i="13"/>
  <c r="F5688" i="13"/>
  <c r="F5689" i="13"/>
  <c r="F5690" i="13"/>
  <c r="F5691" i="13"/>
  <c r="F5692" i="13"/>
  <c r="F5693" i="13"/>
  <c r="F5694" i="13"/>
  <c r="F5695" i="13"/>
  <c r="F5696" i="13"/>
  <c r="F5697" i="13"/>
  <c r="F5698" i="13"/>
  <c r="F5699" i="13"/>
  <c r="F5700" i="13"/>
  <c r="F5701" i="13"/>
  <c r="F5702" i="13"/>
  <c r="F5703" i="13"/>
  <c r="F5704" i="13"/>
  <c r="F5705" i="13"/>
  <c r="F5706" i="13"/>
  <c r="F5707" i="13"/>
  <c r="F5708" i="13"/>
  <c r="F5709" i="13"/>
  <c r="F5710" i="13"/>
  <c r="F5711" i="13"/>
  <c r="F5712" i="13"/>
  <c r="F5713" i="13"/>
  <c r="F5714" i="13"/>
  <c r="F5715" i="13"/>
  <c r="F5716" i="13"/>
  <c r="F5717" i="13"/>
  <c r="F5718" i="13"/>
  <c r="F5719" i="13"/>
  <c r="F5720" i="13"/>
  <c r="F5721" i="13"/>
  <c r="F5722" i="13"/>
  <c r="F5723" i="13"/>
  <c r="F5724" i="13"/>
  <c r="F5725" i="13"/>
  <c r="F5726" i="13"/>
  <c r="F5727" i="13"/>
  <c r="F5728" i="13"/>
  <c r="F5729" i="13"/>
  <c r="F5730" i="13"/>
  <c r="F5731" i="13"/>
  <c r="F5732" i="13"/>
  <c r="F5733" i="13"/>
  <c r="F5734" i="13"/>
  <c r="F5735" i="13"/>
  <c r="F5736" i="13"/>
  <c r="F5737" i="13"/>
  <c r="F5738" i="13"/>
  <c r="F5739" i="13"/>
  <c r="F5740" i="13"/>
  <c r="F5741" i="13"/>
  <c r="F5742" i="13"/>
  <c r="F5743" i="13"/>
  <c r="F5744" i="13"/>
  <c r="F5745" i="13"/>
  <c r="F5746" i="13"/>
  <c r="F5747" i="13"/>
  <c r="F5748" i="13"/>
  <c r="F5749" i="13"/>
  <c r="F5750" i="13"/>
  <c r="F5751" i="13"/>
  <c r="F5752" i="13"/>
  <c r="F5753" i="13"/>
  <c r="F5754" i="13"/>
  <c r="F5755" i="13"/>
  <c r="F5756" i="13"/>
  <c r="F5757" i="13"/>
  <c r="F5758" i="13"/>
  <c r="F5759" i="13"/>
  <c r="F5760" i="13"/>
  <c r="F5761" i="13"/>
  <c r="F5762" i="13"/>
  <c r="F5763" i="13"/>
  <c r="F5764" i="13"/>
  <c r="F5765" i="13"/>
  <c r="F5766" i="13"/>
  <c r="F5767" i="13"/>
  <c r="F5768" i="13"/>
  <c r="F5769" i="13"/>
  <c r="F5770" i="13"/>
  <c r="F5771" i="13"/>
  <c r="F5772" i="13"/>
  <c r="F5773" i="13"/>
  <c r="F5774" i="13"/>
  <c r="F5775" i="13"/>
  <c r="F5776" i="13"/>
  <c r="F5777" i="13"/>
  <c r="F5778" i="13"/>
  <c r="F5779" i="13"/>
  <c r="F5780" i="13"/>
  <c r="F5781" i="13"/>
  <c r="F5782" i="13"/>
  <c r="F5783" i="13"/>
  <c r="F5784" i="13"/>
  <c r="F5785" i="13"/>
  <c r="F5786" i="13"/>
  <c r="F5787" i="13"/>
  <c r="F5788" i="13"/>
  <c r="F5789" i="13"/>
  <c r="F5790" i="13"/>
  <c r="F5791" i="13"/>
  <c r="F5792" i="13"/>
  <c r="F5793" i="13"/>
  <c r="F5794" i="13"/>
  <c r="F5795" i="13"/>
  <c r="F5796" i="13"/>
  <c r="F5797" i="13"/>
  <c r="F5798" i="13"/>
  <c r="F5799" i="13"/>
  <c r="F5800" i="13"/>
  <c r="F5801" i="13"/>
  <c r="F5802" i="13"/>
  <c r="F5803" i="13"/>
  <c r="F5804" i="13"/>
  <c r="F5805" i="13"/>
  <c r="F5806" i="13"/>
  <c r="F5807" i="13"/>
  <c r="F5808" i="13"/>
  <c r="F5809" i="13"/>
  <c r="F5810" i="13"/>
  <c r="F5811" i="13"/>
  <c r="F5812" i="13"/>
  <c r="F5813" i="13"/>
  <c r="F5814" i="13"/>
  <c r="F5815" i="13"/>
  <c r="F5816" i="13"/>
  <c r="F5817" i="13"/>
  <c r="F5818" i="13"/>
  <c r="F5819" i="13"/>
  <c r="F5820" i="13"/>
  <c r="F5821" i="13"/>
  <c r="F5822" i="13"/>
  <c r="F5823" i="13"/>
  <c r="F5824" i="13"/>
  <c r="F5825" i="13"/>
  <c r="F5826" i="13"/>
  <c r="F5827" i="13"/>
  <c r="F5828" i="13"/>
  <c r="F5829" i="13"/>
  <c r="F5830" i="13"/>
  <c r="F5831" i="13"/>
  <c r="F5832" i="13"/>
  <c r="F5833" i="13"/>
  <c r="F5834" i="13"/>
  <c r="F5835" i="13"/>
  <c r="F5836" i="13"/>
  <c r="F5837" i="13"/>
  <c r="F5838" i="13"/>
  <c r="F5839" i="13"/>
  <c r="F5840" i="13"/>
  <c r="F5841" i="13"/>
  <c r="F5842" i="13"/>
  <c r="F5843" i="13"/>
  <c r="F5844" i="13"/>
  <c r="F5845" i="13"/>
  <c r="F5846" i="13"/>
  <c r="F5847" i="13"/>
  <c r="F5848" i="13"/>
  <c r="F5849" i="13"/>
  <c r="F5850" i="13"/>
  <c r="F5851" i="13"/>
  <c r="F5852" i="13"/>
  <c r="F5853" i="13"/>
  <c r="F5854" i="13"/>
  <c r="F5855" i="13"/>
  <c r="F5856" i="13"/>
  <c r="F5857" i="13"/>
  <c r="F5858" i="13"/>
  <c r="F5859" i="13"/>
  <c r="F5860" i="13"/>
  <c r="F5861" i="13"/>
  <c r="F5862" i="13"/>
  <c r="F5863" i="13"/>
  <c r="F5864" i="13"/>
  <c r="F5865" i="13"/>
  <c r="F5866" i="13"/>
  <c r="F5867" i="13"/>
  <c r="F5868" i="13"/>
  <c r="F5869" i="13"/>
  <c r="F5870" i="13"/>
  <c r="F5871" i="13"/>
  <c r="F5872" i="13"/>
  <c r="F5873" i="13"/>
  <c r="F5874" i="13"/>
  <c r="F5875" i="13"/>
  <c r="F5876" i="13"/>
  <c r="F5877" i="13"/>
  <c r="F5878" i="13"/>
  <c r="F5879" i="13"/>
  <c r="F5880" i="13"/>
  <c r="F5881" i="13"/>
  <c r="F5882" i="13"/>
  <c r="F5883" i="13"/>
  <c r="F5884" i="13"/>
  <c r="F5885" i="13"/>
  <c r="F5886" i="13"/>
  <c r="F5887" i="13"/>
  <c r="F5888" i="13"/>
  <c r="F5889" i="13"/>
  <c r="F5890" i="13"/>
  <c r="F5891" i="13"/>
  <c r="F5892" i="13"/>
  <c r="F5893" i="13"/>
  <c r="F5894" i="13"/>
  <c r="F5895" i="13"/>
  <c r="F5896" i="13"/>
  <c r="F5897" i="13"/>
  <c r="F5898" i="13"/>
  <c r="F5899" i="13"/>
  <c r="F5900" i="13"/>
  <c r="F5901" i="13"/>
  <c r="F5902" i="13"/>
  <c r="F5903" i="13"/>
  <c r="F5904" i="13"/>
  <c r="F5905" i="13"/>
  <c r="F5906" i="13"/>
  <c r="F5907" i="13"/>
  <c r="F5908" i="13"/>
  <c r="F5909" i="13"/>
  <c r="F5910" i="13"/>
  <c r="F5911" i="13"/>
  <c r="F5912" i="13"/>
  <c r="F5913" i="13"/>
  <c r="F5914" i="13"/>
  <c r="F5915" i="13"/>
  <c r="F5916" i="13"/>
  <c r="F5917" i="13"/>
  <c r="F5918" i="13"/>
  <c r="F5919" i="13"/>
  <c r="F5920" i="13"/>
  <c r="F5921" i="13"/>
  <c r="F5922" i="13"/>
  <c r="F5923" i="13"/>
  <c r="F5924" i="13"/>
  <c r="F5925" i="13"/>
  <c r="F5926" i="13"/>
  <c r="F5927" i="13"/>
  <c r="F5928" i="13"/>
  <c r="F5929" i="13"/>
  <c r="F5930" i="13"/>
  <c r="F5931" i="13"/>
  <c r="F5932" i="13"/>
  <c r="F5933" i="13"/>
  <c r="F5934" i="13"/>
  <c r="F5935" i="13"/>
  <c r="F5936" i="13"/>
  <c r="F5937" i="13"/>
  <c r="F5938" i="13"/>
  <c r="F5939" i="13"/>
  <c r="F5940" i="13"/>
  <c r="F5941" i="13"/>
  <c r="F5942" i="13"/>
  <c r="F5943" i="13"/>
  <c r="F5944" i="13"/>
  <c r="F5945" i="13"/>
  <c r="F5946" i="13"/>
  <c r="F5947" i="13"/>
  <c r="F5948" i="13"/>
  <c r="F5949" i="13"/>
  <c r="F5950" i="13"/>
  <c r="F5951" i="13"/>
  <c r="F5952" i="13"/>
  <c r="F5953" i="13"/>
  <c r="F5954" i="13"/>
  <c r="F5955" i="13"/>
  <c r="F5956" i="13"/>
  <c r="F5957" i="13"/>
  <c r="F5958" i="13"/>
  <c r="F5959" i="13"/>
  <c r="F5960" i="13"/>
  <c r="F5961" i="13"/>
  <c r="F5962" i="13"/>
  <c r="F5963" i="13"/>
  <c r="F5964" i="13"/>
  <c r="F5965" i="13"/>
  <c r="F5966" i="13"/>
  <c r="F5967" i="13"/>
  <c r="F5968" i="13"/>
  <c r="F5969" i="13"/>
  <c r="F5970" i="13"/>
  <c r="F5971" i="13"/>
  <c r="F5972" i="13"/>
  <c r="F5973" i="13"/>
  <c r="F5974" i="13"/>
  <c r="F5975" i="13"/>
  <c r="F5976" i="13"/>
  <c r="F5977" i="13"/>
  <c r="F5978" i="13"/>
  <c r="F5979" i="13"/>
  <c r="F5980" i="13"/>
  <c r="F5981" i="13"/>
  <c r="F5982" i="13"/>
  <c r="F5983" i="13"/>
  <c r="F5984" i="13"/>
  <c r="F5985" i="13"/>
  <c r="F5986" i="13"/>
  <c r="F5987" i="13"/>
  <c r="F5988" i="13"/>
  <c r="F5989" i="13"/>
  <c r="F5990" i="13"/>
  <c r="F5991" i="13"/>
  <c r="F5992" i="13"/>
  <c r="F5993" i="13"/>
  <c r="F5994" i="13"/>
  <c r="F5995" i="13"/>
  <c r="F5996" i="13"/>
  <c r="F5997" i="13"/>
  <c r="F5998" i="13"/>
  <c r="F5999" i="13"/>
  <c r="F6000" i="13"/>
  <c r="F6001" i="13"/>
  <c r="F6002" i="13"/>
  <c r="F6003" i="13"/>
  <c r="F6004" i="13"/>
  <c r="F6005" i="13"/>
  <c r="F6006" i="13"/>
  <c r="F6007" i="13"/>
  <c r="F6008" i="13"/>
  <c r="F6009" i="13"/>
  <c r="F6010" i="13"/>
  <c r="F6011" i="13"/>
  <c r="F6012" i="13"/>
  <c r="F6013" i="13"/>
  <c r="F6014" i="13"/>
  <c r="F6015" i="13"/>
  <c r="F6016" i="13"/>
  <c r="F6017" i="13"/>
  <c r="F6018" i="13"/>
  <c r="F6019" i="13"/>
  <c r="F6020" i="13"/>
  <c r="F6021" i="13"/>
  <c r="F6022" i="13"/>
  <c r="F6023" i="13"/>
  <c r="F6024" i="13"/>
  <c r="F6025" i="13"/>
  <c r="F6026" i="13"/>
  <c r="F6027" i="13"/>
  <c r="F6028" i="13"/>
  <c r="F6029" i="13"/>
  <c r="F6030" i="13"/>
  <c r="F6031" i="13"/>
  <c r="F6032" i="13"/>
  <c r="F6033" i="13"/>
  <c r="F6034" i="13"/>
  <c r="F6035" i="13"/>
  <c r="F6036" i="13"/>
  <c r="F6037" i="13"/>
  <c r="F6038" i="13"/>
  <c r="F6039" i="13"/>
  <c r="F6040" i="13"/>
  <c r="F6041" i="13"/>
  <c r="F6042" i="13"/>
  <c r="F6043" i="13"/>
  <c r="F6044" i="13"/>
  <c r="F6045" i="13"/>
  <c r="F6046" i="13"/>
  <c r="F6047" i="13"/>
  <c r="F6048" i="13"/>
  <c r="F6049" i="13"/>
  <c r="F6050" i="13"/>
  <c r="F6051" i="13"/>
  <c r="F6052" i="13"/>
  <c r="F6053" i="13"/>
  <c r="F6054" i="13"/>
  <c r="F6055" i="13"/>
  <c r="F6056" i="13"/>
  <c r="F6057" i="13"/>
  <c r="F6058" i="13"/>
  <c r="F6059" i="13"/>
  <c r="F6060" i="13"/>
  <c r="F6061" i="13"/>
  <c r="F6062" i="13"/>
  <c r="F6063" i="13"/>
  <c r="F6064" i="13"/>
  <c r="F6065" i="13"/>
  <c r="F6066" i="13"/>
  <c r="F6067" i="13"/>
  <c r="F6068" i="13"/>
  <c r="F6069" i="13"/>
  <c r="F6070" i="13"/>
  <c r="F6071" i="13"/>
  <c r="F6072" i="13"/>
  <c r="F6073" i="13"/>
  <c r="F6074" i="13"/>
  <c r="F6075" i="13"/>
  <c r="F6076" i="13"/>
  <c r="F6077" i="13"/>
  <c r="F6078" i="13"/>
  <c r="F6079" i="13"/>
  <c r="F6080" i="13"/>
  <c r="F6081" i="13"/>
  <c r="F6082" i="13"/>
  <c r="F6083" i="13"/>
  <c r="F6084" i="13"/>
  <c r="F6085" i="13"/>
  <c r="F6086" i="13"/>
  <c r="F6087" i="13"/>
  <c r="F6088" i="13"/>
  <c r="F6089" i="13"/>
  <c r="F6090" i="13"/>
  <c r="F6091" i="13"/>
  <c r="F6092" i="13"/>
  <c r="F6093" i="13"/>
  <c r="F6094" i="13"/>
  <c r="F6095" i="13"/>
  <c r="F6096" i="13"/>
  <c r="F6097" i="13"/>
  <c r="F6098" i="13"/>
  <c r="F6099" i="13"/>
  <c r="F6100" i="13"/>
  <c r="F6101" i="13"/>
  <c r="F6102" i="13"/>
  <c r="F6103" i="13"/>
  <c r="F6104" i="13"/>
  <c r="F6105" i="13"/>
  <c r="F6106" i="13"/>
  <c r="F6107" i="13"/>
  <c r="F6108" i="13"/>
  <c r="F6109" i="13"/>
  <c r="F6110" i="13"/>
  <c r="F6111" i="13"/>
  <c r="F6112" i="13"/>
  <c r="F6113" i="13"/>
  <c r="F6114" i="13"/>
  <c r="F6115" i="13"/>
  <c r="F6116" i="13"/>
  <c r="F6117" i="13"/>
  <c r="F6118" i="13"/>
  <c r="F6119" i="13"/>
  <c r="F6120" i="13"/>
  <c r="F6121" i="13"/>
  <c r="F6122" i="13"/>
  <c r="F6123" i="13"/>
  <c r="F6124" i="13"/>
  <c r="F6125" i="13"/>
  <c r="F6126" i="13"/>
  <c r="F6127" i="13"/>
  <c r="F6128" i="13"/>
  <c r="F6129" i="13"/>
  <c r="F6130" i="13"/>
  <c r="F6131" i="13"/>
  <c r="F6132" i="13"/>
  <c r="F6133" i="13"/>
  <c r="F6134" i="13"/>
  <c r="F6135" i="13"/>
  <c r="F6136" i="13"/>
  <c r="F6137" i="13"/>
  <c r="F6138" i="13"/>
  <c r="F6139" i="13"/>
  <c r="F6140" i="13"/>
  <c r="F6141" i="13"/>
  <c r="F6142" i="13"/>
  <c r="F6143" i="13"/>
  <c r="F6144" i="13"/>
  <c r="F6145" i="13"/>
  <c r="F6146" i="13"/>
  <c r="F6147" i="13"/>
  <c r="F6148" i="13"/>
  <c r="F6149" i="13"/>
  <c r="F6150" i="13"/>
  <c r="F6151" i="13"/>
  <c r="F6152" i="13"/>
  <c r="F6153" i="13"/>
  <c r="F6154" i="13"/>
  <c r="F6155" i="13"/>
  <c r="F6156" i="13"/>
  <c r="F6157" i="13"/>
  <c r="F6158" i="13"/>
  <c r="F6159" i="13"/>
  <c r="F6160" i="13"/>
  <c r="F6161" i="13"/>
  <c r="F6162" i="13"/>
  <c r="F6163" i="13"/>
  <c r="F6164" i="13"/>
  <c r="F6165" i="13"/>
  <c r="F6166" i="13"/>
  <c r="F6167" i="13"/>
  <c r="F6168" i="13"/>
  <c r="F6169" i="13"/>
  <c r="F6170" i="13"/>
  <c r="F6171" i="13"/>
  <c r="F6172" i="13"/>
  <c r="F6173" i="13"/>
  <c r="F6174" i="13"/>
  <c r="F6175" i="13"/>
  <c r="F6176" i="13"/>
  <c r="F6177" i="13"/>
  <c r="F6178" i="13"/>
  <c r="F6179" i="13"/>
  <c r="F6180" i="13"/>
  <c r="F6181" i="13"/>
  <c r="F6182" i="13"/>
  <c r="F6183" i="13"/>
  <c r="F6184" i="13"/>
  <c r="F6185" i="13"/>
  <c r="F6186" i="13"/>
  <c r="F6187" i="13"/>
  <c r="F6188" i="13"/>
  <c r="F6189" i="13"/>
  <c r="F6190" i="13"/>
  <c r="F6191" i="13"/>
  <c r="F6192" i="13"/>
  <c r="F6193" i="13"/>
  <c r="F6194" i="13"/>
  <c r="F6195" i="13"/>
  <c r="F6196" i="13"/>
  <c r="F6197" i="13"/>
  <c r="F6198" i="13"/>
  <c r="F6199" i="13"/>
  <c r="F6200" i="13"/>
  <c r="F6201" i="13"/>
  <c r="F6202" i="13"/>
  <c r="F6203" i="13"/>
  <c r="F6204" i="13"/>
  <c r="F6205" i="13"/>
  <c r="F6206" i="13"/>
  <c r="F6207" i="13"/>
  <c r="F6208" i="13"/>
  <c r="F6209" i="13"/>
  <c r="F6210" i="13"/>
  <c r="F6211" i="13"/>
  <c r="F6212" i="13"/>
  <c r="F6213" i="13"/>
  <c r="F6214" i="13"/>
  <c r="F6215" i="13"/>
  <c r="F6216" i="13"/>
  <c r="F6217" i="13"/>
  <c r="F6218" i="13"/>
  <c r="F6219" i="13"/>
  <c r="F6220" i="13"/>
  <c r="F6221" i="13"/>
  <c r="F6222" i="13"/>
  <c r="F6223" i="13"/>
  <c r="F6224" i="13"/>
  <c r="F6225" i="13"/>
  <c r="F6226" i="13"/>
  <c r="F6227" i="13"/>
  <c r="F6228" i="13"/>
  <c r="F6229" i="13"/>
  <c r="F6230" i="13"/>
  <c r="F6231" i="13"/>
  <c r="F6232" i="13"/>
  <c r="F6233" i="13"/>
  <c r="F6234" i="13"/>
  <c r="F6235" i="13"/>
  <c r="F6236" i="13"/>
  <c r="F6237" i="13"/>
  <c r="F6238" i="13"/>
  <c r="F6239" i="13"/>
  <c r="F6240" i="13"/>
  <c r="F6241" i="13"/>
  <c r="F6242" i="13"/>
  <c r="F6243" i="13"/>
  <c r="F6244" i="13"/>
  <c r="F6245" i="13"/>
  <c r="F6246" i="13"/>
  <c r="F6247" i="13"/>
  <c r="F6248" i="13"/>
  <c r="F6249" i="13"/>
  <c r="F6250" i="13"/>
  <c r="F6251" i="13"/>
  <c r="F6252" i="13"/>
  <c r="F6253" i="13"/>
  <c r="F6254" i="13"/>
  <c r="F6255" i="13"/>
  <c r="F6256" i="13"/>
  <c r="F6257" i="13"/>
  <c r="F6258" i="13"/>
  <c r="F6259" i="13"/>
  <c r="F6260" i="13"/>
  <c r="F6261" i="13"/>
  <c r="F6262" i="13"/>
  <c r="F6263" i="13"/>
  <c r="F6264" i="13"/>
  <c r="F6265" i="13"/>
  <c r="F6266" i="13"/>
  <c r="F6267" i="13"/>
  <c r="F6268" i="13"/>
  <c r="F6269" i="13"/>
  <c r="F6270" i="13"/>
  <c r="F6271" i="13"/>
  <c r="F6272" i="13"/>
  <c r="F6273" i="13"/>
  <c r="F6274" i="13"/>
  <c r="F6275" i="13"/>
  <c r="F6276" i="13"/>
  <c r="F6277" i="13"/>
  <c r="F6278" i="13"/>
  <c r="F6279" i="13"/>
  <c r="F6280" i="13"/>
  <c r="F6281" i="13"/>
  <c r="F6282" i="13"/>
  <c r="F6283" i="13"/>
  <c r="F6284" i="13"/>
  <c r="F6285" i="13"/>
  <c r="F6286" i="13"/>
  <c r="F6287" i="13"/>
  <c r="F6288" i="13"/>
  <c r="F6289" i="13"/>
  <c r="F6290" i="13"/>
  <c r="F6291" i="13"/>
  <c r="F6292" i="13"/>
  <c r="F6293" i="13"/>
  <c r="F6294" i="13"/>
  <c r="F6295" i="13"/>
  <c r="F6296" i="13"/>
  <c r="F6297" i="13"/>
  <c r="F6298" i="13"/>
  <c r="F6299" i="13"/>
  <c r="F6300" i="13"/>
  <c r="F6301" i="13"/>
  <c r="F6302" i="13"/>
  <c r="F6303" i="13"/>
  <c r="F6304" i="13"/>
  <c r="F6305" i="13"/>
  <c r="F6306" i="13"/>
  <c r="F6307" i="13"/>
  <c r="F6308" i="13"/>
  <c r="F6309" i="13"/>
  <c r="F6310" i="13"/>
  <c r="F6311" i="13"/>
  <c r="F6312" i="13"/>
  <c r="F6313" i="13"/>
  <c r="F6314" i="13"/>
  <c r="F6315" i="13"/>
  <c r="F6316" i="13"/>
  <c r="F6317" i="13"/>
  <c r="F6318" i="13"/>
  <c r="F6319" i="13"/>
  <c r="F6320" i="13"/>
  <c r="F6321" i="13"/>
  <c r="F6322" i="13"/>
  <c r="F6323" i="13"/>
  <c r="F6324" i="13"/>
  <c r="F6325" i="13"/>
  <c r="F6326" i="13"/>
  <c r="F6327" i="13"/>
  <c r="F6328" i="13"/>
  <c r="F6329" i="13"/>
  <c r="F6330" i="13"/>
  <c r="F6331" i="13"/>
  <c r="F6332" i="13"/>
  <c r="F6333" i="13"/>
  <c r="F6334" i="13"/>
  <c r="F6335" i="13"/>
  <c r="F6336" i="13"/>
  <c r="F6337" i="13"/>
  <c r="F6338" i="13"/>
  <c r="F6339" i="13"/>
  <c r="F6340" i="13"/>
  <c r="F6341" i="13"/>
  <c r="F6342" i="13"/>
  <c r="F6343" i="13"/>
  <c r="F6344" i="13"/>
  <c r="F6345" i="13"/>
  <c r="F6346" i="13"/>
  <c r="F6347" i="13"/>
  <c r="F6348" i="13"/>
  <c r="F6349" i="13"/>
  <c r="F6350" i="13"/>
  <c r="F6351" i="13"/>
  <c r="F6352" i="13"/>
  <c r="F6353" i="13"/>
  <c r="F6354" i="13"/>
  <c r="F6355" i="13"/>
  <c r="F6356" i="13"/>
  <c r="F6357" i="13"/>
  <c r="F6358" i="13"/>
  <c r="F6359" i="13"/>
  <c r="F6360" i="13"/>
  <c r="F6361" i="13"/>
  <c r="F6362" i="13"/>
  <c r="F6363" i="13"/>
  <c r="F6364" i="13"/>
  <c r="F6365" i="13"/>
  <c r="F6366" i="13"/>
  <c r="F6367" i="13"/>
  <c r="F6368" i="13"/>
  <c r="F6369" i="13"/>
  <c r="F6370" i="13"/>
  <c r="F6371" i="13"/>
  <c r="F6372" i="13"/>
  <c r="F6373" i="13"/>
  <c r="F6374" i="13"/>
  <c r="F6375" i="13"/>
  <c r="F6376" i="13"/>
  <c r="F6377" i="13"/>
  <c r="F6378" i="13"/>
  <c r="F6379" i="13"/>
  <c r="F6380" i="13"/>
  <c r="F6381" i="13"/>
  <c r="F6382" i="13"/>
  <c r="F6383" i="13"/>
  <c r="F6384" i="13"/>
  <c r="F6385" i="13"/>
  <c r="F6386" i="13"/>
  <c r="F6387" i="13"/>
  <c r="F6388" i="13"/>
  <c r="F6389" i="13"/>
  <c r="F6390" i="13"/>
  <c r="F6391" i="13"/>
  <c r="F6392" i="13"/>
  <c r="F6393" i="13"/>
  <c r="F6394" i="13"/>
  <c r="F6395" i="13"/>
  <c r="F6396" i="13"/>
  <c r="F6397" i="13"/>
  <c r="F6398" i="13"/>
  <c r="F6399" i="13"/>
  <c r="F6400" i="13"/>
  <c r="F6401" i="13"/>
  <c r="F6402" i="13"/>
  <c r="F6403" i="13"/>
  <c r="F6404" i="13"/>
  <c r="F6405" i="13"/>
  <c r="F6406" i="13"/>
  <c r="F6407" i="13"/>
  <c r="F6408" i="13"/>
  <c r="F6409" i="13"/>
  <c r="F6410" i="13"/>
  <c r="F6411" i="13"/>
  <c r="F6412" i="13"/>
  <c r="F6413" i="13"/>
  <c r="F6414" i="13"/>
  <c r="F6415" i="13"/>
  <c r="F6416" i="13"/>
  <c r="F6417" i="13"/>
  <c r="F6418" i="13"/>
  <c r="F6419" i="13"/>
  <c r="F6420" i="13"/>
  <c r="F6421" i="13"/>
  <c r="F6422" i="13"/>
  <c r="F6423" i="13"/>
  <c r="F6424" i="13"/>
  <c r="F6425" i="13"/>
  <c r="F6426" i="13"/>
  <c r="F6427" i="13"/>
  <c r="F6428" i="13"/>
  <c r="F6429" i="13"/>
  <c r="F6430" i="13"/>
  <c r="F6431" i="13"/>
  <c r="F6432" i="13"/>
  <c r="F6433" i="13"/>
  <c r="F6434" i="13"/>
  <c r="F6435" i="13"/>
  <c r="F6436" i="13"/>
  <c r="F6437" i="13"/>
  <c r="F6438" i="13"/>
  <c r="F6439" i="13"/>
  <c r="F6440" i="13"/>
  <c r="F6441" i="13"/>
  <c r="F6442" i="13"/>
  <c r="F6443" i="13"/>
  <c r="F6444" i="13"/>
  <c r="F6445" i="13"/>
  <c r="F6446" i="13"/>
  <c r="F6447" i="13"/>
  <c r="F6448" i="13"/>
  <c r="F6449" i="13"/>
  <c r="F6450" i="13"/>
  <c r="F6451" i="13"/>
  <c r="F6452" i="13"/>
  <c r="F6453" i="13"/>
  <c r="F6454" i="13"/>
  <c r="F6455" i="13"/>
  <c r="F6456" i="13"/>
  <c r="F6457" i="13"/>
  <c r="F6458" i="13"/>
  <c r="F6459" i="13"/>
  <c r="F6460" i="13"/>
  <c r="F6461" i="13"/>
  <c r="F6462" i="13"/>
  <c r="F6463" i="13"/>
  <c r="F6464" i="13"/>
  <c r="F6465" i="13"/>
  <c r="F6466" i="13"/>
  <c r="F6467" i="13"/>
  <c r="F6468" i="13"/>
  <c r="F6469" i="13"/>
  <c r="F6470" i="13"/>
  <c r="F6471" i="13"/>
  <c r="F6472" i="13"/>
  <c r="F6473" i="13"/>
  <c r="F6474" i="13"/>
  <c r="F6475" i="13"/>
  <c r="F6476" i="13"/>
  <c r="F6477" i="13"/>
  <c r="F6478" i="13"/>
  <c r="F6479" i="13"/>
  <c r="F6480" i="13"/>
  <c r="F6481" i="13"/>
  <c r="F6482" i="13"/>
  <c r="F6483" i="13"/>
  <c r="F6484" i="13"/>
  <c r="F6485" i="13"/>
  <c r="F6486" i="13"/>
  <c r="F6487" i="13"/>
  <c r="F6488" i="13"/>
  <c r="F6489" i="13"/>
  <c r="F6490" i="13"/>
  <c r="F6491" i="13"/>
  <c r="F6492" i="13"/>
  <c r="F6493" i="13"/>
  <c r="F6494" i="13"/>
  <c r="F6495" i="13"/>
  <c r="F6496" i="13"/>
  <c r="F6497" i="13"/>
  <c r="F6498" i="13"/>
  <c r="F6499" i="13"/>
  <c r="F6500" i="13"/>
  <c r="F6501" i="13"/>
  <c r="F6502" i="13"/>
  <c r="F6503" i="13"/>
  <c r="F6504" i="13"/>
  <c r="F6505" i="13"/>
  <c r="F6506" i="13"/>
  <c r="F6507" i="13"/>
  <c r="F6508" i="13"/>
  <c r="F6509" i="13"/>
  <c r="F6510" i="13"/>
  <c r="F6511" i="13"/>
  <c r="F6512" i="13"/>
  <c r="F6513" i="13"/>
  <c r="F6514" i="13"/>
  <c r="F6515" i="13"/>
  <c r="F6516" i="13"/>
  <c r="F6517" i="13"/>
  <c r="F6518" i="13"/>
  <c r="F6519" i="13"/>
  <c r="F6520" i="13"/>
  <c r="F6521" i="13"/>
  <c r="F6522" i="13"/>
  <c r="F6523" i="13"/>
  <c r="F6524" i="13"/>
  <c r="F6525" i="13"/>
  <c r="F6526" i="13"/>
  <c r="F6527" i="13"/>
  <c r="F6528" i="13"/>
  <c r="F6529" i="13"/>
  <c r="F6530" i="13"/>
  <c r="F6531" i="13"/>
  <c r="F6532" i="13"/>
  <c r="F6533" i="13"/>
  <c r="F6534" i="13"/>
  <c r="F6535" i="13"/>
  <c r="F6536" i="13"/>
  <c r="F6537" i="13"/>
  <c r="F6538" i="13"/>
  <c r="F6539" i="13"/>
  <c r="F6540" i="13"/>
  <c r="F6541" i="13"/>
  <c r="F6542" i="13"/>
  <c r="F6543" i="13"/>
  <c r="F6544" i="13"/>
  <c r="F6545" i="13"/>
  <c r="F6546" i="13"/>
  <c r="F6547" i="13"/>
  <c r="F6548" i="13"/>
  <c r="F6549" i="13"/>
  <c r="F6550" i="13"/>
  <c r="F6551" i="13"/>
  <c r="F6552" i="13"/>
  <c r="F6553" i="13"/>
  <c r="F6554" i="13"/>
  <c r="F6555" i="13"/>
  <c r="F6556" i="13"/>
  <c r="F6557" i="13"/>
  <c r="F6558" i="13"/>
  <c r="F6559" i="13"/>
  <c r="F6560" i="13"/>
  <c r="F6561" i="13"/>
  <c r="F6562" i="13"/>
  <c r="F6563" i="13"/>
  <c r="F6564" i="13"/>
  <c r="F6565" i="13"/>
  <c r="F6566" i="13"/>
  <c r="F6567" i="13"/>
  <c r="F6568" i="13"/>
  <c r="F6569" i="13"/>
  <c r="F6570" i="13"/>
  <c r="F6571" i="13"/>
  <c r="F6572" i="13"/>
  <c r="F6573" i="13"/>
  <c r="F6574" i="13"/>
  <c r="F6575" i="13"/>
  <c r="F6576" i="13"/>
  <c r="F6577" i="13"/>
  <c r="F6578" i="13"/>
  <c r="F6579" i="13"/>
  <c r="F6580" i="13"/>
  <c r="F6581" i="13"/>
  <c r="F6582" i="13"/>
  <c r="F6583" i="13"/>
  <c r="F6584" i="13"/>
  <c r="F6585" i="13"/>
  <c r="F6586" i="13"/>
  <c r="F6587" i="13"/>
  <c r="F6588" i="13"/>
  <c r="F6589" i="13"/>
  <c r="F6590" i="13"/>
  <c r="F6591" i="13"/>
  <c r="F6592" i="13"/>
  <c r="F6593" i="13"/>
  <c r="F6594" i="13"/>
  <c r="F6595" i="13"/>
  <c r="F6596" i="13"/>
  <c r="F6597" i="13"/>
  <c r="F6598" i="13"/>
  <c r="F6599" i="13"/>
  <c r="F6600" i="13"/>
  <c r="F6601" i="13"/>
  <c r="F6602" i="13"/>
  <c r="F6603" i="13"/>
  <c r="F6604" i="13"/>
  <c r="F6605" i="13"/>
  <c r="F6606" i="13"/>
  <c r="F6607" i="13"/>
  <c r="F6608" i="13"/>
  <c r="F6609" i="13"/>
  <c r="F6610" i="13"/>
  <c r="F6611" i="13"/>
  <c r="F6612" i="13"/>
  <c r="F6613" i="13"/>
  <c r="F6614" i="13"/>
  <c r="F6615" i="13"/>
  <c r="F6616" i="13"/>
  <c r="F6617" i="13"/>
  <c r="F6618" i="13"/>
  <c r="F6619" i="13"/>
  <c r="F6620" i="13"/>
  <c r="F6621" i="13"/>
  <c r="F6622" i="13"/>
  <c r="F6623" i="13"/>
  <c r="F6624" i="13"/>
  <c r="F6625" i="13"/>
  <c r="F6626" i="13"/>
  <c r="F6627" i="13"/>
  <c r="F6628" i="13"/>
  <c r="F6629" i="13"/>
  <c r="F6630" i="13"/>
  <c r="F6631" i="13"/>
  <c r="F6632" i="13"/>
  <c r="F6633" i="13"/>
  <c r="F6634" i="13"/>
  <c r="F6635" i="13"/>
  <c r="F6636" i="13"/>
  <c r="F6637" i="13"/>
  <c r="F6638" i="13"/>
  <c r="F6639" i="13"/>
  <c r="F6640" i="13"/>
  <c r="F6641" i="13"/>
  <c r="F6642" i="13"/>
  <c r="F6643" i="13"/>
  <c r="F6644" i="13"/>
  <c r="F6645" i="13"/>
  <c r="F6646" i="13"/>
  <c r="F6647" i="13"/>
  <c r="F6648" i="13"/>
  <c r="F6649" i="13"/>
  <c r="F6650" i="13"/>
  <c r="F6651" i="13"/>
  <c r="F6652" i="13"/>
  <c r="F6653" i="13"/>
  <c r="F6654" i="13"/>
  <c r="F6655" i="13"/>
  <c r="F6656" i="13"/>
  <c r="F6657" i="13"/>
  <c r="F6658" i="13"/>
  <c r="F6659" i="13"/>
  <c r="F6660" i="13"/>
  <c r="F6661" i="13"/>
  <c r="F6662" i="13"/>
  <c r="F6663" i="13"/>
  <c r="F6664" i="13"/>
  <c r="F6665" i="13"/>
  <c r="F6666" i="13"/>
  <c r="F6667" i="13"/>
  <c r="F6668" i="13"/>
  <c r="F6669" i="13"/>
  <c r="F6670" i="13"/>
  <c r="F6671" i="13"/>
  <c r="F6672" i="13"/>
  <c r="F6673" i="13"/>
  <c r="F6674" i="13"/>
  <c r="F6675" i="13"/>
  <c r="F6676" i="13"/>
  <c r="F6677" i="13"/>
  <c r="F6678" i="13"/>
  <c r="F6679" i="13"/>
  <c r="F6680" i="13"/>
  <c r="F6681" i="13"/>
  <c r="F6682" i="13"/>
  <c r="F6683" i="13"/>
  <c r="F6684" i="13"/>
  <c r="F6685" i="13"/>
  <c r="F6686" i="13"/>
  <c r="F6687" i="13"/>
  <c r="F6688" i="13"/>
  <c r="F6689" i="13"/>
  <c r="F6690" i="13"/>
  <c r="F6691" i="13"/>
  <c r="F6692" i="13"/>
  <c r="F6693" i="13"/>
  <c r="F6694" i="13"/>
  <c r="F6695" i="13"/>
  <c r="F6696" i="13"/>
  <c r="F6697" i="13"/>
  <c r="F6698" i="13"/>
  <c r="F6699" i="13"/>
  <c r="F6700" i="13"/>
  <c r="F6701" i="13"/>
  <c r="F6702" i="13"/>
  <c r="F6703" i="13"/>
  <c r="F6704" i="13"/>
  <c r="F6705" i="13"/>
  <c r="F6706" i="13"/>
  <c r="F6707" i="13"/>
  <c r="F6708" i="13"/>
  <c r="F6709" i="13"/>
  <c r="F6710" i="13"/>
  <c r="F6711" i="13"/>
  <c r="F6712" i="13"/>
  <c r="F6713" i="13"/>
  <c r="F6714" i="13"/>
  <c r="F6715" i="13"/>
  <c r="F6716" i="13"/>
  <c r="F6717" i="13"/>
  <c r="F6718" i="13"/>
  <c r="F6719" i="13"/>
  <c r="F6720" i="13"/>
  <c r="F6721" i="13"/>
  <c r="F6722" i="13"/>
  <c r="F6723" i="13"/>
  <c r="F6724" i="13"/>
  <c r="F6725" i="13"/>
  <c r="F6726" i="13"/>
  <c r="F6727" i="13"/>
  <c r="F6728" i="13"/>
  <c r="F6729" i="13"/>
  <c r="F6730" i="13"/>
  <c r="F6731" i="13"/>
  <c r="F6732" i="13"/>
  <c r="F6733" i="13"/>
  <c r="F6734" i="13"/>
  <c r="F6735" i="13"/>
  <c r="F6736" i="13"/>
  <c r="F6737" i="13"/>
  <c r="F6738" i="13"/>
  <c r="F6739" i="13"/>
  <c r="F6740" i="13"/>
  <c r="F6741" i="13"/>
  <c r="F6742" i="13"/>
  <c r="F6743" i="13"/>
  <c r="F6744" i="13"/>
  <c r="F6745" i="13"/>
  <c r="F6746" i="13"/>
  <c r="F6747" i="13"/>
  <c r="F6748" i="13"/>
  <c r="F6749" i="13"/>
  <c r="F6750" i="13"/>
  <c r="F6751" i="13"/>
  <c r="F6752" i="13"/>
  <c r="F6753" i="13"/>
  <c r="F6754" i="13"/>
  <c r="F6755" i="13"/>
  <c r="F6756" i="13"/>
  <c r="F6757" i="13"/>
  <c r="F6758" i="13"/>
  <c r="F6759" i="13"/>
  <c r="F6760" i="13"/>
  <c r="F6761" i="13"/>
  <c r="F6762" i="13"/>
  <c r="F6763" i="13"/>
  <c r="F6764" i="13"/>
  <c r="F6765" i="13"/>
  <c r="F6766" i="13"/>
  <c r="F6767" i="13"/>
  <c r="F6768" i="13"/>
  <c r="F6769" i="13"/>
  <c r="F6770" i="13"/>
  <c r="F6771" i="13"/>
  <c r="F6772" i="13"/>
  <c r="F6773" i="13"/>
  <c r="F6774" i="13"/>
  <c r="F6775" i="13"/>
  <c r="F6776" i="13"/>
  <c r="F6777" i="13"/>
  <c r="F6778" i="13"/>
  <c r="F6779" i="13"/>
  <c r="F6780" i="13"/>
  <c r="F6781" i="13"/>
  <c r="F6782" i="13"/>
  <c r="F6783" i="13"/>
  <c r="F6784" i="13"/>
  <c r="F6785" i="13"/>
  <c r="F6786" i="13"/>
  <c r="F6787" i="13"/>
  <c r="F6788" i="13"/>
  <c r="F6789" i="13"/>
  <c r="F6790" i="13"/>
  <c r="F6791" i="13"/>
  <c r="F6792" i="13"/>
  <c r="F6793" i="13"/>
  <c r="F6794" i="13"/>
  <c r="F6795" i="13"/>
  <c r="F6796" i="13"/>
  <c r="F6797" i="13"/>
  <c r="F6798" i="13"/>
  <c r="F6799" i="13"/>
  <c r="F6800" i="13"/>
  <c r="F6801" i="13"/>
  <c r="F6802" i="13"/>
  <c r="F6803" i="13"/>
  <c r="F6804" i="13"/>
  <c r="F6805" i="13"/>
  <c r="F6806" i="13"/>
  <c r="F6807" i="13"/>
  <c r="F6808" i="13"/>
  <c r="F6809" i="13"/>
  <c r="F6810" i="13"/>
  <c r="F6811" i="13"/>
  <c r="F6812" i="13"/>
  <c r="F6813" i="13"/>
  <c r="F6814" i="13"/>
  <c r="F6815" i="13"/>
  <c r="F6816" i="13"/>
  <c r="F6817" i="13"/>
  <c r="F6818" i="13"/>
  <c r="F6819" i="13"/>
  <c r="F6820" i="13"/>
  <c r="F6821" i="13"/>
  <c r="F6822" i="13"/>
  <c r="F6823" i="13"/>
  <c r="F6824" i="13"/>
  <c r="F6825" i="13"/>
  <c r="F6826" i="13"/>
  <c r="F6827" i="13"/>
  <c r="F6828" i="13"/>
  <c r="F6829" i="13"/>
  <c r="F6830" i="13"/>
  <c r="F6831" i="13"/>
  <c r="F6832" i="13"/>
  <c r="F6833" i="13"/>
  <c r="F6834" i="13"/>
  <c r="F6835" i="13"/>
  <c r="F6836" i="13"/>
  <c r="F6837" i="13"/>
  <c r="F6838" i="13"/>
  <c r="F6839" i="13"/>
  <c r="F6840" i="13"/>
  <c r="F6841" i="13"/>
  <c r="F6842" i="13"/>
  <c r="F6843" i="13"/>
  <c r="F6844" i="13"/>
  <c r="F6845" i="13"/>
  <c r="F6846" i="13"/>
  <c r="F6847" i="13"/>
  <c r="F6848" i="13"/>
  <c r="F6849" i="13"/>
  <c r="F6850" i="13"/>
  <c r="F6851" i="13"/>
  <c r="F6852" i="13"/>
  <c r="F6853" i="13"/>
  <c r="F6854" i="13"/>
  <c r="F6855" i="13"/>
  <c r="F6856" i="13"/>
  <c r="F6857" i="13"/>
  <c r="F6858" i="13"/>
  <c r="F6859" i="13"/>
  <c r="F6860" i="13"/>
  <c r="F6861" i="13"/>
  <c r="F6862" i="13"/>
  <c r="F6863" i="13"/>
  <c r="F6864" i="13"/>
  <c r="F6865" i="13"/>
  <c r="F6866" i="13"/>
  <c r="F6867" i="13"/>
  <c r="F6868" i="13"/>
  <c r="F6869" i="13"/>
  <c r="F6870" i="13"/>
  <c r="F6871" i="13"/>
  <c r="F6872" i="13"/>
  <c r="F6873" i="13"/>
  <c r="F6874" i="13"/>
  <c r="F6875" i="13"/>
  <c r="F6876" i="13"/>
  <c r="F6877" i="13"/>
  <c r="F6878" i="13"/>
  <c r="F6879" i="13"/>
  <c r="F6880" i="13"/>
  <c r="F6881" i="13"/>
  <c r="F6882" i="13"/>
  <c r="F6883" i="13"/>
  <c r="F6884" i="13"/>
  <c r="F6885" i="13"/>
  <c r="F6886" i="13"/>
  <c r="F6887" i="13"/>
  <c r="F6888" i="13"/>
  <c r="F6889" i="13"/>
  <c r="F6890" i="13"/>
  <c r="F6891" i="13"/>
  <c r="F6892" i="13"/>
  <c r="F6893" i="13"/>
  <c r="F6894" i="13"/>
  <c r="F6895" i="13"/>
  <c r="F6896" i="13"/>
  <c r="F6897" i="13"/>
  <c r="F6898" i="13"/>
  <c r="F6899" i="13"/>
  <c r="F6900" i="13"/>
  <c r="F6901" i="13"/>
  <c r="F6902" i="13"/>
  <c r="F6903" i="13"/>
  <c r="F6904" i="13"/>
  <c r="F6905" i="13"/>
  <c r="F6906" i="13"/>
  <c r="F6907" i="13"/>
  <c r="F6908" i="13"/>
  <c r="F6909" i="13"/>
  <c r="F6910" i="13"/>
  <c r="F6911" i="13"/>
  <c r="F6912" i="13"/>
  <c r="F6913" i="13"/>
  <c r="F6914" i="13"/>
  <c r="F6915" i="13"/>
  <c r="F6916" i="13"/>
  <c r="F6917" i="13"/>
  <c r="F6918" i="13"/>
  <c r="F6919" i="13"/>
  <c r="F6920" i="13"/>
  <c r="F6921" i="13"/>
  <c r="F6922" i="13"/>
  <c r="F6923" i="13"/>
  <c r="F6924" i="13"/>
  <c r="F6925" i="13"/>
  <c r="F6926" i="13"/>
  <c r="F6927" i="13"/>
  <c r="F6928" i="13"/>
  <c r="F6929" i="13"/>
  <c r="F6930" i="13"/>
  <c r="F6931" i="13"/>
  <c r="F6932" i="13"/>
  <c r="F6933" i="13"/>
  <c r="F6934" i="13"/>
  <c r="F6935" i="13"/>
  <c r="F6936" i="13"/>
  <c r="F6937" i="13"/>
  <c r="F6938" i="13"/>
  <c r="F6939" i="13"/>
  <c r="F6940" i="13"/>
  <c r="F6941" i="13"/>
  <c r="F6942" i="13"/>
  <c r="F6943" i="13"/>
  <c r="F6944" i="13"/>
  <c r="F6945" i="13"/>
  <c r="F6946" i="13"/>
  <c r="F6947" i="13"/>
  <c r="F6948" i="13"/>
  <c r="F6949" i="13"/>
  <c r="F6950" i="13"/>
  <c r="F6951" i="13"/>
  <c r="F6952" i="13"/>
  <c r="F6953" i="13"/>
  <c r="F6954" i="13"/>
  <c r="F6955" i="13"/>
  <c r="F6956" i="13"/>
  <c r="F6957" i="13"/>
  <c r="F6958" i="13"/>
  <c r="F6959" i="13"/>
  <c r="F6960" i="13"/>
  <c r="F6961" i="13"/>
  <c r="F6962" i="13"/>
  <c r="F6963" i="13"/>
  <c r="F6964" i="13"/>
  <c r="F6965" i="13"/>
  <c r="F6966" i="13"/>
  <c r="F6967" i="13"/>
  <c r="F6968" i="13"/>
  <c r="F6969" i="13"/>
  <c r="F6970" i="13"/>
  <c r="F6971" i="13"/>
  <c r="F6972" i="13"/>
  <c r="F6973" i="13"/>
  <c r="F6974" i="13"/>
  <c r="F6975" i="13"/>
  <c r="F6976" i="13"/>
  <c r="F6977" i="13"/>
  <c r="F6978" i="13"/>
  <c r="F6979" i="13"/>
  <c r="F6980" i="13"/>
  <c r="F6981" i="13"/>
  <c r="F6982" i="13"/>
  <c r="F6983" i="13"/>
  <c r="F6984" i="13"/>
  <c r="F6985" i="13"/>
  <c r="F6986" i="13"/>
  <c r="F6987" i="13"/>
  <c r="F6988" i="13"/>
  <c r="F6989" i="13"/>
  <c r="F6990" i="13"/>
  <c r="F6991" i="13"/>
  <c r="F6992" i="13"/>
  <c r="F6993" i="13"/>
  <c r="F6994" i="13"/>
  <c r="F6995" i="13"/>
  <c r="F6996" i="13"/>
  <c r="F6997" i="13"/>
  <c r="F6998" i="13"/>
  <c r="F6999" i="13"/>
  <c r="F7000" i="13"/>
  <c r="F7001" i="13"/>
  <c r="F7002" i="13"/>
  <c r="F7003" i="13"/>
  <c r="F7004" i="13"/>
  <c r="F7005" i="13"/>
  <c r="F7006" i="13"/>
  <c r="F7007" i="13"/>
  <c r="F7008" i="13"/>
  <c r="F7009" i="13"/>
  <c r="F7010" i="13"/>
  <c r="F7011" i="13"/>
  <c r="F7012" i="13"/>
  <c r="F7013" i="13"/>
  <c r="F7014" i="13"/>
  <c r="F7015" i="13"/>
  <c r="F7016" i="13"/>
  <c r="F7017" i="13"/>
  <c r="F7018" i="13"/>
  <c r="F7019" i="13"/>
  <c r="F7020" i="13"/>
  <c r="F7021" i="13"/>
  <c r="F7022" i="13"/>
  <c r="F7023" i="13"/>
  <c r="F7024" i="13"/>
  <c r="F7025" i="13"/>
  <c r="F7026" i="13"/>
  <c r="F7027" i="13"/>
  <c r="F7028" i="13"/>
  <c r="F7029" i="13"/>
  <c r="F7030" i="13"/>
  <c r="F7031" i="13"/>
  <c r="F7032" i="13"/>
  <c r="F7033" i="13"/>
  <c r="F7034" i="13"/>
  <c r="F7035" i="13"/>
  <c r="F7036" i="13"/>
  <c r="F7037" i="13"/>
  <c r="F7038" i="13"/>
  <c r="F7039" i="13"/>
  <c r="F7040" i="13"/>
  <c r="F7041" i="13"/>
  <c r="F7042" i="13"/>
  <c r="F7043" i="13"/>
  <c r="F7044" i="13"/>
  <c r="F7045" i="13"/>
  <c r="F7046" i="13"/>
  <c r="F7047" i="13"/>
  <c r="F7048" i="13"/>
  <c r="F7049" i="13"/>
  <c r="F7050" i="13"/>
  <c r="F7051" i="13"/>
  <c r="F7052" i="13"/>
  <c r="F7053" i="13"/>
  <c r="F7054" i="13"/>
  <c r="F7055" i="13"/>
  <c r="F7056" i="13"/>
  <c r="F7057" i="13"/>
  <c r="F7058" i="13"/>
  <c r="F7059" i="13"/>
  <c r="F7060" i="13"/>
  <c r="F7061" i="13"/>
  <c r="F7062" i="13"/>
  <c r="F7063" i="13"/>
  <c r="F7064" i="13"/>
  <c r="F7065" i="13"/>
  <c r="F7066" i="13"/>
  <c r="F7067" i="13"/>
  <c r="F7068" i="13"/>
  <c r="F7069" i="13"/>
  <c r="F7070" i="13"/>
  <c r="F7071" i="13"/>
  <c r="F7072" i="13"/>
  <c r="F7073" i="13"/>
  <c r="F7074" i="13"/>
  <c r="F7075" i="13"/>
  <c r="F7076" i="13"/>
  <c r="F7077" i="13"/>
  <c r="F7078" i="13"/>
  <c r="F7079" i="13"/>
  <c r="F7080" i="13"/>
  <c r="F7081" i="13"/>
  <c r="F7082" i="13"/>
  <c r="F7083" i="13"/>
  <c r="F7084" i="13"/>
  <c r="F7085" i="13"/>
  <c r="F7086" i="13"/>
  <c r="F7087" i="13"/>
  <c r="F7088" i="13"/>
  <c r="F7089" i="13"/>
  <c r="F7090" i="13"/>
  <c r="F7091" i="13"/>
  <c r="F7092" i="13"/>
  <c r="F7093" i="13"/>
  <c r="F7094" i="13"/>
  <c r="F7095" i="13"/>
  <c r="F7096" i="13"/>
  <c r="F7097" i="13"/>
  <c r="F7098" i="13"/>
  <c r="F7099" i="13"/>
  <c r="F7100" i="13"/>
  <c r="F7101" i="13"/>
  <c r="F7102" i="13"/>
  <c r="F7103" i="13"/>
  <c r="F7104" i="13"/>
  <c r="F7105" i="13"/>
  <c r="F7106" i="13"/>
  <c r="F7107" i="13"/>
  <c r="F7108" i="13"/>
  <c r="F7109" i="13"/>
  <c r="F7110" i="13"/>
  <c r="F7111" i="13"/>
  <c r="F7112" i="13"/>
  <c r="F7113" i="13"/>
  <c r="F7114" i="13"/>
  <c r="F7115" i="13"/>
  <c r="F7116" i="13"/>
  <c r="F7117" i="13"/>
  <c r="F7118" i="13"/>
  <c r="F7119" i="13"/>
  <c r="F7120" i="13"/>
  <c r="F7121" i="13"/>
  <c r="F7122" i="13"/>
  <c r="F7123" i="13"/>
  <c r="F7124" i="13"/>
  <c r="F7125" i="13"/>
  <c r="F7126" i="13"/>
  <c r="F7127" i="13"/>
  <c r="F7128" i="13"/>
  <c r="F7129" i="13"/>
  <c r="F7130" i="13"/>
  <c r="F7131" i="13"/>
  <c r="F7132" i="13"/>
  <c r="F7133" i="13"/>
  <c r="F7134" i="13"/>
  <c r="F7135" i="13"/>
  <c r="F7136" i="13"/>
  <c r="F7137" i="13"/>
  <c r="F7138" i="13"/>
  <c r="F7139" i="13"/>
  <c r="F7140" i="13"/>
  <c r="F7141" i="13"/>
  <c r="F7142" i="13"/>
  <c r="F7143" i="13"/>
  <c r="F7144" i="13"/>
  <c r="F7145" i="13"/>
  <c r="F7146" i="13"/>
  <c r="F7147" i="13"/>
  <c r="F7148" i="13"/>
  <c r="F7149" i="13"/>
  <c r="F7150" i="13"/>
  <c r="F7151" i="13"/>
  <c r="F7152" i="13"/>
  <c r="F7153" i="13"/>
  <c r="F7154" i="13"/>
  <c r="F7155" i="13"/>
  <c r="F7156" i="13"/>
  <c r="F7157" i="13"/>
  <c r="F7158" i="13"/>
  <c r="F7159" i="13"/>
  <c r="F7160" i="13"/>
  <c r="F7161" i="13"/>
  <c r="F7162" i="13"/>
  <c r="F7163" i="13"/>
  <c r="F7164" i="13"/>
  <c r="F7165" i="13"/>
  <c r="F7166" i="13"/>
  <c r="F7167" i="13"/>
  <c r="F7168" i="13"/>
  <c r="F7169" i="13"/>
  <c r="F7170" i="13"/>
  <c r="F7171" i="13"/>
  <c r="F7172" i="13"/>
  <c r="F7173" i="13"/>
  <c r="F7174" i="13"/>
  <c r="F7175" i="13"/>
  <c r="F7176" i="13"/>
  <c r="F7177" i="13"/>
  <c r="F7178" i="13"/>
  <c r="F7179" i="13"/>
  <c r="F7180" i="13"/>
  <c r="F7181" i="13"/>
  <c r="F7182" i="13"/>
  <c r="F7183" i="13"/>
  <c r="F7184" i="13"/>
  <c r="F7185" i="13"/>
  <c r="F7186" i="13"/>
  <c r="F7187" i="13"/>
  <c r="F7188" i="13"/>
  <c r="F7189" i="13"/>
  <c r="F7190" i="13"/>
  <c r="F7191" i="13"/>
  <c r="F7192" i="13"/>
  <c r="F7193" i="13"/>
  <c r="F7194" i="13"/>
  <c r="F7195" i="13"/>
  <c r="F7196" i="13"/>
  <c r="F7197" i="13"/>
  <c r="F7198" i="13"/>
  <c r="F7199" i="13"/>
  <c r="F7200" i="13"/>
  <c r="F7201" i="13"/>
  <c r="F7202" i="13"/>
  <c r="F7203" i="13"/>
  <c r="F7204" i="13"/>
  <c r="F7205" i="13"/>
  <c r="F7206" i="13"/>
  <c r="F7207" i="13"/>
  <c r="F7208" i="13"/>
  <c r="F7209" i="13"/>
  <c r="F7210" i="13"/>
  <c r="F7211" i="13"/>
  <c r="F7212" i="13"/>
  <c r="F7213" i="13"/>
  <c r="F7214" i="13"/>
  <c r="F7215" i="13"/>
  <c r="F7216" i="13"/>
  <c r="F7217" i="13"/>
  <c r="F7218" i="13"/>
  <c r="F7219" i="13"/>
  <c r="F7220" i="13"/>
  <c r="F7221" i="13"/>
  <c r="F7222" i="13"/>
  <c r="F7223" i="13"/>
  <c r="F7224" i="13"/>
  <c r="F7225" i="13"/>
  <c r="F7226" i="13"/>
  <c r="F7227" i="13"/>
  <c r="F7228" i="13"/>
  <c r="F7229" i="13"/>
  <c r="F7230" i="13"/>
  <c r="F7231" i="13"/>
  <c r="F7232" i="13"/>
  <c r="F7233" i="13"/>
  <c r="F7234" i="13"/>
  <c r="F7235" i="13"/>
  <c r="F7236" i="13"/>
  <c r="F7237" i="13"/>
  <c r="F7238" i="13"/>
  <c r="F7239" i="13"/>
  <c r="F7240" i="13"/>
  <c r="F7241" i="13"/>
  <c r="F7242" i="13"/>
  <c r="F7243" i="13"/>
  <c r="F7244" i="13"/>
  <c r="F7245" i="13"/>
  <c r="F7246" i="13"/>
  <c r="F7247" i="13"/>
  <c r="F7248" i="13"/>
  <c r="F7249" i="13"/>
  <c r="F7250" i="13"/>
  <c r="F7251" i="13"/>
  <c r="F7252" i="13"/>
  <c r="F7253" i="13"/>
  <c r="F7254" i="13"/>
  <c r="F7255" i="13"/>
  <c r="F7256" i="13"/>
  <c r="F7257" i="13"/>
  <c r="F7258" i="13"/>
  <c r="F7259" i="13"/>
  <c r="F7260" i="13"/>
  <c r="F7261" i="13"/>
  <c r="F7262" i="13"/>
  <c r="F7263" i="13"/>
  <c r="F7264" i="13"/>
  <c r="F7265" i="13"/>
  <c r="F7266" i="13"/>
  <c r="F7267" i="13"/>
  <c r="F7268" i="13"/>
  <c r="F7269" i="13"/>
  <c r="F7270" i="13"/>
  <c r="F7271" i="13"/>
  <c r="F7272" i="13"/>
  <c r="F7273" i="13"/>
  <c r="F7274" i="13"/>
  <c r="F7275" i="13"/>
  <c r="F7276" i="13"/>
  <c r="F7277" i="13"/>
  <c r="F7278" i="13"/>
  <c r="F7279" i="13"/>
  <c r="F7280" i="13"/>
  <c r="F7281" i="13"/>
  <c r="F7282" i="13"/>
  <c r="F7283" i="13"/>
  <c r="F7284" i="13"/>
  <c r="F7285" i="13"/>
  <c r="F7286" i="13"/>
  <c r="F7287" i="13"/>
  <c r="F7288" i="13"/>
  <c r="F7289" i="13"/>
  <c r="F7290" i="13"/>
  <c r="F7291" i="13"/>
  <c r="F7292" i="13"/>
  <c r="F7293" i="13"/>
  <c r="F7294" i="13"/>
  <c r="F7295" i="13"/>
  <c r="F7296" i="13"/>
  <c r="F7297" i="13"/>
  <c r="F7298" i="13"/>
  <c r="F7299" i="13"/>
  <c r="F7300" i="13"/>
  <c r="F7301" i="13"/>
  <c r="F7302" i="13"/>
  <c r="F7303" i="13"/>
  <c r="F7304" i="13"/>
  <c r="F7305" i="13"/>
  <c r="F7306" i="13"/>
  <c r="F7307" i="13"/>
  <c r="F7308" i="13"/>
  <c r="F7309" i="13"/>
  <c r="F7310" i="13"/>
  <c r="F7311" i="13"/>
  <c r="F7312" i="13"/>
  <c r="F7313" i="13"/>
  <c r="F7314" i="13"/>
  <c r="F7315" i="13"/>
  <c r="F7316" i="13"/>
  <c r="F7317" i="13"/>
  <c r="F7318" i="13"/>
  <c r="F7319" i="13"/>
  <c r="F7320" i="13"/>
  <c r="F7321" i="13"/>
  <c r="F7322" i="13"/>
  <c r="F7323" i="13"/>
  <c r="F7324" i="13"/>
  <c r="F7325" i="13"/>
  <c r="F7326" i="13"/>
  <c r="F7327" i="13"/>
  <c r="F7328" i="13"/>
  <c r="F7329" i="13"/>
  <c r="F7330" i="13"/>
  <c r="F7331" i="13"/>
  <c r="F7332" i="13"/>
  <c r="F7333" i="13"/>
  <c r="F7334" i="13"/>
  <c r="F7335" i="13"/>
  <c r="F7336" i="13"/>
  <c r="F7337" i="13"/>
  <c r="F7338" i="13"/>
  <c r="F7339" i="13"/>
  <c r="F7340" i="13"/>
  <c r="F7341" i="13"/>
  <c r="F7342" i="13"/>
  <c r="F7343" i="13"/>
  <c r="F7344" i="13"/>
  <c r="F7345" i="13"/>
  <c r="F7346" i="13"/>
  <c r="F7347" i="13"/>
  <c r="F7348" i="13"/>
  <c r="F7349" i="13"/>
  <c r="F7350" i="13"/>
  <c r="F7351" i="13"/>
  <c r="F7352" i="13"/>
  <c r="F7353" i="13"/>
  <c r="F7354" i="13"/>
  <c r="F7355" i="13"/>
  <c r="F7356" i="13"/>
  <c r="F7357" i="13"/>
  <c r="F7358" i="13"/>
  <c r="F7359" i="13"/>
  <c r="F7360" i="13"/>
  <c r="F7361" i="13"/>
  <c r="F7362" i="13"/>
  <c r="F7363" i="13"/>
  <c r="F7364" i="13"/>
  <c r="F7365" i="13"/>
  <c r="F7366" i="13"/>
  <c r="F7367" i="13"/>
  <c r="F7368" i="13"/>
  <c r="F7369" i="13"/>
  <c r="F7370" i="13"/>
  <c r="F7371" i="13"/>
  <c r="F7372" i="13"/>
  <c r="F7373" i="13"/>
  <c r="F7374" i="13"/>
  <c r="F7375" i="13"/>
  <c r="F7376" i="13"/>
  <c r="F7377" i="13"/>
  <c r="F7378" i="13"/>
  <c r="F7379" i="13"/>
  <c r="F7380" i="13"/>
  <c r="F7381" i="13"/>
  <c r="F7382" i="13"/>
  <c r="F7383" i="13"/>
  <c r="F7384" i="13"/>
  <c r="F7385" i="13"/>
  <c r="F7386" i="13"/>
  <c r="F7387" i="13"/>
  <c r="F7388" i="13"/>
  <c r="F7389" i="13"/>
  <c r="F7390" i="13"/>
  <c r="F7391" i="13"/>
  <c r="F7392" i="13"/>
  <c r="F7393" i="13"/>
  <c r="F7394" i="13"/>
  <c r="F7395" i="13"/>
  <c r="F7396" i="13"/>
  <c r="F7397" i="13"/>
  <c r="F7398" i="13"/>
  <c r="F7399" i="13"/>
  <c r="F7400" i="13"/>
  <c r="F7401" i="13"/>
  <c r="F7402" i="13"/>
  <c r="F7403" i="13"/>
  <c r="F7404" i="13"/>
  <c r="F7405" i="13"/>
  <c r="F7406" i="13"/>
  <c r="F7407" i="13"/>
  <c r="F7408" i="13"/>
  <c r="F7409" i="13"/>
  <c r="F7410" i="13"/>
  <c r="F7411" i="13"/>
  <c r="F7412" i="13"/>
  <c r="F7413" i="13"/>
  <c r="F7414" i="13"/>
  <c r="F7415" i="13"/>
  <c r="F7416" i="13"/>
  <c r="F7417" i="13"/>
  <c r="F7418" i="13"/>
  <c r="F7419" i="13"/>
  <c r="F7420" i="13"/>
  <c r="F7421" i="13"/>
  <c r="F7422" i="13"/>
  <c r="F7423" i="13"/>
  <c r="F7424" i="13"/>
  <c r="F7425" i="13"/>
  <c r="F7426" i="13"/>
  <c r="F7427" i="13"/>
  <c r="F7428" i="13"/>
  <c r="F7429" i="13"/>
  <c r="F7430" i="13"/>
  <c r="F7431" i="13"/>
  <c r="F7432" i="13"/>
  <c r="F7433" i="13"/>
  <c r="F7434" i="13"/>
  <c r="F7435" i="13"/>
  <c r="F7436" i="13"/>
  <c r="F7437" i="13"/>
  <c r="F7438" i="13"/>
  <c r="F7439" i="13"/>
  <c r="F7440" i="13"/>
  <c r="F7441" i="13"/>
  <c r="F7442" i="13"/>
  <c r="F7443" i="13"/>
  <c r="F7444" i="13"/>
  <c r="F7445" i="13"/>
  <c r="F7446" i="13"/>
  <c r="F7447" i="13"/>
  <c r="F7448" i="13"/>
  <c r="F7449" i="13"/>
  <c r="F7450" i="13"/>
  <c r="F7451" i="13"/>
  <c r="F7452" i="13"/>
  <c r="F7453" i="13"/>
  <c r="F7454" i="13"/>
  <c r="F7455" i="13"/>
  <c r="F7456" i="13"/>
  <c r="F7457" i="13"/>
  <c r="F7458" i="13"/>
  <c r="F7459" i="13"/>
  <c r="F7460" i="13"/>
  <c r="F7461" i="13"/>
  <c r="F7462" i="13"/>
  <c r="F7463" i="13"/>
  <c r="F7464" i="13"/>
  <c r="F7465" i="13"/>
  <c r="F7466" i="13"/>
  <c r="F7467" i="13"/>
  <c r="F7468" i="13"/>
  <c r="F7469" i="13"/>
  <c r="F7470" i="13"/>
  <c r="F7471" i="13"/>
  <c r="F7472" i="13"/>
  <c r="F7473" i="13"/>
  <c r="F7474" i="13"/>
  <c r="F7475" i="13"/>
  <c r="F7476" i="13"/>
  <c r="F7477" i="13"/>
  <c r="F7478" i="13"/>
  <c r="F7479" i="13"/>
  <c r="F7480" i="13"/>
  <c r="F7481" i="13"/>
  <c r="F7482" i="13"/>
  <c r="F7483" i="13"/>
  <c r="F7484" i="13"/>
  <c r="F7485" i="13"/>
  <c r="F7486" i="13"/>
  <c r="F7487" i="13"/>
  <c r="F7488" i="13"/>
  <c r="F7489" i="13"/>
  <c r="F7490" i="13"/>
  <c r="F7491" i="13"/>
  <c r="F7492" i="13"/>
  <c r="F7493" i="13"/>
  <c r="F7494" i="13"/>
  <c r="F7495" i="13"/>
  <c r="F7496" i="13"/>
  <c r="F7497" i="13"/>
  <c r="F7498" i="13"/>
  <c r="F7499" i="13"/>
  <c r="F7500" i="13"/>
  <c r="F7501" i="13"/>
  <c r="F7502" i="13"/>
  <c r="F7503" i="13"/>
  <c r="F7504" i="13"/>
  <c r="F7505" i="13"/>
  <c r="F7506" i="13"/>
  <c r="F7507" i="13"/>
  <c r="F7508" i="13"/>
  <c r="F7509" i="13"/>
  <c r="F7510" i="13"/>
  <c r="F7511" i="13"/>
  <c r="F7512" i="13"/>
  <c r="F7513" i="13"/>
  <c r="F7514" i="13"/>
  <c r="F7515" i="13"/>
  <c r="F7516" i="13"/>
  <c r="F7517" i="13"/>
  <c r="F7518" i="13"/>
  <c r="F7519" i="13"/>
  <c r="F7520" i="13"/>
  <c r="F7521" i="13"/>
  <c r="F7522" i="13"/>
  <c r="F7523" i="13"/>
  <c r="F7524" i="13"/>
  <c r="F7525" i="13"/>
  <c r="F7526" i="13"/>
  <c r="F7527" i="13"/>
  <c r="F7528" i="13"/>
  <c r="F7529" i="13"/>
  <c r="F7530" i="13"/>
  <c r="F7531" i="13"/>
  <c r="F7532" i="13"/>
  <c r="F7533" i="13"/>
  <c r="F7534" i="13"/>
  <c r="F7535" i="13"/>
  <c r="F7536" i="13"/>
  <c r="F7537" i="13"/>
  <c r="F7538" i="13"/>
  <c r="F7539" i="13"/>
  <c r="F7540" i="13"/>
  <c r="F7541" i="13"/>
  <c r="F7542" i="13"/>
  <c r="F7543" i="13"/>
  <c r="F7544" i="13"/>
  <c r="F7545" i="13"/>
  <c r="F7546" i="13"/>
  <c r="F7547" i="13"/>
  <c r="F7548" i="13"/>
  <c r="F7549" i="13"/>
  <c r="F7550" i="13"/>
  <c r="F7551" i="13"/>
  <c r="F7552" i="13"/>
  <c r="F7553" i="13"/>
  <c r="F7554" i="13"/>
  <c r="F7555" i="13"/>
  <c r="F7556" i="13"/>
  <c r="F7557" i="13"/>
  <c r="F7558" i="13"/>
  <c r="F7559" i="13"/>
  <c r="F7560" i="13"/>
  <c r="F7561" i="13"/>
  <c r="F7562" i="13"/>
  <c r="F7563" i="13"/>
  <c r="F7564" i="13"/>
  <c r="F7565" i="13"/>
  <c r="F7566" i="13"/>
  <c r="F7567" i="13"/>
  <c r="F7568" i="13"/>
  <c r="F7569" i="13"/>
  <c r="F7570" i="13"/>
  <c r="F7571" i="13"/>
  <c r="F7572" i="13"/>
  <c r="F7573" i="13"/>
  <c r="F7574" i="13"/>
  <c r="F7575" i="13"/>
  <c r="F7576" i="13"/>
  <c r="F7577" i="13"/>
  <c r="F7578" i="13"/>
  <c r="F7579" i="13"/>
  <c r="F7580" i="13"/>
  <c r="F7581" i="13"/>
  <c r="F7582" i="13"/>
  <c r="F7583" i="13"/>
  <c r="F7584" i="13"/>
  <c r="F7585" i="13"/>
  <c r="F7586" i="13"/>
  <c r="F7587" i="13"/>
  <c r="F7588" i="13"/>
  <c r="F7589" i="13"/>
  <c r="F7590" i="13"/>
  <c r="F7591" i="13"/>
  <c r="F7592" i="13"/>
  <c r="F7593" i="13"/>
  <c r="F7594" i="13"/>
  <c r="F7595" i="13"/>
  <c r="F7596" i="13"/>
  <c r="F7597" i="13"/>
  <c r="F7598" i="13"/>
  <c r="F7599" i="13"/>
  <c r="F7600" i="13"/>
  <c r="F7601" i="13"/>
  <c r="F7602" i="13"/>
  <c r="F7603" i="13"/>
  <c r="F7604" i="13"/>
  <c r="F7605" i="13"/>
  <c r="F7606" i="13"/>
  <c r="F7607" i="13"/>
  <c r="F7608" i="13"/>
  <c r="F7609" i="13"/>
  <c r="F7610" i="13"/>
  <c r="F7611" i="13"/>
  <c r="F7612" i="13"/>
  <c r="F7613" i="13"/>
  <c r="F7614" i="13"/>
  <c r="F7615" i="13"/>
  <c r="F7616" i="13"/>
  <c r="F7617" i="13"/>
  <c r="F7618" i="13"/>
  <c r="F7619" i="13"/>
  <c r="F7620" i="13"/>
  <c r="F7621" i="13"/>
  <c r="F7622" i="13"/>
  <c r="F7623" i="13"/>
  <c r="F7624" i="13"/>
  <c r="F7625" i="13"/>
  <c r="F7626" i="13"/>
  <c r="F7627" i="13"/>
  <c r="F7628" i="13"/>
  <c r="F7629" i="13"/>
  <c r="F7630" i="13"/>
  <c r="F7631" i="13"/>
  <c r="F7632" i="13"/>
  <c r="F7633" i="13"/>
  <c r="F7634" i="13"/>
  <c r="F7635" i="13"/>
  <c r="F7636" i="13"/>
  <c r="F7637" i="13"/>
  <c r="F7638" i="13"/>
  <c r="F7639" i="13"/>
  <c r="F7640" i="13"/>
  <c r="F7641" i="13"/>
  <c r="F7642" i="13"/>
  <c r="F7643" i="13"/>
  <c r="F7644" i="13"/>
  <c r="F7645" i="13"/>
  <c r="F7646" i="13"/>
  <c r="F7647" i="13"/>
  <c r="F7648" i="13"/>
  <c r="F7649" i="13"/>
  <c r="F7650" i="13"/>
  <c r="F7651" i="13"/>
  <c r="F7652" i="13"/>
  <c r="F7653" i="13"/>
  <c r="F7654" i="13"/>
  <c r="F7655" i="13"/>
  <c r="F7656" i="13"/>
  <c r="F7657" i="13"/>
  <c r="F7658" i="13"/>
  <c r="F7659" i="13"/>
  <c r="F7660" i="13"/>
  <c r="F7661" i="13"/>
  <c r="F7662" i="13"/>
  <c r="F7663" i="13"/>
  <c r="F7664" i="13"/>
  <c r="F7665" i="13"/>
  <c r="F7666" i="13"/>
  <c r="F7667" i="13"/>
  <c r="F7668" i="13"/>
  <c r="F7669" i="13"/>
  <c r="F7670" i="13"/>
  <c r="F7671" i="13"/>
  <c r="F7672" i="13"/>
  <c r="F7673" i="13"/>
  <c r="F7674" i="13"/>
  <c r="F7675" i="13"/>
  <c r="F7676" i="13"/>
  <c r="F7677" i="13"/>
  <c r="F7678" i="13"/>
  <c r="F7679" i="13"/>
  <c r="F7680" i="13"/>
  <c r="F7681" i="13"/>
  <c r="F7682" i="13"/>
  <c r="F7683" i="13"/>
  <c r="F7684" i="13"/>
  <c r="F7685" i="13"/>
  <c r="F7686" i="13"/>
  <c r="F7687" i="13"/>
  <c r="F7688" i="13"/>
  <c r="F7689" i="13"/>
  <c r="F7690" i="13"/>
  <c r="F7691" i="13"/>
  <c r="F7692" i="13"/>
  <c r="F7693" i="13"/>
  <c r="F7694" i="13"/>
  <c r="F7695" i="13"/>
  <c r="F7696" i="13"/>
  <c r="F7697" i="13"/>
  <c r="F7698" i="13"/>
  <c r="F7699" i="13"/>
  <c r="F7700" i="13"/>
  <c r="F7701" i="13"/>
  <c r="F7702" i="13"/>
  <c r="F7703" i="13"/>
  <c r="F7704" i="13"/>
  <c r="F7705" i="13"/>
  <c r="F7706" i="13"/>
  <c r="F7707" i="13"/>
  <c r="F7708" i="13"/>
  <c r="F7709" i="13"/>
  <c r="F7710" i="13"/>
  <c r="F7711" i="13"/>
  <c r="F7712" i="13"/>
  <c r="F7713" i="13"/>
  <c r="F7714" i="13"/>
  <c r="F7715" i="13"/>
  <c r="F7716" i="13"/>
  <c r="F7717" i="13"/>
  <c r="F7718" i="13"/>
  <c r="F7719" i="13"/>
  <c r="F7720" i="13"/>
  <c r="F7721" i="13"/>
  <c r="F7722" i="13"/>
  <c r="F7723" i="13"/>
  <c r="F7724" i="13"/>
  <c r="F7725" i="13"/>
  <c r="F7726" i="13"/>
  <c r="F7727" i="13"/>
  <c r="F7728" i="13"/>
  <c r="F7729" i="13"/>
  <c r="F7730" i="13"/>
  <c r="F7731" i="13"/>
  <c r="F7732" i="13"/>
  <c r="F7733" i="13"/>
  <c r="F7734" i="13"/>
  <c r="F7735" i="13"/>
  <c r="F7736" i="13"/>
  <c r="F7737" i="13"/>
  <c r="F7738" i="13"/>
  <c r="F7739" i="13"/>
  <c r="F7740" i="13"/>
  <c r="F7741" i="13"/>
  <c r="F7742" i="13"/>
  <c r="F7743" i="13"/>
  <c r="F7744" i="13"/>
  <c r="F7745" i="13"/>
  <c r="F7746" i="13"/>
  <c r="F7747" i="13"/>
  <c r="F7748" i="13"/>
  <c r="F7749" i="13"/>
  <c r="F7750" i="13"/>
  <c r="F7751" i="13"/>
  <c r="F7752" i="13"/>
  <c r="F7753" i="13"/>
  <c r="F7754" i="13"/>
  <c r="F7755" i="13"/>
  <c r="F7756" i="13"/>
  <c r="F7757" i="13"/>
  <c r="F7758" i="13"/>
  <c r="F7759" i="13"/>
  <c r="F7760" i="13"/>
  <c r="F7761" i="13"/>
  <c r="F7762" i="13"/>
  <c r="F7763" i="13"/>
  <c r="F7764" i="13"/>
  <c r="F7765" i="13"/>
  <c r="F7766" i="13"/>
  <c r="F7767" i="13"/>
  <c r="F7768" i="13"/>
  <c r="F7769" i="13"/>
  <c r="F7770" i="13"/>
  <c r="F7771" i="13"/>
  <c r="F7772" i="13"/>
  <c r="F7773" i="13"/>
  <c r="F7774" i="13"/>
  <c r="F7775" i="13"/>
  <c r="F7776" i="13"/>
  <c r="F7777" i="13"/>
  <c r="F7778" i="13"/>
  <c r="F7779" i="13"/>
  <c r="F7780" i="13"/>
  <c r="F7781" i="13"/>
  <c r="F7782" i="13"/>
  <c r="F7783" i="13"/>
  <c r="F7784" i="13"/>
  <c r="F7785" i="13"/>
  <c r="F7786" i="13"/>
  <c r="F7787" i="13"/>
  <c r="F7788" i="13"/>
  <c r="F7789" i="13"/>
  <c r="F7790" i="13"/>
  <c r="F7791" i="13"/>
  <c r="F7792" i="13"/>
  <c r="F7793" i="13"/>
  <c r="F7794" i="13"/>
  <c r="F7795" i="13"/>
  <c r="F7796" i="13"/>
  <c r="F7797" i="13"/>
  <c r="F7798" i="13"/>
  <c r="F7799" i="13"/>
  <c r="F7800" i="13"/>
  <c r="F7801" i="13"/>
  <c r="F7802" i="13"/>
  <c r="F7803" i="13"/>
  <c r="F7804" i="13"/>
  <c r="F7805" i="13"/>
  <c r="F7806" i="13"/>
  <c r="F7807" i="13"/>
  <c r="F7808" i="13"/>
  <c r="F7809" i="13"/>
  <c r="F7810" i="13"/>
  <c r="F7811" i="13"/>
  <c r="F7812" i="13"/>
  <c r="F7813" i="13"/>
  <c r="F7814" i="13"/>
  <c r="F7815" i="13"/>
  <c r="F7816" i="13"/>
  <c r="F7817" i="13"/>
  <c r="F7818" i="13"/>
  <c r="F7819" i="13"/>
  <c r="F7820" i="13"/>
  <c r="F7821" i="13"/>
  <c r="F7822" i="13"/>
  <c r="F7823" i="13"/>
  <c r="F7824" i="13"/>
  <c r="F7825" i="13"/>
  <c r="F7826" i="13"/>
  <c r="F7827" i="13"/>
  <c r="F7828" i="13"/>
  <c r="F7829" i="13"/>
  <c r="F7830" i="13"/>
  <c r="F7831" i="13"/>
  <c r="F7832" i="13"/>
  <c r="F7833" i="13"/>
  <c r="F7834" i="13"/>
  <c r="F7835" i="13"/>
  <c r="F7836" i="13"/>
  <c r="F7837" i="13"/>
  <c r="F7838" i="13"/>
  <c r="F7839" i="13"/>
  <c r="F7840" i="13"/>
  <c r="F7841" i="13"/>
  <c r="F7842" i="13"/>
  <c r="F7843" i="13"/>
  <c r="F7844" i="13"/>
  <c r="F7845" i="13"/>
  <c r="F7846" i="13"/>
  <c r="F7847" i="13"/>
  <c r="F7848" i="13"/>
  <c r="F7849" i="13"/>
  <c r="F7850" i="13"/>
  <c r="F7851" i="13"/>
  <c r="F7852" i="13"/>
  <c r="F7853" i="13"/>
  <c r="F7854" i="13"/>
  <c r="F7855" i="13"/>
  <c r="F7856" i="13"/>
  <c r="F7857" i="13"/>
  <c r="F7858" i="13"/>
  <c r="F7859" i="13"/>
  <c r="F7860" i="13"/>
  <c r="F7861" i="13"/>
  <c r="F7862" i="13"/>
  <c r="F7863" i="13"/>
  <c r="F7864" i="13"/>
  <c r="F7865" i="13"/>
  <c r="F7866" i="13"/>
  <c r="F7867" i="13"/>
  <c r="F7868" i="13"/>
  <c r="F7869" i="13"/>
  <c r="F7870" i="13"/>
  <c r="F7871" i="13"/>
  <c r="F7872" i="13"/>
  <c r="F7873" i="13"/>
  <c r="F7874" i="13"/>
  <c r="F7875" i="13"/>
  <c r="F7876" i="13"/>
  <c r="F7877" i="13"/>
  <c r="F7878" i="13"/>
  <c r="F7879" i="13"/>
  <c r="F7880" i="13"/>
  <c r="F7881" i="13"/>
  <c r="F7882" i="13"/>
  <c r="F7883" i="13"/>
  <c r="F7884" i="13"/>
  <c r="F7885" i="13"/>
  <c r="F7886" i="13"/>
  <c r="F7887" i="13"/>
  <c r="F7888" i="13"/>
  <c r="F7889" i="13"/>
  <c r="F7890" i="13"/>
  <c r="F7891" i="13"/>
  <c r="F7892" i="13"/>
  <c r="F7893" i="13"/>
  <c r="F7894" i="13"/>
  <c r="F7895" i="13"/>
  <c r="F7896" i="13"/>
  <c r="F7897" i="13"/>
  <c r="F7898" i="13"/>
  <c r="F7899" i="13"/>
  <c r="F7900" i="13"/>
  <c r="F7901" i="13"/>
  <c r="F7902" i="13"/>
  <c r="F7903" i="13"/>
  <c r="F7904" i="13"/>
  <c r="F7905" i="13"/>
  <c r="F7906" i="13"/>
  <c r="F7907" i="13"/>
  <c r="F7908" i="13"/>
  <c r="F7909" i="13"/>
  <c r="F7910" i="13"/>
  <c r="F7911" i="13"/>
  <c r="F7912" i="13"/>
  <c r="F7913" i="13"/>
  <c r="F7914" i="13"/>
  <c r="F7915" i="13"/>
  <c r="F7916" i="13"/>
  <c r="F7917" i="13"/>
  <c r="F7918" i="13"/>
  <c r="F7919" i="13"/>
  <c r="F7920" i="13"/>
  <c r="F7921" i="13"/>
  <c r="F7922" i="13"/>
  <c r="F7923" i="13"/>
  <c r="F7924" i="13"/>
  <c r="F7925" i="13"/>
  <c r="F7926" i="13"/>
  <c r="F7927" i="13"/>
  <c r="F7928" i="13"/>
  <c r="F7929" i="13"/>
  <c r="F7930" i="13"/>
  <c r="F7931" i="13"/>
  <c r="F7932" i="13"/>
  <c r="F7933" i="13"/>
  <c r="F7934" i="13"/>
  <c r="F7935" i="13"/>
  <c r="F7936" i="13"/>
  <c r="F7937" i="13"/>
  <c r="F7938" i="13"/>
  <c r="F7939" i="13"/>
  <c r="F7940" i="13"/>
  <c r="F7941" i="13"/>
  <c r="F7942" i="13"/>
  <c r="F7943" i="13"/>
  <c r="F7944" i="13"/>
  <c r="F7945" i="13"/>
  <c r="F7946" i="13"/>
  <c r="F7947" i="13"/>
  <c r="F7948" i="13"/>
  <c r="F7949" i="13"/>
  <c r="F7950" i="13"/>
  <c r="F7951" i="13"/>
  <c r="F7952" i="13"/>
  <c r="F7953" i="13"/>
  <c r="F7954" i="13"/>
  <c r="F7955" i="13"/>
  <c r="F7956" i="13"/>
  <c r="F7957" i="13"/>
  <c r="F7958" i="13"/>
  <c r="F7959" i="13"/>
  <c r="F7960" i="13"/>
  <c r="F7961" i="13"/>
  <c r="F7962" i="13"/>
  <c r="F7963" i="13"/>
  <c r="F7964" i="13"/>
  <c r="F7965" i="13"/>
  <c r="F7966" i="13"/>
  <c r="F7967" i="13"/>
  <c r="F7968" i="13"/>
  <c r="F7969" i="13"/>
  <c r="F7970" i="13"/>
  <c r="F7971" i="13"/>
  <c r="F7972" i="13"/>
  <c r="F7973" i="13"/>
  <c r="F7974" i="13"/>
  <c r="F7975" i="13"/>
  <c r="F7976" i="13"/>
  <c r="F7977" i="13"/>
  <c r="F7978" i="13"/>
  <c r="F7979" i="13"/>
  <c r="F7980" i="13"/>
  <c r="F7981" i="13"/>
  <c r="F7982" i="13"/>
  <c r="F7983" i="13"/>
  <c r="F7984" i="13"/>
  <c r="F7985" i="13"/>
  <c r="F7986" i="13"/>
  <c r="F7987" i="13"/>
  <c r="F7988" i="13"/>
  <c r="F7989" i="13"/>
  <c r="F7990" i="13"/>
  <c r="F7991" i="13"/>
  <c r="F7992" i="13"/>
  <c r="F7993" i="13"/>
  <c r="F7994" i="13"/>
  <c r="F7995" i="13"/>
  <c r="F7996" i="13"/>
  <c r="F7997" i="13"/>
  <c r="F7998" i="13"/>
  <c r="F7999" i="13"/>
  <c r="F8000" i="13"/>
  <c r="F8001" i="13"/>
  <c r="F8002" i="13"/>
  <c r="F8003" i="13"/>
  <c r="F8004" i="13"/>
  <c r="F8005" i="13"/>
  <c r="F8006" i="13"/>
  <c r="F8007" i="13"/>
  <c r="F8008" i="13"/>
  <c r="F8009" i="13"/>
  <c r="F8010" i="13"/>
  <c r="F8011" i="13"/>
  <c r="F8012" i="13"/>
  <c r="F8013" i="13"/>
  <c r="F8014" i="13"/>
  <c r="F8015" i="13"/>
  <c r="F8016" i="13"/>
  <c r="F8017" i="13"/>
  <c r="F8018" i="13"/>
  <c r="F8019" i="13"/>
  <c r="F8020" i="13"/>
  <c r="F8021" i="13"/>
  <c r="F8022" i="13"/>
  <c r="F8023" i="13"/>
  <c r="F8024" i="13"/>
  <c r="F8025" i="13"/>
  <c r="F8026" i="13"/>
  <c r="F8027" i="13"/>
  <c r="F8028" i="13"/>
  <c r="F8029" i="13"/>
  <c r="F8030" i="13"/>
  <c r="F8031" i="13"/>
  <c r="F8032" i="13"/>
  <c r="F8033" i="13"/>
  <c r="F8034" i="13"/>
  <c r="F8035" i="13"/>
  <c r="F8036" i="13"/>
  <c r="F8037" i="13"/>
  <c r="F8038" i="13"/>
  <c r="F8039" i="13"/>
  <c r="F8040" i="13"/>
  <c r="F8041" i="13"/>
  <c r="F8042" i="13"/>
  <c r="F8043" i="13"/>
  <c r="F8044" i="13"/>
  <c r="F8045" i="13"/>
  <c r="F8046" i="13"/>
  <c r="F8047" i="13"/>
  <c r="F8048" i="13"/>
  <c r="F8049" i="13"/>
  <c r="F8050" i="13"/>
  <c r="F8051" i="13"/>
  <c r="F8052" i="13"/>
  <c r="F8053" i="13"/>
  <c r="F8054" i="13"/>
  <c r="F8055" i="13"/>
  <c r="F8056" i="13"/>
  <c r="F8057" i="13"/>
  <c r="F8058" i="13"/>
  <c r="F8059" i="13"/>
  <c r="F8060" i="13"/>
  <c r="F8061" i="13"/>
  <c r="F8062" i="13"/>
  <c r="F8063" i="13"/>
  <c r="F8064" i="13"/>
  <c r="F8065" i="13"/>
  <c r="F8066" i="13"/>
  <c r="F8067" i="13"/>
  <c r="F8068" i="13"/>
  <c r="F8069" i="13"/>
  <c r="F8070" i="13"/>
  <c r="F8071" i="13"/>
  <c r="F8072" i="13"/>
  <c r="F8073" i="13"/>
  <c r="F8074" i="13"/>
  <c r="F8075" i="13"/>
  <c r="F8076" i="13"/>
  <c r="F8077" i="13"/>
  <c r="F8078" i="13"/>
  <c r="F8079" i="13"/>
  <c r="F8080" i="13"/>
  <c r="F8081" i="13"/>
  <c r="F8082" i="13"/>
  <c r="F8083" i="13"/>
  <c r="F8084" i="13"/>
  <c r="F8085" i="13"/>
  <c r="F8086" i="13"/>
  <c r="F8087" i="13"/>
  <c r="F8088" i="13"/>
  <c r="F8089" i="13"/>
  <c r="F8090" i="13"/>
  <c r="F8091" i="13"/>
  <c r="F8092" i="13"/>
  <c r="F8093" i="13"/>
  <c r="F8094" i="13"/>
  <c r="F8095" i="13"/>
  <c r="F8096" i="13"/>
  <c r="F8097" i="13"/>
  <c r="F8098" i="13"/>
  <c r="F8099" i="13"/>
  <c r="F8100" i="13"/>
  <c r="F8101" i="13"/>
  <c r="F8102" i="13"/>
  <c r="F8103" i="13"/>
  <c r="F8104" i="13"/>
  <c r="F8105" i="13"/>
  <c r="F8106" i="13"/>
  <c r="F8107" i="13"/>
  <c r="F8108" i="13"/>
  <c r="F8109" i="13"/>
  <c r="F8110" i="13"/>
  <c r="F8111" i="13"/>
  <c r="F8112" i="13"/>
  <c r="F8113" i="13"/>
  <c r="F8114" i="13"/>
  <c r="F8115" i="13"/>
  <c r="F8116" i="13"/>
  <c r="F8117" i="13"/>
  <c r="F8118" i="13"/>
  <c r="F8119" i="13"/>
  <c r="F8120" i="13"/>
  <c r="F8121" i="13"/>
  <c r="F8122" i="13"/>
  <c r="F8123" i="13"/>
  <c r="F8124" i="13"/>
  <c r="F8125" i="13"/>
  <c r="F8126" i="13"/>
  <c r="F8127" i="13"/>
  <c r="F8128" i="13"/>
  <c r="F8129" i="13"/>
  <c r="F8130" i="13"/>
  <c r="F8131" i="13"/>
  <c r="F8132" i="13"/>
  <c r="F8133" i="13"/>
  <c r="F8134" i="13"/>
  <c r="F8135" i="13"/>
  <c r="F8136" i="13"/>
  <c r="F8137" i="13"/>
  <c r="F8138" i="13"/>
  <c r="F8139" i="13"/>
  <c r="F8140" i="13"/>
  <c r="F8141" i="13"/>
  <c r="F8142" i="13"/>
  <c r="F8143" i="13"/>
  <c r="F8144" i="13"/>
  <c r="F8145" i="13"/>
  <c r="F8146" i="13"/>
  <c r="F8147" i="13"/>
  <c r="F8148" i="13"/>
  <c r="F8149" i="13"/>
  <c r="F8150" i="13"/>
  <c r="F8151" i="13"/>
  <c r="F8152" i="13"/>
  <c r="F8153" i="13"/>
  <c r="F8154" i="13"/>
  <c r="F8155" i="13"/>
  <c r="F8156" i="13"/>
  <c r="F8157" i="13"/>
  <c r="F8158" i="13"/>
  <c r="F8159" i="13"/>
  <c r="F8160" i="13"/>
  <c r="F8161" i="13"/>
  <c r="F8162" i="13"/>
  <c r="F8163" i="13"/>
  <c r="F8164" i="13"/>
  <c r="F8165" i="13"/>
  <c r="F8166" i="13"/>
  <c r="F8167" i="13"/>
  <c r="F8168" i="13"/>
  <c r="F8169" i="13"/>
  <c r="F8170" i="13"/>
  <c r="F8171" i="13"/>
  <c r="F8172" i="13"/>
  <c r="F8173" i="13"/>
  <c r="F8174" i="13"/>
  <c r="F8175" i="13"/>
  <c r="F8176" i="13"/>
  <c r="F8177" i="13"/>
  <c r="F8178" i="13"/>
  <c r="F8179" i="13"/>
  <c r="F8180" i="13"/>
  <c r="F8181" i="13"/>
  <c r="F8182" i="13"/>
  <c r="F8183" i="13"/>
  <c r="F8184" i="13"/>
  <c r="F8185" i="13"/>
  <c r="F8186" i="13"/>
  <c r="F8187" i="13"/>
  <c r="F8188" i="13"/>
  <c r="F8189" i="13"/>
  <c r="F8190" i="13"/>
  <c r="F8191" i="13"/>
  <c r="F8192" i="13"/>
  <c r="F8193" i="13"/>
  <c r="F8194" i="13"/>
  <c r="F8195" i="13"/>
  <c r="F8196" i="13"/>
  <c r="F8197" i="13"/>
  <c r="F8198" i="13"/>
  <c r="F8199" i="13"/>
  <c r="F8200" i="13"/>
  <c r="F8201" i="13"/>
  <c r="F8202" i="13"/>
  <c r="F8203" i="13"/>
  <c r="F8204" i="13"/>
  <c r="F8205" i="13"/>
  <c r="F8206" i="13"/>
  <c r="F8207" i="13"/>
  <c r="F8208" i="13"/>
  <c r="F8209" i="13"/>
  <c r="F8210" i="13"/>
  <c r="F8211" i="13"/>
  <c r="F8212" i="13"/>
  <c r="F8213" i="13"/>
  <c r="F8214" i="13"/>
  <c r="F8215" i="13"/>
  <c r="F8216" i="13"/>
  <c r="F8217" i="13"/>
  <c r="F8218" i="13"/>
  <c r="F8219" i="13"/>
  <c r="F8220" i="13"/>
  <c r="F8221" i="13"/>
  <c r="F8222" i="13"/>
  <c r="F8223" i="13"/>
  <c r="F8224" i="13"/>
  <c r="F8225" i="13"/>
  <c r="F8226" i="13"/>
  <c r="F8227" i="13"/>
  <c r="F8228" i="13"/>
  <c r="F8229" i="13"/>
  <c r="F8230" i="13"/>
  <c r="F8231" i="13"/>
  <c r="F8232" i="13"/>
  <c r="F8233" i="13"/>
  <c r="F8234" i="13"/>
  <c r="F8235" i="13"/>
  <c r="F8236" i="13"/>
  <c r="F8237" i="13"/>
  <c r="F8238" i="13"/>
  <c r="F8239" i="13"/>
  <c r="F8240" i="13"/>
  <c r="F8241" i="13"/>
  <c r="F8242" i="13"/>
  <c r="F8243" i="13"/>
  <c r="F8244" i="13"/>
  <c r="F8245" i="13"/>
  <c r="F8246" i="13"/>
  <c r="F8247" i="13"/>
  <c r="F8248" i="13"/>
  <c r="F8249" i="13"/>
  <c r="F8250" i="13"/>
  <c r="F8251" i="13"/>
  <c r="F8252" i="13"/>
  <c r="F8253" i="13"/>
  <c r="F8254" i="13"/>
  <c r="F8255" i="13"/>
  <c r="F8256" i="13"/>
  <c r="F8257" i="13"/>
  <c r="F8258" i="13"/>
  <c r="F8259" i="13"/>
  <c r="F8260" i="13"/>
  <c r="F8261" i="13"/>
  <c r="F8262" i="13"/>
  <c r="F8263" i="13"/>
  <c r="F8264" i="13"/>
  <c r="F8265" i="13"/>
  <c r="F8266" i="13"/>
  <c r="F8267" i="13"/>
  <c r="F8268" i="13"/>
  <c r="F8269" i="13"/>
  <c r="F8270" i="13"/>
  <c r="F8271" i="13"/>
  <c r="F8272" i="13"/>
  <c r="F8273" i="13"/>
  <c r="F8274" i="13"/>
  <c r="F8275" i="13"/>
  <c r="F8276" i="13"/>
  <c r="F8277" i="13"/>
  <c r="F8278" i="13"/>
  <c r="F8279" i="13"/>
  <c r="F8280" i="13"/>
  <c r="F8281" i="13"/>
  <c r="F8282" i="13"/>
  <c r="F8283" i="13"/>
  <c r="F8284" i="13"/>
  <c r="F8285" i="13"/>
  <c r="F8286" i="13"/>
  <c r="F8287" i="13"/>
  <c r="F8288" i="13"/>
  <c r="F8289" i="13"/>
  <c r="F8290" i="13"/>
  <c r="F8291" i="13"/>
  <c r="F8292" i="13"/>
  <c r="F8293" i="13"/>
  <c r="F8294" i="13"/>
  <c r="F8295" i="13"/>
  <c r="F8296" i="13"/>
  <c r="F8297" i="13"/>
  <c r="F8298" i="13"/>
  <c r="F8299" i="13"/>
  <c r="F8300" i="13"/>
  <c r="F8301" i="13"/>
  <c r="F8302" i="13"/>
  <c r="F8303" i="13"/>
  <c r="F8304" i="13"/>
  <c r="F8305" i="13"/>
  <c r="F8306" i="13"/>
  <c r="F8307" i="13"/>
  <c r="F8308" i="13"/>
  <c r="F8309" i="13"/>
  <c r="F8310" i="13"/>
  <c r="F8311" i="13"/>
  <c r="F8312" i="13"/>
  <c r="F8313" i="13"/>
  <c r="F8314" i="13"/>
  <c r="F8315" i="13"/>
  <c r="F8316" i="13"/>
  <c r="F8317" i="13"/>
  <c r="F8318" i="13"/>
  <c r="F8319" i="13"/>
  <c r="F8320" i="13"/>
  <c r="F8321" i="13"/>
  <c r="F8322" i="13"/>
  <c r="F8323" i="13"/>
  <c r="F8324" i="13"/>
  <c r="F8325" i="13"/>
  <c r="F8326" i="13"/>
  <c r="F8327" i="13"/>
  <c r="F8328" i="13"/>
  <c r="F8329" i="13"/>
  <c r="F8330" i="13"/>
  <c r="F8331" i="13"/>
  <c r="F8332" i="13"/>
  <c r="F8333" i="13"/>
  <c r="F8334" i="13"/>
  <c r="F8335" i="13"/>
  <c r="F8336" i="13"/>
  <c r="F8337" i="13"/>
  <c r="F8338" i="13"/>
  <c r="F8339" i="13"/>
  <c r="F8340" i="13"/>
  <c r="F8341" i="13"/>
  <c r="F8342" i="13"/>
  <c r="F8343" i="13"/>
  <c r="F8344" i="13"/>
  <c r="F8345" i="13"/>
  <c r="F8346" i="13"/>
  <c r="F8347" i="13"/>
  <c r="F8348" i="13"/>
  <c r="F8349" i="13"/>
  <c r="F8350" i="13"/>
  <c r="F8351" i="13"/>
  <c r="F8352" i="13"/>
  <c r="F8353" i="13"/>
  <c r="F8354" i="13"/>
  <c r="F8355" i="13"/>
  <c r="F8356" i="13"/>
  <c r="F8357" i="13"/>
  <c r="F8358" i="13"/>
  <c r="F8359" i="13"/>
  <c r="F8360" i="13"/>
  <c r="F8361" i="13"/>
  <c r="F8362" i="13"/>
  <c r="F8363" i="13"/>
  <c r="F8364" i="13"/>
  <c r="F8365" i="13"/>
  <c r="F8366" i="13"/>
  <c r="F8367" i="13"/>
  <c r="F8368" i="13"/>
  <c r="F8369" i="13"/>
  <c r="F8370" i="13"/>
  <c r="F8371" i="13"/>
  <c r="F8372" i="13"/>
  <c r="F8373" i="13"/>
  <c r="F8374" i="13"/>
  <c r="F8375" i="13"/>
  <c r="F8376" i="13"/>
  <c r="F8377" i="13"/>
  <c r="F8378" i="13"/>
  <c r="F8379" i="13"/>
  <c r="F8380" i="13"/>
  <c r="F8381" i="13"/>
  <c r="F8382" i="13"/>
  <c r="F8383" i="13"/>
  <c r="F8384" i="13"/>
  <c r="F8385" i="13"/>
  <c r="F8386" i="13"/>
  <c r="F8387" i="13"/>
  <c r="F8388" i="13"/>
  <c r="F8389" i="13"/>
  <c r="F8390" i="13"/>
  <c r="F8391" i="13"/>
  <c r="F8392" i="13"/>
  <c r="F8393" i="13"/>
  <c r="F8394" i="13"/>
  <c r="F8395" i="13"/>
  <c r="F8396" i="13"/>
  <c r="F8397" i="13"/>
  <c r="F8398" i="13"/>
  <c r="F8399" i="13"/>
  <c r="F8400" i="13"/>
  <c r="F8401" i="13"/>
  <c r="F8402" i="13"/>
  <c r="F8403" i="13"/>
  <c r="F8404" i="13"/>
  <c r="F8405" i="13"/>
  <c r="F8406" i="13"/>
  <c r="F8407" i="13"/>
  <c r="F8408" i="13"/>
  <c r="F8409" i="13"/>
  <c r="F8410" i="13"/>
  <c r="F8411" i="13"/>
  <c r="F8412" i="13"/>
  <c r="F8413" i="13"/>
  <c r="F8414" i="13"/>
  <c r="F8415" i="13"/>
  <c r="F8416" i="13"/>
  <c r="F8417" i="13"/>
  <c r="F8418" i="13"/>
  <c r="F8419" i="13"/>
  <c r="F8420" i="13"/>
  <c r="F8421" i="13"/>
  <c r="F8422" i="13"/>
  <c r="F8423" i="13"/>
  <c r="F8424" i="13"/>
  <c r="F8425" i="13"/>
  <c r="F8426" i="13"/>
  <c r="F8427" i="13"/>
  <c r="F8428" i="13"/>
  <c r="F8429" i="13"/>
  <c r="F8430" i="13"/>
  <c r="F8431" i="13"/>
  <c r="F8432" i="13"/>
  <c r="F8433" i="13"/>
  <c r="F8434" i="13"/>
  <c r="F8435" i="13"/>
  <c r="F8436" i="13"/>
  <c r="F8437" i="13"/>
  <c r="F8438" i="13"/>
  <c r="F8439" i="13"/>
  <c r="F8440" i="13"/>
  <c r="F8441" i="13"/>
  <c r="F8442" i="13"/>
  <c r="F8443" i="13"/>
  <c r="F8444" i="13"/>
  <c r="F8445" i="13"/>
  <c r="F8446" i="13"/>
  <c r="F8447" i="13"/>
  <c r="F8448" i="13"/>
  <c r="F8449" i="13"/>
  <c r="F8450" i="13"/>
  <c r="F8451" i="13"/>
  <c r="F8452" i="13"/>
  <c r="F8453" i="13"/>
  <c r="F8454" i="13"/>
  <c r="F8455" i="13"/>
  <c r="F8456" i="13"/>
  <c r="F8457" i="13"/>
  <c r="F8458" i="13"/>
  <c r="F8459" i="13"/>
  <c r="F8460" i="13"/>
  <c r="F8461" i="13"/>
  <c r="F8462" i="13"/>
  <c r="F8463" i="13"/>
  <c r="F8464" i="13"/>
  <c r="F8465" i="13"/>
  <c r="F8466" i="13"/>
  <c r="F8467" i="13"/>
  <c r="F8468" i="13"/>
  <c r="F8469" i="13"/>
  <c r="F8470" i="13"/>
  <c r="F8471" i="13"/>
  <c r="F8472" i="13"/>
  <c r="F8473" i="13"/>
  <c r="F8474" i="13"/>
  <c r="F8475" i="13"/>
  <c r="F8476" i="13"/>
  <c r="F8477" i="13"/>
  <c r="F8478" i="13"/>
  <c r="F8479" i="13"/>
  <c r="F8480" i="13"/>
  <c r="F8481" i="13"/>
  <c r="F8482" i="13"/>
  <c r="F8483" i="13"/>
  <c r="F8484" i="13"/>
  <c r="F8485" i="13"/>
  <c r="F8486" i="13"/>
  <c r="F8487" i="13"/>
  <c r="F8488" i="13"/>
  <c r="F8489" i="13"/>
  <c r="F8490" i="13"/>
  <c r="F8491" i="13"/>
  <c r="F8492" i="13"/>
  <c r="F8493" i="13"/>
  <c r="F8494" i="13"/>
  <c r="F8495" i="13"/>
  <c r="F8496" i="13"/>
  <c r="F8497" i="13"/>
  <c r="F8498" i="13"/>
  <c r="F8499" i="13"/>
  <c r="F8500" i="13"/>
  <c r="F8501" i="13"/>
  <c r="F8502" i="13"/>
  <c r="F8503" i="13"/>
  <c r="F8504" i="13"/>
  <c r="F8505" i="13"/>
  <c r="F8506" i="13"/>
  <c r="F8507" i="13"/>
  <c r="F8508" i="13"/>
  <c r="F8509" i="13"/>
  <c r="F8510" i="13"/>
  <c r="F8511" i="13"/>
  <c r="F8512" i="13"/>
  <c r="F8513" i="13"/>
  <c r="F8514" i="13"/>
  <c r="F8515" i="13"/>
  <c r="F8516" i="13"/>
  <c r="F8517" i="13"/>
  <c r="F8518" i="13"/>
  <c r="F8519" i="13"/>
  <c r="F8520" i="13"/>
  <c r="F8521" i="13"/>
  <c r="F8522" i="13"/>
  <c r="F8523" i="13"/>
  <c r="F8524" i="13"/>
  <c r="F8525" i="13"/>
  <c r="F8526" i="13"/>
  <c r="F8527" i="13"/>
  <c r="F8528" i="13"/>
  <c r="F8529" i="13"/>
  <c r="F8530" i="13"/>
  <c r="F8531" i="13"/>
  <c r="F8532" i="13"/>
  <c r="F8533" i="13"/>
  <c r="F8534" i="13"/>
  <c r="F8535" i="13"/>
  <c r="F8536" i="13"/>
  <c r="F8537" i="13"/>
  <c r="F8538" i="13"/>
  <c r="F8539" i="13"/>
  <c r="F8540" i="13"/>
  <c r="F8541" i="13"/>
  <c r="F8542" i="13"/>
  <c r="F8543" i="13"/>
  <c r="F8544" i="13"/>
  <c r="F8545" i="13"/>
  <c r="F8546" i="13"/>
  <c r="F8547" i="13"/>
  <c r="F8548" i="13"/>
  <c r="F8549" i="13"/>
  <c r="F8550" i="13"/>
  <c r="F8551" i="13"/>
  <c r="F8552" i="13"/>
  <c r="F8553" i="13"/>
  <c r="F8554" i="13"/>
  <c r="F8555" i="13"/>
  <c r="F8556" i="13"/>
  <c r="F8557" i="13"/>
  <c r="F8558" i="13"/>
  <c r="F8559" i="13"/>
  <c r="F8560" i="13"/>
  <c r="F8561" i="13"/>
  <c r="F8562" i="13"/>
  <c r="F8563" i="13"/>
  <c r="F8564" i="13"/>
  <c r="F8565" i="13"/>
  <c r="F8566" i="13"/>
  <c r="F8567" i="13"/>
  <c r="F8568" i="13"/>
  <c r="F8569" i="13"/>
  <c r="F8570" i="13"/>
  <c r="F8571" i="13"/>
  <c r="F8572" i="13"/>
  <c r="F8573" i="13"/>
  <c r="F8574" i="13"/>
  <c r="F8575" i="13"/>
  <c r="F8576" i="13"/>
  <c r="F8577" i="13"/>
  <c r="F8578" i="13"/>
  <c r="F8579" i="13"/>
  <c r="F8580" i="13"/>
  <c r="F8581" i="13"/>
  <c r="F8582" i="13"/>
  <c r="F8583" i="13"/>
  <c r="F8584" i="13"/>
  <c r="F8585" i="13"/>
  <c r="F8586" i="13"/>
  <c r="F8587" i="13"/>
  <c r="F8588" i="13"/>
  <c r="F8589" i="13"/>
  <c r="F8590" i="13"/>
  <c r="F8591" i="13"/>
  <c r="F8592" i="13"/>
  <c r="F8593" i="13"/>
  <c r="F8594" i="13"/>
  <c r="F8595" i="13"/>
  <c r="F8596" i="13"/>
  <c r="F8597" i="13"/>
  <c r="F8598" i="13"/>
  <c r="F8599" i="13"/>
  <c r="F8600" i="13"/>
  <c r="F8601" i="13"/>
  <c r="F8602" i="13"/>
  <c r="F8603" i="13"/>
  <c r="F8604" i="13"/>
  <c r="F8605" i="13"/>
  <c r="F8606" i="13"/>
  <c r="F8607" i="13"/>
  <c r="F8608" i="13"/>
  <c r="F8609" i="13"/>
  <c r="F8610" i="13"/>
  <c r="F8611" i="13"/>
  <c r="F8612" i="13"/>
  <c r="F8613" i="13"/>
  <c r="F8614" i="13"/>
  <c r="F8615" i="13"/>
  <c r="F8616" i="13"/>
  <c r="F8617" i="13"/>
  <c r="F8618" i="13"/>
  <c r="F8619" i="13"/>
  <c r="F8620" i="13"/>
  <c r="F8621" i="13"/>
  <c r="F8622" i="13"/>
  <c r="F8623" i="13"/>
  <c r="F8624" i="13"/>
  <c r="F8625" i="13"/>
  <c r="F8626" i="13"/>
  <c r="F8627" i="13"/>
  <c r="F8628" i="13"/>
  <c r="F8629" i="13"/>
  <c r="F8630" i="13"/>
  <c r="F8631" i="13"/>
  <c r="F8632" i="13"/>
  <c r="F8633" i="13"/>
  <c r="F8634" i="13"/>
  <c r="F8635" i="13"/>
  <c r="F8636" i="13"/>
  <c r="F8637" i="13"/>
  <c r="F8638" i="13"/>
  <c r="F8639" i="13"/>
  <c r="F8640" i="13"/>
  <c r="F8641" i="13"/>
  <c r="F8642" i="13"/>
  <c r="F8643" i="13"/>
  <c r="F8644" i="13"/>
  <c r="F8645" i="13"/>
  <c r="F8646" i="13"/>
  <c r="F8647" i="13"/>
  <c r="F8648" i="13"/>
  <c r="F8649" i="13"/>
  <c r="F8650" i="13"/>
  <c r="F8651" i="13"/>
  <c r="F8652" i="13"/>
  <c r="F8653" i="13"/>
  <c r="F8654" i="13"/>
  <c r="F8655" i="13"/>
  <c r="F8656" i="13"/>
  <c r="F8657" i="13"/>
  <c r="F8658" i="13"/>
  <c r="F8659" i="13"/>
  <c r="F8660" i="13"/>
  <c r="F8661" i="13"/>
  <c r="F8662" i="13"/>
  <c r="F8663" i="13"/>
  <c r="F8664" i="13"/>
  <c r="F8665" i="13"/>
  <c r="F8666" i="13"/>
  <c r="F8667" i="13"/>
  <c r="F8668" i="13"/>
  <c r="F8669" i="13"/>
  <c r="F8670" i="13"/>
  <c r="F8671" i="13"/>
  <c r="F8672" i="13"/>
  <c r="F8673" i="13"/>
  <c r="F8674" i="13"/>
  <c r="F8675" i="13"/>
  <c r="F8676" i="13"/>
  <c r="F8677" i="13"/>
  <c r="F8678" i="13"/>
  <c r="F8679" i="13"/>
  <c r="F8680" i="13"/>
  <c r="F8681" i="13"/>
  <c r="F8682" i="13"/>
  <c r="F8683" i="13"/>
  <c r="F8684" i="13"/>
  <c r="F8685" i="13"/>
  <c r="F8686" i="13"/>
  <c r="F8687" i="13"/>
  <c r="F8688" i="13"/>
  <c r="F8689" i="13"/>
  <c r="F8690" i="13"/>
  <c r="F8691" i="13"/>
  <c r="F8692" i="13"/>
  <c r="F8693" i="13"/>
  <c r="F8694" i="13"/>
  <c r="F8695" i="13"/>
  <c r="F8696" i="13"/>
  <c r="F8697" i="13"/>
  <c r="F8698" i="13"/>
  <c r="F8699" i="13"/>
  <c r="F8700" i="13"/>
  <c r="F8701" i="13"/>
  <c r="F8702" i="13"/>
  <c r="F8703" i="13"/>
  <c r="F8704" i="13"/>
  <c r="F8705" i="13"/>
  <c r="F8706" i="13"/>
  <c r="F8707" i="13"/>
  <c r="F8708" i="13"/>
  <c r="F8709" i="13"/>
  <c r="F8710" i="13"/>
  <c r="F8711" i="13"/>
  <c r="F8712" i="13"/>
  <c r="F8713" i="13"/>
  <c r="F8714" i="13"/>
  <c r="F8715" i="13"/>
  <c r="F8716" i="13"/>
  <c r="F8717" i="13"/>
  <c r="F8718" i="13"/>
  <c r="F8719" i="13"/>
  <c r="F8720" i="13"/>
  <c r="F8721" i="13"/>
  <c r="F8722" i="13"/>
  <c r="F8723" i="13"/>
  <c r="F8724" i="13"/>
  <c r="F8725" i="13"/>
  <c r="F8726" i="13"/>
  <c r="F8727" i="13"/>
  <c r="F8728" i="13"/>
  <c r="F8729" i="13"/>
  <c r="F8730" i="13"/>
  <c r="F8731" i="13"/>
  <c r="F8732" i="13"/>
  <c r="F8733" i="13"/>
  <c r="F8734" i="13"/>
  <c r="F8735" i="13"/>
  <c r="F8736" i="13"/>
  <c r="F8737" i="13"/>
  <c r="F8738" i="13"/>
  <c r="F8739" i="13"/>
  <c r="F8740" i="13"/>
  <c r="F8741" i="13"/>
  <c r="F8742" i="13"/>
  <c r="F8743" i="13"/>
  <c r="F8744" i="13"/>
  <c r="F8745" i="13"/>
  <c r="F8746" i="13"/>
  <c r="F8747" i="13"/>
  <c r="F8748" i="13"/>
  <c r="F8749" i="13"/>
  <c r="F8750" i="13"/>
  <c r="F8751" i="13"/>
  <c r="F8752" i="13"/>
  <c r="F8753" i="13"/>
  <c r="F8754" i="13"/>
  <c r="F8755" i="13"/>
  <c r="F8756" i="13"/>
  <c r="F8757" i="13"/>
  <c r="F8758" i="13"/>
  <c r="F8759" i="13"/>
  <c r="F8760" i="13"/>
  <c r="F8761" i="13"/>
  <c r="F8762" i="13"/>
  <c r="I20" i="13" l="1"/>
  <c r="I19" i="13"/>
  <c r="I21" i="13"/>
  <c r="I23" i="13"/>
  <c r="I24" i="13"/>
  <c r="I25" i="13"/>
  <c r="I26" i="13"/>
  <c r="I27" i="13"/>
  <c r="J27" i="13" s="1" a="1"/>
  <c r="J27" i="13" s="1"/>
  <c r="I28" i="13"/>
  <c r="J28" i="13" s="1" a="1"/>
  <c r="J28" i="13" s="1"/>
  <c r="I29" i="13"/>
  <c r="J29" i="13" s="1" a="1"/>
  <c r="J29" i="13" s="1"/>
  <c r="I30" i="13"/>
  <c r="J30" i="13" s="1" a="1"/>
  <c r="J30" i="13" s="1"/>
  <c r="BP2" i="23" l="1"/>
  <c r="BO2" i="23"/>
  <c r="AB2" i="23"/>
  <c r="AA2" i="23"/>
  <c r="S2" i="23"/>
  <c r="R2" i="23"/>
  <c r="Q2" i="23"/>
  <c r="P2" i="23"/>
  <c r="O2" i="23"/>
  <c r="N2" i="23"/>
  <c r="J2" i="23"/>
  <c r="I2" i="23"/>
  <c r="EF2" i="23" l="1"/>
  <c r="EE2" i="23"/>
  <c r="FH2" i="23"/>
  <c r="FD2" i="23"/>
  <c r="L2" i="23"/>
  <c r="GB2" i="23" a="1"/>
  <c r="GB2" i="23" s="1"/>
  <c r="FX2" i="23"/>
  <c r="FW2" i="23"/>
  <c r="FV2" i="23"/>
  <c r="FC2" i="23"/>
  <c r="FA2" i="23"/>
  <c r="EZ2" i="23"/>
  <c r="EY2" i="23"/>
  <c r="EW2" i="23"/>
  <c r="EV2" i="23"/>
  <c r="EU2" i="23"/>
  <c r="ET2" i="23"/>
  <c r="EP2" i="23"/>
  <c r="EO2" i="23"/>
  <c r="EN2" i="23"/>
  <c r="EM2" i="23"/>
  <c r="EL2" i="23"/>
  <c r="EJ2" i="23"/>
  <c r="EI2" i="23"/>
  <c r="EH2" i="23"/>
  <c r="EG2" i="23"/>
  <c r="ED2" i="23"/>
  <c r="DY2" i="23"/>
  <c r="DX2" i="23"/>
  <c r="DV2" i="23"/>
  <c r="DW2" i="23"/>
  <c r="DT2" i="23"/>
  <c r="DS2" i="23"/>
  <c r="DR2" i="23"/>
  <c r="DQ2" i="23"/>
  <c r="DP2" i="23"/>
  <c r="DO2" i="23"/>
  <c r="DN2" i="23"/>
  <c r="DL2" i="23"/>
  <c r="CL2" i="23"/>
  <c r="CJ2" i="23"/>
  <c r="CH2" i="23"/>
  <c r="CF2" i="23"/>
  <c r="CE2" i="23"/>
  <c r="CD2" i="23"/>
  <c r="CB2" i="23"/>
  <c r="CA2" i="23"/>
  <c r="BZ2" i="23"/>
  <c r="BY2" i="23"/>
  <c r="BX2" i="23"/>
  <c r="BW2" i="23"/>
  <c r="BV2" i="23"/>
  <c r="BU2" i="23"/>
  <c r="BT2" i="23"/>
  <c r="AX2" i="23"/>
  <c r="AS2" i="23"/>
  <c r="AL2" i="23"/>
  <c r="AJ2" i="23"/>
  <c r="AH2" i="23"/>
  <c r="C2" i="23" l="1"/>
  <c r="BB2" i="23"/>
  <c r="AD2" i="23"/>
  <c r="B2" i="23"/>
  <c r="A2" i="23"/>
  <c r="D22" i="21"/>
  <c r="FU2" i="23" s="1"/>
  <c r="F11" i="15"/>
  <c r="F17" i="15"/>
  <c r="F12" i="15"/>
  <c r="F13" i="15"/>
  <c r="F14" i="15"/>
  <c r="F15" i="15"/>
  <c r="F16" i="15"/>
  <c r="F18" i="15"/>
  <c r="G14" i="15"/>
  <c r="G13" i="15"/>
  <c r="G12" i="15"/>
  <c r="G11" i="15"/>
  <c r="J51" i="4"/>
  <c r="J54" i="4"/>
  <c r="K34" i="4"/>
  <c r="EK2" i="23" s="1"/>
  <c r="J45" i="4"/>
  <c r="J40" i="4"/>
  <c r="J34" i="4"/>
  <c r="L34" i="4" s="1"/>
  <c r="K54" i="4"/>
  <c r="CI2" i="23"/>
  <c r="K17" i="21" l="1"/>
  <c r="K22" i="4"/>
  <c r="FF2" i="23" s="1"/>
  <c r="C39" i="8" l="1"/>
  <c r="C38" i="8"/>
  <c r="C37" i="8"/>
  <c r="C36" i="8"/>
  <c r="J9" i="8"/>
  <c r="J10" i="8"/>
  <c r="J11" i="8"/>
  <c r="J12" i="8"/>
  <c r="J13" i="8"/>
  <c r="J14" i="8"/>
  <c r="J15" i="8"/>
  <c r="J16" i="8"/>
  <c r="J17" i="8"/>
  <c r="J18" i="8"/>
  <c r="J19" i="8"/>
  <c r="J20" i="8"/>
  <c r="J8" i="8"/>
  <c r="G8" i="8"/>
  <c r="D17" i="8" l="1"/>
  <c r="T15" i="17"/>
  <c r="E30" i="19" l="1"/>
  <c r="O19" i="19"/>
  <c r="O18" i="19"/>
  <c r="S18" i="19" s="1"/>
  <c r="I19" i="19"/>
  <c r="H21" i="19"/>
  <c r="I21" i="19" s="1"/>
  <c r="H19" i="19"/>
  <c r="H18" i="19"/>
  <c r="I18" i="19" s="1"/>
  <c r="P18" i="19" l="1"/>
  <c r="M7" i="10"/>
  <c r="M6" i="10"/>
  <c r="M5" i="10"/>
  <c r="M4" i="10"/>
  <c r="L7" i="10"/>
  <c r="L6" i="10"/>
  <c r="L4" i="10"/>
  <c r="L5" i="10"/>
  <c r="O83" i="5"/>
  <c r="O75" i="5"/>
  <c r="D15" i="8"/>
  <c r="D13" i="8"/>
  <c r="D20" i="8"/>
  <c r="D9" i="8"/>
  <c r="D8" i="8"/>
  <c r="D19" i="8"/>
  <c r="D10" i="8"/>
  <c r="D16" i="8"/>
  <c r="D18" i="8"/>
  <c r="D11" i="8"/>
  <c r="D14" i="8"/>
  <c r="D12" i="8"/>
  <c r="E3" i="14"/>
  <c r="F36" i="19"/>
  <c r="G33" i="19" s="1"/>
  <c r="G35" i="19"/>
  <c r="G34" i="19"/>
  <c r="N23" i="19" l="1"/>
  <c r="G31" i="19"/>
  <c r="G32" i="19"/>
  <c r="G30" i="19"/>
  <c r="D38" i="19" l="1"/>
  <c r="AI2" i="23" s="1"/>
  <c r="F12" i="5"/>
  <c r="W10" i="9" l="1"/>
  <c r="F84" i="5" l="1"/>
  <c r="CP2" i="23"/>
  <c r="N25" i="17"/>
  <c r="N24" i="17"/>
  <c r="N23" i="17"/>
  <c r="N22" i="17"/>
  <c r="N21" i="17"/>
  <c r="N20" i="17"/>
  <c r="N19" i="17"/>
  <c r="T19" i="17"/>
  <c r="N18" i="17"/>
  <c r="N17" i="17"/>
  <c r="N16" i="17"/>
  <c r="T16" i="17"/>
  <c r="X14" i="17" s="1"/>
  <c r="AO2" i="23" s="1"/>
  <c r="N15" i="17"/>
  <c r="N14" i="17"/>
  <c r="M14" i="17"/>
  <c r="L14" i="17"/>
  <c r="W7" i="9"/>
  <c r="E18" i="2" l="1"/>
  <c r="E20" i="2"/>
  <c r="E21" i="2"/>
  <c r="E22" i="2"/>
  <c r="E23" i="2"/>
  <c r="E24" i="2"/>
  <c r="E25" i="2"/>
  <c r="E26" i="2"/>
  <c r="G15" i="15" l="1"/>
  <c r="G16" i="15"/>
  <c r="G17" i="15"/>
  <c r="G18" i="15"/>
  <c r="G23" i="2" l="1"/>
  <c r="G22" i="2"/>
  <c r="G21" i="2"/>
  <c r="K12" i="8" l="1"/>
  <c r="I25" i="2"/>
  <c r="I26" i="2"/>
  <c r="F43" i="2" l="1"/>
  <c r="O90" i="5" l="1"/>
  <c r="O89" i="5"/>
  <c r="W9" i="9" s="1"/>
  <c r="O86" i="5"/>
  <c r="O87" i="5"/>
  <c r="J21" i="8"/>
  <c r="K21" i="8" s="1"/>
  <c r="G20" i="2"/>
  <c r="T18" i="17" l="1"/>
  <c r="E22" i="15"/>
  <c r="F22" i="15" l="1"/>
  <c r="DZ2" i="23" s="1"/>
  <c r="G22" i="15"/>
  <c r="EA2" i="23" s="1"/>
  <c r="S6" i="9" l="1"/>
  <c r="R6" i="9"/>
  <c r="T6" i="9"/>
  <c r="T7" i="9"/>
  <c r="T8" i="9"/>
  <c r="T9" i="9"/>
  <c r="T10" i="9"/>
  <c r="T11" i="9"/>
  <c r="T12" i="9"/>
  <c r="T13" i="9"/>
  <c r="T14" i="9"/>
  <c r="T15" i="9"/>
  <c r="T16" i="9"/>
  <c r="T17" i="9"/>
  <c r="E19" i="2" l="1"/>
  <c r="F28" i="2" s="1"/>
  <c r="K51" i="4"/>
  <c r="FB2" i="23" s="1"/>
  <c r="A2932" i="13" l="1"/>
  <c r="B2932" i="13"/>
  <c r="A2933" i="13"/>
  <c r="B2933" i="13"/>
  <c r="A2934" i="13"/>
  <c r="B2934" i="13"/>
  <c r="A2935" i="13"/>
  <c r="B2935" i="13"/>
  <c r="A2936" i="13"/>
  <c r="B2936" i="13"/>
  <c r="A2937" i="13"/>
  <c r="B2937" i="13"/>
  <c r="A2938" i="13"/>
  <c r="B2938" i="13"/>
  <c r="A2939" i="13"/>
  <c r="B2939" i="13"/>
  <c r="A2940" i="13"/>
  <c r="B2940" i="13"/>
  <c r="A2941" i="13"/>
  <c r="B2941" i="13"/>
  <c r="A2942" i="13"/>
  <c r="B2942" i="13"/>
  <c r="A2943" i="13"/>
  <c r="B2943" i="13"/>
  <c r="A2944" i="13"/>
  <c r="B2944" i="13"/>
  <c r="A2945" i="13"/>
  <c r="B2945" i="13"/>
  <c r="A2946" i="13"/>
  <c r="B2946" i="13"/>
  <c r="A2947" i="13"/>
  <c r="B2947" i="13"/>
  <c r="A2948" i="13"/>
  <c r="B2948" i="13"/>
  <c r="A2949" i="13"/>
  <c r="B2949" i="13"/>
  <c r="A2950" i="13"/>
  <c r="B2950" i="13"/>
  <c r="A2951" i="13"/>
  <c r="B2951" i="13"/>
  <c r="A2952" i="13"/>
  <c r="B2952" i="13"/>
  <c r="A2953" i="13"/>
  <c r="B2953" i="13"/>
  <c r="A2954" i="13"/>
  <c r="B2954" i="13"/>
  <c r="A2955" i="13"/>
  <c r="B2955" i="13"/>
  <c r="A2956" i="13"/>
  <c r="B2956" i="13"/>
  <c r="A2957" i="13"/>
  <c r="B2957" i="13"/>
  <c r="A2958" i="13"/>
  <c r="B2958" i="13"/>
  <c r="A2959" i="13"/>
  <c r="B2959" i="13"/>
  <c r="A2960" i="13"/>
  <c r="B2960" i="13"/>
  <c r="A2961" i="13"/>
  <c r="B2961" i="13"/>
  <c r="A2962" i="13"/>
  <c r="B2962" i="13"/>
  <c r="A2963" i="13"/>
  <c r="B2963" i="13"/>
  <c r="A2964" i="13"/>
  <c r="B2964" i="13"/>
  <c r="A2965" i="13"/>
  <c r="B2965" i="13"/>
  <c r="A2966" i="13"/>
  <c r="B2966" i="13"/>
  <c r="A2967" i="13"/>
  <c r="B2967" i="13"/>
  <c r="A2968" i="13"/>
  <c r="B2968" i="13"/>
  <c r="A2969" i="13"/>
  <c r="B2969" i="13"/>
  <c r="A2970" i="13"/>
  <c r="B2970" i="13"/>
  <c r="A2971" i="13"/>
  <c r="B2971" i="13"/>
  <c r="A2972" i="13"/>
  <c r="B2972" i="13"/>
  <c r="A2973" i="13"/>
  <c r="B2973" i="13"/>
  <c r="A2974" i="13"/>
  <c r="B2974" i="13"/>
  <c r="A2975" i="13"/>
  <c r="B2975" i="13"/>
  <c r="A2976" i="13"/>
  <c r="B2976" i="13"/>
  <c r="A2977" i="13"/>
  <c r="B2977" i="13"/>
  <c r="A2978" i="13"/>
  <c r="B2978" i="13"/>
  <c r="A2979" i="13"/>
  <c r="B2979" i="13"/>
  <c r="A2980" i="13"/>
  <c r="B2980" i="13"/>
  <c r="A2981" i="13"/>
  <c r="B2981" i="13"/>
  <c r="A2982" i="13"/>
  <c r="B2982" i="13"/>
  <c r="A2983" i="13"/>
  <c r="B2983" i="13"/>
  <c r="A2984" i="13"/>
  <c r="B2984" i="13"/>
  <c r="A2985" i="13"/>
  <c r="B2985" i="13"/>
  <c r="A2986" i="13"/>
  <c r="B2986" i="13"/>
  <c r="A2987" i="13"/>
  <c r="B2987" i="13"/>
  <c r="A2988" i="13"/>
  <c r="B2988" i="13"/>
  <c r="A2989" i="13"/>
  <c r="B2989" i="13"/>
  <c r="A2990" i="13"/>
  <c r="B2990" i="13"/>
  <c r="A2991" i="13"/>
  <c r="B2991" i="13"/>
  <c r="A2992" i="13"/>
  <c r="B2992" i="13"/>
  <c r="A2993" i="13"/>
  <c r="B2993" i="13"/>
  <c r="A2994" i="13"/>
  <c r="B2994" i="13"/>
  <c r="A2995" i="13"/>
  <c r="B2995" i="13"/>
  <c r="A2996" i="13"/>
  <c r="B2996" i="13"/>
  <c r="A2997" i="13"/>
  <c r="B2997" i="13"/>
  <c r="A2998" i="13"/>
  <c r="B2998" i="13"/>
  <c r="A2999" i="13"/>
  <c r="B2999" i="13"/>
  <c r="A3000" i="13"/>
  <c r="B3000" i="13"/>
  <c r="A3001" i="13"/>
  <c r="B3001" i="13"/>
  <c r="A3002" i="13"/>
  <c r="B3002" i="13"/>
  <c r="A3003" i="13"/>
  <c r="B3003" i="13"/>
  <c r="A3004" i="13"/>
  <c r="B3004" i="13"/>
  <c r="A3005" i="13"/>
  <c r="B3005" i="13"/>
  <c r="A3006" i="13"/>
  <c r="B3006" i="13"/>
  <c r="A3007" i="13"/>
  <c r="B3007" i="13"/>
  <c r="A3008" i="13"/>
  <c r="B3008" i="13"/>
  <c r="A3009" i="13"/>
  <c r="B3009" i="13"/>
  <c r="A3010" i="13"/>
  <c r="B3010" i="13"/>
  <c r="A3011" i="13"/>
  <c r="B3011" i="13"/>
  <c r="A3012" i="13"/>
  <c r="B3012" i="13"/>
  <c r="A3013" i="13"/>
  <c r="B3013" i="13"/>
  <c r="A3014" i="13"/>
  <c r="B3014" i="13"/>
  <c r="A3015" i="13"/>
  <c r="B3015" i="13"/>
  <c r="A3016" i="13"/>
  <c r="B3016" i="13"/>
  <c r="A3017" i="13"/>
  <c r="B3017" i="13"/>
  <c r="A3018" i="13"/>
  <c r="B3018" i="13"/>
  <c r="A3019" i="13"/>
  <c r="B3019" i="13"/>
  <c r="A3020" i="13"/>
  <c r="B3020" i="13"/>
  <c r="A3021" i="13"/>
  <c r="B3021" i="13"/>
  <c r="A3022" i="13"/>
  <c r="B3022" i="13"/>
  <c r="A3023" i="13"/>
  <c r="B3023" i="13"/>
  <c r="A3024" i="13"/>
  <c r="B3024" i="13"/>
  <c r="A3025" i="13"/>
  <c r="B3025" i="13"/>
  <c r="A3026" i="13"/>
  <c r="B3026" i="13"/>
  <c r="A3027" i="13"/>
  <c r="B3027" i="13"/>
  <c r="A3028" i="13"/>
  <c r="B3028" i="13"/>
  <c r="A3029" i="13"/>
  <c r="B3029" i="13"/>
  <c r="A3030" i="13"/>
  <c r="B3030" i="13"/>
  <c r="A3031" i="13"/>
  <c r="B3031" i="13"/>
  <c r="A3032" i="13"/>
  <c r="B3032" i="13"/>
  <c r="A3033" i="13"/>
  <c r="B3033" i="13"/>
  <c r="A3034" i="13"/>
  <c r="B3034" i="13"/>
  <c r="A3035" i="13"/>
  <c r="B3035" i="13"/>
  <c r="A3036" i="13"/>
  <c r="B3036" i="13"/>
  <c r="A3037" i="13"/>
  <c r="B3037" i="13"/>
  <c r="A3038" i="13"/>
  <c r="B3038" i="13"/>
  <c r="A3039" i="13"/>
  <c r="B3039" i="13"/>
  <c r="A3040" i="13"/>
  <c r="B3040" i="13"/>
  <c r="A3041" i="13"/>
  <c r="B3041" i="13"/>
  <c r="A3042" i="13"/>
  <c r="B3042" i="13"/>
  <c r="A3043" i="13"/>
  <c r="B3043" i="13"/>
  <c r="A3044" i="13"/>
  <c r="B3044" i="13"/>
  <c r="A3045" i="13"/>
  <c r="B3045" i="13"/>
  <c r="A3046" i="13"/>
  <c r="B3046" i="13"/>
  <c r="A3047" i="13"/>
  <c r="B3047" i="13"/>
  <c r="A3048" i="13"/>
  <c r="B3048" i="13"/>
  <c r="A3049" i="13"/>
  <c r="B3049" i="13"/>
  <c r="A3050" i="13"/>
  <c r="B3050" i="13"/>
  <c r="A3051" i="13"/>
  <c r="B3051" i="13"/>
  <c r="A3052" i="13"/>
  <c r="B3052" i="13"/>
  <c r="A3053" i="13"/>
  <c r="B3053" i="13"/>
  <c r="A3054" i="13"/>
  <c r="B3054" i="13"/>
  <c r="A3055" i="13"/>
  <c r="B3055" i="13"/>
  <c r="A3056" i="13"/>
  <c r="B3056" i="13"/>
  <c r="A3057" i="13"/>
  <c r="B3057" i="13"/>
  <c r="A3058" i="13"/>
  <c r="B3058" i="13"/>
  <c r="A3059" i="13"/>
  <c r="B3059" i="13"/>
  <c r="A3060" i="13"/>
  <c r="B3060" i="13"/>
  <c r="A3061" i="13"/>
  <c r="B3061" i="13"/>
  <c r="A3062" i="13"/>
  <c r="B3062" i="13"/>
  <c r="A3063" i="13"/>
  <c r="B3063" i="13"/>
  <c r="A3064" i="13"/>
  <c r="B3064" i="13"/>
  <c r="A3065" i="13"/>
  <c r="B3065" i="13"/>
  <c r="A3066" i="13"/>
  <c r="B3066" i="13"/>
  <c r="A3067" i="13"/>
  <c r="B3067" i="13"/>
  <c r="A3068" i="13"/>
  <c r="B3068" i="13"/>
  <c r="A3069" i="13"/>
  <c r="B3069" i="13"/>
  <c r="A3070" i="13"/>
  <c r="B3070" i="13"/>
  <c r="A3071" i="13"/>
  <c r="B3071" i="13"/>
  <c r="A3072" i="13"/>
  <c r="B3072" i="13"/>
  <c r="A3073" i="13"/>
  <c r="B3073" i="13"/>
  <c r="A3074" i="13"/>
  <c r="B3074" i="13"/>
  <c r="A3075" i="13"/>
  <c r="B3075" i="13"/>
  <c r="A3076" i="13"/>
  <c r="B3076" i="13"/>
  <c r="A3077" i="13"/>
  <c r="B3077" i="13"/>
  <c r="A3078" i="13"/>
  <c r="B3078" i="13"/>
  <c r="A3079" i="13"/>
  <c r="B3079" i="13"/>
  <c r="A3080" i="13"/>
  <c r="B3080" i="13"/>
  <c r="A3081" i="13"/>
  <c r="B3081" i="13"/>
  <c r="A3082" i="13"/>
  <c r="B3082" i="13"/>
  <c r="A3083" i="13"/>
  <c r="B3083" i="13"/>
  <c r="A3084" i="13"/>
  <c r="B3084" i="13"/>
  <c r="A3085" i="13"/>
  <c r="B3085" i="13"/>
  <c r="A3086" i="13"/>
  <c r="B3086" i="13"/>
  <c r="A3087" i="13"/>
  <c r="B3087" i="13"/>
  <c r="A3088" i="13"/>
  <c r="B3088" i="13"/>
  <c r="A3089" i="13"/>
  <c r="B3089" i="13"/>
  <c r="A3090" i="13"/>
  <c r="B3090" i="13"/>
  <c r="A3091" i="13"/>
  <c r="B3091" i="13"/>
  <c r="A3092" i="13"/>
  <c r="B3092" i="13"/>
  <c r="A3093" i="13"/>
  <c r="B3093" i="13"/>
  <c r="A3094" i="13"/>
  <c r="B3094" i="13"/>
  <c r="A3095" i="13"/>
  <c r="B3095" i="13"/>
  <c r="A3096" i="13"/>
  <c r="B3096" i="13"/>
  <c r="A3097" i="13"/>
  <c r="B3097" i="13"/>
  <c r="A3098" i="13"/>
  <c r="B3098" i="13"/>
  <c r="A3099" i="13"/>
  <c r="B3099" i="13"/>
  <c r="A3100" i="13"/>
  <c r="B3100" i="13"/>
  <c r="A3101" i="13"/>
  <c r="B3101" i="13"/>
  <c r="A3102" i="13"/>
  <c r="B3102" i="13"/>
  <c r="A3103" i="13"/>
  <c r="B3103" i="13"/>
  <c r="A3104" i="13"/>
  <c r="B3104" i="13"/>
  <c r="A3105" i="13"/>
  <c r="B3105" i="13"/>
  <c r="A3106" i="13"/>
  <c r="B3106" i="13"/>
  <c r="A3107" i="13"/>
  <c r="B3107" i="13"/>
  <c r="A3108" i="13"/>
  <c r="B3108" i="13"/>
  <c r="A3109" i="13"/>
  <c r="B3109" i="13"/>
  <c r="A3110" i="13"/>
  <c r="B3110" i="13"/>
  <c r="A3111" i="13"/>
  <c r="B3111" i="13"/>
  <c r="A3112" i="13"/>
  <c r="B3112" i="13"/>
  <c r="A3113" i="13"/>
  <c r="B3113" i="13"/>
  <c r="A3114" i="13"/>
  <c r="B3114" i="13"/>
  <c r="A3115" i="13"/>
  <c r="B3115" i="13"/>
  <c r="A3116" i="13"/>
  <c r="B3116" i="13"/>
  <c r="A3117" i="13"/>
  <c r="B3117" i="13"/>
  <c r="A3118" i="13"/>
  <c r="B3118" i="13"/>
  <c r="A3119" i="13"/>
  <c r="B3119" i="13"/>
  <c r="A3120" i="13"/>
  <c r="B3120" i="13"/>
  <c r="A3121" i="13"/>
  <c r="B3121" i="13"/>
  <c r="A3122" i="13"/>
  <c r="B3122" i="13"/>
  <c r="A3123" i="13"/>
  <c r="B3123" i="13"/>
  <c r="A3124" i="13"/>
  <c r="B3124" i="13"/>
  <c r="A3125" i="13"/>
  <c r="B3125" i="13"/>
  <c r="A3126" i="13"/>
  <c r="B3126" i="13"/>
  <c r="A3127" i="13"/>
  <c r="B3127" i="13"/>
  <c r="A3128" i="13"/>
  <c r="B3128" i="13"/>
  <c r="A3129" i="13"/>
  <c r="B3129" i="13"/>
  <c r="A3130" i="13"/>
  <c r="B3130" i="13"/>
  <c r="A3131" i="13"/>
  <c r="B3131" i="13"/>
  <c r="A3132" i="13"/>
  <c r="B3132" i="13"/>
  <c r="A3133" i="13"/>
  <c r="B3133" i="13"/>
  <c r="A3134" i="13"/>
  <c r="B3134" i="13"/>
  <c r="A3135" i="13"/>
  <c r="B3135" i="13"/>
  <c r="A3136" i="13"/>
  <c r="B3136" i="13"/>
  <c r="A3137" i="13"/>
  <c r="B3137" i="13"/>
  <c r="A3138" i="13"/>
  <c r="B3138" i="13"/>
  <c r="A3139" i="13"/>
  <c r="B3139" i="13"/>
  <c r="A3140" i="13"/>
  <c r="B3140" i="13"/>
  <c r="A3141" i="13"/>
  <c r="B3141" i="13"/>
  <c r="A3142" i="13"/>
  <c r="B3142" i="13"/>
  <c r="A3143" i="13"/>
  <c r="B3143" i="13"/>
  <c r="A3144" i="13"/>
  <c r="B3144" i="13"/>
  <c r="A3145" i="13"/>
  <c r="B3145" i="13"/>
  <c r="A3146" i="13"/>
  <c r="B3146" i="13"/>
  <c r="A3147" i="13"/>
  <c r="B3147" i="13"/>
  <c r="A3148" i="13"/>
  <c r="B3148" i="13"/>
  <c r="A3149" i="13"/>
  <c r="B3149" i="13"/>
  <c r="A3150" i="13"/>
  <c r="B3150" i="13"/>
  <c r="A3151" i="13"/>
  <c r="B3151" i="13"/>
  <c r="A3152" i="13"/>
  <c r="B3152" i="13"/>
  <c r="A3153" i="13"/>
  <c r="B3153" i="13"/>
  <c r="A3154" i="13"/>
  <c r="B3154" i="13"/>
  <c r="A3155" i="13"/>
  <c r="B3155" i="13"/>
  <c r="A3156" i="13"/>
  <c r="B3156" i="13"/>
  <c r="A3157" i="13"/>
  <c r="B3157" i="13"/>
  <c r="A3158" i="13"/>
  <c r="B3158" i="13"/>
  <c r="A3159" i="13"/>
  <c r="B3159" i="13"/>
  <c r="A3160" i="13"/>
  <c r="B3160" i="13"/>
  <c r="A3161" i="13"/>
  <c r="B3161" i="13"/>
  <c r="A3162" i="13"/>
  <c r="B3162" i="13"/>
  <c r="A3163" i="13"/>
  <c r="B3163" i="13"/>
  <c r="A3164" i="13"/>
  <c r="B3164" i="13"/>
  <c r="A3165" i="13"/>
  <c r="B3165" i="13"/>
  <c r="A3166" i="13"/>
  <c r="B3166" i="13"/>
  <c r="A3167" i="13"/>
  <c r="B3167" i="13"/>
  <c r="A3168" i="13"/>
  <c r="B3168" i="13"/>
  <c r="A3169" i="13"/>
  <c r="B3169" i="13"/>
  <c r="A3170" i="13"/>
  <c r="B3170" i="13"/>
  <c r="A3171" i="13"/>
  <c r="B3171" i="13"/>
  <c r="A3172" i="13"/>
  <c r="B3172" i="13"/>
  <c r="A3173" i="13"/>
  <c r="B3173" i="13"/>
  <c r="A3174" i="13"/>
  <c r="B3174" i="13"/>
  <c r="A3175" i="13"/>
  <c r="B3175" i="13"/>
  <c r="A3176" i="13"/>
  <c r="B3176" i="13"/>
  <c r="A3177" i="13"/>
  <c r="B3177" i="13"/>
  <c r="A3178" i="13"/>
  <c r="B3178" i="13"/>
  <c r="A3179" i="13"/>
  <c r="B3179" i="13"/>
  <c r="A3180" i="13"/>
  <c r="B3180" i="13"/>
  <c r="A3181" i="13"/>
  <c r="B3181" i="13"/>
  <c r="A3182" i="13"/>
  <c r="B3182" i="13"/>
  <c r="A3183" i="13"/>
  <c r="B3183" i="13"/>
  <c r="A3184" i="13"/>
  <c r="B3184" i="13"/>
  <c r="A3185" i="13"/>
  <c r="B3185" i="13"/>
  <c r="A3186" i="13"/>
  <c r="B3186" i="13"/>
  <c r="A3187" i="13"/>
  <c r="B3187" i="13"/>
  <c r="A3188" i="13"/>
  <c r="B3188" i="13"/>
  <c r="A3189" i="13"/>
  <c r="B3189" i="13"/>
  <c r="A3190" i="13"/>
  <c r="B3190" i="13"/>
  <c r="A3191" i="13"/>
  <c r="B3191" i="13"/>
  <c r="A3192" i="13"/>
  <c r="B3192" i="13"/>
  <c r="A3193" i="13"/>
  <c r="B3193" i="13"/>
  <c r="A3194" i="13"/>
  <c r="B3194" i="13"/>
  <c r="A3195" i="13"/>
  <c r="B3195" i="13"/>
  <c r="A3196" i="13"/>
  <c r="B3196" i="13"/>
  <c r="A3197" i="13"/>
  <c r="B3197" i="13"/>
  <c r="A3198" i="13"/>
  <c r="B3198" i="13"/>
  <c r="A3199" i="13"/>
  <c r="B3199" i="13"/>
  <c r="A3200" i="13"/>
  <c r="B3200" i="13"/>
  <c r="A3201" i="13"/>
  <c r="B3201" i="13"/>
  <c r="A3202" i="13"/>
  <c r="B3202" i="13"/>
  <c r="A3203" i="13"/>
  <c r="B3203" i="13"/>
  <c r="A3204" i="13"/>
  <c r="B3204" i="13"/>
  <c r="A3205" i="13"/>
  <c r="B3205" i="13"/>
  <c r="A3206" i="13"/>
  <c r="B3206" i="13"/>
  <c r="A3207" i="13"/>
  <c r="B3207" i="13"/>
  <c r="A3208" i="13"/>
  <c r="B3208" i="13"/>
  <c r="A3209" i="13"/>
  <c r="B3209" i="13"/>
  <c r="A3210" i="13"/>
  <c r="B3210" i="13"/>
  <c r="A3211" i="13"/>
  <c r="B3211" i="13"/>
  <c r="A3212" i="13"/>
  <c r="B3212" i="13"/>
  <c r="A3213" i="13"/>
  <c r="B3213" i="13"/>
  <c r="A3214" i="13"/>
  <c r="B3214" i="13"/>
  <c r="A3215" i="13"/>
  <c r="B3215" i="13"/>
  <c r="A3216" i="13"/>
  <c r="B3216" i="13"/>
  <c r="A3217" i="13"/>
  <c r="B3217" i="13"/>
  <c r="A3218" i="13"/>
  <c r="B3218" i="13"/>
  <c r="A3219" i="13"/>
  <c r="B3219" i="13"/>
  <c r="A3220" i="13"/>
  <c r="B3220" i="13"/>
  <c r="A3221" i="13"/>
  <c r="B3221" i="13"/>
  <c r="A3222" i="13"/>
  <c r="B3222" i="13"/>
  <c r="A3223" i="13"/>
  <c r="B3223" i="13"/>
  <c r="A3224" i="13"/>
  <c r="B3224" i="13"/>
  <c r="A3225" i="13"/>
  <c r="B3225" i="13"/>
  <c r="A3226" i="13"/>
  <c r="B3226" i="13"/>
  <c r="A3227" i="13"/>
  <c r="B3227" i="13"/>
  <c r="A3228" i="13"/>
  <c r="B3228" i="13"/>
  <c r="A3229" i="13"/>
  <c r="B3229" i="13"/>
  <c r="A3230" i="13"/>
  <c r="B3230" i="13"/>
  <c r="A3231" i="13"/>
  <c r="B3231" i="13"/>
  <c r="A3232" i="13"/>
  <c r="B3232" i="13"/>
  <c r="A3233" i="13"/>
  <c r="B3233" i="13"/>
  <c r="A3234" i="13"/>
  <c r="B3234" i="13"/>
  <c r="A3235" i="13"/>
  <c r="B3235" i="13"/>
  <c r="A3236" i="13"/>
  <c r="B3236" i="13"/>
  <c r="A3237" i="13"/>
  <c r="B3237" i="13"/>
  <c r="A3238" i="13"/>
  <c r="B3238" i="13"/>
  <c r="A3239" i="13"/>
  <c r="B3239" i="13"/>
  <c r="A3240" i="13"/>
  <c r="B3240" i="13"/>
  <c r="A3241" i="13"/>
  <c r="B3241" i="13"/>
  <c r="A3242" i="13"/>
  <c r="B3242" i="13"/>
  <c r="A3243" i="13"/>
  <c r="B3243" i="13"/>
  <c r="A3244" i="13"/>
  <c r="B3244" i="13"/>
  <c r="A3245" i="13"/>
  <c r="B3245" i="13"/>
  <c r="A3246" i="13"/>
  <c r="B3246" i="13"/>
  <c r="A3247" i="13"/>
  <c r="B3247" i="13"/>
  <c r="A3248" i="13"/>
  <c r="B3248" i="13"/>
  <c r="A3249" i="13"/>
  <c r="B3249" i="13"/>
  <c r="A3250" i="13"/>
  <c r="B3250" i="13"/>
  <c r="A3251" i="13"/>
  <c r="B3251" i="13"/>
  <c r="A3252" i="13"/>
  <c r="B3252" i="13"/>
  <c r="A3253" i="13"/>
  <c r="B3253" i="13"/>
  <c r="A3254" i="13"/>
  <c r="B3254" i="13"/>
  <c r="A3255" i="13"/>
  <c r="B3255" i="13"/>
  <c r="A3256" i="13"/>
  <c r="B3256" i="13"/>
  <c r="A3257" i="13"/>
  <c r="B3257" i="13"/>
  <c r="A3258" i="13"/>
  <c r="B3258" i="13"/>
  <c r="A3259" i="13"/>
  <c r="B3259" i="13"/>
  <c r="A3260" i="13"/>
  <c r="B3260" i="13"/>
  <c r="A3261" i="13"/>
  <c r="B3261" i="13"/>
  <c r="A3262" i="13"/>
  <c r="B3262" i="13"/>
  <c r="A3263" i="13"/>
  <c r="B3263" i="13"/>
  <c r="A3264" i="13"/>
  <c r="B3264" i="13"/>
  <c r="A3265" i="13"/>
  <c r="B3265" i="13"/>
  <c r="A3266" i="13"/>
  <c r="B3266" i="13"/>
  <c r="A3267" i="13"/>
  <c r="B3267" i="13"/>
  <c r="A3268" i="13"/>
  <c r="B3268" i="13"/>
  <c r="A3269" i="13"/>
  <c r="B3269" i="13"/>
  <c r="A3270" i="13"/>
  <c r="B3270" i="13"/>
  <c r="A3271" i="13"/>
  <c r="B3271" i="13"/>
  <c r="A3272" i="13"/>
  <c r="B3272" i="13"/>
  <c r="A3273" i="13"/>
  <c r="B3273" i="13"/>
  <c r="A3274" i="13"/>
  <c r="B3274" i="13"/>
  <c r="A3275" i="13"/>
  <c r="B3275" i="13"/>
  <c r="A3276" i="13"/>
  <c r="B3276" i="13"/>
  <c r="A3277" i="13"/>
  <c r="B3277" i="13"/>
  <c r="A3278" i="13"/>
  <c r="B3278" i="13"/>
  <c r="A3279" i="13"/>
  <c r="B3279" i="13"/>
  <c r="A3280" i="13"/>
  <c r="B3280" i="13"/>
  <c r="A3281" i="13"/>
  <c r="B3281" i="13"/>
  <c r="A3282" i="13"/>
  <c r="B3282" i="13"/>
  <c r="A3283" i="13"/>
  <c r="B3283" i="13"/>
  <c r="A3284" i="13"/>
  <c r="B3284" i="13"/>
  <c r="A3285" i="13"/>
  <c r="B3285" i="13"/>
  <c r="A3286" i="13"/>
  <c r="B3286" i="13"/>
  <c r="A3287" i="13"/>
  <c r="B3287" i="13"/>
  <c r="A3288" i="13"/>
  <c r="B3288" i="13"/>
  <c r="A3289" i="13"/>
  <c r="B3289" i="13"/>
  <c r="A3290" i="13"/>
  <c r="B3290" i="13"/>
  <c r="A3291" i="13"/>
  <c r="B3291" i="13"/>
  <c r="A3292" i="13"/>
  <c r="B3292" i="13"/>
  <c r="A3293" i="13"/>
  <c r="B3293" i="13"/>
  <c r="A3294" i="13"/>
  <c r="B3294" i="13"/>
  <c r="A3295" i="13"/>
  <c r="B3295" i="13"/>
  <c r="A3296" i="13"/>
  <c r="B3296" i="13"/>
  <c r="A3297" i="13"/>
  <c r="B3297" i="13"/>
  <c r="A3298" i="13"/>
  <c r="B3298" i="13"/>
  <c r="A3299" i="13"/>
  <c r="B3299" i="13"/>
  <c r="A3300" i="13"/>
  <c r="B3300" i="13"/>
  <c r="A3301" i="13"/>
  <c r="B3301" i="13"/>
  <c r="A3302" i="13"/>
  <c r="B3302" i="13"/>
  <c r="A3303" i="13"/>
  <c r="B3303" i="13"/>
  <c r="A3304" i="13"/>
  <c r="B3304" i="13"/>
  <c r="A3305" i="13"/>
  <c r="B3305" i="13"/>
  <c r="A3306" i="13"/>
  <c r="B3306" i="13"/>
  <c r="A3307" i="13"/>
  <c r="B3307" i="13"/>
  <c r="A3308" i="13"/>
  <c r="B3308" i="13"/>
  <c r="A3309" i="13"/>
  <c r="B3309" i="13"/>
  <c r="A3310" i="13"/>
  <c r="B3310" i="13"/>
  <c r="A3311" i="13"/>
  <c r="B3311" i="13"/>
  <c r="A3312" i="13"/>
  <c r="B3312" i="13"/>
  <c r="A3313" i="13"/>
  <c r="B3313" i="13"/>
  <c r="A3314" i="13"/>
  <c r="B3314" i="13"/>
  <c r="A3315" i="13"/>
  <c r="B3315" i="13"/>
  <c r="A3316" i="13"/>
  <c r="B3316" i="13"/>
  <c r="A3317" i="13"/>
  <c r="B3317" i="13"/>
  <c r="A3318" i="13"/>
  <c r="B3318" i="13"/>
  <c r="A3319" i="13"/>
  <c r="B3319" i="13"/>
  <c r="A3320" i="13"/>
  <c r="B3320" i="13"/>
  <c r="A3321" i="13"/>
  <c r="B3321" i="13"/>
  <c r="A3322" i="13"/>
  <c r="B3322" i="13"/>
  <c r="A3323" i="13"/>
  <c r="B3323" i="13"/>
  <c r="A3324" i="13"/>
  <c r="B3324" i="13"/>
  <c r="A3325" i="13"/>
  <c r="B3325" i="13"/>
  <c r="A3326" i="13"/>
  <c r="B3326" i="13"/>
  <c r="A3327" i="13"/>
  <c r="B3327" i="13"/>
  <c r="A3328" i="13"/>
  <c r="B3328" i="13"/>
  <c r="A3329" i="13"/>
  <c r="B3329" i="13"/>
  <c r="A3330" i="13"/>
  <c r="B3330" i="13"/>
  <c r="A3331" i="13"/>
  <c r="B3331" i="13"/>
  <c r="A3332" i="13"/>
  <c r="B3332" i="13"/>
  <c r="A3333" i="13"/>
  <c r="B3333" i="13"/>
  <c r="A3334" i="13"/>
  <c r="B3334" i="13"/>
  <c r="A3335" i="13"/>
  <c r="B3335" i="13"/>
  <c r="A3336" i="13"/>
  <c r="B3336" i="13"/>
  <c r="A3337" i="13"/>
  <c r="B3337" i="13"/>
  <c r="A3338" i="13"/>
  <c r="B3338" i="13"/>
  <c r="A3339" i="13"/>
  <c r="B3339" i="13"/>
  <c r="A3340" i="13"/>
  <c r="B3340" i="13"/>
  <c r="A3341" i="13"/>
  <c r="B3341" i="13"/>
  <c r="A3342" i="13"/>
  <c r="B3342" i="13"/>
  <c r="A3343" i="13"/>
  <c r="B3343" i="13"/>
  <c r="A3344" i="13"/>
  <c r="B3344" i="13"/>
  <c r="A3345" i="13"/>
  <c r="B3345" i="13"/>
  <c r="A3346" i="13"/>
  <c r="B3346" i="13"/>
  <c r="A3347" i="13"/>
  <c r="B3347" i="13"/>
  <c r="A3348" i="13"/>
  <c r="B3348" i="13"/>
  <c r="A3349" i="13"/>
  <c r="B3349" i="13"/>
  <c r="A3350" i="13"/>
  <c r="B3350" i="13"/>
  <c r="A3351" i="13"/>
  <c r="B3351" i="13"/>
  <c r="A3352" i="13"/>
  <c r="B3352" i="13"/>
  <c r="A3353" i="13"/>
  <c r="B3353" i="13"/>
  <c r="A3354" i="13"/>
  <c r="B3354" i="13"/>
  <c r="A3355" i="13"/>
  <c r="B3355" i="13"/>
  <c r="A3356" i="13"/>
  <c r="B3356" i="13"/>
  <c r="A3357" i="13"/>
  <c r="B3357" i="13"/>
  <c r="A3358" i="13"/>
  <c r="B3358" i="13"/>
  <c r="A3359" i="13"/>
  <c r="B3359" i="13"/>
  <c r="A3360" i="13"/>
  <c r="B3360" i="13"/>
  <c r="A3361" i="13"/>
  <c r="B3361" i="13"/>
  <c r="A3362" i="13"/>
  <c r="B3362" i="13"/>
  <c r="A3363" i="13"/>
  <c r="B3363" i="13"/>
  <c r="A3364" i="13"/>
  <c r="B3364" i="13"/>
  <c r="A3365" i="13"/>
  <c r="B3365" i="13"/>
  <c r="A3366" i="13"/>
  <c r="B3366" i="13"/>
  <c r="A3367" i="13"/>
  <c r="B3367" i="13"/>
  <c r="A3368" i="13"/>
  <c r="B3368" i="13"/>
  <c r="A3369" i="13"/>
  <c r="B3369" i="13"/>
  <c r="A3370" i="13"/>
  <c r="B3370" i="13"/>
  <c r="A3371" i="13"/>
  <c r="B3371" i="13"/>
  <c r="A3372" i="13"/>
  <c r="B3372" i="13"/>
  <c r="A3373" i="13"/>
  <c r="B3373" i="13"/>
  <c r="A3374" i="13"/>
  <c r="B3374" i="13"/>
  <c r="A3375" i="13"/>
  <c r="B3375" i="13"/>
  <c r="A3376" i="13"/>
  <c r="B3376" i="13"/>
  <c r="A3377" i="13"/>
  <c r="B3377" i="13"/>
  <c r="A3378" i="13"/>
  <c r="B3378" i="13"/>
  <c r="A3379" i="13"/>
  <c r="B3379" i="13"/>
  <c r="A3380" i="13"/>
  <c r="B3380" i="13"/>
  <c r="A3381" i="13"/>
  <c r="B3381" i="13"/>
  <c r="A3382" i="13"/>
  <c r="B3382" i="13"/>
  <c r="A3383" i="13"/>
  <c r="B3383" i="13"/>
  <c r="A3384" i="13"/>
  <c r="B3384" i="13"/>
  <c r="A3385" i="13"/>
  <c r="B3385" i="13"/>
  <c r="A3386" i="13"/>
  <c r="B3386" i="13"/>
  <c r="A3387" i="13"/>
  <c r="B3387" i="13"/>
  <c r="A3388" i="13"/>
  <c r="B3388" i="13"/>
  <c r="A3389" i="13"/>
  <c r="B3389" i="13"/>
  <c r="A3390" i="13"/>
  <c r="B3390" i="13"/>
  <c r="A3391" i="13"/>
  <c r="B3391" i="13"/>
  <c r="A3392" i="13"/>
  <c r="B3392" i="13"/>
  <c r="A3393" i="13"/>
  <c r="B3393" i="13"/>
  <c r="A3394" i="13"/>
  <c r="B3394" i="13"/>
  <c r="A3395" i="13"/>
  <c r="B3395" i="13"/>
  <c r="A3396" i="13"/>
  <c r="B3396" i="13"/>
  <c r="A3397" i="13"/>
  <c r="B3397" i="13"/>
  <c r="A3398" i="13"/>
  <c r="B3398" i="13"/>
  <c r="A3399" i="13"/>
  <c r="B3399" i="13"/>
  <c r="A3400" i="13"/>
  <c r="B3400" i="13"/>
  <c r="A3401" i="13"/>
  <c r="B3401" i="13"/>
  <c r="A3402" i="13"/>
  <c r="B3402" i="13"/>
  <c r="A3403" i="13"/>
  <c r="B3403" i="13"/>
  <c r="A3404" i="13"/>
  <c r="B3404" i="13"/>
  <c r="A3405" i="13"/>
  <c r="B3405" i="13"/>
  <c r="A3406" i="13"/>
  <c r="B3406" i="13"/>
  <c r="A3407" i="13"/>
  <c r="B3407" i="13"/>
  <c r="A3408" i="13"/>
  <c r="B3408" i="13"/>
  <c r="A3409" i="13"/>
  <c r="B3409" i="13"/>
  <c r="A3410" i="13"/>
  <c r="B3410" i="13"/>
  <c r="A3411" i="13"/>
  <c r="B3411" i="13"/>
  <c r="A3412" i="13"/>
  <c r="B3412" i="13"/>
  <c r="A3413" i="13"/>
  <c r="B3413" i="13"/>
  <c r="A3414" i="13"/>
  <c r="B3414" i="13"/>
  <c r="A3415" i="13"/>
  <c r="B3415" i="13"/>
  <c r="A3416" i="13"/>
  <c r="B3416" i="13"/>
  <c r="A3417" i="13"/>
  <c r="B3417" i="13"/>
  <c r="A3418" i="13"/>
  <c r="B3418" i="13"/>
  <c r="A3419" i="13"/>
  <c r="B3419" i="13"/>
  <c r="A3420" i="13"/>
  <c r="B3420" i="13"/>
  <c r="A3421" i="13"/>
  <c r="B3421" i="13"/>
  <c r="A3422" i="13"/>
  <c r="B3422" i="13"/>
  <c r="A3423" i="13"/>
  <c r="B3423" i="13"/>
  <c r="A3424" i="13"/>
  <c r="B3424" i="13"/>
  <c r="A3425" i="13"/>
  <c r="B3425" i="13"/>
  <c r="A3426" i="13"/>
  <c r="B3426" i="13"/>
  <c r="A3427" i="13"/>
  <c r="B3427" i="13"/>
  <c r="A3428" i="13"/>
  <c r="B3428" i="13"/>
  <c r="A3429" i="13"/>
  <c r="B3429" i="13"/>
  <c r="A3430" i="13"/>
  <c r="B3430" i="13"/>
  <c r="A3431" i="13"/>
  <c r="B3431" i="13"/>
  <c r="A3432" i="13"/>
  <c r="B3432" i="13"/>
  <c r="A3433" i="13"/>
  <c r="B3433" i="13"/>
  <c r="A3434" i="13"/>
  <c r="B3434" i="13"/>
  <c r="A3435" i="13"/>
  <c r="B3435" i="13"/>
  <c r="A3436" i="13"/>
  <c r="B3436" i="13"/>
  <c r="A3437" i="13"/>
  <c r="B3437" i="13"/>
  <c r="A3438" i="13"/>
  <c r="B3438" i="13"/>
  <c r="A3439" i="13"/>
  <c r="B3439" i="13"/>
  <c r="A3440" i="13"/>
  <c r="B3440" i="13"/>
  <c r="A3441" i="13"/>
  <c r="B3441" i="13"/>
  <c r="A3442" i="13"/>
  <c r="B3442" i="13"/>
  <c r="A3443" i="13"/>
  <c r="B3443" i="13"/>
  <c r="A3444" i="13"/>
  <c r="B3444" i="13"/>
  <c r="A3445" i="13"/>
  <c r="B3445" i="13"/>
  <c r="A3446" i="13"/>
  <c r="B3446" i="13"/>
  <c r="A3447" i="13"/>
  <c r="B3447" i="13"/>
  <c r="A3448" i="13"/>
  <c r="B3448" i="13"/>
  <c r="A3449" i="13"/>
  <c r="B3449" i="13"/>
  <c r="A3450" i="13"/>
  <c r="B3450" i="13"/>
  <c r="A3451" i="13"/>
  <c r="B3451" i="13"/>
  <c r="A3452" i="13"/>
  <c r="B3452" i="13"/>
  <c r="A3453" i="13"/>
  <c r="B3453" i="13"/>
  <c r="A3454" i="13"/>
  <c r="B3454" i="13"/>
  <c r="A3455" i="13"/>
  <c r="B3455" i="13"/>
  <c r="A3456" i="13"/>
  <c r="B3456" i="13"/>
  <c r="A3457" i="13"/>
  <c r="B3457" i="13"/>
  <c r="A3458" i="13"/>
  <c r="B3458" i="13"/>
  <c r="A3459" i="13"/>
  <c r="B3459" i="13"/>
  <c r="A3460" i="13"/>
  <c r="B3460" i="13"/>
  <c r="A3461" i="13"/>
  <c r="B3461" i="13"/>
  <c r="A3462" i="13"/>
  <c r="B3462" i="13"/>
  <c r="A3463" i="13"/>
  <c r="B3463" i="13"/>
  <c r="A3464" i="13"/>
  <c r="B3464" i="13"/>
  <c r="A3465" i="13"/>
  <c r="B3465" i="13"/>
  <c r="A3466" i="13"/>
  <c r="B3466" i="13"/>
  <c r="A3467" i="13"/>
  <c r="B3467" i="13"/>
  <c r="A3468" i="13"/>
  <c r="B3468" i="13"/>
  <c r="A3469" i="13"/>
  <c r="B3469" i="13"/>
  <c r="A3470" i="13"/>
  <c r="B3470" i="13"/>
  <c r="A3471" i="13"/>
  <c r="B3471" i="13"/>
  <c r="A3472" i="13"/>
  <c r="B3472" i="13"/>
  <c r="A3473" i="13"/>
  <c r="B3473" i="13"/>
  <c r="A3474" i="13"/>
  <c r="B3474" i="13"/>
  <c r="A3475" i="13"/>
  <c r="B3475" i="13"/>
  <c r="A3476" i="13"/>
  <c r="B3476" i="13"/>
  <c r="A3477" i="13"/>
  <c r="B3477" i="13"/>
  <c r="A3478" i="13"/>
  <c r="B3478" i="13"/>
  <c r="A3479" i="13"/>
  <c r="B3479" i="13"/>
  <c r="A3480" i="13"/>
  <c r="B3480" i="13"/>
  <c r="A3481" i="13"/>
  <c r="B3481" i="13"/>
  <c r="A3482" i="13"/>
  <c r="B3482" i="13"/>
  <c r="A3483" i="13"/>
  <c r="B3483" i="13"/>
  <c r="A3484" i="13"/>
  <c r="B3484" i="13"/>
  <c r="A3485" i="13"/>
  <c r="B3485" i="13"/>
  <c r="A3486" i="13"/>
  <c r="B3486" i="13"/>
  <c r="A3487" i="13"/>
  <c r="B3487" i="13"/>
  <c r="A3488" i="13"/>
  <c r="B3488" i="13"/>
  <c r="A3489" i="13"/>
  <c r="B3489" i="13"/>
  <c r="A3490" i="13"/>
  <c r="B3490" i="13"/>
  <c r="A3491" i="13"/>
  <c r="B3491" i="13"/>
  <c r="A3492" i="13"/>
  <c r="B3492" i="13"/>
  <c r="A3493" i="13"/>
  <c r="B3493" i="13"/>
  <c r="A3494" i="13"/>
  <c r="B3494" i="13"/>
  <c r="A3495" i="13"/>
  <c r="B3495" i="13"/>
  <c r="A3496" i="13"/>
  <c r="B3496" i="13"/>
  <c r="A3497" i="13"/>
  <c r="B3497" i="13"/>
  <c r="A3498" i="13"/>
  <c r="B3498" i="13"/>
  <c r="A3499" i="13"/>
  <c r="B3499" i="13"/>
  <c r="A3500" i="13"/>
  <c r="B3500" i="13"/>
  <c r="A3501" i="13"/>
  <c r="B3501" i="13"/>
  <c r="A3502" i="13"/>
  <c r="B3502" i="13"/>
  <c r="A3503" i="13"/>
  <c r="B3503" i="13"/>
  <c r="A3504" i="13"/>
  <c r="B3504" i="13"/>
  <c r="A3505" i="13"/>
  <c r="B3505" i="13"/>
  <c r="A3506" i="13"/>
  <c r="B3506" i="13"/>
  <c r="A3507" i="13"/>
  <c r="B3507" i="13"/>
  <c r="A3508" i="13"/>
  <c r="B3508" i="13"/>
  <c r="A3509" i="13"/>
  <c r="B3509" i="13"/>
  <c r="A3510" i="13"/>
  <c r="B3510" i="13"/>
  <c r="A3511" i="13"/>
  <c r="B3511" i="13"/>
  <c r="A3512" i="13"/>
  <c r="B3512" i="13"/>
  <c r="A3513" i="13"/>
  <c r="B3513" i="13"/>
  <c r="A3514" i="13"/>
  <c r="B3514" i="13"/>
  <c r="A3515" i="13"/>
  <c r="B3515" i="13"/>
  <c r="A3516" i="13"/>
  <c r="B3516" i="13"/>
  <c r="A3517" i="13"/>
  <c r="B3517" i="13"/>
  <c r="A3518" i="13"/>
  <c r="B3518" i="13"/>
  <c r="A3519" i="13"/>
  <c r="B3519" i="13"/>
  <c r="A3520" i="13"/>
  <c r="B3520" i="13"/>
  <c r="A3521" i="13"/>
  <c r="B3521" i="13"/>
  <c r="A3522" i="13"/>
  <c r="B3522" i="13"/>
  <c r="A3523" i="13"/>
  <c r="B3523" i="13"/>
  <c r="A3524" i="13"/>
  <c r="B3524" i="13"/>
  <c r="A3525" i="13"/>
  <c r="B3525" i="13"/>
  <c r="A3526" i="13"/>
  <c r="B3526" i="13"/>
  <c r="A3527" i="13"/>
  <c r="B3527" i="13"/>
  <c r="A3528" i="13"/>
  <c r="B3528" i="13"/>
  <c r="A3529" i="13"/>
  <c r="B3529" i="13"/>
  <c r="A3530" i="13"/>
  <c r="B3530" i="13"/>
  <c r="A3531" i="13"/>
  <c r="B3531" i="13"/>
  <c r="A3532" i="13"/>
  <c r="B3532" i="13"/>
  <c r="A3533" i="13"/>
  <c r="B3533" i="13"/>
  <c r="A3534" i="13"/>
  <c r="B3534" i="13"/>
  <c r="A3535" i="13"/>
  <c r="B3535" i="13"/>
  <c r="A3536" i="13"/>
  <c r="B3536" i="13"/>
  <c r="A3537" i="13"/>
  <c r="B3537" i="13"/>
  <c r="A3538" i="13"/>
  <c r="B3538" i="13"/>
  <c r="A3539" i="13"/>
  <c r="B3539" i="13"/>
  <c r="A3540" i="13"/>
  <c r="B3540" i="13"/>
  <c r="A3541" i="13"/>
  <c r="B3541" i="13"/>
  <c r="A3542" i="13"/>
  <c r="B3542" i="13"/>
  <c r="A3543" i="13"/>
  <c r="B3543" i="13"/>
  <c r="A3544" i="13"/>
  <c r="B3544" i="13"/>
  <c r="A3545" i="13"/>
  <c r="B3545" i="13"/>
  <c r="A3546" i="13"/>
  <c r="B3546" i="13"/>
  <c r="A3547" i="13"/>
  <c r="B3547" i="13"/>
  <c r="A3548" i="13"/>
  <c r="B3548" i="13"/>
  <c r="A3549" i="13"/>
  <c r="B3549" i="13"/>
  <c r="A3550" i="13"/>
  <c r="B3550" i="13"/>
  <c r="A3551" i="13"/>
  <c r="B3551" i="13"/>
  <c r="A3552" i="13"/>
  <c r="B3552" i="13"/>
  <c r="A3553" i="13"/>
  <c r="B3553" i="13"/>
  <c r="A3554" i="13"/>
  <c r="B3554" i="13"/>
  <c r="A3555" i="13"/>
  <c r="B3555" i="13"/>
  <c r="A3556" i="13"/>
  <c r="B3556" i="13"/>
  <c r="A3557" i="13"/>
  <c r="B3557" i="13"/>
  <c r="A3558" i="13"/>
  <c r="B3558" i="13"/>
  <c r="A3559" i="13"/>
  <c r="B3559" i="13"/>
  <c r="A3560" i="13"/>
  <c r="B3560" i="13"/>
  <c r="A3561" i="13"/>
  <c r="B3561" i="13"/>
  <c r="A3562" i="13"/>
  <c r="B3562" i="13"/>
  <c r="A3563" i="13"/>
  <c r="B3563" i="13"/>
  <c r="A3564" i="13"/>
  <c r="B3564" i="13"/>
  <c r="A3565" i="13"/>
  <c r="B3565" i="13"/>
  <c r="A3566" i="13"/>
  <c r="B3566" i="13"/>
  <c r="A3567" i="13"/>
  <c r="B3567" i="13"/>
  <c r="A3568" i="13"/>
  <c r="B3568" i="13"/>
  <c r="A3569" i="13"/>
  <c r="B3569" i="13"/>
  <c r="A3570" i="13"/>
  <c r="B3570" i="13"/>
  <c r="A3571" i="13"/>
  <c r="B3571" i="13"/>
  <c r="A3572" i="13"/>
  <c r="B3572" i="13"/>
  <c r="A3573" i="13"/>
  <c r="B3573" i="13"/>
  <c r="A3574" i="13"/>
  <c r="B3574" i="13"/>
  <c r="A3575" i="13"/>
  <c r="B3575" i="13"/>
  <c r="A3576" i="13"/>
  <c r="B3576" i="13"/>
  <c r="A3577" i="13"/>
  <c r="B3577" i="13"/>
  <c r="A3578" i="13"/>
  <c r="B3578" i="13"/>
  <c r="A3579" i="13"/>
  <c r="B3579" i="13"/>
  <c r="A3580" i="13"/>
  <c r="B3580" i="13"/>
  <c r="A3581" i="13"/>
  <c r="B3581" i="13"/>
  <c r="A3582" i="13"/>
  <c r="B3582" i="13"/>
  <c r="A3583" i="13"/>
  <c r="B3583" i="13"/>
  <c r="A3584" i="13"/>
  <c r="B3584" i="13"/>
  <c r="A3585" i="13"/>
  <c r="B3585" i="13"/>
  <c r="A3586" i="13"/>
  <c r="B3586" i="13"/>
  <c r="A3587" i="13"/>
  <c r="B3587" i="13"/>
  <c r="A3588" i="13"/>
  <c r="B3588" i="13"/>
  <c r="A3589" i="13"/>
  <c r="B3589" i="13"/>
  <c r="A3590" i="13"/>
  <c r="B3590" i="13"/>
  <c r="A3591" i="13"/>
  <c r="B3591" i="13"/>
  <c r="A3592" i="13"/>
  <c r="B3592" i="13"/>
  <c r="A3593" i="13"/>
  <c r="B3593" i="13"/>
  <c r="A3594" i="13"/>
  <c r="B3594" i="13"/>
  <c r="A3595" i="13"/>
  <c r="B3595" i="13"/>
  <c r="A3596" i="13"/>
  <c r="B3596" i="13"/>
  <c r="A3597" i="13"/>
  <c r="B3597" i="13"/>
  <c r="A3598" i="13"/>
  <c r="B3598" i="13"/>
  <c r="A3599" i="13"/>
  <c r="B3599" i="13"/>
  <c r="A3600" i="13"/>
  <c r="B3600" i="13"/>
  <c r="A3601" i="13"/>
  <c r="B3601" i="13"/>
  <c r="A3602" i="13"/>
  <c r="B3602" i="13"/>
  <c r="A3603" i="13"/>
  <c r="B3603" i="13"/>
  <c r="A3604" i="13"/>
  <c r="B3604" i="13"/>
  <c r="A3605" i="13"/>
  <c r="B3605" i="13"/>
  <c r="A3606" i="13"/>
  <c r="B3606" i="13"/>
  <c r="A3607" i="13"/>
  <c r="B3607" i="13"/>
  <c r="A3608" i="13"/>
  <c r="B3608" i="13"/>
  <c r="A3609" i="13"/>
  <c r="B3609" i="13"/>
  <c r="A3610" i="13"/>
  <c r="B3610" i="13"/>
  <c r="A3611" i="13"/>
  <c r="B3611" i="13"/>
  <c r="A3612" i="13"/>
  <c r="B3612" i="13"/>
  <c r="A3613" i="13"/>
  <c r="B3613" i="13"/>
  <c r="A3614" i="13"/>
  <c r="B3614" i="13"/>
  <c r="A3615" i="13"/>
  <c r="B3615" i="13"/>
  <c r="A3616" i="13"/>
  <c r="B3616" i="13"/>
  <c r="A3617" i="13"/>
  <c r="B3617" i="13"/>
  <c r="A3618" i="13"/>
  <c r="B3618" i="13"/>
  <c r="A3619" i="13"/>
  <c r="B3619" i="13"/>
  <c r="A3620" i="13"/>
  <c r="B3620" i="13"/>
  <c r="A3621" i="13"/>
  <c r="B3621" i="13"/>
  <c r="A3622" i="13"/>
  <c r="B3622" i="13"/>
  <c r="A3623" i="13"/>
  <c r="B3623" i="13"/>
  <c r="A3624" i="13"/>
  <c r="B3624" i="13"/>
  <c r="A3625" i="13"/>
  <c r="B3625" i="13"/>
  <c r="A3626" i="13"/>
  <c r="B3626" i="13"/>
  <c r="A3627" i="13"/>
  <c r="B3627" i="13"/>
  <c r="A3628" i="13"/>
  <c r="B3628" i="13"/>
  <c r="A3629" i="13"/>
  <c r="B3629" i="13"/>
  <c r="A3630" i="13"/>
  <c r="B3630" i="13"/>
  <c r="A3631" i="13"/>
  <c r="B3631" i="13"/>
  <c r="A3632" i="13"/>
  <c r="B3632" i="13"/>
  <c r="A3633" i="13"/>
  <c r="B3633" i="13"/>
  <c r="A3634" i="13"/>
  <c r="B3634" i="13"/>
  <c r="A3635" i="13"/>
  <c r="B3635" i="13"/>
  <c r="A3636" i="13"/>
  <c r="B3636" i="13"/>
  <c r="A3637" i="13"/>
  <c r="B3637" i="13"/>
  <c r="A3638" i="13"/>
  <c r="B3638" i="13"/>
  <c r="A3639" i="13"/>
  <c r="B3639" i="13"/>
  <c r="A3640" i="13"/>
  <c r="B3640" i="13"/>
  <c r="A3641" i="13"/>
  <c r="B3641" i="13"/>
  <c r="A3642" i="13"/>
  <c r="B3642" i="13"/>
  <c r="A3643" i="13"/>
  <c r="B3643" i="13"/>
  <c r="A3644" i="13"/>
  <c r="B3644" i="13"/>
  <c r="A3645" i="13"/>
  <c r="B3645" i="13"/>
  <c r="A3646" i="13"/>
  <c r="B3646" i="13"/>
  <c r="A3647" i="13"/>
  <c r="B3647" i="13"/>
  <c r="A3648" i="13"/>
  <c r="B3648" i="13"/>
  <c r="A3649" i="13"/>
  <c r="B3649" i="13"/>
  <c r="A3650" i="13"/>
  <c r="B3650" i="13"/>
  <c r="A3651" i="13"/>
  <c r="B3651" i="13"/>
  <c r="A3652" i="13"/>
  <c r="B3652" i="13"/>
  <c r="A3653" i="13"/>
  <c r="B3653" i="13"/>
  <c r="A3654" i="13"/>
  <c r="B3654" i="13"/>
  <c r="A3655" i="13"/>
  <c r="B3655" i="13"/>
  <c r="A3656" i="13"/>
  <c r="B3656" i="13"/>
  <c r="A3657" i="13"/>
  <c r="B3657" i="13"/>
  <c r="A3658" i="13"/>
  <c r="B3658" i="13"/>
  <c r="A3659" i="13"/>
  <c r="B3659" i="13"/>
  <c r="A3660" i="13"/>
  <c r="B3660" i="13"/>
  <c r="A3661" i="13"/>
  <c r="B3661" i="13"/>
  <c r="A3662" i="13"/>
  <c r="B3662" i="13"/>
  <c r="A3663" i="13"/>
  <c r="B3663" i="13"/>
  <c r="A3664" i="13"/>
  <c r="B3664" i="13"/>
  <c r="A3665" i="13"/>
  <c r="B3665" i="13"/>
  <c r="A3666" i="13"/>
  <c r="B3666" i="13"/>
  <c r="A3667" i="13"/>
  <c r="B3667" i="13"/>
  <c r="A3668" i="13"/>
  <c r="B3668" i="13"/>
  <c r="A3669" i="13"/>
  <c r="B3669" i="13"/>
  <c r="A3670" i="13"/>
  <c r="B3670" i="13"/>
  <c r="A3671" i="13"/>
  <c r="B3671" i="13"/>
  <c r="A3672" i="13"/>
  <c r="B3672" i="13"/>
  <c r="A3673" i="13"/>
  <c r="B3673" i="13"/>
  <c r="A3674" i="13"/>
  <c r="B3674" i="13"/>
  <c r="A3675" i="13"/>
  <c r="B3675" i="13"/>
  <c r="A3676" i="13"/>
  <c r="B3676" i="13"/>
  <c r="A3677" i="13"/>
  <c r="B3677" i="13"/>
  <c r="A3678" i="13"/>
  <c r="B3678" i="13"/>
  <c r="A3679" i="13"/>
  <c r="B3679" i="13"/>
  <c r="A3680" i="13"/>
  <c r="B3680" i="13"/>
  <c r="A3681" i="13"/>
  <c r="B3681" i="13"/>
  <c r="A3682" i="13"/>
  <c r="B3682" i="13"/>
  <c r="A3683" i="13"/>
  <c r="B3683" i="13"/>
  <c r="A3684" i="13"/>
  <c r="B3684" i="13"/>
  <c r="A3685" i="13"/>
  <c r="B3685" i="13"/>
  <c r="A3686" i="13"/>
  <c r="B3686" i="13"/>
  <c r="A3687" i="13"/>
  <c r="B3687" i="13"/>
  <c r="A3688" i="13"/>
  <c r="B3688" i="13"/>
  <c r="A3689" i="13"/>
  <c r="B3689" i="13"/>
  <c r="A3690" i="13"/>
  <c r="B3690" i="13"/>
  <c r="A3691" i="13"/>
  <c r="B3691" i="13"/>
  <c r="A3692" i="13"/>
  <c r="B3692" i="13"/>
  <c r="A3693" i="13"/>
  <c r="B3693" i="13"/>
  <c r="A3694" i="13"/>
  <c r="B3694" i="13"/>
  <c r="A3695" i="13"/>
  <c r="B3695" i="13"/>
  <c r="A3696" i="13"/>
  <c r="B3696" i="13"/>
  <c r="A3697" i="13"/>
  <c r="B3697" i="13"/>
  <c r="A3698" i="13"/>
  <c r="B3698" i="13"/>
  <c r="A3699" i="13"/>
  <c r="B3699" i="13"/>
  <c r="A3700" i="13"/>
  <c r="B3700" i="13"/>
  <c r="A3701" i="13"/>
  <c r="B3701" i="13"/>
  <c r="A3702" i="13"/>
  <c r="B3702" i="13"/>
  <c r="A3703" i="13"/>
  <c r="B3703" i="13"/>
  <c r="A3704" i="13"/>
  <c r="B3704" i="13"/>
  <c r="A3705" i="13"/>
  <c r="B3705" i="13"/>
  <c r="A3706" i="13"/>
  <c r="B3706" i="13"/>
  <c r="A3707" i="13"/>
  <c r="B3707" i="13"/>
  <c r="A3708" i="13"/>
  <c r="B3708" i="13"/>
  <c r="A3709" i="13"/>
  <c r="B3709" i="13"/>
  <c r="A3710" i="13"/>
  <c r="B3710" i="13"/>
  <c r="A3711" i="13"/>
  <c r="B3711" i="13"/>
  <c r="A3712" i="13"/>
  <c r="B3712" i="13"/>
  <c r="A3713" i="13"/>
  <c r="B3713" i="13"/>
  <c r="A3714" i="13"/>
  <c r="B3714" i="13"/>
  <c r="A3715" i="13"/>
  <c r="B3715" i="13"/>
  <c r="A3716" i="13"/>
  <c r="B3716" i="13"/>
  <c r="A3717" i="13"/>
  <c r="B3717" i="13"/>
  <c r="A3718" i="13"/>
  <c r="B3718" i="13"/>
  <c r="A3719" i="13"/>
  <c r="B3719" i="13"/>
  <c r="A3720" i="13"/>
  <c r="B3720" i="13"/>
  <c r="A3721" i="13"/>
  <c r="B3721" i="13"/>
  <c r="A3722" i="13"/>
  <c r="B3722" i="13"/>
  <c r="A3723" i="13"/>
  <c r="B3723" i="13"/>
  <c r="A3724" i="13"/>
  <c r="B3724" i="13"/>
  <c r="A3725" i="13"/>
  <c r="B3725" i="13"/>
  <c r="A3726" i="13"/>
  <c r="B3726" i="13"/>
  <c r="A3727" i="13"/>
  <c r="B3727" i="13"/>
  <c r="A3728" i="13"/>
  <c r="B3728" i="13"/>
  <c r="A3729" i="13"/>
  <c r="B3729" i="13"/>
  <c r="A3730" i="13"/>
  <c r="B3730" i="13"/>
  <c r="A3731" i="13"/>
  <c r="B3731" i="13"/>
  <c r="A3732" i="13"/>
  <c r="B3732" i="13"/>
  <c r="A3733" i="13"/>
  <c r="B3733" i="13"/>
  <c r="A3734" i="13"/>
  <c r="B3734" i="13"/>
  <c r="A3735" i="13"/>
  <c r="B3735" i="13"/>
  <c r="A3736" i="13"/>
  <c r="B3736" i="13"/>
  <c r="A3737" i="13"/>
  <c r="B3737" i="13"/>
  <c r="A3738" i="13"/>
  <c r="B3738" i="13"/>
  <c r="A3739" i="13"/>
  <c r="B3739" i="13"/>
  <c r="A3740" i="13"/>
  <c r="B3740" i="13"/>
  <c r="A3741" i="13"/>
  <c r="B3741" i="13"/>
  <c r="A3742" i="13"/>
  <c r="B3742" i="13"/>
  <c r="A3743" i="13"/>
  <c r="B3743" i="13"/>
  <c r="A3744" i="13"/>
  <c r="B3744" i="13"/>
  <c r="A3745" i="13"/>
  <c r="B3745" i="13"/>
  <c r="A3746" i="13"/>
  <c r="B3746" i="13"/>
  <c r="A3747" i="13"/>
  <c r="B3747" i="13"/>
  <c r="A3748" i="13"/>
  <c r="B3748" i="13"/>
  <c r="A3749" i="13"/>
  <c r="B3749" i="13"/>
  <c r="A3750" i="13"/>
  <c r="B3750" i="13"/>
  <c r="A3751" i="13"/>
  <c r="B3751" i="13"/>
  <c r="A3752" i="13"/>
  <c r="B3752" i="13"/>
  <c r="A3753" i="13"/>
  <c r="B3753" i="13"/>
  <c r="A3754" i="13"/>
  <c r="B3754" i="13"/>
  <c r="A3755" i="13"/>
  <c r="B3755" i="13"/>
  <c r="A3756" i="13"/>
  <c r="B3756" i="13"/>
  <c r="A3757" i="13"/>
  <c r="B3757" i="13"/>
  <c r="A3758" i="13"/>
  <c r="B3758" i="13"/>
  <c r="A3759" i="13"/>
  <c r="B3759" i="13"/>
  <c r="A3760" i="13"/>
  <c r="B3760" i="13"/>
  <c r="A3761" i="13"/>
  <c r="B3761" i="13"/>
  <c r="A3762" i="13"/>
  <c r="B3762" i="13"/>
  <c r="A3763" i="13"/>
  <c r="B3763" i="13"/>
  <c r="A3764" i="13"/>
  <c r="B3764" i="13"/>
  <c r="A3765" i="13"/>
  <c r="B3765" i="13"/>
  <c r="A3766" i="13"/>
  <c r="B3766" i="13"/>
  <c r="A3767" i="13"/>
  <c r="B3767" i="13"/>
  <c r="A3768" i="13"/>
  <c r="B3768" i="13"/>
  <c r="A3769" i="13"/>
  <c r="B3769" i="13"/>
  <c r="A3770" i="13"/>
  <c r="B3770" i="13"/>
  <c r="A3771" i="13"/>
  <c r="B3771" i="13"/>
  <c r="A3772" i="13"/>
  <c r="B3772" i="13"/>
  <c r="A3773" i="13"/>
  <c r="B3773" i="13"/>
  <c r="A3774" i="13"/>
  <c r="B3774" i="13"/>
  <c r="A3775" i="13"/>
  <c r="B3775" i="13"/>
  <c r="A3776" i="13"/>
  <c r="B3776" i="13"/>
  <c r="A3777" i="13"/>
  <c r="B3777" i="13"/>
  <c r="A3778" i="13"/>
  <c r="B3778" i="13"/>
  <c r="A3779" i="13"/>
  <c r="B3779" i="13"/>
  <c r="A3780" i="13"/>
  <c r="B3780" i="13"/>
  <c r="A3781" i="13"/>
  <c r="B3781" i="13"/>
  <c r="A3782" i="13"/>
  <c r="B3782" i="13"/>
  <c r="A3783" i="13"/>
  <c r="B3783" i="13"/>
  <c r="A3784" i="13"/>
  <c r="B3784" i="13"/>
  <c r="A3785" i="13"/>
  <c r="B3785" i="13"/>
  <c r="A3786" i="13"/>
  <c r="B3786" i="13"/>
  <c r="A3787" i="13"/>
  <c r="B3787" i="13"/>
  <c r="A3788" i="13"/>
  <c r="B3788" i="13"/>
  <c r="A3789" i="13"/>
  <c r="B3789" i="13"/>
  <c r="A3790" i="13"/>
  <c r="B3790" i="13"/>
  <c r="A3791" i="13"/>
  <c r="B3791" i="13"/>
  <c r="A3792" i="13"/>
  <c r="B3792" i="13"/>
  <c r="A3793" i="13"/>
  <c r="B3793" i="13"/>
  <c r="A3794" i="13"/>
  <c r="B3794" i="13"/>
  <c r="A3795" i="13"/>
  <c r="B3795" i="13"/>
  <c r="A3796" i="13"/>
  <c r="B3796" i="13"/>
  <c r="A3797" i="13"/>
  <c r="B3797" i="13"/>
  <c r="A3798" i="13"/>
  <c r="B3798" i="13"/>
  <c r="A3799" i="13"/>
  <c r="B3799" i="13"/>
  <c r="A3800" i="13"/>
  <c r="B3800" i="13"/>
  <c r="A3801" i="13"/>
  <c r="B3801" i="13"/>
  <c r="A3802" i="13"/>
  <c r="B3802" i="13"/>
  <c r="A3803" i="13"/>
  <c r="B3803" i="13"/>
  <c r="A3804" i="13"/>
  <c r="B3804" i="13"/>
  <c r="A3805" i="13"/>
  <c r="B3805" i="13"/>
  <c r="A3806" i="13"/>
  <c r="B3806" i="13"/>
  <c r="A3807" i="13"/>
  <c r="B3807" i="13"/>
  <c r="A3808" i="13"/>
  <c r="B3808" i="13"/>
  <c r="A3809" i="13"/>
  <c r="B3809" i="13"/>
  <c r="A3810" i="13"/>
  <c r="B3810" i="13"/>
  <c r="A3811" i="13"/>
  <c r="B3811" i="13"/>
  <c r="A3812" i="13"/>
  <c r="B3812" i="13"/>
  <c r="A3813" i="13"/>
  <c r="B3813" i="13"/>
  <c r="A3814" i="13"/>
  <c r="B3814" i="13"/>
  <c r="A3815" i="13"/>
  <c r="B3815" i="13"/>
  <c r="A3816" i="13"/>
  <c r="B3816" i="13"/>
  <c r="A3817" i="13"/>
  <c r="B3817" i="13"/>
  <c r="A3818" i="13"/>
  <c r="B3818" i="13"/>
  <c r="A3819" i="13"/>
  <c r="B3819" i="13"/>
  <c r="A3820" i="13"/>
  <c r="B3820" i="13"/>
  <c r="A3821" i="13"/>
  <c r="B3821" i="13"/>
  <c r="A3822" i="13"/>
  <c r="B3822" i="13"/>
  <c r="A3823" i="13"/>
  <c r="B3823" i="13"/>
  <c r="A3824" i="13"/>
  <c r="B3824" i="13"/>
  <c r="A3825" i="13"/>
  <c r="B3825" i="13"/>
  <c r="A3826" i="13"/>
  <c r="B3826" i="13"/>
  <c r="A3827" i="13"/>
  <c r="B3827" i="13"/>
  <c r="A3828" i="13"/>
  <c r="B3828" i="13"/>
  <c r="A3829" i="13"/>
  <c r="B3829" i="13"/>
  <c r="A3830" i="13"/>
  <c r="B3830" i="13"/>
  <c r="A3831" i="13"/>
  <c r="B3831" i="13"/>
  <c r="A3832" i="13"/>
  <c r="B3832" i="13"/>
  <c r="A3833" i="13"/>
  <c r="B3833" i="13"/>
  <c r="A3834" i="13"/>
  <c r="B3834" i="13"/>
  <c r="A3835" i="13"/>
  <c r="B3835" i="13"/>
  <c r="A3836" i="13"/>
  <c r="B3836" i="13"/>
  <c r="A3837" i="13"/>
  <c r="B3837" i="13"/>
  <c r="A3838" i="13"/>
  <c r="B3838" i="13"/>
  <c r="A3839" i="13"/>
  <c r="B3839" i="13"/>
  <c r="A3840" i="13"/>
  <c r="B3840" i="13"/>
  <c r="A3841" i="13"/>
  <c r="B3841" i="13"/>
  <c r="A3842" i="13"/>
  <c r="B3842" i="13"/>
  <c r="A3843" i="13"/>
  <c r="B3843" i="13"/>
  <c r="A3844" i="13"/>
  <c r="B3844" i="13"/>
  <c r="A3845" i="13"/>
  <c r="B3845" i="13"/>
  <c r="A3846" i="13"/>
  <c r="B3846" i="13"/>
  <c r="A3847" i="13"/>
  <c r="B3847" i="13"/>
  <c r="A3848" i="13"/>
  <c r="B3848" i="13"/>
  <c r="A3849" i="13"/>
  <c r="B3849" i="13"/>
  <c r="A3850" i="13"/>
  <c r="B3850" i="13"/>
  <c r="A3851" i="13"/>
  <c r="B3851" i="13"/>
  <c r="A3852" i="13"/>
  <c r="B3852" i="13"/>
  <c r="A3853" i="13"/>
  <c r="B3853" i="13"/>
  <c r="A3854" i="13"/>
  <c r="B3854" i="13"/>
  <c r="A3855" i="13"/>
  <c r="B3855" i="13"/>
  <c r="A3856" i="13"/>
  <c r="B3856" i="13"/>
  <c r="A3857" i="13"/>
  <c r="B3857" i="13"/>
  <c r="A3858" i="13"/>
  <c r="B3858" i="13"/>
  <c r="A3859" i="13"/>
  <c r="B3859" i="13"/>
  <c r="A3860" i="13"/>
  <c r="B3860" i="13"/>
  <c r="A3861" i="13"/>
  <c r="B3861" i="13"/>
  <c r="A3862" i="13"/>
  <c r="B3862" i="13"/>
  <c r="A3863" i="13"/>
  <c r="B3863" i="13"/>
  <c r="A3864" i="13"/>
  <c r="B3864" i="13"/>
  <c r="A3865" i="13"/>
  <c r="B3865" i="13"/>
  <c r="A3866" i="13"/>
  <c r="B3866" i="13"/>
  <c r="A3867" i="13"/>
  <c r="B3867" i="13"/>
  <c r="A3868" i="13"/>
  <c r="B3868" i="13"/>
  <c r="A3869" i="13"/>
  <c r="B3869" i="13"/>
  <c r="A3870" i="13"/>
  <c r="B3870" i="13"/>
  <c r="A3871" i="13"/>
  <c r="B3871" i="13"/>
  <c r="A3872" i="13"/>
  <c r="B3872" i="13"/>
  <c r="A3873" i="13"/>
  <c r="B3873" i="13"/>
  <c r="A3874" i="13"/>
  <c r="B3874" i="13"/>
  <c r="A3875" i="13"/>
  <c r="B3875" i="13"/>
  <c r="A3876" i="13"/>
  <c r="B3876" i="13"/>
  <c r="A3877" i="13"/>
  <c r="B3877" i="13"/>
  <c r="A3878" i="13"/>
  <c r="B3878" i="13"/>
  <c r="A3879" i="13"/>
  <c r="B3879" i="13"/>
  <c r="A3880" i="13"/>
  <c r="B3880" i="13"/>
  <c r="A3881" i="13"/>
  <c r="B3881" i="13"/>
  <c r="A3882" i="13"/>
  <c r="B3882" i="13"/>
  <c r="A3883" i="13"/>
  <c r="B3883" i="13"/>
  <c r="A3884" i="13"/>
  <c r="B3884" i="13"/>
  <c r="A3885" i="13"/>
  <c r="B3885" i="13"/>
  <c r="A3886" i="13"/>
  <c r="B3886" i="13"/>
  <c r="A3887" i="13"/>
  <c r="B3887" i="13"/>
  <c r="A3888" i="13"/>
  <c r="B3888" i="13"/>
  <c r="A3889" i="13"/>
  <c r="B3889" i="13"/>
  <c r="A3890" i="13"/>
  <c r="B3890" i="13"/>
  <c r="A3891" i="13"/>
  <c r="B3891" i="13"/>
  <c r="A3892" i="13"/>
  <c r="B3892" i="13"/>
  <c r="A3893" i="13"/>
  <c r="B3893" i="13"/>
  <c r="A3894" i="13"/>
  <c r="B3894" i="13"/>
  <c r="A3895" i="13"/>
  <c r="B3895" i="13"/>
  <c r="A3896" i="13"/>
  <c r="B3896" i="13"/>
  <c r="A3897" i="13"/>
  <c r="B3897" i="13"/>
  <c r="A3898" i="13"/>
  <c r="B3898" i="13"/>
  <c r="A3899" i="13"/>
  <c r="B3899" i="13"/>
  <c r="A3900" i="13"/>
  <c r="B3900" i="13"/>
  <c r="A3901" i="13"/>
  <c r="B3901" i="13"/>
  <c r="A3902" i="13"/>
  <c r="B3902" i="13"/>
  <c r="A3903" i="13"/>
  <c r="B3903" i="13"/>
  <c r="A3904" i="13"/>
  <c r="B3904" i="13"/>
  <c r="A3905" i="13"/>
  <c r="B3905" i="13"/>
  <c r="A3906" i="13"/>
  <c r="B3906" i="13"/>
  <c r="A3907" i="13"/>
  <c r="B3907" i="13"/>
  <c r="A3908" i="13"/>
  <c r="B3908" i="13"/>
  <c r="A3909" i="13"/>
  <c r="B3909" i="13"/>
  <c r="A3910" i="13"/>
  <c r="B3910" i="13"/>
  <c r="A3911" i="13"/>
  <c r="B3911" i="13"/>
  <c r="A3912" i="13"/>
  <c r="B3912" i="13"/>
  <c r="A3913" i="13"/>
  <c r="B3913" i="13"/>
  <c r="A3914" i="13"/>
  <c r="B3914" i="13"/>
  <c r="A3915" i="13"/>
  <c r="B3915" i="13"/>
  <c r="A3916" i="13"/>
  <c r="B3916" i="13"/>
  <c r="A3917" i="13"/>
  <c r="B3917" i="13"/>
  <c r="A3918" i="13"/>
  <c r="B3918" i="13"/>
  <c r="A3919" i="13"/>
  <c r="B3919" i="13"/>
  <c r="A3920" i="13"/>
  <c r="B3920" i="13"/>
  <c r="A3921" i="13"/>
  <c r="B3921" i="13"/>
  <c r="A3922" i="13"/>
  <c r="B3922" i="13"/>
  <c r="A3923" i="13"/>
  <c r="B3923" i="13"/>
  <c r="A3924" i="13"/>
  <c r="B3924" i="13"/>
  <c r="A3925" i="13"/>
  <c r="B3925" i="13"/>
  <c r="A3926" i="13"/>
  <c r="B3926" i="13"/>
  <c r="A3927" i="13"/>
  <c r="B3927" i="13"/>
  <c r="A3928" i="13"/>
  <c r="B3928" i="13"/>
  <c r="A3929" i="13"/>
  <c r="B3929" i="13"/>
  <c r="A3930" i="13"/>
  <c r="B3930" i="13"/>
  <c r="A3931" i="13"/>
  <c r="B3931" i="13"/>
  <c r="A3932" i="13"/>
  <c r="B3932" i="13"/>
  <c r="A3933" i="13"/>
  <c r="B3933" i="13"/>
  <c r="A3934" i="13"/>
  <c r="B3934" i="13"/>
  <c r="A3935" i="13"/>
  <c r="B3935" i="13"/>
  <c r="A3936" i="13"/>
  <c r="B3936" i="13"/>
  <c r="A3937" i="13"/>
  <c r="B3937" i="13"/>
  <c r="A3938" i="13"/>
  <c r="B3938" i="13"/>
  <c r="A3939" i="13"/>
  <c r="B3939" i="13"/>
  <c r="A3940" i="13"/>
  <c r="B3940" i="13"/>
  <c r="A3941" i="13"/>
  <c r="B3941" i="13"/>
  <c r="A3942" i="13"/>
  <c r="B3942" i="13"/>
  <c r="A3943" i="13"/>
  <c r="B3943" i="13"/>
  <c r="A3944" i="13"/>
  <c r="B3944" i="13"/>
  <c r="A3945" i="13"/>
  <c r="B3945" i="13"/>
  <c r="A3946" i="13"/>
  <c r="B3946" i="13"/>
  <c r="A3947" i="13"/>
  <c r="B3947" i="13"/>
  <c r="A3948" i="13"/>
  <c r="B3948" i="13"/>
  <c r="A3949" i="13"/>
  <c r="B3949" i="13"/>
  <c r="A3950" i="13"/>
  <c r="B3950" i="13"/>
  <c r="A3951" i="13"/>
  <c r="B3951" i="13"/>
  <c r="A3952" i="13"/>
  <c r="B3952" i="13"/>
  <c r="A3953" i="13"/>
  <c r="B3953" i="13"/>
  <c r="A3954" i="13"/>
  <c r="B3954" i="13"/>
  <c r="A3955" i="13"/>
  <c r="B3955" i="13"/>
  <c r="A3956" i="13"/>
  <c r="B3956" i="13"/>
  <c r="A3957" i="13"/>
  <c r="B3957" i="13"/>
  <c r="A3958" i="13"/>
  <c r="B3958" i="13"/>
  <c r="A3959" i="13"/>
  <c r="B3959" i="13"/>
  <c r="A3960" i="13"/>
  <c r="B3960" i="13"/>
  <c r="A3961" i="13"/>
  <c r="B3961" i="13"/>
  <c r="A3962" i="13"/>
  <c r="B3962" i="13"/>
  <c r="A3963" i="13"/>
  <c r="B3963" i="13"/>
  <c r="A3964" i="13"/>
  <c r="B3964" i="13"/>
  <c r="A3965" i="13"/>
  <c r="B3965" i="13"/>
  <c r="A3966" i="13"/>
  <c r="B3966" i="13"/>
  <c r="A3967" i="13"/>
  <c r="B3967" i="13"/>
  <c r="A3968" i="13"/>
  <c r="B3968" i="13"/>
  <c r="A3969" i="13"/>
  <c r="B3969" i="13"/>
  <c r="A3970" i="13"/>
  <c r="B3970" i="13"/>
  <c r="A3971" i="13"/>
  <c r="B3971" i="13"/>
  <c r="A3972" i="13"/>
  <c r="B3972" i="13"/>
  <c r="A3973" i="13"/>
  <c r="B3973" i="13"/>
  <c r="A3974" i="13"/>
  <c r="B3974" i="13"/>
  <c r="A3975" i="13"/>
  <c r="B3975" i="13"/>
  <c r="A3976" i="13"/>
  <c r="B3976" i="13"/>
  <c r="A3977" i="13"/>
  <c r="B3977" i="13"/>
  <c r="A3978" i="13"/>
  <c r="B3978" i="13"/>
  <c r="A3979" i="13"/>
  <c r="B3979" i="13"/>
  <c r="A3980" i="13"/>
  <c r="B3980" i="13"/>
  <c r="A3981" i="13"/>
  <c r="B3981" i="13"/>
  <c r="A3982" i="13"/>
  <c r="B3982" i="13"/>
  <c r="A3983" i="13"/>
  <c r="B3983" i="13"/>
  <c r="A3984" i="13"/>
  <c r="B3984" i="13"/>
  <c r="A3985" i="13"/>
  <c r="B3985" i="13"/>
  <c r="A3986" i="13"/>
  <c r="B3986" i="13"/>
  <c r="A3987" i="13"/>
  <c r="B3987" i="13"/>
  <c r="A3988" i="13"/>
  <c r="B3988" i="13"/>
  <c r="A3989" i="13"/>
  <c r="B3989" i="13"/>
  <c r="A3990" i="13"/>
  <c r="B3990" i="13"/>
  <c r="A3991" i="13"/>
  <c r="B3991" i="13"/>
  <c r="A3992" i="13"/>
  <c r="B3992" i="13"/>
  <c r="A3993" i="13"/>
  <c r="B3993" i="13"/>
  <c r="A3994" i="13"/>
  <c r="B3994" i="13"/>
  <c r="A3995" i="13"/>
  <c r="B3995" i="13"/>
  <c r="A3996" i="13"/>
  <c r="B3996" i="13"/>
  <c r="A3997" i="13"/>
  <c r="B3997" i="13"/>
  <c r="A3998" i="13"/>
  <c r="B3998" i="13"/>
  <c r="A3999" i="13"/>
  <c r="B3999" i="13"/>
  <c r="A4000" i="13"/>
  <c r="B4000" i="13"/>
  <c r="A4001" i="13"/>
  <c r="B4001" i="13"/>
  <c r="A4002" i="13"/>
  <c r="B4002" i="13"/>
  <c r="A4003" i="13"/>
  <c r="B4003" i="13"/>
  <c r="A4004" i="13"/>
  <c r="B4004" i="13"/>
  <c r="A4005" i="13"/>
  <c r="B4005" i="13"/>
  <c r="A4006" i="13"/>
  <c r="B4006" i="13"/>
  <c r="A4007" i="13"/>
  <c r="B4007" i="13"/>
  <c r="A4008" i="13"/>
  <c r="B4008" i="13"/>
  <c r="A4009" i="13"/>
  <c r="B4009" i="13"/>
  <c r="A4010" i="13"/>
  <c r="B4010" i="13"/>
  <c r="A4011" i="13"/>
  <c r="B4011" i="13"/>
  <c r="A4012" i="13"/>
  <c r="B4012" i="13"/>
  <c r="A4013" i="13"/>
  <c r="B4013" i="13"/>
  <c r="A4014" i="13"/>
  <c r="B4014" i="13"/>
  <c r="A4015" i="13"/>
  <c r="B4015" i="13"/>
  <c r="A4016" i="13"/>
  <c r="B4016" i="13"/>
  <c r="A4017" i="13"/>
  <c r="B4017" i="13"/>
  <c r="A4018" i="13"/>
  <c r="B4018" i="13"/>
  <c r="A4019" i="13"/>
  <c r="B4019" i="13"/>
  <c r="A4020" i="13"/>
  <c r="B4020" i="13"/>
  <c r="A4021" i="13"/>
  <c r="B4021" i="13"/>
  <c r="A4022" i="13"/>
  <c r="B4022" i="13"/>
  <c r="A4023" i="13"/>
  <c r="B4023" i="13"/>
  <c r="A4024" i="13"/>
  <c r="B4024" i="13"/>
  <c r="A4025" i="13"/>
  <c r="B4025" i="13"/>
  <c r="A4026" i="13"/>
  <c r="B4026" i="13"/>
  <c r="A4027" i="13"/>
  <c r="B4027" i="13"/>
  <c r="A4028" i="13"/>
  <c r="B4028" i="13"/>
  <c r="A4029" i="13"/>
  <c r="B4029" i="13"/>
  <c r="A4030" i="13"/>
  <c r="B4030" i="13"/>
  <c r="A4031" i="13"/>
  <c r="B4031" i="13"/>
  <c r="A4032" i="13"/>
  <c r="B4032" i="13"/>
  <c r="A4033" i="13"/>
  <c r="B4033" i="13"/>
  <c r="A4034" i="13"/>
  <c r="B4034" i="13"/>
  <c r="A4035" i="13"/>
  <c r="B4035" i="13"/>
  <c r="A4036" i="13"/>
  <c r="B4036" i="13"/>
  <c r="A4037" i="13"/>
  <c r="B4037" i="13"/>
  <c r="A4038" i="13"/>
  <c r="B4038" i="13"/>
  <c r="A4039" i="13"/>
  <c r="B4039" i="13"/>
  <c r="A4040" i="13"/>
  <c r="B4040" i="13"/>
  <c r="A4041" i="13"/>
  <c r="B4041" i="13"/>
  <c r="A4042" i="13"/>
  <c r="B4042" i="13"/>
  <c r="A4043" i="13"/>
  <c r="B4043" i="13"/>
  <c r="A4044" i="13"/>
  <c r="B4044" i="13"/>
  <c r="A4045" i="13"/>
  <c r="B4045" i="13"/>
  <c r="A4046" i="13"/>
  <c r="B4046" i="13"/>
  <c r="A4047" i="13"/>
  <c r="B4047" i="13"/>
  <c r="A4048" i="13"/>
  <c r="B4048" i="13"/>
  <c r="A4049" i="13"/>
  <c r="B4049" i="13"/>
  <c r="A4050" i="13"/>
  <c r="B4050" i="13"/>
  <c r="A4051" i="13"/>
  <c r="B4051" i="13"/>
  <c r="A4052" i="13"/>
  <c r="B4052" i="13"/>
  <c r="A4053" i="13"/>
  <c r="B4053" i="13"/>
  <c r="A4054" i="13"/>
  <c r="B4054" i="13"/>
  <c r="A4055" i="13"/>
  <c r="B4055" i="13"/>
  <c r="A4056" i="13"/>
  <c r="B4056" i="13"/>
  <c r="A4057" i="13"/>
  <c r="B4057" i="13"/>
  <c r="A4058" i="13"/>
  <c r="B4058" i="13"/>
  <c r="A4059" i="13"/>
  <c r="B4059" i="13"/>
  <c r="A4060" i="13"/>
  <c r="B4060" i="13"/>
  <c r="A4061" i="13"/>
  <c r="B4061" i="13"/>
  <c r="A4062" i="13"/>
  <c r="B4062" i="13"/>
  <c r="A4063" i="13"/>
  <c r="B4063" i="13"/>
  <c r="A4064" i="13"/>
  <c r="B4064" i="13"/>
  <c r="A4065" i="13"/>
  <c r="B4065" i="13"/>
  <c r="A4066" i="13"/>
  <c r="B4066" i="13"/>
  <c r="A4067" i="13"/>
  <c r="B4067" i="13"/>
  <c r="A4068" i="13"/>
  <c r="B4068" i="13"/>
  <c r="A4069" i="13"/>
  <c r="B4069" i="13"/>
  <c r="A4070" i="13"/>
  <c r="B4070" i="13"/>
  <c r="A4071" i="13"/>
  <c r="B4071" i="13"/>
  <c r="A4072" i="13"/>
  <c r="B4072" i="13"/>
  <c r="A4073" i="13"/>
  <c r="B4073" i="13"/>
  <c r="A4074" i="13"/>
  <c r="B4074" i="13"/>
  <c r="A4075" i="13"/>
  <c r="B4075" i="13"/>
  <c r="A4076" i="13"/>
  <c r="B4076" i="13"/>
  <c r="A4077" i="13"/>
  <c r="B4077" i="13"/>
  <c r="A4078" i="13"/>
  <c r="B4078" i="13"/>
  <c r="A4079" i="13"/>
  <c r="B4079" i="13"/>
  <c r="A4080" i="13"/>
  <c r="B4080" i="13"/>
  <c r="A4081" i="13"/>
  <c r="B4081" i="13"/>
  <c r="A4082" i="13"/>
  <c r="B4082" i="13"/>
  <c r="A4083" i="13"/>
  <c r="B4083" i="13"/>
  <c r="A4084" i="13"/>
  <c r="B4084" i="13"/>
  <c r="A4085" i="13"/>
  <c r="B4085" i="13"/>
  <c r="A4086" i="13"/>
  <c r="B4086" i="13"/>
  <c r="A4087" i="13"/>
  <c r="B4087" i="13"/>
  <c r="A4088" i="13"/>
  <c r="B4088" i="13"/>
  <c r="A4089" i="13"/>
  <c r="B4089" i="13"/>
  <c r="A4090" i="13"/>
  <c r="B4090" i="13"/>
  <c r="A4091" i="13"/>
  <c r="B4091" i="13"/>
  <c r="A4092" i="13"/>
  <c r="B4092" i="13"/>
  <c r="A4093" i="13"/>
  <c r="B4093" i="13"/>
  <c r="A4094" i="13"/>
  <c r="B4094" i="13"/>
  <c r="A4095" i="13"/>
  <c r="B4095" i="13"/>
  <c r="A4096" i="13"/>
  <c r="B4096" i="13"/>
  <c r="A4097" i="13"/>
  <c r="B4097" i="13"/>
  <c r="A4098" i="13"/>
  <c r="B4098" i="13"/>
  <c r="A4099" i="13"/>
  <c r="B4099" i="13"/>
  <c r="A4100" i="13"/>
  <c r="B4100" i="13"/>
  <c r="A4101" i="13"/>
  <c r="B4101" i="13"/>
  <c r="A4102" i="13"/>
  <c r="B4102" i="13"/>
  <c r="A4103" i="13"/>
  <c r="B4103" i="13"/>
  <c r="A4104" i="13"/>
  <c r="B4104" i="13"/>
  <c r="A4105" i="13"/>
  <c r="B4105" i="13"/>
  <c r="A4106" i="13"/>
  <c r="B4106" i="13"/>
  <c r="A4107" i="13"/>
  <c r="B4107" i="13"/>
  <c r="A4108" i="13"/>
  <c r="B4108" i="13"/>
  <c r="A4109" i="13"/>
  <c r="B4109" i="13"/>
  <c r="A4110" i="13"/>
  <c r="B4110" i="13"/>
  <c r="A4111" i="13"/>
  <c r="B4111" i="13"/>
  <c r="A4112" i="13"/>
  <c r="B4112" i="13"/>
  <c r="A4113" i="13"/>
  <c r="B4113" i="13"/>
  <c r="A4114" i="13"/>
  <c r="B4114" i="13"/>
  <c r="A4115" i="13"/>
  <c r="B4115" i="13"/>
  <c r="A4116" i="13"/>
  <c r="B4116" i="13"/>
  <c r="A4117" i="13"/>
  <c r="B4117" i="13"/>
  <c r="A4118" i="13"/>
  <c r="B4118" i="13"/>
  <c r="A4119" i="13"/>
  <c r="B4119" i="13"/>
  <c r="A4120" i="13"/>
  <c r="B4120" i="13"/>
  <c r="A4121" i="13"/>
  <c r="B4121" i="13"/>
  <c r="A4122" i="13"/>
  <c r="B4122" i="13"/>
  <c r="A4123" i="13"/>
  <c r="B4123" i="13"/>
  <c r="A4124" i="13"/>
  <c r="B4124" i="13"/>
  <c r="A4125" i="13"/>
  <c r="B4125" i="13"/>
  <c r="A4126" i="13"/>
  <c r="B4126" i="13"/>
  <c r="A4127" i="13"/>
  <c r="B4127" i="13"/>
  <c r="A4128" i="13"/>
  <c r="B4128" i="13"/>
  <c r="A4129" i="13"/>
  <c r="B4129" i="13"/>
  <c r="A4130" i="13"/>
  <c r="B4130" i="13"/>
  <c r="A4131" i="13"/>
  <c r="B4131" i="13"/>
  <c r="A4132" i="13"/>
  <c r="B4132" i="13"/>
  <c r="A4133" i="13"/>
  <c r="B4133" i="13"/>
  <c r="A4134" i="13"/>
  <c r="B4134" i="13"/>
  <c r="A4135" i="13"/>
  <c r="B4135" i="13"/>
  <c r="A4136" i="13"/>
  <c r="B4136" i="13"/>
  <c r="A4137" i="13"/>
  <c r="B4137" i="13"/>
  <c r="A4138" i="13"/>
  <c r="B4138" i="13"/>
  <c r="A4139" i="13"/>
  <c r="B4139" i="13"/>
  <c r="A4140" i="13"/>
  <c r="B4140" i="13"/>
  <c r="A4141" i="13"/>
  <c r="B4141" i="13"/>
  <c r="A4142" i="13"/>
  <c r="B4142" i="13"/>
  <c r="A4143" i="13"/>
  <c r="B4143" i="13"/>
  <c r="A4144" i="13"/>
  <c r="B4144" i="13"/>
  <c r="A4145" i="13"/>
  <c r="B4145" i="13"/>
  <c r="A4146" i="13"/>
  <c r="B4146" i="13"/>
  <c r="A4147" i="13"/>
  <c r="B4147" i="13"/>
  <c r="A4148" i="13"/>
  <c r="B4148" i="13"/>
  <c r="A4149" i="13"/>
  <c r="B4149" i="13"/>
  <c r="A4150" i="13"/>
  <c r="B4150" i="13"/>
  <c r="A4151" i="13"/>
  <c r="B4151" i="13"/>
  <c r="A4152" i="13"/>
  <c r="B4152" i="13"/>
  <c r="A4153" i="13"/>
  <c r="B4153" i="13"/>
  <c r="A4154" i="13"/>
  <c r="B4154" i="13"/>
  <c r="A4155" i="13"/>
  <c r="B4155" i="13"/>
  <c r="A4156" i="13"/>
  <c r="B4156" i="13"/>
  <c r="A4157" i="13"/>
  <c r="B4157" i="13"/>
  <c r="A4158" i="13"/>
  <c r="B4158" i="13"/>
  <c r="A4159" i="13"/>
  <c r="B4159" i="13"/>
  <c r="A4160" i="13"/>
  <c r="B4160" i="13"/>
  <c r="A4161" i="13"/>
  <c r="B4161" i="13"/>
  <c r="A4162" i="13"/>
  <c r="B4162" i="13"/>
  <c r="A4163" i="13"/>
  <c r="B4163" i="13"/>
  <c r="A4164" i="13"/>
  <c r="B4164" i="13"/>
  <c r="A4165" i="13"/>
  <c r="B4165" i="13"/>
  <c r="A4166" i="13"/>
  <c r="B4166" i="13"/>
  <c r="A4167" i="13"/>
  <c r="B4167" i="13"/>
  <c r="A4168" i="13"/>
  <c r="B4168" i="13"/>
  <c r="A4169" i="13"/>
  <c r="B4169" i="13"/>
  <c r="A4170" i="13"/>
  <c r="B4170" i="13"/>
  <c r="A4171" i="13"/>
  <c r="B4171" i="13"/>
  <c r="A4172" i="13"/>
  <c r="B4172" i="13"/>
  <c r="A4173" i="13"/>
  <c r="B4173" i="13"/>
  <c r="A4174" i="13"/>
  <c r="B4174" i="13"/>
  <c r="A4175" i="13"/>
  <c r="B4175" i="13"/>
  <c r="A4176" i="13"/>
  <c r="B4176" i="13"/>
  <c r="A4177" i="13"/>
  <c r="B4177" i="13"/>
  <c r="A4178" i="13"/>
  <c r="B4178" i="13"/>
  <c r="A4179" i="13"/>
  <c r="B4179" i="13"/>
  <c r="A4180" i="13"/>
  <c r="B4180" i="13"/>
  <c r="A4181" i="13"/>
  <c r="B4181" i="13"/>
  <c r="A4182" i="13"/>
  <c r="B4182" i="13"/>
  <c r="A4183" i="13"/>
  <c r="B4183" i="13"/>
  <c r="A4184" i="13"/>
  <c r="B4184" i="13"/>
  <c r="A4185" i="13"/>
  <c r="B4185" i="13"/>
  <c r="A4186" i="13"/>
  <c r="B4186" i="13"/>
  <c r="A4187" i="13"/>
  <c r="B4187" i="13"/>
  <c r="A4188" i="13"/>
  <c r="B4188" i="13"/>
  <c r="A4189" i="13"/>
  <c r="B4189" i="13"/>
  <c r="A4190" i="13"/>
  <c r="B4190" i="13"/>
  <c r="A4191" i="13"/>
  <c r="B4191" i="13"/>
  <c r="A4192" i="13"/>
  <c r="B4192" i="13"/>
  <c r="A4193" i="13"/>
  <c r="B4193" i="13"/>
  <c r="A4194" i="13"/>
  <c r="B4194" i="13"/>
  <c r="A4195" i="13"/>
  <c r="B4195" i="13"/>
  <c r="A4196" i="13"/>
  <c r="B4196" i="13"/>
  <c r="A4197" i="13"/>
  <c r="B4197" i="13"/>
  <c r="A4198" i="13"/>
  <c r="B4198" i="13"/>
  <c r="A4199" i="13"/>
  <c r="B4199" i="13"/>
  <c r="A4200" i="13"/>
  <c r="B4200" i="13"/>
  <c r="A4201" i="13"/>
  <c r="B4201" i="13"/>
  <c r="A4202" i="13"/>
  <c r="B4202" i="13"/>
  <c r="A4203" i="13"/>
  <c r="B4203" i="13"/>
  <c r="A4204" i="13"/>
  <c r="B4204" i="13"/>
  <c r="A4205" i="13"/>
  <c r="B4205" i="13"/>
  <c r="A4206" i="13"/>
  <c r="B4206" i="13"/>
  <c r="A4207" i="13"/>
  <c r="B4207" i="13"/>
  <c r="A4208" i="13"/>
  <c r="B4208" i="13"/>
  <c r="A4209" i="13"/>
  <c r="B4209" i="13"/>
  <c r="A4210" i="13"/>
  <c r="B4210" i="13"/>
  <c r="A4211" i="13"/>
  <c r="B4211" i="13"/>
  <c r="A4212" i="13"/>
  <c r="B4212" i="13"/>
  <c r="A4213" i="13"/>
  <c r="B4213" i="13"/>
  <c r="A4214" i="13"/>
  <c r="B4214" i="13"/>
  <c r="A4215" i="13"/>
  <c r="B4215" i="13"/>
  <c r="A4216" i="13"/>
  <c r="B4216" i="13"/>
  <c r="A4217" i="13"/>
  <c r="B4217" i="13"/>
  <c r="A4218" i="13"/>
  <c r="B4218" i="13"/>
  <c r="A4219" i="13"/>
  <c r="B4219" i="13"/>
  <c r="A4220" i="13"/>
  <c r="B4220" i="13"/>
  <c r="A4221" i="13"/>
  <c r="B4221" i="13"/>
  <c r="A4222" i="13"/>
  <c r="B4222" i="13"/>
  <c r="A4223" i="13"/>
  <c r="B4223" i="13"/>
  <c r="A4224" i="13"/>
  <c r="B4224" i="13"/>
  <c r="A4225" i="13"/>
  <c r="B4225" i="13"/>
  <c r="A4226" i="13"/>
  <c r="B4226" i="13"/>
  <c r="A4227" i="13"/>
  <c r="B4227" i="13"/>
  <c r="A4228" i="13"/>
  <c r="B4228" i="13"/>
  <c r="A4229" i="13"/>
  <c r="B4229" i="13"/>
  <c r="A4230" i="13"/>
  <c r="B4230" i="13"/>
  <c r="A4231" i="13"/>
  <c r="B4231" i="13"/>
  <c r="A4232" i="13"/>
  <c r="B4232" i="13"/>
  <c r="A4233" i="13"/>
  <c r="B4233" i="13"/>
  <c r="A4234" i="13"/>
  <c r="B4234" i="13"/>
  <c r="A4235" i="13"/>
  <c r="B4235" i="13"/>
  <c r="A4236" i="13"/>
  <c r="B4236" i="13"/>
  <c r="A4237" i="13"/>
  <c r="B4237" i="13"/>
  <c r="A4238" i="13"/>
  <c r="B4238" i="13"/>
  <c r="A4239" i="13"/>
  <c r="B4239" i="13"/>
  <c r="A4240" i="13"/>
  <c r="B4240" i="13"/>
  <c r="A4241" i="13"/>
  <c r="B4241" i="13"/>
  <c r="A4242" i="13"/>
  <c r="B4242" i="13"/>
  <c r="A4243" i="13"/>
  <c r="B4243" i="13"/>
  <c r="A4244" i="13"/>
  <c r="B4244" i="13"/>
  <c r="A4245" i="13"/>
  <c r="B4245" i="13"/>
  <c r="A4246" i="13"/>
  <c r="B4246" i="13"/>
  <c r="A4247" i="13"/>
  <c r="B4247" i="13"/>
  <c r="A4248" i="13"/>
  <c r="B4248" i="13"/>
  <c r="A4249" i="13"/>
  <c r="B4249" i="13"/>
  <c r="A4250" i="13"/>
  <c r="B4250" i="13"/>
  <c r="A4251" i="13"/>
  <c r="B4251" i="13"/>
  <c r="A4252" i="13"/>
  <c r="B4252" i="13"/>
  <c r="A4253" i="13"/>
  <c r="B4253" i="13"/>
  <c r="A4254" i="13"/>
  <c r="B4254" i="13"/>
  <c r="A4255" i="13"/>
  <c r="B4255" i="13"/>
  <c r="A4256" i="13"/>
  <c r="B4256" i="13"/>
  <c r="A4257" i="13"/>
  <c r="B4257" i="13"/>
  <c r="A4258" i="13"/>
  <c r="B4258" i="13"/>
  <c r="A4259" i="13"/>
  <c r="B4259" i="13"/>
  <c r="A4260" i="13"/>
  <c r="B4260" i="13"/>
  <c r="A4261" i="13"/>
  <c r="B4261" i="13"/>
  <c r="A4262" i="13"/>
  <c r="B4262" i="13"/>
  <c r="A4263" i="13"/>
  <c r="B4263" i="13"/>
  <c r="A4264" i="13"/>
  <c r="B4264" i="13"/>
  <c r="A4265" i="13"/>
  <c r="B4265" i="13"/>
  <c r="A4266" i="13"/>
  <c r="B4266" i="13"/>
  <c r="A4267" i="13"/>
  <c r="B4267" i="13"/>
  <c r="A4268" i="13"/>
  <c r="B4268" i="13"/>
  <c r="A4269" i="13"/>
  <c r="B4269" i="13"/>
  <c r="A4270" i="13"/>
  <c r="B4270" i="13"/>
  <c r="A4271" i="13"/>
  <c r="B4271" i="13"/>
  <c r="A4272" i="13"/>
  <c r="B4272" i="13"/>
  <c r="A4273" i="13"/>
  <c r="B4273" i="13"/>
  <c r="A4274" i="13"/>
  <c r="B4274" i="13"/>
  <c r="A4275" i="13"/>
  <c r="B4275" i="13"/>
  <c r="A4276" i="13"/>
  <c r="B4276" i="13"/>
  <c r="A4277" i="13"/>
  <c r="B4277" i="13"/>
  <c r="A4278" i="13"/>
  <c r="B4278" i="13"/>
  <c r="A4279" i="13"/>
  <c r="B4279" i="13"/>
  <c r="A4280" i="13"/>
  <c r="B4280" i="13"/>
  <c r="A4281" i="13"/>
  <c r="B4281" i="13"/>
  <c r="A4282" i="13"/>
  <c r="B4282" i="13"/>
  <c r="A4283" i="13"/>
  <c r="B4283" i="13"/>
  <c r="A4284" i="13"/>
  <c r="B4284" i="13"/>
  <c r="A4285" i="13"/>
  <c r="B4285" i="13"/>
  <c r="A4286" i="13"/>
  <c r="B4286" i="13"/>
  <c r="A4287" i="13"/>
  <c r="B4287" i="13"/>
  <c r="A4288" i="13"/>
  <c r="B4288" i="13"/>
  <c r="A4289" i="13"/>
  <c r="B4289" i="13"/>
  <c r="A4290" i="13"/>
  <c r="B4290" i="13"/>
  <c r="A4291" i="13"/>
  <c r="B4291" i="13"/>
  <c r="A4292" i="13"/>
  <c r="B4292" i="13"/>
  <c r="A4293" i="13"/>
  <c r="B4293" i="13"/>
  <c r="A4294" i="13"/>
  <c r="B4294" i="13"/>
  <c r="A4295" i="13"/>
  <c r="B4295" i="13"/>
  <c r="A4296" i="13"/>
  <c r="B4296" i="13"/>
  <c r="A4297" i="13"/>
  <c r="B4297" i="13"/>
  <c r="A4298" i="13"/>
  <c r="B4298" i="13"/>
  <c r="A4299" i="13"/>
  <c r="B4299" i="13"/>
  <c r="A4300" i="13"/>
  <c r="B4300" i="13"/>
  <c r="A4301" i="13"/>
  <c r="B4301" i="13"/>
  <c r="A4302" i="13"/>
  <c r="B4302" i="13"/>
  <c r="A4303" i="13"/>
  <c r="B4303" i="13"/>
  <c r="A4304" i="13"/>
  <c r="B4304" i="13"/>
  <c r="A4305" i="13"/>
  <c r="B4305" i="13"/>
  <c r="A4306" i="13"/>
  <c r="B4306" i="13"/>
  <c r="A4307" i="13"/>
  <c r="B4307" i="13"/>
  <c r="A4308" i="13"/>
  <c r="B4308" i="13"/>
  <c r="A4309" i="13"/>
  <c r="B4309" i="13"/>
  <c r="A4310" i="13"/>
  <c r="B4310" i="13"/>
  <c r="A4311" i="13"/>
  <c r="B4311" i="13"/>
  <c r="A4312" i="13"/>
  <c r="B4312" i="13"/>
  <c r="A4313" i="13"/>
  <c r="B4313" i="13"/>
  <c r="A4314" i="13"/>
  <c r="B4314" i="13"/>
  <c r="A4315" i="13"/>
  <c r="B4315" i="13"/>
  <c r="A4316" i="13"/>
  <c r="B4316" i="13"/>
  <c r="A4317" i="13"/>
  <c r="B4317" i="13"/>
  <c r="A4318" i="13"/>
  <c r="B4318" i="13"/>
  <c r="A4319" i="13"/>
  <c r="B4319" i="13"/>
  <c r="A4320" i="13"/>
  <c r="B4320" i="13"/>
  <c r="A4321" i="13"/>
  <c r="B4321" i="13"/>
  <c r="A4322" i="13"/>
  <c r="B4322" i="13"/>
  <c r="A4323" i="13"/>
  <c r="B4323" i="13"/>
  <c r="A4324" i="13"/>
  <c r="B4324" i="13"/>
  <c r="A4325" i="13"/>
  <c r="B4325" i="13"/>
  <c r="A4326" i="13"/>
  <c r="B4326" i="13"/>
  <c r="A4327" i="13"/>
  <c r="B4327" i="13"/>
  <c r="A4328" i="13"/>
  <c r="B4328" i="13"/>
  <c r="A4329" i="13"/>
  <c r="B4329" i="13"/>
  <c r="A4330" i="13"/>
  <c r="B4330" i="13"/>
  <c r="A4331" i="13"/>
  <c r="B4331" i="13"/>
  <c r="A4332" i="13"/>
  <c r="B4332" i="13"/>
  <c r="A4333" i="13"/>
  <c r="B4333" i="13"/>
  <c r="A4334" i="13"/>
  <c r="B4334" i="13"/>
  <c r="A4335" i="13"/>
  <c r="B4335" i="13"/>
  <c r="A4336" i="13"/>
  <c r="B4336" i="13"/>
  <c r="A4337" i="13"/>
  <c r="B4337" i="13"/>
  <c r="A4338" i="13"/>
  <c r="B4338" i="13"/>
  <c r="A4339" i="13"/>
  <c r="B4339" i="13"/>
  <c r="A4340" i="13"/>
  <c r="B4340" i="13"/>
  <c r="A4341" i="13"/>
  <c r="B4341" i="13"/>
  <c r="A4342" i="13"/>
  <c r="B4342" i="13"/>
  <c r="A4343" i="13"/>
  <c r="B4343" i="13"/>
  <c r="A4344" i="13"/>
  <c r="B4344" i="13"/>
  <c r="A4345" i="13"/>
  <c r="B4345" i="13"/>
  <c r="A4346" i="13"/>
  <c r="B4346" i="13"/>
  <c r="A4347" i="13"/>
  <c r="B4347" i="13"/>
  <c r="A4348" i="13"/>
  <c r="B4348" i="13"/>
  <c r="A4349" i="13"/>
  <c r="B4349" i="13"/>
  <c r="A4350" i="13"/>
  <c r="B4350" i="13"/>
  <c r="A4351" i="13"/>
  <c r="B4351" i="13"/>
  <c r="A4352" i="13"/>
  <c r="B4352" i="13"/>
  <c r="A4353" i="13"/>
  <c r="B4353" i="13"/>
  <c r="A4354" i="13"/>
  <c r="B4354" i="13"/>
  <c r="A4355" i="13"/>
  <c r="B4355" i="13"/>
  <c r="A4356" i="13"/>
  <c r="B4356" i="13"/>
  <c r="A4357" i="13"/>
  <c r="B4357" i="13"/>
  <c r="A4358" i="13"/>
  <c r="B4358" i="13"/>
  <c r="A4359" i="13"/>
  <c r="B4359" i="13"/>
  <c r="A4360" i="13"/>
  <c r="B4360" i="13"/>
  <c r="A4361" i="13"/>
  <c r="B4361" i="13"/>
  <c r="A4362" i="13"/>
  <c r="B4362" i="13"/>
  <c r="A4363" i="13"/>
  <c r="B4363" i="13"/>
  <c r="A4364" i="13"/>
  <c r="B4364" i="13"/>
  <c r="A4365" i="13"/>
  <c r="B4365" i="13"/>
  <c r="A4366" i="13"/>
  <c r="B4366" i="13"/>
  <c r="A4367" i="13"/>
  <c r="B4367" i="13"/>
  <c r="A4368" i="13"/>
  <c r="B4368" i="13"/>
  <c r="A4369" i="13"/>
  <c r="B4369" i="13"/>
  <c r="A4370" i="13"/>
  <c r="B4370" i="13"/>
  <c r="A4371" i="13"/>
  <c r="B4371" i="13"/>
  <c r="A4372" i="13"/>
  <c r="B4372" i="13"/>
  <c r="A4373" i="13"/>
  <c r="B4373" i="13"/>
  <c r="A4374" i="13"/>
  <c r="B4374" i="13"/>
  <c r="A4375" i="13"/>
  <c r="B4375" i="13"/>
  <c r="A4376" i="13"/>
  <c r="B4376" i="13"/>
  <c r="A4377" i="13"/>
  <c r="B4377" i="13"/>
  <c r="A4378" i="13"/>
  <c r="B4378" i="13"/>
  <c r="A4379" i="13"/>
  <c r="B4379" i="13"/>
  <c r="A4380" i="13"/>
  <c r="B4380" i="13"/>
  <c r="A4381" i="13"/>
  <c r="B4381" i="13"/>
  <c r="A4382" i="13"/>
  <c r="B4382" i="13"/>
  <c r="A4383" i="13"/>
  <c r="B4383" i="13"/>
  <c r="A4384" i="13"/>
  <c r="B4384" i="13"/>
  <c r="A4385" i="13"/>
  <c r="B4385" i="13"/>
  <c r="A4386" i="13"/>
  <c r="B4386" i="13"/>
  <c r="A4387" i="13"/>
  <c r="B4387" i="13"/>
  <c r="A4388" i="13"/>
  <c r="B4388" i="13"/>
  <c r="A4389" i="13"/>
  <c r="B4389" i="13"/>
  <c r="A4390" i="13"/>
  <c r="B4390" i="13"/>
  <c r="A4391" i="13"/>
  <c r="B4391" i="13"/>
  <c r="A4392" i="13"/>
  <c r="B4392" i="13"/>
  <c r="A4393" i="13"/>
  <c r="B4393" i="13"/>
  <c r="A4394" i="13"/>
  <c r="B4394" i="13"/>
  <c r="A4395" i="13"/>
  <c r="B4395" i="13"/>
  <c r="A4396" i="13"/>
  <c r="B4396" i="13"/>
  <c r="A4397" i="13"/>
  <c r="B4397" i="13"/>
  <c r="A4398" i="13"/>
  <c r="B4398" i="13"/>
  <c r="A4399" i="13"/>
  <c r="B4399" i="13"/>
  <c r="A4400" i="13"/>
  <c r="B4400" i="13"/>
  <c r="A4401" i="13"/>
  <c r="B4401" i="13"/>
  <c r="A4402" i="13"/>
  <c r="B4402" i="13"/>
  <c r="A4403" i="13"/>
  <c r="B4403" i="13"/>
  <c r="A4404" i="13"/>
  <c r="B4404" i="13"/>
  <c r="A4405" i="13"/>
  <c r="B4405" i="13"/>
  <c r="A4406" i="13"/>
  <c r="B4406" i="13"/>
  <c r="A4407" i="13"/>
  <c r="B4407" i="13"/>
  <c r="A4408" i="13"/>
  <c r="B4408" i="13"/>
  <c r="A4409" i="13"/>
  <c r="B4409" i="13"/>
  <c r="A4410" i="13"/>
  <c r="B4410" i="13"/>
  <c r="A4411" i="13"/>
  <c r="B4411" i="13"/>
  <c r="A4412" i="13"/>
  <c r="B4412" i="13"/>
  <c r="A4413" i="13"/>
  <c r="B4413" i="13"/>
  <c r="A4414" i="13"/>
  <c r="B4414" i="13"/>
  <c r="A4415" i="13"/>
  <c r="B4415" i="13"/>
  <c r="A4416" i="13"/>
  <c r="B4416" i="13"/>
  <c r="A4417" i="13"/>
  <c r="B4417" i="13"/>
  <c r="A4418" i="13"/>
  <c r="B4418" i="13"/>
  <c r="A4419" i="13"/>
  <c r="B4419" i="13"/>
  <c r="A4420" i="13"/>
  <c r="B4420" i="13"/>
  <c r="A4421" i="13"/>
  <c r="B4421" i="13"/>
  <c r="A4422" i="13"/>
  <c r="B4422" i="13"/>
  <c r="A4423" i="13"/>
  <c r="B4423" i="13"/>
  <c r="A4424" i="13"/>
  <c r="B4424" i="13"/>
  <c r="A4425" i="13"/>
  <c r="B4425" i="13"/>
  <c r="A4426" i="13"/>
  <c r="B4426" i="13"/>
  <c r="A4427" i="13"/>
  <c r="B4427" i="13"/>
  <c r="A4428" i="13"/>
  <c r="B4428" i="13"/>
  <c r="A4429" i="13"/>
  <c r="B4429" i="13"/>
  <c r="A4430" i="13"/>
  <c r="B4430" i="13"/>
  <c r="A4431" i="13"/>
  <c r="B4431" i="13"/>
  <c r="A4432" i="13"/>
  <c r="B4432" i="13"/>
  <c r="A4433" i="13"/>
  <c r="B4433" i="13"/>
  <c r="A4434" i="13"/>
  <c r="B4434" i="13"/>
  <c r="A4435" i="13"/>
  <c r="B4435" i="13"/>
  <c r="A4436" i="13"/>
  <c r="B4436" i="13"/>
  <c r="A4437" i="13"/>
  <c r="B4437" i="13"/>
  <c r="A4438" i="13"/>
  <c r="B4438" i="13"/>
  <c r="A4439" i="13"/>
  <c r="B4439" i="13"/>
  <c r="A4440" i="13"/>
  <c r="B4440" i="13"/>
  <c r="A4441" i="13"/>
  <c r="B4441" i="13"/>
  <c r="A4442" i="13"/>
  <c r="B4442" i="13"/>
  <c r="A4443" i="13"/>
  <c r="B4443" i="13"/>
  <c r="A4444" i="13"/>
  <c r="B4444" i="13"/>
  <c r="A4445" i="13"/>
  <c r="B4445" i="13"/>
  <c r="A4446" i="13"/>
  <c r="B4446" i="13"/>
  <c r="A4447" i="13"/>
  <c r="B4447" i="13"/>
  <c r="A4448" i="13"/>
  <c r="B4448" i="13"/>
  <c r="A4449" i="13"/>
  <c r="B4449" i="13"/>
  <c r="A4450" i="13"/>
  <c r="B4450" i="13"/>
  <c r="A4451" i="13"/>
  <c r="B4451" i="13"/>
  <c r="A4452" i="13"/>
  <c r="B4452" i="13"/>
  <c r="A4453" i="13"/>
  <c r="B4453" i="13"/>
  <c r="A4454" i="13"/>
  <c r="B4454" i="13"/>
  <c r="A4455" i="13"/>
  <c r="B4455" i="13"/>
  <c r="A4456" i="13"/>
  <c r="B4456" i="13"/>
  <c r="A4457" i="13"/>
  <c r="B4457" i="13"/>
  <c r="A4458" i="13"/>
  <c r="B4458" i="13"/>
  <c r="A4459" i="13"/>
  <c r="B4459" i="13"/>
  <c r="A4460" i="13"/>
  <c r="B4460" i="13"/>
  <c r="A4461" i="13"/>
  <c r="B4461" i="13"/>
  <c r="A4462" i="13"/>
  <c r="B4462" i="13"/>
  <c r="A4463" i="13"/>
  <c r="B4463" i="13"/>
  <c r="A4464" i="13"/>
  <c r="B4464" i="13"/>
  <c r="A4465" i="13"/>
  <c r="B4465" i="13"/>
  <c r="A4466" i="13"/>
  <c r="B4466" i="13"/>
  <c r="A4467" i="13"/>
  <c r="B4467" i="13"/>
  <c r="A4468" i="13"/>
  <c r="B4468" i="13"/>
  <c r="A4469" i="13"/>
  <c r="B4469" i="13"/>
  <c r="A4470" i="13"/>
  <c r="B4470" i="13"/>
  <c r="A4471" i="13"/>
  <c r="B4471" i="13"/>
  <c r="A4472" i="13"/>
  <c r="B4472" i="13"/>
  <c r="A4473" i="13"/>
  <c r="B4473" i="13"/>
  <c r="A4474" i="13"/>
  <c r="B4474" i="13"/>
  <c r="A4475" i="13"/>
  <c r="B4475" i="13"/>
  <c r="A4476" i="13"/>
  <c r="B4476" i="13"/>
  <c r="A4477" i="13"/>
  <c r="B4477" i="13"/>
  <c r="A4478" i="13"/>
  <c r="B4478" i="13"/>
  <c r="A4479" i="13"/>
  <c r="B4479" i="13"/>
  <c r="A4480" i="13"/>
  <c r="B4480" i="13"/>
  <c r="A4481" i="13"/>
  <c r="B4481" i="13"/>
  <c r="A4482" i="13"/>
  <c r="B4482" i="13"/>
  <c r="A4483" i="13"/>
  <c r="B4483" i="13"/>
  <c r="A4484" i="13"/>
  <c r="B4484" i="13"/>
  <c r="A4485" i="13"/>
  <c r="B4485" i="13"/>
  <c r="A4486" i="13"/>
  <c r="B4486" i="13"/>
  <c r="A4487" i="13"/>
  <c r="B4487" i="13"/>
  <c r="A4488" i="13"/>
  <c r="B4488" i="13"/>
  <c r="A4489" i="13"/>
  <c r="B4489" i="13"/>
  <c r="A4490" i="13"/>
  <c r="B4490" i="13"/>
  <c r="A4491" i="13"/>
  <c r="B4491" i="13"/>
  <c r="A4492" i="13"/>
  <c r="B4492" i="13"/>
  <c r="A4493" i="13"/>
  <c r="B4493" i="13"/>
  <c r="A4494" i="13"/>
  <c r="B4494" i="13"/>
  <c r="A4495" i="13"/>
  <c r="B4495" i="13"/>
  <c r="A4496" i="13"/>
  <c r="B4496" i="13"/>
  <c r="A4497" i="13"/>
  <c r="B4497" i="13"/>
  <c r="A4498" i="13"/>
  <c r="B4498" i="13"/>
  <c r="A4499" i="13"/>
  <c r="B4499" i="13"/>
  <c r="A4500" i="13"/>
  <c r="B4500" i="13"/>
  <c r="A4501" i="13"/>
  <c r="B4501" i="13"/>
  <c r="A4502" i="13"/>
  <c r="B4502" i="13"/>
  <c r="A4503" i="13"/>
  <c r="B4503" i="13"/>
  <c r="A4504" i="13"/>
  <c r="B4504" i="13"/>
  <c r="A4505" i="13"/>
  <c r="B4505" i="13"/>
  <c r="A4506" i="13"/>
  <c r="B4506" i="13"/>
  <c r="A4507" i="13"/>
  <c r="B4507" i="13"/>
  <c r="A4508" i="13"/>
  <c r="B4508" i="13"/>
  <c r="A4509" i="13"/>
  <c r="B4509" i="13"/>
  <c r="A4510" i="13"/>
  <c r="B4510" i="13"/>
  <c r="A4511" i="13"/>
  <c r="B4511" i="13"/>
  <c r="A4512" i="13"/>
  <c r="B4512" i="13"/>
  <c r="A4513" i="13"/>
  <c r="B4513" i="13"/>
  <c r="A4514" i="13"/>
  <c r="B4514" i="13"/>
  <c r="A4515" i="13"/>
  <c r="B4515" i="13"/>
  <c r="A4516" i="13"/>
  <c r="B4516" i="13"/>
  <c r="A4517" i="13"/>
  <c r="B4517" i="13"/>
  <c r="A4518" i="13"/>
  <c r="B4518" i="13"/>
  <c r="A4519" i="13"/>
  <c r="B4519" i="13"/>
  <c r="A4520" i="13"/>
  <c r="B4520" i="13"/>
  <c r="A4521" i="13"/>
  <c r="B4521" i="13"/>
  <c r="A4522" i="13"/>
  <c r="B4522" i="13"/>
  <c r="A4523" i="13"/>
  <c r="B4523" i="13"/>
  <c r="A4524" i="13"/>
  <c r="B4524" i="13"/>
  <c r="A4525" i="13"/>
  <c r="B4525" i="13"/>
  <c r="A4526" i="13"/>
  <c r="B4526" i="13"/>
  <c r="A4527" i="13"/>
  <c r="B4527" i="13"/>
  <c r="A4528" i="13"/>
  <c r="B4528" i="13"/>
  <c r="A4529" i="13"/>
  <c r="B4529" i="13"/>
  <c r="A4530" i="13"/>
  <c r="B4530" i="13"/>
  <c r="A4531" i="13"/>
  <c r="B4531" i="13"/>
  <c r="A4532" i="13"/>
  <c r="B4532" i="13"/>
  <c r="A4533" i="13"/>
  <c r="B4533" i="13"/>
  <c r="A4534" i="13"/>
  <c r="B4534" i="13"/>
  <c r="A4535" i="13"/>
  <c r="B4535" i="13"/>
  <c r="A4536" i="13"/>
  <c r="B4536" i="13"/>
  <c r="A4537" i="13"/>
  <c r="B4537" i="13"/>
  <c r="A4538" i="13"/>
  <c r="B4538" i="13"/>
  <c r="A4539" i="13"/>
  <c r="B4539" i="13"/>
  <c r="A4540" i="13"/>
  <c r="B4540" i="13"/>
  <c r="A4541" i="13"/>
  <c r="B4541" i="13"/>
  <c r="A4542" i="13"/>
  <c r="B4542" i="13"/>
  <c r="A4543" i="13"/>
  <c r="B4543" i="13"/>
  <c r="A4544" i="13"/>
  <c r="B4544" i="13"/>
  <c r="A4545" i="13"/>
  <c r="B4545" i="13"/>
  <c r="A4546" i="13"/>
  <c r="B4546" i="13"/>
  <c r="A4547" i="13"/>
  <c r="B4547" i="13"/>
  <c r="A4548" i="13"/>
  <c r="B4548" i="13"/>
  <c r="A4549" i="13"/>
  <c r="B4549" i="13"/>
  <c r="A4550" i="13"/>
  <c r="B4550" i="13"/>
  <c r="A4551" i="13"/>
  <c r="B4551" i="13"/>
  <c r="A4552" i="13"/>
  <c r="B4552" i="13"/>
  <c r="A4553" i="13"/>
  <c r="B4553" i="13"/>
  <c r="A4554" i="13"/>
  <c r="B4554" i="13"/>
  <c r="A4555" i="13"/>
  <c r="B4555" i="13"/>
  <c r="A4556" i="13"/>
  <c r="B4556" i="13"/>
  <c r="A4557" i="13"/>
  <c r="B4557" i="13"/>
  <c r="A4558" i="13"/>
  <c r="B4558" i="13"/>
  <c r="A4559" i="13"/>
  <c r="B4559" i="13"/>
  <c r="A4560" i="13"/>
  <c r="B4560" i="13"/>
  <c r="A4561" i="13"/>
  <c r="B4561" i="13"/>
  <c r="A4562" i="13"/>
  <c r="B4562" i="13"/>
  <c r="A4563" i="13"/>
  <c r="B4563" i="13"/>
  <c r="A4564" i="13"/>
  <c r="B4564" i="13"/>
  <c r="A4565" i="13"/>
  <c r="B4565" i="13"/>
  <c r="A4566" i="13"/>
  <c r="B4566" i="13"/>
  <c r="A4567" i="13"/>
  <c r="B4567" i="13"/>
  <c r="A4568" i="13"/>
  <c r="B4568" i="13"/>
  <c r="A4569" i="13"/>
  <c r="B4569" i="13"/>
  <c r="A4570" i="13"/>
  <c r="B4570" i="13"/>
  <c r="A4571" i="13"/>
  <c r="B4571" i="13"/>
  <c r="A4572" i="13"/>
  <c r="B4572" i="13"/>
  <c r="A4573" i="13"/>
  <c r="B4573" i="13"/>
  <c r="A4574" i="13"/>
  <c r="B4574" i="13"/>
  <c r="A4575" i="13"/>
  <c r="B4575" i="13"/>
  <c r="A4576" i="13"/>
  <c r="B4576" i="13"/>
  <c r="A4577" i="13"/>
  <c r="B4577" i="13"/>
  <c r="A4578" i="13"/>
  <c r="B4578" i="13"/>
  <c r="A4579" i="13"/>
  <c r="B4579" i="13"/>
  <c r="A4580" i="13"/>
  <c r="B4580" i="13"/>
  <c r="A4581" i="13"/>
  <c r="B4581" i="13"/>
  <c r="A4582" i="13"/>
  <c r="B4582" i="13"/>
  <c r="A4583" i="13"/>
  <c r="B4583" i="13"/>
  <c r="A4584" i="13"/>
  <c r="B4584" i="13"/>
  <c r="A4585" i="13"/>
  <c r="B4585" i="13"/>
  <c r="A4586" i="13"/>
  <c r="B4586" i="13"/>
  <c r="A4587" i="13"/>
  <c r="B4587" i="13"/>
  <c r="A4588" i="13"/>
  <c r="B4588" i="13"/>
  <c r="A4589" i="13"/>
  <c r="B4589" i="13"/>
  <c r="A4590" i="13"/>
  <c r="B4590" i="13"/>
  <c r="A4591" i="13"/>
  <c r="B4591" i="13"/>
  <c r="A4592" i="13"/>
  <c r="B4592" i="13"/>
  <c r="A4593" i="13"/>
  <c r="B4593" i="13"/>
  <c r="A4594" i="13"/>
  <c r="B4594" i="13"/>
  <c r="A4595" i="13"/>
  <c r="B4595" i="13"/>
  <c r="A4596" i="13"/>
  <c r="B4596" i="13"/>
  <c r="A4597" i="13"/>
  <c r="B4597" i="13"/>
  <c r="A4598" i="13"/>
  <c r="B4598" i="13"/>
  <c r="A4599" i="13"/>
  <c r="B4599" i="13"/>
  <c r="A4600" i="13"/>
  <c r="B4600" i="13"/>
  <c r="A4601" i="13"/>
  <c r="B4601" i="13"/>
  <c r="A4602" i="13"/>
  <c r="B4602" i="13"/>
  <c r="A4603" i="13"/>
  <c r="B4603" i="13"/>
  <c r="A4604" i="13"/>
  <c r="B4604" i="13"/>
  <c r="A4605" i="13"/>
  <c r="B4605" i="13"/>
  <c r="A4606" i="13"/>
  <c r="B4606" i="13"/>
  <c r="A4607" i="13"/>
  <c r="B4607" i="13"/>
  <c r="A4608" i="13"/>
  <c r="B4608" i="13"/>
  <c r="A4609" i="13"/>
  <c r="B4609" i="13"/>
  <c r="A4610" i="13"/>
  <c r="B4610" i="13"/>
  <c r="A4611" i="13"/>
  <c r="B4611" i="13"/>
  <c r="A4612" i="13"/>
  <c r="B4612" i="13"/>
  <c r="A4613" i="13"/>
  <c r="B4613" i="13"/>
  <c r="A4614" i="13"/>
  <c r="B4614" i="13"/>
  <c r="A4615" i="13"/>
  <c r="B4615" i="13"/>
  <c r="A4616" i="13"/>
  <c r="B4616" i="13"/>
  <c r="A4617" i="13"/>
  <c r="B4617" i="13"/>
  <c r="A4618" i="13"/>
  <c r="B4618" i="13"/>
  <c r="A4619" i="13"/>
  <c r="B4619" i="13"/>
  <c r="A4620" i="13"/>
  <c r="B4620" i="13"/>
  <c r="A4621" i="13"/>
  <c r="B4621" i="13"/>
  <c r="A4622" i="13"/>
  <c r="B4622" i="13"/>
  <c r="A4623" i="13"/>
  <c r="B4623" i="13"/>
  <c r="A4624" i="13"/>
  <c r="B4624" i="13"/>
  <c r="A4625" i="13"/>
  <c r="B4625" i="13"/>
  <c r="A4626" i="13"/>
  <c r="B4626" i="13"/>
  <c r="A4627" i="13"/>
  <c r="B4627" i="13"/>
  <c r="A4628" i="13"/>
  <c r="B4628" i="13"/>
  <c r="A4629" i="13"/>
  <c r="B4629" i="13"/>
  <c r="A4630" i="13"/>
  <c r="B4630" i="13"/>
  <c r="A4631" i="13"/>
  <c r="B4631" i="13"/>
  <c r="A4632" i="13"/>
  <c r="B4632" i="13"/>
  <c r="A4633" i="13"/>
  <c r="B4633" i="13"/>
  <c r="A4634" i="13"/>
  <c r="B4634" i="13"/>
  <c r="A4635" i="13"/>
  <c r="B4635" i="13"/>
  <c r="A4636" i="13"/>
  <c r="B4636" i="13"/>
  <c r="A4637" i="13"/>
  <c r="B4637" i="13"/>
  <c r="A4638" i="13"/>
  <c r="B4638" i="13"/>
  <c r="A4639" i="13"/>
  <c r="B4639" i="13"/>
  <c r="A4640" i="13"/>
  <c r="B4640" i="13"/>
  <c r="A4641" i="13"/>
  <c r="B4641" i="13"/>
  <c r="A4642" i="13"/>
  <c r="B4642" i="13"/>
  <c r="A4643" i="13"/>
  <c r="B4643" i="13"/>
  <c r="A4644" i="13"/>
  <c r="B4644" i="13"/>
  <c r="A4645" i="13"/>
  <c r="B4645" i="13"/>
  <c r="A4646" i="13"/>
  <c r="B4646" i="13"/>
  <c r="A4647" i="13"/>
  <c r="B4647" i="13"/>
  <c r="A4648" i="13"/>
  <c r="B4648" i="13"/>
  <c r="A4649" i="13"/>
  <c r="B4649" i="13"/>
  <c r="A4650" i="13"/>
  <c r="B4650" i="13"/>
  <c r="A4651" i="13"/>
  <c r="B4651" i="13"/>
  <c r="A4652" i="13"/>
  <c r="B4652" i="13"/>
  <c r="A4653" i="13"/>
  <c r="B4653" i="13"/>
  <c r="A4654" i="13"/>
  <c r="B4654" i="13"/>
  <c r="A4655" i="13"/>
  <c r="B4655" i="13"/>
  <c r="A4656" i="13"/>
  <c r="B4656" i="13"/>
  <c r="A4657" i="13"/>
  <c r="B4657" i="13"/>
  <c r="A4658" i="13"/>
  <c r="B4658" i="13"/>
  <c r="A4659" i="13"/>
  <c r="B4659" i="13"/>
  <c r="A4660" i="13"/>
  <c r="B4660" i="13"/>
  <c r="A4661" i="13"/>
  <c r="B4661" i="13"/>
  <c r="A4662" i="13"/>
  <c r="B4662" i="13"/>
  <c r="A4663" i="13"/>
  <c r="B4663" i="13"/>
  <c r="A4664" i="13"/>
  <c r="B4664" i="13"/>
  <c r="A4665" i="13"/>
  <c r="B4665" i="13"/>
  <c r="A4666" i="13"/>
  <c r="B4666" i="13"/>
  <c r="A4667" i="13"/>
  <c r="B4667" i="13"/>
  <c r="A4668" i="13"/>
  <c r="B4668" i="13"/>
  <c r="A4669" i="13"/>
  <c r="B4669" i="13"/>
  <c r="A4670" i="13"/>
  <c r="B4670" i="13"/>
  <c r="A4671" i="13"/>
  <c r="B4671" i="13"/>
  <c r="A4672" i="13"/>
  <c r="B4672" i="13"/>
  <c r="A4673" i="13"/>
  <c r="B4673" i="13"/>
  <c r="A4674" i="13"/>
  <c r="B4674" i="13"/>
  <c r="A4675" i="13"/>
  <c r="B4675" i="13"/>
  <c r="A4676" i="13"/>
  <c r="B4676" i="13"/>
  <c r="A4677" i="13"/>
  <c r="B4677" i="13"/>
  <c r="A4678" i="13"/>
  <c r="B4678" i="13"/>
  <c r="A4679" i="13"/>
  <c r="B4679" i="13"/>
  <c r="A4680" i="13"/>
  <c r="B4680" i="13"/>
  <c r="A4681" i="13"/>
  <c r="B4681" i="13"/>
  <c r="A4682" i="13"/>
  <c r="B4682" i="13"/>
  <c r="A4683" i="13"/>
  <c r="B4683" i="13"/>
  <c r="A4684" i="13"/>
  <c r="B4684" i="13"/>
  <c r="A4685" i="13"/>
  <c r="B4685" i="13"/>
  <c r="A4686" i="13"/>
  <c r="B4686" i="13"/>
  <c r="A4687" i="13"/>
  <c r="B4687" i="13"/>
  <c r="A4688" i="13"/>
  <c r="B4688" i="13"/>
  <c r="A4689" i="13"/>
  <c r="B4689" i="13"/>
  <c r="A4690" i="13"/>
  <c r="B4690" i="13"/>
  <c r="A4691" i="13"/>
  <c r="B4691" i="13"/>
  <c r="A4692" i="13"/>
  <c r="B4692" i="13"/>
  <c r="A4693" i="13"/>
  <c r="B4693" i="13"/>
  <c r="A4694" i="13"/>
  <c r="B4694" i="13"/>
  <c r="A4695" i="13"/>
  <c r="B4695" i="13"/>
  <c r="A4696" i="13"/>
  <c r="B4696" i="13"/>
  <c r="A4697" i="13"/>
  <c r="B4697" i="13"/>
  <c r="A4698" i="13"/>
  <c r="B4698" i="13"/>
  <c r="A4699" i="13"/>
  <c r="B4699" i="13"/>
  <c r="A4700" i="13"/>
  <c r="B4700" i="13"/>
  <c r="A4701" i="13"/>
  <c r="B4701" i="13"/>
  <c r="A4702" i="13"/>
  <c r="B4702" i="13"/>
  <c r="A4703" i="13"/>
  <c r="B4703" i="13"/>
  <c r="A4704" i="13"/>
  <c r="B4704" i="13"/>
  <c r="A4705" i="13"/>
  <c r="B4705" i="13"/>
  <c r="A4706" i="13"/>
  <c r="B4706" i="13"/>
  <c r="A4707" i="13"/>
  <c r="B4707" i="13"/>
  <c r="A4708" i="13"/>
  <c r="B4708" i="13"/>
  <c r="A4709" i="13"/>
  <c r="B4709" i="13"/>
  <c r="A4710" i="13"/>
  <c r="B4710" i="13"/>
  <c r="A4711" i="13"/>
  <c r="B4711" i="13"/>
  <c r="A4712" i="13"/>
  <c r="B4712" i="13"/>
  <c r="A4713" i="13"/>
  <c r="B4713" i="13"/>
  <c r="A4714" i="13"/>
  <c r="B4714" i="13"/>
  <c r="A4715" i="13"/>
  <c r="B4715" i="13"/>
  <c r="A4716" i="13"/>
  <c r="B4716" i="13"/>
  <c r="A4717" i="13"/>
  <c r="B4717" i="13"/>
  <c r="A4718" i="13"/>
  <c r="B4718" i="13"/>
  <c r="A4719" i="13"/>
  <c r="B4719" i="13"/>
  <c r="A4720" i="13"/>
  <c r="B4720" i="13"/>
  <c r="A4721" i="13"/>
  <c r="B4721" i="13"/>
  <c r="A4722" i="13"/>
  <c r="B4722" i="13"/>
  <c r="A4723" i="13"/>
  <c r="B4723" i="13"/>
  <c r="A4724" i="13"/>
  <c r="B4724" i="13"/>
  <c r="A4725" i="13"/>
  <c r="B4725" i="13"/>
  <c r="A4726" i="13"/>
  <c r="B4726" i="13"/>
  <c r="A4727" i="13"/>
  <c r="B4727" i="13"/>
  <c r="A4728" i="13"/>
  <c r="B4728" i="13"/>
  <c r="A4729" i="13"/>
  <c r="B4729" i="13"/>
  <c r="A4730" i="13"/>
  <c r="B4730" i="13"/>
  <c r="A4731" i="13"/>
  <c r="B4731" i="13"/>
  <c r="A4732" i="13"/>
  <c r="B4732" i="13"/>
  <c r="A4733" i="13"/>
  <c r="B4733" i="13"/>
  <c r="A4734" i="13"/>
  <c r="B4734" i="13"/>
  <c r="A4735" i="13"/>
  <c r="B4735" i="13"/>
  <c r="A4736" i="13"/>
  <c r="B4736" i="13"/>
  <c r="A4737" i="13"/>
  <c r="B4737" i="13"/>
  <c r="A4738" i="13"/>
  <c r="B4738" i="13"/>
  <c r="A4739" i="13"/>
  <c r="B4739" i="13"/>
  <c r="A4740" i="13"/>
  <c r="B4740" i="13"/>
  <c r="A4741" i="13"/>
  <c r="B4741" i="13"/>
  <c r="A4742" i="13"/>
  <c r="B4742" i="13"/>
  <c r="A4743" i="13"/>
  <c r="B4743" i="13"/>
  <c r="A4744" i="13"/>
  <c r="B4744" i="13"/>
  <c r="A4745" i="13"/>
  <c r="B4745" i="13"/>
  <c r="A4746" i="13"/>
  <c r="B4746" i="13"/>
  <c r="A4747" i="13"/>
  <c r="B4747" i="13"/>
  <c r="A4748" i="13"/>
  <c r="B4748" i="13"/>
  <c r="A4749" i="13"/>
  <c r="B4749" i="13"/>
  <c r="A4750" i="13"/>
  <c r="B4750" i="13"/>
  <c r="A4751" i="13"/>
  <c r="B4751" i="13"/>
  <c r="A4752" i="13"/>
  <c r="B4752" i="13"/>
  <c r="A4753" i="13"/>
  <c r="B4753" i="13"/>
  <c r="A4754" i="13"/>
  <c r="B4754" i="13"/>
  <c r="A4755" i="13"/>
  <c r="B4755" i="13"/>
  <c r="A4756" i="13"/>
  <c r="B4756" i="13"/>
  <c r="A4757" i="13"/>
  <c r="B4757" i="13"/>
  <c r="A4758" i="13"/>
  <c r="B4758" i="13"/>
  <c r="A4759" i="13"/>
  <c r="B4759" i="13"/>
  <c r="A4760" i="13"/>
  <c r="B4760" i="13"/>
  <c r="A4761" i="13"/>
  <c r="B4761" i="13"/>
  <c r="A4762" i="13"/>
  <c r="B4762" i="13"/>
  <c r="A4763" i="13"/>
  <c r="B4763" i="13"/>
  <c r="A4764" i="13"/>
  <c r="B4764" i="13"/>
  <c r="A4765" i="13"/>
  <c r="B4765" i="13"/>
  <c r="A4766" i="13"/>
  <c r="B4766" i="13"/>
  <c r="A4767" i="13"/>
  <c r="B4767" i="13"/>
  <c r="A4768" i="13"/>
  <c r="B4768" i="13"/>
  <c r="A4769" i="13"/>
  <c r="B4769" i="13"/>
  <c r="A4770" i="13"/>
  <c r="B4770" i="13"/>
  <c r="A4771" i="13"/>
  <c r="B4771" i="13"/>
  <c r="A4772" i="13"/>
  <c r="B4772" i="13"/>
  <c r="A4773" i="13"/>
  <c r="B4773" i="13"/>
  <c r="A4774" i="13"/>
  <c r="B4774" i="13"/>
  <c r="A4775" i="13"/>
  <c r="B4775" i="13"/>
  <c r="A4776" i="13"/>
  <c r="B4776" i="13"/>
  <c r="A4777" i="13"/>
  <c r="B4777" i="13"/>
  <c r="A4778" i="13"/>
  <c r="B4778" i="13"/>
  <c r="A4779" i="13"/>
  <c r="B4779" i="13"/>
  <c r="A4780" i="13"/>
  <c r="B4780" i="13"/>
  <c r="A4781" i="13"/>
  <c r="B4781" i="13"/>
  <c r="A4782" i="13"/>
  <c r="B4782" i="13"/>
  <c r="A4783" i="13"/>
  <c r="B4783" i="13"/>
  <c r="A4784" i="13"/>
  <c r="B4784" i="13"/>
  <c r="A4785" i="13"/>
  <c r="B4785" i="13"/>
  <c r="A4786" i="13"/>
  <c r="B4786" i="13"/>
  <c r="A4787" i="13"/>
  <c r="B4787" i="13"/>
  <c r="A4788" i="13"/>
  <c r="B4788" i="13"/>
  <c r="A4789" i="13"/>
  <c r="B4789" i="13"/>
  <c r="A4790" i="13"/>
  <c r="B4790" i="13"/>
  <c r="A4791" i="13"/>
  <c r="B4791" i="13"/>
  <c r="A4792" i="13"/>
  <c r="B4792" i="13"/>
  <c r="A4793" i="13"/>
  <c r="B4793" i="13"/>
  <c r="A4794" i="13"/>
  <c r="B4794" i="13"/>
  <c r="A4795" i="13"/>
  <c r="B4795" i="13"/>
  <c r="A4796" i="13"/>
  <c r="B4796" i="13"/>
  <c r="A4797" i="13"/>
  <c r="B4797" i="13"/>
  <c r="A4798" i="13"/>
  <c r="B4798" i="13"/>
  <c r="A4799" i="13"/>
  <c r="B4799" i="13"/>
  <c r="A4800" i="13"/>
  <c r="B4800" i="13"/>
  <c r="A4801" i="13"/>
  <c r="B4801" i="13"/>
  <c r="A4802" i="13"/>
  <c r="B4802" i="13"/>
  <c r="A4803" i="13"/>
  <c r="B4803" i="13"/>
  <c r="A4804" i="13"/>
  <c r="B4804" i="13"/>
  <c r="A4805" i="13"/>
  <c r="B4805" i="13"/>
  <c r="A4806" i="13"/>
  <c r="B4806" i="13"/>
  <c r="A4807" i="13"/>
  <c r="B4807" i="13"/>
  <c r="A4808" i="13"/>
  <c r="B4808" i="13"/>
  <c r="A4809" i="13"/>
  <c r="B4809" i="13"/>
  <c r="A4810" i="13"/>
  <c r="B4810" i="13"/>
  <c r="A4811" i="13"/>
  <c r="B4811" i="13"/>
  <c r="A4812" i="13"/>
  <c r="B4812" i="13"/>
  <c r="A4813" i="13"/>
  <c r="B4813" i="13"/>
  <c r="A4814" i="13"/>
  <c r="B4814" i="13"/>
  <c r="A4815" i="13"/>
  <c r="B4815" i="13"/>
  <c r="A4816" i="13"/>
  <c r="B4816" i="13"/>
  <c r="A4817" i="13"/>
  <c r="B4817" i="13"/>
  <c r="A4818" i="13"/>
  <c r="B4818" i="13"/>
  <c r="A4819" i="13"/>
  <c r="B4819" i="13"/>
  <c r="A4820" i="13"/>
  <c r="B4820" i="13"/>
  <c r="A4821" i="13"/>
  <c r="B4821" i="13"/>
  <c r="A4822" i="13"/>
  <c r="B4822" i="13"/>
  <c r="A4823" i="13"/>
  <c r="B4823" i="13"/>
  <c r="A4824" i="13"/>
  <c r="B4824" i="13"/>
  <c r="A4825" i="13"/>
  <c r="B4825" i="13"/>
  <c r="A4826" i="13"/>
  <c r="B4826" i="13"/>
  <c r="A4827" i="13"/>
  <c r="B4827" i="13"/>
  <c r="A4828" i="13"/>
  <c r="B4828" i="13"/>
  <c r="A4829" i="13"/>
  <c r="B4829" i="13"/>
  <c r="A4830" i="13"/>
  <c r="B4830" i="13"/>
  <c r="A4831" i="13"/>
  <c r="B4831" i="13"/>
  <c r="A4832" i="13"/>
  <c r="B4832" i="13"/>
  <c r="A4833" i="13"/>
  <c r="B4833" i="13"/>
  <c r="A4834" i="13"/>
  <c r="B4834" i="13"/>
  <c r="A4835" i="13"/>
  <c r="B4835" i="13"/>
  <c r="A4836" i="13"/>
  <c r="B4836" i="13"/>
  <c r="A4837" i="13"/>
  <c r="B4837" i="13"/>
  <c r="A4838" i="13"/>
  <c r="B4838" i="13"/>
  <c r="A4839" i="13"/>
  <c r="B4839" i="13"/>
  <c r="A4840" i="13"/>
  <c r="B4840" i="13"/>
  <c r="A4841" i="13"/>
  <c r="B4841" i="13"/>
  <c r="A4842" i="13"/>
  <c r="B4842" i="13"/>
  <c r="A4843" i="13"/>
  <c r="B4843" i="13"/>
  <c r="A4844" i="13"/>
  <c r="B4844" i="13"/>
  <c r="A4845" i="13"/>
  <c r="B4845" i="13"/>
  <c r="A4846" i="13"/>
  <c r="B4846" i="13"/>
  <c r="A4847" i="13"/>
  <c r="B4847" i="13"/>
  <c r="A4848" i="13"/>
  <c r="B4848" i="13"/>
  <c r="A4849" i="13"/>
  <c r="B4849" i="13"/>
  <c r="A4850" i="13"/>
  <c r="B4850" i="13"/>
  <c r="A4851" i="13"/>
  <c r="B4851" i="13"/>
  <c r="A4852" i="13"/>
  <c r="B4852" i="13"/>
  <c r="A4853" i="13"/>
  <c r="B4853" i="13"/>
  <c r="A4854" i="13"/>
  <c r="B4854" i="13"/>
  <c r="A4855" i="13"/>
  <c r="B4855" i="13"/>
  <c r="A4856" i="13"/>
  <c r="B4856" i="13"/>
  <c r="A4857" i="13"/>
  <c r="B4857" i="13"/>
  <c r="A4858" i="13"/>
  <c r="B4858" i="13"/>
  <c r="A4859" i="13"/>
  <c r="B4859" i="13"/>
  <c r="A4860" i="13"/>
  <c r="B4860" i="13"/>
  <c r="A4861" i="13"/>
  <c r="B4861" i="13"/>
  <c r="A4862" i="13"/>
  <c r="B4862" i="13"/>
  <c r="A4863" i="13"/>
  <c r="B4863" i="13"/>
  <c r="A4864" i="13"/>
  <c r="B4864" i="13"/>
  <c r="A4865" i="13"/>
  <c r="B4865" i="13"/>
  <c r="A4866" i="13"/>
  <c r="B4866" i="13"/>
  <c r="A4867" i="13"/>
  <c r="B4867" i="13"/>
  <c r="A4868" i="13"/>
  <c r="B4868" i="13"/>
  <c r="A4869" i="13"/>
  <c r="B4869" i="13"/>
  <c r="A4870" i="13"/>
  <c r="B4870" i="13"/>
  <c r="A4871" i="13"/>
  <c r="B4871" i="13"/>
  <c r="A4872" i="13"/>
  <c r="B4872" i="13"/>
  <c r="A4873" i="13"/>
  <c r="B4873" i="13"/>
  <c r="A4874" i="13"/>
  <c r="B4874" i="13"/>
  <c r="A4875" i="13"/>
  <c r="B4875" i="13"/>
  <c r="A4876" i="13"/>
  <c r="B4876" i="13"/>
  <c r="A4877" i="13"/>
  <c r="B4877" i="13"/>
  <c r="A4878" i="13"/>
  <c r="B4878" i="13"/>
  <c r="A4879" i="13"/>
  <c r="B4879" i="13"/>
  <c r="A4880" i="13"/>
  <c r="B4880" i="13"/>
  <c r="A4881" i="13"/>
  <c r="B4881" i="13"/>
  <c r="A4882" i="13"/>
  <c r="B4882" i="13"/>
  <c r="A4883" i="13"/>
  <c r="B4883" i="13"/>
  <c r="A4884" i="13"/>
  <c r="B4884" i="13"/>
  <c r="A4885" i="13"/>
  <c r="B4885" i="13"/>
  <c r="A4886" i="13"/>
  <c r="B4886" i="13"/>
  <c r="A4887" i="13"/>
  <c r="B4887" i="13"/>
  <c r="A4888" i="13"/>
  <c r="B4888" i="13"/>
  <c r="A4889" i="13"/>
  <c r="B4889" i="13"/>
  <c r="A4890" i="13"/>
  <c r="B4890" i="13"/>
  <c r="A4891" i="13"/>
  <c r="B4891" i="13"/>
  <c r="A4892" i="13"/>
  <c r="B4892" i="13"/>
  <c r="A4893" i="13"/>
  <c r="B4893" i="13"/>
  <c r="A4894" i="13"/>
  <c r="B4894" i="13"/>
  <c r="A4895" i="13"/>
  <c r="B4895" i="13"/>
  <c r="A4896" i="13"/>
  <c r="B4896" i="13"/>
  <c r="A4897" i="13"/>
  <c r="B4897" i="13"/>
  <c r="A4898" i="13"/>
  <c r="B4898" i="13"/>
  <c r="A4899" i="13"/>
  <c r="B4899" i="13"/>
  <c r="A4900" i="13"/>
  <c r="B4900" i="13"/>
  <c r="A4901" i="13"/>
  <c r="B4901" i="13"/>
  <c r="A4902" i="13"/>
  <c r="B4902" i="13"/>
  <c r="A4903" i="13"/>
  <c r="B4903" i="13"/>
  <c r="A4904" i="13"/>
  <c r="B4904" i="13"/>
  <c r="A4905" i="13"/>
  <c r="B4905" i="13"/>
  <c r="A4906" i="13"/>
  <c r="B4906" i="13"/>
  <c r="A4907" i="13"/>
  <c r="B4907" i="13"/>
  <c r="A4908" i="13"/>
  <c r="B4908" i="13"/>
  <c r="A4909" i="13"/>
  <c r="B4909" i="13"/>
  <c r="A4910" i="13"/>
  <c r="B4910" i="13"/>
  <c r="A4911" i="13"/>
  <c r="B4911" i="13"/>
  <c r="A4912" i="13"/>
  <c r="B4912" i="13"/>
  <c r="A4913" i="13"/>
  <c r="B4913" i="13"/>
  <c r="A4914" i="13"/>
  <c r="B4914" i="13"/>
  <c r="A4915" i="13"/>
  <c r="B4915" i="13"/>
  <c r="A4916" i="13"/>
  <c r="B4916" i="13"/>
  <c r="A4917" i="13"/>
  <c r="B4917" i="13"/>
  <c r="A4918" i="13"/>
  <c r="B4918" i="13"/>
  <c r="A4919" i="13"/>
  <c r="B4919" i="13"/>
  <c r="A4920" i="13"/>
  <c r="B4920" i="13"/>
  <c r="A4921" i="13"/>
  <c r="B4921" i="13"/>
  <c r="A4922" i="13"/>
  <c r="B4922" i="13"/>
  <c r="A4923" i="13"/>
  <c r="B4923" i="13"/>
  <c r="A4924" i="13"/>
  <c r="B4924" i="13"/>
  <c r="A4925" i="13"/>
  <c r="B4925" i="13"/>
  <c r="A4926" i="13"/>
  <c r="B4926" i="13"/>
  <c r="A4927" i="13"/>
  <c r="B4927" i="13"/>
  <c r="A4928" i="13"/>
  <c r="B4928" i="13"/>
  <c r="A4929" i="13"/>
  <c r="B4929" i="13"/>
  <c r="A4930" i="13"/>
  <c r="B4930" i="13"/>
  <c r="A4931" i="13"/>
  <c r="B4931" i="13"/>
  <c r="A4932" i="13"/>
  <c r="B4932" i="13"/>
  <c r="A4933" i="13"/>
  <c r="B4933" i="13"/>
  <c r="A4934" i="13"/>
  <c r="B4934" i="13"/>
  <c r="A4935" i="13"/>
  <c r="B4935" i="13"/>
  <c r="A4936" i="13"/>
  <c r="B4936" i="13"/>
  <c r="A4937" i="13"/>
  <c r="B4937" i="13"/>
  <c r="A4938" i="13"/>
  <c r="B4938" i="13"/>
  <c r="A4939" i="13"/>
  <c r="B4939" i="13"/>
  <c r="A4940" i="13"/>
  <c r="B4940" i="13"/>
  <c r="A4941" i="13"/>
  <c r="B4941" i="13"/>
  <c r="A4942" i="13"/>
  <c r="B4942" i="13"/>
  <c r="A4943" i="13"/>
  <c r="B4943" i="13"/>
  <c r="A4944" i="13"/>
  <c r="B4944" i="13"/>
  <c r="A4945" i="13"/>
  <c r="B4945" i="13"/>
  <c r="A4946" i="13"/>
  <c r="B4946" i="13"/>
  <c r="A4947" i="13"/>
  <c r="B4947" i="13"/>
  <c r="A4948" i="13"/>
  <c r="B4948" i="13"/>
  <c r="A4949" i="13"/>
  <c r="B4949" i="13"/>
  <c r="A4950" i="13"/>
  <c r="B4950" i="13"/>
  <c r="A4951" i="13"/>
  <c r="B4951" i="13"/>
  <c r="A4952" i="13"/>
  <c r="B4952" i="13"/>
  <c r="A4953" i="13"/>
  <c r="B4953" i="13"/>
  <c r="A4954" i="13"/>
  <c r="B4954" i="13"/>
  <c r="A4955" i="13"/>
  <c r="B4955" i="13"/>
  <c r="A4956" i="13"/>
  <c r="B4956" i="13"/>
  <c r="A4957" i="13"/>
  <c r="B4957" i="13"/>
  <c r="A4958" i="13"/>
  <c r="B4958" i="13"/>
  <c r="A4959" i="13"/>
  <c r="B4959" i="13"/>
  <c r="A4960" i="13"/>
  <c r="B4960" i="13"/>
  <c r="A4961" i="13"/>
  <c r="B4961" i="13"/>
  <c r="A4962" i="13"/>
  <c r="B4962" i="13"/>
  <c r="A4963" i="13"/>
  <c r="B4963" i="13"/>
  <c r="A4964" i="13"/>
  <c r="B4964" i="13"/>
  <c r="A4965" i="13"/>
  <c r="B4965" i="13"/>
  <c r="A4966" i="13"/>
  <c r="B4966" i="13"/>
  <c r="A4967" i="13"/>
  <c r="B4967" i="13"/>
  <c r="A4968" i="13"/>
  <c r="B4968" i="13"/>
  <c r="A4969" i="13"/>
  <c r="B4969" i="13"/>
  <c r="A4970" i="13"/>
  <c r="B4970" i="13"/>
  <c r="A4971" i="13"/>
  <c r="B4971" i="13"/>
  <c r="A4972" i="13"/>
  <c r="B4972" i="13"/>
  <c r="A4973" i="13"/>
  <c r="B4973" i="13"/>
  <c r="A4974" i="13"/>
  <c r="B4974" i="13"/>
  <c r="A4975" i="13"/>
  <c r="B4975" i="13"/>
  <c r="A4976" i="13"/>
  <c r="B4976" i="13"/>
  <c r="A4977" i="13"/>
  <c r="B4977" i="13"/>
  <c r="A4978" i="13"/>
  <c r="B4978" i="13"/>
  <c r="A4979" i="13"/>
  <c r="B4979" i="13"/>
  <c r="A4980" i="13"/>
  <c r="B4980" i="13"/>
  <c r="A4981" i="13"/>
  <c r="B4981" i="13"/>
  <c r="A4982" i="13"/>
  <c r="B4982" i="13"/>
  <c r="A4983" i="13"/>
  <c r="B4983" i="13"/>
  <c r="A4984" i="13"/>
  <c r="B4984" i="13"/>
  <c r="A4985" i="13"/>
  <c r="B4985" i="13"/>
  <c r="A4986" i="13"/>
  <c r="B4986" i="13"/>
  <c r="A4987" i="13"/>
  <c r="B4987" i="13"/>
  <c r="A4988" i="13"/>
  <c r="B4988" i="13"/>
  <c r="A4989" i="13"/>
  <c r="B4989" i="13"/>
  <c r="A4990" i="13"/>
  <c r="B4990" i="13"/>
  <c r="A4991" i="13"/>
  <c r="B4991" i="13"/>
  <c r="A4992" i="13"/>
  <c r="B4992" i="13"/>
  <c r="A4993" i="13"/>
  <c r="B4993" i="13"/>
  <c r="A4994" i="13"/>
  <c r="B4994" i="13"/>
  <c r="A4995" i="13"/>
  <c r="B4995" i="13"/>
  <c r="A4996" i="13"/>
  <c r="B4996" i="13"/>
  <c r="A4997" i="13"/>
  <c r="B4997" i="13"/>
  <c r="A4998" i="13"/>
  <c r="B4998" i="13"/>
  <c r="A4999" i="13"/>
  <c r="B4999" i="13"/>
  <c r="A5000" i="13"/>
  <c r="B5000" i="13"/>
  <c r="A5001" i="13"/>
  <c r="B5001" i="13"/>
  <c r="A5002" i="13"/>
  <c r="B5002" i="13"/>
  <c r="A5003" i="13"/>
  <c r="B5003" i="13"/>
  <c r="A5004" i="13"/>
  <c r="B5004" i="13"/>
  <c r="A5005" i="13"/>
  <c r="B5005" i="13"/>
  <c r="A5006" i="13"/>
  <c r="B5006" i="13"/>
  <c r="A5007" i="13"/>
  <c r="B5007" i="13"/>
  <c r="A5008" i="13"/>
  <c r="B5008" i="13"/>
  <c r="A5009" i="13"/>
  <c r="B5009" i="13"/>
  <c r="A5010" i="13"/>
  <c r="B5010" i="13"/>
  <c r="A5011" i="13"/>
  <c r="B5011" i="13"/>
  <c r="A5012" i="13"/>
  <c r="B5012" i="13"/>
  <c r="A5013" i="13"/>
  <c r="B5013" i="13"/>
  <c r="A5014" i="13"/>
  <c r="B5014" i="13"/>
  <c r="A5015" i="13"/>
  <c r="B5015" i="13"/>
  <c r="A5016" i="13"/>
  <c r="B5016" i="13"/>
  <c r="A5017" i="13"/>
  <c r="B5017" i="13"/>
  <c r="A5018" i="13"/>
  <c r="B5018" i="13"/>
  <c r="A5019" i="13"/>
  <c r="B5019" i="13"/>
  <c r="A5020" i="13"/>
  <c r="B5020" i="13"/>
  <c r="A5021" i="13"/>
  <c r="B5021" i="13"/>
  <c r="A5022" i="13"/>
  <c r="B5022" i="13"/>
  <c r="A5023" i="13"/>
  <c r="B5023" i="13"/>
  <c r="A5024" i="13"/>
  <c r="B5024" i="13"/>
  <c r="A5025" i="13"/>
  <c r="B5025" i="13"/>
  <c r="A5026" i="13"/>
  <c r="B5026" i="13"/>
  <c r="A5027" i="13"/>
  <c r="B5027" i="13"/>
  <c r="A5028" i="13"/>
  <c r="B5028" i="13"/>
  <c r="A5029" i="13"/>
  <c r="B5029" i="13"/>
  <c r="A5030" i="13"/>
  <c r="B5030" i="13"/>
  <c r="A5031" i="13"/>
  <c r="B5031" i="13"/>
  <c r="A5032" i="13"/>
  <c r="B5032" i="13"/>
  <c r="A5033" i="13"/>
  <c r="B5033" i="13"/>
  <c r="A5034" i="13"/>
  <c r="B5034" i="13"/>
  <c r="A5035" i="13"/>
  <c r="B5035" i="13"/>
  <c r="A5036" i="13"/>
  <c r="B5036" i="13"/>
  <c r="A5037" i="13"/>
  <c r="B5037" i="13"/>
  <c r="A5038" i="13"/>
  <c r="B5038" i="13"/>
  <c r="A5039" i="13"/>
  <c r="B5039" i="13"/>
  <c r="A5040" i="13"/>
  <c r="B5040" i="13"/>
  <c r="A5041" i="13"/>
  <c r="B5041" i="13"/>
  <c r="A5042" i="13"/>
  <c r="B5042" i="13"/>
  <c r="A5043" i="13"/>
  <c r="B5043" i="13"/>
  <c r="A5044" i="13"/>
  <c r="B5044" i="13"/>
  <c r="A5045" i="13"/>
  <c r="B5045" i="13"/>
  <c r="A5046" i="13"/>
  <c r="B5046" i="13"/>
  <c r="A5047" i="13"/>
  <c r="B5047" i="13"/>
  <c r="A5048" i="13"/>
  <c r="B5048" i="13"/>
  <c r="A5049" i="13"/>
  <c r="B5049" i="13"/>
  <c r="A5050" i="13"/>
  <c r="B5050" i="13"/>
  <c r="A5051" i="13"/>
  <c r="B5051" i="13"/>
  <c r="A5052" i="13"/>
  <c r="B5052" i="13"/>
  <c r="A5053" i="13"/>
  <c r="B5053" i="13"/>
  <c r="A5054" i="13"/>
  <c r="B5054" i="13"/>
  <c r="A5055" i="13"/>
  <c r="B5055" i="13"/>
  <c r="A5056" i="13"/>
  <c r="B5056" i="13"/>
  <c r="A5057" i="13"/>
  <c r="B5057" i="13"/>
  <c r="A5058" i="13"/>
  <c r="B5058" i="13"/>
  <c r="A5059" i="13"/>
  <c r="B5059" i="13"/>
  <c r="A5060" i="13"/>
  <c r="B5060" i="13"/>
  <c r="A5061" i="13"/>
  <c r="B5061" i="13"/>
  <c r="A5062" i="13"/>
  <c r="B5062" i="13"/>
  <c r="A5063" i="13"/>
  <c r="B5063" i="13"/>
  <c r="A5064" i="13"/>
  <c r="B5064" i="13"/>
  <c r="A5065" i="13"/>
  <c r="B5065" i="13"/>
  <c r="A5066" i="13"/>
  <c r="B5066" i="13"/>
  <c r="A5067" i="13"/>
  <c r="B5067" i="13"/>
  <c r="A5068" i="13"/>
  <c r="B5068" i="13"/>
  <c r="A5069" i="13"/>
  <c r="B5069" i="13"/>
  <c r="A5070" i="13"/>
  <c r="B5070" i="13"/>
  <c r="A5071" i="13"/>
  <c r="B5071" i="13"/>
  <c r="A5072" i="13"/>
  <c r="B5072" i="13"/>
  <c r="A5073" i="13"/>
  <c r="B5073" i="13"/>
  <c r="A5074" i="13"/>
  <c r="B5074" i="13"/>
  <c r="A5075" i="13"/>
  <c r="B5075" i="13"/>
  <c r="A5076" i="13"/>
  <c r="B5076" i="13"/>
  <c r="A5077" i="13"/>
  <c r="B5077" i="13"/>
  <c r="A5078" i="13"/>
  <c r="B5078" i="13"/>
  <c r="A5079" i="13"/>
  <c r="B5079" i="13"/>
  <c r="A5080" i="13"/>
  <c r="B5080" i="13"/>
  <c r="A5081" i="13"/>
  <c r="B5081" i="13"/>
  <c r="A5082" i="13"/>
  <c r="B5082" i="13"/>
  <c r="A5083" i="13"/>
  <c r="B5083" i="13"/>
  <c r="A5084" i="13"/>
  <c r="B5084" i="13"/>
  <c r="A5085" i="13"/>
  <c r="B5085" i="13"/>
  <c r="A5086" i="13"/>
  <c r="B5086" i="13"/>
  <c r="A5087" i="13"/>
  <c r="B5087" i="13"/>
  <c r="A5088" i="13"/>
  <c r="B5088" i="13"/>
  <c r="A5089" i="13"/>
  <c r="B5089" i="13"/>
  <c r="A5090" i="13"/>
  <c r="B5090" i="13"/>
  <c r="A2931" i="13"/>
  <c r="B2931" i="13"/>
  <c r="C5090" i="13"/>
  <c r="C2932" i="13"/>
  <c r="C2933" i="13"/>
  <c r="C2934" i="13"/>
  <c r="C2935" i="13"/>
  <c r="C2936" i="13"/>
  <c r="C2937" i="13"/>
  <c r="C2938" i="13"/>
  <c r="C2939" i="13"/>
  <c r="C2940" i="13"/>
  <c r="C2941" i="13"/>
  <c r="C2942" i="13"/>
  <c r="C2943" i="13"/>
  <c r="C2944" i="13"/>
  <c r="C2945" i="13"/>
  <c r="C2946" i="13"/>
  <c r="C2947" i="13"/>
  <c r="C2948" i="13"/>
  <c r="C2949" i="13"/>
  <c r="C2950" i="13"/>
  <c r="C2951" i="13"/>
  <c r="C2952" i="13"/>
  <c r="C2953" i="13"/>
  <c r="C2954" i="13"/>
  <c r="C2955" i="13"/>
  <c r="C2956" i="13"/>
  <c r="C2957" i="13"/>
  <c r="C2958" i="13"/>
  <c r="C2959" i="13"/>
  <c r="C2960" i="13"/>
  <c r="C2961" i="13"/>
  <c r="C2962" i="13"/>
  <c r="C2963" i="13"/>
  <c r="C2964" i="13"/>
  <c r="C2965" i="13"/>
  <c r="C2966" i="13"/>
  <c r="C2967" i="13"/>
  <c r="C2968" i="13"/>
  <c r="C2969" i="13"/>
  <c r="C2970" i="13"/>
  <c r="C2971" i="13"/>
  <c r="C2972" i="13"/>
  <c r="C2973" i="13"/>
  <c r="C2974" i="13"/>
  <c r="C2975" i="13"/>
  <c r="C2976" i="13"/>
  <c r="C2977" i="13"/>
  <c r="C2978" i="13"/>
  <c r="C2979" i="13"/>
  <c r="C2980" i="13"/>
  <c r="C2981" i="13"/>
  <c r="C2982" i="13"/>
  <c r="C2983" i="13"/>
  <c r="C2984" i="13"/>
  <c r="C2985" i="13"/>
  <c r="C2986" i="13"/>
  <c r="C2987" i="13"/>
  <c r="C2988" i="13"/>
  <c r="C2989" i="13"/>
  <c r="C2990" i="13"/>
  <c r="C2991" i="13"/>
  <c r="C2992" i="13"/>
  <c r="C2993" i="13"/>
  <c r="C2994" i="13"/>
  <c r="C2995" i="13"/>
  <c r="C2996" i="13"/>
  <c r="C2997" i="13"/>
  <c r="C2998" i="13"/>
  <c r="C2999" i="13"/>
  <c r="C3000" i="13"/>
  <c r="C3001" i="13"/>
  <c r="C3002" i="13"/>
  <c r="C3003" i="13"/>
  <c r="C3004" i="13"/>
  <c r="C3005" i="13"/>
  <c r="C3006" i="13"/>
  <c r="C3007" i="13"/>
  <c r="C3008" i="13"/>
  <c r="C3009" i="13"/>
  <c r="C3010" i="13"/>
  <c r="C3011" i="13"/>
  <c r="C3012" i="13"/>
  <c r="C3013" i="13"/>
  <c r="C3014" i="13"/>
  <c r="C3015" i="13"/>
  <c r="C3016" i="13"/>
  <c r="C3017" i="13"/>
  <c r="C3018" i="13"/>
  <c r="C3019" i="13"/>
  <c r="C3020" i="13"/>
  <c r="C3021" i="13"/>
  <c r="C3022" i="13"/>
  <c r="C3023" i="13"/>
  <c r="C3024" i="13"/>
  <c r="C3025" i="13"/>
  <c r="C3026" i="13"/>
  <c r="C3027" i="13"/>
  <c r="C3028" i="13"/>
  <c r="C3029" i="13"/>
  <c r="C3030" i="13"/>
  <c r="C3031" i="13"/>
  <c r="C3032" i="13"/>
  <c r="C3033" i="13"/>
  <c r="C3034" i="13"/>
  <c r="C3035" i="13"/>
  <c r="C3036" i="13"/>
  <c r="C3037" i="13"/>
  <c r="C3038" i="13"/>
  <c r="C3039" i="13"/>
  <c r="C3040" i="13"/>
  <c r="C3041" i="13"/>
  <c r="C3042" i="13"/>
  <c r="C3043" i="13"/>
  <c r="C3044" i="13"/>
  <c r="C3045" i="13"/>
  <c r="C3046" i="13"/>
  <c r="C3047" i="13"/>
  <c r="C3048" i="13"/>
  <c r="C3049" i="13"/>
  <c r="C3050" i="13"/>
  <c r="C3051" i="13"/>
  <c r="C3052" i="13"/>
  <c r="C3053" i="13"/>
  <c r="C3054" i="13"/>
  <c r="C3055" i="13"/>
  <c r="C3056" i="13"/>
  <c r="C3057" i="13"/>
  <c r="C3058" i="13"/>
  <c r="C3059" i="13"/>
  <c r="C3060" i="13"/>
  <c r="C3061" i="13"/>
  <c r="C3062" i="13"/>
  <c r="C3063" i="13"/>
  <c r="C3064" i="13"/>
  <c r="C3065" i="13"/>
  <c r="C3066" i="13"/>
  <c r="C3067" i="13"/>
  <c r="C3068" i="13"/>
  <c r="C3069" i="13"/>
  <c r="C3070" i="13"/>
  <c r="C3071" i="13"/>
  <c r="C3072" i="13"/>
  <c r="C3073" i="13"/>
  <c r="C3074" i="13"/>
  <c r="C3075" i="13"/>
  <c r="C3076" i="13"/>
  <c r="C3077" i="13"/>
  <c r="C3078" i="13"/>
  <c r="C3079" i="13"/>
  <c r="C3080" i="13"/>
  <c r="C3081" i="13"/>
  <c r="C3082" i="13"/>
  <c r="C3083" i="13"/>
  <c r="C3084" i="13"/>
  <c r="C3085" i="13"/>
  <c r="C3086" i="13"/>
  <c r="C3087" i="13"/>
  <c r="C3088" i="13"/>
  <c r="C3089" i="13"/>
  <c r="C3090" i="13"/>
  <c r="C3091" i="13"/>
  <c r="C3092" i="13"/>
  <c r="C3093" i="13"/>
  <c r="C3094" i="13"/>
  <c r="C3095" i="13"/>
  <c r="C3096" i="13"/>
  <c r="C3097" i="13"/>
  <c r="C3098" i="13"/>
  <c r="C3099" i="13"/>
  <c r="C3100" i="13"/>
  <c r="C3101" i="13"/>
  <c r="C3102" i="13"/>
  <c r="C3103" i="13"/>
  <c r="C3104" i="13"/>
  <c r="C3105" i="13"/>
  <c r="C3106" i="13"/>
  <c r="C3107" i="13"/>
  <c r="C3108" i="13"/>
  <c r="C3109" i="13"/>
  <c r="C3110" i="13"/>
  <c r="C3111" i="13"/>
  <c r="C3112" i="13"/>
  <c r="C3113" i="13"/>
  <c r="C3114" i="13"/>
  <c r="C3115" i="13"/>
  <c r="C3116" i="13"/>
  <c r="C3117" i="13"/>
  <c r="C3118" i="13"/>
  <c r="C3119" i="13"/>
  <c r="C3120" i="13"/>
  <c r="C3121" i="13"/>
  <c r="C3122" i="13"/>
  <c r="C3123" i="13"/>
  <c r="C3124" i="13"/>
  <c r="C3125" i="13"/>
  <c r="C3126" i="13"/>
  <c r="C3127" i="13"/>
  <c r="C3128" i="13"/>
  <c r="C3129" i="13"/>
  <c r="C3130" i="13"/>
  <c r="C3131" i="13"/>
  <c r="C3132" i="13"/>
  <c r="C3133" i="13"/>
  <c r="C3134" i="13"/>
  <c r="C3135" i="13"/>
  <c r="C3136" i="13"/>
  <c r="C3137" i="13"/>
  <c r="C3138" i="13"/>
  <c r="C3139" i="13"/>
  <c r="C3140" i="13"/>
  <c r="C3141" i="13"/>
  <c r="C3142" i="13"/>
  <c r="C3143" i="13"/>
  <c r="C3144" i="13"/>
  <c r="C3145" i="13"/>
  <c r="C3146" i="13"/>
  <c r="C3147" i="13"/>
  <c r="C3148" i="13"/>
  <c r="C3149" i="13"/>
  <c r="C3150" i="13"/>
  <c r="C3151" i="13"/>
  <c r="C3152" i="13"/>
  <c r="C3153" i="13"/>
  <c r="C3154" i="13"/>
  <c r="C3155" i="13"/>
  <c r="C3156" i="13"/>
  <c r="C3157" i="13"/>
  <c r="C3158" i="13"/>
  <c r="C3159" i="13"/>
  <c r="C3160" i="13"/>
  <c r="C3161" i="13"/>
  <c r="C3162" i="13"/>
  <c r="C3163" i="13"/>
  <c r="C3164" i="13"/>
  <c r="C3165" i="13"/>
  <c r="C3166" i="13"/>
  <c r="C3167" i="13"/>
  <c r="C3168" i="13"/>
  <c r="C3169" i="13"/>
  <c r="C3170" i="13"/>
  <c r="C3171" i="13"/>
  <c r="C3172" i="13"/>
  <c r="C3173" i="13"/>
  <c r="C3174" i="13"/>
  <c r="C3175" i="13"/>
  <c r="C3176" i="13"/>
  <c r="C3177" i="13"/>
  <c r="C3178" i="13"/>
  <c r="C3179" i="13"/>
  <c r="C3180" i="13"/>
  <c r="C3181" i="13"/>
  <c r="C3182" i="13"/>
  <c r="C3183" i="13"/>
  <c r="C3184" i="13"/>
  <c r="C3185" i="13"/>
  <c r="C3186" i="13"/>
  <c r="C3187" i="13"/>
  <c r="C3188" i="13"/>
  <c r="C3189" i="13"/>
  <c r="C3190" i="13"/>
  <c r="C3191" i="13"/>
  <c r="C3192" i="13"/>
  <c r="C3193" i="13"/>
  <c r="C3194" i="13"/>
  <c r="C3195" i="13"/>
  <c r="C3196" i="13"/>
  <c r="C3197" i="13"/>
  <c r="C3198" i="13"/>
  <c r="C3199" i="13"/>
  <c r="C3200" i="13"/>
  <c r="C3201" i="13"/>
  <c r="C3202" i="13"/>
  <c r="C3203" i="13"/>
  <c r="C3204" i="13"/>
  <c r="C3205" i="13"/>
  <c r="C3206" i="13"/>
  <c r="C3207" i="13"/>
  <c r="C3208" i="13"/>
  <c r="C3209" i="13"/>
  <c r="C3210" i="13"/>
  <c r="C3211" i="13"/>
  <c r="C3212" i="13"/>
  <c r="C3213" i="13"/>
  <c r="C3214" i="13"/>
  <c r="C3215" i="13"/>
  <c r="C3216" i="13"/>
  <c r="C3217" i="13"/>
  <c r="C3218" i="13"/>
  <c r="C3219" i="13"/>
  <c r="C3220" i="13"/>
  <c r="C3221" i="13"/>
  <c r="C3222" i="13"/>
  <c r="C3223" i="13"/>
  <c r="C3224" i="13"/>
  <c r="C3225" i="13"/>
  <c r="C3226" i="13"/>
  <c r="C3227" i="13"/>
  <c r="C3228" i="13"/>
  <c r="C3229" i="13"/>
  <c r="C3230" i="13"/>
  <c r="C3231" i="13"/>
  <c r="C3232" i="13"/>
  <c r="C3233" i="13"/>
  <c r="C3234" i="13"/>
  <c r="C3235" i="13"/>
  <c r="C3236" i="13"/>
  <c r="C3237" i="13"/>
  <c r="C3238" i="13"/>
  <c r="C3239" i="13"/>
  <c r="C3240" i="13"/>
  <c r="C3241" i="13"/>
  <c r="C3242" i="13"/>
  <c r="C3243" i="13"/>
  <c r="C3244" i="13"/>
  <c r="C3245" i="13"/>
  <c r="C3246" i="13"/>
  <c r="C3247" i="13"/>
  <c r="C3248" i="13"/>
  <c r="C3249" i="13"/>
  <c r="C3250" i="13"/>
  <c r="C3251" i="13"/>
  <c r="C3252" i="13"/>
  <c r="C3253" i="13"/>
  <c r="C3254" i="13"/>
  <c r="C3255" i="13"/>
  <c r="C3256" i="13"/>
  <c r="C3257" i="13"/>
  <c r="C3258" i="13"/>
  <c r="C3259" i="13"/>
  <c r="C3260" i="13"/>
  <c r="C3261" i="13"/>
  <c r="C3262" i="13"/>
  <c r="C3263" i="13"/>
  <c r="C3264" i="13"/>
  <c r="C3265" i="13"/>
  <c r="C3266" i="13"/>
  <c r="C3267" i="13"/>
  <c r="C3268" i="13"/>
  <c r="C3269" i="13"/>
  <c r="C3270" i="13"/>
  <c r="C3271" i="13"/>
  <c r="C3272" i="13"/>
  <c r="C3273" i="13"/>
  <c r="C3274" i="13"/>
  <c r="C3275" i="13"/>
  <c r="C3276" i="13"/>
  <c r="C3277" i="13"/>
  <c r="C3278" i="13"/>
  <c r="C3279" i="13"/>
  <c r="C3280" i="13"/>
  <c r="C3281" i="13"/>
  <c r="C3282" i="13"/>
  <c r="C3283" i="13"/>
  <c r="C3284" i="13"/>
  <c r="C3285" i="13"/>
  <c r="C3286" i="13"/>
  <c r="C3287" i="13"/>
  <c r="C3288" i="13"/>
  <c r="C3289" i="13"/>
  <c r="C3290" i="13"/>
  <c r="C3291" i="13"/>
  <c r="C3292" i="13"/>
  <c r="C3293" i="13"/>
  <c r="C3294" i="13"/>
  <c r="C3295" i="13"/>
  <c r="C3296" i="13"/>
  <c r="C3297" i="13"/>
  <c r="C3298" i="13"/>
  <c r="C3299" i="13"/>
  <c r="C3300" i="13"/>
  <c r="C3301" i="13"/>
  <c r="C3302" i="13"/>
  <c r="C3303" i="13"/>
  <c r="C3304" i="13"/>
  <c r="C3305" i="13"/>
  <c r="C3306" i="13"/>
  <c r="C3307" i="13"/>
  <c r="C3308" i="13"/>
  <c r="C3309" i="13"/>
  <c r="C3310" i="13"/>
  <c r="C3311" i="13"/>
  <c r="C3312" i="13"/>
  <c r="C3313" i="13"/>
  <c r="C3314" i="13"/>
  <c r="C3315" i="13"/>
  <c r="C3316" i="13"/>
  <c r="C3317" i="13"/>
  <c r="C3318" i="13"/>
  <c r="C3319" i="13"/>
  <c r="C3320" i="13"/>
  <c r="C3321" i="13"/>
  <c r="C3322" i="13"/>
  <c r="C3323" i="13"/>
  <c r="C3324" i="13"/>
  <c r="C3325" i="13"/>
  <c r="C3326" i="13"/>
  <c r="C3327" i="13"/>
  <c r="C3328" i="13"/>
  <c r="C3329" i="13"/>
  <c r="C3330" i="13"/>
  <c r="C3331" i="13"/>
  <c r="C3332" i="13"/>
  <c r="C3333" i="13"/>
  <c r="C3334" i="13"/>
  <c r="C3335" i="13"/>
  <c r="C3336" i="13"/>
  <c r="C3337" i="13"/>
  <c r="C3338" i="13"/>
  <c r="C3339" i="13"/>
  <c r="C3340" i="13"/>
  <c r="C3341" i="13"/>
  <c r="C3342" i="13"/>
  <c r="C3343" i="13"/>
  <c r="C3344" i="13"/>
  <c r="C3345" i="13"/>
  <c r="C3346" i="13"/>
  <c r="C3347" i="13"/>
  <c r="C3348" i="13"/>
  <c r="C3349" i="13"/>
  <c r="C3350" i="13"/>
  <c r="C3351" i="13"/>
  <c r="C3352" i="13"/>
  <c r="C3353" i="13"/>
  <c r="C3354" i="13"/>
  <c r="C3355" i="13"/>
  <c r="C3356" i="13"/>
  <c r="C3357" i="13"/>
  <c r="C3358" i="13"/>
  <c r="C3359" i="13"/>
  <c r="C3360" i="13"/>
  <c r="C3361" i="13"/>
  <c r="C3362" i="13"/>
  <c r="C3363" i="13"/>
  <c r="C3364" i="13"/>
  <c r="C3365" i="13"/>
  <c r="C3366" i="13"/>
  <c r="C3367" i="13"/>
  <c r="C3368" i="13"/>
  <c r="C3369" i="13"/>
  <c r="C3370" i="13"/>
  <c r="C3371" i="13"/>
  <c r="C3372" i="13"/>
  <c r="C3373" i="13"/>
  <c r="C3374" i="13"/>
  <c r="C3375" i="13"/>
  <c r="C3376" i="13"/>
  <c r="C3377" i="13"/>
  <c r="C3378" i="13"/>
  <c r="C3379" i="13"/>
  <c r="C3380" i="13"/>
  <c r="C3381" i="13"/>
  <c r="C3382" i="13"/>
  <c r="C3383" i="13"/>
  <c r="C3384" i="13"/>
  <c r="C3385" i="13"/>
  <c r="C3386" i="13"/>
  <c r="C3387" i="13"/>
  <c r="C3388" i="13"/>
  <c r="C3389" i="13"/>
  <c r="C3390" i="13"/>
  <c r="C3391" i="13"/>
  <c r="C3392" i="13"/>
  <c r="C3393" i="13"/>
  <c r="C3394" i="13"/>
  <c r="C3395" i="13"/>
  <c r="C3396" i="13"/>
  <c r="C3397" i="13"/>
  <c r="C3398" i="13"/>
  <c r="C3399" i="13"/>
  <c r="C3400" i="13"/>
  <c r="C3401" i="13"/>
  <c r="C3402" i="13"/>
  <c r="C3403" i="13"/>
  <c r="C3404" i="13"/>
  <c r="C3405" i="13"/>
  <c r="C3406" i="13"/>
  <c r="C3407" i="13"/>
  <c r="C3408" i="13"/>
  <c r="C3409" i="13"/>
  <c r="C3410" i="13"/>
  <c r="C3411" i="13"/>
  <c r="C3412" i="13"/>
  <c r="C3413" i="13"/>
  <c r="C3414" i="13"/>
  <c r="C3415" i="13"/>
  <c r="C3416" i="13"/>
  <c r="C3417" i="13"/>
  <c r="C3418" i="13"/>
  <c r="C3419" i="13"/>
  <c r="C3420" i="13"/>
  <c r="C3421" i="13"/>
  <c r="C3422" i="13"/>
  <c r="C3423" i="13"/>
  <c r="C3424" i="13"/>
  <c r="C3425" i="13"/>
  <c r="C3426" i="13"/>
  <c r="C3427" i="13"/>
  <c r="C3428" i="13"/>
  <c r="C3429" i="13"/>
  <c r="C3430" i="13"/>
  <c r="C3431" i="13"/>
  <c r="C3432" i="13"/>
  <c r="C3433" i="13"/>
  <c r="C3434" i="13"/>
  <c r="C3435" i="13"/>
  <c r="C3436" i="13"/>
  <c r="C3437" i="13"/>
  <c r="C3438" i="13"/>
  <c r="C3439" i="13"/>
  <c r="C3440" i="13"/>
  <c r="C3441" i="13"/>
  <c r="C3442" i="13"/>
  <c r="C3443" i="13"/>
  <c r="C3444" i="13"/>
  <c r="C3445" i="13"/>
  <c r="C3446" i="13"/>
  <c r="C3447" i="13"/>
  <c r="C3448" i="13"/>
  <c r="C3449" i="13"/>
  <c r="C3450" i="13"/>
  <c r="C3451" i="13"/>
  <c r="C3452" i="13"/>
  <c r="C3453" i="13"/>
  <c r="C3454" i="13"/>
  <c r="C3455" i="13"/>
  <c r="C3456" i="13"/>
  <c r="C3457" i="13"/>
  <c r="C3458" i="13"/>
  <c r="C3459" i="13"/>
  <c r="C3460" i="13"/>
  <c r="C3461" i="13"/>
  <c r="C3462" i="13"/>
  <c r="C3463" i="13"/>
  <c r="C3464" i="13"/>
  <c r="C3465" i="13"/>
  <c r="C3466" i="13"/>
  <c r="C3467" i="13"/>
  <c r="C3468" i="13"/>
  <c r="C3469" i="13"/>
  <c r="C3470" i="13"/>
  <c r="C3471" i="13"/>
  <c r="C3472" i="13"/>
  <c r="C3473" i="13"/>
  <c r="C3474" i="13"/>
  <c r="C3475" i="13"/>
  <c r="C3476" i="13"/>
  <c r="C3477" i="13"/>
  <c r="C3478" i="13"/>
  <c r="C3479" i="13"/>
  <c r="C3480" i="13"/>
  <c r="C3481" i="13"/>
  <c r="C3482" i="13"/>
  <c r="C3483" i="13"/>
  <c r="C3484" i="13"/>
  <c r="C3485" i="13"/>
  <c r="C3486" i="13"/>
  <c r="C3487" i="13"/>
  <c r="C3488" i="13"/>
  <c r="C3489" i="13"/>
  <c r="C3490" i="13"/>
  <c r="C3491" i="13"/>
  <c r="C3492" i="13"/>
  <c r="C3493" i="13"/>
  <c r="C3494" i="13"/>
  <c r="C3495" i="13"/>
  <c r="C3496" i="13"/>
  <c r="C3497" i="13"/>
  <c r="C3498" i="13"/>
  <c r="C3499" i="13"/>
  <c r="C3500" i="13"/>
  <c r="C3501" i="13"/>
  <c r="C3502" i="13"/>
  <c r="C3503" i="13"/>
  <c r="C3504" i="13"/>
  <c r="C3505" i="13"/>
  <c r="C3506" i="13"/>
  <c r="C3507" i="13"/>
  <c r="C3508" i="13"/>
  <c r="C3509" i="13"/>
  <c r="C3510" i="13"/>
  <c r="C3511" i="13"/>
  <c r="C3512" i="13"/>
  <c r="C3513" i="13"/>
  <c r="C3514" i="13"/>
  <c r="C3515" i="13"/>
  <c r="C3516" i="13"/>
  <c r="C3517" i="13"/>
  <c r="C3518" i="13"/>
  <c r="C3519" i="13"/>
  <c r="C3520" i="13"/>
  <c r="C3521" i="13"/>
  <c r="C3522" i="13"/>
  <c r="C3523" i="13"/>
  <c r="C3524" i="13"/>
  <c r="C3525" i="13"/>
  <c r="C3526" i="13"/>
  <c r="C3527" i="13"/>
  <c r="C3528" i="13"/>
  <c r="C3529" i="13"/>
  <c r="C3530" i="13"/>
  <c r="C3531" i="13"/>
  <c r="C3532" i="13"/>
  <c r="C3533" i="13"/>
  <c r="C3534" i="13"/>
  <c r="C3535" i="13"/>
  <c r="C3536" i="13"/>
  <c r="C3537" i="13"/>
  <c r="C3538" i="13"/>
  <c r="C3539" i="13"/>
  <c r="C3540" i="13"/>
  <c r="C3541" i="13"/>
  <c r="C3542" i="13"/>
  <c r="C3543" i="13"/>
  <c r="C3544" i="13"/>
  <c r="C3545" i="13"/>
  <c r="C3546" i="13"/>
  <c r="C3547" i="13"/>
  <c r="C3548" i="13"/>
  <c r="C3549" i="13"/>
  <c r="C3550" i="13"/>
  <c r="C3551" i="13"/>
  <c r="C3552" i="13"/>
  <c r="C3553" i="13"/>
  <c r="C3554" i="13"/>
  <c r="C3555" i="13"/>
  <c r="C3556" i="13"/>
  <c r="C3557" i="13"/>
  <c r="C3558" i="13"/>
  <c r="C3559" i="13"/>
  <c r="C3560" i="13"/>
  <c r="C3561" i="13"/>
  <c r="C3562" i="13"/>
  <c r="C3563" i="13"/>
  <c r="C3564" i="13"/>
  <c r="C3565" i="13"/>
  <c r="C3566" i="13"/>
  <c r="C3567" i="13"/>
  <c r="C3568" i="13"/>
  <c r="C3569" i="13"/>
  <c r="C3570" i="13"/>
  <c r="C3571" i="13"/>
  <c r="C3572" i="13"/>
  <c r="C3573" i="13"/>
  <c r="C3574" i="13"/>
  <c r="C3575" i="13"/>
  <c r="C3576" i="13"/>
  <c r="C3577" i="13"/>
  <c r="C3578" i="13"/>
  <c r="C3579" i="13"/>
  <c r="C3580" i="13"/>
  <c r="C3581" i="13"/>
  <c r="C3582" i="13"/>
  <c r="C3583" i="13"/>
  <c r="C3584" i="13"/>
  <c r="C3585" i="13"/>
  <c r="C3586" i="13"/>
  <c r="C3587" i="13"/>
  <c r="C3588" i="13"/>
  <c r="C3589" i="13"/>
  <c r="C3590" i="13"/>
  <c r="C3591" i="13"/>
  <c r="C3592" i="13"/>
  <c r="C3593" i="13"/>
  <c r="C3594" i="13"/>
  <c r="C3595" i="13"/>
  <c r="C3596" i="13"/>
  <c r="C3597" i="13"/>
  <c r="C3598" i="13"/>
  <c r="C3599" i="13"/>
  <c r="C3600" i="13"/>
  <c r="C3601" i="13"/>
  <c r="C3602" i="13"/>
  <c r="C3603" i="13"/>
  <c r="C3604" i="13"/>
  <c r="C3605" i="13"/>
  <c r="C3606" i="13"/>
  <c r="C3607" i="13"/>
  <c r="C3608" i="13"/>
  <c r="C3609" i="13"/>
  <c r="C3610" i="13"/>
  <c r="C3611" i="13"/>
  <c r="C3612" i="13"/>
  <c r="C3613" i="13"/>
  <c r="C3614" i="13"/>
  <c r="C3615" i="13"/>
  <c r="C3616" i="13"/>
  <c r="C3617" i="13"/>
  <c r="C3618" i="13"/>
  <c r="C3619" i="13"/>
  <c r="C3620" i="13"/>
  <c r="C3621" i="13"/>
  <c r="C3622" i="13"/>
  <c r="C3623" i="13"/>
  <c r="C3624" i="13"/>
  <c r="C3625" i="13"/>
  <c r="C3626" i="13"/>
  <c r="C3627" i="13"/>
  <c r="C3628" i="13"/>
  <c r="C3629" i="13"/>
  <c r="C3630" i="13"/>
  <c r="C3631" i="13"/>
  <c r="C3632" i="13"/>
  <c r="C3633" i="13"/>
  <c r="C3634" i="13"/>
  <c r="C3635" i="13"/>
  <c r="C3636" i="13"/>
  <c r="C3637" i="13"/>
  <c r="C3638" i="13"/>
  <c r="C3639" i="13"/>
  <c r="C3640" i="13"/>
  <c r="C3641" i="13"/>
  <c r="C3642" i="13"/>
  <c r="C3643" i="13"/>
  <c r="C3644" i="13"/>
  <c r="C3645" i="13"/>
  <c r="C3646" i="13"/>
  <c r="C3647" i="13"/>
  <c r="C3648" i="13"/>
  <c r="C3649" i="13"/>
  <c r="C3650" i="13"/>
  <c r="C3651" i="13"/>
  <c r="C3652" i="13"/>
  <c r="C3653" i="13"/>
  <c r="C3654" i="13"/>
  <c r="C3655" i="13"/>
  <c r="C3656" i="13"/>
  <c r="C3657" i="13"/>
  <c r="C3658" i="13"/>
  <c r="C3659" i="13"/>
  <c r="C3660" i="13"/>
  <c r="C3661" i="13"/>
  <c r="C3662" i="13"/>
  <c r="C3663" i="13"/>
  <c r="C3664" i="13"/>
  <c r="C3665" i="13"/>
  <c r="C3666" i="13"/>
  <c r="C3667" i="13"/>
  <c r="C3668" i="13"/>
  <c r="C3669" i="13"/>
  <c r="C3670" i="13"/>
  <c r="C3671" i="13"/>
  <c r="C3672" i="13"/>
  <c r="C3673" i="13"/>
  <c r="C3674" i="13"/>
  <c r="C3675" i="13"/>
  <c r="C3676" i="13"/>
  <c r="C3677" i="13"/>
  <c r="C3678" i="13"/>
  <c r="C3679" i="13"/>
  <c r="C3680" i="13"/>
  <c r="C3681" i="13"/>
  <c r="C3682" i="13"/>
  <c r="C3683" i="13"/>
  <c r="C3684" i="13"/>
  <c r="C3685" i="13"/>
  <c r="C3686" i="13"/>
  <c r="C3687" i="13"/>
  <c r="C3688" i="13"/>
  <c r="C3689" i="13"/>
  <c r="C3690" i="13"/>
  <c r="C3691" i="13"/>
  <c r="C3692" i="13"/>
  <c r="C3693" i="13"/>
  <c r="C3694" i="13"/>
  <c r="C3695" i="13"/>
  <c r="C3696" i="13"/>
  <c r="C3697" i="13"/>
  <c r="C3698" i="13"/>
  <c r="C3699" i="13"/>
  <c r="C3700" i="13"/>
  <c r="C3701" i="13"/>
  <c r="C3702" i="13"/>
  <c r="C3703" i="13"/>
  <c r="C3704" i="13"/>
  <c r="C3705" i="13"/>
  <c r="C3706" i="13"/>
  <c r="C3707" i="13"/>
  <c r="C3708" i="13"/>
  <c r="C3709" i="13"/>
  <c r="C3710" i="13"/>
  <c r="C3711" i="13"/>
  <c r="C3712" i="13"/>
  <c r="C3713" i="13"/>
  <c r="C3714" i="13"/>
  <c r="C3715" i="13"/>
  <c r="C3716" i="13"/>
  <c r="C3717" i="13"/>
  <c r="C3718" i="13"/>
  <c r="C3719" i="13"/>
  <c r="C3720" i="13"/>
  <c r="C3721" i="13"/>
  <c r="C3722" i="13"/>
  <c r="C3723" i="13"/>
  <c r="C3724" i="13"/>
  <c r="C3725" i="13"/>
  <c r="C3726" i="13"/>
  <c r="C3727" i="13"/>
  <c r="C3728" i="13"/>
  <c r="C3729" i="13"/>
  <c r="C3730" i="13"/>
  <c r="C3731" i="13"/>
  <c r="C3732" i="13"/>
  <c r="C3733" i="13"/>
  <c r="C3734" i="13"/>
  <c r="C3735" i="13"/>
  <c r="C3736" i="13"/>
  <c r="C3737" i="13"/>
  <c r="C3738" i="13"/>
  <c r="C3739" i="13"/>
  <c r="C3740" i="13"/>
  <c r="C3741" i="13"/>
  <c r="C3742" i="13"/>
  <c r="C3743" i="13"/>
  <c r="C3744" i="13"/>
  <c r="C3745" i="13"/>
  <c r="C3746" i="13"/>
  <c r="C3747" i="13"/>
  <c r="C3748" i="13"/>
  <c r="C3749" i="13"/>
  <c r="C3750" i="13"/>
  <c r="C3751" i="13"/>
  <c r="C3752" i="13"/>
  <c r="C3753" i="13"/>
  <c r="C3754" i="13"/>
  <c r="C3755" i="13"/>
  <c r="C3756" i="13"/>
  <c r="C3757" i="13"/>
  <c r="C3758" i="13"/>
  <c r="C3759" i="13"/>
  <c r="C3760" i="13"/>
  <c r="C3761" i="13"/>
  <c r="C3762" i="13"/>
  <c r="C3763" i="13"/>
  <c r="C3764" i="13"/>
  <c r="C3765" i="13"/>
  <c r="C3766" i="13"/>
  <c r="C3767" i="13"/>
  <c r="C3768" i="13"/>
  <c r="C3769" i="13"/>
  <c r="C3770" i="13"/>
  <c r="C3771" i="13"/>
  <c r="C3772" i="13"/>
  <c r="C3773" i="13"/>
  <c r="C3774" i="13"/>
  <c r="C3775" i="13"/>
  <c r="C3776" i="13"/>
  <c r="C3777" i="13"/>
  <c r="C3778" i="13"/>
  <c r="C3779" i="13"/>
  <c r="C3780" i="13"/>
  <c r="C3781" i="13"/>
  <c r="C3782" i="13"/>
  <c r="C3783" i="13"/>
  <c r="C3784" i="13"/>
  <c r="C3785" i="13"/>
  <c r="C3786" i="13"/>
  <c r="C3787" i="13"/>
  <c r="C3788" i="13"/>
  <c r="C3789" i="13"/>
  <c r="C3790" i="13"/>
  <c r="C3791" i="13"/>
  <c r="C3792" i="13"/>
  <c r="C3793" i="13"/>
  <c r="C3794" i="13"/>
  <c r="C3795" i="13"/>
  <c r="C3796" i="13"/>
  <c r="C3797" i="13"/>
  <c r="C3798" i="13"/>
  <c r="C3799" i="13"/>
  <c r="C3800" i="13"/>
  <c r="C3801" i="13"/>
  <c r="C3802" i="13"/>
  <c r="C3803" i="13"/>
  <c r="C3804" i="13"/>
  <c r="C3805" i="13"/>
  <c r="C3806" i="13"/>
  <c r="C3807" i="13"/>
  <c r="C3808" i="13"/>
  <c r="C3809" i="13"/>
  <c r="C3810" i="13"/>
  <c r="C3811" i="13"/>
  <c r="C3812" i="13"/>
  <c r="C3813" i="13"/>
  <c r="C3814" i="13"/>
  <c r="C3815" i="13"/>
  <c r="C3816" i="13"/>
  <c r="C3817" i="13"/>
  <c r="C3818" i="13"/>
  <c r="C3819" i="13"/>
  <c r="C3820" i="13"/>
  <c r="C3821" i="13"/>
  <c r="C3822" i="13"/>
  <c r="C3823" i="13"/>
  <c r="C3824" i="13"/>
  <c r="C3825" i="13"/>
  <c r="C3826" i="13"/>
  <c r="C3827" i="13"/>
  <c r="C3828" i="13"/>
  <c r="C3829" i="13"/>
  <c r="C3830" i="13"/>
  <c r="C3831" i="13"/>
  <c r="C3832" i="13"/>
  <c r="C3833" i="13"/>
  <c r="C3834" i="13"/>
  <c r="C3835" i="13"/>
  <c r="C3836" i="13"/>
  <c r="C3837" i="13"/>
  <c r="C3838" i="13"/>
  <c r="C3839" i="13"/>
  <c r="C3840" i="13"/>
  <c r="C3841" i="13"/>
  <c r="C3842" i="13"/>
  <c r="C3843" i="13"/>
  <c r="C3844" i="13"/>
  <c r="C3845" i="13"/>
  <c r="C3846" i="13"/>
  <c r="C3847" i="13"/>
  <c r="C3848" i="13"/>
  <c r="C3849" i="13"/>
  <c r="C3850" i="13"/>
  <c r="C3851" i="13"/>
  <c r="C3852" i="13"/>
  <c r="C3853" i="13"/>
  <c r="C3854" i="13"/>
  <c r="C3855" i="13"/>
  <c r="C3856" i="13"/>
  <c r="C3857" i="13"/>
  <c r="C3858" i="13"/>
  <c r="C3859" i="13"/>
  <c r="C3860" i="13"/>
  <c r="C3861" i="13"/>
  <c r="C3862" i="13"/>
  <c r="C3863" i="13"/>
  <c r="C3864" i="13"/>
  <c r="C3865" i="13"/>
  <c r="C3866" i="13"/>
  <c r="C3867" i="13"/>
  <c r="C3868" i="13"/>
  <c r="C3869" i="13"/>
  <c r="C3870" i="13"/>
  <c r="C3871" i="13"/>
  <c r="C3872" i="13"/>
  <c r="C3873" i="13"/>
  <c r="C3874" i="13"/>
  <c r="C3875" i="13"/>
  <c r="C3876" i="13"/>
  <c r="C3877" i="13"/>
  <c r="C3878" i="13"/>
  <c r="C3879" i="13"/>
  <c r="C3880" i="13"/>
  <c r="C3881" i="13"/>
  <c r="C3882" i="13"/>
  <c r="C3883" i="13"/>
  <c r="C3884" i="13"/>
  <c r="C3885" i="13"/>
  <c r="C3886" i="13"/>
  <c r="C3887" i="13"/>
  <c r="C3888" i="13"/>
  <c r="C3889" i="13"/>
  <c r="C3890" i="13"/>
  <c r="C3891" i="13"/>
  <c r="C3892" i="13"/>
  <c r="C3893" i="13"/>
  <c r="C3894" i="13"/>
  <c r="C3895" i="13"/>
  <c r="C3896" i="13"/>
  <c r="C3897" i="13"/>
  <c r="C3898" i="13"/>
  <c r="C3899" i="13"/>
  <c r="C3900" i="13"/>
  <c r="C3901" i="13"/>
  <c r="C3902" i="13"/>
  <c r="C3903" i="13"/>
  <c r="C3904" i="13"/>
  <c r="C3905" i="13"/>
  <c r="C3906" i="13"/>
  <c r="C3907" i="13"/>
  <c r="C3908" i="13"/>
  <c r="C3909" i="13"/>
  <c r="C3910" i="13"/>
  <c r="C3911" i="13"/>
  <c r="C3912" i="13"/>
  <c r="C3913" i="13"/>
  <c r="C3914" i="13"/>
  <c r="C3915" i="13"/>
  <c r="C3916" i="13"/>
  <c r="C3917" i="13"/>
  <c r="C3918" i="13"/>
  <c r="C3919" i="13"/>
  <c r="C3920" i="13"/>
  <c r="C3921" i="13"/>
  <c r="C3922" i="13"/>
  <c r="C3923" i="13"/>
  <c r="C3924" i="13"/>
  <c r="C3925" i="13"/>
  <c r="C3926" i="13"/>
  <c r="C3927" i="13"/>
  <c r="C3928" i="13"/>
  <c r="C3929" i="13"/>
  <c r="C3930" i="13"/>
  <c r="C3931" i="13"/>
  <c r="C3932" i="13"/>
  <c r="C3933" i="13"/>
  <c r="C3934" i="13"/>
  <c r="C3935" i="13"/>
  <c r="C3936" i="13"/>
  <c r="C3937" i="13"/>
  <c r="C3938" i="13"/>
  <c r="C3939" i="13"/>
  <c r="C3940" i="13"/>
  <c r="C3941" i="13"/>
  <c r="C3942" i="13"/>
  <c r="C3943" i="13"/>
  <c r="C3944" i="13"/>
  <c r="C3945" i="13"/>
  <c r="C3946" i="13"/>
  <c r="C3947" i="13"/>
  <c r="C3948" i="13"/>
  <c r="C3949" i="13"/>
  <c r="C3950" i="13"/>
  <c r="C3951" i="13"/>
  <c r="C3952" i="13"/>
  <c r="C3953" i="13"/>
  <c r="C3954" i="13"/>
  <c r="C3955" i="13"/>
  <c r="C3956" i="13"/>
  <c r="C3957" i="13"/>
  <c r="C3958" i="13"/>
  <c r="C3959" i="13"/>
  <c r="C3960" i="13"/>
  <c r="C3961" i="13"/>
  <c r="C3962" i="13"/>
  <c r="C3963" i="13"/>
  <c r="C3964" i="13"/>
  <c r="C3965" i="13"/>
  <c r="C3966" i="13"/>
  <c r="C3967" i="13"/>
  <c r="C3968" i="13"/>
  <c r="C3969" i="13"/>
  <c r="C3970" i="13"/>
  <c r="C3971" i="13"/>
  <c r="C3972" i="13"/>
  <c r="C3973" i="13"/>
  <c r="C3974" i="13"/>
  <c r="C3975" i="13"/>
  <c r="C3976" i="13"/>
  <c r="C3977" i="13"/>
  <c r="C3978" i="13"/>
  <c r="C3979" i="13"/>
  <c r="C3980" i="13"/>
  <c r="C3981" i="13"/>
  <c r="C3982" i="13"/>
  <c r="C3983" i="13"/>
  <c r="C3984" i="13"/>
  <c r="C3985" i="13"/>
  <c r="C3986" i="13"/>
  <c r="C3987" i="13"/>
  <c r="C3988" i="13"/>
  <c r="C3989" i="13"/>
  <c r="C3990" i="13"/>
  <c r="C3991" i="13"/>
  <c r="C3992" i="13"/>
  <c r="C3993" i="13"/>
  <c r="C3994" i="13"/>
  <c r="C3995" i="13"/>
  <c r="C3996" i="13"/>
  <c r="C3997" i="13"/>
  <c r="C3998" i="13"/>
  <c r="C3999" i="13"/>
  <c r="C4000" i="13"/>
  <c r="C4001" i="13"/>
  <c r="C4002" i="13"/>
  <c r="C4003" i="13"/>
  <c r="C4004" i="13"/>
  <c r="C4005" i="13"/>
  <c r="C4006" i="13"/>
  <c r="C4007" i="13"/>
  <c r="C4008" i="13"/>
  <c r="C4009" i="13"/>
  <c r="C4010" i="13"/>
  <c r="C4011" i="13"/>
  <c r="C4012" i="13"/>
  <c r="C4013" i="13"/>
  <c r="C4014" i="13"/>
  <c r="C4015" i="13"/>
  <c r="C4016" i="13"/>
  <c r="C4017" i="13"/>
  <c r="C4018" i="13"/>
  <c r="C4019" i="13"/>
  <c r="C4020" i="13"/>
  <c r="C4021" i="13"/>
  <c r="C4022" i="13"/>
  <c r="C4023" i="13"/>
  <c r="C4024" i="13"/>
  <c r="C4025" i="13"/>
  <c r="C4026" i="13"/>
  <c r="C4027" i="13"/>
  <c r="C4028" i="13"/>
  <c r="C4029" i="13"/>
  <c r="C4030" i="13"/>
  <c r="C4031" i="13"/>
  <c r="C4032" i="13"/>
  <c r="C4033" i="13"/>
  <c r="C4034" i="13"/>
  <c r="C4035" i="13"/>
  <c r="C4036" i="13"/>
  <c r="C4037" i="13"/>
  <c r="C4038" i="13"/>
  <c r="C4039" i="13"/>
  <c r="C4040" i="13"/>
  <c r="C4041" i="13"/>
  <c r="C4042" i="13"/>
  <c r="C4043" i="13"/>
  <c r="C4044" i="13"/>
  <c r="C4045" i="13"/>
  <c r="C4046" i="13"/>
  <c r="C4047" i="13"/>
  <c r="C4048" i="13"/>
  <c r="C4049" i="13"/>
  <c r="C4050" i="13"/>
  <c r="C4051" i="13"/>
  <c r="C4052" i="13"/>
  <c r="C4053" i="13"/>
  <c r="C4054" i="13"/>
  <c r="C4055" i="13"/>
  <c r="C4056" i="13"/>
  <c r="C4057" i="13"/>
  <c r="C4058" i="13"/>
  <c r="C4059" i="13"/>
  <c r="C4060" i="13"/>
  <c r="C4061" i="13"/>
  <c r="C4062" i="13"/>
  <c r="C4063" i="13"/>
  <c r="C4064" i="13"/>
  <c r="C4065" i="13"/>
  <c r="C4066" i="13"/>
  <c r="C4067" i="13"/>
  <c r="C4068" i="13"/>
  <c r="C4069" i="13"/>
  <c r="C4070" i="13"/>
  <c r="C4071" i="13"/>
  <c r="C4072" i="13"/>
  <c r="C4073" i="13"/>
  <c r="C4074" i="13"/>
  <c r="C4075" i="13"/>
  <c r="C4076" i="13"/>
  <c r="C4077" i="13"/>
  <c r="C4078" i="13"/>
  <c r="C4079" i="13"/>
  <c r="C4080" i="13"/>
  <c r="C4081" i="13"/>
  <c r="C4082" i="13"/>
  <c r="C4083" i="13"/>
  <c r="C4084" i="13"/>
  <c r="C4085" i="13"/>
  <c r="C4086" i="13"/>
  <c r="C4087" i="13"/>
  <c r="C4088" i="13"/>
  <c r="C4089" i="13"/>
  <c r="C4090" i="13"/>
  <c r="C4091" i="13"/>
  <c r="C4092" i="13"/>
  <c r="C4093" i="13"/>
  <c r="C4094" i="13"/>
  <c r="C4095" i="13"/>
  <c r="C4096" i="13"/>
  <c r="C4097" i="13"/>
  <c r="C4098" i="13"/>
  <c r="C4099" i="13"/>
  <c r="C4100" i="13"/>
  <c r="C4101" i="13"/>
  <c r="C4102" i="13"/>
  <c r="C4103" i="13"/>
  <c r="C4104" i="13"/>
  <c r="C4105" i="13"/>
  <c r="C4106" i="13"/>
  <c r="C4107" i="13"/>
  <c r="C4108" i="13"/>
  <c r="C4109" i="13"/>
  <c r="C4110" i="13"/>
  <c r="C4111" i="13"/>
  <c r="C4112" i="13"/>
  <c r="C4113" i="13"/>
  <c r="C4114" i="13"/>
  <c r="C4115" i="13"/>
  <c r="C4116" i="13"/>
  <c r="C4117" i="13"/>
  <c r="C4118" i="13"/>
  <c r="C4119" i="13"/>
  <c r="C4120" i="13"/>
  <c r="C4121" i="13"/>
  <c r="C4122" i="13"/>
  <c r="C4123" i="13"/>
  <c r="C4124" i="13"/>
  <c r="C4125" i="13"/>
  <c r="C4126" i="13"/>
  <c r="C4127" i="13"/>
  <c r="C4128" i="13"/>
  <c r="C4129" i="13"/>
  <c r="C4130" i="13"/>
  <c r="C4131" i="13"/>
  <c r="C4132" i="13"/>
  <c r="C4133" i="13"/>
  <c r="C4134" i="13"/>
  <c r="C4135" i="13"/>
  <c r="C4136" i="13"/>
  <c r="C4137" i="13"/>
  <c r="C4138" i="13"/>
  <c r="C4139" i="13"/>
  <c r="C4140" i="13"/>
  <c r="C4141" i="13"/>
  <c r="C4142" i="13"/>
  <c r="C4143" i="13"/>
  <c r="C4144" i="13"/>
  <c r="C4145" i="13"/>
  <c r="C4146" i="13"/>
  <c r="C4147" i="13"/>
  <c r="C4148" i="13"/>
  <c r="C4149" i="13"/>
  <c r="C4150" i="13"/>
  <c r="C4151" i="13"/>
  <c r="C4152" i="13"/>
  <c r="C4153" i="13"/>
  <c r="C4154" i="13"/>
  <c r="C4155" i="13"/>
  <c r="C4156" i="13"/>
  <c r="C4157" i="13"/>
  <c r="C4158" i="13"/>
  <c r="C4159" i="13"/>
  <c r="C4160" i="13"/>
  <c r="C4161" i="13"/>
  <c r="C4162" i="13"/>
  <c r="C4163" i="13"/>
  <c r="C4164" i="13"/>
  <c r="C4165" i="13"/>
  <c r="C4166" i="13"/>
  <c r="C4167" i="13"/>
  <c r="C4168" i="13"/>
  <c r="C4169" i="13"/>
  <c r="C4170" i="13"/>
  <c r="C4171" i="13"/>
  <c r="C4172" i="13"/>
  <c r="C4173" i="13"/>
  <c r="C4174" i="13"/>
  <c r="C4175" i="13"/>
  <c r="C4176" i="13"/>
  <c r="C4177" i="13"/>
  <c r="C4178" i="13"/>
  <c r="C4179" i="13"/>
  <c r="C4180" i="13"/>
  <c r="C4181" i="13"/>
  <c r="C4182" i="13"/>
  <c r="C4183" i="13"/>
  <c r="C4184" i="13"/>
  <c r="C4185" i="13"/>
  <c r="C4186" i="13"/>
  <c r="C4187" i="13"/>
  <c r="C4188" i="13"/>
  <c r="C4189" i="13"/>
  <c r="C4190" i="13"/>
  <c r="C4191" i="13"/>
  <c r="C4192" i="13"/>
  <c r="C4193" i="13"/>
  <c r="C4194" i="13"/>
  <c r="C4195" i="13"/>
  <c r="C4196" i="13"/>
  <c r="C4197" i="13"/>
  <c r="C4198" i="13"/>
  <c r="C4199" i="13"/>
  <c r="C4200" i="13"/>
  <c r="C4201" i="13"/>
  <c r="C4202" i="13"/>
  <c r="C4203" i="13"/>
  <c r="C4204" i="13"/>
  <c r="C4205" i="13"/>
  <c r="C4206" i="13"/>
  <c r="C4207" i="13"/>
  <c r="C4208" i="13"/>
  <c r="C4209" i="13"/>
  <c r="C4210" i="13"/>
  <c r="C4211" i="13"/>
  <c r="C4212" i="13"/>
  <c r="C4213" i="13"/>
  <c r="C4214" i="13"/>
  <c r="C4215" i="13"/>
  <c r="C4216" i="13"/>
  <c r="C4217" i="13"/>
  <c r="C4218" i="13"/>
  <c r="C4219" i="13"/>
  <c r="C4220" i="13"/>
  <c r="C4221" i="13"/>
  <c r="C4222" i="13"/>
  <c r="C4223" i="13"/>
  <c r="C4224" i="13"/>
  <c r="C4225" i="13"/>
  <c r="C4226" i="13"/>
  <c r="C4227" i="13"/>
  <c r="C4228" i="13"/>
  <c r="C4229" i="13"/>
  <c r="C4230" i="13"/>
  <c r="C4231" i="13"/>
  <c r="C4232" i="13"/>
  <c r="C4233" i="13"/>
  <c r="C4234" i="13"/>
  <c r="C4235" i="13"/>
  <c r="C4236" i="13"/>
  <c r="C4237" i="13"/>
  <c r="C4238" i="13"/>
  <c r="C4239" i="13"/>
  <c r="C4240" i="13"/>
  <c r="C4241" i="13"/>
  <c r="C4242" i="13"/>
  <c r="C4243" i="13"/>
  <c r="C4244" i="13"/>
  <c r="C4245" i="13"/>
  <c r="C4246" i="13"/>
  <c r="C4247" i="13"/>
  <c r="C4248" i="13"/>
  <c r="C4249" i="13"/>
  <c r="C4250" i="13"/>
  <c r="C4251" i="13"/>
  <c r="C4252" i="13"/>
  <c r="C4253" i="13"/>
  <c r="C4254" i="13"/>
  <c r="C4255" i="13"/>
  <c r="C4256" i="13"/>
  <c r="C4257" i="13"/>
  <c r="C4258" i="13"/>
  <c r="C4259" i="13"/>
  <c r="C4260" i="13"/>
  <c r="C4261" i="13"/>
  <c r="C4262" i="13"/>
  <c r="C4263" i="13"/>
  <c r="C4264" i="13"/>
  <c r="C4265" i="13"/>
  <c r="C4266" i="13"/>
  <c r="C4267" i="13"/>
  <c r="C4268" i="13"/>
  <c r="C4269" i="13"/>
  <c r="C4270" i="13"/>
  <c r="C4271" i="13"/>
  <c r="C4272" i="13"/>
  <c r="C4273" i="13"/>
  <c r="C4274" i="13"/>
  <c r="C4275" i="13"/>
  <c r="C4276" i="13"/>
  <c r="C4277" i="13"/>
  <c r="C4278" i="13"/>
  <c r="C4279" i="13"/>
  <c r="C4280" i="13"/>
  <c r="C4281" i="13"/>
  <c r="C4282" i="13"/>
  <c r="C4283" i="13"/>
  <c r="C4284" i="13"/>
  <c r="C4285" i="13"/>
  <c r="C4286" i="13"/>
  <c r="C4287" i="13"/>
  <c r="C4288" i="13"/>
  <c r="C4289" i="13"/>
  <c r="C4290" i="13"/>
  <c r="C4291" i="13"/>
  <c r="C4292" i="13"/>
  <c r="C4293" i="13"/>
  <c r="C4294" i="13"/>
  <c r="C4295" i="13"/>
  <c r="C4296" i="13"/>
  <c r="C4297" i="13"/>
  <c r="C4298" i="13"/>
  <c r="C4299" i="13"/>
  <c r="C4300" i="13"/>
  <c r="C4301" i="13"/>
  <c r="C4302" i="13"/>
  <c r="C4303" i="13"/>
  <c r="C4304" i="13"/>
  <c r="C4305" i="13"/>
  <c r="C4306" i="13"/>
  <c r="C4307" i="13"/>
  <c r="C4308" i="13"/>
  <c r="C4309" i="13"/>
  <c r="C4310" i="13"/>
  <c r="C4311" i="13"/>
  <c r="C4312" i="13"/>
  <c r="C4313" i="13"/>
  <c r="C4314" i="13"/>
  <c r="C4315" i="13"/>
  <c r="C4316" i="13"/>
  <c r="C4317" i="13"/>
  <c r="C4318" i="13"/>
  <c r="C4319" i="13"/>
  <c r="C4320" i="13"/>
  <c r="C4321" i="13"/>
  <c r="C4322" i="13"/>
  <c r="C4323" i="13"/>
  <c r="C4324" i="13"/>
  <c r="C4325" i="13"/>
  <c r="C4326" i="13"/>
  <c r="C4327" i="13"/>
  <c r="C4328" i="13"/>
  <c r="C4329" i="13"/>
  <c r="C4330" i="13"/>
  <c r="C4331" i="13"/>
  <c r="C4332" i="13"/>
  <c r="C4333" i="13"/>
  <c r="C4334" i="13"/>
  <c r="C4335" i="13"/>
  <c r="C4336" i="13"/>
  <c r="C4337" i="13"/>
  <c r="C4338" i="13"/>
  <c r="C4339" i="13"/>
  <c r="C4340" i="13"/>
  <c r="C4341" i="13"/>
  <c r="C4342" i="13"/>
  <c r="C4343" i="13"/>
  <c r="C4344" i="13"/>
  <c r="C4345" i="13"/>
  <c r="C4346" i="13"/>
  <c r="C4347" i="13"/>
  <c r="C4348" i="13"/>
  <c r="C4349" i="13"/>
  <c r="C4350" i="13"/>
  <c r="C4351" i="13"/>
  <c r="C4352" i="13"/>
  <c r="C4353" i="13"/>
  <c r="C4354" i="13"/>
  <c r="C4355" i="13"/>
  <c r="C4356" i="13"/>
  <c r="C4357" i="13"/>
  <c r="C4358" i="13"/>
  <c r="C4359" i="13"/>
  <c r="C4360" i="13"/>
  <c r="C4361" i="13"/>
  <c r="C4362" i="13"/>
  <c r="C4363" i="13"/>
  <c r="C4364" i="13"/>
  <c r="C4365" i="13"/>
  <c r="C4366" i="13"/>
  <c r="C4367" i="13"/>
  <c r="C4368" i="13"/>
  <c r="C4369" i="13"/>
  <c r="C4370" i="13"/>
  <c r="C4371" i="13"/>
  <c r="C4372" i="13"/>
  <c r="C4373" i="13"/>
  <c r="C4374" i="13"/>
  <c r="C4375" i="13"/>
  <c r="C4376" i="13"/>
  <c r="C4377" i="13"/>
  <c r="C4378" i="13"/>
  <c r="C4379" i="13"/>
  <c r="C4380" i="13"/>
  <c r="C4381" i="13"/>
  <c r="C4382" i="13"/>
  <c r="C4383" i="13"/>
  <c r="C4384" i="13"/>
  <c r="C4385" i="13"/>
  <c r="C4386" i="13"/>
  <c r="C4387" i="13"/>
  <c r="C4388" i="13"/>
  <c r="C4389" i="13"/>
  <c r="C4390" i="13"/>
  <c r="C4391" i="13"/>
  <c r="C4392" i="13"/>
  <c r="C4393" i="13"/>
  <c r="C4394" i="13"/>
  <c r="C4395" i="13"/>
  <c r="C4396" i="13"/>
  <c r="C4397" i="13"/>
  <c r="C4398" i="13"/>
  <c r="C4399" i="13"/>
  <c r="C4400" i="13"/>
  <c r="C4401" i="13"/>
  <c r="C4402" i="13"/>
  <c r="C4403" i="13"/>
  <c r="C4404" i="13"/>
  <c r="C4405" i="13"/>
  <c r="C4406" i="13"/>
  <c r="C4407" i="13"/>
  <c r="C4408" i="13"/>
  <c r="C4409" i="13"/>
  <c r="C4410" i="13"/>
  <c r="C4411" i="13"/>
  <c r="C4412" i="13"/>
  <c r="C4413" i="13"/>
  <c r="C4414" i="13"/>
  <c r="C4415" i="13"/>
  <c r="C4416" i="13"/>
  <c r="C4417" i="13"/>
  <c r="C4418" i="13"/>
  <c r="C4419" i="13"/>
  <c r="C4420" i="13"/>
  <c r="C4421" i="13"/>
  <c r="C4422" i="13"/>
  <c r="C4423" i="13"/>
  <c r="C4424" i="13"/>
  <c r="C4425" i="13"/>
  <c r="C4426" i="13"/>
  <c r="C4427" i="13"/>
  <c r="C4428" i="13"/>
  <c r="C4429" i="13"/>
  <c r="C4430" i="13"/>
  <c r="C4431" i="13"/>
  <c r="C4432" i="13"/>
  <c r="C4433" i="13"/>
  <c r="C4434" i="13"/>
  <c r="C4435" i="13"/>
  <c r="C4436" i="13"/>
  <c r="C4437" i="13"/>
  <c r="C4438" i="13"/>
  <c r="C4439" i="13"/>
  <c r="C4440" i="13"/>
  <c r="C4441" i="13"/>
  <c r="C4442" i="13"/>
  <c r="C4443" i="13"/>
  <c r="C4444" i="13"/>
  <c r="C4445" i="13"/>
  <c r="C4446" i="13"/>
  <c r="C4447" i="13"/>
  <c r="C4448" i="13"/>
  <c r="C4449" i="13"/>
  <c r="C4450" i="13"/>
  <c r="C4451" i="13"/>
  <c r="C4452" i="13"/>
  <c r="C4453" i="13"/>
  <c r="C4454" i="13"/>
  <c r="C4455" i="13"/>
  <c r="C4456" i="13"/>
  <c r="C4457" i="13"/>
  <c r="C4458" i="13"/>
  <c r="C4459" i="13"/>
  <c r="C4460" i="13"/>
  <c r="C4461" i="13"/>
  <c r="C4462" i="13"/>
  <c r="C4463" i="13"/>
  <c r="C4464" i="13"/>
  <c r="C4465" i="13"/>
  <c r="C4466" i="13"/>
  <c r="C4467" i="13"/>
  <c r="C4468" i="13"/>
  <c r="C4469" i="13"/>
  <c r="C4470" i="13"/>
  <c r="C4471" i="13"/>
  <c r="C4472" i="13"/>
  <c r="C4473" i="13"/>
  <c r="C4474" i="13"/>
  <c r="C4475" i="13"/>
  <c r="C4476" i="13"/>
  <c r="C4477" i="13"/>
  <c r="C4478" i="13"/>
  <c r="C4479" i="13"/>
  <c r="C4480" i="13"/>
  <c r="C4481" i="13"/>
  <c r="C4482" i="13"/>
  <c r="C4483" i="13"/>
  <c r="C4484" i="13"/>
  <c r="C4485" i="13"/>
  <c r="C4486" i="13"/>
  <c r="C4487" i="13"/>
  <c r="C4488" i="13"/>
  <c r="C4489" i="13"/>
  <c r="C4490" i="13"/>
  <c r="C4491" i="13"/>
  <c r="C4492" i="13"/>
  <c r="C4493" i="13"/>
  <c r="C4494" i="13"/>
  <c r="C4495" i="13"/>
  <c r="C4496" i="13"/>
  <c r="C4497" i="13"/>
  <c r="C4498" i="13"/>
  <c r="C4499" i="13"/>
  <c r="C4500" i="13"/>
  <c r="C4501" i="13"/>
  <c r="C4502" i="13"/>
  <c r="C4503" i="13"/>
  <c r="C4504" i="13"/>
  <c r="C4505" i="13"/>
  <c r="C4506" i="13"/>
  <c r="C4507" i="13"/>
  <c r="C4508" i="13"/>
  <c r="C4509" i="13"/>
  <c r="C4510" i="13"/>
  <c r="C4511" i="13"/>
  <c r="C4512" i="13"/>
  <c r="C4513" i="13"/>
  <c r="C4514" i="13"/>
  <c r="C4515" i="13"/>
  <c r="C4516" i="13"/>
  <c r="C4517" i="13"/>
  <c r="C4518" i="13"/>
  <c r="C4519" i="13"/>
  <c r="C4520" i="13"/>
  <c r="C4521" i="13"/>
  <c r="C4522" i="13"/>
  <c r="C4523" i="13"/>
  <c r="C4524" i="13"/>
  <c r="C4525" i="13"/>
  <c r="C4526" i="13"/>
  <c r="C4527" i="13"/>
  <c r="C4528" i="13"/>
  <c r="C4529" i="13"/>
  <c r="C4530" i="13"/>
  <c r="C4531" i="13"/>
  <c r="C4532" i="13"/>
  <c r="C4533" i="13"/>
  <c r="C4534" i="13"/>
  <c r="C4535" i="13"/>
  <c r="C4536" i="13"/>
  <c r="C4537" i="13"/>
  <c r="C4538" i="13"/>
  <c r="C4539" i="13"/>
  <c r="C4540" i="13"/>
  <c r="C4541" i="13"/>
  <c r="C4542" i="13"/>
  <c r="C4543" i="13"/>
  <c r="C4544" i="13"/>
  <c r="C4545" i="13"/>
  <c r="C4546" i="13"/>
  <c r="C4547" i="13"/>
  <c r="C4548" i="13"/>
  <c r="C4549" i="13"/>
  <c r="C4550" i="13"/>
  <c r="C4551" i="13"/>
  <c r="C4552" i="13"/>
  <c r="C4553" i="13"/>
  <c r="C4554" i="13"/>
  <c r="C4555" i="13"/>
  <c r="C4556" i="13"/>
  <c r="C4557" i="13"/>
  <c r="C4558" i="13"/>
  <c r="C4559" i="13"/>
  <c r="C4560" i="13"/>
  <c r="C4561" i="13"/>
  <c r="C4562" i="13"/>
  <c r="C4563" i="13"/>
  <c r="C4564" i="13"/>
  <c r="C4565" i="13"/>
  <c r="C4566" i="13"/>
  <c r="C4567" i="13"/>
  <c r="C4568" i="13"/>
  <c r="C4569" i="13"/>
  <c r="C4570" i="13"/>
  <c r="C4571" i="13"/>
  <c r="C4572" i="13"/>
  <c r="C4573" i="13"/>
  <c r="C4574" i="13"/>
  <c r="C4575" i="13"/>
  <c r="C4576" i="13"/>
  <c r="C4577" i="13"/>
  <c r="C4578" i="13"/>
  <c r="C4579" i="13"/>
  <c r="C4580" i="13"/>
  <c r="C4581" i="13"/>
  <c r="C4582" i="13"/>
  <c r="C4583" i="13"/>
  <c r="C4584" i="13"/>
  <c r="C4585" i="13"/>
  <c r="C4586" i="13"/>
  <c r="C4587" i="13"/>
  <c r="C4588" i="13"/>
  <c r="C4589" i="13"/>
  <c r="C4590" i="13"/>
  <c r="C4591" i="13"/>
  <c r="C4592" i="13"/>
  <c r="C4593" i="13"/>
  <c r="C4594" i="13"/>
  <c r="C4595" i="13"/>
  <c r="C4596" i="13"/>
  <c r="C4597" i="13"/>
  <c r="C4598" i="13"/>
  <c r="C4599" i="13"/>
  <c r="C4600" i="13"/>
  <c r="C4601" i="13"/>
  <c r="C4602" i="13"/>
  <c r="C4603" i="13"/>
  <c r="C4604" i="13"/>
  <c r="C4605" i="13"/>
  <c r="C4606" i="13"/>
  <c r="C4607" i="13"/>
  <c r="C4608" i="13"/>
  <c r="C4609" i="13"/>
  <c r="C4610" i="13"/>
  <c r="C4611" i="13"/>
  <c r="C4612" i="13"/>
  <c r="C4613" i="13"/>
  <c r="C4614" i="13"/>
  <c r="C4615" i="13"/>
  <c r="C4616" i="13"/>
  <c r="C4617" i="13"/>
  <c r="C4618" i="13"/>
  <c r="C4619" i="13"/>
  <c r="C4620" i="13"/>
  <c r="C4621" i="13"/>
  <c r="C4622" i="13"/>
  <c r="C4623" i="13"/>
  <c r="C4624" i="13"/>
  <c r="C4625" i="13"/>
  <c r="C4626" i="13"/>
  <c r="C4627" i="13"/>
  <c r="C4628" i="13"/>
  <c r="C4629" i="13"/>
  <c r="C4630" i="13"/>
  <c r="C4631" i="13"/>
  <c r="C4632" i="13"/>
  <c r="C4633" i="13"/>
  <c r="C4634" i="13"/>
  <c r="C4635" i="13"/>
  <c r="C4636" i="13"/>
  <c r="C4637" i="13"/>
  <c r="C4638" i="13"/>
  <c r="C4639" i="13"/>
  <c r="C4640" i="13"/>
  <c r="C4641" i="13"/>
  <c r="C4642" i="13"/>
  <c r="C4643" i="13"/>
  <c r="C4644" i="13"/>
  <c r="C4645" i="13"/>
  <c r="C4646" i="13"/>
  <c r="C4647" i="13"/>
  <c r="C4648" i="13"/>
  <c r="C4649" i="13"/>
  <c r="C4650" i="13"/>
  <c r="C4651" i="13"/>
  <c r="C4652" i="13"/>
  <c r="C4653" i="13"/>
  <c r="C4654" i="13"/>
  <c r="C4655" i="13"/>
  <c r="C4656" i="13"/>
  <c r="C4657" i="13"/>
  <c r="C4658" i="13"/>
  <c r="C4659" i="13"/>
  <c r="C4660" i="13"/>
  <c r="C4661" i="13"/>
  <c r="C4662" i="13"/>
  <c r="C4663" i="13"/>
  <c r="C4664" i="13"/>
  <c r="C4665" i="13"/>
  <c r="C4666" i="13"/>
  <c r="C4667" i="13"/>
  <c r="C4668" i="13"/>
  <c r="C4669" i="13"/>
  <c r="C4670" i="13"/>
  <c r="C4671" i="13"/>
  <c r="C4672" i="13"/>
  <c r="C4673" i="13"/>
  <c r="C4674" i="13"/>
  <c r="C4675" i="13"/>
  <c r="C4676" i="13"/>
  <c r="C4677" i="13"/>
  <c r="C4678" i="13"/>
  <c r="C4679" i="13"/>
  <c r="C4680" i="13"/>
  <c r="C4681" i="13"/>
  <c r="C4682" i="13"/>
  <c r="C4683" i="13"/>
  <c r="C4684" i="13"/>
  <c r="C4685" i="13"/>
  <c r="C4686" i="13"/>
  <c r="C4687" i="13"/>
  <c r="C4688" i="13"/>
  <c r="C4689" i="13"/>
  <c r="C4690" i="13"/>
  <c r="C4691" i="13"/>
  <c r="C4692" i="13"/>
  <c r="C4693" i="13"/>
  <c r="C4694" i="13"/>
  <c r="C4695" i="13"/>
  <c r="C4696" i="13"/>
  <c r="C4697" i="13"/>
  <c r="C4698" i="13"/>
  <c r="C4699" i="13"/>
  <c r="C4700" i="13"/>
  <c r="C4701" i="13"/>
  <c r="C4702" i="13"/>
  <c r="C4703" i="13"/>
  <c r="C4704" i="13"/>
  <c r="C4705" i="13"/>
  <c r="C4706" i="13"/>
  <c r="C4707" i="13"/>
  <c r="C4708" i="13"/>
  <c r="C4709" i="13"/>
  <c r="C4710" i="13"/>
  <c r="C4711" i="13"/>
  <c r="C4712" i="13"/>
  <c r="C4713" i="13"/>
  <c r="C4714" i="13"/>
  <c r="C4715" i="13"/>
  <c r="C4716" i="13"/>
  <c r="C4717" i="13"/>
  <c r="C4718" i="13"/>
  <c r="C4719" i="13"/>
  <c r="C4720" i="13"/>
  <c r="C4721" i="13"/>
  <c r="C4722" i="13"/>
  <c r="C4723" i="13"/>
  <c r="C4724" i="13"/>
  <c r="C4725" i="13"/>
  <c r="C4726" i="13"/>
  <c r="C4727" i="13"/>
  <c r="C4728" i="13"/>
  <c r="C4729" i="13"/>
  <c r="C4730" i="13"/>
  <c r="C4731" i="13"/>
  <c r="C4732" i="13"/>
  <c r="C4733" i="13"/>
  <c r="C4734" i="13"/>
  <c r="C4735" i="13"/>
  <c r="C4736" i="13"/>
  <c r="C4737" i="13"/>
  <c r="C4738" i="13"/>
  <c r="C4739" i="13"/>
  <c r="C4740" i="13"/>
  <c r="C4741" i="13"/>
  <c r="C4742" i="13"/>
  <c r="C4743" i="13"/>
  <c r="C4744" i="13"/>
  <c r="C4745" i="13"/>
  <c r="C4746" i="13"/>
  <c r="C4747" i="13"/>
  <c r="C4748" i="13"/>
  <c r="C4749" i="13"/>
  <c r="C4750" i="13"/>
  <c r="C4751" i="13"/>
  <c r="C4752" i="13"/>
  <c r="C4753" i="13"/>
  <c r="C4754" i="13"/>
  <c r="C4755" i="13"/>
  <c r="C4756" i="13"/>
  <c r="C4757" i="13"/>
  <c r="C4758" i="13"/>
  <c r="C4759" i="13"/>
  <c r="C4760" i="13"/>
  <c r="C4761" i="13"/>
  <c r="C4762" i="13"/>
  <c r="C4763" i="13"/>
  <c r="C4764" i="13"/>
  <c r="C4765" i="13"/>
  <c r="C4766" i="13"/>
  <c r="C4767" i="13"/>
  <c r="C4768" i="13"/>
  <c r="C4769" i="13"/>
  <c r="C4770" i="13"/>
  <c r="C4771" i="13"/>
  <c r="C4772" i="13"/>
  <c r="C4773" i="13"/>
  <c r="C4774" i="13"/>
  <c r="C4775" i="13"/>
  <c r="C4776" i="13"/>
  <c r="C4777" i="13"/>
  <c r="C4778" i="13"/>
  <c r="C4779" i="13"/>
  <c r="C4780" i="13"/>
  <c r="C4781" i="13"/>
  <c r="C4782" i="13"/>
  <c r="C4783" i="13"/>
  <c r="C4784" i="13"/>
  <c r="C4785" i="13"/>
  <c r="C4786" i="13"/>
  <c r="C4787" i="13"/>
  <c r="C4788" i="13"/>
  <c r="C4789" i="13"/>
  <c r="C4790" i="13"/>
  <c r="C4791" i="13"/>
  <c r="C4792" i="13"/>
  <c r="C4793" i="13"/>
  <c r="C4794" i="13"/>
  <c r="C4795" i="13"/>
  <c r="C4796" i="13"/>
  <c r="C4797" i="13"/>
  <c r="C4798" i="13"/>
  <c r="C4799" i="13"/>
  <c r="C4800" i="13"/>
  <c r="C4801" i="13"/>
  <c r="C4802" i="13"/>
  <c r="C4803" i="13"/>
  <c r="C4804" i="13"/>
  <c r="C4805" i="13"/>
  <c r="C4806" i="13"/>
  <c r="C4807" i="13"/>
  <c r="C4808" i="13"/>
  <c r="C4809" i="13"/>
  <c r="C4810" i="13"/>
  <c r="C4811" i="13"/>
  <c r="C4812" i="13"/>
  <c r="C4813" i="13"/>
  <c r="C4814" i="13"/>
  <c r="C4815" i="13"/>
  <c r="C4816" i="13"/>
  <c r="C4817" i="13"/>
  <c r="C4818" i="13"/>
  <c r="C4819" i="13"/>
  <c r="C4820" i="13"/>
  <c r="C4821" i="13"/>
  <c r="C4822" i="13"/>
  <c r="C4823" i="13"/>
  <c r="C4824" i="13"/>
  <c r="C4825" i="13"/>
  <c r="C4826" i="13"/>
  <c r="C4827" i="13"/>
  <c r="C4828" i="13"/>
  <c r="C4829" i="13"/>
  <c r="C4830" i="13"/>
  <c r="C4831" i="13"/>
  <c r="C4832" i="13"/>
  <c r="C4833" i="13"/>
  <c r="C4834" i="13"/>
  <c r="C4835" i="13"/>
  <c r="C4836" i="13"/>
  <c r="C4837" i="13"/>
  <c r="C4838" i="13"/>
  <c r="C4839" i="13"/>
  <c r="C4840" i="13"/>
  <c r="C4841" i="13"/>
  <c r="C4842" i="13"/>
  <c r="C4843" i="13"/>
  <c r="C4844" i="13"/>
  <c r="C4845" i="13"/>
  <c r="C4846" i="13"/>
  <c r="C4847" i="13"/>
  <c r="C4848" i="13"/>
  <c r="C4849" i="13"/>
  <c r="C4850" i="13"/>
  <c r="C4851" i="13"/>
  <c r="C4852" i="13"/>
  <c r="C4853" i="13"/>
  <c r="C4854" i="13"/>
  <c r="C4855" i="13"/>
  <c r="C4856" i="13"/>
  <c r="C4857" i="13"/>
  <c r="C4858" i="13"/>
  <c r="C4859" i="13"/>
  <c r="C4860" i="13"/>
  <c r="C4861" i="13"/>
  <c r="C4862" i="13"/>
  <c r="C4863" i="13"/>
  <c r="C4864" i="13"/>
  <c r="C4865" i="13"/>
  <c r="C4866" i="13"/>
  <c r="C4867" i="13"/>
  <c r="C4868" i="13"/>
  <c r="C4869" i="13"/>
  <c r="C4870" i="13"/>
  <c r="C4871" i="13"/>
  <c r="C4872" i="13"/>
  <c r="C4873" i="13"/>
  <c r="C4874" i="13"/>
  <c r="C4875" i="13"/>
  <c r="C4876" i="13"/>
  <c r="C4877" i="13"/>
  <c r="C4878" i="13"/>
  <c r="C4879" i="13"/>
  <c r="C4880" i="13"/>
  <c r="C4881" i="13"/>
  <c r="C4882" i="13"/>
  <c r="C4883" i="13"/>
  <c r="C4884" i="13"/>
  <c r="C4885" i="13"/>
  <c r="C4886" i="13"/>
  <c r="C4887" i="13"/>
  <c r="C4888" i="13"/>
  <c r="C4889" i="13"/>
  <c r="C4890" i="13"/>
  <c r="C4891" i="13"/>
  <c r="C4892" i="13"/>
  <c r="C4893" i="13"/>
  <c r="C4894" i="13"/>
  <c r="C4895" i="13"/>
  <c r="C4896" i="13"/>
  <c r="C4897" i="13"/>
  <c r="C4898" i="13"/>
  <c r="C4899" i="13"/>
  <c r="C4900" i="13"/>
  <c r="C4901" i="13"/>
  <c r="C4902" i="13"/>
  <c r="C4903" i="13"/>
  <c r="C4904" i="13"/>
  <c r="C4905" i="13"/>
  <c r="C4906" i="13"/>
  <c r="C4907" i="13"/>
  <c r="C4908" i="13"/>
  <c r="C4909" i="13"/>
  <c r="C4910" i="13"/>
  <c r="C4911" i="13"/>
  <c r="C4912" i="13"/>
  <c r="C4913" i="13"/>
  <c r="C4914" i="13"/>
  <c r="C4915" i="13"/>
  <c r="C4916" i="13"/>
  <c r="C4917" i="13"/>
  <c r="C4918" i="13"/>
  <c r="C4919" i="13"/>
  <c r="C4920" i="13"/>
  <c r="C4921" i="13"/>
  <c r="C4922" i="13"/>
  <c r="C4923" i="13"/>
  <c r="C4924" i="13"/>
  <c r="C4925" i="13"/>
  <c r="C4926" i="13"/>
  <c r="C4927" i="13"/>
  <c r="C4928" i="13"/>
  <c r="C4929" i="13"/>
  <c r="C4930" i="13"/>
  <c r="C4931" i="13"/>
  <c r="C4932" i="13"/>
  <c r="C4933" i="13"/>
  <c r="C4934" i="13"/>
  <c r="C4935" i="13"/>
  <c r="C4936" i="13"/>
  <c r="C4937" i="13"/>
  <c r="C4938" i="13"/>
  <c r="C4939" i="13"/>
  <c r="C4940" i="13"/>
  <c r="C4941" i="13"/>
  <c r="C4942" i="13"/>
  <c r="C4943" i="13"/>
  <c r="C4944" i="13"/>
  <c r="C4945" i="13"/>
  <c r="C4946" i="13"/>
  <c r="C4947" i="13"/>
  <c r="C4948" i="13"/>
  <c r="C4949" i="13"/>
  <c r="C4950" i="13"/>
  <c r="C4951" i="13"/>
  <c r="C4952" i="13"/>
  <c r="C4953" i="13"/>
  <c r="C4954" i="13"/>
  <c r="C4955" i="13"/>
  <c r="C4956" i="13"/>
  <c r="C4957" i="13"/>
  <c r="C4958" i="13"/>
  <c r="C4959" i="13"/>
  <c r="C4960" i="13"/>
  <c r="C4961" i="13"/>
  <c r="C4962" i="13"/>
  <c r="C4963" i="13"/>
  <c r="C4964" i="13"/>
  <c r="C4965" i="13"/>
  <c r="C4966" i="13"/>
  <c r="C4967" i="13"/>
  <c r="C4968" i="13"/>
  <c r="C4969" i="13"/>
  <c r="C4970" i="13"/>
  <c r="C4971" i="13"/>
  <c r="C4972" i="13"/>
  <c r="C4973" i="13"/>
  <c r="C4974" i="13"/>
  <c r="C4975" i="13"/>
  <c r="C4976" i="13"/>
  <c r="C4977" i="13"/>
  <c r="C4978" i="13"/>
  <c r="C4979" i="13"/>
  <c r="C4980" i="13"/>
  <c r="C4981" i="13"/>
  <c r="C4982" i="13"/>
  <c r="C4983" i="13"/>
  <c r="C4984" i="13"/>
  <c r="C4985" i="13"/>
  <c r="C4986" i="13"/>
  <c r="C4987" i="13"/>
  <c r="C4988" i="13"/>
  <c r="C4989" i="13"/>
  <c r="C4990" i="13"/>
  <c r="C4991" i="13"/>
  <c r="C4992" i="13"/>
  <c r="C4993" i="13"/>
  <c r="C4994" i="13"/>
  <c r="C4995" i="13"/>
  <c r="C4996" i="13"/>
  <c r="C4997" i="13"/>
  <c r="C4998" i="13"/>
  <c r="C4999" i="13"/>
  <c r="C5000" i="13"/>
  <c r="C5001" i="13"/>
  <c r="C5002" i="13"/>
  <c r="C5003" i="13"/>
  <c r="C5004" i="13"/>
  <c r="C5005" i="13"/>
  <c r="C5006" i="13"/>
  <c r="C5007" i="13"/>
  <c r="C5008" i="13"/>
  <c r="C5009" i="13"/>
  <c r="C5010" i="13"/>
  <c r="C5011" i="13"/>
  <c r="C5012" i="13"/>
  <c r="C5013" i="13"/>
  <c r="C5014" i="13"/>
  <c r="C5015" i="13"/>
  <c r="C5016" i="13"/>
  <c r="C5017" i="13"/>
  <c r="C5018" i="13"/>
  <c r="C5019" i="13"/>
  <c r="C5020" i="13"/>
  <c r="C5021" i="13"/>
  <c r="C5022" i="13"/>
  <c r="C5023" i="13"/>
  <c r="C5024" i="13"/>
  <c r="C5025" i="13"/>
  <c r="C5026" i="13"/>
  <c r="C5027" i="13"/>
  <c r="C5028" i="13"/>
  <c r="C5029" i="13"/>
  <c r="C5030" i="13"/>
  <c r="C5031" i="13"/>
  <c r="C5032" i="13"/>
  <c r="C5033" i="13"/>
  <c r="C5034" i="13"/>
  <c r="C5035" i="13"/>
  <c r="C5036" i="13"/>
  <c r="C5037" i="13"/>
  <c r="C5038" i="13"/>
  <c r="C5039" i="13"/>
  <c r="C5040" i="13"/>
  <c r="C5041" i="13"/>
  <c r="C5042" i="13"/>
  <c r="C5043" i="13"/>
  <c r="C5044" i="13"/>
  <c r="C5045" i="13"/>
  <c r="C5046" i="13"/>
  <c r="C5047" i="13"/>
  <c r="C5048" i="13"/>
  <c r="C5049" i="13"/>
  <c r="C5050" i="13"/>
  <c r="C5051" i="13"/>
  <c r="C5052" i="13"/>
  <c r="C5053" i="13"/>
  <c r="C5054" i="13"/>
  <c r="C5055" i="13"/>
  <c r="C5056" i="13"/>
  <c r="C5057" i="13"/>
  <c r="C5058" i="13"/>
  <c r="C5059" i="13"/>
  <c r="C5060" i="13"/>
  <c r="C5061" i="13"/>
  <c r="C5062" i="13"/>
  <c r="C5063" i="13"/>
  <c r="C5064" i="13"/>
  <c r="C5065" i="13"/>
  <c r="C5066" i="13"/>
  <c r="C5067" i="13"/>
  <c r="C5068" i="13"/>
  <c r="C5069" i="13"/>
  <c r="C5070" i="13"/>
  <c r="C5071" i="13"/>
  <c r="C5072" i="13"/>
  <c r="C5073" i="13"/>
  <c r="C5074" i="13"/>
  <c r="C5075" i="13"/>
  <c r="C5076" i="13"/>
  <c r="C5077" i="13"/>
  <c r="C5078" i="13"/>
  <c r="C5079" i="13"/>
  <c r="C5080" i="13"/>
  <c r="C5081" i="13"/>
  <c r="C5082" i="13"/>
  <c r="C5083" i="13"/>
  <c r="C5084" i="13"/>
  <c r="C5085" i="13"/>
  <c r="C5086" i="13"/>
  <c r="C5087" i="13"/>
  <c r="C5088" i="13"/>
  <c r="C5089" i="13"/>
  <c r="C2931" i="13"/>
  <c r="A747" i="13"/>
  <c r="B747" i="13"/>
  <c r="A748" i="13"/>
  <c r="B748" i="13"/>
  <c r="A749" i="13"/>
  <c r="B749" i="13"/>
  <c r="A750" i="13"/>
  <c r="B750" i="13"/>
  <c r="A751" i="13"/>
  <c r="B751" i="13"/>
  <c r="A752" i="13"/>
  <c r="B752" i="13"/>
  <c r="A753" i="13"/>
  <c r="B753" i="13"/>
  <c r="A754" i="13"/>
  <c r="B754" i="13"/>
  <c r="A755" i="13"/>
  <c r="B755" i="13"/>
  <c r="A756" i="13"/>
  <c r="B756" i="13"/>
  <c r="A757" i="13"/>
  <c r="B757" i="13"/>
  <c r="A758" i="13"/>
  <c r="B758" i="13"/>
  <c r="A759" i="13"/>
  <c r="B759" i="13"/>
  <c r="A760" i="13"/>
  <c r="B760" i="13"/>
  <c r="A761" i="13"/>
  <c r="B761" i="13"/>
  <c r="A762" i="13"/>
  <c r="B762" i="13"/>
  <c r="A763" i="13"/>
  <c r="B763" i="13"/>
  <c r="A764" i="13"/>
  <c r="B764" i="13"/>
  <c r="A765" i="13"/>
  <c r="B765" i="13"/>
  <c r="A766" i="13"/>
  <c r="B766" i="13"/>
  <c r="A767" i="13"/>
  <c r="B767" i="13"/>
  <c r="A768" i="13"/>
  <c r="B768" i="13"/>
  <c r="A769" i="13"/>
  <c r="B769" i="13"/>
  <c r="A770" i="13"/>
  <c r="B770" i="13"/>
  <c r="A771" i="13"/>
  <c r="B771" i="13"/>
  <c r="A772" i="13"/>
  <c r="B772" i="13"/>
  <c r="A773" i="13"/>
  <c r="B773" i="13"/>
  <c r="A774" i="13"/>
  <c r="B774" i="13"/>
  <c r="A775" i="13"/>
  <c r="B775" i="13"/>
  <c r="A776" i="13"/>
  <c r="B776" i="13"/>
  <c r="A777" i="13"/>
  <c r="B777" i="13"/>
  <c r="A778" i="13"/>
  <c r="B778" i="13"/>
  <c r="A779" i="13"/>
  <c r="B779" i="13"/>
  <c r="A780" i="13"/>
  <c r="B780" i="13"/>
  <c r="A781" i="13"/>
  <c r="B781" i="13"/>
  <c r="A782" i="13"/>
  <c r="B782" i="13"/>
  <c r="A783" i="13"/>
  <c r="B783" i="13"/>
  <c r="A784" i="13"/>
  <c r="B784" i="13"/>
  <c r="A785" i="13"/>
  <c r="B785" i="13"/>
  <c r="A786" i="13"/>
  <c r="B786" i="13"/>
  <c r="A787" i="13"/>
  <c r="B787" i="13"/>
  <c r="A788" i="13"/>
  <c r="B788" i="13"/>
  <c r="A789" i="13"/>
  <c r="B789" i="13"/>
  <c r="A790" i="13"/>
  <c r="B790" i="13"/>
  <c r="A791" i="13"/>
  <c r="B791" i="13"/>
  <c r="A792" i="13"/>
  <c r="B792" i="13"/>
  <c r="A793" i="13"/>
  <c r="B793" i="13"/>
  <c r="A794" i="13"/>
  <c r="B794" i="13"/>
  <c r="A795" i="13"/>
  <c r="B795" i="13"/>
  <c r="A796" i="13"/>
  <c r="B796" i="13"/>
  <c r="A797" i="13"/>
  <c r="B797" i="13"/>
  <c r="A798" i="13"/>
  <c r="B798" i="13"/>
  <c r="A799" i="13"/>
  <c r="B799" i="13"/>
  <c r="A800" i="13"/>
  <c r="B800" i="13"/>
  <c r="A801" i="13"/>
  <c r="B801" i="13"/>
  <c r="A802" i="13"/>
  <c r="B802" i="13"/>
  <c r="A803" i="13"/>
  <c r="B803" i="13"/>
  <c r="A804" i="13"/>
  <c r="B804" i="13"/>
  <c r="A805" i="13"/>
  <c r="B805" i="13"/>
  <c r="A806" i="13"/>
  <c r="B806" i="13"/>
  <c r="A807" i="13"/>
  <c r="B807" i="13"/>
  <c r="A808" i="13"/>
  <c r="B808" i="13"/>
  <c r="A809" i="13"/>
  <c r="B809" i="13"/>
  <c r="A810" i="13"/>
  <c r="B810" i="13"/>
  <c r="A811" i="13"/>
  <c r="B811" i="13"/>
  <c r="A812" i="13"/>
  <c r="B812" i="13"/>
  <c r="A813" i="13"/>
  <c r="B813" i="13"/>
  <c r="A814" i="13"/>
  <c r="B814" i="13"/>
  <c r="A815" i="13"/>
  <c r="B815" i="13"/>
  <c r="A816" i="13"/>
  <c r="B816" i="13"/>
  <c r="A817" i="13"/>
  <c r="B817" i="13"/>
  <c r="A818" i="13"/>
  <c r="B818" i="13"/>
  <c r="A819" i="13"/>
  <c r="B819" i="13"/>
  <c r="A820" i="13"/>
  <c r="B820" i="13"/>
  <c r="A821" i="13"/>
  <c r="B821" i="13"/>
  <c r="A822" i="13"/>
  <c r="B822" i="13"/>
  <c r="A823" i="13"/>
  <c r="B823" i="13"/>
  <c r="A824" i="13"/>
  <c r="B824" i="13"/>
  <c r="A825" i="13"/>
  <c r="B825" i="13"/>
  <c r="A826" i="13"/>
  <c r="B826" i="13"/>
  <c r="A827" i="13"/>
  <c r="B827" i="13"/>
  <c r="A828" i="13"/>
  <c r="B828" i="13"/>
  <c r="A829" i="13"/>
  <c r="B829" i="13"/>
  <c r="A830" i="13"/>
  <c r="B830" i="13"/>
  <c r="A831" i="13"/>
  <c r="B831" i="13"/>
  <c r="A832" i="13"/>
  <c r="B832" i="13"/>
  <c r="A833" i="13"/>
  <c r="B833" i="13"/>
  <c r="A834" i="13"/>
  <c r="B834" i="13"/>
  <c r="A835" i="13"/>
  <c r="B835" i="13"/>
  <c r="A836" i="13"/>
  <c r="B836" i="13"/>
  <c r="A837" i="13"/>
  <c r="B837" i="13"/>
  <c r="A838" i="13"/>
  <c r="B838" i="13"/>
  <c r="A839" i="13"/>
  <c r="B839" i="13"/>
  <c r="A840" i="13"/>
  <c r="B840" i="13"/>
  <c r="A841" i="13"/>
  <c r="B841" i="13"/>
  <c r="A842" i="13"/>
  <c r="B842" i="13"/>
  <c r="A843" i="13"/>
  <c r="B843" i="13"/>
  <c r="A844" i="13"/>
  <c r="B844" i="13"/>
  <c r="A845" i="13"/>
  <c r="B845" i="13"/>
  <c r="A846" i="13"/>
  <c r="B846" i="13"/>
  <c r="A847" i="13"/>
  <c r="B847" i="13"/>
  <c r="A848" i="13"/>
  <c r="B848" i="13"/>
  <c r="A849" i="13"/>
  <c r="B849" i="13"/>
  <c r="A850" i="13"/>
  <c r="B850" i="13"/>
  <c r="A851" i="13"/>
  <c r="B851" i="13"/>
  <c r="A852" i="13"/>
  <c r="B852" i="13"/>
  <c r="A853" i="13"/>
  <c r="B853" i="13"/>
  <c r="A854" i="13"/>
  <c r="B854" i="13"/>
  <c r="A855" i="13"/>
  <c r="B855" i="13"/>
  <c r="A856" i="13"/>
  <c r="B856" i="13"/>
  <c r="A857" i="13"/>
  <c r="B857" i="13"/>
  <c r="A858" i="13"/>
  <c r="B858" i="13"/>
  <c r="A859" i="13"/>
  <c r="B859" i="13"/>
  <c r="A860" i="13"/>
  <c r="B860" i="13"/>
  <c r="A861" i="13"/>
  <c r="B861" i="13"/>
  <c r="A862" i="13"/>
  <c r="B862" i="13"/>
  <c r="A863" i="13"/>
  <c r="B863" i="13"/>
  <c r="A864" i="13"/>
  <c r="B864" i="13"/>
  <c r="A865" i="13"/>
  <c r="B865" i="13"/>
  <c r="A866" i="13"/>
  <c r="B866" i="13"/>
  <c r="A867" i="13"/>
  <c r="B867" i="13"/>
  <c r="A868" i="13"/>
  <c r="B868" i="13"/>
  <c r="A869" i="13"/>
  <c r="B869" i="13"/>
  <c r="A870" i="13"/>
  <c r="B870" i="13"/>
  <c r="A871" i="13"/>
  <c r="B871" i="13"/>
  <c r="A872" i="13"/>
  <c r="B872" i="13"/>
  <c r="A873" i="13"/>
  <c r="B873" i="13"/>
  <c r="A874" i="13"/>
  <c r="B874" i="13"/>
  <c r="A875" i="13"/>
  <c r="B875" i="13"/>
  <c r="A876" i="13"/>
  <c r="B876" i="13"/>
  <c r="A877" i="13"/>
  <c r="B877" i="13"/>
  <c r="A878" i="13"/>
  <c r="B878" i="13"/>
  <c r="A879" i="13"/>
  <c r="B879" i="13"/>
  <c r="A880" i="13"/>
  <c r="B880" i="13"/>
  <c r="A881" i="13"/>
  <c r="B881" i="13"/>
  <c r="A882" i="13"/>
  <c r="B882" i="13"/>
  <c r="A883" i="13"/>
  <c r="B883" i="13"/>
  <c r="A884" i="13"/>
  <c r="B884" i="13"/>
  <c r="A885" i="13"/>
  <c r="B885" i="13"/>
  <c r="A886" i="13"/>
  <c r="B886" i="13"/>
  <c r="A887" i="13"/>
  <c r="B887" i="13"/>
  <c r="A888" i="13"/>
  <c r="B888" i="13"/>
  <c r="A889" i="13"/>
  <c r="B889" i="13"/>
  <c r="A890" i="13"/>
  <c r="B890" i="13"/>
  <c r="A891" i="13"/>
  <c r="B891" i="13"/>
  <c r="A892" i="13"/>
  <c r="B892" i="13"/>
  <c r="A893" i="13"/>
  <c r="B893" i="13"/>
  <c r="A894" i="13"/>
  <c r="B894" i="13"/>
  <c r="A895" i="13"/>
  <c r="B895" i="13"/>
  <c r="A896" i="13"/>
  <c r="B896" i="13"/>
  <c r="A897" i="13"/>
  <c r="B897" i="13"/>
  <c r="A898" i="13"/>
  <c r="B898" i="13"/>
  <c r="A899" i="13"/>
  <c r="B899" i="13"/>
  <c r="A900" i="13"/>
  <c r="B900" i="13"/>
  <c r="A901" i="13"/>
  <c r="B901" i="13"/>
  <c r="A902" i="13"/>
  <c r="B902" i="13"/>
  <c r="A903" i="13"/>
  <c r="B903" i="13"/>
  <c r="A904" i="13"/>
  <c r="B904" i="13"/>
  <c r="A905" i="13"/>
  <c r="B905" i="13"/>
  <c r="A906" i="13"/>
  <c r="B906" i="13"/>
  <c r="A907" i="13"/>
  <c r="B907" i="13"/>
  <c r="A908" i="13"/>
  <c r="B908" i="13"/>
  <c r="A909" i="13"/>
  <c r="B909" i="13"/>
  <c r="A910" i="13"/>
  <c r="B910" i="13"/>
  <c r="A911" i="13"/>
  <c r="B911" i="13"/>
  <c r="A912" i="13"/>
  <c r="B912" i="13"/>
  <c r="A913" i="13"/>
  <c r="B913" i="13"/>
  <c r="A914" i="13"/>
  <c r="B914" i="13"/>
  <c r="A915" i="13"/>
  <c r="B915" i="13"/>
  <c r="A916" i="13"/>
  <c r="B916" i="13"/>
  <c r="A917" i="13"/>
  <c r="B917" i="13"/>
  <c r="A918" i="13"/>
  <c r="B918" i="13"/>
  <c r="A919" i="13"/>
  <c r="B919" i="13"/>
  <c r="A920" i="13"/>
  <c r="B920" i="13"/>
  <c r="A921" i="13"/>
  <c r="B921" i="13"/>
  <c r="A922" i="13"/>
  <c r="B922" i="13"/>
  <c r="A923" i="13"/>
  <c r="B923" i="13"/>
  <c r="A924" i="13"/>
  <c r="B924" i="13"/>
  <c r="A925" i="13"/>
  <c r="B925" i="13"/>
  <c r="A926" i="13"/>
  <c r="B926" i="13"/>
  <c r="A927" i="13"/>
  <c r="B927" i="13"/>
  <c r="A928" i="13"/>
  <c r="B928" i="13"/>
  <c r="A929" i="13"/>
  <c r="B929" i="13"/>
  <c r="A930" i="13"/>
  <c r="B930" i="13"/>
  <c r="A931" i="13"/>
  <c r="B931" i="13"/>
  <c r="A932" i="13"/>
  <c r="B932" i="13"/>
  <c r="A933" i="13"/>
  <c r="B933" i="13"/>
  <c r="A934" i="13"/>
  <c r="B934" i="13"/>
  <c r="A935" i="13"/>
  <c r="B935" i="13"/>
  <c r="A936" i="13"/>
  <c r="B936" i="13"/>
  <c r="A937" i="13"/>
  <c r="B937" i="13"/>
  <c r="A938" i="13"/>
  <c r="B938" i="13"/>
  <c r="A939" i="13"/>
  <c r="B939" i="13"/>
  <c r="A940" i="13"/>
  <c r="B940" i="13"/>
  <c r="A941" i="13"/>
  <c r="B941" i="13"/>
  <c r="A942" i="13"/>
  <c r="B942" i="13"/>
  <c r="A943" i="13"/>
  <c r="B943" i="13"/>
  <c r="A944" i="13"/>
  <c r="B944" i="13"/>
  <c r="A945" i="13"/>
  <c r="B945" i="13"/>
  <c r="A946" i="13"/>
  <c r="B946" i="13"/>
  <c r="A947" i="13"/>
  <c r="B947" i="13"/>
  <c r="A948" i="13"/>
  <c r="B948" i="13"/>
  <c r="A949" i="13"/>
  <c r="B949" i="13"/>
  <c r="A950" i="13"/>
  <c r="B950" i="13"/>
  <c r="A951" i="13"/>
  <c r="B951" i="13"/>
  <c r="A952" i="13"/>
  <c r="B952" i="13"/>
  <c r="A953" i="13"/>
  <c r="B953" i="13"/>
  <c r="A954" i="13"/>
  <c r="B954" i="13"/>
  <c r="A955" i="13"/>
  <c r="B955" i="13"/>
  <c r="A956" i="13"/>
  <c r="B956" i="13"/>
  <c r="A957" i="13"/>
  <c r="B957" i="13"/>
  <c r="A958" i="13"/>
  <c r="B958" i="13"/>
  <c r="A959" i="13"/>
  <c r="B959" i="13"/>
  <c r="A960" i="13"/>
  <c r="B960" i="13"/>
  <c r="A961" i="13"/>
  <c r="B961" i="13"/>
  <c r="A962" i="13"/>
  <c r="B962" i="13"/>
  <c r="A963" i="13"/>
  <c r="B963" i="13"/>
  <c r="A964" i="13"/>
  <c r="B964" i="13"/>
  <c r="A965" i="13"/>
  <c r="B965" i="13"/>
  <c r="A966" i="13"/>
  <c r="B966" i="13"/>
  <c r="A967" i="13"/>
  <c r="B967" i="13"/>
  <c r="A968" i="13"/>
  <c r="B968" i="13"/>
  <c r="A969" i="13"/>
  <c r="B969" i="13"/>
  <c r="A970" i="13"/>
  <c r="B970" i="13"/>
  <c r="A971" i="13"/>
  <c r="B971" i="13"/>
  <c r="A972" i="13"/>
  <c r="B972" i="13"/>
  <c r="A973" i="13"/>
  <c r="B973" i="13"/>
  <c r="A974" i="13"/>
  <c r="B974" i="13"/>
  <c r="A975" i="13"/>
  <c r="B975" i="13"/>
  <c r="A976" i="13"/>
  <c r="B976" i="13"/>
  <c r="A977" i="13"/>
  <c r="B977" i="13"/>
  <c r="A978" i="13"/>
  <c r="B978" i="13"/>
  <c r="A979" i="13"/>
  <c r="B979" i="13"/>
  <c r="A980" i="13"/>
  <c r="B980" i="13"/>
  <c r="A981" i="13"/>
  <c r="B981" i="13"/>
  <c r="A982" i="13"/>
  <c r="B982" i="13"/>
  <c r="A983" i="13"/>
  <c r="B983" i="13"/>
  <c r="A984" i="13"/>
  <c r="B984" i="13"/>
  <c r="A985" i="13"/>
  <c r="B985" i="13"/>
  <c r="A986" i="13"/>
  <c r="B986" i="13"/>
  <c r="A987" i="13"/>
  <c r="B987" i="13"/>
  <c r="A988" i="13"/>
  <c r="B988" i="13"/>
  <c r="A989" i="13"/>
  <c r="B989" i="13"/>
  <c r="A990" i="13"/>
  <c r="B990" i="13"/>
  <c r="A991" i="13"/>
  <c r="B991" i="13"/>
  <c r="A992" i="13"/>
  <c r="B992" i="13"/>
  <c r="A993" i="13"/>
  <c r="B993" i="13"/>
  <c r="A994" i="13"/>
  <c r="B994" i="13"/>
  <c r="A995" i="13"/>
  <c r="B995" i="13"/>
  <c r="A996" i="13"/>
  <c r="B996" i="13"/>
  <c r="A997" i="13"/>
  <c r="B997" i="13"/>
  <c r="A998" i="13"/>
  <c r="B998" i="13"/>
  <c r="A999" i="13"/>
  <c r="B999" i="13"/>
  <c r="A1000" i="13"/>
  <c r="B1000" i="13"/>
  <c r="A1001" i="13"/>
  <c r="B1001" i="13"/>
  <c r="A1002" i="13"/>
  <c r="B1002" i="13"/>
  <c r="A1003" i="13"/>
  <c r="B1003" i="13"/>
  <c r="A1004" i="13"/>
  <c r="B1004" i="13"/>
  <c r="A1005" i="13"/>
  <c r="B1005" i="13"/>
  <c r="A1006" i="13"/>
  <c r="B1006" i="13"/>
  <c r="A1007" i="13"/>
  <c r="B1007" i="13"/>
  <c r="A1008" i="13"/>
  <c r="B1008" i="13"/>
  <c r="A1009" i="13"/>
  <c r="B1009" i="13"/>
  <c r="A1010" i="13"/>
  <c r="B1010" i="13"/>
  <c r="A1011" i="13"/>
  <c r="B1011" i="13"/>
  <c r="A1012" i="13"/>
  <c r="B1012" i="13"/>
  <c r="A1013" i="13"/>
  <c r="B1013" i="13"/>
  <c r="A1014" i="13"/>
  <c r="B1014" i="13"/>
  <c r="A1015" i="13"/>
  <c r="B1015" i="13"/>
  <c r="A1016" i="13"/>
  <c r="B1016" i="13"/>
  <c r="A1017" i="13"/>
  <c r="B1017" i="13"/>
  <c r="A1018" i="13"/>
  <c r="B1018" i="13"/>
  <c r="A1019" i="13"/>
  <c r="B1019" i="13"/>
  <c r="A1020" i="13"/>
  <c r="B1020" i="13"/>
  <c r="A1021" i="13"/>
  <c r="B1021" i="13"/>
  <c r="A1022" i="13"/>
  <c r="B1022" i="13"/>
  <c r="A1023" i="13"/>
  <c r="B1023" i="13"/>
  <c r="A1024" i="13"/>
  <c r="B1024" i="13"/>
  <c r="A1025" i="13"/>
  <c r="B1025" i="13"/>
  <c r="A1026" i="13"/>
  <c r="B1026" i="13"/>
  <c r="A1027" i="13"/>
  <c r="B1027" i="13"/>
  <c r="A1028" i="13"/>
  <c r="B1028" i="13"/>
  <c r="A1029" i="13"/>
  <c r="B1029" i="13"/>
  <c r="A1030" i="13"/>
  <c r="B1030" i="13"/>
  <c r="A1031" i="13"/>
  <c r="B1031" i="13"/>
  <c r="A1032" i="13"/>
  <c r="B1032" i="13"/>
  <c r="A1033" i="13"/>
  <c r="B1033" i="13"/>
  <c r="A1034" i="13"/>
  <c r="B1034" i="13"/>
  <c r="A1035" i="13"/>
  <c r="B1035" i="13"/>
  <c r="A1036" i="13"/>
  <c r="B1036" i="13"/>
  <c r="A1037" i="13"/>
  <c r="B1037" i="13"/>
  <c r="A1038" i="13"/>
  <c r="B1038" i="13"/>
  <c r="A1039" i="13"/>
  <c r="B1039" i="13"/>
  <c r="A1040" i="13"/>
  <c r="B1040" i="13"/>
  <c r="A1041" i="13"/>
  <c r="B1041" i="13"/>
  <c r="A1042" i="13"/>
  <c r="B1042" i="13"/>
  <c r="A1043" i="13"/>
  <c r="B1043" i="13"/>
  <c r="A1044" i="13"/>
  <c r="B1044" i="13"/>
  <c r="A1045" i="13"/>
  <c r="B1045" i="13"/>
  <c r="A1046" i="13"/>
  <c r="B1046" i="13"/>
  <c r="A1047" i="13"/>
  <c r="B1047" i="13"/>
  <c r="A1048" i="13"/>
  <c r="B1048" i="13"/>
  <c r="A1049" i="13"/>
  <c r="B1049" i="13"/>
  <c r="A1050" i="13"/>
  <c r="B1050" i="13"/>
  <c r="A1051" i="13"/>
  <c r="B1051" i="13"/>
  <c r="A1052" i="13"/>
  <c r="B1052" i="13"/>
  <c r="A1053" i="13"/>
  <c r="B1053" i="13"/>
  <c r="A1054" i="13"/>
  <c r="B1054" i="13"/>
  <c r="A1055" i="13"/>
  <c r="B1055" i="13"/>
  <c r="A1056" i="13"/>
  <c r="B1056" i="13"/>
  <c r="A1057" i="13"/>
  <c r="B1057" i="13"/>
  <c r="A1058" i="13"/>
  <c r="B1058" i="13"/>
  <c r="A1059" i="13"/>
  <c r="B1059" i="13"/>
  <c r="A1060" i="13"/>
  <c r="B1060" i="13"/>
  <c r="A1061" i="13"/>
  <c r="B1061" i="13"/>
  <c r="A1062" i="13"/>
  <c r="B1062" i="13"/>
  <c r="A1063" i="13"/>
  <c r="B1063" i="13"/>
  <c r="A1064" i="13"/>
  <c r="B1064" i="13"/>
  <c r="A1065" i="13"/>
  <c r="B1065" i="13"/>
  <c r="A1066" i="13"/>
  <c r="B1066" i="13"/>
  <c r="A1067" i="13"/>
  <c r="B1067" i="13"/>
  <c r="A1068" i="13"/>
  <c r="B1068" i="13"/>
  <c r="A1069" i="13"/>
  <c r="B1069" i="13"/>
  <c r="A1070" i="13"/>
  <c r="B1070" i="13"/>
  <c r="A1071" i="13"/>
  <c r="B1071" i="13"/>
  <c r="A1072" i="13"/>
  <c r="B1072" i="13"/>
  <c r="A1073" i="13"/>
  <c r="B1073" i="13"/>
  <c r="A1074" i="13"/>
  <c r="B1074" i="13"/>
  <c r="A1075" i="13"/>
  <c r="B1075" i="13"/>
  <c r="A1076" i="13"/>
  <c r="B1076" i="13"/>
  <c r="A1077" i="13"/>
  <c r="B1077" i="13"/>
  <c r="A1078" i="13"/>
  <c r="B1078" i="13"/>
  <c r="A1079" i="13"/>
  <c r="B1079" i="13"/>
  <c r="A1080" i="13"/>
  <c r="B1080" i="13"/>
  <c r="A1081" i="13"/>
  <c r="B1081" i="13"/>
  <c r="A1082" i="13"/>
  <c r="B1082" i="13"/>
  <c r="A1083" i="13"/>
  <c r="B1083" i="13"/>
  <c r="A1084" i="13"/>
  <c r="B1084" i="13"/>
  <c r="A1085" i="13"/>
  <c r="B1085" i="13"/>
  <c r="A1086" i="13"/>
  <c r="B1086" i="13"/>
  <c r="A1087" i="13"/>
  <c r="B1087" i="13"/>
  <c r="A1088" i="13"/>
  <c r="B1088" i="13"/>
  <c r="A1089" i="13"/>
  <c r="B1089" i="13"/>
  <c r="A1090" i="13"/>
  <c r="B1090" i="13"/>
  <c r="A1091" i="13"/>
  <c r="B1091" i="13"/>
  <c r="A1092" i="13"/>
  <c r="B1092" i="13"/>
  <c r="A1093" i="13"/>
  <c r="B1093" i="13"/>
  <c r="A1094" i="13"/>
  <c r="B1094" i="13"/>
  <c r="A1095" i="13"/>
  <c r="B1095" i="13"/>
  <c r="A1096" i="13"/>
  <c r="B1096" i="13"/>
  <c r="A1097" i="13"/>
  <c r="B1097" i="13"/>
  <c r="A1098" i="13"/>
  <c r="B1098" i="13"/>
  <c r="A1099" i="13"/>
  <c r="B1099" i="13"/>
  <c r="A1100" i="13"/>
  <c r="B1100" i="13"/>
  <c r="A1101" i="13"/>
  <c r="B1101" i="13"/>
  <c r="A1102" i="13"/>
  <c r="B1102" i="13"/>
  <c r="A1103" i="13"/>
  <c r="B1103" i="13"/>
  <c r="A1104" i="13"/>
  <c r="B1104" i="13"/>
  <c r="A1105" i="13"/>
  <c r="B1105" i="13"/>
  <c r="A1106" i="13"/>
  <c r="B1106" i="13"/>
  <c r="A1107" i="13"/>
  <c r="B1107" i="13"/>
  <c r="A1108" i="13"/>
  <c r="B1108" i="13"/>
  <c r="A1109" i="13"/>
  <c r="B1109" i="13"/>
  <c r="A1110" i="13"/>
  <c r="B1110" i="13"/>
  <c r="A1111" i="13"/>
  <c r="B1111" i="13"/>
  <c r="A1112" i="13"/>
  <c r="B1112" i="13"/>
  <c r="A1113" i="13"/>
  <c r="B1113" i="13"/>
  <c r="A1114" i="13"/>
  <c r="B1114" i="13"/>
  <c r="A1115" i="13"/>
  <c r="B1115" i="13"/>
  <c r="A1116" i="13"/>
  <c r="B1116" i="13"/>
  <c r="A1117" i="13"/>
  <c r="B1117" i="13"/>
  <c r="A1118" i="13"/>
  <c r="B1118" i="13"/>
  <c r="A1119" i="13"/>
  <c r="B1119" i="13"/>
  <c r="A1120" i="13"/>
  <c r="B1120" i="13"/>
  <c r="A1121" i="13"/>
  <c r="B1121" i="13"/>
  <c r="A1122" i="13"/>
  <c r="B1122" i="13"/>
  <c r="A1123" i="13"/>
  <c r="B1123" i="13"/>
  <c r="A1124" i="13"/>
  <c r="B1124" i="13"/>
  <c r="A1125" i="13"/>
  <c r="B1125" i="13"/>
  <c r="A1126" i="13"/>
  <c r="B1126" i="13"/>
  <c r="A1127" i="13"/>
  <c r="B1127" i="13"/>
  <c r="A1128" i="13"/>
  <c r="B1128" i="13"/>
  <c r="A1129" i="13"/>
  <c r="B1129" i="13"/>
  <c r="A1130" i="13"/>
  <c r="B1130" i="13"/>
  <c r="A1131" i="13"/>
  <c r="B1131" i="13"/>
  <c r="A1132" i="13"/>
  <c r="B1132" i="13"/>
  <c r="A1133" i="13"/>
  <c r="B1133" i="13"/>
  <c r="A1134" i="13"/>
  <c r="B1134" i="13"/>
  <c r="A1135" i="13"/>
  <c r="B1135" i="13"/>
  <c r="A1136" i="13"/>
  <c r="B1136" i="13"/>
  <c r="A1137" i="13"/>
  <c r="B1137" i="13"/>
  <c r="A1138" i="13"/>
  <c r="B1138" i="13"/>
  <c r="A1139" i="13"/>
  <c r="B1139" i="13"/>
  <c r="A1140" i="13"/>
  <c r="B1140" i="13"/>
  <c r="A1141" i="13"/>
  <c r="B1141" i="13"/>
  <c r="A1142" i="13"/>
  <c r="B1142" i="13"/>
  <c r="A1143" i="13"/>
  <c r="B1143" i="13"/>
  <c r="A1144" i="13"/>
  <c r="B1144" i="13"/>
  <c r="A1145" i="13"/>
  <c r="B1145" i="13"/>
  <c r="A1146" i="13"/>
  <c r="B1146" i="13"/>
  <c r="A1147" i="13"/>
  <c r="B1147" i="13"/>
  <c r="A1148" i="13"/>
  <c r="B1148" i="13"/>
  <c r="A1149" i="13"/>
  <c r="B1149" i="13"/>
  <c r="A1150" i="13"/>
  <c r="B1150" i="13"/>
  <c r="A1151" i="13"/>
  <c r="B1151" i="13"/>
  <c r="A1152" i="13"/>
  <c r="B1152" i="13"/>
  <c r="A1153" i="13"/>
  <c r="B1153" i="13"/>
  <c r="A1154" i="13"/>
  <c r="B1154" i="13"/>
  <c r="A1155" i="13"/>
  <c r="B1155" i="13"/>
  <c r="A1156" i="13"/>
  <c r="B1156" i="13"/>
  <c r="A1157" i="13"/>
  <c r="B1157" i="13"/>
  <c r="A1158" i="13"/>
  <c r="B1158" i="13"/>
  <c r="A1159" i="13"/>
  <c r="B1159" i="13"/>
  <c r="A1160" i="13"/>
  <c r="B1160" i="13"/>
  <c r="A1161" i="13"/>
  <c r="B1161" i="13"/>
  <c r="A1162" i="13"/>
  <c r="B1162" i="13"/>
  <c r="A1163" i="13"/>
  <c r="B1163" i="13"/>
  <c r="A1164" i="13"/>
  <c r="B1164" i="13"/>
  <c r="A1165" i="13"/>
  <c r="B1165" i="13"/>
  <c r="A1166" i="13"/>
  <c r="B1166" i="13"/>
  <c r="A1167" i="13"/>
  <c r="B1167" i="13"/>
  <c r="A1168" i="13"/>
  <c r="B1168" i="13"/>
  <c r="A1169" i="13"/>
  <c r="B1169" i="13"/>
  <c r="A1170" i="13"/>
  <c r="B1170" i="13"/>
  <c r="A1171" i="13"/>
  <c r="B1171" i="13"/>
  <c r="A1172" i="13"/>
  <c r="B1172" i="13"/>
  <c r="A1173" i="13"/>
  <c r="B1173" i="13"/>
  <c r="A1174" i="13"/>
  <c r="B1174" i="13"/>
  <c r="A1175" i="13"/>
  <c r="B1175" i="13"/>
  <c r="A1176" i="13"/>
  <c r="B1176" i="13"/>
  <c r="A1177" i="13"/>
  <c r="B1177" i="13"/>
  <c r="A1178" i="13"/>
  <c r="B1178" i="13"/>
  <c r="A1179" i="13"/>
  <c r="B1179" i="13"/>
  <c r="A1180" i="13"/>
  <c r="B1180" i="13"/>
  <c r="A1181" i="13"/>
  <c r="B1181" i="13"/>
  <c r="A1182" i="13"/>
  <c r="B1182" i="13"/>
  <c r="A1183" i="13"/>
  <c r="B1183" i="13"/>
  <c r="A1184" i="13"/>
  <c r="B1184" i="13"/>
  <c r="A1185" i="13"/>
  <c r="B1185" i="13"/>
  <c r="A1186" i="13"/>
  <c r="B1186" i="13"/>
  <c r="A1187" i="13"/>
  <c r="B1187" i="13"/>
  <c r="A1188" i="13"/>
  <c r="B1188" i="13"/>
  <c r="A1189" i="13"/>
  <c r="B1189" i="13"/>
  <c r="A1190" i="13"/>
  <c r="B1190" i="13"/>
  <c r="A1191" i="13"/>
  <c r="B1191" i="13"/>
  <c r="A1192" i="13"/>
  <c r="B1192" i="13"/>
  <c r="A1193" i="13"/>
  <c r="B1193" i="13"/>
  <c r="A1194" i="13"/>
  <c r="B1194" i="13"/>
  <c r="A1195" i="13"/>
  <c r="B1195" i="13"/>
  <c r="A1196" i="13"/>
  <c r="B1196" i="13"/>
  <c r="A1197" i="13"/>
  <c r="B1197" i="13"/>
  <c r="A1198" i="13"/>
  <c r="B1198" i="13"/>
  <c r="A1199" i="13"/>
  <c r="B1199" i="13"/>
  <c r="A1200" i="13"/>
  <c r="B1200" i="13"/>
  <c r="A1201" i="13"/>
  <c r="B1201" i="13"/>
  <c r="A1202" i="13"/>
  <c r="B1202" i="13"/>
  <c r="A1203" i="13"/>
  <c r="B1203" i="13"/>
  <c r="A1204" i="13"/>
  <c r="B1204" i="13"/>
  <c r="A1205" i="13"/>
  <c r="B1205" i="13"/>
  <c r="A1206" i="13"/>
  <c r="B1206" i="13"/>
  <c r="A1207" i="13"/>
  <c r="B1207" i="13"/>
  <c r="A1208" i="13"/>
  <c r="B1208" i="13"/>
  <c r="A1209" i="13"/>
  <c r="B1209" i="13"/>
  <c r="A1210" i="13"/>
  <c r="B1210" i="13"/>
  <c r="A1211" i="13"/>
  <c r="B1211" i="13"/>
  <c r="A1212" i="13"/>
  <c r="B1212" i="13"/>
  <c r="A1213" i="13"/>
  <c r="B1213" i="13"/>
  <c r="A1214" i="13"/>
  <c r="B1214" i="13"/>
  <c r="A1215" i="13"/>
  <c r="B1215" i="13"/>
  <c r="A1216" i="13"/>
  <c r="B1216" i="13"/>
  <c r="A1217" i="13"/>
  <c r="B1217" i="13"/>
  <c r="A1218" i="13"/>
  <c r="B1218" i="13"/>
  <c r="A1219" i="13"/>
  <c r="B1219" i="13"/>
  <c r="A1220" i="13"/>
  <c r="B1220" i="13"/>
  <c r="A1221" i="13"/>
  <c r="B1221" i="13"/>
  <c r="A1222" i="13"/>
  <c r="B1222" i="13"/>
  <c r="A1223" i="13"/>
  <c r="B1223" i="13"/>
  <c r="A1224" i="13"/>
  <c r="B1224" i="13"/>
  <c r="A1225" i="13"/>
  <c r="B1225" i="13"/>
  <c r="A1226" i="13"/>
  <c r="B1226" i="13"/>
  <c r="A1227" i="13"/>
  <c r="B1227" i="13"/>
  <c r="A1228" i="13"/>
  <c r="B1228" i="13"/>
  <c r="A1229" i="13"/>
  <c r="B1229" i="13"/>
  <c r="A1230" i="13"/>
  <c r="B1230" i="13"/>
  <c r="A1231" i="13"/>
  <c r="B1231" i="13"/>
  <c r="A1232" i="13"/>
  <c r="B1232" i="13"/>
  <c r="A1233" i="13"/>
  <c r="B1233" i="13"/>
  <c r="A1234" i="13"/>
  <c r="B1234" i="13"/>
  <c r="A1235" i="13"/>
  <c r="B1235" i="13"/>
  <c r="A1236" i="13"/>
  <c r="B1236" i="13"/>
  <c r="A1237" i="13"/>
  <c r="B1237" i="13"/>
  <c r="A1238" i="13"/>
  <c r="B1238" i="13"/>
  <c r="A1239" i="13"/>
  <c r="B1239" i="13"/>
  <c r="A1240" i="13"/>
  <c r="B1240" i="13"/>
  <c r="A1241" i="13"/>
  <c r="B1241" i="13"/>
  <c r="A1242" i="13"/>
  <c r="B1242" i="13"/>
  <c r="A1243" i="13"/>
  <c r="B1243" i="13"/>
  <c r="A1244" i="13"/>
  <c r="B1244" i="13"/>
  <c r="A1245" i="13"/>
  <c r="B1245" i="13"/>
  <c r="A1246" i="13"/>
  <c r="B1246" i="13"/>
  <c r="A1247" i="13"/>
  <c r="B1247" i="13"/>
  <c r="A1248" i="13"/>
  <c r="B1248" i="13"/>
  <c r="A1249" i="13"/>
  <c r="B1249" i="13"/>
  <c r="A1250" i="13"/>
  <c r="B1250" i="13"/>
  <c r="A1251" i="13"/>
  <c r="B1251" i="13"/>
  <c r="A1252" i="13"/>
  <c r="B1252" i="13"/>
  <c r="A1253" i="13"/>
  <c r="B1253" i="13"/>
  <c r="A1254" i="13"/>
  <c r="B1254" i="13"/>
  <c r="A1255" i="13"/>
  <c r="B1255" i="13"/>
  <c r="A1256" i="13"/>
  <c r="B1256" i="13"/>
  <c r="A1257" i="13"/>
  <c r="B1257" i="13"/>
  <c r="A1258" i="13"/>
  <c r="B1258" i="13"/>
  <c r="A1259" i="13"/>
  <c r="B1259" i="13"/>
  <c r="A1260" i="13"/>
  <c r="B1260" i="13"/>
  <c r="A1261" i="13"/>
  <c r="B1261" i="13"/>
  <c r="A1262" i="13"/>
  <c r="B1262" i="13"/>
  <c r="A1263" i="13"/>
  <c r="B1263" i="13"/>
  <c r="A1264" i="13"/>
  <c r="B1264" i="13"/>
  <c r="A1265" i="13"/>
  <c r="B1265" i="13"/>
  <c r="A1266" i="13"/>
  <c r="B1266" i="13"/>
  <c r="A1267" i="13"/>
  <c r="B1267" i="13"/>
  <c r="A1268" i="13"/>
  <c r="B1268" i="13"/>
  <c r="A1269" i="13"/>
  <c r="B1269" i="13"/>
  <c r="A1270" i="13"/>
  <c r="B1270" i="13"/>
  <c r="A1271" i="13"/>
  <c r="B1271" i="13"/>
  <c r="A1272" i="13"/>
  <c r="B1272" i="13"/>
  <c r="A1273" i="13"/>
  <c r="B1273" i="13"/>
  <c r="A1274" i="13"/>
  <c r="B1274" i="13"/>
  <c r="A1275" i="13"/>
  <c r="B1275" i="13"/>
  <c r="A1276" i="13"/>
  <c r="B1276" i="13"/>
  <c r="A1277" i="13"/>
  <c r="B1277" i="13"/>
  <c r="A1278" i="13"/>
  <c r="B1278" i="13"/>
  <c r="A1279" i="13"/>
  <c r="B1279" i="13"/>
  <c r="A1280" i="13"/>
  <c r="B1280" i="13"/>
  <c r="A1281" i="13"/>
  <c r="B1281" i="13"/>
  <c r="A1282" i="13"/>
  <c r="B1282" i="13"/>
  <c r="A1283" i="13"/>
  <c r="B1283" i="13"/>
  <c r="A1284" i="13"/>
  <c r="B1284" i="13"/>
  <c r="A1285" i="13"/>
  <c r="B1285" i="13"/>
  <c r="A1286" i="13"/>
  <c r="B1286" i="13"/>
  <c r="A1287" i="13"/>
  <c r="B1287" i="13"/>
  <c r="A1288" i="13"/>
  <c r="B1288" i="13"/>
  <c r="A1289" i="13"/>
  <c r="B1289" i="13"/>
  <c r="A1290" i="13"/>
  <c r="B1290" i="13"/>
  <c r="A1291" i="13"/>
  <c r="B1291" i="13"/>
  <c r="A1292" i="13"/>
  <c r="B1292" i="13"/>
  <c r="A1293" i="13"/>
  <c r="B1293" i="13"/>
  <c r="A1294" i="13"/>
  <c r="B1294" i="13"/>
  <c r="A1295" i="13"/>
  <c r="B1295" i="13"/>
  <c r="A1296" i="13"/>
  <c r="B1296" i="13"/>
  <c r="A1297" i="13"/>
  <c r="B1297" i="13"/>
  <c r="A1298" i="13"/>
  <c r="B1298" i="13"/>
  <c r="A1299" i="13"/>
  <c r="B1299" i="13"/>
  <c r="A1300" i="13"/>
  <c r="B1300" i="13"/>
  <c r="A1301" i="13"/>
  <c r="B1301" i="13"/>
  <c r="A1302" i="13"/>
  <c r="B1302" i="13"/>
  <c r="A1303" i="13"/>
  <c r="B1303" i="13"/>
  <c r="A1304" i="13"/>
  <c r="B1304" i="13"/>
  <c r="A1305" i="13"/>
  <c r="B1305" i="13"/>
  <c r="A1306" i="13"/>
  <c r="B1306" i="13"/>
  <c r="A1307" i="13"/>
  <c r="B1307" i="13"/>
  <c r="A1308" i="13"/>
  <c r="B1308" i="13"/>
  <c r="A1309" i="13"/>
  <c r="B1309" i="13"/>
  <c r="A1310" i="13"/>
  <c r="B1310" i="13"/>
  <c r="A1311" i="13"/>
  <c r="B1311" i="13"/>
  <c r="A1312" i="13"/>
  <c r="B1312" i="13"/>
  <c r="A1313" i="13"/>
  <c r="B1313" i="13"/>
  <c r="A1314" i="13"/>
  <c r="B1314" i="13"/>
  <c r="A1315" i="13"/>
  <c r="B1315" i="13"/>
  <c r="A1316" i="13"/>
  <c r="B1316" i="13"/>
  <c r="A1317" i="13"/>
  <c r="B1317" i="13"/>
  <c r="A1318" i="13"/>
  <c r="B1318" i="13"/>
  <c r="A1319" i="13"/>
  <c r="B1319" i="13"/>
  <c r="A1320" i="13"/>
  <c r="B1320" i="13"/>
  <c r="A1321" i="13"/>
  <c r="B1321" i="13"/>
  <c r="A1322" i="13"/>
  <c r="B1322" i="13"/>
  <c r="A1323" i="13"/>
  <c r="B1323" i="13"/>
  <c r="A1324" i="13"/>
  <c r="B1324" i="13"/>
  <c r="A1325" i="13"/>
  <c r="B1325" i="13"/>
  <c r="A1326" i="13"/>
  <c r="B1326" i="13"/>
  <c r="A1327" i="13"/>
  <c r="B1327" i="13"/>
  <c r="A1328" i="13"/>
  <c r="B1328" i="13"/>
  <c r="A1329" i="13"/>
  <c r="B1329" i="13"/>
  <c r="A1330" i="13"/>
  <c r="B1330" i="13"/>
  <c r="A1331" i="13"/>
  <c r="B1331" i="13"/>
  <c r="A1332" i="13"/>
  <c r="B1332" i="13"/>
  <c r="A1333" i="13"/>
  <c r="B1333" i="13"/>
  <c r="A1334" i="13"/>
  <c r="B1334" i="13"/>
  <c r="A1335" i="13"/>
  <c r="B1335" i="13"/>
  <c r="A1336" i="13"/>
  <c r="B1336" i="13"/>
  <c r="A1337" i="13"/>
  <c r="B1337" i="13"/>
  <c r="A1338" i="13"/>
  <c r="B1338" i="13"/>
  <c r="A1339" i="13"/>
  <c r="B1339" i="13"/>
  <c r="A1340" i="13"/>
  <c r="B1340" i="13"/>
  <c r="A1341" i="13"/>
  <c r="B1341" i="13"/>
  <c r="A1342" i="13"/>
  <c r="B1342" i="13"/>
  <c r="A1343" i="13"/>
  <c r="B1343" i="13"/>
  <c r="A1344" i="13"/>
  <c r="B1344" i="13"/>
  <c r="A1345" i="13"/>
  <c r="B1345" i="13"/>
  <c r="A1346" i="13"/>
  <c r="B1346" i="13"/>
  <c r="A1347" i="13"/>
  <c r="B1347" i="13"/>
  <c r="A1348" i="13"/>
  <c r="B1348" i="13"/>
  <c r="A1349" i="13"/>
  <c r="B1349" i="13"/>
  <c r="A1350" i="13"/>
  <c r="B1350" i="13"/>
  <c r="A1351" i="13"/>
  <c r="B1351" i="13"/>
  <c r="A1352" i="13"/>
  <c r="B1352" i="13"/>
  <c r="A1353" i="13"/>
  <c r="B1353" i="13"/>
  <c r="A1354" i="13"/>
  <c r="B1354" i="13"/>
  <c r="A1355" i="13"/>
  <c r="B1355" i="13"/>
  <c r="A1356" i="13"/>
  <c r="B1356" i="13"/>
  <c r="A1357" i="13"/>
  <c r="B1357" i="13"/>
  <c r="A1358" i="13"/>
  <c r="B1358" i="13"/>
  <c r="A1359" i="13"/>
  <c r="B1359" i="13"/>
  <c r="A1360" i="13"/>
  <c r="B1360" i="13"/>
  <c r="A1361" i="13"/>
  <c r="B1361" i="13"/>
  <c r="A1362" i="13"/>
  <c r="B1362" i="13"/>
  <c r="A1363" i="13"/>
  <c r="B1363" i="13"/>
  <c r="A1364" i="13"/>
  <c r="B1364" i="13"/>
  <c r="A1365" i="13"/>
  <c r="B1365" i="13"/>
  <c r="A1366" i="13"/>
  <c r="B1366" i="13"/>
  <c r="A1367" i="13"/>
  <c r="B1367" i="13"/>
  <c r="A1368" i="13"/>
  <c r="B1368" i="13"/>
  <c r="A1369" i="13"/>
  <c r="B1369" i="13"/>
  <c r="A1370" i="13"/>
  <c r="B1370" i="13"/>
  <c r="A1371" i="13"/>
  <c r="B1371" i="13"/>
  <c r="A1372" i="13"/>
  <c r="B1372" i="13"/>
  <c r="A1373" i="13"/>
  <c r="B1373" i="13"/>
  <c r="A1374" i="13"/>
  <c r="B1374" i="13"/>
  <c r="A1375" i="13"/>
  <c r="B1375" i="13"/>
  <c r="A1376" i="13"/>
  <c r="B1376" i="13"/>
  <c r="A1377" i="13"/>
  <c r="B1377" i="13"/>
  <c r="A1378" i="13"/>
  <c r="B1378" i="13"/>
  <c r="A1379" i="13"/>
  <c r="B1379" i="13"/>
  <c r="A1380" i="13"/>
  <c r="B1380" i="13"/>
  <c r="A1381" i="13"/>
  <c r="B1381" i="13"/>
  <c r="A1382" i="13"/>
  <c r="B1382" i="13"/>
  <c r="A1383" i="13"/>
  <c r="B1383" i="13"/>
  <c r="A1384" i="13"/>
  <c r="B1384" i="13"/>
  <c r="A1385" i="13"/>
  <c r="B1385" i="13"/>
  <c r="A1386" i="13"/>
  <c r="B1386" i="13"/>
  <c r="A1387" i="13"/>
  <c r="B1387" i="13"/>
  <c r="A1388" i="13"/>
  <c r="B1388" i="13"/>
  <c r="A1389" i="13"/>
  <c r="B1389" i="13"/>
  <c r="A1390" i="13"/>
  <c r="B1390" i="13"/>
  <c r="A1391" i="13"/>
  <c r="B1391" i="13"/>
  <c r="A1392" i="13"/>
  <c r="B1392" i="13"/>
  <c r="A1393" i="13"/>
  <c r="B1393" i="13"/>
  <c r="A1394" i="13"/>
  <c r="B1394" i="13"/>
  <c r="A1395" i="13"/>
  <c r="B1395" i="13"/>
  <c r="A1396" i="13"/>
  <c r="B1396" i="13"/>
  <c r="A1397" i="13"/>
  <c r="B1397" i="13"/>
  <c r="A1398" i="13"/>
  <c r="B1398" i="13"/>
  <c r="A1399" i="13"/>
  <c r="B1399" i="13"/>
  <c r="A1400" i="13"/>
  <c r="B1400" i="13"/>
  <c r="A1401" i="13"/>
  <c r="B1401" i="13"/>
  <c r="A1402" i="13"/>
  <c r="B1402" i="13"/>
  <c r="A1403" i="13"/>
  <c r="B1403" i="13"/>
  <c r="A1404" i="13"/>
  <c r="B1404" i="13"/>
  <c r="A1405" i="13"/>
  <c r="B1405" i="13"/>
  <c r="A1406" i="13"/>
  <c r="B1406" i="13"/>
  <c r="A1407" i="13"/>
  <c r="B1407" i="13"/>
  <c r="A1408" i="13"/>
  <c r="B1408" i="13"/>
  <c r="A1409" i="13"/>
  <c r="B1409" i="13"/>
  <c r="A1410" i="13"/>
  <c r="B1410" i="13"/>
  <c r="A1411" i="13"/>
  <c r="B1411" i="13"/>
  <c r="A1412" i="13"/>
  <c r="B1412" i="13"/>
  <c r="A1413" i="13"/>
  <c r="B1413" i="13"/>
  <c r="A1414" i="13"/>
  <c r="B1414" i="13"/>
  <c r="A1415" i="13"/>
  <c r="B1415" i="13"/>
  <c r="A1416" i="13"/>
  <c r="B1416" i="13"/>
  <c r="A1417" i="13"/>
  <c r="B1417" i="13"/>
  <c r="A1418" i="13"/>
  <c r="B1418" i="13"/>
  <c r="A1419" i="13"/>
  <c r="B1419" i="13"/>
  <c r="A1420" i="13"/>
  <c r="B1420" i="13"/>
  <c r="A1421" i="13"/>
  <c r="B1421" i="13"/>
  <c r="A1422" i="13"/>
  <c r="B1422" i="13"/>
  <c r="A1423" i="13"/>
  <c r="B1423" i="13"/>
  <c r="A1424" i="13"/>
  <c r="B1424" i="13"/>
  <c r="A1425" i="13"/>
  <c r="B1425" i="13"/>
  <c r="A1426" i="13"/>
  <c r="B1426" i="13"/>
  <c r="A1427" i="13"/>
  <c r="B1427" i="13"/>
  <c r="A1428" i="13"/>
  <c r="B1428" i="13"/>
  <c r="A1429" i="13"/>
  <c r="B1429" i="13"/>
  <c r="A1430" i="13"/>
  <c r="B1430" i="13"/>
  <c r="A1431" i="13"/>
  <c r="B1431" i="13"/>
  <c r="A1432" i="13"/>
  <c r="B1432" i="13"/>
  <c r="A1433" i="13"/>
  <c r="B1433" i="13"/>
  <c r="A1434" i="13"/>
  <c r="B1434" i="13"/>
  <c r="A1435" i="13"/>
  <c r="B1435" i="13"/>
  <c r="A1436" i="13"/>
  <c r="B1436" i="13"/>
  <c r="A1437" i="13"/>
  <c r="B1437" i="13"/>
  <c r="A1438" i="13"/>
  <c r="B1438" i="13"/>
  <c r="A1439" i="13"/>
  <c r="B1439" i="13"/>
  <c r="A1440" i="13"/>
  <c r="B1440" i="13"/>
  <c r="A1441" i="13"/>
  <c r="B1441" i="13"/>
  <c r="A1442" i="13"/>
  <c r="B1442" i="13"/>
  <c r="A1443" i="13"/>
  <c r="B1443" i="13"/>
  <c r="A1444" i="13"/>
  <c r="B1444" i="13"/>
  <c r="A1445" i="13"/>
  <c r="B1445" i="13"/>
  <c r="A1446" i="13"/>
  <c r="B1446" i="13"/>
  <c r="A1447" i="13"/>
  <c r="B1447" i="13"/>
  <c r="A1448" i="13"/>
  <c r="B1448" i="13"/>
  <c r="A1449" i="13"/>
  <c r="B1449" i="13"/>
  <c r="A1450" i="13"/>
  <c r="B1450" i="13"/>
  <c r="A1451" i="13"/>
  <c r="B1451" i="13"/>
  <c r="A1452" i="13"/>
  <c r="B1452" i="13"/>
  <c r="A1453" i="13"/>
  <c r="B1453" i="13"/>
  <c r="A1454" i="13"/>
  <c r="B1454" i="13"/>
  <c r="A1455" i="13"/>
  <c r="B1455" i="13"/>
  <c r="A1456" i="13"/>
  <c r="B1456" i="13"/>
  <c r="A1457" i="13"/>
  <c r="B1457" i="13"/>
  <c r="A1458" i="13"/>
  <c r="B1458" i="13"/>
  <c r="A1459" i="13"/>
  <c r="B1459" i="13"/>
  <c r="A1460" i="13"/>
  <c r="B1460" i="13"/>
  <c r="A1461" i="13"/>
  <c r="B1461" i="13"/>
  <c r="A1462" i="13"/>
  <c r="B1462" i="13"/>
  <c r="A1463" i="13"/>
  <c r="B1463" i="13"/>
  <c r="A1464" i="13"/>
  <c r="B1464" i="13"/>
  <c r="A1465" i="13"/>
  <c r="B1465" i="13"/>
  <c r="A1466" i="13"/>
  <c r="B1466" i="13"/>
  <c r="A1467" i="13"/>
  <c r="B1467" i="13"/>
  <c r="A1468" i="13"/>
  <c r="B1468" i="13"/>
  <c r="A1469" i="13"/>
  <c r="B1469" i="13"/>
  <c r="A1470" i="13"/>
  <c r="B1470" i="13"/>
  <c r="A1471" i="13"/>
  <c r="B1471" i="13"/>
  <c r="A1472" i="13"/>
  <c r="B1472" i="13"/>
  <c r="A1473" i="13"/>
  <c r="B1473" i="13"/>
  <c r="A1474" i="13"/>
  <c r="B1474" i="13"/>
  <c r="A1475" i="13"/>
  <c r="B1475" i="13"/>
  <c r="A1476" i="13"/>
  <c r="B1476" i="13"/>
  <c r="A1477" i="13"/>
  <c r="B1477" i="13"/>
  <c r="A1478" i="13"/>
  <c r="B1478" i="13"/>
  <c r="A1479" i="13"/>
  <c r="B1479" i="13"/>
  <c r="A1480" i="13"/>
  <c r="B1480" i="13"/>
  <c r="A1481" i="13"/>
  <c r="B1481" i="13"/>
  <c r="A1482" i="13"/>
  <c r="B1482" i="13"/>
  <c r="A1483" i="13"/>
  <c r="B1483" i="13"/>
  <c r="A1484" i="13"/>
  <c r="B1484" i="13"/>
  <c r="A1485" i="13"/>
  <c r="B1485" i="13"/>
  <c r="A1486" i="13"/>
  <c r="B1486" i="13"/>
  <c r="A1487" i="13"/>
  <c r="B1487" i="13"/>
  <c r="A1488" i="13"/>
  <c r="B1488" i="13"/>
  <c r="A1489" i="13"/>
  <c r="B1489" i="13"/>
  <c r="A1490" i="13"/>
  <c r="B1490" i="13"/>
  <c r="A1491" i="13"/>
  <c r="B1491" i="13"/>
  <c r="A1492" i="13"/>
  <c r="B1492" i="13"/>
  <c r="A1493" i="13"/>
  <c r="B1493" i="13"/>
  <c r="A1494" i="13"/>
  <c r="B1494" i="13"/>
  <c r="A1495" i="13"/>
  <c r="B1495" i="13"/>
  <c r="A1496" i="13"/>
  <c r="B1496" i="13"/>
  <c r="A1497" i="13"/>
  <c r="B1497" i="13"/>
  <c r="A1498" i="13"/>
  <c r="B1498" i="13"/>
  <c r="A1499" i="13"/>
  <c r="B1499" i="13"/>
  <c r="A1500" i="13"/>
  <c r="B1500" i="13"/>
  <c r="A1501" i="13"/>
  <c r="B1501" i="13"/>
  <c r="A1502" i="13"/>
  <c r="B1502" i="13"/>
  <c r="A1503" i="13"/>
  <c r="B1503" i="13"/>
  <c r="A1504" i="13"/>
  <c r="B1504" i="13"/>
  <c r="A1505" i="13"/>
  <c r="B1505" i="13"/>
  <c r="A1506" i="13"/>
  <c r="B1506" i="13"/>
  <c r="A1507" i="13"/>
  <c r="B1507" i="13"/>
  <c r="A1508" i="13"/>
  <c r="B1508" i="13"/>
  <c r="A1509" i="13"/>
  <c r="B1509" i="13"/>
  <c r="A1510" i="13"/>
  <c r="B1510" i="13"/>
  <c r="A1511" i="13"/>
  <c r="B1511" i="13"/>
  <c r="A1512" i="13"/>
  <c r="B1512" i="13"/>
  <c r="A1513" i="13"/>
  <c r="B1513" i="13"/>
  <c r="A1514" i="13"/>
  <c r="B1514" i="13"/>
  <c r="A1515" i="13"/>
  <c r="B1515" i="13"/>
  <c r="A1516" i="13"/>
  <c r="B1516" i="13"/>
  <c r="A1517" i="13"/>
  <c r="B1517" i="13"/>
  <c r="A1518" i="13"/>
  <c r="B1518" i="13"/>
  <c r="A1519" i="13"/>
  <c r="B1519" i="13"/>
  <c r="A1520" i="13"/>
  <c r="B1520" i="13"/>
  <c r="A1521" i="13"/>
  <c r="B1521" i="13"/>
  <c r="A1522" i="13"/>
  <c r="B1522" i="13"/>
  <c r="A1523" i="13"/>
  <c r="B1523" i="13"/>
  <c r="A1524" i="13"/>
  <c r="B1524" i="13"/>
  <c r="A1525" i="13"/>
  <c r="B1525" i="13"/>
  <c r="A1526" i="13"/>
  <c r="B1526" i="13"/>
  <c r="A1527" i="13"/>
  <c r="B1527" i="13"/>
  <c r="A1528" i="13"/>
  <c r="B1528" i="13"/>
  <c r="A1529" i="13"/>
  <c r="B1529" i="13"/>
  <c r="A1530" i="13"/>
  <c r="B1530" i="13"/>
  <c r="A1531" i="13"/>
  <c r="B1531" i="13"/>
  <c r="A1532" i="13"/>
  <c r="B1532" i="13"/>
  <c r="A1533" i="13"/>
  <c r="B1533" i="13"/>
  <c r="A1534" i="13"/>
  <c r="B1534" i="13"/>
  <c r="A1535" i="13"/>
  <c r="B1535" i="13"/>
  <c r="A1536" i="13"/>
  <c r="B1536" i="13"/>
  <c r="A1537" i="13"/>
  <c r="B1537" i="13"/>
  <c r="A1538" i="13"/>
  <c r="B1538" i="13"/>
  <c r="A1539" i="13"/>
  <c r="B1539" i="13"/>
  <c r="A1540" i="13"/>
  <c r="B1540" i="13"/>
  <c r="A1541" i="13"/>
  <c r="B1541" i="13"/>
  <c r="A1542" i="13"/>
  <c r="B1542" i="13"/>
  <c r="A1543" i="13"/>
  <c r="B1543" i="13"/>
  <c r="A1544" i="13"/>
  <c r="B1544" i="13"/>
  <c r="A1545" i="13"/>
  <c r="B1545" i="13"/>
  <c r="A1546" i="13"/>
  <c r="B1546" i="13"/>
  <c r="A1547" i="13"/>
  <c r="B1547" i="13"/>
  <c r="A1548" i="13"/>
  <c r="B1548" i="13"/>
  <c r="A1549" i="13"/>
  <c r="B1549" i="13"/>
  <c r="A1550" i="13"/>
  <c r="B1550" i="13"/>
  <c r="A1551" i="13"/>
  <c r="B1551" i="13"/>
  <c r="A1552" i="13"/>
  <c r="B1552" i="13"/>
  <c r="A1553" i="13"/>
  <c r="B1553" i="13"/>
  <c r="A1554" i="13"/>
  <c r="B1554" i="13"/>
  <c r="A1555" i="13"/>
  <c r="B1555" i="13"/>
  <c r="A1556" i="13"/>
  <c r="B1556" i="13"/>
  <c r="A1557" i="13"/>
  <c r="B1557" i="13"/>
  <c r="A1558" i="13"/>
  <c r="B1558" i="13"/>
  <c r="A1559" i="13"/>
  <c r="B1559" i="13"/>
  <c r="A1560" i="13"/>
  <c r="B1560" i="13"/>
  <c r="A1561" i="13"/>
  <c r="B1561" i="13"/>
  <c r="A1562" i="13"/>
  <c r="B1562" i="13"/>
  <c r="A1563" i="13"/>
  <c r="B1563" i="13"/>
  <c r="A1564" i="13"/>
  <c r="B1564" i="13"/>
  <c r="A1565" i="13"/>
  <c r="B1565" i="13"/>
  <c r="A1566" i="13"/>
  <c r="B1566" i="13"/>
  <c r="A1567" i="13"/>
  <c r="B1567" i="13"/>
  <c r="A1568" i="13"/>
  <c r="B1568" i="13"/>
  <c r="A1569" i="13"/>
  <c r="B1569" i="13"/>
  <c r="A1570" i="13"/>
  <c r="B1570" i="13"/>
  <c r="A1571" i="13"/>
  <c r="B1571" i="13"/>
  <c r="A1572" i="13"/>
  <c r="B1572" i="13"/>
  <c r="A1573" i="13"/>
  <c r="B1573" i="13"/>
  <c r="A1574" i="13"/>
  <c r="B1574" i="13"/>
  <c r="A1575" i="13"/>
  <c r="B1575" i="13"/>
  <c r="A1576" i="13"/>
  <c r="B1576" i="13"/>
  <c r="A1577" i="13"/>
  <c r="B1577" i="13"/>
  <c r="A1578" i="13"/>
  <c r="B1578" i="13"/>
  <c r="A1579" i="13"/>
  <c r="B1579" i="13"/>
  <c r="A1580" i="13"/>
  <c r="B1580" i="13"/>
  <c r="A1581" i="13"/>
  <c r="B1581" i="13"/>
  <c r="A1582" i="13"/>
  <c r="B1582" i="13"/>
  <c r="A1583" i="13"/>
  <c r="B1583" i="13"/>
  <c r="A1584" i="13"/>
  <c r="B1584" i="13"/>
  <c r="A1585" i="13"/>
  <c r="B1585" i="13"/>
  <c r="A1586" i="13"/>
  <c r="B1586" i="13"/>
  <c r="A1587" i="13"/>
  <c r="B1587" i="13"/>
  <c r="A1588" i="13"/>
  <c r="B1588" i="13"/>
  <c r="A1589" i="13"/>
  <c r="B1589" i="13"/>
  <c r="A1590" i="13"/>
  <c r="B1590" i="13"/>
  <c r="A1591" i="13"/>
  <c r="B1591" i="13"/>
  <c r="A1592" i="13"/>
  <c r="B1592" i="13"/>
  <c r="A1593" i="13"/>
  <c r="B1593" i="13"/>
  <c r="A1594" i="13"/>
  <c r="B1594" i="13"/>
  <c r="A1595" i="13"/>
  <c r="B1595" i="13"/>
  <c r="A1596" i="13"/>
  <c r="B1596" i="13"/>
  <c r="A1597" i="13"/>
  <c r="B1597" i="13"/>
  <c r="A1598" i="13"/>
  <c r="B1598" i="13"/>
  <c r="A1599" i="13"/>
  <c r="B1599" i="13"/>
  <c r="A1600" i="13"/>
  <c r="B1600" i="13"/>
  <c r="A1601" i="13"/>
  <c r="B1601" i="13"/>
  <c r="A1602" i="13"/>
  <c r="B1602" i="13"/>
  <c r="A1603" i="13"/>
  <c r="B1603" i="13"/>
  <c r="A1604" i="13"/>
  <c r="B1604" i="13"/>
  <c r="A1605" i="13"/>
  <c r="B1605" i="13"/>
  <c r="A1606" i="13"/>
  <c r="B1606" i="13"/>
  <c r="A1607" i="13"/>
  <c r="B1607" i="13"/>
  <c r="A1608" i="13"/>
  <c r="B1608" i="13"/>
  <c r="A1609" i="13"/>
  <c r="B1609" i="13"/>
  <c r="A1610" i="13"/>
  <c r="B1610" i="13"/>
  <c r="A1611" i="13"/>
  <c r="B1611" i="13"/>
  <c r="A1612" i="13"/>
  <c r="B1612" i="13"/>
  <c r="A1613" i="13"/>
  <c r="B1613" i="13"/>
  <c r="A1614" i="13"/>
  <c r="B1614" i="13"/>
  <c r="A1615" i="13"/>
  <c r="B1615" i="13"/>
  <c r="A1616" i="13"/>
  <c r="B1616" i="13"/>
  <c r="A1617" i="13"/>
  <c r="B1617" i="13"/>
  <c r="A1618" i="13"/>
  <c r="B1618" i="13"/>
  <c r="A1619" i="13"/>
  <c r="B1619" i="13"/>
  <c r="A1620" i="13"/>
  <c r="B1620" i="13"/>
  <c r="A1621" i="13"/>
  <c r="B1621" i="13"/>
  <c r="A1622" i="13"/>
  <c r="B1622" i="13"/>
  <c r="A1623" i="13"/>
  <c r="B1623" i="13"/>
  <c r="A1624" i="13"/>
  <c r="B1624" i="13"/>
  <c r="A1625" i="13"/>
  <c r="B1625" i="13"/>
  <c r="A1626" i="13"/>
  <c r="B1626" i="13"/>
  <c r="A1627" i="13"/>
  <c r="B1627" i="13"/>
  <c r="A1628" i="13"/>
  <c r="B1628" i="13"/>
  <c r="A1629" i="13"/>
  <c r="B1629" i="13"/>
  <c r="A1630" i="13"/>
  <c r="B1630" i="13"/>
  <c r="A1631" i="13"/>
  <c r="B1631" i="13"/>
  <c r="A1632" i="13"/>
  <c r="B1632" i="13"/>
  <c r="A1633" i="13"/>
  <c r="B1633" i="13"/>
  <c r="A1634" i="13"/>
  <c r="B1634" i="13"/>
  <c r="A1635" i="13"/>
  <c r="B1635" i="13"/>
  <c r="A1636" i="13"/>
  <c r="B1636" i="13"/>
  <c r="A1637" i="13"/>
  <c r="B1637" i="13"/>
  <c r="A1638" i="13"/>
  <c r="B1638" i="13"/>
  <c r="A1639" i="13"/>
  <c r="B1639" i="13"/>
  <c r="A1640" i="13"/>
  <c r="B1640" i="13"/>
  <c r="A1641" i="13"/>
  <c r="B1641" i="13"/>
  <c r="A1642" i="13"/>
  <c r="B1642" i="13"/>
  <c r="A1643" i="13"/>
  <c r="B1643" i="13"/>
  <c r="A1644" i="13"/>
  <c r="B1644" i="13"/>
  <c r="A1645" i="13"/>
  <c r="B1645" i="13"/>
  <c r="A1646" i="13"/>
  <c r="B1646" i="13"/>
  <c r="A1647" i="13"/>
  <c r="B1647" i="13"/>
  <c r="A1648" i="13"/>
  <c r="B1648" i="13"/>
  <c r="A1649" i="13"/>
  <c r="B1649" i="13"/>
  <c r="A1650" i="13"/>
  <c r="B1650" i="13"/>
  <c r="A1651" i="13"/>
  <c r="B1651" i="13"/>
  <c r="A1652" i="13"/>
  <c r="B1652" i="13"/>
  <c r="A1653" i="13"/>
  <c r="B1653" i="13"/>
  <c r="A1654" i="13"/>
  <c r="B1654" i="13"/>
  <c r="A1655" i="13"/>
  <c r="B1655" i="13"/>
  <c r="A1656" i="13"/>
  <c r="B1656" i="13"/>
  <c r="A1657" i="13"/>
  <c r="B1657" i="13"/>
  <c r="A1658" i="13"/>
  <c r="B1658" i="13"/>
  <c r="A1659" i="13"/>
  <c r="B1659" i="13"/>
  <c r="A1660" i="13"/>
  <c r="B1660" i="13"/>
  <c r="A1661" i="13"/>
  <c r="B1661" i="13"/>
  <c r="A1662" i="13"/>
  <c r="B1662" i="13"/>
  <c r="A1663" i="13"/>
  <c r="B1663" i="13"/>
  <c r="A1664" i="13"/>
  <c r="B1664" i="13"/>
  <c r="A1665" i="13"/>
  <c r="B1665" i="13"/>
  <c r="A1666" i="13"/>
  <c r="B1666" i="13"/>
  <c r="A1667" i="13"/>
  <c r="B1667" i="13"/>
  <c r="A1668" i="13"/>
  <c r="B1668" i="13"/>
  <c r="A1669" i="13"/>
  <c r="B1669" i="13"/>
  <c r="A1670" i="13"/>
  <c r="B1670" i="13"/>
  <c r="A1671" i="13"/>
  <c r="B1671" i="13"/>
  <c r="A1672" i="13"/>
  <c r="B1672" i="13"/>
  <c r="A1673" i="13"/>
  <c r="B1673" i="13"/>
  <c r="A1674" i="13"/>
  <c r="B1674" i="13"/>
  <c r="A1675" i="13"/>
  <c r="B1675" i="13"/>
  <c r="A1676" i="13"/>
  <c r="B1676" i="13"/>
  <c r="A1677" i="13"/>
  <c r="B1677" i="13"/>
  <c r="A1678" i="13"/>
  <c r="B1678" i="13"/>
  <c r="A1679" i="13"/>
  <c r="B1679" i="13"/>
  <c r="A1680" i="13"/>
  <c r="B1680" i="13"/>
  <c r="A1681" i="13"/>
  <c r="B1681" i="13"/>
  <c r="A1682" i="13"/>
  <c r="B1682" i="13"/>
  <c r="A1683" i="13"/>
  <c r="B1683" i="13"/>
  <c r="A1684" i="13"/>
  <c r="B1684" i="13"/>
  <c r="A1685" i="13"/>
  <c r="B1685" i="13"/>
  <c r="A1686" i="13"/>
  <c r="B1686" i="13"/>
  <c r="A1687" i="13"/>
  <c r="B1687" i="13"/>
  <c r="A1688" i="13"/>
  <c r="B1688" i="13"/>
  <c r="A1689" i="13"/>
  <c r="B1689" i="13"/>
  <c r="A1690" i="13"/>
  <c r="B1690" i="13"/>
  <c r="A1691" i="13"/>
  <c r="B1691" i="13"/>
  <c r="A1692" i="13"/>
  <c r="B1692" i="13"/>
  <c r="A1693" i="13"/>
  <c r="B1693" i="13"/>
  <c r="A1694" i="13"/>
  <c r="B1694" i="13"/>
  <c r="A1695" i="13"/>
  <c r="B1695" i="13"/>
  <c r="A1696" i="13"/>
  <c r="B1696" i="13"/>
  <c r="A1697" i="13"/>
  <c r="B1697" i="13"/>
  <c r="A1698" i="13"/>
  <c r="B1698" i="13"/>
  <c r="A1699" i="13"/>
  <c r="B1699" i="13"/>
  <c r="A1700" i="13"/>
  <c r="B1700" i="13"/>
  <c r="A1701" i="13"/>
  <c r="B1701" i="13"/>
  <c r="A1702" i="13"/>
  <c r="B1702" i="13"/>
  <c r="A1703" i="13"/>
  <c r="B1703" i="13"/>
  <c r="A1704" i="13"/>
  <c r="B1704" i="13"/>
  <c r="A1705" i="13"/>
  <c r="B1705" i="13"/>
  <c r="A1706" i="13"/>
  <c r="B1706" i="13"/>
  <c r="A1707" i="13"/>
  <c r="B1707" i="13"/>
  <c r="A1708" i="13"/>
  <c r="B1708" i="13"/>
  <c r="A1709" i="13"/>
  <c r="B1709" i="13"/>
  <c r="A1710" i="13"/>
  <c r="B1710" i="13"/>
  <c r="A1711" i="13"/>
  <c r="B1711" i="13"/>
  <c r="A1712" i="13"/>
  <c r="B1712" i="13"/>
  <c r="A1713" i="13"/>
  <c r="B1713" i="13"/>
  <c r="A1714" i="13"/>
  <c r="B1714" i="13"/>
  <c r="A1715" i="13"/>
  <c r="B1715" i="13"/>
  <c r="A1716" i="13"/>
  <c r="B1716" i="13"/>
  <c r="A1717" i="13"/>
  <c r="B1717" i="13"/>
  <c r="A1718" i="13"/>
  <c r="B1718" i="13"/>
  <c r="A1719" i="13"/>
  <c r="B1719" i="13"/>
  <c r="A1720" i="13"/>
  <c r="B1720" i="13"/>
  <c r="A1721" i="13"/>
  <c r="B1721" i="13"/>
  <c r="A1722" i="13"/>
  <c r="B1722" i="13"/>
  <c r="A1723" i="13"/>
  <c r="B1723" i="13"/>
  <c r="A1724" i="13"/>
  <c r="B1724" i="13"/>
  <c r="A1725" i="13"/>
  <c r="B1725" i="13"/>
  <c r="A1726" i="13"/>
  <c r="B1726" i="13"/>
  <c r="A1727" i="13"/>
  <c r="B1727" i="13"/>
  <c r="A1728" i="13"/>
  <c r="B1728" i="13"/>
  <c r="A1729" i="13"/>
  <c r="B1729" i="13"/>
  <c r="A1730" i="13"/>
  <c r="B1730" i="13"/>
  <c r="A1731" i="13"/>
  <c r="B1731" i="13"/>
  <c r="A1732" i="13"/>
  <c r="B1732" i="13"/>
  <c r="A1733" i="13"/>
  <c r="B1733" i="13"/>
  <c r="A1734" i="13"/>
  <c r="B1734" i="13"/>
  <c r="A1735" i="13"/>
  <c r="B1735" i="13"/>
  <c r="A1736" i="13"/>
  <c r="B1736" i="13"/>
  <c r="A1737" i="13"/>
  <c r="B1737" i="13"/>
  <c r="A1738" i="13"/>
  <c r="B1738" i="13"/>
  <c r="A1739" i="13"/>
  <c r="B1739" i="13"/>
  <c r="A1740" i="13"/>
  <c r="B1740" i="13"/>
  <c r="A1741" i="13"/>
  <c r="B1741" i="13"/>
  <c r="A1742" i="13"/>
  <c r="B1742" i="13"/>
  <c r="A1743" i="13"/>
  <c r="B1743" i="13"/>
  <c r="A1744" i="13"/>
  <c r="B1744" i="13"/>
  <c r="A1745" i="13"/>
  <c r="B1745" i="13"/>
  <c r="A1746" i="13"/>
  <c r="B1746" i="13"/>
  <c r="A1747" i="13"/>
  <c r="B1747" i="13"/>
  <c r="A1748" i="13"/>
  <c r="B1748" i="13"/>
  <c r="A1749" i="13"/>
  <c r="B1749" i="13"/>
  <c r="A1750" i="13"/>
  <c r="B1750" i="13"/>
  <c r="A1751" i="13"/>
  <c r="B1751" i="13"/>
  <c r="A1752" i="13"/>
  <c r="B1752" i="13"/>
  <c r="A1753" i="13"/>
  <c r="B1753" i="13"/>
  <c r="A1754" i="13"/>
  <c r="B1754" i="13"/>
  <c r="A1755" i="13"/>
  <c r="B1755" i="13"/>
  <c r="A1756" i="13"/>
  <c r="B1756" i="13"/>
  <c r="A1757" i="13"/>
  <c r="B1757" i="13"/>
  <c r="A1758" i="13"/>
  <c r="B1758" i="13"/>
  <c r="A1759" i="13"/>
  <c r="B1759" i="13"/>
  <c r="A1760" i="13"/>
  <c r="B1760" i="13"/>
  <c r="A1761" i="13"/>
  <c r="B1761" i="13"/>
  <c r="A1762" i="13"/>
  <c r="B1762" i="13"/>
  <c r="A1763" i="13"/>
  <c r="B1763" i="13"/>
  <c r="A1764" i="13"/>
  <c r="B1764" i="13"/>
  <c r="A1765" i="13"/>
  <c r="B1765" i="13"/>
  <c r="A1766" i="13"/>
  <c r="B1766" i="13"/>
  <c r="A1767" i="13"/>
  <c r="B1767" i="13"/>
  <c r="A1768" i="13"/>
  <c r="B1768" i="13"/>
  <c r="A1769" i="13"/>
  <c r="B1769" i="13"/>
  <c r="A1770" i="13"/>
  <c r="B1770" i="13"/>
  <c r="A1771" i="13"/>
  <c r="B1771" i="13"/>
  <c r="A1772" i="13"/>
  <c r="B1772" i="13"/>
  <c r="A1773" i="13"/>
  <c r="B1773" i="13"/>
  <c r="A1774" i="13"/>
  <c r="B1774" i="13"/>
  <c r="A1775" i="13"/>
  <c r="B1775" i="13"/>
  <c r="A1776" i="13"/>
  <c r="B1776" i="13"/>
  <c r="A1777" i="13"/>
  <c r="B1777" i="13"/>
  <c r="A1778" i="13"/>
  <c r="B1778" i="13"/>
  <c r="A1779" i="13"/>
  <c r="B1779" i="13"/>
  <c r="A1780" i="13"/>
  <c r="B1780" i="13"/>
  <c r="A1781" i="13"/>
  <c r="B1781" i="13"/>
  <c r="A1782" i="13"/>
  <c r="B1782" i="13"/>
  <c r="A1783" i="13"/>
  <c r="B1783" i="13"/>
  <c r="A1784" i="13"/>
  <c r="B1784" i="13"/>
  <c r="A1785" i="13"/>
  <c r="B1785" i="13"/>
  <c r="A1786" i="13"/>
  <c r="B1786" i="13"/>
  <c r="A1787" i="13"/>
  <c r="B1787" i="13"/>
  <c r="A1788" i="13"/>
  <c r="B1788" i="13"/>
  <c r="A1789" i="13"/>
  <c r="B1789" i="13"/>
  <c r="A1790" i="13"/>
  <c r="B1790" i="13"/>
  <c r="A1791" i="13"/>
  <c r="B1791" i="13"/>
  <c r="A1792" i="13"/>
  <c r="B1792" i="13"/>
  <c r="A1793" i="13"/>
  <c r="B1793" i="13"/>
  <c r="A1794" i="13"/>
  <c r="B1794" i="13"/>
  <c r="A1795" i="13"/>
  <c r="B1795" i="13"/>
  <c r="A1796" i="13"/>
  <c r="B1796" i="13"/>
  <c r="A1797" i="13"/>
  <c r="B1797" i="13"/>
  <c r="A1798" i="13"/>
  <c r="B1798" i="13"/>
  <c r="A1799" i="13"/>
  <c r="B1799" i="13"/>
  <c r="A1800" i="13"/>
  <c r="B1800" i="13"/>
  <c r="A1801" i="13"/>
  <c r="B1801" i="13"/>
  <c r="A1802" i="13"/>
  <c r="B1802" i="13"/>
  <c r="A1803" i="13"/>
  <c r="B1803" i="13"/>
  <c r="A1804" i="13"/>
  <c r="B1804" i="13"/>
  <c r="A1805" i="13"/>
  <c r="B1805" i="13"/>
  <c r="A1806" i="13"/>
  <c r="B1806" i="13"/>
  <c r="A1807" i="13"/>
  <c r="B1807" i="13"/>
  <c r="A1808" i="13"/>
  <c r="B1808" i="13"/>
  <c r="A1809" i="13"/>
  <c r="B1809" i="13"/>
  <c r="A1810" i="13"/>
  <c r="B1810" i="13"/>
  <c r="A1811" i="13"/>
  <c r="B1811" i="13"/>
  <c r="A1812" i="13"/>
  <c r="B1812" i="13"/>
  <c r="A1813" i="13"/>
  <c r="B1813" i="13"/>
  <c r="A1814" i="13"/>
  <c r="B1814" i="13"/>
  <c r="A1815" i="13"/>
  <c r="B1815" i="13"/>
  <c r="A1816" i="13"/>
  <c r="B1816" i="13"/>
  <c r="A1817" i="13"/>
  <c r="B1817" i="13"/>
  <c r="A1818" i="13"/>
  <c r="B1818" i="13"/>
  <c r="A1819" i="13"/>
  <c r="B1819" i="13"/>
  <c r="A1820" i="13"/>
  <c r="B1820" i="13"/>
  <c r="A1821" i="13"/>
  <c r="B1821" i="13"/>
  <c r="A1822" i="13"/>
  <c r="B1822" i="13"/>
  <c r="A1823" i="13"/>
  <c r="B1823" i="13"/>
  <c r="A1824" i="13"/>
  <c r="B1824" i="13"/>
  <c r="A1825" i="13"/>
  <c r="B1825" i="13"/>
  <c r="A1826" i="13"/>
  <c r="B1826" i="13"/>
  <c r="A1827" i="13"/>
  <c r="B1827" i="13"/>
  <c r="A1828" i="13"/>
  <c r="B1828" i="13"/>
  <c r="A1829" i="13"/>
  <c r="B1829" i="13"/>
  <c r="A1830" i="13"/>
  <c r="B1830" i="13"/>
  <c r="A1831" i="13"/>
  <c r="B1831" i="13"/>
  <c r="A1832" i="13"/>
  <c r="B1832" i="13"/>
  <c r="A1833" i="13"/>
  <c r="B1833" i="13"/>
  <c r="A1834" i="13"/>
  <c r="B1834" i="13"/>
  <c r="A1835" i="13"/>
  <c r="B1835" i="13"/>
  <c r="A1836" i="13"/>
  <c r="B1836" i="13"/>
  <c r="A1837" i="13"/>
  <c r="B1837" i="13"/>
  <c r="A1838" i="13"/>
  <c r="B1838" i="13"/>
  <c r="A1839" i="13"/>
  <c r="B1839" i="13"/>
  <c r="A1840" i="13"/>
  <c r="B1840" i="13"/>
  <c r="A1841" i="13"/>
  <c r="B1841" i="13"/>
  <c r="A1842" i="13"/>
  <c r="B1842" i="13"/>
  <c r="A1843" i="13"/>
  <c r="B1843" i="13"/>
  <c r="A1844" i="13"/>
  <c r="B1844" i="13"/>
  <c r="A1845" i="13"/>
  <c r="B1845" i="13"/>
  <c r="A1846" i="13"/>
  <c r="B1846" i="13"/>
  <c r="A1847" i="13"/>
  <c r="B1847" i="13"/>
  <c r="A1848" i="13"/>
  <c r="B1848" i="13"/>
  <c r="A1849" i="13"/>
  <c r="B1849" i="13"/>
  <c r="A1850" i="13"/>
  <c r="B1850" i="13"/>
  <c r="A1851" i="13"/>
  <c r="B1851" i="13"/>
  <c r="A1852" i="13"/>
  <c r="B1852" i="13"/>
  <c r="A1853" i="13"/>
  <c r="B1853" i="13"/>
  <c r="A1854" i="13"/>
  <c r="B1854" i="13"/>
  <c r="A1855" i="13"/>
  <c r="B1855" i="13"/>
  <c r="A1856" i="13"/>
  <c r="B1856" i="13"/>
  <c r="A1857" i="13"/>
  <c r="B1857" i="13"/>
  <c r="A1858" i="13"/>
  <c r="B1858" i="13"/>
  <c r="A1859" i="13"/>
  <c r="B1859" i="13"/>
  <c r="A1860" i="13"/>
  <c r="B1860" i="13"/>
  <c r="A1861" i="13"/>
  <c r="B1861" i="13"/>
  <c r="A1862" i="13"/>
  <c r="B1862" i="13"/>
  <c r="A1863" i="13"/>
  <c r="B1863" i="13"/>
  <c r="A1864" i="13"/>
  <c r="B1864" i="13"/>
  <c r="A1865" i="13"/>
  <c r="B1865" i="13"/>
  <c r="A1866" i="13"/>
  <c r="B1866" i="13"/>
  <c r="A1867" i="13"/>
  <c r="B1867" i="13"/>
  <c r="A1868" i="13"/>
  <c r="B1868" i="13"/>
  <c r="A1869" i="13"/>
  <c r="B1869" i="13"/>
  <c r="A1870" i="13"/>
  <c r="B1870" i="13"/>
  <c r="A1871" i="13"/>
  <c r="B1871" i="13"/>
  <c r="A1872" i="13"/>
  <c r="B1872" i="13"/>
  <c r="A1873" i="13"/>
  <c r="B1873" i="13"/>
  <c r="A1874" i="13"/>
  <c r="B1874" i="13"/>
  <c r="A1875" i="13"/>
  <c r="B1875" i="13"/>
  <c r="A1876" i="13"/>
  <c r="B1876" i="13"/>
  <c r="A1877" i="13"/>
  <c r="B1877" i="13"/>
  <c r="A1878" i="13"/>
  <c r="B1878" i="13"/>
  <c r="A1879" i="13"/>
  <c r="B1879" i="13"/>
  <c r="A1880" i="13"/>
  <c r="B1880" i="13"/>
  <c r="A1881" i="13"/>
  <c r="B1881" i="13"/>
  <c r="A1882" i="13"/>
  <c r="B1882" i="13"/>
  <c r="A1883" i="13"/>
  <c r="B1883" i="13"/>
  <c r="A1884" i="13"/>
  <c r="B1884" i="13"/>
  <c r="A1885" i="13"/>
  <c r="B1885" i="13"/>
  <c r="A1886" i="13"/>
  <c r="B1886" i="13"/>
  <c r="A1887" i="13"/>
  <c r="B1887" i="13"/>
  <c r="A1888" i="13"/>
  <c r="B1888" i="13"/>
  <c r="A1889" i="13"/>
  <c r="B1889" i="13"/>
  <c r="A1890" i="13"/>
  <c r="B1890" i="13"/>
  <c r="A1891" i="13"/>
  <c r="B1891" i="13"/>
  <c r="A1892" i="13"/>
  <c r="B1892" i="13"/>
  <c r="A1893" i="13"/>
  <c r="B1893" i="13"/>
  <c r="A1894" i="13"/>
  <c r="B1894" i="13"/>
  <c r="A1895" i="13"/>
  <c r="B1895" i="13"/>
  <c r="A1896" i="13"/>
  <c r="B1896" i="13"/>
  <c r="A1897" i="13"/>
  <c r="B1897" i="13"/>
  <c r="A1898" i="13"/>
  <c r="B1898" i="13"/>
  <c r="A1899" i="13"/>
  <c r="B1899" i="13"/>
  <c r="A1900" i="13"/>
  <c r="B1900" i="13"/>
  <c r="A1901" i="13"/>
  <c r="B1901" i="13"/>
  <c r="A1902" i="13"/>
  <c r="B1902" i="13"/>
  <c r="A1903" i="13"/>
  <c r="B1903" i="13"/>
  <c r="A1904" i="13"/>
  <c r="B1904" i="13"/>
  <c r="A1905" i="13"/>
  <c r="B1905" i="13"/>
  <c r="A1906" i="13"/>
  <c r="B1906" i="13"/>
  <c r="A1907" i="13"/>
  <c r="B1907" i="13"/>
  <c r="A1908" i="13"/>
  <c r="B1908" i="13"/>
  <c r="A1909" i="13"/>
  <c r="B1909" i="13"/>
  <c r="A1910" i="13"/>
  <c r="B1910" i="13"/>
  <c r="A1911" i="13"/>
  <c r="B1911" i="13"/>
  <c r="A1912" i="13"/>
  <c r="B1912" i="13"/>
  <c r="A1913" i="13"/>
  <c r="B1913" i="13"/>
  <c r="A1914" i="13"/>
  <c r="B1914" i="13"/>
  <c r="A1915" i="13"/>
  <c r="B1915" i="13"/>
  <c r="A1916" i="13"/>
  <c r="B1916" i="13"/>
  <c r="A1917" i="13"/>
  <c r="B1917" i="13"/>
  <c r="A1918" i="13"/>
  <c r="B1918" i="13"/>
  <c r="A1919" i="13"/>
  <c r="B1919" i="13"/>
  <c r="A1920" i="13"/>
  <c r="B1920" i="13"/>
  <c r="A1921" i="13"/>
  <c r="B1921" i="13"/>
  <c r="A1922" i="13"/>
  <c r="B1922" i="13"/>
  <c r="A1923" i="13"/>
  <c r="B1923" i="13"/>
  <c r="A1924" i="13"/>
  <c r="B1924" i="13"/>
  <c r="A1925" i="13"/>
  <c r="B1925" i="13"/>
  <c r="A1926" i="13"/>
  <c r="B1926" i="13"/>
  <c r="A1927" i="13"/>
  <c r="B1927" i="13"/>
  <c r="A1928" i="13"/>
  <c r="B1928" i="13"/>
  <c r="A1929" i="13"/>
  <c r="B1929" i="13"/>
  <c r="A1930" i="13"/>
  <c r="B1930" i="13"/>
  <c r="A1931" i="13"/>
  <c r="B1931" i="13"/>
  <c r="A1932" i="13"/>
  <c r="B1932" i="13"/>
  <c r="A1933" i="13"/>
  <c r="B1933" i="13"/>
  <c r="A1934" i="13"/>
  <c r="B1934" i="13"/>
  <c r="A1935" i="13"/>
  <c r="B1935" i="13"/>
  <c r="A1936" i="13"/>
  <c r="B1936" i="13"/>
  <c r="A1937" i="13"/>
  <c r="B1937" i="13"/>
  <c r="A1938" i="13"/>
  <c r="B1938" i="13"/>
  <c r="A1939" i="13"/>
  <c r="B1939" i="13"/>
  <c r="A1940" i="13"/>
  <c r="B1940" i="13"/>
  <c r="A1941" i="13"/>
  <c r="B1941" i="13"/>
  <c r="A1942" i="13"/>
  <c r="B1942" i="13"/>
  <c r="A1943" i="13"/>
  <c r="B1943" i="13"/>
  <c r="A1944" i="13"/>
  <c r="B1944" i="13"/>
  <c r="A1945" i="13"/>
  <c r="B1945" i="13"/>
  <c r="A1946" i="13"/>
  <c r="B1946" i="13"/>
  <c r="A1947" i="13"/>
  <c r="B1947" i="13"/>
  <c r="A1948" i="13"/>
  <c r="B1948" i="13"/>
  <c r="A1949" i="13"/>
  <c r="B1949" i="13"/>
  <c r="A1950" i="13"/>
  <c r="B1950" i="13"/>
  <c r="A1951" i="13"/>
  <c r="B1951" i="13"/>
  <c r="A1952" i="13"/>
  <c r="B1952" i="13"/>
  <c r="A1953" i="13"/>
  <c r="B1953" i="13"/>
  <c r="A1954" i="13"/>
  <c r="B1954" i="13"/>
  <c r="A1955" i="13"/>
  <c r="B1955" i="13"/>
  <c r="A1956" i="13"/>
  <c r="B1956" i="13"/>
  <c r="A1957" i="13"/>
  <c r="B1957" i="13"/>
  <c r="A1958" i="13"/>
  <c r="B1958" i="13"/>
  <c r="A1959" i="13"/>
  <c r="B1959" i="13"/>
  <c r="A1960" i="13"/>
  <c r="B1960" i="13"/>
  <c r="A1961" i="13"/>
  <c r="B1961" i="13"/>
  <c r="A1962" i="13"/>
  <c r="B1962" i="13"/>
  <c r="A1963" i="13"/>
  <c r="B1963" i="13"/>
  <c r="A1964" i="13"/>
  <c r="B1964" i="13"/>
  <c r="A1965" i="13"/>
  <c r="B1965" i="13"/>
  <c r="A1966" i="13"/>
  <c r="B1966" i="13"/>
  <c r="A1967" i="13"/>
  <c r="B1967" i="13"/>
  <c r="A1968" i="13"/>
  <c r="B1968" i="13"/>
  <c r="A1969" i="13"/>
  <c r="B1969" i="13"/>
  <c r="A1970" i="13"/>
  <c r="B1970" i="13"/>
  <c r="A1971" i="13"/>
  <c r="B1971" i="13"/>
  <c r="A1972" i="13"/>
  <c r="B1972" i="13"/>
  <c r="A1973" i="13"/>
  <c r="B1973" i="13"/>
  <c r="A1974" i="13"/>
  <c r="B1974" i="13"/>
  <c r="A1975" i="13"/>
  <c r="B1975" i="13"/>
  <c r="A1976" i="13"/>
  <c r="B1976" i="13"/>
  <c r="A1977" i="13"/>
  <c r="B1977" i="13"/>
  <c r="A1978" i="13"/>
  <c r="B1978" i="13"/>
  <c r="A1979" i="13"/>
  <c r="B1979" i="13"/>
  <c r="A1980" i="13"/>
  <c r="B1980" i="13"/>
  <c r="A1981" i="13"/>
  <c r="B1981" i="13"/>
  <c r="A1982" i="13"/>
  <c r="B1982" i="13"/>
  <c r="A1983" i="13"/>
  <c r="B1983" i="13"/>
  <c r="A1984" i="13"/>
  <c r="B1984" i="13"/>
  <c r="A1985" i="13"/>
  <c r="B1985" i="13"/>
  <c r="A1986" i="13"/>
  <c r="B1986" i="13"/>
  <c r="A1987" i="13"/>
  <c r="B1987" i="13"/>
  <c r="A1988" i="13"/>
  <c r="B1988" i="13"/>
  <c r="A1989" i="13"/>
  <c r="B1989" i="13"/>
  <c r="A1990" i="13"/>
  <c r="B1990" i="13"/>
  <c r="A1991" i="13"/>
  <c r="B1991" i="13"/>
  <c r="A1992" i="13"/>
  <c r="B1992" i="13"/>
  <c r="A1993" i="13"/>
  <c r="B1993" i="13"/>
  <c r="A1994" i="13"/>
  <c r="B1994" i="13"/>
  <c r="A1995" i="13"/>
  <c r="B1995" i="13"/>
  <c r="A1996" i="13"/>
  <c r="B1996" i="13"/>
  <c r="A1997" i="13"/>
  <c r="B1997" i="13"/>
  <c r="A1998" i="13"/>
  <c r="B1998" i="13"/>
  <c r="A1999" i="13"/>
  <c r="B1999" i="13"/>
  <c r="A2000" i="13"/>
  <c r="B2000" i="13"/>
  <c r="A2001" i="13"/>
  <c r="B2001" i="13"/>
  <c r="A2002" i="13"/>
  <c r="B2002" i="13"/>
  <c r="A2003" i="13"/>
  <c r="B2003" i="13"/>
  <c r="A2004" i="13"/>
  <c r="B2004" i="13"/>
  <c r="A2005" i="13"/>
  <c r="B2005" i="13"/>
  <c r="A2006" i="13"/>
  <c r="B2006" i="13"/>
  <c r="A2007" i="13"/>
  <c r="B2007" i="13"/>
  <c r="A2008" i="13"/>
  <c r="B2008" i="13"/>
  <c r="A2009" i="13"/>
  <c r="B2009" i="13"/>
  <c r="A2010" i="13"/>
  <c r="B2010" i="13"/>
  <c r="A2011" i="13"/>
  <c r="B2011" i="13"/>
  <c r="A2012" i="13"/>
  <c r="B2012" i="13"/>
  <c r="A2013" i="13"/>
  <c r="B2013" i="13"/>
  <c r="A2014" i="13"/>
  <c r="B2014" i="13"/>
  <c r="A2015" i="13"/>
  <c r="B2015" i="13"/>
  <c r="A2016" i="13"/>
  <c r="B2016" i="13"/>
  <c r="A2017" i="13"/>
  <c r="B2017" i="13"/>
  <c r="A2018" i="13"/>
  <c r="B2018" i="13"/>
  <c r="A2019" i="13"/>
  <c r="B2019" i="13"/>
  <c r="A2020" i="13"/>
  <c r="B2020" i="13"/>
  <c r="A2021" i="13"/>
  <c r="B2021" i="13"/>
  <c r="A2022" i="13"/>
  <c r="B2022" i="13"/>
  <c r="A2023" i="13"/>
  <c r="B2023" i="13"/>
  <c r="A2024" i="13"/>
  <c r="B2024" i="13"/>
  <c r="A2025" i="13"/>
  <c r="B2025" i="13"/>
  <c r="A2026" i="13"/>
  <c r="B2026" i="13"/>
  <c r="A2027" i="13"/>
  <c r="B2027" i="13"/>
  <c r="A2028" i="13"/>
  <c r="B2028" i="13"/>
  <c r="A2029" i="13"/>
  <c r="B2029" i="13"/>
  <c r="A2030" i="13"/>
  <c r="B2030" i="13"/>
  <c r="A2031" i="13"/>
  <c r="B2031" i="13"/>
  <c r="A2032" i="13"/>
  <c r="B2032" i="13"/>
  <c r="A2033" i="13"/>
  <c r="B2033" i="13"/>
  <c r="A2034" i="13"/>
  <c r="B2034" i="13"/>
  <c r="A2035" i="13"/>
  <c r="B2035" i="13"/>
  <c r="A2036" i="13"/>
  <c r="B2036" i="13"/>
  <c r="A2037" i="13"/>
  <c r="B2037" i="13"/>
  <c r="A2038" i="13"/>
  <c r="B2038" i="13"/>
  <c r="A2039" i="13"/>
  <c r="B2039" i="13"/>
  <c r="A2040" i="13"/>
  <c r="B2040" i="13"/>
  <c r="A2041" i="13"/>
  <c r="B2041" i="13"/>
  <c r="A2042" i="13"/>
  <c r="B2042" i="13"/>
  <c r="A2043" i="13"/>
  <c r="B2043" i="13"/>
  <c r="A2044" i="13"/>
  <c r="B2044" i="13"/>
  <c r="A2045" i="13"/>
  <c r="B2045" i="13"/>
  <c r="A2046" i="13"/>
  <c r="B2046" i="13"/>
  <c r="A2047" i="13"/>
  <c r="B2047" i="13"/>
  <c r="A2048" i="13"/>
  <c r="B2048" i="13"/>
  <c r="A2049" i="13"/>
  <c r="B2049" i="13"/>
  <c r="A2050" i="13"/>
  <c r="B2050" i="13"/>
  <c r="A2051" i="13"/>
  <c r="B2051" i="13"/>
  <c r="A2052" i="13"/>
  <c r="B2052" i="13"/>
  <c r="A2053" i="13"/>
  <c r="B2053" i="13"/>
  <c r="A2054" i="13"/>
  <c r="B2054" i="13"/>
  <c r="A2055" i="13"/>
  <c r="B2055" i="13"/>
  <c r="A2056" i="13"/>
  <c r="B2056" i="13"/>
  <c r="A2057" i="13"/>
  <c r="B2057" i="13"/>
  <c r="A2058" i="13"/>
  <c r="B2058" i="13"/>
  <c r="A2059" i="13"/>
  <c r="B2059" i="13"/>
  <c r="A2060" i="13"/>
  <c r="B2060" i="13"/>
  <c r="A2061" i="13"/>
  <c r="B2061" i="13"/>
  <c r="A2062" i="13"/>
  <c r="B2062" i="13"/>
  <c r="A2063" i="13"/>
  <c r="B2063" i="13"/>
  <c r="A2064" i="13"/>
  <c r="B2064" i="13"/>
  <c r="A2065" i="13"/>
  <c r="B2065" i="13"/>
  <c r="A2066" i="13"/>
  <c r="B2066" i="13"/>
  <c r="A2067" i="13"/>
  <c r="B2067" i="13"/>
  <c r="A2068" i="13"/>
  <c r="B2068" i="13"/>
  <c r="A2069" i="13"/>
  <c r="B2069" i="13"/>
  <c r="A2070" i="13"/>
  <c r="B2070" i="13"/>
  <c r="A2071" i="13"/>
  <c r="B2071" i="13"/>
  <c r="A2072" i="13"/>
  <c r="B2072" i="13"/>
  <c r="A2073" i="13"/>
  <c r="B2073" i="13"/>
  <c r="A2074" i="13"/>
  <c r="B2074" i="13"/>
  <c r="A2075" i="13"/>
  <c r="B2075" i="13"/>
  <c r="A2076" i="13"/>
  <c r="B2076" i="13"/>
  <c r="A2077" i="13"/>
  <c r="B2077" i="13"/>
  <c r="A2078" i="13"/>
  <c r="B2078" i="13"/>
  <c r="A2079" i="13"/>
  <c r="B2079" i="13"/>
  <c r="A2080" i="13"/>
  <c r="B2080" i="13"/>
  <c r="A2081" i="13"/>
  <c r="B2081" i="13"/>
  <c r="A2082" i="13"/>
  <c r="B2082" i="13"/>
  <c r="A2083" i="13"/>
  <c r="B2083" i="13"/>
  <c r="A2084" i="13"/>
  <c r="B2084" i="13"/>
  <c r="A2085" i="13"/>
  <c r="B2085" i="13"/>
  <c r="A2086" i="13"/>
  <c r="B2086" i="13"/>
  <c r="A2087" i="13"/>
  <c r="B2087" i="13"/>
  <c r="A2088" i="13"/>
  <c r="B2088" i="13"/>
  <c r="A2089" i="13"/>
  <c r="B2089" i="13"/>
  <c r="A2090" i="13"/>
  <c r="B2090" i="13"/>
  <c r="A2091" i="13"/>
  <c r="B2091" i="13"/>
  <c r="A2092" i="13"/>
  <c r="B2092" i="13"/>
  <c r="A2093" i="13"/>
  <c r="B2093" i="13"/>
  <c r="A2094" i="13"/>
  <c r="B2094" i="13"/>
  <c r="A2095" i="13"/>
  <c r="B2095" i="13"/>
  <c r="A2096" i="13"/>
  <c r="B2096" i="13"/>
  <c r="A2097" i="13"/>
  <c r="B2097" i="13"/>
  <c r="A2098" i="13"/>
  <c r="B2098" i="13"/>
  <c r="A2099" i="13"/>
  <c r="B2099" i="13"/>
  <c r="A2100" i="13"/>
  <c r="B2100" i="13"/>
  <c r="A2101" i="13"/>
  <c r="B2101" i="13"/>
  <c r="A2102" i="13"/>
  <c r="B2102" i="13"/>
  <c r="A2103" i="13"/>
  <c r="B2103" i="13"/>
  <c r="A2104" i="13"/>
  <c r="B2104" i="13"/>
  <c r="A2105" i="13"/>
  <c r="B2105" i="13"/>
  <c r="A2106" i="13"/>
  <c r="B2106" i="13"/>
  <c r="A2107" i="13"/>
  <c r="B2107" i="13"/>
  <c r="A2108" i="13"/>
  <c r="B2108" i="13"/>
  <c r="A2109" i="13"/>
  <c r="B2109" i="13"/>
  <c r="A2110" i="13"/>
  <c r="B2110" i="13"/>
  <c r="A2111" i="13"/>
  <c r="B2111" i="13"/>
  <c r="A2112" i="13"/>
  <c r="B2112" i="13"/>
  <c r="A2113" i="13"/>
  <c r="B2113" i="13"/>
  <c r="A2114" i="13"/>
  <c r="B2114" i="13"/>
  <c r="A2115" i="13"/>
  <c r="B2115" i="13"/>
  <c r="A2116" i="13"/>
  <c r="B2116" i="13"/>
  <c r="A2117" i="13"/>
  <c r="B2117" i="13"/>
  <c r="A2118" i="13"/>
  <c r="B2118" i="13"/>
  <c r="A2119" i="13"/>
  <c r="B2119" i="13"/>
  <c r="A2120" i="13"/>
  <c r="B2120" i="13"/>
  <c r="A2121" i="13"/>
  <c r="B2121" i="13"/>
  <c r="A2122" i="13"/>
  <c r="B2122" i="13"/>
  <c r="A2123" i="13"/>
  <c r="B2123" i="13"/>
  <c r="A2124" i="13"/>
  <c r="B2124" i="13"/>
  <c r="A2125" i="13"/>
  <c r="B2125" i="13"/>
  <c r="A2126" i="13"/>
  <c r="B2126" i="13"/>
  <c r="A2127" i="13"/>
  <c r="B2127" i="13"/>
  <c r="A2128" i="13"/>
  <c r="B2128" i="13"/>
  <c r="A2129" i="13"/>
  <c r="B2129" i="13"/>
  <c r="A2130" i="13"/>
  <c r="B2130" i="13"/>
  <c r="A2131" i="13"/>
  <c r="B2131" i="13"/>
  <c r="A2132" i="13"/>
  <c r="B2132" i="13"/>
  <c r="A2133" i="13"/>
  <c r="B2133" i="13"/>
  <c r="A2134" i="13"/>
  <c r="B2134" i="13"/>
  <c r="A2135" i="13"/>
  <c r="B2135" i="13"/>
  <c r="A2136" i="13"/>
  <c r="B2136" i="13"/>
  <c r="A2137" i="13"/>
  <c r="B2137" i="13"/>
  <c r="A2138" i="13"/>
  <c r="B2138" i="13"/>
  <c r="A2139" i="13"/>
  <c r="B2139" i="13"/>
  <c r="A2140" i="13"/>
  <c r="B2140" i="13"/>
  <c r="A2141" i="13"/>
  <c r="B2141" i="13"/>
  <c r="A2142" i="13"/>
  <c r="B2142" i="13"/>
  <c r="A2143" i="13"/>
  <c r="B2143" i="13"/>
  <c r="A2144" i="13"/>
  <c r="B2144" i="13"/>
  <c r="A2145" i="13"/>
  <c r="B2145" i="13"/>
  <c r="A2146" i="13"/>
  <c r="B2146" i="13"/>
  <c r="A2147" i="13"/>
  <c r="B2147" i="13"/>
  <c r="A2148" i="13"/>
  <c r="B2148" i="13"/>
  <c r="A2149" i="13"/>
  <c r="B2149" i="13"/>
  <c r="A2150" i="13"/>
  <c r="B2150" i="13"/>
  <c r="A2151" i="13"/>
  <c r="B2151" i="13"/>
  <c r="A2152" i="13"/>
  <c r="B2152" i="13"/>
  <c r="A2153" i="13"/>
  <c r="B2153" i="13"/>
  <c r="A2154" i="13"/>
  <c r="B2154" i="13"/>
  <c r="A2155" i="13"/>
  <c r="B2155" i="13"/>
  <c r="A2156" i="13"/>
  <c r="B2156" i="13"/>
  <c r="A2157" i="13"/>
  <c r="B2157" i="13"/>
  <c r="A2158" i="13"/>
  <c r="B2158" i="13"/>
  <c r="A2159" i="13"/>
  <c r="B2159" i="13"/>
  <c r="A2160" i="13"/>
  <c r="B2160" i="13"/>
  <c r="A2161" i="13"/>
  <c r="B2161" i="13"/>
  <c r="A2162" i="13"/>
  <c r="B2162" i="13"/>
  <c r="A2163" i="13"/>
  <c r="B2163" i="13"/>
  <c r="A2164" i="13"/>
  <c r="B2164" i="13"/>
  <c r="A2165" i="13"/>
  <c r="B2165" i="13"/>
  <c r="A2166" i="13"/>
  <c r="B2166" i="13"/>
  <c r="A2167" i="13"/>
  <c r="B2167" i="13"/>
  <c r="A2168" i="13"/>
  <c r="B2168" i="13"/>
  <c r="A2169" i="13"/>
  <c r="B2169" i="13"/>
  <c r="A2170" i="13"/>
  <c r="B2170" i="13"/>
  <c r="A2171" i="13"/>
  <c r="B2171" i="13"/>
  <c r="A2172" i="13"/>
  <c r="B2172" i="13"/>
  <c r="A2173" i="13"/>
  <c r="B2173" i="13"/>
  <c r="A2174" i="13"/>
  <c r="B2174" i="13"/>
  <c r="A2175" i="13"/>
  <c r="B2175" i="13"/>
  <c r="A2176" i="13"/>
  <c r="B2176" i="13"/>
  <c r="A2177" i="13"/>
  <c r="B2177" i="13"/>
  <c r="A2178" i="13"/>
  <c r="B2178" i="13"/>
  <c r="A2179" i="13"/>
  <c r="B2179" i="13"/>
  <c r="A2180" i="13"/>
  <c r="B2180" i="13"/>
  <c r="A2181" i="13"/>
  <c r="B2181" i="13"/>
  <c r="A2182" i="13"/>
  <c r="B2182" i="13"/>
  <c r="A2183" i="13"/>
  <c r="B2183" i="13"/>
  <c r="A2184" i="13"/>
  <c r="B2184" i="13"/>
  <c r="A2185" i="13"/>
  <c r="B2185" i="13"/>
  <c r="A2186" i="13"/>
  <c r="B2186" i="13"/>
  <c r="A2187" i="13"/>
  <c r="B2187" i="13"/>
  <c r="A2188" i="13"/>
  <c r="B2188" i="13"/>
  <c r="A2189" i="13"/>
  <c r="B2189" i="13"/>
  <c r="A2190" i="13"/>
  <c r="B2190" i="13"/>
  <c r="A2191" i="13"/>
  <c r="B2191" i="13"/>
  <c r="A2192" i="13"/>
  <c r="B2192" i="13"/>
  <c r="A2193" i="13"/>
  <c r="B2193" i="13"/>
  <c r="A2194" i="13"/>
  <c r="B2194" i="13"/>
  <c r="A2195" i="13"/>
  <c r="B2195" i="13"/>
  <c r="A2196" i="13"/>
  <c r="B2196" i="13"/>
  <c r="A2197" i="13"/>
  <c r="B2197" i="13"/>
  <c r="A2198" i="13"/>
  <c r="B2198" i="13"/>
  <c r="A2199" i="13"/>
  <c r="B2199" i="13"/>
  <c r="A2200" i="13"/>
  <c r="B2200" i="13"/>
  <c r="A2201" i="13"/>
  <c r="B2201" i="13"/>
  <c r="A2202" i="13"/>
  <c r="B2202" i="13"/>
  <c r="A2203" i="13"/>
  <c r="B2203" i="13"/>
  <c r="A2204" i="13"/>
  <c r="B2204" i="13"/>
  <c r="A2205" i="13"/>
  <c r="B2205" i="13"/>
  <c r="A2206" i="13"/>
  <c r="B2206" i="13"/>
  <c r="A2207" i="13"/>
  <c r="B2207" i="13"/>
  <c r="A2208" i="13"/>
  <c r="B2208" i="13"/>
  <c r="A2209" i="13"/>
  <c r="B2209" i="13"/>
  <c r="A2210" i="13"/>
  <c r="B2210" i="13"/>
  <c r="A2211" i="13"/>
  <c r="B2211" i="13"/>
  <c r="A2212" i="13"/>
  <c r="B2212" i="13"/>
  <c r="A2213" i="13"/>
  <c r="B2213" i="13"/>
  <c r="A2214" i="13"/>
  <c r="B2214" i="13"/>
  <c r="A2215" i="13"/>
  <c r="B2215" i="13"/>
  <c r="A2216" i="13"/>
  <c r="B2216" i="13"/>
  <c r="A2217" i="13"/>
  <c r="B2217" i="13"/>
  <c r="A2218" i="13"/>
  <c r="B2218" i="13"/>
  <c r="A2219" i="13"/>
  <c r="B2219" i="13"/>
  <c r="A2220" i="13"/>
  <c r="B2220" i="13"/>
  <c r="A2221" i="13"/>
  <c r="B2221" i="13"/>
  <c r="A2222" i="13"/>
  <c r="B2222" i="13"/>
  <c r="A2223" i="13"/>
  <c r="B2223" i="13"/>
  <c r="A2224" i="13"/>
  <c r="B2224" i="13"/>
  <c r="A2225" i="13"/>
  <c r="B2225" i="13"/>
  <c r="A2226" i="13"/>
  <c r="B2226" i="13"/>
  <c r="A2227" i="13"/>
  <c r="B2227" i="13"/>
  <c r="A2228" i="13"/>
  <c r="B2228" i="13"/>
  <c r="A2229" i="13"/>
  <c r="B2229" i="13"/>
  <c r="A2230" i="13"/>
  <c r="B2230" i="13"/>
  <c r="A2231" i="13"/>
  <c r="B2231" i="13"/>
  <c r="A2232" i="13"/>
  <c r="B2232" i="13"/>
  <c r="A2233" i="13"/>
  <c r="B2233" i="13"/>
  <c r="A2234" i="13"/>
  <c r="B2234" i="13"/>
  <c r="A2235" i="13"/>
  <c r="B2235" i="13"/>
  <c r="A2236" i="13"/>
  <c r="B2236" i="13"/>
  <c r="A2237" i="13"/>
  <c r="B2237" i="13"/>
  <c r="A2238" i="13"/>
  <c r="B2238" i="13"/>
  <c r="A2239" i="13"/>
  <c r="B2239" i="13"/>
  <c r="A2240" i="13"/>
  <c r="B2240" i="13"/>
  <c r="A2241" i="13"/>
  <c r="B2241" i="13"/>
  <c r="A2242" i="13"/>
  <c r="B2242" i="13"/>
  <c r="A2243" i="13"/>
  <c r="B2243" i="13"/>
  <c r="A2244" i="13"/>
  <c r="B2244" i="13"/>
  <c r="A2245" i="13"/>
  <c r="B2245" i="13"/>
  <c r="A2246" i="13"/>
  <c r="B2246" i="13"/>
  <c r="A2247" i="13"/>
  <c r="B2247" i="13"/>
  <c r="A2248" i="13"/>
  <c r="B2248" i="13"/>
  <c r="A2249" i="13"/>
  <c r="B2249" i="13"/>
  <c r="A2250" i="13"/>
  <c r="B2250" i="13"/>
  <c r="A2251" i="13"/>
  <c r="B2251" i="13"/>
  <c r="A2252" i="13"/>
  <c r="B2252" i="13"/>
  <c r="A2253" i="13"/>
  <c r="B2253" i="13"/>
  <c r="A2254" i="13"/>
  <c r="B2254" i="13"/>
  <c r="A2255" i="13"/>
  <c r="B2255" i="13"/>
  <c r="A2256" i="13"/>
  <c r="B2256" i="13"/>
  <c r="A2257" i="13"/>
  <c r="B2257" i="13"/>
  <c r="A2258" i="13"/>
  <c r="B2258" i="13"/>
  <c r="A2259" i="13"/>
  <c r="B2259" i="13"/>
  <c r="A2260" i="13"/>
  <c r="B2260" i="13"/>
  <c r="A2261" i="13"/>
  <c r="B2261" i="13"/>
  <c r="A2262" i="13"/>
  <c r="B2262" i="13"/>
  <c r="A2263" i="13"/>
  <c r="B2263" i="13"/>
  <c r="A2264" i="13"/>
  <c r="B2264" i="13"/>
  <c r="A2265" i="13"/>
  <c r="B2265" i="13"/>
  <c r="A2266" i="13"/>
  <c r="B2266" i="13"/>
  <c r="A2267" i="13"/>
  <c r="B2267" i="13"/>
  <c r="A2268" i="13"/>
  <c r="B2268" i="13"/>
  <c r="A2269" i="13"/>
  <c r="B2269" i="13"/>
  <c r="A2270" i="13"/>
  <c r="B2270" i="13"/>
  <c r="A2271" i="13"/>
  <c r="B2271" i="13"/>
  <c r="A2272" i="13"/>
  <c r="B2272" i="13"/>
  <c r="A2273" i="13"/>
  <c r="B2273" i="13"/>
  <c r="A2274" i="13"/>
  <c r="B2274" i="13"/>
  <c r="A2275" i="13"/>
  <c r="B2275" i="13"/>
  <c r="A2276" i="13"/>
  <c r="B2276" i="13"/>
  <c r="A2277" i="13"/>
  <c r="B2277" i="13"/>
  <c r="A2278" i="13"/>
  <c r="B2278" i="13"/>
  <c r="A2279" i="13"/>
  <c r="B2279" i="13"/>
  <c r="A2280" i="13"/>
  <c r="B2280" i="13"/>
  <c r="A2281" i="13"/>
  <c r="B2281" i="13"/>
  <c r="A2282" i="13"/>
  <c r="B2282" i="13"/>
  <c r="A2283" i="13"/>
  <c r="B2283" i="13"/>
  <c r="A2284" i="13"/>
  <c r="B2284" i="13"/>
  <c r="A2285" i="13"/>
  <c r="B2285" i="13"/>
  <c r="A2286" i="13"/>
  <c r="B2286" i="13"/>
  <c r="A2287" i="13"/>
  <c r="B2287" i="13"/>
  <c r="A2288" i="13"/>
  <c r="B2288" i="13"/>
  <c r="A2289" i="13"/>
  <c r="B2289" i="13"/>
  <c r="A2290" i="13"/>
  <c r="B2290" i="13"/>
  <c r="A2291" i="13"/>
  <c r="B2291" i="13"/>
  <c r="A2292" i="13"/>
  <c r="B2292" i="13"/>
  <c r="A2293" i="13"/>
  <c r="B2293" i="13"/>
  <c r="A2294" i="13"/>
  <c r="B2294" i="13"/>
  <c r="A2295" i="13"/>
  <c r="B2295" i="13"/>
  <c r="A2296" i="13"/>
  <c r="B2296" i="13"/>
  <c r="A2297" i="13"/>
  <c r="B2297" i="13"/>
  <c r="A2298" i="13"/>
  <c r="B2298" i="13"/>
  <c r="A2299" i="13"/>
  <c r="B2299" i="13"/>
  <c r="A2300" i="13"/>
  <c r="B2300" i="13"/>
  <c r="A2301" i="13"/>
  <c r="B2301" i="13"/>
  <c r="A2302" i="13"/>
  <c r="B2302" i="13"/>
  <c r="A2303" i="13"/>
  <c r="B2303" i="13"/>
  <c r="A2304" i="13"/>
  <c r="B2304" i="13"/>
  <c r="A2305" i="13"/>
  <c r="B2305" i="13"/>
  <c r="A2306" i="13"/>
  <c r="B2306" i="13"/>
  <c r="A2307" i="13"/>
  <c r="B2307" i="13"/>
  <c r="A2308" i="13"/>
  <c r="B2308" i="13"/>
  <c r="A2309" i="13"/>
  <c r="B2309" i="13"/>
  <c r="A2310" i="13"/>
  <c r="B2310" i="13"/>
  <c r="A2311" i="13"/>
  <c r="B2311" i="13"/>
  <c r="A2312" i="13"/>
  <c r="B2312" i="13"/>
  <c r="A2313" i="13"/>
  <c r="B2313" i="13"/>
  <c r="A2314" i="13"/>
  <c r="B2314" i="13"/>
  <c r="A2315" i="13"/>
  <c r="B2315" i="13"/>
  <c r="A2316" i="13"/>
  <c r="B2316" i="13"/>
  <c r="A2317" i="13"/>
  <c r="B2317" i="13"/>
  <c r="A2318" i="13"/>
  <c r="B2318" i="13"/>
  <c r="A2319" i="13"/>
  <c r="B2319" i="13"/>
  <c r="A2320" i="13"/>
  <c r="B2320" i="13"/>
  <c r="A2321" i="13"/>
  <c r="B2321" i="13"/>
  <c r="A2322" i="13"/>
  <c r="B2322" i="13"/>
  <c r="A2323" i="13"/>
  <c r="B2323" i="13"/>
  <c r="A2324" i="13"/>
  <c r="B2324" i="13"/>
  <c r="A2325" i="13"/>
  <c r="B2325" i="13"/>
  <c r="A2326" i="13"/>
  <c r="B2326" i="13"/>
  <c r="A2327" i="13"/>
  <c r="B2327" i="13"/>
  <c r="A2328" i="13"/>
  <c r="B2328" i="13"/>
  <c r="A2329" i="13"/>
  <c r="B2329" i="13"/>
  <c r="A2330" i="13"/>
  <c r="B2330" i="13"/>
  <c r="A2331" i="13"/>
  <c r="B2331" i="13"/>
  <c r="A2332" i="13"/>
  <c r="B2332" i="13"/>
  <c r="A2333" i="13"/>
  <c r="B2333" i="13"/>
  <c r="A2334" i="13"/>
  <c r="B2334" i="13"/>
  <c r="A2335" i="13"/>
  <c r="B2335" i="13"/>
  <c r="A2336" i="13"/>
  <c r="B2336" i="13"/>
  <c r="A2337" i="13"/>
  <c r="B2337" i="13"/>
  <c r="A2338" i="13"/>
  <c r="B2338" i="13"/>
  <c r="A2339" i="13"/>
  <c r="B2339" i="13"/>
  <c r="A2340" i="13"/>
  <c r="B2340" i="13"/>
  <c r="A2341" i="13"/>
  <c r="B2341" i="13"/>
  <c r="A2342" i="13"/>
  <c r="B2342" i="13"/>
  <c r="A2343" i="13"/>
  <c r="B2343" i="13"/>
  <c r="A2344" i="13"/>
  <c r="B2344" i="13"/>
  <c r="A2345" i="13"/>
  <c r="B2345" i="13"/>
  <c r="A2346" i="13"/>
  <c r="B2346" i="13"/>
  <c r="A2347" i="13"/>
  <c r="B2347" i="13"/>
  <c r="A2348" i="13"/>
  <c r="B2348" i="13"/>
  <c r="A2349" i="13"/>
  <c r="B2349" i="13"/>
  <c r="A2350" i="13"/>
  <c r="B2350" i="13"/>
  <c r="A2351" i="13"/>
  <c r="B2351" i="13"/>
  <c r="A2352" i="13"/>
  <c r="B2352" i="13"/>
  <c r="A2353" i="13"/>
  <c r="B2353" i="13"/>
  <c r="A2354" i="13"/>
  <c r="B2354" i="13"/>
  <c r="A2355" i="13"/>
  <c r="B2355" i="13"/>
  <c r="A2356" i="13"/>
  <c r="B2356" i="13"/>
  <c r="A2357" i="13"/>
  <c r="B2357" i="13"/>
  <c r="A2358" i="13"/>
  <c r="B2358" i="13"/>
  <c r="A2359" i="13"/>
  <c r="B2359" i="13"/>
  <c r="A2360" i="13"/>
  <c r="B2360" i="13"/>
  <c r="A2361" i="13"/>
  <c r="B2361" i="13"/>
  <c r="A2362" i="13"/>
  <c r="B2362" i="13"/>
  <c r="A2363" i="13"/>
  <c r="B2363" i="13"/>
  <c r="A2364" i="13"/>
  <c r="B2364" i="13"/>
  <c r="A2365" i="13"/>
  <c r="B2365" i="13"/>
  <c r="A2366" i="13"/>
  <c r="B2366" i="13"/>
  <c r="A2367" i="13"/>
  <c r="B2367" i="13"/>
  <c r="A2368" i="13"/>
  <c r="B2368" i="13"/>
  <c r="A2369" i="13"/>
  <c r="B2369" i="13"/>
  <c r="A2370" i="13"/>
  <c r="B2370" i="13"/>
  <c r="A2371" i="13"/>
  <c r="B2371" i="13"/>
  <c r="A2372" i="13"/>
  <c r="B2372" i="13"/>
  <c r="A2373" i="13"/>
  <c r="B2373" i="13"/>
  <c r="A2374" i="13"/>
  <c r="B2374" i="13"/>
  <c r="A2375" i="13"/>
  <c r="B2375" i="13"/>
  <c r="A2376" i="13"/>
  <c r="B2376" i="13"/>
  <c r="A2377" i="13"/>
  <c r="B2377" i="13"/>
  <c r="A2378" i="13"/>
  <c r="B2378" i="13"/>
  <c r="A2379" i="13"/>
  <c r="B2379" i="13"/>
  <c r="A2380" i="13"/>
  <c r="B2380" i="13"/>
  <c r="A2381" i="13"/>
  <c r="B2381" i="13"/>
  <c r="A2382" i="13"/>
  <c r="B2382" i="13"/>
  <c r="A2383" i="13"/>
  <c r="B2383" i="13"/>
  <c r="A2384" i="13"/>
  <c r="B2384" i="13"/>
  <c r="A2385" i="13"/>
  <c r="B2385" i="13"/>
  <c r="A2386" i="13"/>
  <c r="B2386" i="13"/>
  <c r="A2387" i="13"/>
  <c r="B2387" i="13"/>
  <c r="A2388" i="13"/>
  <c r="B2388" i="13"/>
  <c r="A2389" i="13"/>
  <c r="B2389" i="13"/>
  <c r="A2390" i="13"/>
  <c r="B2390" i="13"/>
  <c r="A2391" i="13"/>
  <c r="B2391" i="13"/>
  <c r="A2392" i="13"/>
  <c r="B2392" i="13"/>
  <c r="A2393" i="13"/>
  <c r="B2393" i="13"/>
  <c r="A2394" i="13"/>
  <c r="B2394" i="13"/>
  <c r="A2395" i="13"/>
  <c r="B2395" i="13"/>
  <c r="A2396" i="13"/>
  <c r="B2396" i="13"/>
  <c r="A2397" i="13"/>
  <c r="B2397" i="13"/>
  <c r="A2398" i="13"/>
  <c r="B2398" i="13"/>
  <c r="A2399" i="13"/>
  <c r="B2399" i="13"/>
  <c r="A2400" i="13"/>
  <c r="B2400" i="13"/>
  <c r="A2401" i="13"/>
  <c r="B2401" i="13"/>
  <c r="A2402" i="13"/>
  <c r="B2402" i="13"/>
  <c r="A2403" i="13"/>
  <c r="B2403" i="13"/>
  <c r="A2404" i="13"/>
  <c r="B2404" i="13"/>
  <c r="A2405" i="13"/>
  <c r="B2405" i="13"/>
  <c r="A2406" i="13"/>
  <c r="B2406" i="13"/>
  <c r="A2407" i="13"/>
  <c r="B2407" i="13"/>
  <c r="A2408" i="13"/>
  <c r="B2408" i="13"/>
  <c r="A2409" i="13"/>
  <c r="B2409" i="13"/>
  <c r="A2410" i="13"/>
  <c r="B2410" i="13"/>
  <c r="A2411" i="13"/>
  <c r="B2411" i="13"/>
  <c r="A2412" i="13"/>
  <c r="B2412" i="13"/>
  <c r="A2413" i="13"/>
  <c r="B2413" i="13"/>
  <c r="A2414" i="13"/>
  <c r="B2414" i="13"/>
  <c r="A2415" i="13"/>
  <c r="B2415" i="13"/>
  <c r="A2416" i="13"/>
  <c r="B2416" i="13"/>
  <c r="A2417" i="13"/>
  <c r="B2417" i="13"/>
  <c r="A2418" i="13"/>
  <c r="B2418" i="13"/>
  <c r="A2419" i="13"/>
  <c r="B2419" i="13"/>
  <c r="A2420" i="13"/>
  <c r="B2420" i="13"/>
  <c r="A2421" i="13"/>
  <c r="B2421" i="13"/>
  <c r="A2422" i="13"/>
  <c r="B2422" i="13"/>
  <c r="A2423" i="13"/>
  <c r="B2423" i="13"/>
  <c r="A2424" i="13"/>
  <c r="B2424" i="13"/>
  <c r="A2425" i="13"/>
  <c r="B2425" i="13"/>
  <c r="A2426" i="13"/>
  <c r="B2426" i="13"/>
  <c r="A2427" i="13"/>
  <c r="B2427" i="13"/>
  <c r="A2428" i="13"/>
  <c r="B2428" i="13"/>
  <c r="A2429" i="13"/>
  <c r="B2429" i="13"/>
  <c r="A2430" i="13"/>
  <c r="B2430" i="13"/>
  <c r="A2431" i="13"/>
  <c r="B2431" i="13"/>
  <c r="A2432" i="13"/>
  <c r="B2432" i="13"/>
  <c r="A2433" i="13"/>
  <c r="B2433" i="13"/>
  <c r="A2434" i="13"/>
  <c r="B2434" i="13"/>
  <c r="A2435" i="13"/>
  <c r="B2435" i="13"/>
  <c r="A2436" i="13"/>
  <c r="B2436" i="13"/>
  <c r="A2437" i="13"/>
  <c r="B2437" i="13"/>
  <c r="A2438" i="13"/>
  <c r="B2438" i="13"/>
  <c r="A2439" i="13"/>
  <c r="B2439" i="13"/>
  <c r="A2440" i="13"/>
  <c r="B2440" i="13"/>
  <c r="A2441" i="13"/>
  <c r="B2441" i="13"/>
  <c r="A2442" i="13"/>
  <c r="B2442" i="13"/>
  <c r="A2443" i="13"/>
  <c r="B2443" i="13"/>
  <c r="A2444" i="13"/>
  <c r="B2444" i="13"/>
  <c r="A2445" i="13"/>
  <c r="B2445" i="13"/>
  <c r="A2446" i="13"/>
  <c r="B2446" i="13"/>
  <c r="A2447" i="13"/>
  <c r="B2447" i="13"/>
  <c r="A2448" i="13"/>
  <c r="B2448" i="13"/>
  <c r="A2449" i="13"/>
  <c r="B2449" i="13"/>
  <c r="A2450" i="13"/>
  <c r="B2450" i="13"/>
  <c r="A2451" i="13"/>
  <c r="B2451" i="13"/>
  <c r="A2452" i="13"/>
  <c r="B2452" i="13"/>
  <c r="A2453" i="13"/>
  <c r="B2453" i="13"/>
  <c r="A2454" i="13"/>
  <c r="B2454" i="13"/>
  <c r="A2455" i="13"/>
  <c r="B2455" i="13"/>
  <c r="A2456" i="13"/>
  <c r="B2456" i="13"/>
  <c r="A2457" i="13"/>
  <c r="B2457" i="13"/>
  <c r="A2458" i="13"/>
  <c r="B2458" i="13"/>
  <c r="A2459" i="13"/>
  <c r="B2459" i="13"/>
  <c r="A2460" i="13"/>
  <c r="B2460" i="13"/>
  <c r="A2461" i="13"/>
  <c r="B2461" i="13"/>
  <c r="A2462" i="13"/>
  <c r="B2462" i="13"/>
  <c r="A2463" i="13"/>
  <c r="B2463" i="13"/>
  <c r="A2464" i="13"/>
  <c r="B2464" i="13"/>
  <c r="A2465" i="13"/>
  <c r="B2465" i="13"/>
  <c r="A2466" i="13"/>
  <c r="B2466" i="13"/>
  <c r="A2467" i="13"/>
  <c r="B2467" i="13"/>
  <c r="A2468" i="13"/>
  <c r="B2468" i="13"/>
  <c r="A2469" i="13"/>
  <c r="B2469" i="13"/>
  <c r="A2470" i="13"/>
  <c r="B2470" i="13"/>
  <c r="A2471" i="13"/>
  <c r="B2471" i="13"/>
  <c r="A2472" i="13"/>
  <c r="B2472" i="13"/>
  <c r="A2473" i="13"/>
  <c r="B2473" i="13"/>
  <c r="A2474" i="13"/>
  <c r="B2474" i="13"/>
  <c r="A2475" i="13"/>
  <c r="B2475" i="13"/>
  <c r="A2476" i="13"/>
  <c r="B2476" i="13"/>
  <c r="A2477" i="13"/>
  <c r="B2477" i="13"/>
  <c r="A2478" i="13"/>
  <c r="B2478" i="13"/>
  <c r="A2479" i="13"/>
  <c r="B2479" i="13"/>
  <c r="A2480" i="13"/>
  <c r="B2480" i="13"/>
  <c r="A2481" i="13"/>
  <c r="B2481" i="13"/>
  <c r="A2482" i="13"/>
  <c r="B2482" i="13"/>
  <c r="A2483" i="13"/>
  <c r="B2483" i="13"/>
  <c r="A2484" i="13"/>
  <c r="B2484" i="13"/>
  <c r="A2485" i="13"/>
  <c r="B2485" i="13"/>
  <c r="A2486" i="13"/>
  <c r="B2486" i="13"/>
  <c r="A2487" i="13"/>
  <c r="B2487" i="13"/>
  <c r="A2488" i="13"/>
  <c r="B2488" i="13"/>
  <c r="A2489" i="13"/>
  <c r="B2489" i="13"/>
  <c r="A2490" i="13"/>
  <c r="B2490" i="13"/>
  <c r="A2491" i="13"/>
  <c r="B2491" i="13"/>
  <c r="A2492" i="13"/>
  <c r="B2492" i="13"/>
  <c r="A2493" i="13"/>
  <c r="B2493" i="13"/>
  <c r="A2494" i="13"/>
  <c r="B2494" i="13"/>
  <c r="A2495" i="13"/>
  <c r="B2495" i="13"/>
  <c r="A2496" i="13"/>
  <c r="B2496" i="13"/>
  <c r="A2497" i="13"/>
  <c r="B2497" i="13"/>
  <c r="A2498" i="13"/>
  <c r="B2498" i="13"/>
  <c r="A2499" i="13"/>
  <c r="B2499" i="13"/>
  <c r="A2500" i="13"/>
  <c r="B2500" i="13"/>
  <c r="A2501" i="13"/>
  <c r="B2501" i="13"/>
  <c r="A2502" i="13"/>
  <c r="B2502" i="13"/>
  <c r="A2503" i="13"/>
  <c r="B2503" i="13"/>
  <c r="A2504" i="13"/>
  <c r="B2504" i="13"/>
  <c r="A2505" i="13"/>
  <c r="B2505" i="13"/>
  <c r="A2506" i="13"/>
  <c r="B2506" i="13"/>
  <c r="A2507" i="13"/>
  <c r="B2507" i="13"/>
  <c r="A2508" i="13"/>
  <c r="B2508" i="13"/>
  <c r="A2509" i="13"/>
  <c r="B2509" i="13"/>
  <c r="A2510" i="13"/>
  <c r="B2510" i="13"/>
  <c r="A2511" i="13"/>
  <c r="B2511" i="13"/>
  <c r="A2512" i="13"/>
  <c r="B2512" i="13"/>
  <c r="A2513" i="13"/>
  <c r="B2513" i="13"/>
  <c r="A2514" i="13"/>
  <c r="B2514" i="13"/>
  <c r="A2515" i="13"/>
  <c r="B2515" i="13"/>
  <c r="A2516" i="13"/>
  <c r="B2516" i="13"/>
  <c r="A2517" i="13"/>
  <c r="B2517" i="13"/>
  <c r="A2518" i="13"/>
  <c r="B2518" i="13"/>
  <c r="A2519" i="13"/>
  <c r="B2519" i="13"/>
  <c r="A2520" i="13"/>
  <c r="B2520" i="13"/>
  <c r="A2521" i="13"/>
  <c r="B2521" i="13"/>
  <c r="A2522" i="13"/>
  <c r="B2522" i="13"/>
  <c r="A2523" i="13"/>
  <c r="B2523" i="13"/>
  <c r="A2524" i="13"/>
  <c r="B2524" i="13"/>
  <c r="A2525" i="13"/>
  <c r="B2525" i="13"/>
  <c r="A2526" i="13"/>
  <c r="B2526" i="13"/>
  <c r="A2527" i="13"/>
  <c r="B2527" i="13"/>
  <c r="A2528" i="13"/>
  <c r="B2528" i="13"/>
  <c r="A2529" i="13"/>
  <c r="B2529" i="13"/>
  <c r="A2530" i="13"/>
  <c r="B2530" i="13"/>
  <c r="A2531" i="13"/>
  <c r="B2531" i="13"/>
  <c r="A2532" i="13"/>
  <c r="B2532" i="13"/>
  <c r="A2533" i="13"/>
  <c r="B2533" i="13"/>
  <c r="A2534" i="13"/>
  <c r="B2534" i="13"/>
  <c r="A2535" i="13"/>
  <c r="B2535" i="13"/>
  <c r="A2536" i="13"/>
  <c r="B2536" i="13"/>
  <c r="A2537" i="13"/>
  <c r="B2537" i="13"/>
  <c r="A2538" i="13"/>
  <c r="B2538" i="13"/>
  <c r="A2539" i="13"/>
  <c r="B2539" i="13"/>
  <c r="A2540" i="13"/>
  <c r="B2540" i="13"/>
  <c r="A2541" i="13"/>
  <c r="B2541" i="13"/>
  <c r="A2542" i="13"/>
  <c r="B2542" i="13"/>
  <c r="A2543" i="13"/>
  <c r="B2543" i="13"/>
  <c r="A2544" i="13"/>
  <c r="B2544" i="13"/>
  <c r="A2545" i="13"/>
  <c r="B2545" i="13"/>
  <c r="A2546" i="13"/>
  <c r="B2546" i="13"/>
  <c r="A2547" i="13"/>
  <c r="B2547" i="13"/>
  <c r="A2548" i="13"/>
  <c r="B2548" i="13"/>
  <c r="A2549" i="13"/>
  <c r="B2549" i="13"/>
  <c r="A2550" i="13"/>
  <c r="B2550" i="13"/>
  <c r="A2551" i="13"/>
  <c r="B2551" i="13"/>
  <c r="A2552" i="13"/>
  <c r="B2552" i="13"/>
  <c r="A2553" i="13"/>
  <c r="B2553" i="13"/>
  <c r="A2554" i="13"/>
  <c r="B2554" i="13"/>
  <c r="A2555" i="13"/>
  <c r="B2555" i="13"/>
  <c r="A2556" i="13"/>
  <c r="B2556" i="13"/>
  <c r="A2557" i="13"/>
  <c r="B2557" i="13"/>
  <c r="A2558" i="13"/>
  <c r="B2558" i="13"/>
  <c r="A2559" i="13"/>
  <c r="B2559" i="13"/>
  <c r="A2560" i="13"/>
  <c r="B2560" i="13"/>
  <c r="A2561" i="13"/>
  <c r="B2561" i="13"/>
  <c r="A2562" i="13"/>
  <c r="B2562" i="13"/>
  <c r="A2563" i="13"/>
  <c r="B2563" i="13"/>
  <c r="A2564" i="13"/>
  <c r="B2564" i="13"/>
  <c r="A2565" i="13"/>
  <c r="B2565" i="13"/>
  <c r="A2566" i="13"/>
  <c r="B2566" i="13"/>
  <c r="A2567" i="13"/>
  <c r="B2567" i="13"/>
  <c r="A2568" i="13"/>
  <c r="B2568" i="13"/>
  <c r="A2569" i="13"/>
  <c r="B2569" i="13"/>
  <c r="A2570" i="13"/>
  <c r="B2570" i="13"/>
  <c r="A2571" i="13"/>
  <c r="B2571" i="13"/>
  <c r="A2572" i="13"/>
  <c r="B2572" i="13"/>
  <c r="A2573" i="13"/>
  <c r="B2573" i="13"/>
  <c r="A2574" i="13"/>
  <c r="B2574" i="13"/>
  <c r="A2575" i="13"/>
  <c r="B2575" i="13"/>
  <c r="A2576" i="13"/>
  <c r="B2576" i="13"/>
  <c r="A2577" i="13"/>
  <c r="B2577" i="13"/>
  <c r="A2578" i="13"/>
  <c r="B2578" i="13"/>
  <c r="A2579" i="13"/>
  <c r="B2579" i="13"/>
  <c r="A2580" i="13"/>
  <c r="B2580" i="13"/>
  <c r="A2581" i="13"/>
  <c r="B2581" i="13"/>
  <c r="A2582" i="13"/>
  <c r="B2582" i="13"/>
  <c r="A2583" i="13"/>
  <c r="B2583" i="13"/>
  <c r="A2584" i="13"/>
  <c r="B2584" i="13"/>
  <c r="A2585" i="13"/>
  <c r="B2585" i="13"/>
  <c r="A2586" i="13"/>
  <c r="B2586" i="13"/>
  <c r="A2587" i="13"/>
  <c r="B2587" i="13"/>
  <c r="A2588" i="13"/>
  <c r="B2588" i="13"/>
  <c r="A2589" i="13"/>
  <c r="B2589" i="13"/>
  <c r="A2590" i="13"/>
  <c r="B2590" i="13"/>
  <c r="A2591" i="13"/>
  <c r="B2591" i="13"/>
  <c r="A2592" i="13"/>
  <c r="B2592" i="13"/>
  <c r="A2593" i="13"/>
  <c r="B2593" i="13"/>
  <c r="A2594" i="13"/>
  <c r="B2594" i="13"/>
  <c r="A2595" i="13"/>
  <c r="B2595" i="13"/>
  <c r="A2596" i="13"/>
  <c r="B2596" i="13"/>
  <c r="A2597" i="13"/>
  <c r="B2597" i="13"/>
  <c r="A2598" i="13"/>
  <c r="B2598" i="13"/>
  <c r="A2599" i="13"/>
  <c r="B2599" i="13"/>
  <c r="A2600" i="13"/>
  <c r="B2600" i="13"/>
  <c r="A2601" i="13"/>
  <c r="B2601" i="13"/>
  <c r="A2602" i="13"/>
  <c r="B2602" i="13"/>
  <c r="A2603" i="13"/>
  <c r="B2603" i="13"/>
  <c r="A2604" i="13"/>
  <c r="B2604" i="13"/>
  <c r="A2605" i="13"/>
  <c r="B2605" i="13"/>
  <c r="A2606" i="13"/>
  <c r="B2606" i="13"/>
  <c r="A2607" i="13"/>
  <c r="B2607" i="13"/>
  <c r="A2608" i="13"/>
  <c r="B2608" i="13"/>
  <c r="A2609" i="13"/>
  <c r="B2609" i="13"/>
  <c r="A2610" i="13"/>
  <c r="B2610" i="13"/>
  <c r="A2611" i="13"/>
  <c r="B2611" i="13"/>
  <c r="A2612" i="13"/>
  <c r="B2612" i="13"/>
  <c r="A2613" i="13"/>
  <c r="B2613" i="13"/>
  <c r="A2614" i="13"/>
  <c r="B2614" i="13"/>
  <c r="A2615" i="13"/>
  <c r="B2615" i="13"/>
  <c r="A2616" i="13"/>
  <c r="B2616" i="13"/>
  <c r="A2617" i="13"/>
  <c r="B2617" i="13"/>
  <c r="A2618" i="13"/>
  <c r="B2618" i="13"/>
  <c r="A2619" i="13"/>
  <c r="B2619" i="13"/>
  <c r="A2620" i="13"/>
  <c r="B2620" i="13"/>
  <c r="A2621" i="13"/>
  <c r="B2621" i="13"/>
  <c r="A2622" i="13"/>
  <c r="B2622" i="13"/>
  <c r="A2623" i="13"/>
  <c r="B2623" i="13"/>
  <c r="A2624" i="13"/>
  <c r="B2624" i="13"/>
  <c r="A2625" i="13"/>
  <c r="B2625" i="13"/>
  <c r="A2626" i="13"/>
  <c r="B2626" i="13"/>
  <c r="A2627" i="13"/>
  <c r="B2627" i="13"/>
  <c r="A2628" i="13"/>
  <c r="B2628" i="13"/>
  <c r="A2629" i="13"/>
  <c r="B2629" i="13"/>
  <c r="A2630" i="13"/>
  <c r="B2630" i="13"/>
  <c r="A2631" i="13"/>
  <c r="B2631" i="13"/>
  <c r="A2632" i="13"/>
  <c r="B2632" i="13"/>
  <c r="A2633" i="13"/>
  <c r="B2633" i="13"/>
  <c r="A2634" i="13"/>
  <c r="B2634" i="13"/>
  <c r="A2635" i="13"/>
  <c r="B2635" i="13"/>
  <c r="A2636" i="13"/>
  <c r="B2636" i="13"/>
  <c r="A2637" i="13"/>
  <c r="B2637" i="13"/>
  <c r="A2638" i="13"/>
  <c r="B2638" i="13"/>
  <c r="A2639" i="13"/>
  <c r="B2639" i="13"/>
  <c r="A2640" i="13"/>
  <c r="B2640" i="13"/>
  <c r="A2641" i="13"/>
  <c r="B2641" i="13"/>
  <c r="A2642" i="13"/>
  <c r="B2642" i="13"/>
  <c r="A2643" i="13"/>
  <c r="B2643" i="13"/>
  <c r="A2644" i="13"/>
  <c r="B2644" i="13"/>
  <c r="A2645" i="13"/>
  <c r="B2645" i="13"/>
  <c r="A2646" i="13"/>
  <c r="B2646" i="13"/>
  <c r="A2647" i="13"/>
  <c r="B2647" i="13"/>
  <c r="A2648" i="13"/>
  <c r="B2648" i="13"/>
  <c r="A2649" i="13"/>
  <c r="B2649" i="13"/>
  <c r="A2650" i="13"/>
  <c r="B2650" i="13"/>
  <c r="A2651" i="13"/>
  <c r="B2651" i="13"/>
  <c r="A2652" i="13"/>
  <c r="B2652" i="13"/>
  <c r="A2653" i="13"/>
  <c r="B2653" i="13"/>
  <c r="A2654" i="13"/>
  <c r="B2654" i="13"/>
  <c r="A2655" i="13"/>
  <c r="B2655" i="13"/>
  <c r="A2656" i="13"/>
  <c r="B2656" i="13"/>
  <c r="A2657" i="13"/>
  <c r="B2657" i="13"/>
  <c r="A2658" i="13"/>
  <c r="B2658" i="13"/>
  <c r="A2659" i="13"/>
  <c r="B2659" i="13"/>
  <c r="A2660" i="13"/>
  <c r="B2660" i="13"/>
  <c r="A2661" i="13"/>
  <c r="B2661" i="13"/>
  <c r="A2662" i="13"/>
  <c r="B2662" i="13"/>
  <c r="A2663" i="13"/>
  <c r="B2663" i="13"/>
  <c r="A2664" i="13"/>
  <c r="B2664" i="13"/>
  <c r="A2665" i="13"/>
  <c r="B2665" i="13"/>
  <c r="A2666" i="13"/>
  <c r="B2666" i="13"/>
  <c r="A2667" i="13"/>
  <c r="B2667" i="13"/>
  <c r="A2668" i="13"/>
  <c r="B2668" i="13"/>
  <c r="A2669" i="13"/>
  <c r="B2669" i="13"/>
  <c r="A2670" i="13"/>
  <c r="B2670" i="13"/>
  <c r="A2671" i="13"/>
  <c r="B2671" i="13"/>
  <c r="A2672" i="13"/>
  <c r="B2672" i="13"/>
  <c r="A2673" i="13"/>
  <c r="B2673" i="13"/>
  <c r="A2674" i="13"/>
  <c r="B2674" i="13"/>
  <c r="A2675" i="13"/>
  <c r="B2675" i="13"/>
  <c r="A2676" i="13"/>
  <c r="B2676" i="13"/>
  <c r="A2677" i="13"/>
  <c r="B2677" i="13"/>
  <c r="A2678" i="13"/>
  <c r="B2678" i="13"/>
  <c r="A2679" i="13"/>
  <c r="B2679" i="13"/>
  <c r="A2680" i="13"/>
  <c r="B2680" i="13"/>
  <c r="A2681" i="13"/>
  <c r="B2681" i="13"/>
  <c r="A2682" i="13"/>
  <c r="B2682" i="13"/>
  <c r="A2683" i="13"/>
  <c r="B2683" i="13"/>
  <c r="A2684" i="13"/>
  <c r="B2684" i="13"/>
  <c r="A2685" i="13"/>
  <c r="B2685" i="13"/>
  <c r="A2686" i="13"/>
  <c r="B2686" i="13"/>
  <c r="A2687" i="13"/>
  <c r="B2687" i="13"/>
  <c r="A2688" i="13"/>
  <c r="B2688" i="13"/>
  <c r="A2689" i="13"/>
  <c r="B2689" i="13"/>
  <c r="A2690" i="13"/>
  <c r="B2690" i="13"/>
  <c r="A2691" i="13"/>
  <c r="B2691" i="13"/>
  <c r="A2692" i="13"/>
  <c r="B2692" i="13"/>
  <c r="A2693" i="13"/>
  <c r="B2693" i="13"/>
  <c r="A2694" i="13"/>
  <c r="B2694" i="13"/>
  <c r="A2695" i="13"/>
  <c r="B2695" i="13"/>
  <c r="A2696" i="13"/>
  <c r="B2696" i="13"/>
  <c r="A2697" i="13"/>
  <c r="B2697" i="13"/>
  <c r="A2698" i="13"/>
  <c r="B2698" i="13"/>
  <c r="A2699" i="13"/>
  <c r="B2699" i="13"/>
  <c r="A2700" i="13"/>
  <c r="B2700" i="13"/>
  <c r="A2701" i="13"/>
  <c r="B2701" i="13"/>
  <c r="A2702" i="13"/>
  <c r="B2702" i="13"/>
  <c r="A2703" i="13"/>
  <c r="B2703" i="13"/>
  <c r="A2704" i="13"/>
  <c r="B2704" i="13"/>
  <c r="A2705" i="13"/>
  <c r="B2705" i="13"/>
  <c r="A2706" i="13"/>
  <c r="B2706" i="13"/>
  <c r="A2707" i="13"/>
  <c r="B2707" i="13"/>
  <c r="A2708" i="13"/>
  <c r="B2708" i="13"/>
  <c r="A2709" i="13"/>
  <c r="B2709" i="13"/>
  <c r="A2710" i="13"/>
  <c r="B2710" i="13"/>
  <c r="A2711" i="13"/>
  <c r="B2711" i="13"/>
  <c r="A2712" i="13"/>
  <c r="B2712" i="13"/>
  <c r="A2713" i="13"/>
  <c r="B2713" i="13"/>
  <c r="A2714" i="13"/>
  <c r="B2714" i="13"/>
  <c r="A2715" i="13"/>
  <c r="B2715" i="13"/>
  <c r="A2716" i="13"/>
  <c r="B2716" i="13"/>
  <c r="A2717" i="13"/>
  <c r="B2717" i="13"/>
  <c r="A2718" i="13"/>
  <c r="B2718" i="13"/>
  <c r="A2719" i="13"/>
  <c r="B2719" i="13"/>
  <c r="A2720" i="13"/>
  <c r="B2720" i="13"/>
  <c r="A2721" i="13"/>
  <c r="B2721" i="13"/>
  <c r="A2722" i="13"/>
  <c r="B2722" i="13"/>
  <c r="A2723" i="13"/>
  <c r="B2723" i="13"/>
  <c r="A2724" i="13"/>
  <c r="B2724" i="13"/>
  <c r="A2725" i="13"/>
  <c r="B2725" i="13"/>
  <c r="A2726" i="13"/>
  <c r="B2726" i="13"/>
  <c r="A2727" i="13"/>
  <c r="B2727" i="13"/>
  <c r="A2728" i="13"/>
  <c r="B2728" i="13"/>
  <c r="A2729" i="13"/>
  <c r="B2729" i="13"/>
  <c r="A2730" i="13"/>
  <c r="B2730" i="13"/>
  <c r="A2731" i="13"/>
  <c r="B2731" i="13"/>
  <c r="A2732" i="13"/>
  <c r="B2732" i="13"/>
  <c r="A2733" i="13"/>
  <c r="B2733" i="13"/>
  <c r="A2734" i="13"/>
  <c r="B2734" i="13"/>
  <c r="A2735" i="13"/>
  <c r="B2735" i="13"/>
  <c r="A2736" i="13"/>
  <c r="B2736" i="13"/>
  <c r="A2737" i="13"/>
  <c r="B2737" i="13"/>
  <c r="A2738" i="13"/>
  <c r="B2738" i="13"/>
  <c r="A2739" i="13"/>
  <c r="B2739" i="13"/>
  <c r="A2740" i="13"/>
  <c r="B2740" i="13"/>
  <c r="A2741" i="13"/>
  <c r="B2741" i="13"/>
  <c r="A2742" i="13"/>
  <c r="B2742" i="13"/>
  <c r="A2743" i="13"/>
  <c r="B2743" i="13"/>
  <c r="A2744" i="13"/>
  <c r="B2744" i="13"/>
  <c r="A2745" i="13"/>
  <c r="B2745" i="13"/>
  <c r="A2746" i="13"/>
  <c r="B2746" i="13"/>
  <c r="A2747" i="13"/>
  <c r="B2747" i="13"/>
  <c r="A2748" i="13"/>
  <c r="B2748" i="13"/>
  <c r="A2749" i="13"/>
  <c r="B2749" i="13"/>
  <c r="A2750" i="13"/>
  <c r="B2750" i="13"/>
  <c r="A2751" i="13"/>
  <c r="B2751" i="13"/>
  <c r="A2752" i="13"/>
  <c r="B2752" i="13"/>
  <c r="A2753" i="13"/>
  <c r="B2753" i="13"/>
  <c r="A2754" i="13"/>
  <c r="B2754" i="13"/>
  <c r="A2755" i="13"/>
  <c r="B2755" i="13"/>
  <c r="A2756" i="13"/>
  <c r="B2756" i="13"/>
  <c r="A2757" i="13"/>
  <c r="B2757" i="13"/>
  <c r="A2758" i="13"/>
  <c r="B2758" i="13"/>
  <c r="A2759" i="13"/>
  <c r="B2759" i="13"/>
  <c r="A2760" i="13"/>
  <c r="B2760" i="13"/>
  <c r="A2761" i="13"/>
  <c r="B2761" i="13"/>
  <c r="A2762" i="13"/>
  <c r="B2762" i="13"/>
  <c r="A2763" i="13"/>
  <c r="B2763" i="13"/>
  <c r="A2764" i="13"/>
  <c r="B2764" i="13"/>
  <c r="A2765" i="13"/>
  <c r="B2765" i="13"/>
  <c r="A2766" i="13"/>
  <c r="B2766" i="13"/>
  <c r="A2767" i="13"/>
  <c r="B2767" i="13"/>
  <c r="A2768" i="13"/>
  <c r="B2768" i="13"/>
  <c r="A2769" i="13"/>
  <c r="B2769" i="13"/>
  <c r="A2770" i="13"/>
  <c r="B2770" i="13"/>
  <c r="A2771" i="13"/>
  <c r="B2771" i="13"/>
  <c r="A2772" i="13"/>
  <c r="B2772" i="13"/>
  <c r="A2773" i="13"/>
  <c r="B2773" i="13"/>
  <c r="A2774" i="13"/>
  <c r="B2774" i="13"/>
  <c r="A2775" i="13"/>
  <c r="B2775" i="13"/>
  <c r="A2776" i="13"/>
  <c r="B2776" i="13"/>
  <c r="A2777" i="13"/>
  <c r="B2777" i="13"/>
  <c r="A2778" i="13"/>
  <c r="B2778" i="13"/>
  <c r="A2779" i="13"/>
  <c r="B2779" i="13"/>
  <c r="A2780" i="13"/>
  <c r="B2780" i="13"/>
  <c r="A2781" i="13"/>
  <c r="B2781" i="13"/>
  <c r="A2782" i="13"/>
  <c r="B2782" i="13"/>
  <c r="A2783" i="13"/>
  <c r="B2783" i="13"/>
  <c r="A2784" i="13"/>
  <c r="B2784" i="13"/>
  <c r="A2785" i="13"/>
  <c r="B2785" i="13"/>
  <c r="A2786" i="13"/>
  <c r="B2786" i="13"/>
  <c r="A2787" i="13"/>
  <c r="B2787" i="13"/>
  <c r="A2788" i="13"/>
  <c r="B2788" i="13"/>
  <c r="A2789" i="13"/>
  <c r="B2789" i="13"/>
  <c r="A2790" i="13"/>
  <c r="B2790" i="13"/>
  <c r="A2791" i="13"/>
  <c r="B2791" i="13"/>
  <c r="A2792" i="13"/>
  <c r="B2792" i="13"/>
  <c r="A2793" i="13"/>
  <c r="B2793" i="13"/>
  <c r="A2794" i="13"/>
  <c r="B2794" i="13"/>
  <c r="A2795" i="13"/>
  <c r="B2795" i="13"/>
  <c r="A2796" i="13"/>
  <c r="B2796" i="13"/>
  <c r="A2797" i="13"/>
  <c r="B2797" i="13"/>
  <c r="A2798" i="13"/>
  <c r="B2798" i="13"/>
  <c r="A2799" i="13"/>
  <c r="B2799" i="13"/>
  <c r="A2800" i="13"/>
  <c r="B2800" i="13"/>
  <c r="A2801" i="13"/>
  <c r="B2801" i="13"/>
  <c r="A2802" i="13"/>
  <c r="B2802" i="13"/>
  <c r="A2803" i="13"/>
  <c r="B2803" i="13"/>
  <c r="A2804" i="13"/>
  <c r="B2804" i="13"/>
  <c r="A2805" i="13"/>
  <c r="B2805" i="13"/>
  <c r="A2806" i="13"/>
  <c r="B2806" i="13"/>
  <c r="A2807" i="13"/>
  <c r="B2807" i="13"/>
  <c r="A2808" i="13"/>
  <c r="B2808" i="13"/>
  <c r="A2809" i="13"/>
  <c r="B2809" i="13"/>
  <c r="A2810" i="13"/>
  <c r="B2810" i="13"/>
  <c r="A2811" i="13"/>
  <c r="B2811" i="13"/>
  <c r="A2812" i="13"/>
  <c r="B2812" i="13"/>
  <c r="A2813" i="13"/>
  <c r="B2813" i="13"/>
  <c r="A2814" i="13"/>
  <c r="B2814" i="13"/>
  <c r="A2815" i="13"/>
  <c r="B2815" i="13"/>
  <c r="A2816" i="13"/>
  <c r="B2816" i="13"/>
  <c r="A2817" i="13"/>
  <c r="B2817" i="13"/>
  <c r="A2818" i="13"/>
  <c r="B2818" i="13"/>
  <c r="A2819" i="13"/>
  <c r="B2819" i="13"/>
  <c r="A2820" i="13"/>
  <c r="B2820" i="13"/>
  <c r="A2821" i="13"/>
  <c r="B2821" i="13"/>
  <c r="A2822" i="13"/>
  <c r="B2822" i="13"/>
  <c r="A2823" i="13"/>
  <c r="B2823" i="13"/>
  <c r="A2824" i="13"/>
  <c r="B2824" i="13"/>
  <c r="A2825" i="13"/>
  <c r="B2825" i="13"/>
  <c r="A2826" i="13"/>
  <c r="B2826" i="13"/>
  <c r="A2827" i="13"/>
  <c r="B2827" i="13"/>
  <c r="A2828" i="13"/>
  <c r="B2828" i="13"/>
  <c r="A2829" i="13"/>
  <c r="B2829" i="13"/>
  <c r="A2830" i="13"/>
  <c r="B2830" i="13"/>
  <c r="A2831" i="13"/>
  <c r="B2831" i="13"/>
  <c r="A2832" i="13"/>
  <c r="B2832" i="13"/>
  <c r="A2833" i="13"/>
  <c r="B2833" i="13"/>
  <c r="A2834" i="13"/>
  <c r="B2834" i="13"/>
  <c r="A2835" i="13"/>
  <c r="B2835" i="13"/>
  <c r="A2836" i="13"/>
  <c r="B2836" i="13"/>
  <c r="A2837" i="13"/>
  <c r="B2837" i="13"/>
  <c r="A2838" i="13"/>
  <c r="B2838" i="13"/>
  <c r="A2839" i="13"/>
  <c r="B2839" i="13"/>
  <c r="A2840" i="13"/>
  <c r="B2840" i="13"/>
  <c r="A2841" i="13"/>
  <c r="B2841" i="13"/>
  <c r="A2842" i="13"/>
  <c r="B2842" i="13"/>
  <c r="A2843" i="13"/>
  <c r="B2843" i="13"/>
  <c r="A2844" i="13"/>
  <c r="B2844" i="13"/>
  <c r="A2845" i="13"/>
  <c r="B2845" i="13"/>
  <c r="A2846" i="13"/>
  <c r="B2846" i="13"/>
  <c r="A2847" i="13"/>
  <c r="B2847" i="13"/>
  <c r="A2848" i="13"/>
  <c r="B2848" i="13"/>
  <c r="A2849" i="13"/>
  <c r="B2849" i="13"/>
  <c r="A2850" i="13"/>
  <c r="B2850" i="13"/>
  <c r="A2851" i="13"/>
  <c r="B2851" i="13"/>
  <c r="A2852" i="13"/>
  <c r="B2852" i="13"/>
  <c r="A2853" i="13"/>
  <c r="B2853" i="13"/>
  <c r="A2854" i="13"/>
  <c r="B2854" i="13"/>
  <c r="A2855" i="13"/>
  <c r="B2855" i="13"/>
  <c r="A2856" i="13"/>
  <c r="B2856" i="13"/>
  <c r="A2857" i="13"/>
  <c r="B2857" i="13"/>
  <c r="A2858" i="13"/>
  <c r="B2858" i="13"/>
  <c r="A2859" i="13"/>
  <c r="B2859" i="13"/>
  <c r="A2860" i="13"/>
  <c r="B2860" i="13"/>
  <c r="A2861" i="13"/>
  <c r="B2861" i="13"/>
  <c r="A2862" i="13"/>
  <c r="B2862" i="13"/>
  <c r="A2863" i="13"/>
  <c r="B2863" i="13"/>
  <c r="A2864" i="13"/>
  <c r="B2864" i="13"/>
  <c r="A2865" i="13"/>
  <c r="B2865" i="13"/>
  <c r="A2866" i="13"/>
  <c r="B2866" i="13"/>
  <c r="A2867" i="13"/>
  <c r="B2867" i="13"/>
  <c r="A2868" i="13"/>
  <c r="B2868" i="13"/>
  <c r="A2869" i="13"/>
  <c r="B2869" i="13"/>
  <c r="A2870" i="13"/>
  <c r="B2870" i="13"/>
  <c r="A2871" i="13"/>
  <c r="B2871" i="13"/>
  <c r="A2872" i="13"/>
  <c r="B2872" i="13"/>
  <c r="A2873" i="13"/>
  <c r="B2873" i="13"/>
  <c r="A2874" i="13"/>
  <c r="B2874" i="13"/>
  <c r="A2875" i="13"/>
  <c r="B2875" i="13"/>
  <c r="A2876" i="13"/>
  <c r="B2876" i="13"/>
  <c r="A2877" i="13"/>
  <c r="B2877" i="13"/>
  <c r="A2878" i="13"/>
  <c r="B2878" i="13"/>
  <c r="A2879" i="13"/>
  <c r="B2879" i="13"/>
  <c r="A2880" i="13"/>
  <c r="B2880" i="13"/>
  <c r="A2881" i="13"/>
  <c r="B2881" i="13"/>
  <c r="A2882" i="13"/>
  <c r="B2882" i="13"/>
  <c r="A2883" i="13"/>
  <c r="B2883" i="13"/>
  <c r="A2884" i="13"/>
  <c r="B2884" i="13"/>
  <c r="A2885" i="13"/>
  <c r="B2885" i="13"/>
  <c r="A2886" i="13"/>
  <c r="B2886" i="13"/>
  <c r="A2887" i="13"/>
  <c r="B2887" i="13"/>
  <c r="A2888" i="13"/>
  <c r="B2888" i="13"/>
  <c r="A2889" i="13"/>
  <c r="B2889" i="13"/>
  <c r="A2890" i="13"/>
  <c r="B2890" i="13"/>
  <c r="A2891" i="13"/>
  <c r="B2891" i="13"/>
  <c r="A2892" i="13"/>
  <c r="B2892" i="13"/>
  <c r="A2893" i="13"/>
  <c r="B2893" i="13"/>
  <c r="A2894" i="13"/>
  <c r="B2894" i="13"/>
  <c r="A2895" i="13"/>
  <c r="B2895" i="13"/>
  <c r="A2896" i="13"/>
  <c r="B2896" i="13"/>
  <c r="A2897" i="13"/>
  <c r="B2897" i="13"/>
  <c r="A2898" i="13"/>
  <c r="B2898" i="13"/>
  <c r="A2899" i="13"/>
  <c r="B2899" i="13"/>
  <c r="A2900" i="13"/>
  <c r="B2900" i="13"/>
  <c r="A2901" i="13"/>
  <c r="B2901" i="13"/>
  <c r="A2902" i="13"/>
  <c r="B2902" i="13"/>
  <c r="A2903" i="13"/>
  <c r="B2903" i="13"/>
  <c r="A2904" i="13"/>
  <c r="B2904" i="13"/>
  <c r="A2905" i="13"/>
  <c r="B2905" i="13"/>
  <c r="A2906" i="13"/>
  <c r="B2906" i="13"/>
  <c r="A2907" i="13"/>
  <c r="B2907" i="13"/>
  <c r="A2908" i="13"/>
  <c r="B2908" i="13"/>
  <c r="A2909" i="13"/>
  <c r="B2909" i="13"/>
  <c r="A2910" i="13"/>
  <c r="B2910" i="13"/>
  <c r="A2911" i="13"/>
  <c r="B2911" i="13"/>
  <c r="A2912" i="13"/>
  <c r="B2912" i="13"/>
  <c r="A2913" i="13"/>
  <c r="B2913" i="13"/>
  <c r="A2914" i="13"/>
  <c r="B2914" i="13"/>
  <c r="A2915" i="13"/>
  <c r="B2915" i="13"/>
  <c r="A2916" i="13"/>
  <c r="B2916" i="13"/>
  <c r="A2917" i="13"/>
  <c r="B2917" i="13"/>
  <c r="A2918" i="13"/>
  <c r="B2918" i="13"/>
  <c r="A2919" i="13"/>
  <c r="B2919" i="13"/>
  <c r="A2920" i="13"/>
  <c r="B2920" i="13"/>
  <c r="A2921" i="13"/>
  <c r="B2921" i="13"/>
  <c r="A2922" i="13"/>
  <c r="B2922" i="13"/>
  <c r="A2923" i="13"/>
  <c r="B2923" i="13"/>
  <c r="A2924" i="13"/>
  <c r="B2924" i="13"/>
  <c r="A2925" i="13"/>
  <c r="B2925" i="13"/>
  <c r="A2926" i="13"/>
  <c r="B2926" i="13"/>
  <c r="A2927" i="13"/>
  <c r="B2927" i="13"/>
  <c r="A2928" i="13"/>
  <c r="B2928" i="13"/>
  <c r="A2929" i="13"/>
  <c r="B2929" i="13"/>
  <c r="A2930" i="13"/>
  <c r="B2930" i="13"/>
  <c r="A6555" i="13"/>
  <c r="B6555" i="13"/>
  <c r="A6556" i="13"/>
  <c r="B6556" i="13"/>
  <c r="A6557" i="13"/>
  <c r="B6557" i="13"/>
  <c r="A6558" i="13"/>
  <c r="B6558" i="13"/>
  <c r="A6559" i="13"/>
  <c r="B6559" i="13"/>
  <c r="A6560" i="13"/>
  <c r="B6560" i="13"/>
  <c r="A6561" i="13"/>
  <c r="B6561" i="13"/>
  <c r="A6562" i="13"/>
  <c r="B6562" i="13"/>
  <c r="A6563" i="13"/>
  <c r="B6563" i="13"/>
  <c r="A6564" i="13"/>
  <c r="B6564" i="13"/>
  <c r="A6565" i="13"/>
  <c r="B6565" i="13"/>
  <c r="A6566" i="13"/>
  <c r="B6566" i="13"/>
  <c r="A6567" i="13"/>
  <c r="B6567" i="13"/>
  <c r="A6568" i="13"/>
  <c r="B6568" i="13"/>
  <c r="A6569" i="13"/>
  <c r="B6569" i="13"/>
  <c r="A6570" i="13"/>
  <c r="B6570" i="13"/>
  <c r="A6571" i="13"/>
  <c r="B6571" i="13"/>
  <c r="A6572" i="13"/>
  <c r="B6572" i="13"/>
  <c r="A6573" i="13"/>
  <c r="B6573" i="13"/>
  <c r="A6574" i="13"/>
  <c r="B6574" i="13"/>
  <c r="A6575" i="13"/>
  <c r="B6575" i="13"/>
  <c r="A6576" i="13"/>
  <c r="B6576" i="13"/>
  <c r="A6577" i="13"/>
  <c r="B6577" i="13"/>
  <c r="A6578" i="13"/>
  <c r="B6578" i="13"/>
  <c r="A6579" i="13"/>
  <c r="B6579" i="13"/>
  <c r="A6580" i="13"/>
  <c r="B6580" i="13"/>
  <c r="A6581" i="13"/>
  <c r="B6581" i="13"/>
  <c r="A6582" i="13"/>
  <c r="B6582" i="13"/>
  <c r="A6583" i="13"/>
  <c r="B6583" i="13"/>
  <c r="A6584" i="13"/>
  <c r="B6584" i="13"/>
  <c r="A6585" i="13"/>
  <c r="B6585" i="13"/>
  <c r="A6586" i="13"/>
  <c r="B6586" i="13"/>
  <c r="A6587" i="13"/>
  <c r="B6587" i="13"/>
  <c r="A6588" i="13"/>
  <c r="B6588" i="13"/>
  <c r="A6589" i="13"/>
  <c r="B6589" i="13"/>
  <c r="A6590" i="13"/>
  <c r="B6590" i="13"/>
  <c r="A6591" i="13"/>
  <c r="B6591" i="13"/>
  <c r="A6592" i="13"/>
  <c r="B6592" i="13"/>
  <c r="A6593" i="13"/>
  <c r="B6593" i="13"/>
  <c r="A6594" i="13"/>
  <c r="B6594" i="13"/>
  <c r="A6595" i="13"/>
  <c r="B6595" i="13"/>
  <c r="A6596" i="13"/>
  <c r="B6596" i="13"/>
  <c r="A6597" i="13"/>
  <c r="B6597" i="13"/>
  <c r="A6598" i="13"/>
  <c r="B6598" i="13"/>
  <c r="A6599" i="13"/>
  <c r="B6599" i="13"/>
  <c r="A6600" i="13"/>
  <c r="B6600" i="13"/>
  <c r="A6601" i="13"/>
  <c r="B6601" i="13"/>
  <c r="A6602" i="13"/>
  <c r="B6602" i="13"/>
  <c r="A6603" i="13"/>
  <c r="B6603" i="13"/>
  <c r="A6604" i="13"/>
  <c r="B6604" i="13"/>
  <c r="A6605" i="13"/>
  <c r="B6605" i="13"/>
  <c r="A6606" i="13"/>
  <c r="B6606" i="13"/>
  <c r="A6607" i="13"/>
  <c r="B6607" i="13"/>
  <c r="A6608" i="13"/>
  <c r="B6608" i="13"/>
  <c r="A6609" i="13"/>
  <c r="B6609" i="13"/>
  <c r="A6610" i="13"/>
  <c r="B6610" i="13"/>
  <c r="A6611" i="13"/>
  <c r="B6611" i="13"/>
  <c r="A6612" i="13"/>
  <c r="B6612" i="13"/>
  <c r="A6613" i="13"/>
  <c r="B6613" i="13"/>
  <c r="A6614" i="13"/>
  <c r="B6614" i="13"/>
  <c r="A6615" i="13"/>
  <c r="B6615" i="13"/>
  <c r="A6616" i="13"/>
  <c r="B6616" i="13"/>
  <c r="A6617" i="13"/>
  <c r="B6617" i="13"/>
  <c r="A6618" i="13"/>
  <c r="B6618" i="13"/>
  <c r="A6619" i="13"/>
  <c r="B6619" i="13"/>
  <c r="A6620" i="13"/>
  <c r="B6620" i="13"/>
  <c r="A6621" i="13"/>
  <c r="B6621" i="13"/>
  <c r="A6622" i="13"/>
  <c r="B6622" i="13"/>
  <c r="A6623" i="13"/>
  <c r="B6623" i="13"/>
  <c r="A6624" i="13"/>
  <c r="B6624" i="13"/>
  <c r="A6625" i="13"/>
  <c r="B6625" i="13"/>
  <c r="A6626" i="13"/>
  <c r="B6626" i="13"/>
  <c r="A6627" i="13"/>
  <c r="B6627" i="13"/>
  <c r="A6628" i="13"/>
  <c r="B6628" i="13"/>
  <c r="A6629" i="13"/>
  <c r="B6629" i="13"/>
  <c r="A6630" i="13"/>
  <c r="B6630" i="13"/>
  <c r="A6631" i="13"/>
  <c r="B6631" i="13"/>
  <c r="A6632" i="13"/>
  <c r="B6632" i="13"/>
  <c r="A6633" i="13"/>
  <c r="B6633" i="13"/>
  <c r="A6634" i="13"/>
  <c r="B6634" i="13"/>
  <c r="A6635" i="13"/>
  <c r="B6635" i="13"/>
  <c r="A6636" i="13"/>
  <c r="B6636" i="13"/>
  <c r="A6637" i="13"/>
  <c r="B6637" i="13"/>
  <c r="A6638" i="13"/>
  <c r="B6638" i="13"/>
  <c r="A6639" i="13"/>
  <c r="B6639" i="13"/>
  <c r="A6640" i="13"/>
  <c r="B6640" i="13"/>
  <c r="A6641" i="13"/>
  <c r="B6641" i="13"/>
  <c r="A6642" i="13"/>
  <c r="B6642" i="13"/>
  <c r="A6643" i="13"/>
  <c r="B6643" i="13"/>
  <c r="A6644" i="13"/>
  <c r="B6644" i="13"/>
  <c r="A6645" i="13"/>
  <c r="B6645" i="13"/>
  <c r="A6646" i="13"/>
  <c r="B6646" i="13"/>
  <c r="A6647" i="13"/>
  <c r="B6647" i="13"/>
  <c r="A6648" i="13"/>
  <c r="B6648" i="13"/>
  <c r="A6649" i="13"/>
  <c r="B6649" i="13"/>
  <c r="A6650" i="13"/>
  <c r="B6650" i="13"/>
  <c r="A6651" i="13"/>
  <c r="B6651" i="13"/>
  <c r="A6652" i="13"/>
  <c r="B6652" i="13"/>
  <c r="A6653" i="13"/>
  <c r="B6653" i="13"/>
  <c r="A6654" i="13"/>
  <c r="B6654" i="13"/>
  <c r="A6655" i="13"/>
  <c r="B6655" i="13"/>
  <c r="A6656" i="13"/>
  <c r="B6656" i="13"/>
  <c r="A6657" i="13"/>
  <c r="B6657" i="13"/>
  <c r="A6658" i="13"/>
  <c r="B6658" i="13"/>
  <c r="A6659" i="13"/>
  <c r="B6659" i="13"/>
  <c r="A6660" i="13"/>
  <c r="B6660" i="13"/>
  <c r="A6661" i="13"/>
  <c r="B6661" i="13"/>
  <c r="A6662" i="13"/>
  <c r="B6662" i="13"/>
  <c r="A6663" i="13"/>
  <c r="B6663" i="13"/>
  <c r="A6664" i="13"/>
  <c r="B6664" i="13"/>
  <c r="A6665" i="13"/>
  <c r="B6665" i="13"/>
  <c r="A6666" i="13"/>
  <c r="B6666" i="13"/>
  <c r="A6667" i="13"/>
  <c r="B6667" i="13"/>
  <c r="A6668" i="13"/>
  <c r="B6668" i="13"/>
  <c r="A6669" i="13"/>
  <c r="B6669" i="13"/>
  <c r="A6670" i="13"/>
  <c r="B6670" i="13"/>
  <c r="A6671" i="13"/>
  <c r="B6671" i="13"/>
  <c r="A6672" i="13"/>
  <c r="B6672" i="13"/>
  <c r="A6673" i="13"/>
  <c r="B6673" i="13"/>
  <c r="A6674" i="13"/>
  <c r="B6674" i="13"/>
  <c r="A6675" i="13"/>
  <c r="B6675" i="13"/>
  <c r="A6676" i="13"/>
  <c r="B6676" i="13"/>
  <c r="A6677" i="13"/>
  <c r="B6677" i="13"/>
  <c r="A6678" i="13"/>
  <c r="B6678" i="13"/>
  <c r="A6679" i="13"/>
  <c r="B6679" i="13"/>
  <c r="A6680" i="13"/>
  <c r="B6680" i="13"/>
  <c r="A6681" i="13"/>
  <c r="B6681" i="13"/>
  <c r="A6682" i="13"/>
  <c r="B6682" i="13"/>
  <c r="A6683" i="13"/>
  <c r="B6683" i="13"/>
  <c r="A6684" i="13"/>
  <c r="B6684" i="13"/>
  <c r="A6685" i="13"/>
  <c r="B6685" i="13"/>
  <c r="A6686" i="13"/>
  <c r="B6686" i="13"/>
  <c r="A6687" i="13"/>
  <c r="B6687" i="13"/>
  <c r="A6688" i="13"/>
  <c r="B6688" i="13"/>
  <c r="A6689" i="13"/>
  <c r="B6689" i="13"/>
  <c r="A6690" i="13"/>
  <c r="B6690" i="13"/>
  <c r="A6691" i="13"/>
  <c r="B6691" i="13"/>
  <c r="A6692" i="13"/>
  <c r="B6692" i="13"/>
  <c r="A6693" i="13"/>
  <c r="B6693" i="13"/>
  <c r="A6694" i="13"/>
  <c r="B6694" i="13"/>
  <c r="A6695" i="13"/>
  <c r="B6695" i="13"/>
  <c r="A6696" i="13"/>
  <c r="B6696" i="13"/>
  <c r="A6697" i="13"/>
  <c r="B6697" i="13"/>
  <c r="A6698" i="13"/>
  <c r="B6698" i="13"/>
  <c r="A6699" i="13"/>
  <c r="B6699" i="13"/>
  <c r="A6700" i="13"/>
  <c r="B6700" i="13"/>
  <c r="A6701" i="13"/>
  <c r="B6701" i="13"/>
  <c r="A6702" i="13"/>
  <c r="B6702" i="13"/>
  <c r="A6703" i="13"/>
  <c r="B6703" i="13"/>
  <c r="A6704" i="13"/>
  <c r="B6704" i="13"/>
  <c r="A6705" i="13"/>
  <c r="B6705" i="13"/>
  <c r="A6706" i="13"/>
  <c r="B6706" i="13"/>
  <c r="A6707" i="13"/>
  <c r="B6707" i="13"/>
  <c r="A6708" i="13"/>
  <c r="B6708" i="13"/>
  <c r="A6709" i="13"/>
  <c r="B6709" i="13"/>
  <c r="A6710" i="13"/>
  <c r="B6710" i="13"/>
  <c r="A6711" i="13"/>
  <c r="B6711" i="13"/>
  <c r="A6712" i="13"/>
  <c r="B6712" i="13"/>
  <c r="A6713" i="13"/>
  <c r="B6713" i="13"/>
  <c r="A6714" i="13"/>
  <c r="B6714" i="13"/>
  <c r="A6715" i="13"/>
  <c r="B6715" i="13"/>
  <c r="A6716" i="13"/>
  <c r="B6716" i="13"/>
  <c r="A6717" i="13"/>
  <c r="B6717" i="13"/>
  <c r="A6718" i="13"/>
  <c r="B6718" i="13"/>
  <c r="A6719" i="13"/>
  <c r="B6719" i="13"/>
  <c r="A6720" i="13"/>
  <c r="B6720" i="13"/>
  <c r="A6721" i="13"/>
  <c r="B6721" i="13"/>
  <c r="A6722" i="13"/>
  <c r="B6722" i="13"/>
  <c r="A6723" i="13"/>
  <c r="B6723" i="13"/>
  <c r="A6724" i="13"/>
  <c r="B6724" i="13"/>
  <c r="A6725" i="13"/>
  <c r="B6725" i="13"/>
  <c r="A6726" i="13"/>
  <c r="B6726" i="13"/>
  <c r="A6727" i="13"/>
  <c r="B6727" i="13"/>
  <c r="A6728" i="13"/>
  <c r="B6728" i="13"/>
  <c r="A6729" i="13"/>
  <c r="B6729" i="13"/>
  <c r="A6730" i="13"/>
  <c r="B6730" i="13"/>
  <c r="A6731" i="13"/>
  <c r="B6731" i="13"/>
  <c r="A6732" i="13"/>
  <c r="B6732" i="13"/>
  <c r="A6733" i="13"/>
  <c r="B6733" i="13"/>
  <c r="A6734" i="13"/>
  <c r="B6734" i="13"/>
  <c r="A6735" i="13"/>
  <c r="B6735" i="13"/>
  <c r="A6736" i="13"/>
  <c r="B6736" i="13"/>
  <c r="A6737" i="13"/>
  <c r="B6737" i="13"/>
  <c r="A6738" i="13"/>
  <c r="B6738" i="13"/>
  <c r="A6739" i="13"/>
  <c r="B6739" i="13"/>
  <c r="A6740" i="13"/>
  <c r="B6740" i="13"/>
  <c r="A6741" i="13"/>
  <c r="B6741" i="13"/>
  <c r="A6742" i="13"/>
  <c r="B6742" i="13"/>
  <c r="A6743" i="13"/>
  <c r="B6743" i="13"/>
  <c r="A6744" i="13"/>
  <c r="B6744" i="13"/>
  <c r="A6745" i="13"/>
  <c r="B6745" i="13"/>
  <c r="A6746" i="13"/>
  <c r="B6746" i="13"/>
  <c r="A6747" i="13"/>
  <c r="B6747" i="13"/>
  <c r="A6748" i="13"/>
  <c r="B6748" i="13"/>
  <c r="A6749" i="13"/>
  <c r="B6749" i="13"/>
  <c r="A6750" i="13"/>
  <c r="B6750" i="13"/>
  <c r="A6751" i="13"/>
  <c r="B6751" i="13"/>
  <c r="A6752" i="13"/>
  <c r="B6752" i="13"/>
  <c r="A6753" i="13"/>
  <c r="B6753" i="13"/>
  <c r="A6754" i="13"/>
  <c r="B6754" i="13"/>
  <c r="A6755" i="13"/>
  <c r="B6755" i="13"/>
  <c r="A6756" i="13"/>
  <c r="B6756" i="13"/>
  <c r="A6757" i="13"/>
  <c r="B6757" i="13"/>
  <c r="A6758" i="13"/>
  <c r="B6758" i="13"/>
  <c r="A6759" i="13"/>
  <c r="B6759" i="13"/>
  <c r="A6760" i="13"/>
  <c r="B6760" i="13"/>
  <c r="A6761" i="13"/>
  <c r="B6761" i="13"/>
  <c r="A6762" i="13"/>
  <c r="B6762" i="13"/>
  <c r="A6763" i="13"/>
  <c r="B6763" i="13"/>
  <c r="A6764" i="13"/>
  <c r="B6764" i="13"/>
  <c r="A6765" i="13"/>
  <c r="B6765" i="13"/>
  <c r="A6766" i="13"/>
  <c r="B6766" i="13"/>
  <c r="A6767" i="13"/>
  <c r="B6767" i="13"/>
  <c r="A6768" i="13"/>
  <c r="B6768" i="13"/>
  <c r="A6769" i="13"/>
  <c r="B6769" i="13"/>
  <c r="A6770" i="13"/>
  <c r="B6770" i="13"/>
  <c r="A6771" i="13"/>
  <c r="B6771" i="13"/>
  <c r="A6772" i="13"/>
  <c r="B6772" i="13"/>
  <c r="A6773" i="13"/>
  <c r="B6773" i="13"/>
  <c r="A6774" i="13"/>
  <c r="B6774" i="13"/>
  <c r="A6775" i="13"/>
  <c r="B6775" i="13"/>
  <c r="A6776" i="13"/>
  <c r="B6776" i="13"/>
  <c r="A6777" i="13"/>
  <c r="B6777" i="13"/>
  <c r="A6778" i="13"/>
  <c r="B6778" i="13"/>
  <c r="A6779" i="13"/>
  <c r="B6779" i="13"/>
  <c r="A6780" i="13"/>
  <c r="B6780" i="13"/>
  <c r="A6781" i="13"/>
  <c r="B6781" i="13"/>
  <c r="A6782" i="13"/>
  <c r="B6782" i="13"/>
  <c r="A6783" i="13"/>
  <c r="B6783" i="13"/>
  <c r="A6784" i="13"/>
  <c r="B6784" i="13"/>
  <c r="A6785" i="13"/>
  <c r="B6785" i="13"/>
  <c r="A6786" i="13"/>
  <c r="B6786" i="13"/>
  <c r="A6787" i="13"/>
  <c r="B6787" i="13"/>
  <c r="A6788" i="13"/>
  <c r="B6788" i="13"/>
  <c r="A6789" i="13"/>
  <c r="B6789" i="13"/>
  <c r="A6790" i="13"/>
  <c r="B6790" i="13"/>
  <c r="A6791" i="13"/>
  <c r="B6791" i="13"/>
  <c r="A6792" i="13"/>
  <c r="B6792" i="13"/>
  <c r="A6793" i="13"/>
  <c r="B6793" i="13"/>
  <c r="A6794" i="13"/>
  <c r="B6794" i="13"/>
  <c r="A6795" i="13"/>
  <c r="B6795" i="13"/>
  <c r="A6796" i="13"/>
  <c r="B6796" i="13"/>
  <c r="A6797" i="13"/>
  <c r="B6797" i="13"/>
  <c r="A6798" i="13"/>
  <c r="B6798" i="13"/>
  <c r="A6799" i="13"/>
  <c r="B6799" i="13"/>
  <c r="A6800" i="13"/>
  <c r="B6800" i="13"/>
  <c r="A6801" i="13"/>
  <c r="B6801" i="13"/>
  <c r="A6802" i="13"/>
  <c r="B6802" i="13"/>
  <c r="A6803" i="13"/>
  <c r="B6803" i="13"/>
  <c r="A6804" i="13"/>
  <c r="B6804" i="13"/>
  <c r="A6805" i="13"/>
  <c r="B6805" i="13"/>
  <c r="A6806" i="13"/>
  <c r="B6806" i="13"/>
  <c r="A6807" i="13"/>
  <c r="B6807" i="13"/>
  <c r="A6808" i="13"/>
  <c r="B6808" i="13"/>
  <c r="A6809" i="13"/>
  <c r="B6809" i="13"/>
  <c r="A6810" i="13"/>
  <c r="B6810" i="13"/>
  <c r="A6811" i="13"/>
  <c r="B6811" i="13"/>
  <c r="A6812" i="13"/>
  <c r="B6812" i="13"/>
  <c r="A6813" i="13"/>
  <c r="B6813" i="13"/>
  <c r="A6814" i="13"/>
  <c r="B6814" i="13"/>
  <c r="A6815" i="13"/>
  <c r="B6815" i="13"/>
  <c r="A6816" i="13"/>
  <c r="B6816" i="13"/>
  <c r="A6817" i="13"/>
  <c r="B6817" i="13"/>
  <c r="A6818" i="13"/>
  <c r="B6818" i="13"/>
  <c r="A6819" i="13"/>
  <c r="B6819" i="13"/>
  <c r="A6820" i="13"/>
  <c r="B6820" i="13"/>
  <c r="A6821" i="13"/>
  <c r="B6821" i="13"/>
  <c r="A6822" i="13"/>
  <c r="B6822" i="13"/>
  <c r="A6823" i="13"/>
  <c r="B6823" i="13"/>
  <c r="A6824" i="13"/>
  <c r="B6824" i="13"/>
  <c r="A6825" i="13"/>
  <c r="B6825" i="13"/>
  <c r="A6826" i="13"/>
  <c r="B6826" i="13"/>
  <c r="A6827" i="13"/>
  <c r="B6827" i="13"/>
  <c r="A6828" i="13"/>
  <c r="B6828" i="13"/>
  <c r="A6829" i="13"/>
  <c r="B6829" i="13"/>
  <c r="A6830" i="13"/>
  <c r="B6830" i="13"/>
  <c r="A6831" i="13"/>
  <c r="B6831" i="13"/>
  <c r="A6832" i="13"/>
  <c r="B6832" i="13"/>
  <c r="A6833" i="13"/>
  <c r="B6833" i="13"/>
  <c r="A6834" i="13"/>
  <c r="B6834" i="13"/>
  <c r="A6835" i="13"/>
  <c r="B6835" i="13"/>
  <c r="A6836" i="13"/>
  <c r="B6836" i="13"/>
  <c r="A6837" i="13"/>
  <c r="B6837" i="13"/>
  <c r="A6838" i="13"/>
  <c r="B6838" i="13"/>
  <c r="A6839" i="13"/>
  <c r="B6839" i="13"/>
  <c r="A6840" i="13"/>
  <c r="B6840" i="13"/>
  <c r="A6841" i="13"/>
  <c r="B6841" i="13"/>
  <c r="A6842" i="13"/>
  <c r="B6842" i="13"/>
  <c r="A6843" i="13"/>
  <c r="B6843" i="13"/>
  <c r="A6844" i="13"/>
  <c r="B6844" i="13"/>
  <c r="A6845" i="13"/>
  <c r="B6845" i="13"/>
  <c r="A6846" i="13"/>
  <c r="B6846" i="13"/>
  <c r="A6847" i="13"/>
  <c r="B6847" i="13"/>
  <c r="A6848" i="13"/>
  <c r="B6848" i="13"/>
  <c r="A6849" i="13"/>
  <c r="B6849" i="13"/>
  <c r="A6850" i="13"/>
  <c r="B6850" i="13"/>
  <c r="A6851" i="13"/>
  <c r="B6851" i="13"/>
  <c r="A6852" i="13"/>
  <c r="B6852" i="13"/>
  <c r="A6853" i="13"/>
  <c r="B6853" i="13"/>
  <c r="A6854" i="13"/>
  <c r="B6854" i="13"/>
  <c r="A6855" i="13"/>
  <c r="B6855" i="13"/>
  <c r="A6856" i="13"/>
  <c r="B6856" i="13"/>
  <c r="A6857" i="13"/>
  <c r="B6857" i="13"/>
  <c r="A6858" i="13"/>
  <c r="B6858" i="13"/>
  <c r="A6859" i="13"/>
  <c r="B6859" i="13"/>
  <c r="A6860" i="13"/>
  <c r="B6860" i="13"/>
  <c r="A6861" i="13"/>
  <c r="B6861" i="13"/>
  <c r="A6862" i="13"/>
  <c r="B6862" i="13"/>
  <c r="A6863" i="13"/>
  <c r="B6863" i="13"/>
  <c r="A6864" i="13"/>
  <c r="B6864" i="13"/>
  <c r="A6865" i="13"/>
  <c r="B6865" i="13"/>
  <c r="A6866" i="13"/>
  <c r="B6866" i="13"/>
  <c r="A6867" i="13"/>
  <c r="B6867" i="13"/>
  <c r="A6868" i="13"/>
  <c r="B6868" i="13"/>
  <c r="A6869" i="13"/>
  <c r="B6869" i="13"/>
  <c r="A6870" i="13"/>
  <c r="B6870" i="13"/>
  <c r="A6871" i="13"/>
  <c r="B6871" i="13"/>
  <c r="A6872" i="13"/>
  <c r="B6872" i="13"/>
  <c r="A6873" i="13"/>
  <c r="B6873" i="13"/>
  <c r="A6874" i="13"/>
  <c r="B6874" i="13"/>
  <c r="A6875" i="13"/>
  <c r="B6875" i="13"/>
  <c r="A6876" i="13"/>
  <c r="B6876" i="13"/>
  <c r="A6877" i="13"/>
  <c r="B6877" i="13"/>
  <c r="A6878" i="13"/>
  <c r="B6878" i="13"/>
  <c r="A6879" i="13"/>
  <c r="B6879" i="13"/>
  <c r="A6880" i="13"/>
  <c r="B6880" i="13"/>
  <c r="A6881" i="13"/>
  <c r="B6881" i="13"/>
  <c r="A6882" i="13"/>
  <c r="B6882" i="13"/>
  <c r="A6883" i="13"/>
  <c r="B6883" i="13"/>
  <c r="A6884" i="13"/>
  <c r="B6884" i="13"/>
  <c r="A6885" i="13"/>
  <c r="B6885" i="13"/>
  <c r="A6886" i="13"/>
  <c r="B6886" i="13"/>
  <c r="A6887" i="13"/>
  <c r="B6887" i="13"/>
  <c r="A6888" i="13"/>
  <c r="B6888" i="13"/>
  <c r="A6889" i="13"/>
  <c r="B6889" i="13"/>
  <c r="A6890" i="13"/>
  <c r="B6890" i="13"/>
  <c r="A6891" i="13"/>
  <c r="B6891" i="13"/>
  <c r="A6892" i="13"/>
  <c r="B6892" i="13"/>
  <c r="A6893" i="13"/>
  <c r="B6893" i="13"/>
  <c r="A6894" i="13"/>
  <c r="B6894" i="13"/>
  <c r="A6895" i="13"/>
  <c r="B6895" i="13"/>
  <c r="A6896" i="13"/>
  <c r="B6896" i="13"/>
  <c r="A6897" i="13"/>
  <c r="B6897" i="13"/>
  <c r="A6898" i="13"/>
  <c r="B6898" i="13"/>
  <c r="A6899" i="13"/>
  <c r="B6899" i="13"/>
  <c r="A6900" i="13"/>
  <c r="B6900" i="13"/>
  <c r="A6901" i="13"/>
  <c r="B6901" i="13"/>
  <c r="A6902" i="13"/>
  <c r="B6902" i="13"/>
  <c r="A6903" i="13"/>
  <c r="B6903" i="13"/>
  <c r="A6904" i="13"/>
  <c r="B6904" i="13"/>
  <c r="A6905" i="13"/>
  <c r="B6905" i="13"/>
  <c r="A6906" i="13"/>
  <c r="B6906" i="13"/>
  <c r="A6907" i="13"/>
  <c r="B6907" i="13"/>
  <c r="A6908" i="13"/>
  <c r="B6908" i="13"/>
  <c r="A6909" i="13"/>
  <c r="B6909" i="13"/>
  <c r="A6910" i="13"/>
  <c r="B6910" i="13"/>
  <c r="A6911" i="13"/>
  <c r="B6911" i="13"/>
  <c r="A6912" i="13"/>
  <c r="B6912" i="13"/>
  <c r="A6913" i="13"/>
  <c r="B6913" i="13"/>
  <c r="A6914" i="13"/>
  <c r="B6914" i="13"/>
  <c r="A6915" i="13"/>
  <c r="B6915" i="13"/>
  <c r="A6916" i="13"/>
  <c r="B6916" i="13"/>
  <c r="A6917" i="13"/>
  <c r="B6917" i="13"/>
  <c r="A6918" i="13"/>
  <c r="B6918" i="13"/>
  <c r="A6919" i="13"/>
  <c r="B6919" i="13"/>
  <c r="A6920" i="13"/>
  <c r="B6920" i="13"/>
  <c r="A6921" i="13"/>
  <c r="B6921" i="13"/>
  <c r="A6922" i="13"/>
  <c r="B6922" i="13"/>
  <c r="A6923" i="13"/>
  <c r="B6923" i="13"/>
  <c r="A6924" i="13"/>
  <c r="B6924" i="13"/>
  <c r="A6925" i="13"/>
  <c r="B6925" i="13"/>
  <c r="A6926" i="13"/>
  <c r="B6926" i="13"/>
  <c r="A6927" i="13"/>
  <c r="B6927" i="13"/>
  <c r="A6928" i="13"/>
  <c r="B6928" i="13"/>
  <c r="A6929" i="13"/>
  <c r="B6929" i="13"/>
  <c r="A6930" i="13"/>
  <c r="B6930" i="13"/>
  <c r="A6931" i="13"/>
  <c r="B6931" i="13"/>
  <c r="A6932" i="13"/>
  <c r="B6932" i="13"/>
  <c r="A6933" i="13"/>
  <c r="B6933" i="13"/>
  <c r="A6934" i="13"/>
  <c r="B6934" i="13"/>
  <c r="A6935" i="13"/>
  <c r="B6935" i="13"/>
  <c r="A6936" i="13"/>
  <c r="B6936" i="13"/>
  <c r="A6937" i="13"/>
  <c r="B6937" i="13"/>
  <c r="A6938" i="13"/>
  <c r="B6938" i="13"/>
  <c r="A6939" i="13"/>
  <c r="B6939" i="13"/>
  <c r="A6940" i="13"/>
  <c r="B6940" i="13"/>
  <c r="A6941" i="13"/>
  <c r="B6941" i="13"/>
  <c r="A6942" i="13"/>
  <c r="B6942" i="13"/>
  <c r="A6943" i="13"/>
  <c r="B6943" i="13"/>
  <c r="A6944" i="13"/>
  <c r="B6944" i="13"/>
  <c r="A6945" i="13"/>
  <c r="B6945" i="13"/>
  <c r="A6946" i="13"/>
  <c r="B6946" i="13"/>
  <c r="A6947" i="13"/>
  <c r="B6947" i="13"/>
  <c r="A6948" i="13"/>
  <c r="B6948" i="13"/>
  <c r="A6949" i="13"/>
  <c r="B6949" i="13"/>
  <c r="A6950" i="13"/>
  <c r="B6950" i="13"/>
  <c r="A6951" i="13"/>
  <c r="B6951" i="13"/>
  <c r="A6952" i="13"/>
  <c r="B6952" i="13"/>
  <c r="A6953" i="13"/>
  <c r="B6953" i="13"/>
  <c r="A6954" i="13"/>
  <c r="B6954" i="13"/>
  <c r="A6955" i="13"/>
  <c r="B6955" i="13"/>
  <c r="A6956" i="13"/>
  <c r="B6956" i="13"/>
  <c r="A6957" i="13"/>
  <c r="B6957" i="13"/>
  <c r="A6958" i="13"/>
  <c r="B6958" i="13"/>
  <c r="A6959" i="13"/>
  <c r="B6959" i="13"/>
  <c r="A6960" i="13"/>
  <c r="B6960" i="13"/>
  <c r="A6961" i="13"/>
  <c r="B6961" i="13"/>
  <c r="A6962" i="13"/>
  <c r="B6962" i="13"/>
  <c r="A6963" i="13"/>
  <c r="B6963" i="13"/>
  <c r="A6964" i="13"/>
  <c r="B6964" i="13"/>
  <c r="A6965" i="13"/>
  <c r="B6965" i="13"/>
  <c r="A6966" i="13"/>
  <c r="B6966" i="13"/>
  <c r="A6967" i="13"/>
  <c r="B6967" i="13"/>
  <c r="A6968" i="13"/>
  <c r="B6968" i="13"/>
  <c r="A6969" i="13"/>
  <c r="B6969" i="13"/>
  <c r="A6970" i="13"/>
  <c r="B6970" i="13"/>
  <c r="A6971" i="13"/>
  <c r="B6971" i="13"/>
  <c r="A6972" i="13"/>
  <c r="B6972" i="13"/>
  <c r="A6973" i="13"/>
  <c r="B6973" i="13"/>
  <c r="A6974" i="13"/>
  <c r="B6974" i="13"/>
  <c r="A6975" i="13"/>
  <c r="B6975" i="13"/>
  <c r="A6976" i="13"/>
  <c r="B6976" i="13"/>
  <c r="A6977" i="13"/>
  <c r="B6977" i="13"/>
  <c r="A6978" i="13"/>
  <c r="B6978" i="13"/>
  <c r="A6979" i="13"/>
  <c r="B6979" i="13"/>
  <c r="A6980" i="13"/>
  <c r="B6980" i="13"/>
  <c r="A6981" i="13"/>
  <c r="B6981" i="13"/>
  <c r="A6982" i="13"/>
  <c r="B6982" i="13"/>
  <c r="A6983" i="13"/>
  <c r="B6983" i="13"/>
  <c r="A6984" i="13"/>
  <c r="B6984" i="13"/>
  <c r="A6985" i="13"/>
  <c r="B6985" i="13"/>
  <c r="A6986" i="13"/>
  <c r="B6986" i="13"/>
  <c r="A6987" i="13"/>
  <c r="B6987" i="13"/>
  <c r="A6988" i="13"/>
  <c r="B6988" i="13"/>
  <c r="A6989" i="13"/>
  <c r="B6989" i="13"/>
  <c r="A6990" i="13"/>
  <c r="B6990" i="13"/>
  <c r="A6991" i="13"/>
  <c r="B6991" i="13"/>
  <c r="A6992" i="13"/>
  <c r="B6992" i="13"/>
  <c r="A6993" i="13"/>
  <c r="B6993" i="13"/>
  <c r="A6994" i="13"/>
  <c r="B6994" i="13"/>
  <c r="A6995" i="13"/>
  <c r="B6995" i="13"/>
  <c r="A6996" i="13"/>
  <c r="B6996" i="13"/>
  <c r="A6997" i="13"/>
  <c r="B6997" i="13"/>
  <c r="A6998" i="13"/>
  <c r="B6998" i="13"/>
  <c r="A6999" i="13"/>
  <c r="B6999" i="13"/>
  <c r="A7000" i="13"/>
  <c r="B7000" i="13"/>
  <c r="A7001" i="13"/>
  <c r="B7001" i="13"/>
  <c r="A7002" i="13"/>
  <c r="B7002" i="13"/>
  <c r="A7003" i="13"/>
  <c r="B7003" i="13"/>
  <c r="A7004" i="13"/>
  <c r="B7004" i="13"/>
  <c r="A7005" i="13"/>
  <c r="B7005" i="13"/>
  <c r="A7006" i="13"/>
  <c r="B7006" i="13"/>
  <c r="A7007" i="13"/>
  <c r="B7007" i="13"/>
  <c r="A7008" i="13"/>
  <c r="B7008" i="13"/>
  <c r="A7009" i="13"/>
  <c r="B7009" i="13"/>
  <c r="A7010" i="13"/>
  <c r="B7010" i="13"/>
  <c r="A7011" i="13"/>
  <c r="B7011" i="13"/>
  <c r="A7012" i="13"/>
  <c r="B7012" i="13"/>
  <c r="A7013" i="13"/>
  <c r="B7013" i="13"/>
  <c r="A7014" i="13"/>
  <c r="B7014" i="13"/>
  <c r="A7015" i="13"/>
  <c r="B7015" i="13"/>
  <c r="A7016" i="13"/>
  <c r="B7016" i="13"/>
  <c r="A7017" i="13"/>
  <c r="B7017" i="13"/>
  <c r="A7018" i="13"/>
  <c r="B7018" i="13"/>
  <c r="A7019" i="13"/>
  <c r="B7019" i="13"/>
  <c r="A7020" i="13"/>
  <c r="B7020" i="13"/>
  <c r="A7021" i="13"/>
  <c r="B7021" i="13"/>
  <c r="A7022" i="13"/>
  <c r="B7022" i="13"/>
  <c r="A7023" i="13"/>
  <c r="B7023" i="13"/>
  <c r="A7024" i="13"/>
  <c r="B7024" i="13"/>
  <c r="A7025" i="13"/>
  <c r="B7025" i="13"/>
  <c r="A7026" i="13"/>
  <c r="B7026" i="13"/>
  <c r="A7027" i="13"/>
  <c r="B7027" i="13"/>
  <c r="A7028" i="13"/>
  <c r="B7028" i="13"/>
  <c r="A7029" i="13"/>
  <c r="B7029" i="13"/>
  <c r="A7030" i="13"/>
  <c r="B7030" i="13"/>
  <c r="A7031" i="13"/>
  <c r="B7031" i="13"/>
  <c r="A7032" i="13"/>
  <c r="B7032" i="13"/>
  <c r="A7033" i="13"/>
  <c r="B7033" i="13"/>
  <c r="A7034" i="13"/>
  <c r="B7034" i="13"/>
  <c r="A7035" i="13"/>
  <c r="B7035" i="13"/>
  <c r="A7036" i="13"/>
  <c r="B7036" i="13"/>
  <c r="A7037" i="13"/>
  <c r="B7037" i="13"/>
  <c r="A7038" i="13"/>
  <c r="B7038" i="13"/>
  <c r="A7039" i="13"/>
  <c r="B7039" i="13"/>
  <c r="A7040" i="13"/>
  <c r="B7040" i="13"/>
  <c r="A7041" i="13"/>
  <c r="B7041" i="13"/>
  <c r="A7042" i="13"/>
  <c r="B7042" i="13"/>
  <c r="A7043" i="13"/>
  <c r="B7043" i="13"/>
  <c r="A7044" i="13"/>
  <c r="B7044" i="13"/>
  <c r="A7045" i="13"/>
  <c r="B7045" i="13"/>
  <c r="A7046" i="13"/>
  <c r="B7046" i="13"/>
  <c r="A7047" i="13"/>
  <c r="B7047" i="13"/>
  <c r="A7048" i="13"/>
  <c r="B7048" i="13"/>
  <c r="A7049" i="13"/>
  <c r="B7049" i="13"/>
  <c r="A7050" i="13"/>
  <c r="B7050" i="13"/>
  <c r="A7051" i="13"/>
  <c r="B7051" i="13"/>
  <c r="A7052" i="13"/>
  <c r="B7052" i="13"/>
  <c r="A7053" i="13"/>
  <c r="B7053" i="13"/>
  <c r="A7054" i="13"/>
  <c r="B7054" i="13"/>
  <c r="A7055" i="13"/>
  <c r="B7055" i="13"/>
  <c r="A7056" i="13"/>
  <c r="B7056" i="13"/>
  <c r="A7057" i="13"/>
  <c r="B7057" i="13"/>
  <c r="A7058" i="13"/>
  <c r="B7058" i="13"/>
  <c r="A7059" i="13"/>
  <c r="B7059" i="13"/>
  <c r="A7060" i="13"/>
  <c r="B7060" i="13"/>
  <c r="A7061" i="13"/>
  <c r="B7061" i="13"/>
  <c r="A7062" i="13"/>
  <c r="B7062" i="13"/>
  <c r="A7063" i="13"/>
  <c r="B7063" i="13"/>
  <c r="A7064" i="13"/>
  <c r="B7064" i="13"/>
  <c r="A7065" i="13"/>
  <c r="B7065" i="13"/>
  <c r="A7066" i="13"/>
  <c r="B7066" i="13"/>
  <c r="A7067" i="13"/>
  <c r="B7067" i="13"/>
  <c r="A7068" i="13"/>
  <c r="B7068" i="13"/>
  <c r="A7069" i="13"/>
  <c r="B7069" i="13"/>
  <c r="A7070" i="13"/>
  <c r="B7070" i="13"/>
  <c r="A7071" i="13"/>
  <c r="B7071" i="13"/>
  <c r="A7072" i="13"/>
  <c r="B7072" i="13"/>
  <c r="A7073" i="13"/>
  <c r="B7073" i="13"/>
  <c r="A7074" i="13"/>
  <c r="B7074" i="13"/>
  <c r="A7075" i="13"/>
  <c r="B7075" i="13"/>
  <c r="A7076" i="13"/>
  <c r="B7076" i="13"/>
  <c r="A7077" i="13"/>
  <c r="B7077" i="13"/>
  <c r="A7078" i="13"/>
  <c r="B7078" i="13"/>
  <c r="A7079" i="13"/>
  <c r="B7079" i="13"/>
  <c r="A7080" i="13"/>
  <c r="B7080" i="13"/>
  <c r="A7081" i="13"/>
  <c r="B7081" i="13"/>
  <c r="A7082" i="13"/>
  <c r="B7082" i="13"/>
  <c r="A7083" i="13"/>
  <c r="B7083" i="13"/>
  <c r="A7084" i="13"/>
  <c r="B7084" i="13"/>
  <c r="A7085" i="13"/>
  <c r="B7085" i="13"/>
  <c r="A7086" i="13"/>
  <c r="B7086" i="13"/>
  <c r="A7087" i="13"/>
  <c r="B7087" i="13"/>
  <c r="A7088" i="13"/>
  <c r="B7088" i="13"/>
  <c r="A7089" i="13"/>
  <c r="B7089" i="13"/>
  <c r="A7090" i="13"/>
  <c r="B7090" i="13"/>
  <c r="A7091" i="13"/>
  <c r="B7091" i="13"/>
  <c r="A7092" i="13"/>
  <c r="B7092" i="13"/>
  <c r="A7093" i="13"/>
  <c r="B7093" i="13"/>
  <c r="A7094" i="13"/>
  <c r="B7094" i="13"/>
  <c r="A7095" i="13"/>
  <c r="B7095" i="13"/>
  <c r="A7096" i="13"/>
  <c r="B7096" i="13"/>
  <c r="A7097" i="13"/>
  <c r="B7097" i="13"/>
  <c r="A7098" i="13"/>
  <c r="B7098" i="13"/>
  <c r="A7099" i="13"/>
  <c r="B7099" i="13"/>
  <c r="A7100" i="13"/>
  <c r="B7100" i="13"/>
  <c r="A7101" i="13"/>
  <c r="B7101" i="13"/>
  <c r="A7102" i="13"/>
  <c r="B7102" i="13"/>
  <c r="A7103" i="13"/>
  <c r="B7103" i="13"/>
  <c r="A7104" i="13"/>
  <c r="B7104" i="13"/>
  <c r="A7105" i="13"/>
  <c r="B7105" i="13"/>
  <c r="A7106" i="13"/>
  <c r="B7106" i="13"/>
  <c r="A7107" i="13"/>
  <c r="B7107" i="13"/>
  <c r="A7108" i="13"/>
  <c r="B7108" i="13"/>
  <c r="A7109" i="13"/>
  <c r="B7109" i="13"/>
  <c r="A7110" i="13"/>
  <c r="B7110" i="13"/>
  <c r="A7111" i="13"/>
  <c r="B7111" i="13"/>
  <c r="A7112" i="13"/>
  <c r="B7112" i="13"/>
  <c r="A7113" i="13"/>
  <c r="B7113" i="13"/>
  <c r="A7114" i="13"/>
  <c r="B7114" i="13"/>
  <c r="A7115" i="13"/>
  <c r="B7115" i="13"/>
  <c r="A7116" i="13"/>
  <c r="B7116" i="13"/>
  <c r="A7117" i="13"/>
  <c r="B7117" i="13"/>
  <c r="A7118" i="13"/>
  <c r="B7118" i="13"/>
  <c r="A7119" i="13"/>
  <c r="B7119" i="13"/>
  <c r="A7120" i="13"/>
  <c r="B7120" i="13"/>
  <c r="A7121" i="13"/>
  <c r="B7121" i="13"/>
  <c r="A7122" i="13"/>
  <c r="B7122" i="13"/>
  <c r="A7123" i="13"/>
  <c r="B7123" i="13"/>
  <c r="A7124" i="13"/>
  <c r="B7124" i="13"/>
  <c r="A7125" i="13"/>
  <c r="B7125" i="13"/>
  <c r="A7126" i="13"/>
  <c r="B7126" i="13"/>
  <c r="A7127" i="13"/>
  <c r="B7127" i="13"/>
  <c r="A7128" i="13"/>
  <c r="B7128" i="13"/>
  <c r="A7129" i="13"/>
  <c r="B7129" i="13"/>
  <c r="A7130" i="13"/>
  <c r="B7130" i="13"/>
  <c r="A7131" i="13"/>
  <c r="B7131" i="13"/>
  <c r="A7132" i="13"/>
  <c r="B7132" i="13"/>
  <c r="A7133" i="13"/>
  <c r="B7133" i="13"/>
  <c r="A7134" i="13"/>
  <c r="B7134" i="13"/>
  <c r="A7135" i="13"/>
  <c r="B7135" i="13"/>
  <c r="A7136" i="13"/>
  <c r="B7136" i="13"/>
  <c r="A7137" i="13"/>
  <c r="B7137" i="13"/>
  <c r="A7138" i="13"/>
  <c r="B7138" i="13"/>
  <c r="A7139" i="13"/>
  <c r="B7139" i="13"/>
  <c r="A7140" i="13"/>
  <c r="B7140" i="13"/>
  <c r="A7141" i="13"/>
  <c r="B7141" i="13"/>
  <c r="A7142" i="13"/>
  <c r="B7142" i="13"/>
  <c r="A7143" i="13"/>
  <c r="B7143" i="13"/>
  <c r="A7144" i="13"/>
  <c r="B7144" i="13"/>
  <c r="A7145" i="13"/>
  <c r="B7145" i="13"/>
  <c r="A7146" i="13"/>
  <c r="B7146" i="13"/>
  <c r="A7147" i="13"/>
  <c r="B7147" i="13"/>
  <c r="A7148" i="13"/>
  <c r="B7148" i="13"/>
  <c r="A7149" i="13"/>
  <c r="B7149" i="13"/>
  <c r="A7150" i="13"/>
  <c r="B7150" i="13"/>
  <c r="A7151" i="13"/>
  <c r="B7151" i="13"/>
  <c r="A7152" i="13"/>
  <c r="B7152" i="13"/>
  <c r="A7153" i="13"/>
  <c r="B7153" i="13"/>
  <c r="A7154" i="13"/>
  <c r="B7154" i="13"/>
  <c r="A7155" i="13"/>
  <c r="B7155" i="13"/>
  <c r="A7156" i="13"/>
  <c r="B7156" i="13"/>
  <c r="A7157" i="13"/>
  <c r="B7157" i="13"/>
  <c r="A7158" i="13"/>
  <c r="B7158" i="13"/>
  <c r="A7159" i="13"/>
  <c r="B7159" i="13"/>
  <c r="A7160" i="13"/>
  <c r="B7160" i="13"/>
  <c r="A7161" i="13"/>
  <c r="B7161" i="13"/>
  <c r="A7162" i="13"/>
  <c r="B7162" i="13"/>
  <c r="A7163" i="13"/>
  <c r="B7163" i="13"/>
  <c r="A7164" i="13"/>
  <c r="B7164" i="13"/>
  <c r="A7165" i="13"/>
  <c r="B7165" i="13"/>
  <c r="A7166" i="13"/>
  <c r="B7166" i="13"/>
  <c r="A7167" i="13"/>
  <c r="B7167" i="13"/>
  <c r="A7168" i="13"/>
  <c r="B7168" i="13"/>
  <c r="A7169" i="13"/>
  <c r="B7169" i="13"/>
  <c r="A7170" i="13"/>
  <c r="B7170" i="13"/>
  <c r="A7171" i="13"/>
  <c r="B7171" i="13"/>
  <c r="A7172" i="13"/>
  <c r="B7172" i="13"/>
  <c r="A7173" i="13"/>
  <c r="B7173" i="13"/>
  <c r="A7174" i="13"/>
  <c r="B7174" i="13"/>
  <c r="A7175" i="13"/>
  <c r="B7175" i="13"/>
  <c r="A7176" i="13"/>
  <c r="B7176" i="13"/>
  <c r="A7177" i="13"/>
  <c r="B7177" i="13"/>
  <c r="A7178" i="13"/>
  <c r="B7178" i="13"/>
  <c r="A7179" i="13"/>
  <c r="B7179" i="13"/>
  <c r="A7180" i="13"/>
  <c r="B7180" i="13"/>
  <c r="A7181" i="13"/>
  <c r="B7181" i="13"/>
  <c r="A7182" i="13"/>
  <c r="B7182" i="13"/>
  <c r="A7183" i="13"/>
  <c r="B7183" i="13"/>
  <c r="A7184" i="13"/>
  <c r="B7184" i="13"/>
  <c r="A7185" i="13"/>
  <c r="B7185" i="13"/>
  <c r="A7186" i="13"/>
  <c r="B7186" i="13"/>
  <c r="A7187" i="13"/>
  <c r="B7187" i="13"/>
  <c r="A7188" i="13"/>
  <c r="B7188" i="13"/>
  <c r="A7189" i="13"/>
  <c r="B7189" i="13"/>
  <c r="A7190" i="13"/>
  <c r="B7190" i="13"/>
  <c r="A7191" i="13"/>
  <c r="B7191" i="13"/>
  <c r="A7192" i="13"/>
  <c r="B7192" i="13"/>
  <c r="A7193" i="13"/>
  <c r="B7193" i="13"/>
  <c r="A7194" i="13"/>
  <c r="B7194" i="13"/>
  <c r="A7195" i="13"/>
  <c r="B7195" i="13"/>
  <c r="A7196" i="13"/>
  <c r="B7196" i="13"/>
  <c r="A7197" i="13"/>
  <c r="B7197" i="13"/>
  <c r="A7198" i="13"/>
  <c r="B7198" i="13"/>
  <c r="A7199" i="13"/>
  <c r="B7199" i="13"/>
  <c r="A7200" i="13"/>
  <c r="B7200" i="13"/>
  <c r="A7201" i="13"/>
  <c r="B7201" i="13"/>
  <c r="A7202" i="13"/>
  <c r="B7202" i="13"/>
  <c r="A7203" i="13"/>
  <c r="B7203" i="13"/>
  <c r="A7204" i="13"/>
  <c r="B7204" i="13"/>
  <c r="A7205" i="13"/>
  <c r="B7205" i="13"/>
  <c r="A7206" i="13"/>
  <c r="B7206" i="13"/>
  <c r="A7207" i="13"/>
  <c r="B7207" i="13"/>
  <c r="A7208" i="13"/>
  <c r="B7208" i="13"/>
  <c r="A7209" i="13"/>
  <c r="B7209" i="13"/>
  <c r="A7210" i="13"/>
  <c r="B7210" i="13"/>
  <c r="A7211" i="13"/>
  <c r="B7211" i="13"/>
  <c r="A7212" i="13"/>
  <c r="B7212" i="13"/>
  <c r="A7213" i="13"/>
  <c r="B7213" i="13"/>
  <c r="A7214" i="13"/>
  <c r="B7214" i="13"/>
  <c r="A7215" i="13"/>
  <c r="B7215" i="13"/>
  <c r="A7216" i="13"/>
  <c r="B7216" i="13"/>
  <c r="A7217" i="13"/>
  <c r="B7217" i="13"/>
  <c r="A7218" i="13"/>
  <c r="B7218" i="13"/>
  <c r="A7219" i="13"/>
  <c r="B7219" i="13"/>
  <c r="A7220" i="13"/>
  <c r="B7220" i="13"/>
  <c r="A7221" i="13"/>
  <c r="B7221" i="13"/>
  <c r="A7222" i="13"/>
  <c r="B7222" i="13"/>
  <c r="A7223" i="13"/>
  <c r="B7223" i="13"/>
  <c r="A7224" i="13"/>
  <c r="B7224" i="13"/>
  <c r="A7225" i="13"/>
  <c r="B7225" i="13"/>
  <c r="A7226" i="13"/>
  <c r="B7226" i="13"/>
  <c r="A7227" i="13"/>
  <c r="B7227" i="13"/>
  <c r="A7228" i="13"/>
  <c r="B7228" i="13"/>
  <c r="A7229" i="13"/>
  <c r="B7229" i="13"/>
  <c r="A7230" i="13"/>
  <c r="B7230" i="13"/>
  <c r="A7231" i="13"/>
  <c r="B7231" i="13"/>
  <c r="A7232" i="13"/>
  <c r="B7232" i="13"/>
  <c r="A7233" i="13"/>
  <c r="B7233" i="13"/>
  <c r="A7234" i="13"/>
  <c r="B7234" i="13"/>
  <c r="A7235" i="13"/>
  <c r="B7235" i="13"/>
  <c r="A7236" i="13"/>
  <c r="B7236" i="13"/>
  <c r="A7237" i="13"/>
  <c r="B7237" i="13"/>
  <c r="A7238" i="13"/>
  <c r="B7238" i="13"/>
  <c r="A7239" i="13"/>
  <c r="B7239" i="13"/>
  <c r="A7240" i="13"/>
  <c r="B7240" i="13"/>
  <c r="A7241" i="13"/>
  <c r="B7241" i="13"/>
  <c r="A7242" i="13"/>
  <c r="B7242" i="13"/>
  <c r="A7243" i="13"/>
  <c r="B7243" i="13"/>
  <c r="A7244" i="13"/>
  <c r="B7244" i="13"/>
  <c r="A7245" i="13"/>
  <c r="B7245" i="13"/>
  <c r="A7246" i="13"/>
  <c r="B7246" i="13"/>
  <c r="A7247" i="13"/>
  <c r="B7247" i="13"/>
  <c r="A7248" i="13"/>
  <c r="B7248" i="13"/>
  <c r="A7249" i="13"/>
  <c r="B7249" i="13"/>
  <c r="A7250" i="13"/>
  <c r="B7250" i="13"/>
  <c r="A7251" i="13"/>
  <c r="B7251" i="13"/>
  <c r="A7252" i="13"/>
  <c r="B7252" i="13"/>
  <c r="A7253" i="13"/>
  <c r="B7253" i="13"/>
  <c r="A7254" i="13"/>
  <c r="B7254" i="13"/>
  <c r="A7255" i="13"/>
  <c r="B7255" i="13"/>
  <c r="A7256" i="13"/>
  <c r="B7256" i="13"/>
  <c r="A7257" i="13"/>
  <c r="B7257" i="13"/>
  <c r="A7258" i="13"/>
  <c r="B7258" i="13"/>
  <c r="A7259" i="13"/>
  <c r="B7259" i="13"/>
  <c r="A7260" i="13"/>
  <c r="B7260" i="13"/>
  <c r="A7261" i="13"/>
  <c r="B7261" i="13"/>
  <c r="A7262" i="13"/>
  <c r="B7262" i="13"/>
  <c r="A7263" i="13"/>
  <c r="B7263" i="13"/>
  <c r="A7264" i="13"/>
  <c r="B7264" i="13"/>
  <c r="A7265" i="13"/>
  <c r="B7265" i="13"/>
  <c r="A7266" i="13"/>
  <c r="B7266" i="13"/>
  <c r="A7267" i="13"/>
  <c r="B7267" i="13"/>
  <c r="A7268" i="13"/>
  <c r="B7268" i="13"/>
  <c r="A7269" i="13"/>
  <c r="B7269" i="13"/>
  <c r="A7270" i="13"/>
  <c r="B7270" i="13"/>
  <c r="A7271" i="13"/>
  <c r="B7271" i="13"/>
  <c r="A7272" i="13"/>
  <c r="B7272" i="13"/>
  <c r="A7273" i="13"/>
  <c r="B7273" i="13"/>
  <c r="A7274" i="13"/>
  <c r="B7274" i="13"/>
  <c r="A7275" i="13"/>
  <c r="B7275" i="13"/>
  <c r="A7276" i="13"/>
  <c r="B7276" i="13"/>
  <c r="A7277" i="13"/>
  <c r="B7277" i="13"/>
  <c r="A7278" i="13"/>
  <c r="B7278" i="13"/>
  <c r="A7279" i="13"/>
  <c r="B7279" i="13"/>
  <c r="A7280" i="13"/>
  <c r="B7280" i="13"/>
  <c r="A7281" i="13"/>
  <c r="B7281" i="13"/>
  <c r="A7282" i="13"/>
  <c r="B7282" i="13"/>
  <c r="A7283" i="13"/>
  <c r="B7283" i="13"/>
  <c r="A7284" i="13"/>
  <c r="B7284" i="13"/>
  <c r="A7285" i="13"/>
  <c r="B7285" i="13"/>
  <c r="A7286" i="13"/>
  <c r="B7286" i="13"/>
  <c r="A7287" i="13"/>
  <c r="B7287" i="13"/>
  <c r="A7288" i="13"/>
  <c r="B7288" i="13"/>
  <c r="A7289" i="13"/>
  <c r="B7289" i="13"/>
  <c r="A7290" i="13"/>
  <c r="B7290" i="13"/>
  <c r="A7291" i="13"/>
  <c r="B7291" i="13"/>
  <c r="A7292" i="13"/>
  <c r="B7292" i="13"/>
  <c r="A7293" i="13"/>
  <c r="B7293" i="13"/>
  <c r="A7294" i="13"/>
  <c r="B7294" i="13"/>
  <c r="A7295" i="13"/>
  <c r="B7295" i="13"/>
  <c r="A7296" i="13"/>
  <c r="B7296" i="13"/>
  <c r="A7297" i="13"/>
  <c r="B7297" i="13"/>
  <c r="A7298" i="13"/>
  <c r="B7298" i="13"/>
  <c r="A7299" i="13"/>
  <c r="B7299" i="13"/>
  <c r="A7300" i="13"/>
  <c r="B7300" i="13"/>
  <c r="A7301" i="13"/>
  <c r="B7301" i="13"/>
  <c r="A7302" i="13"/>
  <c r="B7302" i="13"/>
  <c r="A7303" i="13"/>
  <c r="B7303" i="13"/>
  <c r="A7304" i="13"/>
  <c r="B7304" i="13"/>
  <c r="A7305" i="13"/>
  <c r="B7305" i="13"/>
  <c r="A7306" i="13"/>
  <c r="B7306" i="13"/>
  <c r="A7307" i="13"/>
  <c r="B7307" i="13"/>
  <c r="A7308" i="13"/>
  <c r="B7308" i="13"/>
  <c r="A7309" i="13"/>
  <c r="B7309" i="13"/>
  <c r="A7310" i="13"/>
  <c r="B7310" i="13"/>
  <c r="A7311" i="13"/>
  <c r="B7311" i="13"/>
  <c r="A7312" i="13"/>
  <c r="B7312" i="13"/>
  <c r="A7313" i="13"/>
  <c r="B7313" i="13"/>
  <c r="A7314" i="13"/>
  <c r="B7314" i="13"/>
  <c r="A7315" i="13"/>
  <c r="B7315" i="13"/>
  <c r="A7316" i="13"/>
  <c r="B7316" i="13"/>
  <c r="A7317" i="13"/>
  <c r="B7317" i="13"/>
  <c r="A7318" i="13"/>
  <c r="B7318" i="13"/>
  <c r="A7319" i="13"/>
  <c r="B7319" i="13"/>
  <c r="A7320" i="13"/>
  <c r="B7320" i="13"/>
  <c r="A7321" i="13"/>
  <c r="B7321" i="13"/>
  <c r="A7322" i="13"/>
  <c r="B7322" i="13"/>
  <c r="A7323" i="13"/>
  <c r="B7323" i="13"/>
  <c r="A7324" i="13"/>
  <c r="B7324" i="13"/>
  <c r="A7325" i="13"/>
  <c r="B7325" i="13"/>
  <c r="A7326" i="13"/>
  <c r="B7326" i="13"/>
  <c r="A7327" i="13"/>
  <c r="B7327" i="13"/>
  <c r="A7328" i="13"/>
  <c r="B7328" i="13"/>
  <c r="A7329" i="13"/>
  <c r="B7329" i="13"/>
  <c r="A7330" i="13"/>
  <c r="B7330" i="13"/>
  <c r="A7331" i="13"/>
  <c r="B7331" i="13"/>
  <c r="A7332" i="13"/>
  <c r="B7332" i="13"/>
  <c r="A7333" i="13"/>
  <c r="B7333" i="13"/>
  <c r="A7334" i="13"/>
  <c r="B7334" i="13"/>
  <c r="A7335" i="13"/>
  <c r="B7335" i="13"/>
  <c r="A7336" i="13"/>
  <c r="B7336" i="13"/>
  <c r="A7337" i="13"/>
  <c r="B7337" i="13"/>
  <c r="A7338" i="13"/>
  <c r="B7338" i="13"/>
  <c r="A7339" i="13"/>
  <c r="B7339" i="13"/>
  <c r="A7340" i="13"/>
  <c r="B7340" i="13"/>
  <c r="A7341" i="13"/>
  <c r="B7341" i="13"/>
  <c r="A7342" i="13"/>
  <c r="B7342" i="13"/>
  <c r="A7343" i="13"/>
  <c r="B7343" i="13"/>
  <c r="A7344" i="13"/>
  <c r="B7344" i="13"/>
  <c r="A7345" i="13"/>
  <c r="B7345" i="13"/>
  <c r="A7346" i="13"/>
  <c r="B7346" i="13"/>
  <c r="A7347" i="13"/>
  <c r="B7347" i="13"/>
  <c r="A7348" i="13"/>
  <c r="B7348" i="13"/>
  <c r="A7349" i="13"/>
  <c r="B7349" i="13"/>
  <c r="A7350" i="13"/>
  <c r="B7350" i="13"/>
  <c r="A7351" i="13"/>
  <c r="B7351" i="13"/>
  <c r="A7352" i="13"/>
  <c r="B7352" i="13"/>
  <c r="A7353" i="13"/>
  <c r="B7353" i="13"/>
  <c r="A7354" i="13"/>
  <c r="B7354" i="13"/>
  <c r="A7355" i="13"/>
  <c r="B7355" i="13"/>
  <c r="A7356" i="13"/>
  <c r="B7356" i="13"/>
  <c r="A7357" i="13"/>
  <c r="B7357" i="13"/>
  <c r="A7358" i="13"/>
  <c r="B7358" i="13"/>
  <c r="A7359" i="13"/>
  <c r="B7359" i="13"/>
  <c r="A7360" i="13"/>
  <c r="B7360" i="13"/>
  <c r="A7361" i="13"/>
  <c r="B7361" i="13"/>
  <c r="A7362" i="13"/>
  <c r="B7362" i="13"/>
  <c r="A7363" i="13"/>
  <c r="B7363" i="13"/>
  <c r="A7364" i="13"/>
  <c r="B7364" i="13"/>
  <c r="A7365" i="13"/>
  <c r="B7365" i="13"/>
  <c r="A7366" i="13"/>
  <c r="B7366" i="13"/>
  <c r="A7367" i="13"/>
  <c r="B7367" i="13"/>
  <c r="A7368" i="13"/>
  <c r="B7368" i="13"/>
  <c r="A7369" i="13"/>
  <c r="B7369" i="13"/>
  <c r="A7370" i="13"/>
  <c r="B7370" i="13"/>
  <c r="A7371" i="13"/>
  <c r="B7371" i="13"/>
  <c r="A7372" i="13"/>
  <c r="B7372" i="13"/>
  <c r="A7373" i="13"/>
  <c r="B7373" i="13"/>
  <c r="A7374" i="13"/>
  <c r="B7374" i="13"/>
  <c r="A7375" i="13"/>
  <c r="B7375" i="13"/>
  <c r="A7376" i="13"/>
  <c r="B7376" i="13"/>
  <c r="A7377" i="13"/>
  <c r="B7377" i="13"/>
  <c r="A7378" i="13"/>
  <c r="B7378" i="13"/>
  <c r="A7379" i="13"/>
  <c r="B7379" i="13"/>
  <c r="A7380" i="13"/>
  <c r="B7380" i="13"/>
  <c r="A7381" i="13"/>
  <c r="B7381" i="13"/>
  <c r="A7382" i="13"/>
  <c r="B7382" i="13"/>
  <c r="A7383" i="13"/>
  <c r="B7383" i="13"/>
  <c r="A7384" i="13"/>
  <c r="B7384" i="13"/>
  <c r="A7385" i="13"/>
  <c r="B7385" i="13"/>
  <c r="A7386" i="13"/>
  <c r="B7386" i="13"/>
  <c r="A7387" i="13"/>
  <c r="B7387" i="13"/>
  <c r="A7388" i="13"/>
  <c r="B7388" i="13"/>
  <c r="A7389" i="13"/>
  <c r="B7389" i="13"/>
  <c r="A7390" i="13"/>
  <c r="B7390" i="13"/>
  <c r="A7391" i="13"/>
  <c r="B7391" i="13"/>
  <c r="A7392" i="13"/>
  <c r="B7392" i="13"/>
  <c r="A7393" i="13"/>
  <c r="B7393" i="13"/>
  <c r="A7394" i="13"/>
  <c r="B7394" i="13"/>
  <c r="A7395" i="13"/>
  <c r="B7395" i="13"/>
  <c r="A7396" i="13"/>
  <c r="B7396" i="13"/>
  <c r="A7397" i="13"/>
  <c r="B7397" i="13"/>
  <c r="A7398" i="13"/>
  <c r="B7398" i="13"/>
  <c r="A7399" i="13"/>
  <c r="B7399" i="13"/>
  <c r="A7400" i="13"/>
  <c r="B7400" i="13"/>
  <c r="A7401" i="13"/>
  <c r="B7401" i="13"/>
  <c r="A7402" i="13"/>
  <c r="B7402" i="13"/>
  <c r="A7403" i="13"/>
  <c r="B7403" i="13"/>
  <c r="A7404" i="13"/>
  <c r="B7404" i="13"/>
  <c r="A7405" i="13"/>
  <c r="B7405" i="13"/>
  <c r="A7406" i="13"/>
  <c r="B7406" i="13"/>
  <c r="A7407" i="13"/>
  <c r="B7407" i="13"/>
  <c r="A7408" i="13"/>
  <c r="B7408" i="13"/>
  <c r="A7409" i="13"/>
  <c r="B7409" i="13"/>
  <c r="A7410" i="13"/>
  <c r="B7410" i="13"/>
  <c r="A7411" i="13"/>
  <c r="B7411" i="13"/>
  <c r="A7412" i="13"/>
  <c r="B7412" i="13"/>
  <c r="A7413" i="13"/>
  <c r="B7413" i="13"/>
  <c r="A7414" i="13"/>
  <c r="B7414" i="13"/>
  <c r="A7415" i="13"/>
  <c r="B7415" i="13"/>
  <c r="A7416" i="13"/>
  <c r="B7416" i="13"/>
  <c r="A7417" i="13"/>
  <c r="B7417" i="13"/>
  <c r="A7418" i="13"/>
  <c r="B7418" i="13"/>
  <c r="A7419" i="13"/>
  <c r="B7419" i="13"/>
  <c r="A7420" i="13"/>
  <c r="B7420" i="13"/>
  <c r="A7421" i="13"/>
  <c r="B7421" i="13"/>
  <c r="A7422" i="13"/>
  <c r="B7422" i="13"/>
  <c r="A7423" i="13"/>
  <c r="B7423" i="13"/>
  <c r="A7424" i="13"/>
  <c r="B7424" i="13"/>
  <c r="A7425" i="13"/>
  <c r="B7425" i="13"/>
  <c r="A7426" i="13"/>
  <c r="B7426" i="13"/>
  <c r="A7427" i="13"/>
  <c r="B7427" i="13"/>
  <c r="A7428" i="13"/>
  <c r="B7428" i="13"/>
  <c r="A7429" i="13"/>
  <c r="B7429" i="13"/>
  <c r="A7430" i="13"/>
  <c r="B7430" i="13"/>
  <c r="A7431" i="13"/>
  <c r="B7431" i="13"/>
  <c r="A7432" i="13"/>
  <c r="B7432" i="13"/>
  <c r="A7433" i="13"/>
  <c r="B7433" i="13"/>
  <c r="A7434" i="13"/>
  <c r="B7434" i="13"/>
  <c r="A7435" i="13"/>
  <c r="B7435" i="13"/>
  <c r="A7436" i="13"/>
  <c r="B7436" i="13"/>
  <c r="A7437" i="13"/>
  <c r="B7437" i="13"/>
  <c r="A7438" i="13"/>
  <c r="B7438" i="13"/>
  <c r="A7439" i="13"/>
  <c r="B7439" i="13"/>
  <c r="A7440" i="13"/>
  <c r="B7440" i="13"/>
  <c r="A7441" i="13"/>
  <c r="B7441" i="13"/>
  <c r="A7442" i="13"/>
  <c r="B7442" i="13"/>
  <c r="A7443" i="13"/>
  <c r="B7443" i="13"/>
  <c r="A7444" i="13"/>
  <c r="B7444" i="13"/>
  <c r="A7445" i="13"/>
  <c r="B7445" i="13"/>
  <c r="A7446" i="13"/>
  <c r="B7446" i="13"/>
  <c r="A7447" i="13"/>
  <c r="B7447" i="13"/>
  <c r="A7448" i="13"/>
  <c r="B7448" i="13"/>
  <c r="A7449" i="13"/>
  <c r="B7449" i="13"/>
  <c r="A7450" i="13"/>
  <c r="B7450" i="13"/>
  <c r="A7451" i="13"/>
  <c r="B7451" i="13"/>
  <c r="A7452" i="13"/>
  <c r="B7452" i="13"/>
  <c r="A7453" i="13"/>
  <c r="B7453" i="13"/>
  <c r="A7454" i="13"/>
  <c r="B7454" i="13"/>
  <c r="A7455" i="13"/>
  <c r="B7455" i="13"/>
  <c r="A7456" i="13"/>
  <c r="B7456" i="13"/>
  <c r="A7457" i="13"/>
  <c r="B7457" i="13"/>
  <c r="A7458" i="13"/>
  <c r="B7458" i="13"/>
  <c r="A7459" i="13"/>
  <c r="B7459" i="13"/>
  <c r="A7460" i="13"/>
  <c r="B7460" i="13"/>
  <c r="A7461" i="13"/>
  <c r="B7461" i="13"/>
  <c r="A7462" i="13"/>
  <c r="B7462" i="13"/>
  <c r="A7463" i="13"/>
  <c r="B7463" i="13"/>
  <c r="A7464" i="13"/>
  <c r="B7464" i="13"/>
  <c r="A7465" i="13"/>
  <c r="B7465" i="13"/>
  <c r="A7466" i="13"/>
  <c r="B7466" i="13"/>
  <c r="A7467" i="13"/>
  <c r="B7467" i="13"/>
  <c r="A7468" i="13"/>
  <c r="B7468" i="13"/>
  <c r="A7469" i="13"/>
  <c r="B7469" i="13"/>
  <c r="A7470" i="13"/>
  <c r="B7470" i="13"/>
  <c r="A7471" i="13"/>
  <c r="B7471" i="13"/>
  <c r="A7472" i="13"/>
  <c r="B7472" i="13"/>
  <c r="A7473" i="13"/>
  <c r="B7473" i="13"/>
  <c r="A7474" i="13"/>
  <c r="B7474" i="13"/>
  <c r="A7475" i="13"/>
  <c r="B7475" i="13"/>
  <c r="A7476" i="13"/>
  <c r="B7476" i="13"/>
  <c r="A7477" i="13"/>
  <c r="B7477" i="13"/>
  <c r="A7478" i="13"/>
  <c r="B7478" i="13"/>
  <c r="A7479" i="13"/>
  <c r="B7479" i="13"/>
  <c r="A7480" i="13"/>
  <c r="B7480" i="13"/>
  <c r="A7481" i="13"/>
  <c r="B7481" i="13"/>
  <c r="A7482" i="13"/>
  <c r="B7482" i="13"/>
  <c r="A7483" i="13"/>
  <c r="B7483" i="13"/>
  <c r="A7484" i="13"/>
  <c r="B7484" i="13"/>
  <c r="A7485" i="13"/>
  <c r="B7485" i="13"/>
  <c r="A7486" i="13"/>
  <c r="B7486" i="13"/>
  <c r="A7487" i="13"/>
  <c r="B7487" i="13"/>
  <c r="A7488" i="13"/>
  <c r="B7488" i="13"/>
  <c r="A7489" i="13"/>
  <c r="B7489" i="13"/>
  <c r="A7490" i="13"/>
  <c r="B7490" i="13"/>
  <c r="A7491" i="13"/>
  <c r="B7491" i="13"/>
  <c r="A7492" i="13"/>
  <c r="B7492" i="13"/>
  <c r="A7493" i="13"/>
  <c r="B7493" i="13"/>
  <c r="A7494" i="13"/>
  <c r="B7494" i="13"/>
  <c r="A7495" i="13"/>
  <c r="B7495" i="13"/>
  <c r="A7496" i="13"/>
  <c r="B7496" i="13"/>
  <c r="A7497" i="13"/>
  <c r="B7497" i="13"/>
  <c r="A7498" i="13"/>
  <c r="B7498" i="13"/>
  <c r="A7499" i="13"/>
  <c r="B7499" i="13"/>
  <c r="A7500" i="13"/>
  <c r="B7500" i="13"/>
  <c r="A7501" i="13"/>
  <c r="B7501" i="13"/>
  <c r="A7502" i="13"/>
  <c r="B7502" i="13"/>
  <c r="A7503" i="13"/>
  <c r="B7503" i="13"/>
  <c r="A7504" i="13"/>
  <c r="B7504" i="13"/>
  <c r="A7505" i="13"/>
  <c r="B7505" i="13"/>
  <c r="A7506" i="13"/>
  <c r="B7506" i="13"/>
  <c r="A7507" i="13"/>
  <c r="B7507" i="13"/>
  <c r="A7508" i="13"/>
  <c r="B7508" i="13"/>
  <c r="A7509" i="13"/>
  <c r="B7509" i="13"/>
  <c r="A7510" i="13"/>
  <c r="B7510" i="13"/>
  <c r="A7511" i="13"/>
  <c r="B7511" i="13"/>
  <c r="A7512" i="13"/>
  <c r="B7512" i="13"/>
  <c r="A7513" i="13"/>
  <c r="B7513" i="13"/>
  <c r="A7514" i="13"/>
  <c r="B7514" i="13"/>
  <c r="A7515" i="13"/>
  <c r="B7515" i="13"/>
  <c r="A7516" i="13"/>
  <c r="B7516" i="13"/>
  <c r="A7517" i="13"/>
  <c r="B7517" i="13"/>
  <c r="A7518" i="13"/>
  <c r="B7518" i="13"/>
  <c r="A7519" i="13"/>
  <c r="B7519" i="13"/>
  <c r="A7520" i="13"/>
  <c r="B7520" i="13"/>
  <c r="A7521" i="13"/>
  <c r="B7521" i="13"/>
  <c r="A7522" i="13"/>
  <c r="B7522" i="13"/>
  <c r="A7523" i="13"/>
  <c r="B7523" i="13"/>
  <c r="A7524" i="13"/>
  <c r="B7524" i="13"/>
  <c r="A7525" i="13"/>
  <c r="B7525" i="13"/>
  <c r="A7526" i="13"/>
  <c r="B7526" i="13"/>
  <c r="A7527" i="13"/>
  <c r="B7527" i="13"/>
  <c r="A7528" i="13"/>
  <c r="B7528" i="13"/>
  <c r="A7529" i="13"/>
  <c r="B7529" i="13"/>
  <c r="A7530" i="13"/>
  <c r="B7530" i="13"/>
  <c r="A7531" i="13"/>
  <c r="B7531" i="13"/>
  <c r="A7532" i="13"/>
  <c r="B7532" i="13"/>
  <c r="A7533" i="13"/>
  <c r="B7533" i="13"/>
  <c r="A7534" i="13"/>
  <c r="B7534" i="13"/>
  <c r="A7535" i="13"/>
  <c r="B7535" i="13"/>
  <c r="A7536" i="13"/>
  <c r="B7536" i="13"/>
  <c r="A7537" i="13"/>
  <c r="B7537" i="13"/>
  <c r="A7538" i="13"/>
  <c r="B7538" i="13"/>
  <c r="A7539" i="13"/>
  <c r="B7539" i="13"/>
  <c r="A7540" i="13"/>
  <c r="B7540" i="13"/>
  <c r="A7541" i="13"/>
  <c r="B7541" i="13"/>
  <c r="A7542" i="13"/>
  <c r="B7542" i="13"/>
  <c r="A7543" i="13"/>
  <c r="B7543" i="13"/>
  <c r="A7544" i="13"/>
  <c r="B7544" i="13"/>
  <c r="A7545" i="13"/>
  <c r="B7545" i="13"/>
  <c r="A7546" i="13"/>
  <c r="B7546" i="13"/>
  <c r="A7547" i="13"/>
  <c r="B7547" i="13"/>
  <c r="A7548" i="13"/>
  <c r="B7548" i="13"/>
  <c r="A7549" i="13"/>
  <c r="B7549" i="13"/>
  <c r="A7550" i="13"/>
  <c r="B7550" i="13"/>
  <c r="A7551" i="13"/>
  <c r="B7551" i="13"/>
  <c r="A7552" i="13"/>
  <c r="B7552" i="13"/>
  <c r="A7553" i="13"/>
  <c r="B7553" i="13"/>
  <c r="A7554" i="13"/>
  <c r="B7554" i="13"/>
  <c r="A7555" i="13"/>
  <c r="B7555" i="13"/>
  <c r="A7556" i="13"/>
  <c r="B7556" i="13"/>
  <c r="A7557" i="13"/>
  <c r="B7557" i="13"/>
  <c r="A7558" i="13"/>
  <c r="B7558" i="13"/>
  <c r="A7559" i="13"/>
  <c r="B7559" i="13"/>
  <c r="A7560" i="13"/>
  <c r="B7560" i="13"/>
  <c r="A7561" i="13"/>
  <c r="B7561" i="13"/>
  <c r="A7562" i="13"/>
  <c r="B7562" i="13"/>
  <c r="A7563" i="13"/>
  <c r="B7563" i="13"/>
  <c r="A7564" i="13"/>
  <c r="B7564" i="13"/>
  <c r="A7565" i="13"/>
  <c r="B7565" i="13"/>
  <c r="A7566" i="13"/>
  <c r="B7566" i="13"/>
  <c r="A7567" i="13"/>
  <c r="B7567" i="13"/>
  <c r="A7568" i="13"/>
  <c r="B7568" i="13"/>
  <c r="A7569" i="13"/>
  <c r="B7569" i="13"/>
  <c r="A7570" i="13"/>
  <c r="B7570" i="13"/>
  <c r="A7571" i="13"/>
  <c r="B7571" i="13"/>
  <c r="A7572" i="13"/>
  <c r="B7572" i="13"/>
  <c r="A7573" i="13"/>
  <c r="B7573" i="13"/>
  <c r="A7574" i="13"/>
  <c r="B7574" i="13"/>
  <c r="A7575" i="13"/>
  <c r="B7575" i="13"/>
  <c r="A7576" i="13"/>
  <c r="B7576" i="13"/>
  <c r="A7577" i="13"/>
  <c r="B7577" i="13"/>
  <c r="A7578" i="13"/>
  <c r="B7578" i="13"/>
  <c r="A7579" i="13"/>
  <c r="B7579" i="13"/>
  <c r="A7580" i="13"/>
  <c r="B7580" i="13"/>
  <c r="A7581" i="13"/>
  <c r="B7581" i="13"/>
  <c r="A7582" i="13"/>
  <c r="B7582" i="13"/>
  <c r="A7583" i="13"/>
  <c r="B7583" i="13"/>
  <c r="A7584" i="13"/>
  <c r="B7584" i="13"/>
  <c r="A7585" i="13"/>
  <c r="B7585" i="13"/>
  <c r="A7586" i="13"/>
  <c r="B7586" i="13"/>
  <c r="A7587" i="13"/>
  <c r="B7587" i="13"/>
  <c r="A7588" i="13"/>
  <c r="B7588" i="13"/>
  <c r="A7589" i="13"/>
  <c r="B7589" i="13"/>
  <c r="A7590" i="13"/>
  <c r="B7590" i="13"/>
  <c r="A7591" i="13"/>
  <c r="B7591" i="13"/>
  <c r="A7592" i="13"/>
  <c r="B7592" i="13"/>
  <c r="A7593" i="13"/>
  <c r="B7593" i="13"/>
  <c r="A7594" i="13"/>
  <c r="B7594" i="13"/>
  <c r="A7595" i="13"/>
  <c r="B7595" i="13"/>
  <c r="A7596" i="13"/>
  <c r="B7596" i="13"/>
  <c r="A7597" i="13"/>
  <c r="B7597" i="13"/>
  <c r="A7598" i="13"/>
  <c r="B7598" i="13"/>
  <c r="A7599" i="13"/>
  <c r="B7599" i="13"/>
  <c r="A7600" i="13"/>
  <c r="B7600" i="13"/>
  <c r="A7601" i="13"/>
  <c r="B7601" i="13"/>
  <c r="A7602" i="13"/>
  <c r="B7602" i="13"/>
  <c r="A7603" i="13"/>
  <c r="B7603" i="13"/>
  <c r="A7604" i="13"/>
  <c r="B7604" i="13"/>
  <c r="A7605" i="13"/>
  <c r="B7605" i="13"/>
  <c r="A7606" i="13"/>
  <c r="B7606" i="13"/>
  <c r="A7607" i="13"/>
  <c r="B7607" i="13"/>
  <c r="A7608" i="13"/>
  <c r="B7608" i="13"/>
  <c r="A7609" i="13"/>
  <c r="B7609" i="13"/>
  <c r="A7610" i="13"/>
  <c r="B7610" i="13"/>
  <c r="A7611" i="13"/>
  <c r="B7611" i="13"/>
  <c r="A7612" i="13"/>
  <c r="B7612" i="13"/>
  <c r="A7613" i="13"/>
  <c r="B7613" i="13"/>
  <c r="A7614" i="13"/>
  <c r="B7614" i="13"/>
  <c r="A7615" i="13"/>
  <c r="B7615" i="13"/>
  <c r="A7616" i="13"/>
  <c r="B7616" i="13"/>
  <c r="A7617" i="13"/>
  <c r="B7617" i="13"/>
  <c r="A7618" i="13"/>
  <c r="B7618" i="13"/>
  <c r="A7619" i="13"/>
  <c r="B7619" i="13"/>
  <c r="A7620" i="13"/>
  <c r="B7620" i="13"/>
  <c r="A7621" i="13"/>
  <c r="B7621" i="13"/>
  <c r="A7622" i="13"/>
  <c r="B7622" i="13"/>
  <c r="A7623" i="13"/>
  <c r="B7623" i="13"/>
  <c r="A7624" i="13"/>
  <c r="B7624" i="13"/>
  <c r="A7625" i="13"/>
  <c r="B7625" i="13"/>
  <c r="A7626" i="13"/>
  <c r="B7626" i="13"/>
  <c r="A7627" i="13"/>
  <c r="B7627" i="13"/>
  <c r="A7628" i="13"/>
  <c r="B7628" i="13"/>
  <c r="A7629" i="13"/>
  <c r="B7629" i="13"/>
  <c r="A7630" i="13"/>
  <c r="B7630" i="13"/>
  <c r="A7631" i="13"/>
  <c r="B7631" i="13"/>
  <c r="A7632" i="13"/>
  <c r="B7632" i="13"/>
  <c r="A7633" i="13"/>
  <c r="B7633" i="13"/>
  <c r="A7634" i="13"/>
  <c r="B7634" i="13"/>
  <c r="A7635" i="13"/>
  <c r="B7635" i="13"/>
  <c r="A7636" i="13"/>
  <c r="B7636" i="13"/>
  <c r="A7637" i="13"/>
  <c r="B7637" i="13"/>
  <c r="A7638" i="13"/>
  <c r="B7638" i="13"/>
  <c r="A7639" i="13"/>
  <c r="B7639" i="13"/>
  <c r="A7640" i="13"/>
  <c r="B7640" i="13"/>
  <c r="A7641" i="13"/>
  <c r="B7641" i="13"/>
  <c r="A7642" i="13"/>
  <c r="B7642" i="13"/>
  <c r="A7643" i="13"/>
  <c r="B7643" i="13"/>
  <c r="A7644" i="13"/>
  <c r="B7644" i="13"/>
  <c r="A7645" i="13"/>
  <c r="B7645" i="13"/>
  <c r="A7646" i="13"/>
  <c r="B7646" i="13"/>
  <c r="A7647" i="13"/>
  <c r="B7647" i="13"/>
  <c r="A7648" i="13"/>
  <c r="B7648" i="13"/>
  <c r="A7649" i="13"/>
  <c r="B7649" i="13"/>
  <c r="A7650" i="13"/>
  <c r="B7650" i="13"/>
  <c r="A7651" i="13"/>
  <c r="B7651" i="13"/>
  <c r="A7652" i="13"/>
  <c r="B7652" i="13"/>
  <c r="A7653" i="13"/>
  <c r="B7653" i="13"/>
  <c r="A7654" i="13"/>
  <c r="B7654" i="13"/>
  <c r="A7655" i="13"/>
  <c r="B7655" i="13"/>
  <c r="A7656" i="13"/>
  <c r="B7656" i="13"/>
  <c r="A7657" i="13"/>
  <c r="B7657" i="13"/>
  <c r="A7658" i="13"/>
  <c r="B7658" i="13"/>
  <c r="A7659" i="13"/>
  <c r="B7659" i="13"/>
  <c r="A7660" i="13"/>
  <c r="B7660" i="13"/>
  <c r="A7661" i="13"/>
  <c r="B7661" i="13"/>
  <c r="A7662" i="13"/>
  <c r="B7662" i="13"/>
  <c r="A7663" i="13"/>
  <c r="B7663" i="13"/>
  <c r="A7664" i="13"/>
  <c r="B7664" i="13"/>
  <c r="A7665" i="13"/>
  <c r="B7665" i="13"/>
  <c r="A7666" i="13"/>
  <c r="B7666" i="13"/>
  <c r="A7667" i="13"/>
  <c r="B7667" i="13"/>
  <c r="A7668" i="13"/>
  <c r="B7668" i="13"/>
  <c r="A7669" i="13"/>
  <c r="B7669" i="13"/>
  <c r="A7670" i="13"/>
  <c r="B7670" i="13"/>
  <c r="A7671" i="13"/>
  <c r="B7671" i="13"/>
  <c r="A7672" i="13"/>
  <c r="B7672" i="13"/>
  <c r="A7673" i="13"/>
  <c r="B7673" i="13"/>
  <c r="A7674" i="13"/>
  <c r="B7674" i="13"/>
  <c r="A7675" i="13"/>
  <c r="B7675" i="13"/>
  <c r="A7676" i="13"/>
  <c r="B7676" i="13"/>
  <c r="A7677" i="13"/>
  <c r="B7677" i="13"/>
  <c r="A7678" i="13"/>
  <c r="B7678" i="13"/>
  <c r="A7679" i="13"/>
  <c r="B7679" i="13"/>
  <c r="A7680" i="13"/>
  <c r="B7680" i="13"/>
  <c r="A7681" i="13"/>
  <c r="B7681" i="13"/>
  <c r="A7682" i="13"/>
  <c r="B7682" i="13"/>
  <c r="A7683" i="13"/>
  <c r="B7683" i="13"/>
  <c r="A7684" i="13"/>
  <c r="B7684" i="13"/>
  <c r="A7685" i="13"/>
  <c r="B7685" i="13"/>
  <c r="A7686" i="13"/>
  <c r="B7686" i="13"/>
  <c r="A7687" i="13"/>
  <c r="B7687" i="13"/>
  <c r="A7688" i="13"/>
  <c r="B7688" i="13"/>
  <c r="A7689" i="13"/>
  <c r="B7689" i="13"/>
  <c r="A7690" i="13"/>
  <c r="B7690" i="13"/>
  <c r="A7691" i="13"/>
  <c r="B7691" i="13"/>
  <c r="A7692" i="13"/>
  <c r="B7692" i="13"/>
  <c r="A7693" i="13"/>
  <c r="B7693" i="13"/>
  <c r="A7694" i="13"/>
  <c r="B7694" i="13"/>
  <c r="A7695" i="13"/>
  <c r="B7695" i="13"/>
  <c r="A7696" i="13"/>
  <c r="B7696" i="13"/>
  <c r="A7697" i="13"/>
  <c r="B7697" i="13"/>
  <c r="A7698" i="13"/>
  <c r="B7698" i="13"/>
  <c r="A7699" i="13"/>
  <c r="B7699" i="13"/>
  <c r="A7700" i="13"/>
  <c r="B7700" i="13"/>
  <c r="A7701" i="13"/>
  <c r="B7701" i="13"/>
  <c r="A7702" i="13"/>
  <c r="B7702" i="13"/>
  <c r="A7703" i="13"/>
  <c r="B7703" i="13"/>
  <c r="A7704" i="13"/>
  <c r="B7704" i="13"/>
  <c r="A7705" i="13"/>
  <c r="B7705" i="13"/>
  <c r="A7706" i="13"/>
  <c r="B7706" i="13"/>
  <c r="A7707" i="13"/>
  <c r="B7707" i="13"/>
  <c r="A7708" i="13"/>
  <c r="B7708" i="13"/>
  <c r="A7709" i="13"/>
  <c r="B7709" i="13"/>
  <c r="A7710" i="13"/>
  <c r="B7710" i="13"/>
  <c r="A7711" i="13"/>
  <c r="B7711" i="13"/>
  <c r="A7712" i="13"/>
  <c r="B7712" i="13"/>
  <c r="A7713" i="13"/>
  <c r="B7713" i="13"/>
  <c r="A7714" i="13"/>
  <c r="B7714" i="13"/>
  <c r="A7715" i="13"/>
  <c r="B7715" i="13"/>
  <c r="A7716" i="13"/>
  <c r="B7716" i="13"/>
  <c r="A7717" i="13"/>
  <c r="B7717" i="13"/>
  <c r="A7718" i="13"/>
  <c r="B7718" i="13"/>
  <c r="A7719" i="13"/>
  <c r="B7719" i="13"/>
  <c r="A7720" i="13"/>
  <c r="B7720" i="13"/>
  <c r="A7721" i="13"/>
  <c r="B7721" i="13"/>
  <c r="A7722" i="13"/>
  <c r="B7722" i="13"/>
  <c r="A7723" i="13"/>
  <c r="B7723" i="13"/>
  <c r="A7724" i="13"/>
  <c r="B7724" i="13"/>
  <c r="A7725" i="13"/>
  <c r="B7725" i="13"/>
  <c r="A7726" i="13"/>
  <c r="B7726" i="13"/>
  <c r="A7727" i="13"/>
  <c r="B7727" i="13"/>
  <c r="A7728" i="13"/>
  <c r="B7728" i="13"/>
  <c r="A7729" i="13"/>
  <c r="B7729" i="13"/>
  <c r="A7730" i="13"/>
  <c r="B7730" i="13"/>
  <c r="A7731" i="13"/>
  <c r="B7731" i="13"/>
  <c r="A7732" i="13"/>
  <c r="B7732" i="13"/>
  <c r="A7733" i="13"/>
  <c r="B7733" i="13"/>
  <c r="A7734" i="13"/>
  <c r="B7734" i="13"/>
  <c r="A7735" i="13"/>
  <c r="B7735" i="13"/>
  <c r="A7736" i="13"/>
  <c r="B7736" i="13"/>
  <c r="A7737" i="13"/>
  <c r="B7737" i="13"/>
  <c r="A7738" i="13"/>
  <c r="B7738" i="13"/>
  <c r="A7739" i="13"/>
  <c r="B7739" i="13"/>
  <c r="A7740" i="13"/>
  <c r="B7740" i="13"/>
  <c r="A7741" i="13"/>
  <c r="B7741" i="13"/>
  <c r="A7742" i="13"/>
  <c r="B7742" i="13"/>
  <c r="A7743" i="13"/>
  <c r="B7743" i="13"/>
  <c r="A7744" i="13"/>
  <c r="B7744" i="13"/>
  <c r="A7745" i="13"/>
  <c r="B7745" i="13"/>
  <c r="A7746" i="13"/>
  <c r="B7746" i="13"/>
  <c r="A7747" i="13"/>
  <c r="B7747" i="13"/>
  <c r="A7748" i="13"/>
  <c r="B7748" i="13"/>
  <c r="A7749" i="13"/>
  <c r="B7749" i="13"/>
  <c r="A7750" i="13"/>
  <c r="B7750" i="13"/>
  <c r="A7751" i="13"/>
  <c r="B7751" i="13"/>
  <c r="A7752" i="13"/>
  <c r="B7752" i="13"/>
  <c r="A7753" i="13"/>
  <c r="B7753" i="13"/>
  <c r="A7754" i="13"/>
  <c r="B7754" i="13"/>
  <c r="A7755" i="13"/>
  <c r="B7755" i="13"/>
  <c r="A7756" i="13"/>
  <c r="B7756" i="13"/>
  <c r="A7757" i="13"/>
  <c r="B7757" i="13"/>
  <c r="A7758" i="13"/>
  <c r="B7758" i="13"/>
  <c r="A7759" i="13"/>
  <c r="B7759" i="13"/>
  <c r="A7760" i="13"/>
  <c r="B7760" i="13"/>
  <c r="A7761" i="13"/>
  <c r="B7761" i="13"/>
  <c r="A7762" i="13"/>
  <c r="B7762" i="13"/>
  <c r="A7763" i="13"/>
  <c r="B7763" i="13"/>
  <c r="A7764" i="13"/>
  <c r="B7764" i="13"/>
  <c r="A7765" i="13"/>
  <c r="B7765" i="13"/>
  <c r="A7766" i="13"/>
  <c r="B7766" i="13"/>
  <c r="A7767" i="13"/>
  <c r="B7767" i="13"/>
  <c r="A7768" i="13"/>
  <c r="B7768" i="13"/>
  <c r="A7769" i="13"/>
  <c r="B7769" i="13"/>
  <c r="A7770" i="13"/>
  <c r="B7770" i="13"/>
  <c r="A7771" i="13"/>
  <c r="B7771" i="13"/>
  <c r="A7772" i="13"/>
  <c r="B7772" i="13"/>
  <c r="A7773" i="13"/>
  <c r="B7773" i="13"/>
  <c r="A7774" i="13"/>
  <c r="B7774" i="13"/>
  <c r="A7775" i="13"/>
  <c r="B7775" i="13"/>
  <c r="A7776" i="13"/>
  <c r="B7776" i="13"/>
  <c r="A7777" i="13"/>
  <c r="B7777" i="13"/>
  <c r="A7778" i="13"/>
  <c r="B7778" i="13"/>
  <c r="A7779" i="13"/>
  <c r="B7779" i="13"/>
  <c r="A7780" i="13"/>
  <c r="B7780" i="13"/>
  <c r="A7781" i="13"/>
  <c r="B7781" i="13"/>
  <c r="A7782" i="13"/>
  <c r="B7782" i="13"/>
  <c r="A7783" i="13"/>
  <c r="B7783" i="13"/>
  <c r="A7784" i="13"/>
  <c r="B7784" i="13"/>
  <c r="A7785" i="13"/>
  <c r="B7785" i="13"/>
  <c r="A7786" i="13"/>
  <c r="B7786" i="13"/>
  <c r="A7787" i="13"/>
  <c r="B7787" i="13"/>
  <c r="A7788" i="13"/>
  <c r="B7788" i="13"/>
  <c r="A7789" i="13"/>
  <c r="B7789" i="13"/>
  <c r="A7790" i="13"/>
  <c r="B7790" i="13"/>
  <c r="A7791" i="13"/>
  <c r="B7791" i="13"/>
  <c r="A7792" i="13"/>
  <c r="B7792" i="13"/>
  <c r="A7793" i="13"/>
  <c r="B7793" i="13"/>
  <c r="A7794" i="13"/>
  <c r="B7794" i="13"/>
  <c r="A7795" i="13"/>
  <c r="B7795" i="13"/>
  <c r="A7796" i="13"/>
  <c r="B7796" i="13"/>
  <c r="A7797" i="13"/>
  <c r="B7797" i="13"/>
  <c r="A7798" i="13"/>
  <c r="B7798" i="13"/>
  <c r="A7799" i="13"/>
  <c r="B7799" i="13"/>
  <c r="A7800" i="13"/>
  <c r="B7800" i="13"/>
  <c r="A7801" i="13"/>
  <c r="B7801" i="13"/>
  <c r="A7802" i="13"/>
  <c r="B7802" i="13"/>
  <c r="A7803" i="13"/>
  <c r="B7803" i="13"/>
  <c r="A7804" i="13"/>
  <c r="B7804" i="13"/>
  <c r="A7805" i="13"/>
  <c r="B7805" i="13"/>
  <c r="A7806" i="13"/>
  <c r="B7806" i="13"/>
  <c r="A7807" i="13"/>
  <c r="B7807" i="13"/>
  <c r="A7808" i="13"/>
  <c r="B7808" i="13"/>
  <c r="A7809" i="13"/>
  <c r="B7809" i="13"/>
  <c r="A7810" i="13"/>
  <c r="B7810" i="13"/>
  <c r="A7811" i="13"/>
  <c r="B7811" i="13"/>
  <c r="A7812" i="13"/>
  <c r="B7812" i="13"/>
  <c r="A7813" i="13"/>
  <c r="B7813" i="13"/>
  <c r="A7814" i="13"/>
  <c r="B7814" i="13"/>
  <c r="A7815" i="13"/>
  <c r="B7815" i="13"/>
  <c r="A7816" i="13"/>
  <c r="B7816" i="13"/>
  <c r="A7817" i="13"/>
  <c r="B7817" i="13"/>
  <c r="A7818" i="13"/>
  <c r="B7818" i="13"/>
  <c r="A7819" i="13"/>
  <c r="B7819" i="13"/>
  <c r="A7820" i="13"/>
  <c r="B7820" i="13"/>
  <c r="A7821" i="13"/>
  <c r="B7821" i="13"/>
  <c r="A7822" i="13"/>
  <c r="B7822" i="13"/>
  <c r="A7823" i="13"/>
  <c r="B7823" i="13"/>
  <c r="A7824" i="13"/>
  <c r="B7824" i="13"/>
  <c r="A7825" i="13"/>
  <c r="B7825" i="13"/>
  <c r="A7826" i="13"/>
  <c r="B7826" i="13"/>
  <c r="A7827" i="13"/>
  <c r="B7827" i="13"/>
  <c r="A7828" i="13"/>
  <c r="B7828" i="13"/>
  <c r="A7829" i="13"/>
  <c r="B7829" i="13"/>
  <c r="A7830" i="13"/>
  <c r="B7830" i="13"/>
  <c r="A7831" i="13"/>
  <c r="B7831" i="13"/>
  <c r="A7832" i="13"/>
  <c r="B7832" i="13"/>
  <c r="A7833" i="13"/>
  <c r="B7833" i="13"/>
  <c r="A7834" i="13"/>
  <c r="B7834" i="13"/>
  <c r="A7835" i="13"/>
  <c r="B7835" i="13"/>
  <c r="A7836" i="13"/>
  <c r="B7836" i="13"/>
  <c r="A7837" i="13"/>
  <c r="B7837" i="13"/>
  <c r="A7838" i="13"/>
  <c r="B7838" i="13"/>
  <c r="A7839" i="13"/>
  <c r="B7839" i="13"/>
  <c r="A7840" i="13"/>
  <c r="B7840" i="13"/>
  <c r="A7841" i="13"/>
  <c r="B7841" i="13"/>
  <c r="A7842" i="13"/>
  <c r="B7842" i="13"/>
  <c r="A7843" i="13"/>
  <c r="B7843" i="13"/>
  <c r="A7844" i="13"/>
  <c r="B7844" i="13"/>
  <c r="A7845" i="13"/>
  <c r="B7845" i="13"/>
  <c r="A7846" i="13"/>
  <c r="B7846" i="13"/>
  <c r="A7847" i="13"/>
  <c r="B7847" i="13"/>
  <c r="A7848" i="13"/>
  <c r="B7848" i="13"/>
  <c r="A7849" i="13"/>
  <c r="B7849" i="13"/>
  <c r="A7850" i="13"/>
  <c r="B7850" i="13"/>
  <c r="A7851" i="13"/>
  <c r="B7851" i="13"/>
  <c r="A7852" i="13"/>
  <c r="B7852" i="13"/>
  <c r="A7853" i="13"/>
  <c r="B7853" i="13"/>
  <c r="A7854" i="13"/>
  <c r="B7854" i="13"/>
  <c r="A7855" i="13"/>
  <c r="B7855" i="13"/>
  <c r="A7856" i="13"/>
  <c r="B7856" i="13"/>
  <c r="A7857" i="13"/>
  <c r="B7857" i="13"/>
  <c r="A7858" i="13"/>
  <c r="B7858" i="13"/>
  <c r="A7859" i="13"/>
  <c r="B7859" i="13"/>
  <c r="A7860" i="13"/>
  <c r="B7860" i="13"/>
  <c r="A7861" i="13"/>
  <c r="B7861" i="13"/>
  <c r="A7862" i="13"/>
  <c r="B7862" i="13"/>
  <c r="A7863" i="13"/>
  <c r="B7863" i="13"/>
  <c r="A7864" i="13"/>
  <c r="B7864" i="13"/>
  <c r="A7865" i="13"/>
  <c r="B7865" i="13"/>
  <c r="A7866" i="13"/>
  <c r="B7866" i="13"/>
  <c r="A7867" i="13"/>
  <c r="B7867" i="13"/>
  <c r="A7868" i="13"/>
  <c r="B7868" i="13"/>
  <c r="A7869" i="13"/>
  <c r="B7869" i="13"/>
  <c r="A7870" i="13"/>
  <c r="B7870" i="13"/>
  <c r="A7871" i="13"/>
  <c r="B7871" i="13"/>
  <c r="A7872" i="13"/>
  <c r="B7872" i="13"/>
  <c r="A7873" i="13"/>
  <c r="B7873" i="13"/>
  <c r="A7874" i="13"/>
  <c r="B7874" i="13"/>
  <c r="A7875" i="13"/>
  <c r="B7875" i="13"/>
  <c r="A7876" i="13"/>
  <c r="B7876" i="13"/>
  <c r="A7877" i="13"/>
  <c r="B7877" i="13"/>
  <c r="A7878" i="13"/>
  <c r="B7878" i="13"/>
  <c r="A7879" i="13"/>
  <c r="B7879" i="13"/>
  <c r="A7880" i="13"/>
  <c r="B7880" i="13"/>
  <c r="A7881" i="13"/>
  <c r="B7881" i="13"/>
  <c r="A7882" i="13"/>
  <c r="B7882" i="13"/>
  <c r="A7883" i="13"/>
  <c r="B7883" i="13"/>
  <c r="A7884" i="13"/>
  <c r="B7884" i="13"/>
  <c r="A7885" i="13"/>
  <c r="B7885" i="13"/>
  <c r="A7886" i="13"/>
  <c r="B7886" i="13"/>
  <c r="A7887" i="13"/>
  <c r="B7887" i="13"/>
  <c r="A7888" i="13"/>
  <c r="B7888" i="13"/>
  <c r="A7889" i="13"/>
  <c r="B7889" i="13"/>
  <c r="A7890" i="13"/>
  <c r="B7890" i="13"/>
  <c r="A7891" i="13"/>
  <c r="B7891" i="13"/>
  <c r="A7892" i="13"/>
  <c r="B7892" i="13"/>
  <c r="A7893" i="13"/>
  <c r="B7893" i="13"/>
  <c r="A7894" i="13"/>
  <c r="B7894" i="13"/>
  <c r="A7895" i="13"/>
  <c r="B7895" i="13"/>
  <c r="A7896" i="13"/>
  <c r="B7896" i="13"/>
  <c r="A7897" i="13"/>
  <c r="B7897" i="13"/>
  <c r="A7898" i="13"/>
  <c r="B7898" i="13"/>
  <c r="A7899" i="13"/>
  <c r="B7899" i="13"/>
  <c r="A7900" i="13"/>
  <c r="B7900" i="13"/>
  <c r="A7901" i="13"/>
  <c r="B7901" i="13"/>
  <c r="A7902" i="13"/>
  <c r="B7902" i="13"/>
  <c r="A7903" i="13"/>
  <c r="B7903" i="13"/>
  <c r="A7904" i="13"/>
  <c r="B7904" i="13"/>
  <c r="A7905" i="13"/>
  <c r="B7905" i="13"/>
  <c r="A7906" i="13"/>
  <c r="B7906" i="13"/>
  <c r="A7907" i="13"/>
  <c r="B7907" i="13"/>
  <c r="A7908" i="13"/>
  <c r="B7908" i="13"/>
  <c r="A7909" i="13"/>
  <c r="B7909" i="13"/>
  <c r="A7910" i="13"/>
  <c r="B7910" i="13"/>
  <c r="A7911" i="13"/>
  <c r="B7911" i="13"/>
  <c r="A7912" i="13"/>
  <c r="B7912" i="13"/>
  <c r="A7913" i="13"/>
  <c r="B7913" i="13"/>
  <c r="A7914" i="13"/>
  <c r="B7914" i="13"/>
  <c r="A7915" i="13"/>
  <c r="B7915" i="13"/>
  <c r="A7916" i="13"/>
  <c r="B7916" i="13"/>
  <c r="A7917" i="13"/>
  <c r="B7917" i="13"/>
  <c r="A7918" i="13"/>
  <c r="B7918" i="13"/>
  <c r="A7919" i="13"/>
  <c r="B7919" i="13"/>
  <c r="A7920" i="13"/>
  <c r="B7920" i="13"/>
  <c r="A7921" i="13"/>
  <c r="B7921" i="13"/>
  <c r="A7922" i="13"/>
  <c r="B7922" i="13"/>
  <c r="A7923" i="13"/>
  <c r="B7923" i="13"/>
  <c r="A7924" i="13"/>
  <c r="B7924" i="13"/>
  <c r="A7925" i="13"/>
  <c r="B7925" i="13"/>
  <c r="A7926" i="13"/>
  <c r="B7926" i="13"/>
  <c r="A7927" i="13"/>
  <c r="B7927" i="13"/>
  <c r="A7928" i="13"/>
  <c r="B7928" i="13"/>
  <c r="A7929" i="13"/>
  <c r="B7929" i="13"/>
  <c r="A7930" i="13"/>
  <c r="B7930" i="13"/>
  <c r="A7931" i="13"/>
  <c r="B7931" i="13"/>
  <c r="A7932" i="13"/>
  <c r="B7932" i="13"/>
  <c r="A7933" i="13"/>
  <c r="B7933" i="13"/>
  <c r="A7934" i="13"/>
  <c r="B7934" i="13"/>
  <c r="A7935" i="13"/>
  <c r="B7935" i="13"/>
  <c r="A7936" i="13"/>
  <c r="B7936" i="13"/>
  <c r="A7937" i="13"/>
  <c r="B7937" i="13"/>
  <c r="A7938" i="13"/>
  <c r="B7938" i="13"/>
  <c r="A7939" i="13"/>
  <c r="B7939" i="13"/>
  <c r="A7940" i="13"/>
  <c r="B7940" i="13"/>
  <c r="A7941" i="13"/>
  <c r="B7941" i="13"/>
  <c r="A7942" i="13"/>
  <c r="B7942" i="13"/>
  <c r="A7943" i="13"/>
  <c r="B7943" i="13"/>
  <c r="A7944" i="13"/>
  <c r="B7944" i="13"/>
  <c r="A7945" i="13"/>
  <c r="B7945" i="13"/>
  <c r="A7946" i="13"/>
  <c r="B7946" i="13"/>
  <c r="A7947" i="13"/>
  <c r="B7947" i="13"/>
  <c r="A7948" i="13"/>
  <c r="B7948" i="13"/>
  <c r="A7949" i="13"/>
  <c r="B7949" i="13"/>
  <c r="A7950" i="13"/>
  <c r="B7950" i="13"/>
  <c r="A7951" i="13"/>
  <c r="B7951" i="13"/>
  <c r="A7952" i="13"/>
  <c r="B7952" i="13"/>
  <c r="A7953" i="13"/>
  <c r="B7953" i="13"/>
  <c r="A7954" i="13"/>
  <c r="B7954" i="13"/>
  <c r="A7955" i="13"/>
  <c r="B7955" i="13"/>
  <c r="A7956" i="13"/>
  <c r="B7956" i="13"/>
  <c r="A7957" i="13"/>
  <c r="B7957" i="13"/>
  <c r="A7958" i="13"/>
  <c r="B7958" i="13"/>
  <c r="A7959" i="13"/>
  <c r="B7959" i="13"/>
  <c r="A7960" i="13"/>
  <c r="B7960" i="13"/>
  <c r="A7961" i="13"/>
  <c r="B7961" i="13"/>
  <c r="A7962" i="13"/>
  <c r="B7962" i="13"/>
  <c r="A7963" i="13"/>
  <c r="B7963" i="13"/>
  <c r="A7964" i="13"/>
  <c r="B7964" i="13"/>
  <c r="A7965" i="13"/>
  <c r="B7965" i="13"/>
  <c r="A7966" i="13"/>
  <c r="B7966" i="13"/>
  <c r="A7967" i="13"/>
  <c r="B7967" i="13"/>
  <c r="A7968" i="13"/>
  <c r="B7968" i="13"/>
  <c r="A7969" i="13"/>
  <c r="B7969" i="13"/>
  <c r="A7970" i="13"/>
  <c r="B7970" i="13"/>
  <c r="A7971" i="13"/>
  <c r="B7971" i="13"/>
  <c r="A7972" i="13"/>
  <c r="B7972" i="13"/>
  <c r="A7973" i="13"/>
  <c r="B7973" i="13"/>
  <c r="A7974" i="13"/>
  <c r="B7974" i="13"/>
  <c r="A7975" i="13"/>
  <c r="B7975" i="13"/>
  <c r="A7976" i="13"/>
  <c r="B7976" i="13"/>
  <c r="A7977" i="13"/>
  <c r="B7977" i="13"/>
  <c r="A7978" i="13"/>
  <c r="B7978" i="13"/>
  <c r="A7979" i="13"/>
  <c r="B7979" i="13"/>
  <c r="A7980" i="13"/>
  <c r="B7980" i="13"/>
  <c r="A7981" i="13"/>
  <c r="B7981" i="13"/>
  <c r="A7982" i="13"/>
  <c r="B7982" i="13"/>
  <c r="A7983" i="13"/>
  <c r="B7983" i="13"/>
  <c r="A7984" i="13"/>
  <c r="B7984" i="13"/>
  <c r="A7985" i="13"/>
  <c r="B7985" i="13"/>
  <c r="A7986" i="13"/>
  <c r="B7986" i="13"/>
  <c r="A7987" i="13"/>
  <c r="B7987" i="13"/>
  <c r="A7988" i="13"/>
  <c r="B7988" i="13"/>
  <c r="A7989" i="13"/>
  <c r="B7989" i="13"/>
  <c r="A7990" i="13"/>
  <c r="B7990" i="13"/>
  <c r="A7991" i="13"/>
  <c r="B7991" i="13"/>
  <c r="A7992" i="13"/>
  <c r="B7992" i="13"/>
  <c r="A7993" i="13"/>
  <c r="B7993" i="13"/>
  <c r="A7994" i="13"/>
  <c r="B7994" i="13"/>
  <c r="A7995" i="13"/>
  <c r="B7995" i="13"/>
  <c r="A7996" i="13"/>
  <c r="B7996" i="13"/>
  <c r="A7997" i="13"/>
  <c r="B7997" i="13"/>
  <c r="A7998" i="13"/>
  <c r="B7998" i="13"/>
  <c r="A7999" i="13"/>
  <c r="B7999" i="13"/>
  <c r="A8000" i="13"/>
  <c r="B8000" i="13"/>
  <c r="A8001" i="13"/>
  <c r="B8001" i="13"/>
  <c r="A8002" i="13"/>
  <c r="B8002" i="13"/>
  <c r="A8003" i="13"/>
  <c r="B8003" i="13"/>
  <c r="A8004" i="13"/>
  <c r="B8004" i="13"/>
  <c r="A8005" i="13"/>
  <c r="B8005" i="13"/>
  <c r="A8006" i="13"/>
  <c r="B8006" i="13"/>
  <c r="A8007" i="13"/>
  <c r="B8007" i="13"/>
  <c r="A8008" i="13"/>
  <c r="B8008" i="13"/>
  <c r="A8009" i="13"/>
  <c r="B8009" i="13"/>
  <c r="A8010" i="13"/>
  <c r="B8010" i="13"/>
  <c r="A8011" i="13"/>
  <c r="B8011" i="13"/>
  <c r="A8012" i="13"/>
  <c r="B8012" i="13"/>
  <c r="A8013" i="13"/>
  <c r="B8013" i="13"/>
  <c r="A8014" i="13"/>
  <c r="B8014" i="13"/>
  <c r="A8015" i="13"/>
  <c r="B8015" i="13"/>
  <c r="A8016" i="13"/>
  <c r="B8016" i="13"/>
  <c r="A8017" i="13"/>
  <c r="B8017" i="13"/>
  <c r="A8018" i="13"/>
  <c r="B8018" i="13"/>
  <c r="A8019" i="13"/>
  <c r="B8019" i="13"/>
  <c r="A8020" i="13"/>
  <c r="B8020" i="13"/>
  <c r="A8021" i="13"/>
  <c r="B8021" i="13"/>
  <c r="A8022" i="13"/>
  <c r="B8022" i="13"/>
  <c r="A8023" i="13"/>
  <c r="B8023" i="13"/>
  <c r="A8024" i="13"/>
  <c r="B8024" i="13"/>
  <c r="A8025" i="13"/>
  <c r="B8025" i="13"/>
  <c r="A8026" i="13"/>
  <c r="B8026" i="13"/>
  <c r="A8027" i="13"/>
  <c r="B8027" i="13"/>
  <c r="A8028" i="13"/>
  <c r="B8028" i="13"/>
  <c r="A8029" i="13"/>
  <c r="B8029" i="13"/>
  <c r="A8030" i="13"/>
  <c r="B8030" i="13"/>
  <c r="A8031" i="13"/>
  <c r="B8031" i="13"/>
  <c r="A8032" i="13"/>
  <c r="B8032" i="13"/>
  <c r="A8033" i="13"/>
  <c r="B8033" i="13"/>
  <c r="A8034" i="13"/>
  <c r="B8034" i="13"/>
  <c r="A8035" i="13"/>
  <c r="B8035" i="13"/>
  <c r="A8036" i="13"/>
  <c r="B8036" i="13"/>
  <c r="A8037" i="13"/>
  <c r="B8037" i="13"/>
  <c r="A8038" i="13"/>
  <c r="B8038" i="13"/>
  <c r="A8039" i="13"/>
  <c r="B8039" i="13"/>
  <c r="A8040" i="13"/>
  <c r="B8040" i="13"/>
  <c r="A8041" i="13"/>
  <c r="B8041" i="13"/>
  <c r="A8042" i="13"/>
  <c r="B8042" i="13"/>
  <c r="A8043" i="13"/>
  <c r="B8043" i="13"/>
  <c r="A8044" i="13"/>
  <c r="B8044" i="13"/>
  <c r="A8045" i="13"/>
  <c r="B8045" i="13"/>
  <c r="A8046" i="13"/>
  <c r="B8046" i="13"/>
  <c r="A8047" i="13"/>
  <c r="B8047" i="13"/>
  <c r="A8048" i="13"/>
  <c r="B8048" i="13"/>
  <c r="A8049" i="13"/>
  <c r="B8049" i="13"/>
  <c r="A8050" i="13"/>
  <c r="B8050" i="13"/>
  <c r="A8051" i="13"/>
  <c r="B8051" i="13"/>
  <c r="A8052" i="13"/>
  <c r="B8052" i="13"/>
  <c r="A8053" i="13"/>
  <c r="B8053" i="13"/>
  <c r="A8054" i="13"/>
  <c r="B8054" i="13"/>
  <c r="A8055" i="13"/>
  <c r="B8055" i="13"/>
  <c r="A8056" i="13"/>
  <c r="B8056" i="13"/>
  <c r="A8057" i="13"/>
  <c r="B8057" i="13"/>
  <c r="A8058" i="13"/>
  <c r="B8058" i="13"/>
  <c r="A8059" i="13"/>
  <c r="B8059" i="13"/>
  <c r="A8060" i="13"/>
  <c r="B8060" i="13"/>
  <c r="A8061" i="13"/>
  <c r="B8061" i="13"/>
  <c r="A8062" i="13"/>
  <c r="B8062" i="13"/>
  <c r="A8063" i="13"/>
  <c r="B8063" i="13"/>
  <c r="A8064" i="13"/>
  <c r="B8064" i="13"/>
  <c r="A8065" i="13"/>
  <c r="B8065" i="13"/>
  <c r="A8066" i="13"/>
  <c r="B8066" i="13"/>
  <c r="A8067" i="13"/>
  <c r="B8067" i="13"/>
  <c r="A8068" i="13"/>
  <c r="B8068" i="13"/>
  <c r="A8069" i="13"/>
  <c r="B8069" i="13"/>
  <c r="A8070" i="13"/>
  <c r="B8070" i="13"/>
  <c r="A8071" i="13"/>
  <c r="B8071" i="13"/>
  <c r="A8072" i="13"/>
  <c r="B8072" i="13"/>
  <c r="A8073" i="13"/>
  <c r="B8073" i="13"/>
  <c r="A8074" i="13"/>
  <c r="B8074" i="13"/>
  <c r="A8075" i="13"/>
  <c r="B8075" i="13"/>
  <c r="A8076" i="13"/>
  <c r="B8076" i="13"/>
  <c r="A8077" i="13"/>
  <c r="B8077" i="13"/>
  <c r="A8078" i="13"/>
  <c r="B8078" i="13"/>
  <c r="A8079" i="13"/>
  <c r="B8079" i="13"/>
  <c r="A8080" i="13"/>
  <c r="B8080" i="13"/>
  <c r="A8081" i="13"/>
  <c r="B8081" i="13"/>
  <c r="A8082" i="13"/>
  <c r="B8082" i="13"/>
  <c r="A8083" i="13"/>
  <c r="B8083" i="13"/>
  <c r="A8084" i="13"/>
  <c r="B8084" i="13"/>
  <c r="A8085" i="13"/>
  <c r="B8085" i="13"/>
  <c r="A8086" i="13"/>
  <c r="B8086" i="13"/>
  <c r="A8087" i="13"/>
  <c r="B8087" i="13"/>
  <c r="A8088" i="13"/>
  <c r="B8088" i="13"/>
  <c r="A8089" i="13"/>
  <c r="B8089" i="13"/>
  <c r="A8090" i="13"/>
  <c r="B8090" i="13"/>
  <c r="A8091" i="13"/>
  <c r="B8091" i="13"/>
  <c r="A8092" i="13"/>
  <c r="B8092" i="13"/>
  <c r="A8093" i="13"/>
  <c r="B8093" i="13"/>
  <c r="A8094" i="13"/>
  <c r="B8094" i="13"/>
  <c r="A8095" i="13"/>
  <c r="B8095" i="13"/>
  <c r="A8096" i="13"/>
  <c r="B8096" i="13"/>
  <c r="A8097" i="13"/>
  <c r="B8097" i="13"/>
  <c r="A8098" i="13"/>
  <c r="B8098" i="13"/>
  <c r="A8099" i="13"/>
  <c r="B8099" i="13"/>
  <c r="A8100" i="13"/>
  <c r="B8100" i="13"/>
  <c r="A8101" i="13"/>
  <c r="B8101" i="13"/>
  <c r="A8102" i="13"/>
  <c r="B8102" i="13"/>
  <c r="A8103" i="13"/>
  <c r="B8103" i="13"/>
  <c r="A8104" i="13"/>
  <c r="B8104" i="13"/>
  <c r="A8105" i="13"/>
  <c r="B8105" i="13"/>
  <c r="A8106" i="13"/>
  <c r="B8106" i="13"/>
  <c r="A8107" i="13"/>
  <c r="B8107" i="13"/>
  <c r="A8108" i="13"/>
  <c r="B8108" i="13"/>
  <c r="A8109" i="13"/>
  <c r="B8109" i="13"/>
  <c r="A8110" i="13"/>
  <c r="B8110" i="13"/>
  <c r="A8111" i="13"/>
  <c r="B8111" i="13"/>
  <c r="A8112" i="13"/>
  <c r="B8112" i="13"/>
  <c r="A8113" i="13"/>
  <c r="B8113" i="13"/>
  <c r="A8114" i="13"/>
  <c r="B8114" i="13"/>
  <c r="A8115" i="13"/>
  <c r="B8115" i="13"/>
  <c r="A8116" i="13"/>
  <c r="B8116" i="13"/>
  <c r="A8117" i="13"/>
  <c r="B8117" i="13"/>
  <c r="A8118" i="13"/>
  <c r="B8118" i="13"/>
  <c r="A8119" i="13"/>
  <c r="B8119" i="13"/>
  <c r="A8120" i="13"/>
  <c r="B8120" i="13"/>
  <c r="A8121" i="13"/>
  <c r="B8121" i="13"/>
  <c r="A8122" i="13"/>
  <c r="B8122" i="13"/>
  <c r="A8123" i="13"/>
  <c r="B8123" i="13"/>
  <c r="A8124" i="13"/>
  <c r="B8124" i="13"/>
  <c r="A8125" i="13"/>
  <c r="B8125" i="13"/>
  <c r="A8126" i="13"/>
  <c r="B8126" i="13"/>
  <c r="A8127" i="13"/>
  <c r="B8127" i="13"/>
  <c r="A8128" i="13"/>
  <c r="B8128" i="13"/>
  <c r="A8129" i="13"/>
  <c r="B8129" i="13"/>
  <c r="A8130" i="13"/>
  <c r="B8130" i="13"/>
  <c r="A8131" i="13"/>
  <c r="B8131" i="13"/>
  <c r="A8132" i="13"/>
  <c r="B8132" i="13"/>
  <c r="A8133" i="13"/>
  <c r="B8133" i="13"/>
  <c r="A8134" i="13"/>
  <c r="B8134" i="13"/>
  <c r="A8135" i="13"/>
  <c r="B8135" i="13"/>
  <c r="A8136" i="13"/>
  <c r="B8136" i="13"/>
  <c r="A8137" i="13"/>
  <c r="B8137" i="13"/>
  <c r="A8138" i="13"/>
  <c r="B8138" i="13"/>
  <c r="A8139" i="13"/>
  <c r="B8139" i="13"/>
  <c r="A8140" i="13"/>
  <c r="B8140" i="13"/>
  <c r="A8141" i="13"/>
  <c r="B8141" i="13"/>
  <c r="A8142" i="13"/>
  <c r="B8142" i="13"/>
  <c r="A8143" i="13"/>
  <c r="B8143" i="13"/>
  <c r="A8144" i="13"/>
  <c r="B8144" i="13"/>
  <c r="A8145" i="13"/>
  <c r="B8145" i="13"/>
  <c r="A8146" i="13"/>
  <c r="B8146" i="13"/>
  <c r="A8147" i="13"/>
  <c r="B8147" i="13"/>
  <c r="A8148" i="13"/>
  <c r="B8148" i="13"/>
  <c r="A8149" i="13"/>
  <c r="B8149" i="13"/>
  <c r="A8150" i="13"/>
  <c r="B8150" i="13"/>
  <c r="A8151" i="13"/>
  <c r="B8151" i="13"/>
  <c r="A8152" i="13"/>
  <c r="B8152" i="13"/>
  <c r="A8153" i="13"/>
  <c r="B8153" i="13"/>
  <c r="A8154" i="13"/>
  <c r="B8154" i="13"/>
  <c r="A8155" i="13"/>
  <c r="B8155" i="13"/>
  <c r="A8156" i="13"/>
  <c r="B8156" i="13"/>
  <c r="A8157" i="13"/>
  <c r="B8157" i="13"/>
  <c r="A8158" i="13"/>
  <c r="B8158" i="13"/>
  <c r="A8159" i="13"/>
  <c r="B8159" i="13"/>
  <c r="A8160" i="13"/>
  <c r="B8160" i="13"/>
  <c r="A8161" i="13"/>
  <c r="B8161" i="13"/>
  <c r="A8162" i="13"/>
  <c r="B8162" i="13"/>
  <c r="A8163" i="13"/>
  <c r="B8163" i="13"/>
  <c r="A8164" i="13"/>
  <c r="B8164" i="13"/>
  <c r="A8165" i="13"/>
  <c r="B8165" i="13"/>
  <c r="A8166" i="13"/>
  <c r="B8166" i="13"/>
  <c r="A8167" i="13"/>
  <c r="B8167" i="13"/>
  <c r="A8168" i="13"/>
  <c r="B8168" i="13"/>
  <c r="A8169" i="13"/>
  <c r="B8169" i="13"/>
  <c r="A8170" i="13"/>
  <c r="B8170" i="13"/>
  <c r="A8171" i="13"/>
  <c r="B8171" i="13"/>
  <c r="A8172" i="13"/>
  <c r="B8172" i="13"/>
  <c r="A8173" i="13"/>
  <c r="B8173" i="13"/>
  <c r="A8174" i="13"/>
  <c r="B8174" i="13"/>
  <c r="A8175" i="13"/>
  <c r="B8175" i="13"/>
  <c r="A8176" i="13"/>
  <c r="B8176" i="13"/>
  <c r="A8177" i="13"/>
  <c r="B8177" i="13"/>
  <c r="A8178" i="13"/>
  <c r="B8178" i="13"/>
  <c r="A8179" i="13"/>
  <c r="B8179" i="13"/>
  <c r="A8180" i="13"/>
  <c r="B8180" i="13"/>
  <c r="A8181" i="13"/>
  <c r="B8181" i="13"/>
  <c r="A8182" i="13"/>
  <c r="B8182" i="13"/>
  <c r="A8183" i="13"/>
  <c r="B8183" i="13"/>
  <c r="A8184" i="13"/>
  <c r="B8184" i="13"/>
  <c r="A8185" i="13"/>
  <c r="B8185" i="13"/>
  <c r="A8186" i="13"/>
  <c r="B8186" i="13"/>
  <c r="A8187" i="13"/>
  <c r="B8187" i="13"/>
  <c r="A8188" i="13"/>
  <c r="B8188" i="13"/>
  <c r="A8189" i="13"/>
  <c r="B8189" i="13"/>
  <c r="A8190" i="13"/>
  <c r="B8190" i="13"/>
  <c r="A8191" i="13"/>
  <c r="B8191" i="13"/>
  <c r="A8192" i="13"/>
  <c r="B8192" i="13"/>
  <c r="A8193" i="13"/>
  <c r="B8193" i="13"/>
  <c r="A8194" i="13"/>
  <c r="B8194" i="13"/>
  <c r="A8195" i="13"/>
  <c r="B8195" i="13"/>
  <c r="A8196" i="13"/>
  <c r="B8196" i="13"/>
  <c r="A8197" i="13"/>
  <c r="B8197" i="13"/>
  <c r="A8198" i="13"/>
  <c r="B8198" i="13"/>
  <c r="A8199" i="13"/>
  <c r="B8199" i="13"/>
  <c r="A8200" i="13"/>
  <c r="B8200" i="13"/>
  <c r="A8201" i="13"/>
  <c r="B8201" i="13"/>
  <c r="A8202" i="13"/>
  <c r="B8202" i="13"/>
  <c r="A8203" i="13"/>
  <c r="B8203" i="13"/>
  <c r="A8204" i="13"/>
  <c r="B8204" i="13"/>
  <c r="A8205" i="13"/>
  <c r="B8205" i="13"/>
  <c r="A8206" i="13"/>
  <c r="B8206" i="13"/>
  <c r="A8207" i="13"/>
  <c r="B8207" i="13"/>
  <c r="A8208" i="13"/>
  <c r="B8208" i="13"/>
  <c r="A8209" i="13"/>
  <c r="B8209" i="13"/>
  <c r="A8210" i="13"/>
  <c r="B8210" i="13"/>
  <c r="A8211" i="13"/>
  <c r="B8211" i="13"/>
  <c r="A8212" i="13"/>
  <c r="B8212" i="13"/>
  <c r="A8213" i="13"/>
  <c r="B8213" i="13"/>
  <c r="A8214" i="13"/>
  <c r="B8214" i="13"/>
  <c r="A8215" i="13"/>
  <c r="B8215" i="13"/>
  <c r="A8216" i="13"/>
  <c r="B8216" i="13"/>
  <c r="A8217" i="13"/>
  <c r="B8217" i="13"/>
  <c r="A8218" i="13"/>
  <c r="B8218" i="13"/>
  <c r="A8219" i="13"/>
  <c r="B8219" i="13"/>
  <c r="A8220" i="13"/>
  <c r="B8220" i="13"/>
  <c r="A8221" i="13"/>
  <c r="B8221" i="13"/>
  <c r="A8222" i="13"/>
  <c r="B8222" i="13"/>
  <c r="A8223" i="13"/>
  <c r="B8223" i="13"/>
  <c r="A8224" i="13"/>
  <c r="B8224" i="13"/>
  <c r="A8225" i="13"/>
  <c r="B8225" i="13"/>
  <c r="A8226" i="13"/>
  <c r="B8226" i="13"/>
  <c r="A8227" i="13"/>
  <c r="B8227" i="13"/>
  <c r="A8228" i="13"/>
  <c r="B8228" i="13"/>
  <c r="A8229" i="13"/>
  <c r="B8229" i="13"/>
  <c r="A8230" i="13"/>
  <c r="B8230" i="13"/>
  <c r="A8231" i="13"/>
  <c r="B8231" i="13"/>
  <c r="A8232" i="13"/>
  <c r="B8232" i="13"/>
  <c r="A8233" i="13"/>
  <c r="B8233" i="13"/>
  <c r="A8234" i="13"/>
  <c r="B8234" i="13"/>
  <c r="A8235" i="13"/>
  <c r="B8235" i="13"/>
  <c r="A8236" i="13"/>
  <c r="B8236" i="13"/>
  <c r="A8237" i="13"/>
  <c r="B8237" i="13"/>
  <c r="A8238" i="13"/>
  <c r="B8238" i="13"/>
  <c r="A8239" i="13"/>
  <c r="B8239" i="13"/>
  <c r="A8240" i="13"/>
  <c r="B8240" i="13"/>
  <c r="A8241" i="13"/>
  <c r="B8241" i="13"/>
  <c r="A8242" i="13"/>
  <c r="B8242" i="13"/>
  <c r="A8243" i="13"/>
  <c r="B8243" i="13"/>
  <c r="A8244" i="13"/>
  <c r="B8244" i="13"/>
  <c r="A8245" i="13"/>
  <c r="B8245" i="13"/>
  <c r="A8246" i="13"/>
  <c r="B8246" i="13"/>
  <c r="A8247" i="13"/>
  <c r="B8247" i="13"/>
  <c r="A8248" i="13"/>
  <c r="B8248" i="13"/>
  <c r="A8249" i="13"/>
  <c r="B8249" i="13"/>
  <c r="A8250" i="13"/>
  <c r="B8250" i="13"/>
  <c r="A8251" i="13"/>
  <c r="B8251" i="13"/>
  <c r="A8252" i="13"/>
  <c r="B8252" i="13"/>
  <c r="A8253" i="13"/>
  <c r="B8253" i="13"/>
  <c r="A8254" i="13"/>
  <c r="B8254" i="13"/>
  <c r="A8255" i="13"/>
  <c r="B8255" i="13"/>
  <c r="A8256" i="13"/>
  <c r="B8256" i="13"/>
  <c r="A8257" i="13"/>
  <c r="B8257" i="13"/>
  <c r="A8258" i="13"/>
  <c r="B8258" i="13"/>
  <c r="A8259" i="13"/>
  <c r="B8259" i="13"/>
  <c r="A8260" i="13"/>
  <c r="B8260" i="13"/>
  <c r="A8261" i="13"/>
  <c r="B8261" i="13"/>
  <c r="A8262" i="13"/>
  <c r="B8262" i="13"/>
  <c r="A8263" i="13"/>
  <c r="B8263" i="13"/>
  <c r="A8264" i="13"/>
  <c r="B8264" i="13"/>
  <c r="A8265" i="13"/>
  <c r="B8265" i="13"/>
  <c r="A8266" i="13"/>
  <c r="B8266" i="13"/>
  <c r="A8267" i="13"/>
  <c r="B8267" i="13"/>
  <c r="A8268" i="13"/>
  <c r="B8268" i="13"/>
  <c r="A8269" i="13"/>
  <c r="B8269" i="13"/>
  <c r="A8270" i="13"/>
  <c r="B8270" i="13"/>
  <c r="A8271" i="13"/>
  <c r="B8271" i="13"/>
  <c r="A8272" i="13"/>
  <c r="B8272" i="13"/>
  <c r="A8273" i="13"/>
  <c r="B8273" i="13"/>
  <c r="A8274" i="13"/>
  <c r="B8274" i="13"/>
  <c r="A8275" i="13"/>
  <c r="B8275" i="13"/>
  <c r="A8276" i="13"/>
  <c r="B8276" i="13"/>
  <c r="A8277" i="13"/>
  <c r="B8277" i="13"/>
  <c r="A8278" i="13"/>
  <c r="B8278" i="13"/>
  <c r="A8279" i="13"/>
  <c r="B8279" i="13"/>
  <c r="A8280" i="13"/>
  <c r="B8280" i="13"/>
  <c r="A8281" i="13"/>
  <c r="B8281" i="13"/>
  <c r="A8282" i="13"/>
  <c r="B8282" i="13"/>
  <c r="A8283" i="13"/>
  <c r="B8283" i="13"/>
  <c r="A8284" i="13"/>
  <c r="B8284" i="13"/>
  <c r="A8285" i="13"/>
  <c r="B8285" i="13"/>
  <c r="A8286" i="13"/>
  <c r="B8286" i="13"/>
  <c r="A8287" i="13"/>
  <c r="B8287" i="13"/>
  <c r="A8288" i="13"/>
  <c r="B8288" i="13"/>
  <c r="A8289" i="13"/>
  <c r="B8289" i="13"/>
  <c r="A8290" i="13"/>
  <c r="B8290" i="13"/>
  <c r="A8291" i="13"/>
  <c r="B8291" i="13"/>
  <c r="A8292" i="13"/>
  <c r="B8292" i="13"/>
  <c r="A8293" i="13"/>
  <c r="B8293" i="13"/>
  <c r="A8294" i="13"/>
  <c r="B8294" i="13"/>
  <c r="A8295" i="13"/>
  <c r="B8295" i="13"/>
  <c r="A8296" i="13"/>
  <c r="B8296" i="13"/>
  <c r="A8297" i="13"/>
  <c r="B8297" i="13"/>
  <c r="A8298" i="13"/>
  <c r="B8298" i="13"/>
  <c r="A8299" i="13"/>
  <c r="B8299" i="13"/>
  <c r="A8300" i="13"/>
  <c r="B8300" i="13"/>
  <c r="A8301" i="13"/>
  <c r="B8301" i="13"/>
  <c r="A8302" i="13"/>
  <c r="B8302" i="13"/>
  <c r="A8303" i="13"/>
  <c r="B8303" i="13"/>
  <c r="A8304" i="13"/>
  <c r="B8304" i="13"/>
  <c r="A8305" i="13"/>
  <c r="B8305" i="13"/>
  <c r="A8306" i="13"/>
  <c r="B8306" i="13"/>
  <c r="A8307" i="13"/>
  <c r="B8307" i="13"/>
  <c r="A8308" i="13"/>
  <c r="B8308" i="13"/>
  <c r="A8309" i="13"/>
  <c r="B8309" i="13"/>
  <c r="A8310" i="13"/>
  <c r="B8310" i="13"/>
  <c r="A8311" i="13"/>
  <c r="B8311" i="13"/>
  <c r="A8312" i="13"/>
  <c r="B8312" i="13"/>
  <c r="A8313" i="13"/>
  <c r="B8313" i="13"/>
  <c r="A8314" i="13"/>
  <c r="B8314" i="13"/>
  <c r="A8315" i="13"/>
  <c r="B8315" i="13"/>
  <c r="A8316" i="13"/>
  <c r="B8316" i="13"/>
  <c r="A8317" i="13"/>
  <c r="B8317" i="13"/>
  <c r="A8318" i="13"/>
  <c r="B8318" i="13"/>
  <c r="A8319" i="13"/>
  <c r="B8319" i="13"/>
  <c r="A8320" i="13"/>
  <c r="B8320" i="13"/>
  <c r="A8321" i="13"/>
  <c r="B8321" i="13"/>
  <c r="A8322" i="13"/>
  <c r="B8322" i="13"/>
  <c r="A8323" i="13"/>
  <c r="B8323" i="13"/>
  <c r="A8324" i="13"/>
  <c r="B8324" i="13"/>
  <c r="A8325" i="13"/>
  <c r="B8325" i="13"/>
  <c r="A8326" i="13"/>
  <c r="B8326" i="13"/>
  <c r="A8327" i="13"/>
  <c r="B8327" i="13"/>
  <c r="A8328" i="13"/>
  <c r="B8328" i="13"/>
  <c r="A8329" i="13"/>
  <c r="B8329" i="13"/>
  <c r="A8330" i="13"/>
  <c r="B8330" i="13"/>
  <c r="A8331" i="13"/>
  <c r="B8331" i="13"/>
  <c r="A8332" i="13"/>
  <c r="B8332" i="13"/>
  <c r="A8333" i="13"/>
  <c r="B8333" i="13"/>
  <c r="A8334" i="13"/>
  <c r="B8334" i="13"/>
  <c r="A8335" i="13"/>
  <c r="B8335" i="13"/>
  <c r="A8336" i="13"/>
  <c r="B8336" i="13"/>
  <c r="A8337" i="13"/>
  <c r="B8337" i="13"/>
  <c r="A8338" i="13"/>
  <c r="B8338" i="13"/>
  <c r="A8339" i="13"/>
  <c r="B8339" i="13"/>
  <c r="A8340" i="13"/>
  <c r="B8340" i="13"/>
  <c r="A8341" i="13"/>
  <c r="B8341" i="13"/>
  <c r="A8342" i="13"/>
  <c r="B8342" i="13"/>
  <c r="A8343" i="13"/>
  <c r="B8343" i="13"/>
  <c r="A8344" i="13"/>
  <c r="B8344" i="13"/>
  <c r="A8345" i="13"/>
  <c r="B8345" i="13"/>
  <c r="A8346" i="13"/>
  <c r="B8346" i="13"/>
  <c r="A8347" i="13"/>
  <c r="B8347" i="13"/>
  <c r="A8348" i="13"/>
  <c r="B8348" i="13"/>
  <c r="A8349" i="13"/>
  <c r="B8349" i="13"/>
  <c r="A8350" i="13"/>
  <c r="B8350" i="13"/>
  <c r="A8351" i="13"/>
  <c r="B8351" i="13"/>
  <c r="A8352" i="13"/>
  <c r="B8352" i="13"/>
  <c r="A8353" i="13"/>
  <c r="B8353" i="13"/>
  <c r="A8354" i="13"/>
  <c r="B8354" i="13"/>
  <c r="A8355" i="13"/>
  <c r="B8355" i="13"/>
  <c r="A8356" i="13"/>
  <c r="B8356" i="13"/>
  <c r="A8357" i="13"/>
  <c r="B8357" i="13"/>
  <c r="A8358" i="13"/>
  <c r="B8358" i="13"/>
  <c r="A8359" i="13"/>
  <c r="B8359" i="13"/>
  <c r="A8360" i="13"/>
  <c r="B8360" i="13"/>
  <c r="A8361" i="13"/>
  <c r="B8361" i="13"/>
  <c r="A8362" i="13"/>
  <c r="B8362" i="13"/>
  <c r="A8363" i="13"/>
  <c r="B8363" i="13"/>
  <c r="A8364" i="13"/>
  <c r="B8364" i="13"/>
  <c r="A8365" i="13"/>
  <c r="B8365" i="13"/>
  <c r="A8366" i="13"/>
  <c r="B8366" i="13"/>
  <c r="A8367" i="13"/>
  <c r="B8367" i="13"/>
  <c r="A8368" i="13"/>
  <c r="B8368" i="13"/>
  <c r="A8369" i="13"/>
  <c r="B8369" i="13"/>
  <c r="A8370" i="13"/>
  <c r="B8370" i="13"/>
  <c r="A8371" i="13"/>
  <c r="B8371" i="13"/>
  <c r="A8372" i="13"/>
  <c r="B8372" i="13"/>
  <c r="A8373" i="13"/>
  <c r="B8373" i="13"/>
  <c r="A8374" i="13"/>
  <c r="B8374" i="13"/>
  <c r="A8375" i="13"/>
  <c r="B8375" i="13"/>
  <c r="A8376" i="13"/>
  <c r="B8376" i="13"/>
  <c r="A8377" i="13"/>
  <c r="B8377" i="13"/>
  <c r="A8378" i="13"/>
  <c r="B8378" i="13"/>
  <c r="A8379" i="13"/>
  <c r="B8379" i="13"/>
  <c r="A8380" i="13"/>
  <c r="B8380" i="13"/>
  <c r="A8381" i="13"/>
  <c r="B8381" i="13"/>
  <c r="A8382" i="13"/>
  <c r="B8382" i="13"/>
  <c r="A8383" i="13"/>
  <c r="B8383" i="13"/>
  <c r="A8384" i="13"/>
  <c r="B8384" i="13"/>
  <c r="A8385" i="13"/>
  <c r="B8385" i="13"/>
  <c r="A8386" i="13"/>
  <c r="B8386" i="13"/>
  <c r="A8387" i="13"/>
  <c r="B8387" i="13"/>
  <c r="A8388" i="13"/>
  <c r="B8388" i="13"/>
  <c r="A8389" i="13"/>
  <c r="B8389" i="13"/>
  <c r="A8390" i="13"/>
  <c r="B8390" i="13"/>
  <c r="A8391" i="13"/>
  <c r="B8391" i="13"/>
  <c r="A8392" i="13"/>
  <c r="B8392" i="13"/>
  <c r="A8393" i="13"/>
  <c r="B8393" i="13"/>
  <c r="A8394" i="13"/>
  <c r="B8394" i="13"/>
  <c r="A8395" i="13"/>
  <c r="B8395" i="13"/>
  <c r="A8396" i="13"/>
  <c r="B8396" i="13"/>
  <c r="A8397" i="13"/>
  <c r="B8397" i="13"/>
  <c r="A8398" i="13"/>
  <c r="B8398" i="13"/>
  <c r="A8399" i="13"/>
  <c r="B8399" i="13"/>
  <c r="A8400" i="13"/>
  <c r="B8400" i="13"/>
  <c r="A8401" i="13"/>
  <c r="B8401" i="13"/>
  <c r="A8402" i="13"/>
  <c r="B8402" i="13"/>
  <c r="A8403" i="13"/>
  <c r="B8403" i="13"/>
  <c r="A8404" i="13"/>
  <c r="B8404" i="13"/>
  <c r="A8405" i="13"/>
  <c r="B8405" i="13"/>
  <c r="A8406" i="13"/>
  <c r="B8406" i="13"/>
  <c r="A8407" i="13"/>
  <c r="B8407" i="13"/>
  <c r="A8408" i="13"/>
  <c r="B8408" i="13"/>
  <c r="A8409" i="13"/>
  <c r="B8409" i="13"/>
  <c r="A8410" i="13"/>
  <c r="B8410" i="13"/>
  <c r="A8411" i="13"/>
  <c r="B8411" i="13"/>
  <c r="A8412" i="13"/>
  <c r="B8412" i="13"/>
  <c r="A8413" i="13"/>
  <c r="B8413" i="13"/>
  <c r="A8414" i="13"/>
  <c r="B8414" i="13"/>
  <c r="A8415" i="13"/>
  <c r="B8415" i="13"/>
  <c r="A8416" i="13"/>
  <c r="B8416" i="13"/>
  <c r="A8417" i="13"/>
  <c r="B8417" i="13"/>
  <c r="A8418" i="13"/>
  <c r="B8418" i="13"/>
  <c r="A8419" i="13"/>
  <c r="B8419" i="13"/>
  <c r="A8420" i="13"/>
  <c r="B8420" i="13"/>
  <c r="A8421" i="13"/>
  <c r="B8421" i="13"/>
  <c r="A8422" i="13"/>
  <c r="B8422" i="13"/>
  <c r="A8423" i="13"/>
  <c r="B8423" i="13"/>
  <c r="A8424" i="13"/>
  <c r="B8424" i="13"/>
  <c r="A8425" i="13"/>
  <c r="B8425" i="13"/>
  <c r="A8426" i="13"/>
  <c r="B8426" i="13"/>
  <c r="A8427" i="13"/>
  <c r="B8427" i="13"/>
  <c r="A8428" i="13"/>
  <c r="B8428" i="13"/>
  <c r="A8429" i="13"/>
  <c r="B8429" i="13"/>
  <c r="A8430" i="13"/>
  <c r="B8430" i="13"/>
  <c r="A8431" i="13"/>
  <c r="B8431" i="13"/>
  <c r="A8432" i="13"/>
  <c r="B8432" i="13"/>
  <c r="A8433" i="13"/>
  <c r="B8433" i="13"/>
  <c r="A8434" i="13"/>
  <c r="B8434" i="13"/>
  <c r="A8435" i="13"/>
  <c r="B8435" i="13"/>
  <c r="A8436" i="13"/>
  <c r="B8436" i="13"/>
  <c r="A8437" i="13"/>
  <c r="B8437" i="13"/>
  <c r="A8438" i="13"/>
  <c r="B8438" i="13"/>
  <c r="A8439" i="13"/>
  <c r="B8439" i="13"/>
  <c r="A8440" i="13"/>
  <c r="B8440" i="13"/>
  <c r="A8441" i="13"/>
  <c r="B8441" i="13"/>
  <c r="A8442" i="13"/>
  <c r="B8442" i="13"/>
  <c r="A8443" i="13"/>
  <c r="B8443" i="13"/>
  <c r="A8444" i="13"/>
  <c r="B8444" i="13"/>
  <c r="A8445" i="13"/>
  <c r="B8445" i="13"/>
  <c r="A8446" i="13"/>
  <c r="B8446" i="13"/>
  <c r="A8447" i="13"/>
  <c r="B8447" i="13"/>
  <c r="A8448" i="13"/>
  <c r="B8448" i="13"/>
  <c r="A8449" i="13"/>
  <c r="B8449" i="13"/>
  <c r="A8450" i="13"/>
  <c r="B8450" i="13"/>
  <c r="A8451" i="13"/>
  <c r="B8451" i="13"/>
  <c r="A8452" i="13"/>
  <c r="B8452" i="13"/>
  <c r="A8453" i="13"/>
  <c r="B8453" i="13"/>
  <c r="A8454" i="13"/>
  <c r="B8454" i="13"/>
  <c r="A8455" i="13"/>
  <c r="B8455" i="13"/>
  <c r="A8456" i="13"/>
  <c r="B8456" i="13"/>
  <c r="A8457" i="13"/>
  <c r="B8457" i="13"/>
  <c r="A8458" i="13"/>
  <c r="B8458" i="13"/>
  <c r="A8459" i="13"/>
  <c r="B8459" i="13"/>
  <c r="A8460" i="13"/>
  <c r="B8460" i="13"/>
  <c r="A8461" i="13"/>
  <c r="B8461" i="13"/>
  <c r="A8462" i="13"/>
  <c r="B8462" i="13"/>
  <c r="A8463" i="13"/>
  <c r="B8463" i="13"/>
  <c r="A8464" i="13"/>
  <c r="B8464" i="13"/>
  <c r="A8465" i="13"/>
  <c r="B8465" i="13"/>
  <c r="A8466" i="13"/>
  <c r="B8466" i="13"/>
  <c r="A8467" i="13"/>
  <c r="B8467" i="13"/>
  <c r="A8468" i="13"/>
  <c r="B8468" i="13"/>
  <c r="A8469" i="13"/>
  <c r="B8469" i="13"/>
  <c r="A8470" i="13"/>
  <c r="B8470" i="13"/>
  <c r="A8471" i="13"/>
  <c r="B8471" i="13"/>
  <c r="A8472" i="13"/>
  <c r="B8472" i="13"/>
  <c r="A8473" i="13"/>
  <c r="B8473" i="13"/>
  <c r="A8474" i="13"/>
  <c r="B8474" i="13"/>
  <c r="A8475" i="13"/>
  <c r="B8475" i="13"/>
  <c r="A8476" i="13"/>
  <c r="B8476" i="13"/>
  <c r="A8477" i="13"/>
  <c r="B8477" i="13"/>
  <c r="A8478" i="13"/>
  <c r="B8478" i="13"/>
  <c r="A8479" i="13"/>
  <c r="B8479" i="13"/>
  <c r="A8480" i="13"/>
  <c r="B8480" i="13"/>
  <c r="A8481" i="13"/>
  <c r="B8481" i="13"/>
  <c r="A8482" i="13"/>
  <c r="B8482" i="13"/>
  <c r="A8483" i="13"/>
  <c r="B8483" i="13"/>
  <c r="A8484" i="13"/>
  <c r="B8484" i="13"/>
  <c r="A8485" i="13"/>
  <c r="B8485" i="13"/>
  <c r="A8486" i="13"/>
  <c r="B8486" i="13"/>
  <c r="A8487" i="13"/>
  <c r="B8487" i="13"/>
  <c r="A8488" i="13"/>
  <c r="B8488" i="13"/>
  <c r="A8489" i="13"/>
  <c r="B8489" i="13"/>
  <c r="A8490" i="13"/>
  <c r="B8490" i="13"/>
  <c r="A8491" i="13"/>
  <c r="B8491" i="13"/>
  <c r="A8492" i="13"/>
  <c r="B8492" i="13"/>
  <c r="A8493" i="13"/>
  <c r="B8493" i="13"/>
  <c r="A8494" i="13"/>
  <c r="B8494" i="13"/>
  <c r="A8495" i="13"/>
  <c r="B8495" i="13"/>
  <c r="A8496" i="13"/>
  <c r="B8496" i="13"/>
  <c r="A8497" i="13"/>
  <c r="B8497" i="13"/>
  <c r="A8498" i="13"/>
  <c r="B8498" i="13"/>
  <c r="A8499" i="13"/>
  <c r="B8499" i="13"/>
  <c r="A8500" i="13"/>
  <c r="B8500" i="13"/>
  <c r="A8501" i="13"/>
  <c r="B8501" i="13"/>
  <c r="A8502" i="13"/>
  <c r="B8502" i="13"/>
  <c r="A8503" i="13"/>
  <c r="B8503" i="13"/>
  <c r="A8504" i="13"/>
  <c r="B8504" i="13"/>
  <c r="A8505" i="13"/>
  <c r="B8505" i="13"/>
  <c r="A8506" i="13"/>
  <c r="B8506" i="13"/>
  <c r="A8507" i="13"/>
  <c r="B8507" i="13"/>
  <c r="A8508" i="13"/>
  <c r="B8508" i="13"/>
  <c r="A8509" i="13"/>
  <c r="B8509" i="13"/>
  <c r="A8510" i="13"/>
  <c r="B8510" i="13"/>
  <c r="A8511" i="13"/>
  <c r="B8511" i="13"/>
  <c r="A8512" i="13"/>
  <c r="B8512" i="13"/>
  <c r="A8513" i="13"/>
  <c r="B8513" i="13"/>
  <c r="A8514" i="13"/>
  <c r="B8514" i="13"/>
  <c r="A8515" i="13"/>
  <c r="B8515" i="13"/>
  <c r="A8516" i="13"/>
  <c r="B8516" i="13"/>
  <c r="A8517" i="13"/>
  <c r="B8517" i="13"/>
  <c r="A8518" i="13"/>
  <c r="B8518" i="13"/>
  <c r="A8519" i="13"/>
  <c r="B8519" i="13"/>
  <c r="A8520" i="13"/>
  <c r="B8520" i="13"/>
  <c r="A8521" i="13"/>
  <c r="B8521" i="13"/>
  <c r="A8522" i="13"/>
  <c r="B8522" i="13"/>
  <c r="A8523" i="13"/>
  <c r="B8523" i="13"/>
  <c r="A8524" i="13"/>
  <c r="B8524" i="13"/>
  <c r="A8525" i="13"/>
  <c r="B8525" i="13"/>
  <c r="A8526" i="13"/>
  <c r="B8526" i="13"/>
  <c r="A8527" i="13"/>
  <c r="B8527" i="13"/>
  <c r="A8528" i="13"/>
  <c r="B8528" i="13"/>
  <c r="A8529" i="13"/>
  <c r="B8529" i="13"/>
  <c r="A8530" i="13"/>
  <c r="B8530" i="13"/>
  <c r="A8531" i="13"/>
  <c r="B8531" i="13"/>
  <c r="A8532" i="13"/>
  <c r="B8532" i="13"/>
  <c r="A8533" i="13"/>
  <c r="B8533" i="13"/>
  <c r="A8534" i="13"/>
  <c r="B8534" i="13"/>
  <c r="A8535" i="13"/>
  <c r="B8535" i="13"/>
  <c r="A8536" i="13"/>
  <c r="B8536" i="13"/>
  <c r="A8537" i="13"/>
  <c r="B8537" i="13"/>
  <c r="A8538" i="13"/>
  <c r="B8538" i="13"/>
  <c r="A8539" i="13"/>
  <c r="B8539" i="13"/>
  <c r="A8540" i="13"/>
  <c r="B8540" i="13"/>
  <c r="A8541" i="13"/>
  <c r="B8541" i="13"/>
  <c r="A8542" i="13"/>
  <c r="B8542" i="13"/>
  <c r="A8543" i="13"/>
  <c r="B8543" i="13"/>
  <c r="A8544" i="13"/>
  <c r="B8544" i="13"/>
  <c r="A8545" i="13"/>
  <c r="B8545" i="13"/>
  <c r="A8546" i="13"/>
  <c r="B8546" i="13"/>
  <c r="A8547" i="13"/>
  <c r="B8547" i="13"/>
  <c r="A8548" i="13"/>
  <c r="B8548" i="13"/>
  <c r="A8549" i="13"/>
  <c r="B8549" i="13"/>
  <c r="A8550" i="13"/>
  <c r="B8550" i="13"/>
  <c r="A8551" i="13"/>
  <c r="B8551" i="13"/>
  <c r="A8552" i="13"/>
  <c r="B8552" i="13"/>
  <c r="A8553" i="13"/>
  <c r="B8553" i="13"/>
  <c r="A8554" i="13"/>
  <c r="B8554" i="13"/>
  <c r="A8555" i="13"/>
  <c r="B8555" i="13"/>
  <c r="A8556" i="13"/>
  <c r="B8556" i="13"/>
  <c r="A8557" i="13"/>
  <c r="B8557" i="13"/>
  <c r="A8558" i="13"/>
  <c r="B8558" i="13"/>
  <c r="A8559" i="13"/>
  <c r="B8559" i="13"/>
  <c r="A8560" i="13"/>
  <c r="B8560" i="13"/>
  <c r="A8561" i="13"/>
  <c r="B8561" i="13"/>
  <c r="A8562" i="13"/>
  <c r="B8562" i="13"/>
  <c r="A8563" i="13"/>
  <c r="B8563" i="13"/>
  <c r="A8564" i="13"/>
  <c r="B8564" i="13"/>
  <c r="A8565" i="13"/>
  <c r="B8565" i="13"/>
  <c r="A8566" i="13"/>
  <c r="B8566" i="13"/>
  <c r="A8567" i="13"/>
  <c r="B8567" i="13"/>
  <c r="A8568" i="13"/>
  <c r="B8568" i="13"/>
  <c r="A8569" i="13"/>
  <c r="B8569" i="13"/>
  <c r="A8570" i="13"/>
  <c r="B8570" i="13"/>
  <c r="A8571" i="13"/>
  <c r="B8571" i="13"/>
  <c r="A8572" i="13"/>
  <c r="B8572" i="13"/>
  <c r="A8573" i="13"/>
  <c r="B8573" i="13"/>
  <c r="A8574" i="13"/>
  <c r="B8574" i="13"/>
  <c r="A8575" i="13"/>
  <c r="B8575" i="13"/>
  <c r="A8576" i="13"/>
  <c r="B8576" i="13"/>
  <c r="A8577" i="13"/>
  <c r="B8577" i="13"/>
  <c r="A8578" i="13"/>
  <c r="B8578" i="13"/>
  <c r="A8579" i="13"/>
  <c r="B8579" i="13"/>
  <c r="A8580" i="13"/>
  <c r="B8580" i="13"/>
  <c r="A8581" i="13"/>
  <c r="B8581" i="13"/>
  <c r="A8582" i="13"/>
  <c r="B8582" i="13"/>
  <c r="A8583" i="13"/>
  <c r="B8583" i="13"/>
  <c r="A8584" i="13"/>
  <c r="B8584" i="13"/>
  <c r="A8585" i="13"/>
  <c r="B8585" i="13"/>
  <c r="A8586" i="13"/>
  <c r="B8586" i="13"/>
  <c r="A8587" i="13"/>
  <c r="B8587" i="13"/>
  <c r="A8588" i="13"/>
  <c r="B8588" i="13"/>
  <c r="A8589" i="13"/>
  <c r="B8589" i="13"/>
  <c r="A8590" i="13"/>
  <c r="B8590" i="13"/>
  <c r="A8591" i="13"/>
  <c r="B8591" i="13"/>
  <c r="A8592" i="13"/>
  <c r="B8592" i="13"/>
  <c r="A8593" i="13"/>
  <c r="B8593" i="13"/>
  <c r="A8594" i="13"/>
  <c r="B8594" i="13"/>
  <c r="A8595" i="13"/>
  <c r="B8595" i="13"/>
  <c r="A8596" i="13"/>
  <c r="B8596" i="13"/>
  <c r="A8597" i="13"/>
  <c r="B8597" i="13"/>
  <c r="A8598" i="13"/>
  <c r="B8598" i="13"/>
  <c r="A8599" i="13"/>
  <c r="B8599" i="13"/>
  <c r="A8600" i="13"/>
  <c r="B8600" i="13"/>
  <c r="A8601" i="13"/>
  <c r="B8601" i="13"/>
  <c r="A8602" i="13"/>
  <c r="B8602" i="13"/>
  <c r="A8603" i="13"/>
  <c r="B8603" i="13"/>
  <c r="A8604" i="13"/>
  <c r="B8604" i="13"/>
  <c r="A8605" i="13"/>
  <c r="B8605" i="13"/>
  <c r="A8606" i="13"/>
  <c r="B8606" i="13"/>
  <c r="A8607" i="13"/>
  <c r="B8607" i="13"/>
  <c r="A8608" i="13"/>
  <c r="B8608" i="13"/>
  <c r="A8609" i="13"/>
  <c r="B8609" i="13"/>
  <c r="A8610" i="13"/>
  <c r="B8610" i="13"/>
  <c r="A8611" i="13"/>
  <c r="B8611" i="13"/>
  <c r="A8612" i="13"/>
  <c r="B8612" i="13"/>
  <c r="A8613" i="13"/>
  <c r="B8613" i="13"/>
  <c r="A8614" i="13"/>
  <c r="B8614" i="13"/>
  <c r="A8615" i="13"/>
  <c r="B8615" i="13"/>
  <c r="A8616" i="13"/>
  <c r="B8616" i="13"/>
  <c r="A8617" i="13"/>
  <c r="B8617" i="13"/>
  <c r="A8618" i="13"/>
  <c r="B8618" i="13"/>
  <c r="A8619" i="13"/>
  <c r="B8619" i="13"/>
  <c r="A8620" i="13"/>
  <c r="B8620" i="13"/>
  <c r="A8621" i="13"/>
  <c r="B8621" i="13"/>
  <c r="A8622" i="13"/>
  <c r="B8622" i="13"/>
  <c r="A8623" i="13"/>
  <c r="B8623" i="13"/>
  <c r="A8624" i="13"/>
  <c r="B8624" i="13"/>
  <c r="A8625" i="13"/>
  <c r="B8625" i="13"/>
  <c r="A8626" i="13"/>
  <c r="B8626" i="13"/>
  <c r="A8627" i="13"/>
  <c r="B8627" i="13"/>
  <c r="A8628" i="13"/>
  <c r="B8628" i="13"/>
  <c r="A8629" i="13"/>
  <c r="B8629" i="13"/>
  <c r="A8630" i="13"/>
  <c r="B8630" i="13"/>
  <c r="A8631" i="13"/>
  <c r="B8631" i="13"/>
  <c r="A8632" i="13"/>
  <c r="B8632" i="13"/>
  <c r="A8633" i="13"/>
  <c r="B8633" i="13"/>
  <c r="A8634" i="13"/>
  <c r="B8634" i="13"/>
  <c r="A8635" i="13"/>
  <c r="B8635" i="13"/>
  <c r="A8636" i="13"/>
  <c r="B8636" i="13"/>
  <c r="A8637" i="13"/>
  <c r="B8637" i="13"/>
  <c r="A8638" i="13"/>
  <c r="B8638" i="13"/>
  <c r="A8639" i="13"/>
  <c r="B8639" i="13"/>
  <c r="A8640" i="13"/>
  <c r="B8640" i="13"/>
  <c r="A8641" i="13"/>
  <c r="B8641" i="13"/>
  <c r="A8642" i="13"/>
  <c r="B8642" i="13"/>
  <c r="A8643" i="13"/>
  <c r="B8643" i="13"/>
  <c r="A8644" i="13"/>
  <c r="B8644" i="13"/>
  <c r="A8645" i="13"/>
  <c r="B8645" i="13"/>
  <c r="A8646" i="13"/>
  <c r="B8646" i="13"/>
  <c r="A8647" i="13"/>
  <c r="B8647" i="13"/>
  <c r="A8648" i="13"/>
  <c r="B8648" i="13"/>
  <c r="A8649" i="13"/>
  <c r="B8649" i="13"/>
  <c r="A8650" i="13"/>
  <c r="B8650" i="13"/>
  <c r="A8651" i="13"/>
  <c r="B8651" i="13"/>
  <c r="A8652" i="13"/>
  <c r="B8652" i="13"/>
  <c r="A8653" i="13"/>
  <c r="B8653" i="13"/>
  <c r="A8654" i="13"/>
  <c r="B8654" i="13"/>
  <c r="A8655" i="13"/>
  <c r="B8655" i="13"/>
  <c r="A8656" i="13"/>
  <c r="B8656" i="13"/>
  <c r="A8657" i="13"/>
  <c r="B8657" i="13"/>
  <c r="A8658" i="13"/>
  <c r="B8658" i="13"/>
  <c r="A8659" i="13"/>
  <c r="B8659" i="13"/>
  <c r="A8660" i="13"/>
  <c r="B8660" i="13"/>
  <c r="A8661" i="13"/>
  <c r="B8661" i="13"/>
  <c r="A8662" i="13"/>
  <c r="B8662" i="13"/>
  <c r="A8663" i="13"/>
  <c r="B8663" i="13"/>
  <c r="A8664" i="13"/>
  <c r="B8664" i="13"/>
  <c r="A8665" i="13"/>
  <c r="B8665" i="13"/>
  <c r="A8666" i="13"/>
  <c r="B8666" i="13"/>
  <c r="A8667" i="13"/>
  <c r="B8667" i="13"/>
  <c r="A8668" i="13"/>
  <c r="B8668" i="13"/>
  <c r="A8669" i="13"/>
  <c r="B8669" i="13"/>
  <c r="A8670" i="13"/>
  <c r="B8670" i="13"/>
  <c r="A8671" i="13"/>
  <c r="B8671" i="13"/>
  <c r="A8672" i="13"/>
  <c r="B8672" i="13"/>
  <c r="A8673" i="13"/>
  <c r="B8673" i="13"/>
  <c r="A8674" i="13"/>
  <c r="B8674" i="13"/>
  <c r="A8675" i="13"/>
  <c r="B8675" i="13"/>
  <c r="A8676" i="13"/>
  <c r="B8676" i="13"/>
  <c r="A8677" i="13"/>
  <c r="B8677" i="13"/>
  <c r="A8678" i="13"/>
  <c r="B8678" i="13"/>
  <c r="A8679" i="13"/>
  <c r="B8679" i="13"/>
  <c r="A8680" i="13"/>
  <c r="B8680" i="13"/>
  <c r="A8681" i="13"/>
  <c r="B8681" i="13"/>
  <c r="A8682" i="13"/>
  <c r="B8682" i="13"/>
  <c r="A8683" i="13"/>
  <c r="B8683" i="13"/>
  <c r="A8684" i="13"/>
  <c r="B8684" i="13"/>
  <c r="A8685" i="13"/>
  <c r="B8685" i="13"/>
  <c r="A8686" i="13"/>
  <c r="B8686" i="13"/>
  <c r="A8687" i="13"/>
  <c r="B8687" i="13"/>
  <c r="A8688" i="13"/>
  <c r="B8688" i="13"/>
  <c r="A8689" i="13"/>
  <c r="B8689" i="13"/>
  <c r="A8690" i="13"/>
  <c r="B8690" i="13"/>
  <c r="A8691" i="13"/>
  <c r="B8691" i="13"/>
  <c r="A8692" i="13"/>
  <c r="B8692" i="13"/>
  <c r="A8693" i="13"/>
  <c r="B8693" i="13"/>
  <c r="A8694" i="13"/>
  <c r="B8694" i="13"/>
  <c r="A8695" i="13"/>
  <c r="B8695" i="13"/>
  <c r="A8696" i="13"/>
  <c r="B8696" i="13"/>
  <c r="A8697" i="13"/>
  <c r="B8697" i="13"/>
  <c r="A8698" i="13"/>
  <c r="B8698" i="13"/>
  <c r="A8699" i="13"/>
  <c r="B8699" i="13"/>
  <c r="A8700" i="13"/>
  <c r="B8700" i="13"/>
  <c r="A8701" i="13"/>
  <c r="B8701" i="13"/>
  <c r="A8702" i="13"/>
  <c r="B8702" i="13"/>
  <c r="A8703" i="13"/>
  <c r="B8703" i="13"/>
  <c r="A8704" i="13"/>
  <c r="B8704" i="13"/>
  <c r="A8705" i="13"/>
  <c r="B8705" i="13"/>
  <c r="A8706" i="13"/>
  <c r="B8706" i="13"/>
  <c r="A8707" i="13"/>
  <c r="B8707" i="13"/>
  <c r="A8708" i="13"/>
  <c r="B8708" i="13"/>
  <c r="A8709" i="13"/>
  <c r="B8709" i="13"/>
  <c r="A8710" i="13"/>
  <c r="B8710" i="13"/>
  <c r="A8711" i="13"/>
  <c r="B8711" i="13"/>
  <c r="A8712" i="13"/>
  <c r="B8712" i="13"/>
  <c r="A8713" i="13"/>
  <c r="B8713" i="13"/>
  <c r="A8714" i="13"/>
  <c r="B8714" i="13"/>
  <c r="A8715" i="13"/>
  <c r="B8715" i="13"/>
  <c r="A8716" i="13"/>
  <c r="B8716" i="13"/>
  <c r="A8717" i="13"/>
  <c r="B8717" i="13"/>
  <c r="A8718" i="13"/>
  <c r="B8718" i="13"/>
  <c r="A8719" i="13"/>
  <c r="B8719" i="13"/>
  <c r="A8720" i="13"/>
  <c r="B8720" i="13"/>
  <c r="A8721" i="13"/>
  <c r="B8721" i="13"/>
  <c r="A8722" i="13"/>
  <c r="B8722" i="13"/>
  <c r="A8723" i="13"/>
  <c r="B8723" i="13"/>
  <c r="A8724" i="13"/>
  <c r="B8724" i="13"/>
  <c r="A8725" i="13"/>
  <c r="B8725" i="13"/>
  <c r="A8726" i="13"/>
  <c r="B8726" i="13"/>
  <c r="A8727" i="13"/>
  <c r="B8727" i="13"/>
  <c r="A8728" i="13"/>
  <c r="B8728" i="13"/>
  <c r="A8729" i="13"/>
  <c r="B8729" i="13"/>
  <c r="A8730" i="13"/>
  <c r="B8730" i="13"/>
  <c r="A8731" i="13"/>
  <c r="B8731" i="13"/>
  <c r="A8732" i="13"/>
  <c r="B8732" i="13"/>
  <c r="A8733" i="13"/>
  <c r="B8733" i="13"/>
  <c r="A8734" i="13"/>
  <c r="B8734" i="13"/>
  <c r="A8735" i="13"/>
  <c r="B8735" i="13"/>
  <c r="A8736" i="13"/>
  <c r="B8736" i="13"/>
  <c r="A8737" i="13"/>
  <c r="B8737" i="13"/>
  <c r="A8738" i="13"/>
  <c r="B8738" i="13"/>
  <c r="A8739" i="13"/>
  <c r="B8739" i="13"/>
  <c r="A8740" i="13"/>
  <c r="B8740" i="13"/>
  <c r="A8741" i="13"/>
  <c r="B8741" i="13"/>
  <c r="A8742" i="13"/>
  <c r="B8742" i="13"/>
  <c r="A8743" i="13"/>
  <c r="B8743" i="13"/>
  <c r="A8744" i="13"/>
  <c r="B8744" i="13"/>
  <c r="A8745" i="13"/>
  <c r="B8745" i="13"/>
  <c r="A8746" i="13"/>
  <c r="B8746" i="13"/>
  <c r="A8747" i="13"/>
  <c r="B8747" i="13"/>
  <c r="A8748" i="13"/>
  <c r="B8748" i="13"/>
  <c r="A8749" i="13"/>
  <c r="B8749" i="13"/>
  <c r="A8750" i="13"/>
  <c r="B8750" i="13"/>
  <c r="A8751" i="13"/>
  <c r="B8751" i="13"/>
  <c r="A8752" i="13"/>
  <c r="B8752" i="13"/>
  <c r="A8753" i="13"/>
  <c r="B8753" i="13"/>
  <c r="A8754" i="13"/>
  <c r="B8754" i="13"/>
  <c r="A8755" i="13"/>
  <c r="B8755" i="13"/>
  <c r="A8756" i="13"/>
  <c r="B8756" i="13"/>
  <c r="A8757" i="13"/>
  <c r="B8757" i="13"/>
  <c r="A8758" i="13"/>
  <c r="B8758" i="13"/>
  <c r="A8759" i="13"/>
  <c r="B8759" i="13"/>
  <c r="A8760" i="13"/>
  <c r="B8760" i="13"/>
  <c r="A8761" i="13"/>
  <c r="B8761" i="13"/>
  <c r="A8762" i="13"/>
  <c r="B8762" i="13"/>
  <c r="A5092" i="13"/>
  <c r="B5092" i="13"/>
  <c r="A5093" i="13"/>
  <c r="B5093" i="13"/>
  <c r="A5094" i="13"/>
  <c r="B5094" i="13"/>
  <c r="A5095" i="13"/>
  <c r="B5095" i="13"/>
  <c r="A5096" i="13"/>
  <c r="B5096" i="13"/>
  <c r="A5097" i="13"/>
  <c r="B5097" i="13"/>
  <c r="A5098" i="13"/>
  <c r="B5098" i="13"/>
  <c r="A5099" i="13"/>
  <c r="B5099" i="13"/>
  <c r="A5100" i="13"/>
  <c r="B5100" i="13"/>
  <c r="A5101" i="13"/>
  <c r="B5101" i="13"/>
  <c r="A5102" i="13"/>
  <c r="B5102" i="13"/>
  <c r="A5103" i="13"/>
  <c r="B5103" i="13"/>
  <c r="A5104" i="13"/>
  <c r="B5104" i="13"/>
  <c r="A5105" i="13"/>
  <c r="B5105" i="13"/>
  <c r="A5106" i="13"/>
  <c r="B5106" i="13"/>
  <c r="A5107" i="13"/>
  <c r="B5107" i="13"/>
  <c r="A5108" i="13"/>
  <c r="B5108" i="13"/>
  <c r="A5109" i="13"/>
  <c r="B5109" i="13"/>
  <c r="A5110" i="13"/>
  <c r="B5110" i="13"/>
  <c r="A5111" i="13"/>
  <c r="B5111" i="13"/>
  <c r="A5112" i="13"/>
  <c r="B5112" i="13"/>
  <c r="A5113" i="13"/>
  <c r="B5113" i="13"/>
  <c r="A5114" i="13"/>
  <c r="B5114" i="13"/>
  <c r="A5115" i="13"/>
  <c r="B5115" i="13"/>
  <c r="A5116" i="13"/>
  <c r="B5116" i="13"/>
  <c r="A5117" i="13"/>
  <c r="B5117" i="13"/>
  <c r="A5118" i="13"/>
  <c r="B5118" i="13"/>
  <c r="A5119" i="13"/>
  <c r="B5119" i="13"/>
  <c r="A5120" i="13"/>
  <c r="B5120" i="13"/>
  <c r="A5121" i="13"/>
  <c r="B5121" i="13"/>
  <c r="A5122" i="13"/>
  <c r="B5122" i="13"/>
  <c r="A5123" i="13"/>
  <c r="B5123" i="13"/>
  <c r="A5124" i="13"/>
  <c r="B5124" i="13"/>
  <c r="A5125" i="13"/>
  <c r="B5125" i="13"/>
  <c r="A5126" i="13"/>
  <c r="B5126" i="13"/>
  <c r="A5127" i="13"/>
  <c r="B5127" i="13"/>
  <c r="A5128" i="13"/>
  <c r="B5128" i="13"/>
  <c r="A5129" i="13"/>
  <c r="B5129" i="13"/>
  <c r="A5130" i="13"/>
  <c r="B5130" i="13"/>
  <c r="A5131" i="13"/>
  <c r="B5131" i="13"/>
  <c r="A5132" i="13"/>
  <c r="B5132" i="13"/>
  <c r="A5133" i="13"/>
  <c r="B5133" i="13"/>
  <c r="A5134" i="13"/>
  <c r="B5134" i="13"/>
  <c r="A5135" i="13"/>
  <c r="B5135" i="13"/>
  <c r="A5136" i="13"/>
  <c r="B5136" i="13"/>
  <c r="A5137" i="13"/>
  <c r="B5137" i="13"/>
  <c r="A5138" i="13"/>
  <c r="B5138" i="13"/>
  <c r="A5139" i="13"/>
  <c r="B5139" i="13"/>
  <c r="A5140" i="13"/>
  <c r="B5140" i="13"/>
  <c r="A5141" i="13"/>
  <c r="B5141" i="13"/>
  <c r="A5142" i="13"/>
  <c r="B5142" i="13"/>
  <c r="A5143" i="13"/>
  <c r="B5143" i="13"/>
  <c r="A5144" i="13"/>
  <c r="B5144" i="13"/>
  <c r="A5145" i="13"/>
  <c r="B5145" i="13"/>
  <c r="A5146" i="13"/>
  <c r="B5146" i="13"/>
  <c r="A5147" i="13"/>
  <c r="B5147" i="13"/>
  <c r="A5148" i="13"/>
  <c r="B5148" i="13"/>
  <c r="A5149" i="13"/>
  <c r="B5149" i="13"/>
  <c r="A5150" i="13"/>
  <c r="B5150" i="13"/>
  <c r="A5151" i="13"/>
  <c r="B5151" i="13"/>
  <c r="A5152" i="13"/>
  <c r="B5152" i="13"/>
  <c r="A5153" i="13"/>
  <c r="B5153" i="13"/>
  <c r="A5154" i="13"/>
  <c r="B5154" i="13"/>
  <c r="A5155" i="13"/>
  <c r="B5155" i="13"/>
  <c r="A5156" i="13"/>
  <c r="B5156" i="13"/>
  <c r="A5157" i="13"/>
  <c r="B5157" i="13"/>
  <c r="A5158" i="13"/>
  <c r="B5158" i="13"/>
  <c r="A5159" i="13"/>
  <c r="B5159" i="13"/>
  <c r="A5160" i="13"/>
  <c r="B5160" i="13"/>
  <c r="A5161" i="13"/>
  <c r="B5161" i="13"/>
  <c r="A5162" i="13"/>
  <c r="B5162" i="13"/>
  <c r="A5163" i="13"/>
  <c r="B5163" i="13"/>
  <c r="A5164" i="13"/>
  <c r="B5164" i="13"/>
  <c r="A5165" i="13"/>
  <c r="B5165" i="13"/>
  <c r="A5166" i="13"/>
  <c r="B5166" i="13"/>
  <c r="A5167" i="13"/>
  <c r="B5167" i="13"/>
  <c r="A5168" i="13"/>
  <c r="B5168" i="13"/>
  <c r="A5169" i="13"/>
  <c r="B5169" i="13"/>
  <c r="A5170" i="13"/>
  <c r="B5170" i="13"/>
  <c r="A5171" i="13"/>
  <c r="B5171" i="13"/>
  <c r="A5172" i="13"/>
  <c r="B5172" i="13"/>
  <c r="A5173" i="13"/>
  <c r="B5173" i="13"/>
  <c r="A5174" i="13"/>
  <c r="B5174" i="13"/>
  <c r="A5175" i="13"/>
  <c r="B5175" i="13"/>
  <c r="A5176" i="13"/>
  <c r="B5176" i="13"/>
  <c r="A5177" i="13"/>
  <c r="B5177" i="13"/>
  <c r="A5178" i="13"/>
  <c r="B5178" i="13"/>
  <c r="A5179" i="13"/>
  <c r="B5179" i="13"/>
  <c r="A5180" i="13"/>
  <c r="B5180" i="13"/>
  <c r="A5181" i="13"/>
  <c r="B5181" i="13"/>
  <c r="A5182" i="13"/>
  <c r="B5182" i="13"/>
  <c r="A5183" i="13"/>
  <c r="B5183" i="13"/>
  <c r="A5184" i="13"/>
  <c r="B5184" i="13"/>
  <c r="A5185" i="13"/>
  <c r="B5185" i="13"/>
  <c r="A5186" i="13"/>
  <c r="B5186" i="13"/>
  <c r="A5187" i="13"/>
  <c r="B5187" i="13"/>
  <c r="A5188" i="13"/>
  <c r="B5188" i="13"/>
  <c r="A5189" i="13"/>
  <c r="B5189" i="13"/>
  <c r="A5190" i="13"/>
  <c r="B5190" i="13"/>
  <c r="A5191" i="13"/>
  <c r="B5191" i="13"/>
  <c r="A5192" i="13"/>
  <c r="B5192" i="13"/>
  <c r="A5193" i="13"/>
  <c r="B5193" i="13"/>
  <c r="A5194" i="13"/>
  <c r="B5194" i="13"/>
  <c r="A5195" i="13"/>
  <c r="B5195" i="13"/>
  <c r="A5196" i="13"/>
  <c r="B5196" i="13"/>
  <c r="A5197" i="13"/>
  <c r="B5197" i="13"/>
  <c r="A5198" i="13"/>
  <c r="B5198" i="13"/>
  <c r="A5199" i="13"/>
  <c r="B5199" i="13"/>
  <c r="A5200" i="13"/>
  <c r="B5200" i="13"/>
  <c r="A5201" i="13"/>
  <c r="B5201" i="13"/>
  <c r="A5202" i="13"/>
  <c r="B5202" i="13"/>
  <c r="A5203" i="13"/>
  <c r="B5203" i="13"/>
  <c r="A5204" i="13"/>
  <c r="B5204" i="13"/>
  <c r="A5205" i="13"/>
  <c r="B5205" i="13"/>
  <c r="A5206" i="13"/>
  <c r="B5206" i="13"/>
  <c r="A5207" i="13"/>
  <c r="B5207" i="13"/>
  <c r="A5208" i="13"/>
  <c r="B5208" i="13"/>
  <c r="A5209" i="13"/>
  <c r="B5209" i="13"/>
  <c r="A5210" i="13"/>
  <c r="B5210" i="13"/>
  <c r="A5211" i="13"/>
  <c r="B5211" i="13"/>
  <c r="A5212" i="13"/>
  <c r="B5212" i="13"/>
  <c r="A5213" i="13"/>
  <c r="B5213" i="13"/>
  <c r="A5214" i="13"/>
  <c r="B5214" i="13"/>
  <c r="A5215" i="13"/>
  <c r="B5215" i="13"/>
  <c r="A5216" i="13"/>
  <c r="B5216" i="13"/>
  <c r="A5217" i="13"/>
  <c r="B5217" i="13"/>
  <c r="A5218" i="13"/>
  <c r="B5218" i="13"/>
  <c r="A5219" i="13"/>
  <c r="B5219" i="13"/>
  <c r="A5220" i="13"/>
  <c r="B5220" i="13"/>
  <c r="A5221" i="13"/>
  <c r="B5221" i="13"/>
  <c r="A5222" i="13"/>
  <c r="B5222" i="13"/>
  <c r="A5223" i="13"/>
  <c r="B5223" i="13"/>
  <c r="A5224" i="13"/>
  <c r="B5224" i="13"/>
  <c r="A5225" i="13"/>
  <c r="B5225" i="13"/>
  <c r="A5226" i="13"/>
  <c r="B5226" i="13"/>
  <c r="A5227" i="13"/>
  <c r="B5227" i="13"/>
  <c r="A5228" i="13"/>
  <c r="B5228" i="13"/>
  <c r="A5229" i="13"/>
  <c r="B5229" i="13"/>
  <c r="A5230" i="13"/>
  <c r="B5230" i="13"/>
  <c r="A5231" i="13"/>
  <c r="B5231" i="13"/>
  <c r="A5232" i="13"/>
  <c r="B5232" i="13"/>
  <c r="A5233" i="13"/>
  <c r="B5233" i="13"/>
  <c r="A5234" i="13"/>
  <c r="B5234" i="13"/>
  <c r="A5235" i="13"/>
  <c r="B5235" i="13"/>
  <c r="A5236" i="13"/>
  <c r="B5236" i="13"/>
  <c r="A5237" i="13"/>
  <c r="B5237" i="13"/>
  <c r="A5238" i="13"/>
  <c r="B5238" i="13"/>
  <c r="A5239" i="13"/>
  <c r="B5239" i="13"/>
  <c r="A5240" i="13"/>
  <c r="B5240" i="13"/>
  <c r="A5241" i="13"/>
  <c r="B5241" i="13"/>
  <c r="A5242" i="13"/>
  <c r="B5242" i="13"/>
  <c r="A5243" i="13"/>
  <c r="B5243" i="13"/>
  <c r="A5244" i="13"/>
  <c r="B5244" i="13"/>
  <c r="A5245" i="13"/>
  <c r="B5245" i="13"/>
  <c r="A5246" i="13"/>
  <c r="B5246" i="13"/>
  <c r="A5247" i="13"/>
  <c r="B5247" i="13"/>
  <c r="A5248" i="13"/>
  <c r="B5248" i="13"/>
  <c r="A5249" i="13"/>
  <c r="B5249" i="13"/>
  <c r="A5250" i="13"/>
  <c r="B5250" i="13"/>
  <c r="A5251" i="13"/>
  <c r="B5251" i="13"/>
  <c r="A5252" i="13"/>
  <c r="B5252" i="13"/>
  <c r="A5253" i="13"/>
  <c r="B5253" i="13"/>
  <c r="A5254" i="13"/>
  <c r="B5254" i="13"/>
  <c r="A5255" i="13"/>
  <c r="B5255" i="13"/>
  <c r="A5256" i="13"/>
  <c r="B5256" i="13"/>
  <c r="A5257" i="13"/>
  <c r="B5257" i="13"/>
  <c r="A5258" i="13"/>
  <c r="B5258" i="13"/>
  <c r="A5259" i="13"/>
  <c r="B5259" i="13"/>
  <c r="A5260" i="13"/>
  <c r="B5260" i="13"/>
  <c r="A5261" i="13"/>
  <c r="B5261" i="13"/>
  <c r="A5262" i="13"/>
  <c r="B5262" i="13"/>
  <c r="A5263" i="13"/>
  <c r="B5263" i="13"/>
  <c r="A5264" i="13"/>
  <c r="B5264" i="13"/>
  <c r="A5265" i="13"/>
  <c r="B5265" i="13"/>
  <c r="A5266" i="13"/>
  <c r="B5266" i="13"/>
  <c r="A5267" i="13"/>
  <c r="B5267" i="13"/>
  <c r="A5268" i="13"/>
  <c r="B5268" i="13"/>
  <c r="A5269" i="13"/>
  <c r="B5269" i="13"/>
  <c r="A5270" i="13"/>
  <c r="B5270" i="13"/>
  <c r="A5271" i="13"/>
  <c r="B5271" i="13"/>
  <c r="A5272" i="13"/>
  <c r="B5272" i="13"/>
  <c r="A5273" i="13"/>
  <c r="B5273" i="13"/>
  <c r="A5274" i="13"/>
  <c r="B5274" i="13"/>
  <c r="A5275" i="13"/>
  <c r="B5275" i="13"/>
  <c r="A5276" i="13"/>
  <c r="B5276" i="13"/>
  <c r="A5277" i="13"/>
  <c r="B5277" i="13"/>
  <c r="A5278" i="13"/>
  <c r="B5278" i="13"/>
  <c r="A5279" i="13"/>
  <c r="B5279" i="13"/>
  <c r="A5280" i="13"/>
  <c r="B5280" i="13"/>
  <c r="A5281" i="13"/>
  <c r="B5281" i="13"/>
  <c r="A5282" i="13"/>
  <c r="B5282" i="13"/>
  <c r="A5283" i="13"/>
  <c r="B5283" i="13"/>
  <c r="A5284" i="13"/>
  <c r="B5284" i="13"/>
  <c r="A5285" i="13"/>
  <c r="B5285" i="13"/>
  <c r="A5286" i="13"/>
  <c r="B5286" i="13"/>
  <c r="A5287" i="13"/>
  <c r="B5287" i="13"/>
  <c r="A5288" i="13"/>
  <c r="B5288" i="13"/>
  <c r="A5289" i="13"/>
  <c r="B5289" i="13"/>
  <c r="A5290" i="13"/>
  <c r="B5290" i="13"/>
  <c r="A5291" i="13"/>
  <c r="B5291" i="13"/>
  <c r="A5292" i="13"/>
  <c r="B5292" i="13"/>
  <c r="A5293" i="13"/>
  <c r="B5293" i="13"/>
  <c r="A5294" i="13"/>
  <c r="B5294" i="13"/>
  <c r="A5295" i="13"/>
  <c r="B5295" i="13"/>
  <c r="A5296" i="13"/>
  <c r="B5296" i="13"/>
  <c r="A5297" i="13"/>
  <c r="B5297" i="13"/>
  <c r="A5298" i="13"/>
  <c r="B5298" i="13"/>
  <c r="A5299" i="13"/>
  <c r="B5299" i="13"/>
  <c r="A5300" i="13"/>
  <c r="B5300" i="13"/>
  <c r="A5301" i="13"/>
  <c r="B5301" i="13"/>
  <c r="A5302" i="13"/>
  <c r="B5302" i="13"/>
  <c r="A5303" i="13"/>
  <c r="B5303" i="13"/>
  <c r="A5304" i="13"/>
  <c r="B5304" i="13"/>
  <c r="A5305" i="13"/>
  <c r="B5305" i="13"/>
  <c r="A5306" i="13"/>
  <c r="B5306" i="13"/>
  <c r="A5307" i="13"/>
  <c r="B5307" i="13"/>
  <c r="A5308" i="13"/>
  <c r="B5308" i="13"/>
  <c r="A5309" i="13"/>
  <c r="B5309" i="13"/>
  <c r="A5310" i="13"/>
  <c r="B5310" i="13"/>
  <c r="A5311" i="13"/>
  <c r="B5311" i="13"/>
  <c r="A5312" i="13"/>
  <c r="B5312" i="13"/>
  <c r="A5313" i="13"/>
  <c r="B5313" i="13"/>
  <c r="A5314" i="13"/>
  <c r="B5314" i="13"/>
  <c r="A5315" i="13"/>
  <c r="B5315" i="13"/>
  <c r="A5316" i="13"/>
  <c r="B5316" i="13"/>
  <c r="A5317" i="13"/>
  <c r="B5317" i="13"/>
  <c r="A5318" i="13"/>
  <c r="B5318" i="13"/>
  <c r="A5319" i="13"/>
  <c r="B5319" i="13"/>
  <c r="A5320" i="13"/>
  <c r="B5320" i="13"/>
  <c r="A5321" i="13"/>
  <c r="B5321" i="13"/>
  <c r="A5322" i="13"/>
  <c r="B5322" i="13"/>
  <c r="A5323" i="13"/>
  <c r="B5323" i="13"/>
  <c r="A5324" i="13"/>
  <c r="B5324" i="13"/>
  <c r="A5325" i="13"/>
  <c r="B5325" i="13"/>
  <c r="A5326" i="13"/>
  <c r="B5326" i="13"/>
  <c r="A5327" i="13"/>
  <c r="B5327" i="13"/>
  <c r="A5328" i="13"/>
  <c r="B5328" i="13"/>
  <c r="A5329" i="13"/>
  <c r="B5329" i="13"/>
  <c r="A5330" i="13"/>
  <c r="B5330" i="13"/>
  <c r="A5331" i="13"/>
  <c r="B5331" i="13"/>
  <c r="A5332" i="13"/>
  <c r="B5332" i="13"/>
  <c r="A5333" i="13"/>
  <c r="B5333" i="13"/>
  <c r="A5334" i="13"/>
  <c r="B5334" i="13"/>
  <c r="A5335" i="13"/>
  <c r="B5335" i="13"/>
  <c r="A5336" i="13"/>
  <c r="B5336" i="13"/>
  <c r="A5337" i="13"/>
  <c r="B5337" i="13"/>
  <c r="A5338" i="13"/>
  <c r="B5338" i="13"/>
  <c r="A5339" i="13"/>
  <c r="B5339" i="13"/>
  <c r="A5340" i="13"/>
  <c r="B5340" i="13"/>
  <c r="A5341" i="13"/>
  <c r="B5341" i="13"/>
  <c r="A5342" i="13"/>
  <c r="B5342" i="13"/>
  <c r="A5343" i="13"/>
  <c r="B5343" i="13"/>
  <c r="A5344" i="13"/>
  <c r="B5344" i="13"/>
  <c r="A5345" i="13"/>
  <c r="B5345" i="13"/>
  <c r="A5346" i="13"/>
  <c r="B5346" i="13"/>
  <c r="A5347" i="13"/>
  <c r="B5347" i="13"/>
  <c r="A5348" i="13"/>
  <c r="B5348" i="13"/>
  <c r="A5349" i="13"/>
  <c r="B5349" i="13"/>
  <c r="A5350" i="13"/>
  <c r="B5350" i="13"/>
  <c r="A5351" i="13"/>
  <c r="B5351" i="13"/>
  <c r="A5352" i="13"/>
  <c r="B5352" i="13"/>
  <c r="A5353" i="13"/>
  <c r="B5353" i="13"/>
  <c r="A5354" i="13"/>
  <c r="B5354" i="13"/>
  <c r="A5355" i="13"/>
  <c r="B5355" i="13"/>
  <c r="A5356" i="13"/>
  <c r="B5356" i="13"/>
  <c r="A5357" i="13"/>
  <c r="B5357" i="13"/>
  <c r="A5358" i="13"/>
  <c r="B5358" i="13"/>
  <c r="A5359" i="13"/>
  <c r="B5359" i="13"/>
  <c r="A5360" i="13"/>
  <c r="B5360" i="13"/>
  <c r="A5361" i="13"/>
  <c r="B5361" i="13"/>
  <c r="A5362" i="13"/>
  <c r="B5362" i="13"/>
  <c r="A5363" i="13"/>
  <c r="B5363" i="13"/>
  <c r="A5364" i="13"/>
  <c r="B5364" i="13"/>
  <c r="A5365" i="13"/>
  <c r="B5365" i="13"/>
  <c r="A5366" i="13"/>
  <c r="B5366" i="13"/>
  <c r="A5367" i="13"/>
  <c r="B5367" i="13"/>
  <c r="A5368" i="13"/>
  <c r="B5368" i="13"/>
  <c r="A5369" i="13"/>
  <c r="B5369" i="13"/>
  <c r="A5370" i="13"/>
  <c r="B5370" i="13"/>
  <c r="A5371" i="13"/>
  <c r="B5371" i="13"/>
  <c r="A5372" i="13"/>
  <c r="B5372" i="13"/>
  <c r="A5373" i="13"/>
  <c r="B5373" i="13"/>
  <c r="A5374" i="13"/>
  <c r="B5374" i="13"/>
  <c r="A5375" i="13"/>
  <c r="B5375" i="13"/>
  <c r="A5376" i="13"/>
  <c r="B5376" i="13"/>
  <c r="A5377" i="13"/>
  <c r="B5377" i="13"/>
  <c r="A5378" i="13"/>
  <c r="B5378" i="13"/>
  <c r="A5379" i="13"/>
  <c r="B5379" i="13"/>
  <c r="A5380" i="13"/>
  <c r="B5380" i="13"/>
  <c r="A5381" i="13"/>
  <c r="B5381" i="13"/>
  <c r="A5382" i="13"/>
  <c r="B5382" i="13"/>
  <c r="A5383" i="13"/>
  <c r="B5383" i="13"/>
  <c r="A5384" i="13"/>
  <c r="B5384" i="13"/>
  <c r="A5385" i="13"/>
  <c r="B5385" i="13"/>
  <c r="A5386" i="13"/>
  <c r="B5386" i="13"/>
  <c r="A5387" i="13"/>
  <c r="B5387" i="13"/>
  <c r="A5388" i="13"/>
  <c r="B5388" i="13"/>
  <c r="A5389" i="13"/>
  <c r="B5389" i="13"/>
  <c r="A5390" i="13"/>
  <c r="B5390" i="13"/>
  <c r="A5391" i="13"/>
  <c r="B5391" i="13"/>
  <c r="A5392" i="13"/>
  <c r="B5392" i="13"/>
  <c r="A5393" i="13"/>
  <c r="B5393" i="13"/>
  <c r="A5394" i="13"/>
  <c r="B5394" i="13"/>
  <c r="A5395" i="13"/>
  <c r="B5395" i="13"/>
  <c r="A5396" i="13"/>
  <c r="B5396" i="13"/>
  <c r="A5397" i="13"/>
  <c r="B5397" i="13"/>
  <c r="A5398" i="13"/>
  <c r="B5398" i="13"/>
  <c r="A5399" i="13"/>
  <c r="B5399" i="13"/>
  <c r="A5400" i="13"/>
  <c r="B5400" i="13"/>
  <c r="A5401" i="13"/>
  <c r="B5401" i="13"/>
  <c r="A5402" i="13"/>
  <c r="B5402" i="13"/>
  <c r="A5403" i="13"/>
  <c r="B5403" i="13"/>
  <c r="A5404" i="13"/>
  <c r="B5404" i="13"/>
  <c r="A5405" i="13"/>
  <c r="B5405" i="13"/>
  <c r="A5406" i="13"/>
  <c r="B5406" i="13"/>
  <c r="A5407" i="13"/>
  <c r="B5407" i="13"/>
  <c r="A5408" i="13"/>
  <c r="B5408" i="13"/>
  <c r="A5409" i="13"/>
  <c r="B5409" i="13"/>
  <c r="A5410" i="13"/>
  <c r="B5410" i="13"/>
  <c r="A5411" i="13"/>
  <c r="B5411" i="13"/>
  <c r="A5412" i="13"/>
  <c r="B5412" i="13"/>
  <c r="A5413" i="13"/>
  <c r="B5413" i="13"/>
  <c r="A5414" i="13"/>
  <c r="B5414" i="13"/>
  <c r="A5415" i="13"/>
  <c r="B5415" i="13"/>
  <c r="A5416" i="13"/>
  <c r="B5416" i="13"/>
  <c r="A5417" i="13"/>
  <c r="B5417" i="13"/>
  <c r="A5418" i="13"/>
  <c r="B5418" i="13"/>
  <c r="A5419" i="13"/>
  <c r="B5419" i="13"/>
  <c r="A5420" i="13"/>
  <c r="B5420" i="13"/>
  <c r="A5421" i="13"/>
  <c r="B5421" i="13"/>
  <c r="A5422" i="13"/>
  <c r="B5422" i="13"/>
  <c r="A5423" i="13"/>
  <c r="B5423" i="13"/>
  <c r="A5424" i="13"/>
  <c r="B5424" i="13"/>
  <c r="A5425" i="13"/>
  <c r="B5425" i="13"/>
  <c r="A5426" i="13"/>
  <c r="B5426" i="13"/>
  <c r="A5427" i="13"/>
  <c r="B5427" i="13"/>
  <c r="A5428" i="13"/>
  <c r="B5428" i="13"/>
  <c r="A5429" i="13"/>
  <c r="B5429" i="13"/>
  <c r="A5430" i="13"/>
  <c r="B5430" i="13"/>
  <c r="A5431" i="13"/>
  <c r="B5431" i="13"/>
  <c r="A5432" i="13"/>
  <c r="B5432" i="13"/>
  <c r="A5433" i="13"/>
  <c r="B5433" i="13"/>
  <c r="A5434" i="13"/>
  <c r="B5434" i="13"/>
  <c r="A5435" i="13"/>
  <c r="B5435" i="13"/>
  <c r="A5436" i="13"/>
  <c r="B5436" i="13"/>
  <c r="A5437" i="13"/>
  <c r="B5437" i="13"/>
  <c r="A5438" i="13"/>
  <c r="B5438" i="13"/>
  <c r="A5439" i="13"/>
  <c r="B5439" i="13"/>
  <c r="A5440" i="13"/>
  <c r="B5440" i="13"/>
  <c r="A5441" i="13"/>
  <c r="B5441" i="13"/>
  <c r="A5442" i="13"/>
  <c r="B5442" i="13"/>
  <c r="A5443" i="13"/>
  <c r="B5443" i="13"/>
  <c r="A5444" i="13"/>
  <c r="B5444" i="13"/>
  <c r="A5445" i="13"/>
  <c r="B5445" i="13"/>
  <c r="A5446" i="13"/>
  <c r="B5446" i="13"/>
  <c r="A5447" i="13"/>
  <c r="B5447" i="13"/>
  <c r="A5448" i="13"/>
  <c r="B5448" i="13"/>
  <c r="A5449" i="13"/>
  <c r="B5449" i="13"/>
  <c r="A5450" i="13"/>
  <c r="B5450" i="13"/>
  <c r="A5451" i="13"/>
  <c r="B5451" i="13"/>
  <c r="A5452" i="13"/>
  <c r="B5452" i="13"/>
  <c r="A5453" i="13"/>
  <c r="B5453" i="13"/>
  <c r="A5454" i="13"/>
  <c r="B5454" i="13"/>
  <c r="A5455" i="13"/>
  <c r="B5455" i="13"/>
  <c r="A5456" i="13"/>
  <c r="B5456" i="13"/>
  <c r="A5457" i="13"/>
  <c r="B5457" i="13"/>
  <c r="A5458" i="13"/>
  <c r="B5458" i="13"/>
  <c r="A5459" i="13"/>
  <c r="B5459" i="13"/>
  <c r="A5460" i="13"/>
  <c r="B5460" i="13"/>
  <c r="A5461" i="13"/>
  <c r="B5461" i="13"/>
  <c r="A5462" i="13"/>
  <c r="B5462" i="13"/>
  <c r="A5463" i="13"/>
  <c r="B5463" i="13"/>
  <c r="A5464" i="13"/>
  <c r="B5464" i="13"/>
  <c r="A5465" i="13"/>
  <c r="B5465" i="13"/>
  <c r="A5466" i="13"/>
  <c r="B5466" i="13"/>
  <c r="A5467" i="13"/>
  <c r="B5467" i="13"/>
  <c r="A5468" i="13"/>
  <c r="B5468" i="13"/>
  <c r="A5469" i="13"/>
  <c r="B5469" i="13"/>
  <c r="A5470" i="13"/>
  <c r="B5470" i="13"/>
  <c r="A5471" i="13"/>
  <c r="B5471" i="13"/>
  <c r="A5472" i="13"/>
  <c r="B5472" i="13"/>
  <c r="A5473" i="13"/>
  <c r="B5473" i="13"/>
  <c r="A5474" i="13"/>
  <c r="B5474" i="13"/>
  <c r="A5475" i="13"/>
  <c r="B5475" i="13"/>
  <c r="A5476" i="13"/>
  <c r="B5476" i="13"/>
  <c r="A5477" i="13"/>
  <c r="B5477" i="13"/>
  <c r="A5478" i="13"/>
  <c r="B5478" i="13"/>
  <c r="A5479" i="13"/>
  <c r="B5479" i="13"/>
  <c r="A5480" i="13"/>
  <c r="B5480" i="13"/>
  <c r="A5481" i="13"/>
  <c r="B5481" i="13"/>
  <c r="A5482" i="13"/>
  <c r="B5482" i="13"/>
  <c r="A5483" i="13"/>
  <c r="B5483" i="13"/>
  <c r="A5484" i="13"/>
  <c r="B5484" i="13"/>
  <c r="A5485" i="13"/>
  <c r="B5485" i="13"/>
  <c r="A5486" i="13"/>
  <c r="B5486" i="13"/>
  <c r="A5487" i="13"/>
  <c r="B5487" i="13"/>
  <c r="A5488" i="13"/>
  <c r="B5488" i="13"/>
  <c r="A5489" i="13"/>
  <c r="B5489" i="13"/>
  <c r="A5490" i="13"/>
  <c r="B5490" i="13"/>
  <c r="A5491" i="13"/>
  <c r="B5491" i="13"/>
  <c r="A5492" i="13"/>
  <c r="B5492" i="13"/>
  <c r="A5493" i="13"/>
  <c r="B5493" i="13"/>
  <c r="A5494" i="13"/>
  <c r="B5494" i="13"/>
  <c r="A5495" i="13"/>
  <c r="B5495" i="13"/>
  <c r="A5496" i="13"/>
  <c r="B5496" i="13"/>
  <c r="A5497" i="13"/>
  <c r="B5497" i="13"/>
  <c r="A5498" i="13"/>
  <c r="B5498" i="13"/>
  <c r="A5499" i="13"/>
  <c r="B5499" i="13"/>
  <c r="A5500" i="13"/>
  <c r="B5500" i="13"/>
  <c r="A5501" i="13"/>
  <c r="B5501" i="13"/>
  <c r="A5502" i="13"/>
  <c r="B5502" i="13"/>
  <c r="A5503" i="13"/>
  <c r="B5503" i="13"/>
  <c r="A5504" i="13"/>
  <c r="B5504" i="13"/>
  <c r="A5505" i="13"/>
  <c r="B5505" i="13"/>
  <c r="A5506" i="13"/>
  <c r="B5506" i="13"/>
  <c r="A5507" i="13"/>
  <c r="B5507" i="13"/>
  <c r="A5508" i="13"/>
  <c r="B5508" i="13"/>
  <c r="A5509" i="13"/>
  <c r="B5509" i="13"/>
  <c r="A5510" i="13"/>
  <c r="B5510" i="13"/>
  <c r="A5511" i="13"/>
  <c r="B5511" i="13"/>
  <c r="A5512" i="13"/>
  <c r="B5512" i="13"/>
  <c r="A5513" i="13"/>
  <c r="B5513" i="13"/>
  <c r="A5514" i="13"/>
  <c r="B5514" i="13"/>
  <c r="A5515" i="13"/>
  <c r="B5515" i="13"/>
  <c r="A5516" i="13"/>
  <c r="B5516" i="13"/>
  <c r="A5517" i="13"/>
  <c r="B5517" i="13"/>
  <c r="A5518" i="13"/>
  <c r="B5518" i="13"/>
  <c r="A5519" i="13"/>
  <c r="B5519" i="13"/>
  <c r="A5520" i="13"/>
  <c r="B5520" i="13"/>
  <c r="A5521" i="13"/>
  <c r="B5521" i="13"/>
  <c r="A5522" i="13"/>
  <c r="B5522" i="13"/>
  <c r="A5523" i="13"/>
  <c r="B5523" i="13"/>
  <c r="A5524" i="13"/>
  <c r="B5524" i="13"/>
  <c r="A5525" i="13"/>
  <c r="B5525" i="13"/>
  <c r="A5526" i="13"/>
  <c r="B5526" i="13"/>
  <c r="A5527" i="13"/>
  <c r="B5527" i="13"/>
  <c r="A5528" i="13"/>
  <c r="B5528" i="13"/>
  <c r="A5529" i="13"/>
  <c r="B5529" i="13"/>
  <c r="A5530" i="13"/>
  <c r="B5530" i="13"/>
  <c r="A5531" i="13"/>
  <c r="B5531" i="13"/>
  <c r="A5532" i="13"/>
  <c r="B5532" i="13"/>
  <c r="A5533" i="13"/>
  <c r="B5533" i="13"/>
  <c r="A5534" i="13"/>
  <c r="B5534" i="13"/>
  <c r="A5535" i="13"/>
  <c r="B5535" i="13"/>
  <c r="A5536" i="13"/>
  <c r="B5536" i="13"/>
  <c r="A5537" i="13"/>
  <c r="B5537" i="13"/>
  <c r="A5538" i="13"/>
  <c r="B5538" i="13"/>
  <c r="A5539" i="13"/>
  <c r="B5539" i="13"/>
  <c r="A5540" i="13"/>
  <c r="B5540" i="13"/>
  <c r="A5541" i="13"/>
  <c r="B5541" i="13"/>
  <c r="A5542" i="13"/>
  <c r="B5542" i="13"/>
  <c r="A5543" i="13"/>
  <c r="B5543" i="13"/>
  <c r="A5544" i="13"/>
  <c r="B5544" i="13"/>
  <c r="A5545" i="13"/>
  <c r="B5545" i="13"/>
  <c r="A5546" i="13"/>
  <c r="B5546" i="13"/>
  <c r="A5547" i="13"/>
  <c r="B5547" i="13"/>
  <c r="A5548" i="13"/>
  <c r="B5548" i="13"/>
  <c r="A5549" i="13"/>
  <c r="B5549" i="13"/>
  <c r="A5550" i="13"/>
  <c r="B5550" i="13"/>
  <c r="A5551" i="13"/>
  <c r="B5551" i="13"/>
  <c r="A5552" i="13"/>
  <c r="B5552" i="13"/>
  <c r="A5553" i="13"/>
  <c r="B5553" i="13"/>
  <c r="A5554" i="13"/>
  <c r="B5554" i="13"/>
  <c r="A5555" i="13"/>
  <c r="B5555" i="13"/>
  <c r="A5556" i="13"/>
  <c r="B5556" i="13"/>
  <c r="A5557" i="13"/>
  <c r="B5557" i="13"/>
  <c r="A5558" i="13"/>
  <c r="B5558" i="13"/>
  <c r="A5559" i="13"/>
  <c r="B5559" i="13"/>
  <c r="A5560" i="13"/>
  <c r="B5560" i="13"/>
  <c r="A5561" i="13"/>
  <c r="B5561" i="13"/>
  <c r="A5562" i="13"/>
  <c r="B5562" i="13"/>
  <c r="A5563" i="13"/>
  <c r="B5563" i="13"/>
  <c r="A5564" i="13"/>
  <c r="B5564" i="13"/>
  <c r="A5565" i="13"/>
  <c r="B5565" i="13"/>
  <c r="A5566" i="13"/>
  <c r="B5566" i="13"/>
  <c r="A5567" i="13"/>
  <c r="B5567" i="13"/>
  <c r="A5568" i="13"/>
  <c r="B5568" i="13"/>
  <c r="A5569" i="13"/>
  <c r="B5569" i="13"/>
  <c r="A5570" i="13"/>
  <c r="B5570" i="13"/>
  <c r="A5571" i="13"/>
  <c r="B5571" i="13"/>
  <c r="A5572" i="13"/>
  <c r="B5572" i="13"/>
  <c r="A5573" i="13"/>
  <c r="B5573" i="13"/>
  <c r="A5574" i="13"/>
  <c r="B5574" i="13"/>
  <c r="A5575" i="13"/>
  <c r="B5575" i="13"/>
  <c r="A5576" i="13"/>
  <c r="B5576" i="13"/>
  <c r="A5577" i="13"/>
  <c r="B5577" i="13"/>
  <c r="A5578" i="13"/>
  <c r="B5578" i="13"/>
  <c r="A5579" i="13"/>
  <c r="B5579" i="13"/>
  <c r="A5580" i="13"/>
  <c r="B5580" i="13"/>
  <c r="A5581" i="13"/>
  <c r="B5581" i="13"/>
  <c r="A5582" i="13"/>
  <c r="B5582" i="13"/>
  <c r="A5583" i="13"/>
  <c r="B5583" i="13"/>
  <c r="A5584" i="13"/>
  <c r="B5584" i="13"/>
  <c r="A5585" i="13"/>
  <c r="B5585" i="13"/>
  <c r="A5586" i="13"/>
  <c r="B5586" i="13"/>
  <c r="A5587" i="13"/>
  <c r="B5587" i="13"/>
  <c r="A5588" i="13"/>
  <c r="B5588" i="13"/>
  <c r="A5589" i="13"/>
  <c r="B5589" i="13"/>
  <c r="A5590" i="13"/>
  <c r="B5590" i="13"/>
  <c r="A5591" i="13"/>
  <c r="B5591" i="13"/>
  <c r="A5592" i="13"/>
  <c r="B5592" i="13"/>
  <c r="A5593" i="13"/>
  <c r="B5593" i="13"/>
  <c r="A5594" i="13"/>
  <c r="B5594" i="13"/>
  <c r="A5595" i="13"/>
  <c r="B5595" i="13"/>
  <c r="A5596" i="13"/>
  <c r="B5596" i="13"/>
  <c r="A5597" i="13"/>
  <c r="B5597" i="13"/>
  <c r="A5598" i="13"/>
  <c r="B5598" i="13"/>
  <c r="A5599" i="13"/>
  <c r="B5599" i="13"/>
  <c r="A5600" i="13"/>
  <c r="B5600" i="13"/>
  <c r="A5601" i="13"/>
  <c r="B5601" i="13"/>
  <c r="A5602" i="13"/>
  <c r="B5602" i="13"/>
  <c r="A5603" i="13"/>
  <c r="B5603" i="13"/>
  <c r="A5604" i="13"/>
  <c r="B5604" i="13"/>
  <c r="A5605" i="13"/>
  <c r="B5605" i="13"/>
  <c r="A5606" i="13"/>
  <c r="B5606" i="13"/>
  <c r="A5607" i="13"/>
  <c r="B5607" i="13"/>
  <c r="A5608" i="13"/>
  <c r="B5608" i="13"/>
  <c r="A5609" i="13"/>
  <c r="B5609" i="13"/>
  <c r="A5610" i="13"/>
  <c r="B5610" i="13"/>
  <c r="A5611" i="13"/>
  <c r="B5611" i="13"/>
  <c r="A5612" i="13"/>
  <c r="B5612" i="13"/>
  <c r="A5613" i="13"/>
  <c r="B5613" i="13"/>
  <c r="A5614" i="13"/>
  <c r="B5614" i="13"/>
  <c r="A5615" i="13"/>
  <c r="B5615" i="13"/>
  <c r="A5616" i="13"/>
  <c r="B5616" i="13"/>
  <c r="A5617" i="13"/>
  <c r="B5617" i="13"/>
  <c r="A5618" i="13"/>
  <c r="B5618" i="13"/>
  <c r="A5619" i="13"/>
  <c r="B5619" i="13"/>
  <c r="A5620" i="13"/>
  <c r="B5620" i="13"/>
  <c r="A5621" i="13"/>
  <c r="B5621" i="13"/>
  <c r="A5622" i="13"/>
  <c r="B5622" i="13"/>
  <c r="A5623" i="13"/>
  <c r="B5623" i="13"/>
  <c r="A5624" i="13"/>
  <c r="B5624" i="13"/>
  <c r="A5625" i="13"/>
  <c r="B5625" i="13"/>
  <c r="A5626" i="13"/>
  <c r="B5626" i="13"/>
  <c r="A5627" i="13"/>
  <c r="B5627" i="13"/>
  <c r="A5628" i="13"/>
  <c r="B5628" i="13"/>
  <c r="A5629" i="13"/>
  <c r="B5629" i="13"/>
  <c r="A5630" i="13"/>
  <c r="B5630" i="13"/>
  <c r="A5631" i="13"/>
  <c r="B5631" i="13"/>
  <c r="A5632" i="13"/>
  <c r="B5632" i="13"/>
  <c r="A5633" i="13"/>
  <c r="B5633" i="13"/>
  <c r="A5634" i="13"/>
  <c r="B5634" i="13"/>
  <c r="A5635" i="13"/>
  <c r="B5635" i="13"/>
  <c r="A5636" i="13"/>
  <c r="B5636" i="13"/>
  <c r="A5637" i="13"/>
  <c r="B5637" i="13"/>
  <c r="A5638" i="13"/>
  <c r="B5638" i="13"/>
  <c r="A5639" i="13"/>
  <c r="B5639" i="13"/>
  <c r="A5640" i="13"/>
  <c r="B5640" i="13"/>
  <c r="A5641" i="13"/>
  <c r="B5641" i="13"/>
  <c r="A5642" i="13"/>
  <c r="B5642" i="13"/>
  <c r="A5643" i="13"/>
  <c r="B5643" i="13"/>
  <c r="A5644" i="13"/>
  <c r="B5644" i="13"/>
  <c r="A5645" i="13"/>
  <c r="B5645" i="13"/>
  <c r="A5646" i="13"/>
  <c r="B5646" i="13"/>
  <c r="A5647" i="13"/>
  <c r="B5647" i="13"/>
  <c r="A5648" i="13"/>
  <c r="B5648" i="13"/>
  <c r="A5649" i="13"/>
  <c r="B5649" i="13"/>
  <c r="A5650" i="13"/>
  <c r="B5650" i="13"/>
  <c r="A5651" i="13"/>
  <c r="B5651" i="13"/>
  <c r="A5652" i="13"/>
  <c r="B5652" i="13"/>
  <c r="A5653" i="13"/>
  <c r="B5653" i="13"/>
  <c r="A5654" i="13"/>
  <c r="B5654" i="13"/>
  <c r="A5655" i="13"/>
  <c r="B5655" i="13"/>
  <c r="A5656" i="13"/>
  <c r="B5656" i="13"/>
  <c r="A5657" i="13"/>
  <c r="B5657" i="13"/>
  <c r="A5658" i="13"/>
  <c r="B5658" i="13"/>
  <c r="A5659" i="13"/>
  <c r="B5659" i="13"/>
  <c r="A5660" i="13"/>
  <c r="B5660" i="13"/>
  <c r="A5661" i="13"/>
  <c r="B5661" i="13"/>
  <c r="A5662" i="13"/>
  <c r="B5662" i="13"/>
  <c r="A5663" i="13"/>
  <c r="B5663" i="13"/>
  <c r="A5664" i="13"/>
  <c r="B5664" i="13"/>
  <c r="A5665" i="13"/>
  <c r="B5665" i="13"/>
  <c r="A5666" i="13"/>
  <c r="B5666" i="13"/>
  <c r="A5667" i="13"/>
  <c r="B5667" i="13"/>
  <c r="A5668" i="13"/>
  <c r="B5668" i="13"/>
  <c r="A5669" i="13"/>
  <c r="B5669" i="13"/>
  <c r="A5670" i="13"/>
  <c r="B5670" i="13"/>
  <c r="A5671" i="13"/>
  <c r="B5671" i="13"/>
  <c r="A5672" i="13"/>
  <c r="B5672" i="13"/>
  <c r="A5673" i="13"/>
  <c r="B5673" i="13"/>
  <c r="A5674" i="13"/>
  <c r="B5674" i="13"/>
  <c r="A5675" i="13"/>
  <c r="B5675" i="13"/>
  <c r="A5676" i="13"/>
  <c r="B5676" i="13"/>
  <c r="A5677" i="13"/>
  <c r="B5677" i="13"/>
  <c r="A5678" i="13"/>
  <c r="B5678" i="13"/>
  <c r="A5679" i="13"/>
  <c r="B5679" i="13"/>
  <c r="A5680" i="13"/>
  <c r="B5680" i="13"/>
  <c r="A5681" i="13"/>
  <c r="B5681" i="13"/>
  <c r="A5682" i="13"/>
  <c r="B5682" i="13"/>
  <c r="A5683" i="13"/>
  <c r="B5683" i="13"/>
  <c r="A5684" i="13"/>
  <c r="B5684" i="13"/>
  <c r="A5685" i="13"/>
  <c r="B5685" i="13"/>
  <c r="A5686" i="13"/>
  <c r="B5686" i="13"/>
  <c r="A5687" i="13"/>
  <c r="B5687" i="13"/>
  <c r="A5688" i="13"/>
  <c r="B5688" i="13"/>
  <c r="A5689" i="13"/>
  <c r="B5689" i="13"/>
  <c r="A5690" i="13"/>
  <c r="B5690" i="13"/>
  <c r="A5691" i="13"/>
  <c r="B5691" i="13"/>
  <c r="A5692" i="13"/>
  <c r="B5692" i="13"/>
  <c r="A5693" i="13"/>
  <c r="B5693" i="13"/>
  <c r="A5694" i="13"/>
  <c r="B5694" i="13"/>
  <c r="A5695" i="13"/>
  <c r="B5695" i="13"/>
  <c r="A5696" i="13"/>
  <c r="B5696" i="13"/>
  <c r="A5697" i="13"/>
  <c r="B5697" i="13"/>
  <c r="A5698" i="13"/>
  <c r="B5698" i="13"/>
  <c r="A5699" i="13"/>
  <c r="B5699" i="13"/>
  <c r="A5700" i="13"/>
  <c r="B5700" i="13"/>
  <c r="A5701" i="13"/>
  <c r="B5701" i="13"/>
  <c r="A5702" i="13"/>
  <c r="B5702" i="13"/>
  <c r="A5703" i="13"/>
  <c r="B5703" i="13"/>
  <c r="A5704" i="13"/>
  <c r="B5704" i="13"/>
  <c r="A5705" i="13"/>
  <c r="B5705" i="13"/>
  <c r="A5706" i="13"/>
  <c r="B5706" i="13"/>
  <c r="A5707" i="13"/>
  <c r="B5707" i="13"/>
  <c r="A5708" i="13"/>
  <c r="B5708" i="13"/>
  <c r="A5709" i="13"/>
  <c r="B5709" i="13"/>
  <c r="A5710" i="13"/>
  <c r="B5710" i="13"/>
  <c r="A5711" i="13"/>
  <c r="B5711" i="13"/>
  <c r="A5712" i="13"/>
  <c r="B5712" i="13"/>
  <c r="A5713" i="13"/>
  <c r="B5713" i="13"/>
  <c r="A5714" i="13"/>
  <c r="B5714" i="13"/>
  <c r="A5715" i="13"/>
  <c r="B5715" i="13"/>
  <c r="A5716" i="13"/>
  <c r="B5716" i="13"/>
  <c r="A5717" i="13"/>
  <c r="B5717" i="13"/>
  <c r="A5718" i="13"/>
  <c r="B5718" i="13"/>
  <c r="A5719" i="13"/>
  <c r="B5719" i="13"/>
  <c r="A5720" i="13"/>
  <c r="B5720" i="13"/>
  <c r="A5721" i="13"/>
  <c r="B5721" i="13"/>
  <c r="A5722" i="13"/>
  <c r="B5722" i="13"/>
  <c r="A5723" i="13"/>
  <c r="B5723" i="13"/>
  <c r="A5724" i="13"/>
  <c r="B5724" i="13"/>
  <c r="A5725" i="13"/>
  <c r="B5725" i="13"/>
  <c r="A5726" i="13"/>
  <c r="B5726" i="13"/>
  <c r="A5727" i="13"/>
  <c r="B5727" i="13"/>
  <c r="A5728" i="13"/>
  <c r="B5728" i="13"/>
  <c r="A5729" i="13"/>
  <c r="B5729" i="13"/>
  <c r="A5730" i="13"/>
  <c r="B5730" i="13"/>
  <c r="A5731" i="13"/>
  <c r="B5731" i="13"/>
  <c r="A5732" i="13"/>
  <c r="B5732" i="13"/>
  <c r="A5733" i="13"/>
  <c r="B5733" i="13"/>
  <c r="A5734" i="13"/>
  <c r="B5734" i="13"/>
  <c r="A5735" i="13"/>
  <c r="B5735" i="13"/>
  <c r="A5736" i="13"/>
  <c r="B5736" i="13"/>
  <c r="A5737" i="13"/>
  <c r="B5737" i="13"/>
  <c r="A5738" i="13"/>
  <c r="B5738" i="13"/>
  <c r="A5739" i="13"/>
  <c r="B5739" i="13"/>
  <c r="A5740" i="13"/>
  <c r="B5740" i="13"/>
  <c r="A5741" i="13"/>
  <c r="B5741" i="13"/>
  <c r="A5742" i="13"/>
  <c r="B5742" i="13"/>
  <c r="A5743" i="13"/>
  <c r="B5743" i="13"/>
  <c r="A5744" i="13"/>
  <c r="B5744" i="13"/>
  <c r="A5745" i="13"/>
  <c r="B5745" i="13"/>
  <c r="A5746" i="13"/>
  <c r="B5746" i="13"/>
  <c r="A5747" i="13"/>
  <c r="B5747" i="13"/>
  <c r="A5748" i="13"/>
  <c r="B5748" i="13"/>
  <c r="A5749" i="13"/>
  <c r="B5749" i="13"/>
  <c r="A5750" i="13"/>
  <c r="B5750" i="13"/>
  <c r="A5751" i="13"/>
  <c r="B5751" i="13"/>
  <c r="A5752" i="13"/>
  <c r="B5752" i="13"/>
  <c r="A5753" i="13"/>
  <c r="B5753" i="13"/>
  <c r="A5754" i="13"/>
  <c r="B5754" i="13"/>
  <c r="A5755" i="13"/>
  <c r="B5755" i="13"/>
  <c r="A5756" i="13"/>
  <c r="B5756" i="13"/>
  <c r="A5757" i="13"/>
  <c r="B5757" i="13"/>
  <c r="A5758" i="13"/>
  <c r="B5758" i="13"/>
  <c r="A5759" i="13"/>
  <c r="B5759" i="13"/>
  <c r="A5760" i="13"/>
  <c r="B5760" i="13"/>
  <c r="A5761" i="13"/>
  <c r="B5761" i="13"/>
  <c r="A5762" i="13"/>
  <c r="B5762" i="13"/>
  <c r="A5763" i="13"/>
  <c r="B5763" i="13"/>
  <c r="A5764" i="13"/>
  <c r="B5764" i="13"/>
  <c r="A5765" i="13"/>
  <c r="B5765" i="13"/>
  <c r="A5766" i="13"/>
  <c r="B5766" i="13"/>
  <c r="A5767" i="13"/>
  <c r="B5767" i="13"/>
  <c r="A5768" i="13"/>
  <c r="B5768" i="13"/>
  <c r="A5769" i="13"/>
  <c r="B5769" i="13"/>
  <c r="A5770" i="13"/>
  <c r="B5770" i="13"/>
  <c r="A5771" i="13"/>
  <c r="B5771" i="13"/>
  <c r="A5772" i="13"/>
  <c r="B5772" i="13"/>
  <c r="A5773" i="13"/>
  <c r="B5773" i="13"/>
  <c r="A5774" i="13"/>
  <c r="B5774" i="13"/>
  <c r="A5775" i="13"/>
  <c r="B5775" i="13"/>
  <c r="A5776" i="13"/>
  <c r="B5776" i="13"/>
  <c r="A5777" i="13"/>
  <c r="B5777" i="13"/>
  <c r="A5778" i="13"/>
  <c r="B5778" i="13"/>
  <c r="A5779" i="13"/>
  <c r="B5779" i="13"/>
  <c r="A5780" i="13"/>
  <c r="B5780" i="13"/>
  <c r="A5781" i="13"/>
  <c r="B5781" i="13"/>
  <c r="A5782" i="13"/>
  <c r="B5782" i="13"/>
  <c r="A5783" i="13"/>
  <c r="B5783" i="13"/>
  <c r="A5784" i="13"/>
  <c r="B5784" i="13"/>
  <c r="A5785" i="13"/>
  <c r="B5785" i="13"/>
  <c r="A5786" i="13"/>
  <c r="B5786" i="13"/>
  <c r="A5787" i="13"/>
  <c r="B5787" i="13"/>
  <c r="A5788" i="13"/>
  <c r="B5788" i="13"/>
  <c r="A5789" i="13"/>
  <c r="B5789" i="13"/>
  <c r="A5790" i="13"/>
  <c r="B5790" i="13"/>
  <c r="A5791" i="13"/>
  <c r="B5791" i="13"/>
  <c r="A5792" i="13"/>
  <c r="B5792" i="13"/>
  <c r="A5793" i="13"/>
  <c r="B5793" i="13"/>
  <c r="A5794" i="13"/>
  <c r="B5794" i="13"/>
  <c r="A5795" i="13"/>
  <c r="B5795" i="13"/>
  <c r="A5796" i="13"/>
  <c r="B5796" i="13"/>
  <c r="A5797" i="13"/>
  <c r="B5797" i="13"/>
  <c r="A5798" i="13"/>
  <c r="B5798" i="13"/>
  <c r="A5799" i="13"/>
  <c r="B5799" i="13"/>
  <c r="A5800" i="13"/>
  <c r="B5800" i="13"/>
  <c r="A5801" i="13"/>
  <c r="B5801" i="13"/>
  <c r="A5802" i="13"/>
  <c r="B5802" i="13"/>
  <c r="A5803" i="13"/>
  <c r="B5803" i="13"/>
  <c r="A5804" i="13"/>
  <c r="B5804" i="13"/>
  <c r="A5805" i="13"/>
  <c r="B5805" i="13"/>
  <c r="A5806" i="13"/>
  <c r="B5806" i="13"/>
  <c r="A5807" i="13"/>
  <c r="B5807" i="13"/>
  <c r="A5808" i="13"/>
  <c r="B5808" i="13"/>
  <c r="A5809" i="13"/>
  <c r="B5809" i="13"/>
  <c r="A5810" i="13"/>
  <c r="B5810" i="13"/>
  <c r="A5811" i="13"/>
  <c r="B5811" i="13"/>
  <c r="A5812" i="13"/>
  <c r="B5812" i="13"/>
  <c r="A5813" i="13"/>
  <c r="B5813" i="13"/>
  <c r="A5814" i="13"/>
  <c r="B5814" i="13"/>
  <c r="A5815" i="13"/>
  <c r="B5815" i="13"/>
  <c r="A5816" i="13"/>
  <c r="B5816" i="13"/>
  <c r="A5817" i="13"/>
  <c r="B5817" i="13"/>
  <c r="A5818" i="13"/>
  <c r="B5818" i="13"/>
  <c r="A5819" i="13"/>
  <c r="B5819" i="13"/>
  <c r="A5820" i="13"/>
  <c r="B5820" i="13"/>
  <c r="A5821" i="13"/>
  <c r="B5821" i="13"/>
  <c r="A5822" i="13"/>
  <c r="B5822" i="13"/>
  <c r="A5823" i="13"/>
  <c r="B5823" i="13"/>
  <c r="A5824" i="13"/>
  <c r="B5824" i="13"/>
  <c r="A5825" i="13"/>
  <c r="B5825" i="13"/>
  <c r="A5826" i="13"/>
  <c r="B5826" i="13"/>
  <c r="A5827" i="13"/>
  <c r="B5827" i="13"/>
  <c r="A5828" i="13"/>
  <c r="B5828" i="13"/>
  <c r="A5829" i="13"/>
  <c r="B5829" i="13"/>
  <c r="A5830" i="13"/>
  <c r="B5830" i="13"/>
  <c r="A5831" i="13"/>
  <c r="B5831" i="13"/>
  <c r="A5832" i="13"/>
  <c r="B5832" i="13"/>
  <c r="A5833" i="13"/>
  <c r="B5833" i="13"/>
  <c r="A5834" i="13"/>
  <c r="B5834" i="13"/>
  <c r="A5835" i="13"/>
  <c r="B5835" i="13"/>
  <c r="A5836" i="13"/>
  <c r="B5836" i="13"/>
  <c r="A5837" i="13"/>
  <c r="B5837" i="13"/>
  <c r="A5838" i="13"/>
  <c r="B5838" i="13"/>
  <c r="A5839" i="13"/>
  <c r="B5839" i="13"/>
  <c r="A5840" i="13"/>
  <c r="B5840" i="13"/>
  <c r="A5841" i="13"/>
  <c r="B5841" i="13"/>
  <c r="A5842" i="13"/>
  <c r="B5842" i="13"/>
  <c r="A5843" i="13"/>
  <c r="B5843" i="13"/>
  <c r="A5844" i="13"/>
  <c r="B5844" i="13"/>
  <c r="A5845" i="13"/>
  <c r="B5845" i="13"/>
  <c r="A5846" i="13"/>
  <c r="B5846" i="13"/>
  <c r="A5847" i="13"/>
  <c r="B5847" i="13"/>
  <c r="A5848" i="13"/>
  <c r="B5848" i="13"/>
  <c r="A5849" i="13"/>
  <c r="B5849" i="13"/>
  <c r="A5850" i="13"/>
  <c r="B5850" i="13"/>
  <c r="A5851" i="13"/>
  <c r="B5851" i="13"/>
  <c r="A5852" i="13"/>
  <c r="B5852" i="13"/>
  <c r="A5853" i="13"/>
  <c r="B5853" i="13"/>
  <c r="A5854" i="13"/>
  <c r="B5854" i="13"/>
  <c r="A5855" i="13"/>
  <c r="B5855" i="13"/>
  <c r="A5856" i="13"/>
  <c r="B5856" i="13"/>
  <c r="A5857" i="13"/>
  <c r="B5857" i="13"/>
  <c r="A5858" i="13"/>
  <c r="B5858" i="13"/>
  <c r="A5859" i="13"/>
  <c r="B5859" i="13"/>
  <c r="A5860" i="13"/>
  <c r="B5860" i="13"/>
  <c r="A5861" i="13"/>
  <c r="B5861" i="13"/>
  <c r="A5862" i="13"/>
  <c r="B5862" i="13"/>
  <c r="A5863" i="13"/>
  <c r="B5863" i="13"/>
  <c r="A5864" i="13"/>
  <c r="B5864" i="13"/>
  <c r="A5865" i="13"/>
  <c r="B5865" i="13"/>
  <c r="A5866" i="13"/>
  <c r="B5866" i="13"/>
  <c r="A5867" i="13"/>
  <c r="B5867" i="13"/>
  <c r="A5868" i="13"/>
  <c r="B5868" i="13"/>
  <c r="A5869" i="13"/>
  <c r="B5869" i="13"/>
  <c r="A5870" i="13"/>
  <c r="B5870" i="13"/>
  <c r="A5871" i="13"/>
  <c r="B5871" i="13"/>
  <c r="A5872" i="13"/>
  <c r="B5872" i="13"/>
  <c r="A5873" i="13"/>
  <c r="B5873" i="13"/>
  <c r="A5874" i="13"/>
  <c r="B5874" i="13"/>
  <c r="A5875" i="13"/>
  <c r="B5875" i="13"/>
  <c r="A5876" i="13"/>
  <c r="B5876" i="13"/>
  <c r="A5877" i="13"/>
  <c r="B5877" i="13"/>
  <c r="A5878" i="13"/>
  <c r="B5878" i="13"/>
  <c r="A5879" i="13"/>
  <c r="B5879" i="13"/>
  <c r="A5880" i="13"/>
  <c r="B5880" i="13"/>
  <c r="A5881" i="13"/>
  <c r="B5881" i="13"/>
  <c r="A5882" i="13"/>
  <c r="B5882" i="13"/>
  <c r="A5883" i="13"/>
  <c r="B5883" i="13"/>
  <c r="A5884" i="13"/>
  <c r="B5884" i="13"/>
  <c r="A5885" i="13"/>
  <c r="B5885" i="13"/>
  <c r="A5886" i="13"/>
  <c r="B5886" i="13"/>
  <c r="A5887" i="13"/>
  <c r="B5887" i="13"/>
  <c r="A5888" i="13"/>
  <c r="B5888" i="13"/>
  <c r="A5889" i="13"/>
  <c r="B5889" i="13"/>
  <c r="A5890" i="13"/>
  <c r="B5890" i="13"/>
  <c r="A5891" i="13"/>
  <c r="B5891" i="13"/>
  <c r="A5892" i="13"/>
  <c r="B5892" i="13"/>
  <c r="A5893" i="13"/>
  <c r="B5893" i="13"/>
  <c r="A5894" i="13"/>
  <c r="B5894" i="13"/>
  <c r="A5895" i="13"/>
  <c r="B5895" i="13"/>
  <c r="A5896" i="13"/>
  <c r="B5896" i="13"/>
  <c r="A5897" i="13"/>
  <c r="B5897" i="13"/>
  <c r="A5898" i="13"/>
  <c r="B5898" i="13"/>
  <c r="A5899" i="13"/>
  <c r="B5899" i="13"/>
  <c r="A5900" i="13"/>
  <c r="B5900" i="13"/>
  <c r="A5901" i="13"/>
  <c r="B5901" i="13"/>
  <c r="A5902" i="13"/>
  <c r="B5902" i="13"/>
  <c r="A5903" i="13"/>
  <c r="B5903" i="13"/>
  <c r="A5904" i="13"/>
  <c r="B5904" i="13"/>
  <c r="A5905" i="13"/>
  <c r="B5905" i="13"/>
  <c r="A5906" i="13"/>
  <c r="B5906" i="13"/>
  <c r="A5907" i="13"/>
  <c r="B5907" i="13"/>
  <c r="A5908" i="13"/>
  <c r="B5908" i="13"/>
  <c r="A5909" i="13"/>
  <c r="B5909" i="13"/>
  <c r="A5910" i="13"/>
  <c r="B5910" i="13"/>
  <c r="A5911" i="13"/>
  <c r="B5911" i="13"/>
  <c r="A5912" i="13"/>
  <c r="B5912" i="13"/>
  <c r="A5913" i="13"/>
  <c r="B5913" i="13"/>
  <c r="A5914" i="13"/>
  <c r="B5914" i="13"/>
  <c r="A5915" i="13"/>
  <c r="B5915" i="13"/>
  <c r="A5916" i="13"/>
  <c r="B5916" i="13"/>
  <c r="A5917" i="13"/>
  <c r="B5917" i="13"/>
  <c r="A5918" i="13"/>
  <c r="B5918" i="13"/>
  <c r="A5919" i="13"/>
  <c r="B5919" i="13"/>
  <c r="A5920" i="13"/>
  <c r="B5920" i="13"/>
  <c r="A5921" i="13"/>
  <c r="B5921" i="13"/>
  <c r="A5922" i="13"/>
  <c r="B5922" i="13"/>
  <c r="A5923" i="13"/>
  <c r="B5923" i="13"/>
  <c r="A5924" i="13"/>
  <c r="B5924" i="13"/>
  <c r="A5925" i="13"/>
  <c r="B5925" i="13"/>
  <c r="A5926" i="13"/>
  <c r="B5926" i="13"/>
  <c r="A5927" i="13"/>
  <c r="B5927" i="13"/>
  <c r="A5928" i="13"/>
  <c r="B5928" i="13"/>
  <c r="A5929" i="13"/>
  <c r="B5929" i="13"/>
  <c r="A5930" i="13"/>
  <c r="B5930" i="13"/>
  <c r="A5931" i="13"/>
  <c r="B5931" i="13"/>
  <c r="A5932" i="13"/>
  <c r="B5932" i="13"/>
  <c r="A5933" i="13"/>
  <c r="B5933" i="13"/>
  <c r="A5934" i="13"/>
  <c r="B5934" i="13"/>
  <c r="A5935" i="13"/>
  <c r="B5935" i="13"/>
  <c r="A5936" i="13"/>
  <c r="B5936" i="13"/>
  <c r="A5937" i="13"/>
  <c r="B5937" i="13"/>
  <c r="A5938" i="13"/>
  <c r="B5938" i="13"/>
  <c r="A5939" i="13"/>
  <c r="B5939" i="13"/>
  <c r="A5940" i="13"/>
  <c r="B5940" i="13"/>
  <c r="A5941" i="13"/>
  <c r="B5941" i="13"/>
  <c r="A5942" i="13"/>
  <c r="B5942" i="13"/>
  <c r="A5943" i="13"/>
  <c r="B5943" i="13"/>
  <c r="A5944" i="13"/>
  <c r="B5944" i="13"/>
  <c r="A5945" i="13"/>
  <c r="B5945" i="13"/>
  <c r="A5946" i="13"/>
  <c r="B5946" i="13"/>
  <c r="A5947" i="13"/>
  <c r="B5947" i="13"/>
  <c r="A5948" i="13"/>
  <c r="B5948" i="13"/>
  <c r="A5949" i="13"/>
  <c r="B5949" i="13"/>
  <c r="A5950" i="13"/>
  <c r="B5950" i="13"/>
  <c r="A5951" i="13"/>
  <c r="B5951" i="13"/>
  <c r="A5952" i="13"/>
  <c r="B5952" i="13"/>
  <c r="A5953" i="13"/>
  <c r="B5953" i="13"/>
  <c r="A5954" i="13"/>
  <c r="B5954" i="13"/>
  <c r="A5955" i="13"/>
  <c r="B5955" i="13"/>
  <c r="A5956" i="13"/>
  <c r="B5956" i="13"/>
  <c r="A5957" i="13"/>
  <c r="B5957" i="13"/>
  <c r="A5958" i="13"/>
  <c r="B5958" i="13"/>
  <c r="A5959" i="13"/>
  <c r="B5959" i="13"/>
  <c r="A5960" i="13"/>
  <c r="B5960" i="13"/>
  <c r="A5961" i="13"/>
  <c r="B5961" i="13"/>
  <c r="A5962" i="13"/>
  <c r="B5962" i="13"/>
  <c r="A5963" i="13"/>
  <c r="B5963" i="13"/>
  <c r="A5964" i="13"/>
  <c r="B5964" i="13"/>
  <c r="A5965" i="13"/>
  <c r="B5965" i="13"/>
  <c r="A5966" i="13"/>
  <c r="B5966" i="13"/>
  <c r="A5967" i="13"/>
  <c r="B5967" i="13"/>
  <c r="A5968" i="13"/>
  <c r="B5968" i="13"/>
  <c r="A5969" i="13"/>
  <c r="B5969" i="13"/>
  <c r="A5970" i="13"/>
  <c r="B5970" i="13"/>
  <c r="A5971" i="13"/>
  <c r="B5971" i="13"/>
  <c r="A5972" i="13"/>
  <c r="B5972" i="13"/>
  <c r="A5973" i="13"/>
  <c r="B5973" i="13"/>
  <c r="A5974" i="13"/>
  <c r="B5974" i="13"/>
  <c r="A5975" i="13"/>
  <c r="B5975" i="13"/>
  <c r="A5976" i="13"/>
  <c r="B5976" i="13"/>
  <c r="A5977" i="13"/>
  <c r="B5977" i="13"/>
  <c r="A5978" i="13"/>
  <c r="B5978" i="13"/>
  <c r="A5979" i="13"/>
  <c r="B5979" i="13"/>
  <c r="A5980" i="13"/>
  <c r="B5980" i="13"/>
  <c r="A5981" i="13"/>
  <c r="B5981" i="13"/>
  <c r="A5982" i="13"/>
  <c r="B5982" i="13"/>
  <c r="A5983" i="13"/>
  <c r="B5983" i="13"/>
  <c r="A5984" i="13"/>
  <c r="B5984" i="13"/>
  <c r="A5985" i="13"/>
  <c r="B5985" i="13"/>
  <c r="A5986" i="13"/>
  <c r="B5986" i="13"/>
  <c r="A5987" i="13"/>
  <c r="B5987" i="13"/>
  <c r="A5988" i="13"/>
  <c r="B5988" i="13"/>
  <c r="A5989" i="13"/>
  <c r="B5989" i="13"/>
  <c r="A5990" i="13"/>
  <c r="B5990" i="13"/>
  <c r="A5991" i="13"/>
  <c r="B5991" i="13"/>
  <c r="A5992" i="13"/>
  <c r="B5992" i="13"/>
  <c r="A5993" i="13"/>
  <c r="B5993" i="13"/>
  <c r="A5994" i="13"/>
  <c r="B5994" i="13"/>
  <c r="A5995" i="13"/>
  <c r="B5995" i="13"/>
  <c r="A5996" i="13"/>
  <c r="B5996" i="13"/>
  <c r="A5997" i="13"/>
  <c r="B5997" i="13"/>
  <c r="A5998" i="13"/>
  <c r="B5998" i="13"/>
  <c r="A5999" i="13"/>
  <c r="B5999" i="13"/>
  <c r="A6000" i="13"/>
  <c r="B6000" i="13"/>
  <c r="A6001" i="13"/>
  <c r="B6001" i="13"/>
  <c r="A6002" i="13"/>
  <c r="B6002" i="13"/>
  <c r="A6003" i="13"/>
  <c r="B6003" i="13"/>
  <c r="A6004" i="13"/>
  <c r="B6004" i="13"/>
  <c r="A6005" i="13"/>
  <c r="B6005" i="13"/>
  <c r="A6006" i="13"/>
  <c r="B6006" i="13"/>
  <c r="A6007" i="13"/>
  <c r="B6007" i="13"/>
  <c r="A6008" i="13"/>
  <c r="B6008" i="13"/>
  <c r="A6009" i="13"/>
  <c r="B6009" i="13"/>
  <c r="A6010" i="13"/>
  <c r="B6010" i="13"/>
  <c r="A6011" i="13"/>
  <c r="B6011" i="13"/>
  <c r="A6012" i="13"/>
  <c r="B6012" i="13"/>
  <c r="A6013" i="13"/>
  <c r="B6013" i="13"/>
  <c r="A6014" i="13"/>
  <c r="B6014" i="13"/>
  <c r="A6015" i="13"/>
  <c r="B6015" i="13"/>
  <c r="A6016" i="13"/>
  <c r="B6016" i="13"/>
  <c r="A6017" i="13"/>
  <c r="B6017" i="13"/>
  <c r="A6018" i="13"/>
  <c r="B6018" i="13"/>
  <c r="A6019" i="13"/>
  <c r="B6019" i="13"/>
  <c r="A6020" i="13"/>
  <c r="B6020" i="13"/>
  <c r="A6021" i="13"/>
  <c r="B6021" i="13"/>
  <c r="A6022" i="13"/>
  <c r="B6022" i="13"/>
  <c r="A6023" i="13"/>
  <c r="B6023" i="13"/>
  <c r="A6024" i="13"/>
  <c r="B6024" i="13"/>
  <c r="A6025" i="13"/>
  <c r="B6025" i="13"/>
  <c r="A6026" i="13"/>
  <c r="B6026" i="13"/>
  <c r="A6027" i="13"/>
  <c r="B6027" i="13"/>
  <c r="A6028" i="13"/>
  <c r="B6028" i="13"/>
  <c r="A6029" i="13"/>
  <c r="B6029" i="13"/>
  <c r="A6030" i="13"/>
  <c r="B6030" i="13"/>
  <c r="A6031" i="13"/>
  <c r="B6031" i="13"/>
  <c r="A6032" i="13"/>
  <c r="B6032" i="13"/>
  <c r="A6033" i="13"/>
  <c r="B6033" i="13"/>
  <c r="A6034" i="13"/>
  <c r="B6034" i="13"/>
  <c r="A6035" i="13"/>
  <c r="B6035" i="13"/>
  <c r="A6036" i="13"/>
  <c r="B6036" i="13"/>
  <c r="A6037" i="13"/>
  <c r="B6037" i="13"/>
  <c r="A6038" i="13"/>
  <c r="B6038" i="13"/>
  <c r="A6039" i="13"/>
  <c r="B6039" i="13"/>
  <c r="A6040" i="13"/>
  <c r="B6040" i="13"/>
  <c r="A6041" i="13"/>
  <c r="B6041" i="13"/>
  <c r="A6042" i="13"/>
  <c r="B6042" i="13"/>
  <c r="A6043" i="13"/>
  <c r="B6043" i="13"/>
  <c r="A6044" i="13"/>
  <c r="B6044" i="13"/>
  <c r="A6045" i="13"/>
  <c r="B6045" i="13"/>
  <c r="A6046" i="13"/>
  <c r="B6046" i="13"/>
  <c r="A6047" i="13"/>
  <c r="B6047" i="13"/>
  <c r="A6048" i="13"/>
  <c r="B6048" i="13"/>
  <c r="A6049" i="13"/>
  <c r="B6049" i="13"/>
  <c r="A6050" i="13"/>
  <c r="B6050" i="13"/>
  <c r="A6051" i="13"/>
  <c r="B6051" i="13"/>
  <c r="A6052" i="13"/>
  <c r="B6052" i="13"/>
  <c r="A6053" i="13"/>
  <c r="B6053" i="13"/>
  <c r="A6054" i="13"/>
  <c r="B6054" i="13"/>
  <c r="A6055" i="13"/>
  <c r="B6055" i="13"/>
  <c r="A6056" i="13"/>
  <c r="B6056" i="13"/>
  <c r="A6057" i="13"/>
  <c r="B6057" i="13"/>
  <c r="A6058" i="13"/>
  <c r="B6058" i="13"/>
  <c r="A6059" i="13"/>
  <c r="B6059" i="13"/>
  <c r="A6060" i="13"/>
  <c r="B6060" i="13"/>
  <c r="A6061" i="13"/>
  <c r="B6061" i="13"/>
  <c r="A6062" i="13"/>
  <c r="B6062" i="13"/>
  <c r="A6063" i="13"/>
  <c r="B6063" i="13"/>
  <c r="A6064" i="13"/>
  <c r="B6064" i="13"/>
  <c r="A6065" i="13"/>
  <c r="B6065" i="13"/>
  <c r="A6066" i="13"/>
  <c r="B6066" i="13"/>
  <c r="A6067" i="13"/>
  <c r="B6067" i="13"/>
  <c r="A6068" i="13"/>
  <c r="B6068" i="13"/>
  <c r="A6069" i="13"/>
  <c r="B6069" i="13"/>
  <c r="A6070" i="13"/>
  <c r="B6070" i="13"/>
  <c r="A6071" i="13"/>
  <c r="B6071" i="13"/>
  <c r="A6072" i="13"/>
  <c r="B6072" i="13"/>
  <c r="A6073" i="13"/>
  <c r="B6073" i="13"/>
  <c r="A6074" i="13"/>
  <c r="B6074" i="13"/>
  <c r="A6075" i="13"/>
  <c r="B6075" i="13"/>
  <c r="A6076" i="13"/>
  <c r="B6076" i="13"/>
  <c r="A6077" i="13"/>
  <c r="B6077" i="13"/>
  <c r="A6078" i="13"/>
  <c r="B6078" i="13"/>
  <c r="A6079" i="13"/>
  <c r="B6079" i="13"/>
  <c r="A6080" i="13"/>
  <c r="B6080" i="13"/>
  <c r="A6081" i="13"/>
  <c r="B6081" i="13"/>
  <c r="A6082" i="13"/>
  <c r="B6082" i="13"/>
  <c r="A6083" i="13"/>
  <c r="B6083" i="13"/>
  <c r="A6084" i="13"/>
  <c r="B6084" i="13"/>
  <c r="A6085" i="13"/>
  <c r="B6085" i="13"/>
  <c r="A6086" i="13"/>
  <c r="B6086" i="13"/>
  <c r="A6087" i="13"/>
  <c r="B6087" i="13"/>
  <c r="A6088" i="13"/>
  <c r="B6088" i="13"/>
  <c r="A6089" i="13"/>
  <c r="B6089" i="13"/>
  <c r="A6090" i="13"/>
  <c r="B6090" i="13"/>
  <c r="A6091" i="13"/>
  <c r="B6091" i="13"/>
  <c r="A6092" i="13"/>
  <c r="B6092" i="13"/>
  <c r="A6093" i="13"/>
  <c r="B6093" i="13"/>
  <c r="A6094" i="13"/>
  <c r="B6094" i="13"/>
  <c r="A6095" i="13"/>
  <c r="B6095" i="13"/>
  <c r="A6096" i="13"/>
  <c r="B6096" i="13"/>
  <c r="A6097" i="13"/>
  <c r="B6097" i="13"/>
  <c r="A6098" i="13"/>
  <c r="B6098" i="13"/>
  <c r="A6099" i="13"/>
  <c r="B6099" i="13"/>
  <c r="A6100" i="13"/>
  <c r="B6100" i="13"/>
  <c r="A6101" i="13"/>
  <c r="B6101" i="13"/>
  <c r="A6102" i="13"/>
  <c r="B6102" i="13"/>
  <c r="A6103" i="13"/>
  <c r="B6103" i="13"/>
  <c r="A6104" i="13"/>
  <c r="B6104" i="13"/>
  <c r="A6105" i="13"/>
  <c r="B6105" i="13"/>
  <c r="A6106" i="13"/>
  <c r="B6106" i="13"/>
  <c r="A6107" i="13"/>
  <c r="B6107" i="13"/>
  <c r="A6108" i="13"/>
  <c r="B6108" i="13"/>
  <c r="A6109" i="13"/>
  <c r="B6109" i="13"/>
  <c r="A6110" i="13"/>
  <c r="B6110" i="13"/>
  <c r="A6111" i="13"/>
  <c r="B6111" i="13"/>
  <c r="A6112" i="13"/>
  <c r="B6112" i="13"/>
  <c r="A6113" i="13"/>
  <c r="B6113" i="13"/>
  <c r="A6114" i="13"/>
  <c r="B6114" i="13"/>
  <c r="A6115" i="13"/>
  <c r="B6115" i="13"/>
  <c r="A6116" i="13"/>
  <c r="B6116" i="13"/>
  <c r="A6117" i="13"/>
  <c r="B6117" i="13"/>
  <c r="A6118" i="13"/>
  <c r="B6118" i="13"/>
  <c r="A6119" i="13"/>
  <c r="B6119" i="13"/>
  <c r="A6120" i="13"/>
  <c r="B6120" i="13"/>
  <c r="A6121" i="13"/>
  <c r="B6121" i="13"/>
  <c r="A6122" i="13"/>
  <c r="B6122" i="13"/>
  <c r="A6123" i="13"/>
  <c r="B6123" i="13"/>
  <c r="A6124" i="13"/>
  <c r="B6124" i="13"/>
  <c r="A6125" i="13"/>
  <c r="B6125" i="13"/>
  <c r="A6126" i="13"/>
  <c r="B6126" i="13"/>
  <c r="A6127" i="13"/>
  <c r="B6127" i="13"/>
  <c r="A6128" i="13"/>
  <c r="B6128" i="13"/>
  <c r="A6129" i="13"/>
  <c r="B6129" i="13"/>
  <c r="A6130" i="13"/>
  <c r="B6130" i="13"/>
  <c r="A6131" i="13"/>
  <c r="B6131" i="13"/>
  <c r="A6132" i="13"/>
  <c r="B6132" i="13"/>
  <c r="A6133" i="13"/>
  <c r="B6133" i="13"/>
  <c r="A6134" i="13"/>
  <c r="B6134" i="13"/>
  <c r="A6135" i="13"/>
  <c r="B6135" i="13"/>
  <c r="A6136" i="13"/>
  <c r="B6136" i="13"/>
  <c r="A6137" i="13"/>
  <c r="B6137" i="13"/>
  <c r="A6138" i="13"/>
  <c r="B6138" i="13"/>
  <c r="A6139" i="13"/>
  <c r="B6139" i="13"/>
  <c r="A6140" i="13"/>
  <c r="B6140" i="13"/>
  <c r="A6141" i="13"/>
  <c r="B6141" i="13"/>
  <c r="A6142" i="13"/>
  <c r="B6142" i="13"/>
  <c r="A6143" i="13"/>
  <c r="B6143" i="13"/>
  <c r="A6144" i="13"/>
  <c r="B6144" i="13"/>
  <c r="A6145" i="13"/>
  <c r="B6145" i="13"/>
  <c r="A6146" i="13"/>
  <c r="B6146" i="13"/>
  <c r="A6147" i="13"/>
  <c r="B6147" i="13"/>
  <c r="A6148" i="13"/>
  <c r="B6148" i="13"/>
  <c r="A6149" i="13"/>
  <c r="B6149" i="13"/>
  <c r="A6150" i="13"/>
  <c r="B6150" i="13"/>
  <c r="A6151" i="13"/>
  <c r="B6151" i="13"/>
  <c r="A6152" i="13"/>
  <c r="B6152" i="13"/>
  <c r="A6153" i="13"/>
  <c r="B6153" i="13"/>
  <c r="A6154" i="13"/>
  <c r="B6154" i="13"/>
  <c r="A6155" i="13"/>
  <c r="B6155" i="13"/>
  <c r="A6156" i="13"/>
  <c r="B6156" i="13"/>
  <c r="A6157" i="13"/>
  <c r="B6157" i="13"/>
  <c r="A6158" i="13"/>
  <c r="B6158" i="13"/>
  <c r="A6159" i="13"/>
  <c r="B6159" i="13"/>
  <c r="A6160" i="13"/>
  <c r="B6160" i="13"/>
  <c r="A6161" i="13"/>
  <c r="B6161" i="13"/>
  <c r="A6162" i="13"/>
  <c r="B6162" i="13"/>
  <c r="A6163" i="13"/>
  <c r="B6163" i="13"/>
  <c r="A6164" i="13"/>
  <c r="B6164" i="13"/>
  <c r="A6165" i="13"/>
  <c r="B6165" i="13"/>
  <c r="A6166" i="13"/>
  <c r="B6166" i="13"/>
  <c r="A6167" i="13"/>
  <c r="B6167" i="13"/>
  <c r="A6168" i="13"/>
  <c r="B6168" i="13"/>
  <c r="A6169" i="13"/>
  <c r="B6169" i="13"/>
  <c r="A6170" i="13"/>
  <c r="B6170" i="13"/>
  <c r="A6171" i="13"/>
  <c r="B6171" i="13"/>
  <c r="A6172" i="13"/>
  <c r="B6172" i="13"/>
  <c r="A6173" i="13"/>
  <c r="B6173" i="13"/>
  <c r="A6174" i="13"/>
  <c r="B6174" i="13"/>
  <c r="A6175" i="13"/>
  <c r="B6175" i="13"/>
  <c r="A6176" i="13"/>
  <c r="B6176" i="13"/>
  <c r="A6177" i="13"/>
  <c r="B6177" i="13"/>
  <c r="A6178" i="13"/>
  <c r="B6178" i="13"/>
  <c r="A6179" i="13"/>
  <c r="B6179" i="13"/>
  <c r="A6180" i="13"/>
  <c r="B6180" i="13"/>
  <c r="A6181" i="13"/>
  <c r="B6181" i="13"/>
  <c r="A6182" i="13"/>
  <c r="B6182" i="13"/>
  <c r="A6183" i="13"/>
  <c r="B6183" i="13"/>
  <c r="A6184" i="13"/>
  <c r="B6184" i="13"/>
  <c r="A6185" i="13"/>
  <c r="B6185" i="13"/>
  <c r="A6186" i="13"/>
  <c r="B6186" i="13"/>
  <c r="A6187" i="13"/>
  <c r="B6187" i="13"/>
  <c r="A6188" i="13"/>
  <c r="B6188" i="13"/>
  <c r="A6189" i="13"/>
  <c r="B6189" i="13"/>
  <c r="A6190" i="13"/>
  <c r="B6190" i="13"/>
  <c r="A6191" i="13"/>
  <c r="B6191" i="13"/>
  <c r="A6192" i="13"/>
  <c r="B6192" i="13"/>
  <c r="A6193" i="13"/>
  <c r="B6193" i="13"/>
  <c r="A6194" i="13"/>
  <c r="B6194" i="13"/>
  <c r="A6195" i="13"/>
  <c r="B6195" i="13"/>
  <c r="A6196" i="13"/>
  <c r="B6196" i="13"/>
  <c r="A6197" i="13"/>
  <c r="B6197" i="13"/>
  <c r="A6198" i="13"/>
  <c r="B6198" i="13"/>
  <c r="A6199" i="13"/>
  <c r="B6199" i="13"/>
  <c r="A6200" i="13"/>
  <c r="B6200" i="13"/>
  <c r="A6201" i="13"/>
  <c r="B6201" i="13"/>
  <c r="A6202" i="13"/>
  <c r="B6202" i="13"/>
  <c r="A6203" i="13"/>
  <c r="B6203" i="13"/>
  <c r="A6204" i="13"/>
  <c r="B6204" i="13"/>
  <c r="A6205" i="13"/>
  <c r="B6205" i="13"/>
  <c r="A6206" i="13"/>
  <c r="B6206" i="13"/>
  <c r="A6207" i="13"/>
  <c r="B6207" i="13"/>
  <c r="A6208" i="13"/>
  <c r="B6208" i="13"/>
  <c r="A6209" i="13"/>
  <c r="B6209" i="13"/>
  <c r="A6210" i="13"/>
  <c r="B6210" i="13"/>
  <c r="A6211" i="13"/>
  <c r="B6211" i="13"/>
  <c r="A6212" i="13"/>
  <c r="B6212" i="13"/>
  <c r="A6213" i="13"/>
  <c r="B6213" i="13"/>
  <c r="A6214" i="13"/>
  <c r="B6214" i="13"/>
  <c r="A6215" i="13"/>
  <c r="B6215" i="13"/>
  <c r="A6216" i="13"/>
  <c r="B6216" i="13"/>
  <c r="A6217" i="13"/>
  <c r="B6217" i="13"/>
  <c r="A6218" i="13"/>
  <c r="B6218" i="13"/>
  <c r="A6219" i="13"/>
  <c r="B6219" i="13"/>
  <c r="A6220" i="13"/>
  <c r="B6220" i="13"/>
  <c r="A6221" i="13"/>
  <c r="B6221" i="13"/>
  <c r="A6222" i="13"/>
  <c r="B6222" i="13"/>
  <c r="A6223" i="13"/>
  <c r="B6223" i="13"/>
  <c r="A6224" i="13"/>
  <c r="B6224" i="13"/>
  <c r="A6225" i="13"/>
  <c r="B6225" i="13"/>
  <c r="A6226" i="13"/>
  <c r="B6226" i="13"/>
  <c r="A6227" i="13"/>
  <c r="B6227" i="13"/>
  <c r="A6228" i="13"/>
  <c r="B6228" i="13"/>
  <c r="A6229" i="13"/>
  <c r="B6229" i="13"/>
  <c r="A6230" i="13"/>
  <c r="B6230" i="13"/>
  <c r="A6231" i="13"/>
  <c r="B6231" i="13"/>
  <c r="A6232" i="13"/>
  <c r="B6232" i="13"/>
  <c r="A6233" i="13"/>
  <c r="B6233" i="13"/>
  <c r="A6234" i="13"/>
  <c r="B6234" i="13"/>
  <c r="A6235" i="13"/>
  <c r="B6235" i="13"/>
  <c r="A6236" i="13"/>
  <c r="B6236" i="13"/>
  <c r="A6237" i="13"/>
  <c r="B6237" i="13"/>
  <c r="A6238" i="13"/>
  <c r="B6238" i="13"/>
  <c r="A6239" i="13"/>
  <c r="B6239" i="13"/>
  <c r="A6240" i="13"/>
  <c r="B6240" i="13"/>
  <c r="A6241" i="13"/>
  <c r="B6241" i="13"/>
  <c r="A6242" i="13"/>
  <c r="B6242" i="13"/>
  <c r="A6243" i="13"/>
  <c r="B6243" i="13"/>
  <c r="A6244" i="13"/>
  <c r="B6244" i="13"/>
  <c r="A6245" i="13"/>
  <c r="B6245" i="13"/>
  <c r="A6246" i="13"/>
  <c r="B6246" i="13"/>
  <c r="A6247" i="13"/>
  <c r="B6247" i="13"/>
  <c r="A6248" i="13"/>
  <c r="B6248" i="13"/>
  <c r="A6249" i="13"/>
  <c r="B6249" i="13"/>
  <c r="A6250" i="13"/>
  <c r="B6250" i="13"/>
  <c r="A6251" i="13"/>
  <c r="B6251" i="13"/>
  <c r="A6252" i="13"/>
  <c r="B6252" i="13"/>
  <c r="A6253" i="13"/>
  <c r="B6253" i="13"/>
  <c r="A6254" i="13"/>
  <c r="B6254" i="13"/>
  <c r="A6255" i="13"/>
  <c r="B6255" i="13"/>
  <c r="A6256" i="13"/>
  <c r="B6256" i="13"/>
  <c r="A6257" i="13"/>
  <c r="B6257" i="13"/>
  <c r="A6258" i="13"/>
  <c r="B6258" i="13"/>
  <c r="A6259" i="13"/>
  <c r="B6259" i="13"/>
  <c r="A6260" i="13"/>
  <c r="B6260" i="13"/>
  <c r="A6261" i="13"/>
  <c r="B6261" i="13"/>
  <c r="A6262" i="13"/>
  <c r="B6262" i="13"/>
  <c r="A6263" i="13"/>
  <c r="B6263" i="13"/>
  <c r="A6264" i="13"/>
  <c r="B6264" i="13"/>
  <c r="A6265" i="13"/>
  <c r="B6265" i="13"/>
  <c r="A6266" i="13"/>
  <c r="B6266" i="13"/>
  <c r="A6267" i="13"/>
  <c r="B6267" i="13"/>
  <c r="A6268" i="13"/>
  <c r="B6268" i="13"/>
  <c r="A6269" i="13"/>
  <c r="B6269" i="13"/>
  <c r="A6270" i="13"/>
  <c r="B6270" i="13"/>
  <c r="A6271" i="13"/>
  <c r="B6271" i="13"/>
  <c r="A6272" i="13"/>
  <c r="B6272" i="13"/>
  <c r="A6273" i="13"/>
  <c r="B6273" i="13"/>
  <c r="A6274" i="13"/>
  <c r="B6274" i="13"/>
  <c r="A6275" i="13"/>
  <c r="B6275" i="13"/>
  <c r="A6276" i="13"/>
  <c r="B6276" i="13"/>
  <c r="A6277" i="13"/>
  <c r="B6277" i="13"/>
  <c r="A6278" i="13"/>
  <c r="B6278" i="13"/>
  <c r="A6279" i="13"/>
  <c r="B6279" i="13"/>
  <c r="A6280" i="13"/>
  <c r="B6280" i="13"/>
  <c r="A6281" i="13"/>
  <c r="B6281" i="13"/>
  <c r="A6282" i="13"/>
  <c r="B6282" i="13"/>
  <c r="A6283" i="13"/>
  <c r="B6283" i="13"/>
  <c r="A6284" i="13"/>
  <c r="B6284" i="13"/>
  <c r="A6285" i="13"/>
  <c r="B6285" i="13"/>
  <c r="A6286" i="13"/>
  <c r="B6286" i="13"/>
  <c r="A6287" i="13"/>
  <c r="B6287" i="13"/>
  <c r="A6288" i="13"/>
  <c r="B6288" i="13"/>
  <c r="A6289" i="13"/>
  <c r="B6289" i="13"/>
  <c r="A6290" i="13"/>
  <c r="B6290" i="13"/>
  <c r="A6291" i="13"/>
  <c r="B6291" i="13"/>
  <c r="A6292" i="13"/>
  <c r="B6292" i="13"/>
  <c r="A6293" i="13"/>
  <c r="B6293" i="13"/>
  <c r="A6294" i="13"/>
  <c r="B6294" i="13"/>
  <c r="A6295" i="13"/>
  <c r="B6295" i="13"/>
  <c r="A6296" i="13"/>
  <c r="B6296" i="13"/>
  <c r="A6297" i="13"/>
  <c r="B6297" i="13"/>
  <c r="A6298" i="13"/>
  <c r="B6298" i="13"/>
  <c r="A6299" i="13"/>
  <c r="B6299" i="13"/>
  <c r="A6300" i="13"/>
  <c r="B6300" i="13"/>
  <c r="A6301" i="13"/>
  <c r="B6301" i="13"/>
  <c r="A6302" i="13"/>
  <c r="B6302" i="13"/>
  <c r="A6303" i="13"/>
  <c r="B6303" i="13"/>
  <c r="A6304" i="13"/>
  <c r="B6304" i="13"/>
  <c r="A6305" i="13"/>
  <c r="B6305" i="13"/>
  <c r="A6306" i="13"/>
  <c r="B6306" i="13"/>
  <c r="A6307" i="13"/>
  <c r="B6307" i="13"/>
  <c r="A6308" i="13"/>
  <c r="B6308" i="13"/>
  <c r="A6309" i="13"/>
  <c r="B6309" i="13"/>
  <c r="A6310" i="13"/>
  <c r="B6310" i="13"/>
  <c r="A6311" i="13"/>
  <c r="B6311" i="13"/>
  <c r="A6312" i="13"/>
  <c r="B6312" i="13"/>
  <c r="A6313" i="13"/>
  <c r="B6313" i="13"/>
  <c r="A6314" i="13"/>
  <c r="B6314" i="13"/>
  <c r="A6315" i="13"/>
  <c r="B6315" i="13"/>
  <c r="A6316" i="13"/>
  <c r="B6316" i="13"/>
  <c r="A6317" i="13"/>
  <c r="B6317" i="13"/>
  <c r="A6318" i="13"/>
  <c r="B6318" i="13"/>
  <c r="A6319" i="13"/>
  <c r="B6319" i="13"/>
  <c r="A6320" i="13"/>
  <c r="B6320" i="13"/>
  <c r="A6321" i="13"/>
  <c r="B6321" i="13"/>
  <c r="A6322" i="13"/>
  <c r="B6322" i="13"/>
  <c r="A6323" i="13"/>
  <c r="B6323" i="13"/>
  <c r="A6324" i="13"/>
  <c r="B6324" i="13"/>
  <c r="A6325" i="13"/>
  <c r="B6325" i="13"/>
  <c r="A6326" i="13"/>
  <c r="B6326" i="13"/>
  <c r="A6327" i="13"/>
  <c r="B6327" i="13"/>
  <c r="A6328" i="13"/>
  <c r="B6328" i="13"/>
  <c r="A6329" i="13"/>
  <c r="B6329" i="13"/>
  <c r="A6330" i="13"/>
  <c r="B6330" i="13"/>
  <c r="A6331" i="13"/>
  <c r="B6331" i="13"/>
  <c r="A6332" i="13"/>
  <c r="B6332" i="13"/>
  <c r="A6333" i="13"/>
  <c r="B6333" i="13"/>
  <c r="A6334" i="13"/>
  <c r="B6334" i="13"/>
  <c r="A6335" i="13"/>
  <c r="B6335" i="13"/>
  <c r="A6336" i="13"/>
  <c r="B6336" i="13"/>
  <c r="A6337" i="13"/>
  <c r="B6337" i="13"/>
  <c r="A6338" i="13"/>
  <c r="B6338" i="13"/>
  <c r="A6339" i="13"/>
  <c r="B6339" i="13"/>
  <c r="A6340" i="13"/>
  <c r="B6340" i="13"/>
  <c r="A6341" i="13"/>
  <c r="B6341" i="13"/>
  <c r="A6342" i="13"/>
  <c r="B6342" i="13"/>
  <c r="A6343" i="13"/>
  <c r="B6343" i="13"/>
  <c r="A6344" i="13"/>
  <c r="B6344" i="13"/>
  <c r="A6345" i="13"/>
  <c r="B6345" i="13"/>
  <c r="A6346" i="13"/>
  <c r="B6346" i="13"/>
  <c r="A6347" i="13"/>
  <c r="B6347" i="13"/>
  <c r="A6348" i="13"/>
  <c r="B6348" i="13"/>
  <c r="A6349" i="13"/>
  <c r="B6349" i="13"/>
  <c r="A6350" i="13"/>
  <c r="B6350" i="13"/>
  <c r="A6351" i="13"/>
  <c r="B6351" i="13"/>
  <c r="A6352" i="13"/>
  <c r="B6352" i="13"/>
  <c r="A6353" i="13"/>
  <c r="B6353" i="13"/>
  <c r="A6354" i="13"/>
  <c r="B6354" i="13"/>
  <c r="A6355" i="13"/>
  <c r="B6355" i="13"/>
  <c r="A6356" i="13"/>
  <c r="B6356" i="13"/>
  <c r="A6357" i="13"/>
  <c r="B6357" i="13"/>
  <c r="A6358" i="13"/>
  <c r="B6358" i="13"/>
  <c r="A6359" i="13"/>
  <c r="B6359" i="13"/>
  <c r="A6360" i="13"/>
  <c r="B6360" i="13"/>
  <c r="A6361" i="13"/>
  <c r="B6361" i="13"/>
  <c r="A6362" i="13"/>
  <c r="B6362" i="13"/>
  <c r="A6363" i="13"/>
  <c r="B6363" i="13"/>
  <c r="A6364" i="13"/>
  <c r="B6364" i="13"/>
  <c r="A6365" i="13"/>
  <c r="B6365" i="13"/>
  <c r="A6366" i="13"/>
  <c r="B6366" i="13"/>
  <c r="A6367" i="13"/>
  <c r="B6367" i="13"/>
  <c r="A6368" i="13"/>
  <c r="B6368" i="13"/>
  <c r="A6369" i="13"/>
  <c r="B6369" i="13"/>
  <c r="A6370" i="13"/>
  <c r="B6370" i="13"/>
  <c r="A6371" i="13"/>
  <c r="B6371" i="13"/>
  <c r="A6372" i="13"/>
  <c r="B6372" i="13"/>
  <c r="A6373" i="13"/>
  <c r="B6373" i="13"/>
  <c r="A6374" i="13"/>
  <c r="B6374" i="13"/>
  <c r="A6375" i="13"/>
  <c r="B6375" i="13"/>
  <c r="A6376" i="13"/>
  <c r="B6376" i="13"/>
  <c r="A6377" i="13"/>
  <c r="B6377" i="13"/>
  <c r="A6378" i="13"/>
  <c r="B6378" i="13"/>
  <c r="A6379" i="13"/>
  <c r="B6379" i="13"/>
  <c r="A6380" i="13"/>
  <c r="B6380" i="13"/>
  <c r="A6381" i="13"/>
  <c r="B6381" i="13"/>
  <c r="A6382" i="13"/>
  <c r="B6382" i="13"/>
  <c r="A6383" i="13"/>
  <c r="B6383" i="13"/>
  <c r="A6384" i="13"/>
  <c r="B6384" i="13"/>
  <c r="A6385" i="13"/>
  <c r="B6385" i="13"/>
  <c r="A6386" i="13"/>
  <c r="B6386" i="13"/>
  <c r="A6387" i="13"/>
  <c r="B6387" i="13"/>
  <c r="A6388" i="13"/>
  <c r="B6388" i="13"/>
  <c r="A6389" i="13"/>
  <c r="B6389" i="13"/>
  <c r="A6390" i="13"/>
  <c r="B6390" i="13"/>
  <c r="A6391" i="13"/>
  <c r="B6391" i="13"/>
  <c r="A6392" i="13"/>
  <c r="B6392" i="13"/>
  <c r="A6393" i="13"/>
  <c r="B6393" i="13"/>
  <c r="A6394" i="13"/>
  <c r="B6394" i="13"/>
  <c r="A6395" i="13"/>
  <c r="B6395" i="13"/>
  <c r="A6396" i="13"/>
  <c r="B6396" i="13"/>
  <c r="A6397" i="13"/>
  <c r="B6397" i="13"/>
  <c r="A6398" i="13"/>
  <c r="B6398" i="13"/>
  <c r="A6399" i="13"/>
  <c r="B6399" i="13"/>
  <c r="A6400" i="13"/>
  <c r="B6400" i="13"/>
  <c r="A6401" i="13"/>
  <c r="B6401" i="13"/>
  <c r="A6402" i="13"/>
  <c r="B6402" i="13"/>
  <c r="A6403" i="13"/>
  <c r="B6403" i="13"/>
  <c r="A6404" i="13"/>
  <c r="B6404" i="13"/>
  <c r="A6405" i="13"/>
  <c r="B6405" i="13"/>
  <c r="A6406" i="13"/>
  <c r="B6406" i="13"/>
  <c r="A6407" i="13"/>
  <c r="B6407" i="13"/>
  <c r="A6408" i="13"/>
  <c r="B6408" i="13"/>
  <c r="A6409" i="13"/>
  <c r="B6409" i="13"/>
  <c r="A6410" i="13"/>
  <c r="B6410" i="13"/>
  <c r="A6411" i="13"/>
  <c r="B6411" i="13"/>
  <c r="A6412" i="13"/>
  <c r="B6412" i="13"/>
  <c r="A6413" i="13"/>
  <c r="B6413" i="13"/>
  <c r="A6414" i="13"/>
  <c r="B6414" i="13"/>
  <c r="A6415" i="13"/>
  <c r="B6415" i="13"/>
  <c r="A6416" i="13"/>
  <c r="B6416" i="13"/>
  <c r="A6417" i="13"/>
  <c r="B6417" i="13"/>
  <c r="A6418" i="13"/>
  <c r="B6418" i="13"/>
  <c r="A6419" i="13"/>
  <c r="B6419" i="13"/>
  <c r="A6420" i="13"/>
  <c r="B6420" i="13"/>
  <c r="A6421" i="13"/>
  <c r="B6421" i="13"/>
  <c r="A6422" i="13"/>
  <c r="B6422" i="13"/>
  <c r="A6423" i="13"/>
  <c r="B6423" i="13"/>
  <c r="A6424" i="13"/>
  <c r="B6424" i="13"/>
  <c r="A6425" i="13"/>
  <c r="B6425" i="13"/>
  <c r="A6426" i="13"/>
  <c r="B6426" i="13"/>
  <c r="A6427" i="13"/>
  <c r="B6427" i="13"/>
  <c r="A6428" i="13"/>
  <c r="B6428" i="13"/>
  <c r="A6429" i="13"/>
  <c r="B6429" i="13"/>
  <c r="A6430" i="13"/>
  <c r="B6430" i="13"/>
  <c r="A6431" i="13"/>
  <c r="B6431" i="13"/>
  <c r="A6432" i="13"/>
  <c r="B6432" i="13"/>
  <c r="A6433" i="13"/>
  <c r="B6433" i="13"/>
  <c r="A6434" i="13"/>
  <c r="B6434" i="13"/>
  <c r="A6435" i="13"/>
  <c r="B6435" i="13"/>
  <c r="A6436" i="13"/>
  <c r="B6436" i="13"/>
  <c r="A6437" i="13"/>
  <c r="B6437" i="13"/>
  <c r="A6438" i="13"/>
  <c r="B6438" i="13"/>
  <c r="A6439" i="13"/>
  <c r="B6439" i="13"/>
  <c r="A6440" i="13"/>
  <c r="B6440" i="13"/>
  <c r="A6441" i="13"/>
  <c r="B6441" i="13"/>
  <c r="A6442" i="13"/>
  <c r="B6442" i="13"/>
  <c r="A6443" i="13"/>
  <c r="B6443" i="13"/>
  <c r="A6444" i="13"/>
  <c r="B6444" i="13"/>
  <c r="A6445" i="13"/>
  <c r="B6445" i="13"/>
  <c r="A6446" i="13"/>
  <c r="B6446" i="13"/>
  <c r="A6447" i="13"/>
  <c r="B6447" i="13"/>
  <c r="A6448" i="13"/>
  <c r="B6448" i="13"/>
  <c r="A6449" i="13"/>
  <c r="B6449" i="13"/>
  <c r="A6450" i="13"/>
  <c r="B6450" i="13"/>
  <c r="A6451" i="13"/>
  <c r="B6451" i="13"/>
  <c r="A6452" i="13"/>
  <c r="B6452" i="13"/>
  <c r="A6453" i="13"/>
  <c r="B6453" i="13"/>
  <c r="A6454" i="13"/>
  <c r="B6454" i="13"/>
  <c r="A6455" i="13"/>
  <c r="B6455" i="13"/>
  <c r="A6456" i="13"/>
  <c r="B6456" i="13"/>
  <c r="A6457" i="13"/>
  <c r="B6457" i="13"/>
  <c r="A6458" i="13"/>
  <c r="B6458" i="13"/>
  <c r="A6459" i="13"/>
  <c r="B6459" i="13"/>
  <c r="A6460" i="13"/>
  <c r="B6460" i="13"/>
  <c r="A6461" i="13"/>
  <c r="B6461" i="13"/>
  <c r="A6462" i="13"/>
  <c r="B6462" i="13"/>
  <c r="A6463" i="13"/>
  <c r="B6463" i="13"/>
  <c r="A6464" i="13"/>
  <c r="B6464" i="13"/>
  <c r="A6465" i="13"/>
  <c r="B6465" i="13"/>
  <c r="A6466" i="13"/>
  <c r="B6466" i="13"/>
  <c r="A6467" i="13"/>
  <c r="B6467" i="13"/>
  <c r="A6468" i="13"/>
  <c r="B6468" i="13"/>
  <c r="A6469" i="13"/>
  <c r="B6469" i="13"/>
  <c r="A6470" i="13"/>
  <c r="B6470" i="13"/>
  <c r="A6471" i="13"/>
  <c r="B6471" i="13"/>
  <c r="A6472" i="13"/>
  <c r="B6472" i="13"/>
  <c r="A6473" i="13"/>
  <c r="B6473" i="13"/>
  <c r="A6474" i="13"/>
  <c r="B6474" i="13"/>
  <c r="A6475" i="13"/>
  <c r="B6475" i="13"/>
  <c r="A6476" i="13"/>
  <c r="B6476" i="13"/>
  <c r="A6477" i="13"/>
  <c r="B6477" i="13"/>
  <c r="A6478" i="13"/>
  <c r="B6478" i="13"/>
  <c r="A6479" i="13"/>
  <c r="B6479" i="13"/>
  <c r="A6480" i="13"/>
  <c r="B6480" i="13"/>
  <c r="A6481" i="13"/>
  <c r="B6481" i="13"/>
  <c r="A6482" i="13"/>
  <c r="B6482" i="13"/>
  <c r="A6483" i="13"/>
  <c r="B6483" i="13"/>
  <c r="A6484" i="13"/>
  <c r="B6484" i="13"/>
  <c r="A6485" i="13"/>
  <c r="B6485" i="13"/>
  <c r="A6486" i="13"/>
  <c r="B6486" i="13"/>
  <c r="A6487" i="13"/>
  <c r="B6487" i="13"/>
  <c r="A6488" i="13"/>
  <c r="B6488" i="13"/>
  <c r="A6489" i="13"/>
  <c r="B6489" i="13"/>
  <c r="A6490" i="13"/>
  <c r="B6490" i="13"/>
  <c r="A6491" i="13"/>
  <c r="B6491" i="13"/>
  <c r="A6492" i="13"/>
  <c r="B6492" i="13"/>
  <c r="A6493" i="13"/>
  <c r="B6493" i="13"/>
  <c r="A6494" i="13"/>
  <c r="B6494" i="13"/>
  <c r="A6495" i="13"/>
  <c r="B6495" i="13"/>
  <c r="A6496" i="13"/>
  <c r="B6496" i="13"/>
  <c r="A6497" i="13"/>
  <c r="B6497" i="13"/>
  <c r="A6498" i="13"/>
  <c r="B6498" i="13"/>
  <c r="A6499" i="13"/>
  <c r="B6499" i="13"/>
  <c r="A6500" i="13"/>
  <c r="B6500" i="13"/>
  <c r="A6501" i="13"/>
  <c r="B6501" i="13"/>
  <c r="A6502" i="13"/>
  <c r="B6502" i="13"/>
  <c r="A6503" i="13"/>
  <c r="B6503" i="13"/>
  <c r="A6504" i="13"/>
  <c r="B6504" i="13"/>
  <c r="A6505" i="13"/>
  <c r="B6505" i="13"/>
  <c r="A6506" i="13"/>
  <c r="B6506" i="13"/>
  <c r="A6507" i="13"/>
  <c r="B6507" i="13"/>
  <c r="A6508" i="13"/>
  <c r="B6508" i="13"/>
  <c r="A6509" i="13"/>
  <c r="B6509" i="13"/>
  <c r="A6510" i="13"/>
  <c r="B6510" i="13"/>
  <c r="A6511" i="13"/>
  <c r="B6511" i="13"/>
  <c r="A6512" i="13"/>
  <c r="B6512" i="13"/>
  <c r="A6513" i="13"/>
  <c r="B6513" i="13"/>
  <c r="A6514" i="13"/>
  <c r="B6514" i="13"/>
  <c r="A6515" i="13"/>
  <c r="B6515" i="13"/>
  <c r="A6516" i="13"/>
  <c r="B6516" i="13"/>
  <c r="A6517" i="13"/>
  <c r="B6517" i="13"/>
  <c r="A6518" i="13"/>
  <c r="B6518" i="13"/>
  <c r="A6519" i="13"/>
  <c r="B6519" i="13"/>
  <c r="A6520" i="13"/>
  <c r="B6520" i="13"/>
  <c r="A6521" i="13"/>
  <c r="B6521" i="13"/>
  <c r="A6522" i="13"/>
  <c r="B6522" i="13"/>
  <c r="A6523" i="13"/>
  <c r="B6523" i="13"/>
  <c r="A6524" i="13"/>
  <c r="B6524" i="13"/>
  <c r="A6525" i="13"/>
  <c r="B6525" i="13"/>
  <c r="A6526" i="13"/>
  <c r="B6526" i="13"/>
  <c r="A6527" i="13"/>
  <c r="B6527" i="13"/>
  <c r="A6528" i="13"/>
  <c r="B6528" i="13"/>
  <c r="A6529" i="13"/>
  <c r="B6529" i="13"/>
  <c r="A6530" i="13"/>
  <c r="B6530" i="13"/>
  <c r="A6531" i="13"/>
  <c r="B6531" i="13"/>
  <c r="A6532" i="13"/>
  <c r="B6532" i="13"/>
  <c r="A6533" i="13"/>
  <c r="B6533" i="13"/>
  <c r="A6534" i="13"/>
  <c r="B6534" i="13"/>
  <c r="A6535" i="13"/>
  <c r="B6535" i="13"/>
  <c r="A6536" i="13"/>
  <c r="B6536" i="13"/>
  <c r="A6537" i="13"/>
  <c r="B6537" i="13"/>
  <c r="A6538" i="13"/>
  <c r="B6538" i="13"/>
  <c r="A6539" i="13"/>
  <c r="B6539" i="13"/>
  <c r="A6540" i="13"/>
  <c r="B6540" i="13"/>
  <c r="A6541" i="13"/>
  <c r="B6541" i="13"/>
  <c r="A6542" i="13"/>
  <c r="B6542" i="13"/>
  <c r="A6543" i="13"/>
  <c r="B6543" i="13"/>
  <c r="A6544" i="13"/>
  <c r="B6544" i="13"/>
  <c r="A6545" i="13"/>
  <c r="B6545" i="13"/>
  <c r="A6546" i="13"/>
  <c r="B6546" i="13"/>
  <c r="A6547" i="13"/>
  <c r="B6547" i="13"/>
  <c r="A6548" i="13"/>
  <c r="B6548" i="13"/>
  <c r="A6549" i="13"/>
  <c r="B6549" i="13"/>
  <c r="A6550" i="13"/>
  <c r="B6550" i="13"/>
  <c r="A6551" i="13"/>
  <c r="B6551" i="13"/>
  <c r="A6552" i="13"/>
  <c r="B6552" i="13"/>
  <c r="A6553" i="13"/>
  <c r="B6553" i="13"/>
  <c r="A6554" i="13"/>
  <c r="B6554" i="13"/>
  <c r="A3" i="13"/>
  <c r="B3" i="13"/>
  <c r="A4" i="13"/>
  <c r="B4" i="13"/>
  <c r="A5" i="13"/>
  <c r="B5" i="13"/>
  <c r="A6" i="13"/>
  <c r="B6" i="13"/>
  <c r="A7" i="13"/>
  <c r="B7" i="13"/>
  <c r="A8" i="13"/>
  <c r="B8" i="13"/>
  <c r="A9" i="13"/>
  <c r="B9" i="13"/>
  <c r="A10" i="13"/>
  <c r="B10" i="13"/>
  <c r="A11" i="13"/>
  <c r="B11" i="13"/>
  <c r="A12" i="13"/>
  <c r="B12" i="13"/>
  <c r="A13" i="13"/>
  <c r="B13" i="13"/>
  <c r="A14" i="13"/>
  <c r="B14" i="13"/>
  <c r="A15" i="13"/>
  <c r="B15" i="13"/>
  <c r="A16" i="13"/>
  <c r="B16" i="13"/>
  <c r="A17" i="13"/>
  <c r="B17" i="13"/>
  <c r="A18" i="13"/>
  <c r="B18" i="13"/>
  <c r="A19" i="13"/>
  <c r="B19" i="13"/>
  <c r="A20" i="13"/>
  <c r="B20" i="13"/>
  <c r="A21" i="13"/>
  <c r="B21" i="13"/>
  <c r="A22" i="13"/>
  <c r="B22" i="13"/>
  <c r="A23" i="13"/>
  <c r="B23" i="13"/>
  <c r="A24" i="13"/>
  <c r="B24" i="13"/>
  <c r="A25" i="13"/>
  <c r="B25" i="13"/>
  <c r="A26" i="13"/>
  <c r="B26" i="13"/>
  <c r="A27" i="13"/>
  <c r="B27" i="13"/>
  <c r="A28" i="13"/>
  <c r="B28" i="13"/>
  <c r="A29" i="13"/>
  <c r="B29" i="13"/>
  <c r="A30" i="13"/>
  <c r="B30" i="13"/>
  <c r="A31" i="13"/>
  <c r="B31" i="13"/>
  <c r="A32" i="13"/>
  <c r="B32" i="13"/>
  <c r="A33" i="13"/>
  <c r="B33" i="13"/>
  <c r="A34" i="13"/>
  <c r="B34" i="13"/>
  <c r="A35" i="13"/>
  <c r="B35" i="13"/>
  <c r="A36" i="13"/>
  <c r="B36" i="13"/>
  <c r="A37" i="13"/>
  <c r="B37" i="13"/>
  <c r="A38" i="13"/>
  <c r="B38" i="13"/>
  <c r="A39" i="13"/>
  <c r="B39" i="13"/>
  <c r="A40" i="13"/>
  <c r="B40" i="13"/>
  <c r="A41" i="13"/>
  <c r="B41" i="13"/>
  <c r="A42" i="13"/>
  <c r="B42" i="13"/>
  <c r="A43" i="13"/>
  <c r="B43" i="13"/>
  <c r="A44" i="13"/>
  <c r="B44" i="13"/>
  <c r="A45" i="13"/>
  <c r="B45" i="13"/>
  <c r="A46" i="13"/>
  <c r="B46" i="13"/>
  <c r="A47" i="13"/>
  <c r="B47" i="13"/>
  <c r="A48" i="13"/>
  <c r="B48" i="13"/>
  <c r="A49" i="13"/>
  <c r="B49" i="13"/>
  <c r="A50" i="13"/>
  <c r="B50" i="13"/>
  <c r="A51" i="13"/>
  <c r="B51" i="13"/>
  <c r="A52" i="13"/>
  <c r="B52" i="13"/>
  <c r="A53" i="13"/>
  <c r="B53" i="13"/>
  <c r="A54" i="13"/>
  <c r="B54" i="13"/>
  <c r="A55" i="13"/>
  <c r="B55" i="13"/>
  <c r="A56" i="13"/>
  <c r="B56" i="13"/>
  <c r="A57" i="13"/>
  <c r="B57" i="13"/>
  <c r="A58" i="13"/>
  <c r="B58" i="13"/>
  <c r="A59" i="13"/>
  <c r="B59" i="13"/>
  <c r="A60" i="13"/>
  <c r="B60" i="13"/>
  <c r="A61" i="13"/>
  <c r="B61" i="13"/>
  <c r="A62" i="13"/>
  <c r="B62" i="13"/>
  <c r="A63" i="13"/>
  <c r="B63" i="13"/>
  <c r="A64" i="13"/>
  <c r="B64" i="13"/>
  <c r="A65" i="13"/>
  <c r="B65" i="13"/>
  <c r="A66" i="13"/>
  <c r="B66" i="13"/>
  <c r="A67" i="13"/>
  <c r="B67" i="13"/>
  <c r="A68" i="13"/>
  <c r="B68" i="13"/>
  <c r="A69" i="13"/>
  <c r="B69" i="13"/>
  <c r="A70" i="13"/>
  <c r="B70" i="13"/>
  <c r="A71" i="13"/>
  <c r="B71" i="13"/>
  <c r="A72" i="13"/>
  <c r="B72" i="13"/>
  <c r="A73" i="13"/>
  <c r="B73" i="13"/>
  <c r="A74" i="13"/>
  <c r="B74" i="13"/>
  <c r="A75" i="13"/>
  <c r="B75" i="13"/>
  <c r="A76" i="13"/>
  <c r="B76" i="13"/>
  <c r="A77" i="13"/>
  <c r="B77" i="13"/>
  <c r="A78" i="13"/>
  <c r="B78" i="13"/>
  <c r="A79" i="13"/>
  <c r="B79" i="13"/>
  <c r="A80" i="13"/>
  <c r="B80" i="13"/>
  <c r="A81" i="13"/>
  <c r="B81" i="13"/>
  <c r="A82" i="13"/>
  <c r="B82" i="13"/>
  <c r="A83" i="13"/>
  <c r="B83" i="13"/>
  <c r="A84" i="13"/>
  <c r="B84" i="13"/>
  <c r="A85" i="13"/>
  <c r="B85" i="13"/>
  <c r="A86" i="13"/>
  <c r="B86" i="13"/>
  <c r="A87" i="13"/>
  <c r="B87" i="13"/>
  <c r="A88" i="13"/>
  <c r="B88" i="13"/>
  <c r="A89" i="13"/>
  <c r="B89" i="13"/>
  <c r="A90" i="13"/>
  <c r="B90" i="13"/>
  <c r="A91" i="13"/>
  <c r="B91" i="13"/>
  <c r="A92" i="13"/>
  <c r="B92" i="13"/>
  <c r="A93" i="13"/>
  <c r="B93" i="13"/>
  <c r="A94" i="13"/>
  <c r="B94" i="13"/>
  <c r="A95" i="13"/>
  <c r="B95" i="13"/>
  <c r="A96" i="13"/>
  <c r="B96" i="13"/>
  <c r="A97" i="13"/>
  <c r="B97" i="13"/>
  <c r="A98" i="13"/>
  <c r="B98" i="13"/>
  <c r="A99" i="13"/>
  <c r="B99" i="13"/>
  <c r="A100" i="13"/>
  <c r="B100" i="13"/>
  <c r="A101" i="13"/>
  <c r="B101" i="13"/>
  <c r="A102" i="13"/>
  <c r="B102" i="13"/>
  <c r="A103" i="13"/>
  <c r="B103" i="13"/>
  <c r="A104" i="13"/>
  <c r="B104" i="13"/>
  <c r="A105" i="13"/>
  <c r="B105" i="13"/>
  <c r="A106" i="13"/>
  <c r="B106" i="13"/>
  <c r="A107" i="13"/>
  <c r="B107" i="13"/>
  <c r="A108" i="13"/>
  <c r="B108" i="13"/>
  <c r="A109" i="13"/>
  <c r="B109" i="13"/>
  <c r="A110" i="13"/>
  <c r="B110" i="13"/>
  <c r="A111" i="13"/>
  <c r="B111" i="13"/>
  <c r="A112" i="13"/>
  <c r="B112" i="13"/>
  <c r="A113" i="13"/>
  <c r="B113" i="13"/>
  <c r="A114" i="13"/>
  <c r="B114" i="13"/>
  <c r="A115" i="13"/>
  <c r="B115" i="13"/>
  <c r="A116" i="13"/>
  <c r="B116" i="13"/>
  <c r="A117" i="13"/>
  <c r="B117" i="13"/>
  <c r="A118" i="13"/>
  <c r="B118" i="13"/>
  <c r="A119" i="13"/>
  <c r="B119" i="13"/>
  <c r="A120" i="13"/>
  <c r="B120" i="13"/>
  <c r="A121" i="13"/>
  <c r="B121" i="13"/>
  <c r="A122" i="13"/>
  <c r="B122" i="13"/>
  <c r="A123" i="13"/>
  <c r="B123" i="13"/>
  <c r="A124" i="13"/>
  <c r="B124" i="13"/>
  <c r="A125" i="13"/>
  <c r="B125" i="13"/>
  <c r="A126" i="13"/>
  <c r="B126" i="13"/>
  <c r="A127" i="13"/>
  <c r="B127" i="13"/>
  <c r="A128" i="13"/>
  <c r="B128" i="13"/>
  <c r="A129" i="13"/>
  <c r="B129" i="13"/>
  <c r="A130" i="13"/>
  <c r="B130" i="13"/>
  <c r="A131" i="13"/>
  <c r="B131" i="13"/>
  <c r="A132" i="13"/>
  <c r="B132" i="13"/>
  <c r="A133" i="13"/>
  <c r="B133" i="13"/>
  <c r="A134" i="13"/>
  <c r="B134" i="13"/>
  <c r="A135" i="13"/>
  <c r="B135" i="13"/>
  <c r="A136" i="13"/>
  <c r="B136" i="13"/>
  <c r="A137" i="13"/>
  <c r="B137" i="13"/>
  <c r="A138" i="13"/>
  <c r="B138" i="13"/>
  <c r="A139" i="13"/>
  <c r="B139" i="13"/>
  <c r="A140" i="13"/>
  <c r="B140" i="13"/>
  <c r="A141" i="13"/>
  <c r="B141" i="13"/>
  <c r="A142" i="13"/>
  <c r="B142" i="13"/>
  <c r="A143" i="13"/>
  <c r="B143" i="13"/>
  <c r="A144" i="13"/>
  <c r="B144" i="13"/>
  <c r="A145" i="13"/>
  <c r="B145" i="13"/>
  <c r="A146" i="13"/>
  <c r="B146" i="13"/>
  <c r="A147" i="13"/>
  <c r="B147" i="13"/>
  <c r="A148" i="13"/>
  <c r="B148" i="13"/>
  <c r="A149" i="13"/>
  <c r="B149" i="13"/>
  <c r="A150" i="13"/>
  <c r="B150" i="13"/>
  <c r="A151" i="13"/>
  <c r="B151" i="13"/>
  <c r="A152" i="13"/>
  <c r="B152" i="13"/>
  <c r="A153" i="13"/>
  <c r="B153" i="13"/>
  <c r="A154" i="13"/>
  <c r="B154" i="13"/>
  <c r="A155" i="13"/>
  <c r="B155" i="13"/>
  <c r="A156" i="13"/>
  <c r="B156" i="13"/>
  <c r="A157" i="13"/>
  <c r="B157" i="13"/>
  <c r="A158" i="13"/>
  <c r="B158" i="13"/>
  <c r="A159" i="13"/>
  <c r="B159" i="13"/>
  <c r="A160" i="13"/>
  <c r="B160" i="13"/>
  <c r="A161" i="13"/>
  <c r="B161" i="13"/>
  <c r="A162" i="13"/>
  <c r="B162" i="13"/>
  <c r="A163" i="13"/>
  <c r="B163" i="13"/>
  <c r="A164" i="13"/>
  <c r="B164" i="13"/>
  <c r="A165" i="13"/>
  <c r="B165" i="13"/>
  <c r="A166" i="13"/>
  <c r="B166" i="13"/>
  <c r="A167" i="13"/>
  <c r="B167" i="13"/>
  <c r="A168" i="13"/>
  <c r="B168" i="13"/>
  <c r="A169" i="13"/>
  <c r="B169" i="13"/>
  <c r="A170" i="13"/>
  <c r="B170" i="13"/>
  <c r="A171" i="13"/>
  <c r="B171" i="13"/>
  <c r="A172" i="13"/>
  <c r="B172" i="13"/>
  <c r="A173" i="13"/>
  <c r="B173" i="13"/>
  <c r="A174" i="13"/>
  <c r="B174" i="13"/>
  <c r="A175" i="13"/>
  <c r="B175" i="13"/>
  <c r="A176" i="13"/>
  <c r="B176" i="13"/>
  <c r="A177" i="13"/>
  <c r="B177" i="13"/>
  <c r="A178" i="13"/>
  <c r="B178" i="13"/>
  <c r="A179" i="13"/>
  <c r="B179" i="13"/>
  <c r="A180" i="13"/>
  <c r="B180" i="13"/>
  <c r="A181" i="13"/>
  <c r="B181" i="13"/>
  <c r="A182" i="13"/>
  <c r="B182" i="13"/>
  <c r="A183" i="13"/>
  <c r="B183" i="13"/>
  <c r="A184" i="13"/>
  <c r="B184" i="13"/>
  <c r="A185" i="13"/>
  <c r="B185" i="13"/>
  <c r="A186" i="13"/>
  <c r="B186" i="13"/>
  <c r="A187" i="13"/>
  <c r="B187" i="13"/>
  <c r="A188" i="13"/>
  <c r="B188" i="13"/>
  <c r="A189" i="13"/>
  <c r="B189" i="13"/>
  <c r="A190" i="13"/>
  <c r="B190" i="13"/>
  <c r="A191" i="13"/>
  <c r="B191" i="13"/>
  <c r="A192" i="13"/>
  <c r="B192" i="13"/>
  <c r="A193" i="13"/>
  <c r="B193" i="13"/>
  <c r="A194" i="13"/>
  <c r="B194" i="13"/>
  <c r="A195" i="13"/>
  <c r="B195" i="13"/>
  <c r="A196" i="13"/>
  <c r="B196" i="13"/>
  <c r="A197" i="13"/>
  <c r="B197" i="13"/>
  <c r="A198" i="13"/>
  <c r="B198" i="13"/>
  <c r="A199" i="13"/>
  <c r="B199" i="13"/>
  <c r="A200" i="13"/>
  <c r="B200" i="13"/>
  <c r="A201" i="13"/>
  <c r="B201" i="13"/>
  <c r="A202" i="13"/>
  <c r="B202" i="13"/>
  <c r="A203" i="13"/>
  <c r="B203" i="13"/>
  <c r="A204" i="13"/>
  <c r="B204" i="13"/>
  <c r="A205" i="13"/>
  <c r="B205" i="13"/>
  <c r="A206" i="13"/>
  <c r="B206" i="13"/>
  <c r="A207" i="13"/>
  <c r="B207" i="13"/>
  <c r="A208" i="13"/>
  <c r="B208" i="13"/>
  <c r="A209" i="13"/>
  <c r="B209" i="13"/>
  <c r="A210" i="13"/>
  <c r="B210" i="13"/>
  <c r="A211" i="13"/>
  <c r="B211" i="13"/>
  <c r="A212" i="13"/>
  <c r="B212" i="13"/>
  <c r="A213" i="13"/>
  <c r="B213" i="13"/>
  <c r="A214" i="13"/>
  <c r="B214" i="13"/>
  <c r="A215" i="13"/>
  <c r="B215" i="13"/>
  <c r="A216" i="13"/>
  <c r="B216" i="13"/>
  <c r="A217" i="13"/>
  <c r="B217" i="13"/>
  <c r="A218" i="13"/>
  <c r="B218" i="13"/>
  <c r="A219" i="13"/>
  <c r="B219" i="13"/>
  <c r="A220" i="13"/>
  <c r="B220" i="13"/>
  <c r="A221" i="13"/>
  <c r="B221" i="13"/>
  <c r="A222" i="13"/>
  <c r="B222" i="13"/>
  <c r="A223" i="13"/>
  <c r="B223" i="13"/>
  <c r="A224" i="13"/>
  <c r="B224" i="13"/>
  <c r="A225" i="13"/>
  <c r="B225" i="13"/>
  <c r="A226" i="13"/>
  <c r="B226" i="13"/>
  <c r="A227" i="13"/>
  <c r="B227" i="13"/>
  <c r="A228" i="13"/>
  <c r="B228" i="13"/>
  <c r="A229" i="13"/>
  <c r="B229" i="13"/>
  <c r="A230" i="13"/>
  <c r="B230" i="13"/>
  <c r="A231" i="13"/>
  <c r="B231" i="13"/>
  <c r="A232" i="13"/>
  <c r="B232" i="13"/>
  <c r="A233" i="13"/>
  <c r="B233" i="13"/>
  <c r="A234" i="13"/>
  <c r="B234" i="13"/>
  <c r="A235" i="13"/>
  <c r="B235" i="13"/>
  <c r="A236" i="13"/>
  <c r="B236" i="13"/>
  <c r="A237" i="13"/>
  <c r="B237" i="13"/>
  <c r="A238" i="13"/>
  <c r="B238" i="13"/>
  <c r="A239" i="13"/>
  <c r="B239" i="13"/>
  <c r="A240" i="13"/>
  <c r="B240" i="13"/>
  <c r="A241" i="13"/>
  <c r="B241" i="13"/>
  <c r="A242" i="13"/>
  <c r="B242" i="13"/>
  <c r="A243" i="13"/>
  <c r="B243" i="13"/>
  <c r="A244" i="13"/>
  <c r="B244" i="13"/>
  <c r="A245" i="13"/>
  <c r="B245" i="13"/>
  <c r="A246" i="13"/>
  <c r="B246" i="13"/>
  <c r="A247" i="13"/>
  <c r="B247" i="13"/>
  <c r="A248" i="13"/>
  <c r="B248" i="13"/>
  <c r="A249" i="13"/>
  <c r="B249" i="13"/>
  <c r="A250" i="13"/>
  <c r="B250" i="13"/>
  <c r="A251" i="13"/>
  <c r="B251" i="13"/>
  <c r="A252" i="13"/>
  <c r="B252" i="13"/>
  <c r="A253" i="13"/>
  <c r="B253" i="13"/>
  <c r="A254" i="13"/>
  <c r="B254" i="13"/>
  <c r="A255" i="13"/>
  <c r="B255" i="13"/>
  <c r="A256" i="13"/>
  <c r="B256" i="13"/>
  <c r="A257" i="13"/>
  <c r="B257" i="13"/>
  <c r="A258" i="13"/>
  <c r="B258" i="13"/>
  <c r="A259" i="13"/>
  <c r="B259" i="13"/>
  <c r="A260" i="13"/>
  <c r="B260" i="13"/>
  <c r="A261" i="13"/>
  <c r="B261" i="13"/>
  <c r="A262" i="13"/>
  <c r="B262" i="13"/>
  <c r="A263" i="13"/>
  <c r="B263" i="13"/>
  <c r="A264" i="13"/>
  <c r="B264" i="13"/>
  <c r="A265" i="13"/>
  <c r="B265" i="13"/>
  <c r="A266" i="13"/>
  <c r="B266" i="13"/>
  <c r="A267" i="13"/>
  <c r="B267" i="13"/>
  <c r="A268" i="13"/>
  <c r="B268" i="13"/>
  <c r="A269" i="13"/>
  <c r="B269" i="13"/>
  <c r="A270" i="13"/>
  <c r="B270" i="13"/>
  <c r="A271" i="13"/>
  <c r="B271" i="13"/>
  <c r="A272" i="13"/>
  <c r="B272" i="13"/>
  <c r="A273" i="13"/>
  <c r="B273" i="13"/>
  <c r="A274" i="13"/>
  <c r="B274" i="13"/>
  <c r="A275" i="13"/>
  <c r="B275" i="13"/>
  <c r="A276" i="13"/>
  <c r="B276" i="13"/>
  <c r="A277" i="13"/>
  <c r="B277" i="13"/>
  <c r="A278" i="13"/>
  <c r="B278" i="13"/>
  <c r="A279" i="13"/>
  <c r="B279" i="13"/>
  <c r="A280" i="13"/>
  <c r="B280" i="13"/>
  <c r="A281" i="13"/>
  <c r="B281" i="13"/>
  <c r="A282" i="13"/>
  <c r="B282" i="13"/>
  <c r="A283" i="13"/>
  <c r="B283" i="13"/>
  <c r="A284" i="13"/>
  <c r="B284" i="13"/>
  <c r="A285" i="13"/>
  <c r="B285" i="13"/>
  <c r="A286" i="13"/>
  <c r="B286" i="13"/>
  <c r="A287" i="13"/>
  <c r="B287" i="13"/>
  <c r="A288" i="13"/>
  <c r="B288" i="13"/>
  <c r="A289" i="13"/>
  <c r="B289" i="13"/>
  <c r="A290" i="13"/>
  <c r="B290" i="13"/>
  <c r="A291" i="13"/>
  <c r="B291" i="13"/>
  <c r="A292" i="13"/>
  <c r="B292" i="13"/>
  <c r="A293" i="13"/>
  <c r="B293" i="13"/>
  <c r="A294" i="13"/>
  <c r="B294" i="13"/>
  <c r="A295" i="13"/>
  <c r="B295" i="13"/>
  <c r="A296" i="13"/>
  <c r="B296" i="13"/>
  <c r="A297" i="13"/>
  <c r="B297" i="13"/>
  <c r="A298" i="13"/>
  <c r="B298" i="13"/>
  <c r="A299" i="13"/>
  <c r="B299" i="13"/>
  <c r="A300" i="13"/>
  <c r="B300" i="13"/>
  <c r="A301" i="13"/>
  <c r="B301" i="13"/>
  <c r="A302" i="13"/>
  <c r="B302" i="13"/>
  <c r="A303" i="13"/>
  <c r="B303" i="13"/>
  <c r="A304" i="13"/>
  <c r="B304" i="13"/>
  <c r="A305" i="13"/>
  <c r="B305" i="13"/>
  <c r="A306" i="13"/>
  <c r="B306" i="13"/>
  <c r="A307" i="13"/>
  <c r="B307" i="13"/>
  <c r="A308" i="13"/>
  <c r="B308" i="13"/>
  <c r="A309" i="13"/>
  <c r="B309" i="13"/>
  <c r="A310" i="13"/>
  <c r="B310" i="13"/>
  <c r="A311" i="13"/>
  <c r="B311" i="13"/>
  <c r="A312" i="13"/>
  <c r="B312" i="13"/>
  <c r="A313" i="13"/>
  <c r="B313" i="13"/>
  <c r="A314" i="13"/>
  <c r="B314" i="13"/>
  <c r="A315" i="13"/>
  <c r="B315" i="13"/>
  <c r="A316" i="13"/>
  <c r="B316" i="13"/>
  <c r="A317" i="13"/>
  <c r="B317" i="13"/>
  <c r="A318" i="13"/>
  <c r="B318" i="13"/>
  <c r="A319" i="13"/>
  <c r="B319" i="13"/>
  <c r="A320" i="13"/>
  <c r="B320" i="13"/>
  <c r="A321" i="13"/>
  <c r="B321" i="13"/>
  <c r="A322" i="13"/>
  <c r="B322" i="13"/>
  <c r="A323" i="13"/>
  <c r="B323" i="13"/>
  <c r="A324" i="13"/>
  <c r="B324" i="13"/>
  <c r="A325" i="13"/>
  <c r="B325" i="13"/>
  <c r="A326" i="13"/>
  <c r="B326" i="13"/>
  <c r="A327" i="13"/>
  <c r="B327" i="13"/>
  <c r="A328" i="13"/>
  <c r="B328" i="13"/>
  <c r="A329" i="13"/>
  <c r="B329" i="13"/>
  <c r="A330" i="13"/>
  <c r="B330" i="13"/>
  <c r="A331" i="13"/>
  <c r="B331" i="13"/>
  <c r="A332" i="13"/>
  <c r="B332" i="13"/>
  <c r="A333" i="13"/>
  <c r="B333" i="13"/>
  <c r="A334" i="13"/>
  <c r="B334" i="13"/>
  <c r="A335" i="13"/>
  <c r="B335" i="13"/>
  <c r="A336" i="13"/>
  <c r="B336" i="13"/>
  <c r="A337" i="13"/>
  <c r="B337" i="13"/>
  <c r="A338" i="13"/>
  <c r="B338" i="13"/>
  <c r="A339" i="13"/>
  <c r="B339" i="13"/>
  <c r="A340" i="13"/>
  <c r="B340" i="13"/>
  <c r="A341" i="13"/>
  <c r="B341" i="13"/>
  <c r="A342" i="13"/>
  <c r="B342" i="13"/>
  <c r="A343" i="13"/>
  <c r="B343" i="13"/>
  <c r="A344" i="13"/>
  <c r="B344" i="13"/>
  <c r="A345" i="13"/>
  <c r="B345" i="13"/>
  <c r="A346" i="13"/>
  <c r="B346" i="13"/>
  <c r="A347" i="13"/>
  <c r="B347" i="13"/>
  <c r="A348" i="13"/>
  <c r="B348" i="13"/>
  <c r="A349" i="13"/>
  <c r="B349" i="13"/>
  <c r="A350" i="13"/>
  <c r="B350" i="13"/>
  <c r="A351" i="13"/>
  <c r="B351" i="13"/>
  <c r="A352" i="13"/>
  <c r="B352" i="13"/>
  <c r="A353" i="13"/>
  <c r="B353" i="13"/>
  <c r="A354" i="13"/>
  <c r="B354" i="13"/>
  <c r="A355" i="13"/>
  <c r="B355" i="13"/>
  <c r="A356" i="13"/>
  <c r="B356" i="13"/>
  <c r="A357" i="13"/>
  <c r="B357" i="13"/>
  <c r="A358" i="13"/>
  <c r="B358" i="13"/>
  <c r="A359" i="13"/>
  <c r="B359" i="13"/>
  <c r="A360" i="13"/>
  <c r="B360" i="13"/>
  <c r="A361" i="13"/>
  <c r="B361" i="13"/>
  <c r="A362" i="13"/>
  <c r="B362" i="13"/>
  <c r="A363" i="13"/>
  <c r="B363" i="13"/>
  <c r="A364" i="13"/>
  <c r="B364" i="13"/>
  <c r="A365" i="13"/>
  <c r="B365" i="13"/>
  <c r="A366" i="13"/>
  <c r="B366" i="13"/>
  <c r="A367" i="13"/>
  <c r="B367" i="13"/>
  <c r="A368" i="13"/>
  <c r="B368" i="13"/>
  <c r="A369" i="13"/>
  <c r="B369" i="13"/>
  <c r="A370" i="13"/>
  <c r="B370" i="13"/>
  <c r="A371" i="13"/>
  <c r="B371" i="13"/>
  <c r="A372" i="13"/>
  <c r="B372" i="13"/>
  <c r="A373" i="13"/>
  <c r="B373" i="13"/>
  <c r="A374" i="13"/>
  <c r="B374" i="13"/>
  <c r="A375" i="13"/>
  <c r="B375" i="13"/>
  <c r="A376" i="13"/>
  <c r="B376" i="13"/>
  <c r="A377" i="13"/>
  <c r="B377" i="13"/>
  <c r="A378" i="13"/>
  <c r="B378" i="13"/>
  <c r="A379" i="13"/>
  <c r="B379" i="13"/>
  <c r="A380" i="13"/>
  <c r="B380" i="13"/>
  <c r="A381" i="13"/>
  <c r="B381" i="13"/>
  <c r="A382" i="13"/>
  <c r="B382" i="13"/>
  <c r="A383" i="13"/>
  <c r="B383" i="13"/>
  <c r="A384" i="13"/>
  <c r="B384" i="13"/>
  <c r="A385" i="13"/>
  <c r="B385" i="13"/>
  <c r="A386" i="13"/>
  <c r="B386" i="13"/>
  <c r="A387" i="13"/>
  <c r="B387" i="13"/>
  <c r="A388" i="13"/>
  <c r="B388" i="13"/>
  <c r="A389" i="13"/>
  <c r="B389" i="13"/>
  <c r="A390" i="13"/>
  <c r="B390" i="13"/>
  <c r="A391" i="13"/>
  <c r="B391" i="13"/>
  <c r="A392" i="13"/>
  <c r="B392" i="13"/>
  <c r="A393" i="13"/>
  <c r="B393" i="13"/>
  <c r="A394" i="13"/>
  <c r="B394" i="13"/>
  <c r="A395" i="13"/>
  <c r="B395" i="13"/>
  <c r="A396" i="13"/>
  <c r="B396" i="13"/>
  <c r="A397" i="13"/>
  <c r="B397" i="13"/>
  <c r="A398" i="13"/>
  <c r="B398" i="13"/>
  <c r="A399" i="13"/>
  <c r="B399" i="13"/>
  <c r="A400" i="13"/>
  <c r="B400" i="13"/>
  <c r="A401" i="13"/>
  <c r="B401" i="13"/>
  <c r="A402" i="13"/>
  <c r="B402" i="13"/>
  <c r="A403" i="13"/>
  <c r="B403" i="13"/>
  <c r="A404" i="13"/>
  <c r="B404" i="13"/>
  <c r="A405" i="13"/>
  <c r="B405" i="13"/>
  <c r="A406" i="13"/>
  <c r="B406" i="13"/>
  <c r="A407" i="13"/>
  <c r="B407" i="13"/>
  <c r="A408" i="13"/>
  <c r="B408" i="13"/>
  <c r="A409" i="13"/>
  <c r="B409" i="13"/>
  <c r="A410" i="13"/>
  <c r="B410" i="13"/>
  <c r="A411" i="13"/>
  <c r="B411" i="13"/>
  <c r="A412" i="13"/>
  <c r="B412" i="13"/>
  <c r="A413" i="13"/>
  <c r="B413" i="13"/>
  <c r="A414" i="13"/>
  <c r="B414" i="13"/>
  <c r="A415" i="13"/>
  <c r="B415" i="13"/>
  <c r="A416" i="13"/>
  <c r="B416" i="13"/>
  <c r="A417" i="13"/>
  <c r="B417" i="13"/>
  <c r="A418" i="13"/>
  <c r="B418" i="13"/>
  <c r="A419" i="13"/>
  <c r="B419" i="13"/>
  <c r="A420" i="13"/>
  <c r="B420" i="13"/>
  <c r="A421" i="13"/>
  <c r="B421" i="13"/>
  <c r="A422" i="13"/>
  <c r="B422" i="13"/>
  <c r="A423" i="13"/>
  <c r="B423" i="13"/>
  <c r="A424" i="13"/>
  <c r="B424" i="13"/>
  <c r="A425" i="13"/>
  <c r="B425" i="13"/>
  <c r="A426" i="13"/>
  <c r="B426" i="13"/>
  <c r="A427" i="13"/>
  <c r="B427" i="13"/>
  <c r="A428" i="13"/>
  <c r="B428" i="13"/>
  <c r="A429" i="13"/>
  <c r="B429" i="13"/>
  <c r="A430" i="13"/>
  <c r="B430" i="13"/>
  <c r="A431" i="13"/>
  <c r="B431" i="13"/>
  <c r="A432" i="13"/>
  <c r="B432" i="13"/>
  <c r="A433" i="13"/>
  <c r="B433" i="13"/>
  <c r="A434" i="13"/>
  <c r="B434" i="13"/>
  <c r="A435" i="13"/>
  <c r="B435" i="13"/>
  <c r="A436" i="13"/>
  <c r="B436" i="13"/>
  <c r="A437" i="13"/>
  <c r="B437" i="13"/>
  <c r="A438" i="13"/>
  <c r="B438" i="13"/>
  <c r="A439" i="13"/>
  <c r="B439" i="13"/>
  <c r="A440" i="13"/>
  <c r="B440" i="13"/>
  <c r="A441" i="13"/>
  <c r="B441" i="13"/>
  <c r="A442" i="13"/>
  <c r="B442" i="13"/>
  <c r="A443" i="13"/>
  <c r="B443" i="13"/>
  <c r="A444" i="13"/>
  <c r="B444" i="13"/>
  <c r="A445" i="13"/>
  <c r="B445" i="13"/>
  <c r="A446" i="13"/>
  <c r="B446" i="13"/>
  <c r="A447" i="13"/>
  <c r="B447" i="13"/>
  <c r="A448" i="13"/>
  <c r="B448" i="13"/>
  <c r="A449" i="13"/>
  <c r="B449" i="13"/>
  <c r="A450" i="13"/>
  <c r="B450" i="13"/>
  <c r="A451" i="13"/>
  <c r="B451" i="13"/>
  <c r="A452" i="13"/>
  <c r="B452" i="13"/>
  <c r="A453" i="13"/>
  <c r="B453" i="13"/>
  <c r="A454" i="13"/>
  <c r="B454" i="13"/>
  <c r="A455" i="13"/>
  <c r="B455" i="13"/>
  <c r="A456" i="13"/>
  <c r="B456" i="13"/>
  <c r="A457" i="13"/>
  <c r="B457" i="13"/>
  <c r="A458" i="13"/>
  <c r="B458" i="13"/>
  <c r="A459" i="13"/>
  <c r="B459" i="13"/>
  <c r="A460" i="13"/>
  <c r="B460" i="13"/>
  <c r="A461" i="13"/>
  <c r="B461" i="13"/>
  <c r="A462" i="13"/>
  <c r="B462" i="13"/>
  <c r="A463" i="13"/>
  <c r="B463" i="13"/>
  <c r="A464" i="13"/>
  <c r="B464" i="13"/>
  <c r="A465" i="13"/>
  <c r="B465" i="13"/>
  <c r="A466" i="13"/>
  <c r="B466" i="13"/>
  <c r="A467" i="13"/>
  <c r="B467" i="13"/>
  <c r="A468" i="13"/>
  <c r="B468" i="13"/>
  <c r="A469" i="13"/>
  <c r="B469" i="13"/>
  <c r="A470" i="13"/>
  <c r="B470" i="13"/>
  <c r="A471" i="13"/>
  <c r="B471" i="13"/>
  <c r="A472" i="13"/>
  <c r="B472" i="13"/>
  <c r="A473" i="13"/>
  <c r="B473" i="13"/>
  <c r="A474" i="13"/>
  <c r="B474" i="13"/>
  <c r="A475" i="13"/>
  <c r="B475" i="13"/>
  <c r="A476" i="13"/>
  <c r="B476" i="13"/>
  <c r="A477" i="13"/>
  <c r="B477" i="13"/>
  <c r="A478" i="13"/>
  <c r="B478" i="13"/>
  <c r="A479" i="13"/>
  <c r="B479" i="13"/>
  <c r="A480" i="13"/>
  <c r="B480" i="13"/>
  <c r="A481" i="13"/>
  <c r="B481" i="13"/>
  <c r="A482" i="13"/>
  <c r="B482" i="13"/>
  <c r="A483" i="13"/>
  <c r="B483" i="13"/>
  <c r="A484" i="13"/>
  <c r="B484" i="13"/>
  <c r="A485" i="13"/>
  <c r="B485" i="13"/>
  <c r="A486" i="13"/>
  <c r="B486" i="13"/>
  <c r="A487" i="13"/>
  <c r="B487" i="13"/>
  <c r="A488" i="13"/>
  <c r="B488" i="13"/>
  <c r="A489" i="13"/>
  <c r="B489" i="13"/>
  <c r="A490" i="13"/>
  <c r="B490" i="13"/>
  <c r="A491" i="13"/>
  <c r="B491" i="13"/>
  <c r="A492" i="13"/>
  <c r="B492" i="13"/>
  <c r="A493" i="13"/>
  <c r="B493" i="13"/>
  <c r="A494" i="13"/>
  <c r="B494" i="13"/>
  <c r="A495" i="13"/>
  <c r="B495" i="13"/>
  <c r="A496" i="13"/>
  <c r="B496" i="13"/>
  <c r="A497" i="13"/>
  <c r="B497" i="13"/>
  <c r="A498" i="13"/>
  <c r="B498" i="13"/>
  <c r="A499" i="13"/>
  <c r="B499" i="13"/>
  <c r="A500" i="13"/>
  <c r="B500" i="13"/>
  <c r="A501" i="13"/>
  <c r="B501" i="13"/>
  <c r="A502" i="13"/>
  <c r="B502" i="13"/>
  <c r="A503" i="13"/>
  <c r="B503" i="13"/>
  <c r="A504" i="13"/>
  <c r="B504" i="13"/>
  <c r="A505" i="13"/>
  <c r="B505" i="13"/>
  <c r="A506" i="13"/>
  <c r="B506" i="13"/>
  <c r="A507" i="13"/>
  <c r="B507" i="13"/>
  <c r="A508" i="13"/>
  <c r="B508" i="13"/>
  <c r="A509" i="13"/>
  <c r="B509" i="13"/>
  <c r="A510" i="13"/>
  <c r="B510" i="13"/>
  <c r="A511" i="13"/>
  <c r="B511" i="13"/>
  <c r="A512" i="13"/>
  <c r="B512" i="13"/>
  <c r="A513" i="13"/>
  <c r="B513" i="13"/>
  <c r="A514" i="13"/>
  <c r="B514" i="13"/>
  <c r="A515" i="13"/>
  <c r="B515" i="13"/>
  <c r="A516" i="13"/>
  <c r="B516" i="13"/>
  <c r="A517" i="13"/>
  <c r="B517" i="13"/>
  <c r="A518" i="13"/>
  <c r="B518" i="13"/>
  <c r="A519" i="13"/>
  <c r="B519" i="13"/>
  <c r="A520" i="13"/>
  <c r="B520" i="13"/>
  <c r="A521" i="13"/>
  <c r="B521" i="13"/>
  <c r="A522" i="13"/>
  <c r="B522" i="13"/>
  <c r="A523" i="13"/>
  <c r="B523" i="13"/>
  <c r="A524" i="13"/>
  <c r="B524" i="13"/>
  <c r="A525" i="13"/>
  <c r="B525" i="13"/>
  <c r="A526" i="13"/>
  <c r="B526" i="13"/>
  <c r="A527" i="13"/>
  <c r="B527" i="13"/>
  <c r="A528" i="13"/>
  <c r="B528" i="13"/>
  <c r="A529" i="13"/>
  <c r="B529" i="13"/>
  <c r="A530" i="13"/>
  <c r="B530" i="13"/>
  <c r="A531" i="13"/>
  <c r="B531" i="13"/>
  <c r="A532" i="13"/>
  <c r="B532" i="13"/>
  <c r="A533" i="13"/>
  <c r="B533" i="13"/>
  <c r="A534" i="13"/>
  <c r="B534" i="13"/>
  <c r="A535" i="13"/>
  <c r="B535" i="13"/>
  <c r="A536" i="13"/>
  <c r="B536" i="13"/>
  <c r="A537" i="13"/>
  <c r="B537" i="13"/>
  <c r="A538" i="13"/>
  <c r="B538" i="13"/>
  <c r="A539" i="13"/>
  <c r="B539" i="13"/>
  <c r="A540" i="13"/>
  <c r="B540" i="13"/>
  <c r="A541" i="13"/>
  <c r="B541" i="13"/>
  <c r="A542" i="13"/>
  <c r="B542" i="13"/>
  <c r="A543" i="13"/>
  <c r="B543" i="13"/>
  <c r="A544" i="13"/>
  <c r="B544" i="13"/>
  <c r="A545" i="13"/>
  <c r="B545" i="13"/>
  <c r="A546" i="13"/>
  <c r="B546" i="13"/>
  <c r="A547" i="13"/>
  <c r="B547" i="13"/>
  <c r="A548" i="13"/>
  <c r="B548" i="13"/>
  <c r="A549" i="13"/>
  <c r="B549" i="13"/>
  <c r="A550" i="13"/>
  <c r="B550" i="13"/>
  <c r="A551" i="13"/>
  <c r="B551" i="13"/>
  <c r="A552" i="13"/>
  <c r="B552" i="13"/>
  <c r="A553" i="13"/>
  <c r="B553" i="13"/>
  <c r="A554" i="13"/>
  <c r="B554" i="13"/>
  <c r="A555" i="13"/>
  <c r="B555" i="13"/>
  <c r="A556" i="13"/>
  <c r="B556" i="13"/>
  <c r="A557" i="13"/>
  <c r="B557" i="13"/>
  <c r="A558" i="13"/>
  <c r="B558" i="13"/>
  <c r="A559" i="13"/>
  <c r="B559" i="13"/>
  <c r="A560" i="13"/>
  <c r="B560" i="13"/>
  <c r="A561" i="13"/>
  <c r="B561" i="13"/>
  <c r="A562" i="13"/>
  <c r="B562" i="13"/>
  <c r="A563" i="13"/>
  <c r="B563" i="13"/>
  <c r="A564" i="13"/>
  <c r="B564" i="13"/>
  <c r="A565" i="13"/>
  <c r="B565" i="13"/>
  <c r="A566" i="13"/>
  <c r="B566" i="13"/>
  <c r="A567" i="13"/>
  <c r="B567" i="13"/>
  <c r="A568" i="13"/>
  <c r="B568" i="13"/>
  <c r="A569" i="13"/>
  <c r="B569" i="13"/>
  <c r="A570" i="13"/>
  <c r="B570" i="13"/>
  <c r="A571" i="13"/>
  <c r="B571" i="13"/>
  <c r="A572" i="13"/>
  <c r="B572" i="13"/>
  <c r="A573" i="13"/>
  <c r="B573" i="13"/>
  <c r="A574" i="13"/>
  <c r="B574" i="13"/>
  <c r="A575" i="13"/>
  <c r="B575" i="13"/>
  <c r="A576" i="13"/>
  <c r="B576" i="13"/>
  <c r="A577" i="13"/>
  <c r="B577" i="13"/>
  <c r="A578" i="13"/>
  <c r="B578" i="13"/>
  <c r="A579" i="13"/>
  <c r="B579" i="13"/>
  <c r="A580" i="13"/>
  <c r="B580" i="13"/>
  <c r="A581" i="13"/>
  <c r="B581" i="13"/>
  <c r="A582" i="13"/>
  <c r="B582" i="13"/>
  <c r="A583" i="13"/>
  <c r="B583" i="13"/>
  <c r="A584" i="13"/>
  <c r="B584" i="13"/>
  <c r="A585" i="13"/>
  <c r="B585" i="13"/>
  <c r="A586" i="13"/>
  <c r="B586" i="13"/>
  <c r="A587" i="13"/>
  <c r="B587" i="13"/>
  <c r="A588" i="13"/>
  <c r="B588" i="13"/>
  <c r="A589" i="13"/>
  <c r="B589" i="13"/>
  <c r="A590" i="13"/>
  <c r="B590" i="13"/>
  <c r="A591" i="13"/>
  <c r="B591" i="13"/>
  <c r="A592" i="13"/>
  <c r="B592" i="13"/>
  <c r="A593" i="13"/>
  <c r="B593" i="13"/>
  <c r="A594" i="13"/>
  <c r="B594" i="13"/>
  <c r="A595" i="13"/>
  <c r="B595" i="13"/>
  <c r="A596" i="13"/>
  <c r="B596" i="13"/>
  <c r="A597" i="13"/>
  <c r="B597" i="13"/>
  <c r="A598" i="13"/>
  <c r="B598" i="13"/>
  <c r="A599" i="13"/>
  <c r="B599" i="13"/>
  <c r="A600" i="13"/>
  <c r="B600" i="13"/>
  <c r="A601" i="13"/>
  <c r="B601" i="13"/>
  <c r="A602" i="13"/>
  <c r="B602" i="13"/>
  <c r="A603" i="13"/>
  <c r="B603" i="13"/>
  <c r="A604" i="13"/>
  <c r="B604" i="13"/>
  <c r="A605" i="13"/>
  <c r="B605" i="13"/>
  <c r="A606" i="13"/>
  <c r="B606" i="13"/>
  <c r="A607" i="13"/>
  <c r="B607" i="13"/>
  <c r="A608" i="13"/>
  <c r="B608" i="13"/>
  <c r="A609" i="13"/>
  <c r="B609" i="13"/>
  <c r="A610" i="13"/>
  <c r="B610" i="13"/>
  <c r="A611" i="13"/>
  <c r="B611" i="13"/>
  <c r="A612" i="13"/>
  <c r="B612" i="13"/>
  <c r="A613" i="13"/>
  <c r="B613" i="13"/>
  <c r="A614" i="13"/>
  <c r="B614" i="13"/>
  <c r="A615" i="13"/>
  <c r="B615" i="13"/>
  <c r="A616" i="13"/>
  <c r="B616" i="13"/>
  <c r="A617" i="13"/>
  <c r="B617" i="13"/>
  <c r="A618" i="13"/>
  <c r="B618" i="13"/>
  <c r="A619" i="13"/>
  <c r="B619" i="13"/>
  <c r="A620" i="13"/>
  <c r="B620" i="13"/>
  <c r="A621" i="13"/>
  <c r="B621" i="13"/>
  <c r="A622" i="13"/>
  <c r="B622" i="13"/>
  <c r="A623" i="13"/>
  <c r="B623" i="13"/>
  <c r="A624" i="13"/>
  <c r="B624" i="13"/>
  <c r="A625" i="13"/>
  <c r="B625" i="13"/>
  <c r="A626" i="13"/>
  <c r="B626" i="13"/>
  <c r="A627" i="13"/>
  <c r="B627" i="13"/>
  <c r="A628" i="13"/>
  <c r="B628" i="13"/>
  <c r="A629" i="13"/>
  <c r="B629" i="13"/>
  <c r="A630" i="13"/>
  <c r="B630" i="13"/>
  <c r="A631" i="13"/>
  <c r="B631" i="13"/>
  <c r="A632" i="13"/>
  <c r="B632" i="13"/>
  <c r="A633" i="13"/>
  <c r="B633" i="13"/>
  <c r="A634" i="13"/>
  <c r="B634" i="13"/>
  <c r="A635" i="13"/>
  <c r="B635" i="13"/>
  <c r="A636" i="13"/>
  <c r="B636" i="13"/>
  <c r="A637" i="13"/>
  <c r="B637" i="13"/>
  <c r="A638" i="13"/>
  <c r="B638" i="13"/>
  <c r="A639" i="13"/>
  <c r="B639" i="13"/>
  <c r="A640" i="13"/>
  <c r="B640" i="13"/>
  <c r="A641" i="13"/>
  <c r="B641" i="13"/>
  <c r="A642" i="13"/>
  <c r="B642" i="13"/>
  <c r="A643" i="13"/>
  <c r="B643" i="13"/>
  <c r="A644" i="13"/>
  <c r="B644" i="13"/>
  <c r="A645" i="13"/>
  <c r="B645" i="13"/>
  <c r="A646" i="13"/>
  <c r="B646" i="13"/>
  <c r="A647" i="13"/>
  <c r="B647" i="13"/>
  <c r="A648" i="13"/>
  <c r="B648" i="13"/>
  <c r="A649" i="13"/>
  <c r="B649" i="13"/>
  <c r="A650" i="13"/>
  <c r="B650" i="13"/>
  <c r="A651" i="13"/>
  <c r="B651" i="13"/>
  <c r="A652" i="13"/>
  <c r="B652" i="13"/>
  <c r="A653" i="13"/>
  <c r="B653" i="13"/>
  <c r="A654" i="13"/>
  <c r="B654" i="13"/>
  <c r="A655" i="13"/>
  <c r="B655" i="13"/>
  <c r="A656" i="13"/>
  <c r="B656" i="13"/>
  <c r="A657" i="13"/>
  <c r="B657" i="13"/>
  <c r="A658" i="13"/>
  <c r="B658" i="13"/>
  <c r="A659" i="13"/>
  <c r="B659" i="13"/>
  <c r="A660" i="13"/>
  <c r="B660" i="13"/>
  <c r="A661" i="13"/>
  <c r="B661" i="13"/>
  <c r="A662" i="13"/>
  <c r="B662" i="13"/>
  <c r="A663" i="13"/>
  <c r="B663" i="13"/>
  <c r="A664" i="13"/>
  <c r="B664" i="13"/>
  <c r="A665" i="13"/>
  <c r="B665" i="13"/>
  <c r="A666" i="13"/>
  <c r="B666" i="13"/>
  <c r="A667" i="13"/>
  <c r="B667" i="13"/>
  <c r="A668" i="13"/>
  <c r="B668" i="13"/>
  <c r="A669" i="13"/>
  <c r="B669" i="13"/>
  <c r="A670" i="13"/>
  <c r="B670" i="13"/>
  <c r="A671" i="13"/>
  <c r="B671" i="13"/>
  <c r="A672" i="13"/>
  <c r="B672" i="13"/>
  <c r="A673" i="13"/>
  <c r="B673" i="13"/>
  <c r="A674" i="13"/>
  <c r="B674" i="13"/>
  <c r="A675" i="13"/>
  <c r="B675" i="13"/>
  <c r="A676" i="13"/>
  <c r="B676" i="13"/>
  <c r="A677" i="13"/>
  <c r="B677" i="13"/>
  <c r="A678" i="13"/>
  <c r="B678" i="13"/>
  <c r="A679" i="13"/>
  <c r="B679" i="13"/>
  <c r="A680" i="13"/>
  <c r="B680" i="13"/>
  <c r="A681" i="13"/>
  <c r="B681" i="13"/>
  <c r="A682" i="13"/>
  <c r="B682" i="13"/>
  <c r="A683" i="13"/>
  <c r="B683" i="13"/>
  <c r="A684" i="13"/>
  <c r="B684" i="13"/>
  <c r="A685" i="13"/>
  <c r="B685" i="13"/>
  <c r="A686" i="13"/>
  <c r="B686" i="13"/>
  <c r="A687" i="13"/>
  <c r="B687" i="13"/>
  <c r="A688" i="13"/>
  <c r="B688" i="13"/>
  <c r="A689" i="13"/>
  <c r="B689" i="13"/>
  <c r="A690" i="13"/>
  <c r="B690" i="13"/>
  <c r="A691" i="13"/>
  <c r="B691" i="13"/>
  <c r="A692" i="13"/>
  <c r="B692" i="13"/>
  <c r="A693" i="13"/>
  <c r="B693" i="13"/>
  <c r="A694" i="13"/>
  <c r="B694" i="13"/>
  <c r="A695" i="13"/>
  <c r="B695" i="13"/>
  <c r="A696" i="13"/>
  <c r="B696" i="13"/>
  <c r="A697" i="13"/>
  <c r="B697" i="13"/>
  <c r="A698" i="13"/>
  <c r="B698" i="13"/>
  <c r="A699" i="13"/>
  <c r="B699" i="13"/>
  <c r="A700" i="13"/>
  <c r="B700" i="13"/>
  <c r="A701" i="13"/>
  <c r="B701" i="13"/>
  <c r="A702" i="13"/>
  <c r="B702" i="13"/>
  <c r="A703" i="13"/>
  <c r="B703" i="13"/>
  <c r="A704" i="13"/>
  <c r="B704" i="13"/>
  <c r="A705" i="13"/>
  <c r="B705" i="13"/>
  <c r="A706" i="13"/>
  <c r="B706" i="13"/>
  <c r="A707" i="13"/>
  <c r="B707" i="13"/>
  <c r="A708" i="13"/>
  <c r="B708" i="13"/>
  <c r="A709" i="13"/>
  <c r="B709" i="13"/>
  <c r="A710" i="13"/>
  <c r="B710" i="13"/>
  <c r="A711" i="13"/>
  <c r="B711" i="13"/>
  <c r="A712" i="13"/>
  <c r="B712" i="13"/>
  <c r="A713" i="13"/>
  <c r="B713" i="13"/>
  <c r="A714" i="13"/>
  <c r="B714" i="13"/>
  <c r="A715" i="13"/>
  <c r="B715" i="13"/>
  <c r="A716" i="13"/>
  <c r="B716" i="13"/>
  <c r="A717" i="13"/>
  <c r="B717" i="13"/>
  <c r="A718" i="13"/>
  <c r="B718" i="13"/>
  <c r="A719" i="13"/>
  <c r="B719" i="13"/>
  <c r="A720" i="13"/>
  <c r="B720" i="13"/>
  <c r="A721" i="13"/>
  <c r="B721" i="13"/>
  <c r="A722" i="13"/>
  <c r="B722" i="13"/>
  <c r="A723" i="13"/>
  <c r="B723" i="13"/>
  <c r="A724" i="13"/>
  <c r="B724" i="13"/>
  <c r="A725" i="13"/>
  <c r="B725" i="13"/>
  <c r="A726" i="13"/>
  <c r="B726" i="13"/>
  <c r="A727" i="13"/>
  <c r="B727" i="13"/>
  <c r="A728" i="13"/>
  <c r="B728" i="13"/>
  <c r="A729" i="13"/>
  <c r="B729" i="13"/>
  <c r="A730" i="13"/>
  <c r="B730" i="13"/>
  <c r="A731" i="13"/>
  <c r="B731" i="13"/>
  <c r="A732" i="13"/>
  <c r="B732" i="13"/>
  <c r="A733" i="13"/>
  <c r="B733" i="13"/>
  <c r="A734" i="13"/>
  <c r="B734" i="13"/>
  <c r="A735" i="13"/>
  <c r="B735" i="13"/>
  <c r="A736" i="13"/>
  <c r="B736" i="13"/>
  <c r="A737" i="13"/>
  <c r="B737" i="13"/>
  <c r="A738" i="13"/>
  <c r="B738" i="13"/>
  <c r="A739" i="13"/>
  <c r="B739" i="13"/>
  <c r="A740" i="13"/>
  <c r="B740" i="13"/>
  <c r="A741" i="13"/>
  <c r="B741" i="13"/>
  <c r="A742" i="13"/>
  <c r="B742" i="13"/>
  <c r="A743" i="13"/>
  <c r="B743" i="13"/>
  <c r="A744" i="13"/>
  <c r="B744" i="13"/>
  <c r="A745" i="13"/>
  <c r="B745" i="13"/>
  <c r="A746" i="13"/>
  <c r="B746" i="13"/>
  <c r="A5091" i="13"/>
  <c r="B5091" i="13"/>
  <c r="C8757" i="13"/>
  <c r="C8758" i="13"/>
  <c r="C8759" i="13"/>
  <c r="C8760" i="13"/>
  <c r="C8761" i="13"/>
  <c r="C8762" i="13"/>
  <c r="C8747" i="13"/>
  <c r="C8748" i="13"/>
  <c r="C8749" i="13"/>
  <c r="C8750" i="13"/>
  <c r="C8751" i="13"/>
  <c r="C8752" i="13"/>
  <c r="C8753" i="13"/>
  <c r="C8754" i="13"/>
  <c r="C8755" i="13"/>
  <c r="C8756" i="13"/>
  <c r="C8727" i="13"/>
  <c r="C8728" i="13"/>
  <c r="C8729" i="13"/>
  <c r="C8730" i="13"/>
  <c r="C8731" i="13"/>
  <c r="C8732" i="13"/>
  <c r="C8733" i="13"/>
  <c r="C8734" i="13"/>
  <c r="C8735" i="13"/>
  <c r="C8736" i="13"/>
  <c r="C8737" i="13"/>
  <c r="C8738" i="13"/>
  <c r="C8739" i="13"/>
  <c r="C8740" i="13"/>
  <c r="C8741" i="13"/>
  <c r="C8742" i="13"/>
  <c r="C8743" i="13"/>
  <c r="C8744" i="13"/>
  <c r="C8745" i="13"/>
  <c r="C8746" i="13"/>
  <c r="C8612" i="13"/>
  <c r="C8613" i="13"/>
  <c r="C8614" i="13"/>
  <c r="C8615" i="13"/>
  <c r="C8616" i="13"/>
  <c r="C8617" i="13"/>
  <c r="C8618" i="13"/>
  <c r="C8619" i="13"/>
  <c r="C8620" i="13"/>
  <c r="C8621" i="13"/>
  <c r="C8622" i="13"/>
  <c r="C8623" i="13"/>
  <c r="C8624" i="13"/>
  <c r="C8625" i="13"/>
  <c r="C8626" i="13"/>
  <c r="C8627" i="13"/>
  <c r="C8628" i="13"/>
  <c r="C8629" i="13"/>
  <c r="C8630" i="13"/>
  <c r="C8631" i="13"/>
  <c r="C8632" i="13"/>
  <c r="C8633" i="13"/>
  <c r="C8634" i="13"/>
  <c r="C8635" i="13"/>
  <c r="C8636" i="13"/>
  <c r="C8637" i="13"/>
  <c r="C8638" i="13"/>
  <c r="C8639" i="13"/>
  <c r="C8640" i="13"/>
  <c r="C8641" i="13"/>
  <c r="C8642" i="13"/>
  <c r="C8643" i="13"/>
  <c r="C8644" i="13"/>
  <c r="C8645" i="13"/>
  <c r="C8646" i="13"/>
  <c r="C8647" i="13"/>
  <c r="C8648" i="13"/>
  <c r="C8649" i="13"/>
  <c r="C8650" i="13"/>
  <c r="C8651" i="13"/>
  <c r="C8652" i="13"/>
  <c r="C8653" i="13"/>
  <c r="C8654" i="13"/>
  <c r="C8655" i="13"/>
  <c r="C8656" i="13"/>
  <c r="C8657" i="13"/>
  <c r="C8658" i="13"/>
  <c r="C8659" i="13"/>
  <c r="C8660" i="13"/>
  <c r="C8661" i="13"/>
  <c r="C8662" i="13"/>
  <c r="C8663" i="13"/>
  <c r="C8664" i="13"/>
  <c r="C8665" i="13"/>
  <c r="C8666" i="13"/>
  <c r="C8667" i="13"/>
  <c r="C8668" i="13"/>
  <c r="C8669" i="13"/>
  <c r="C8670" i="13"/>
  <c r="C8671" i="13"/>
  <c r="C8672" i="13"/>
  <c r="C8673" i="13"/>
  <c r="C8674" i="13"/>
  <c r="C8675" i="13"/>
  <c r="C8676" i="13"/>
  <c r="C8677" i="13"/>
  <c r="C8678" i="13"/>
  <c r="C8679" i="13"/>
  <c r="C8680" i="13"/>
  <c r="C8681" i="13"/>
  <c r="C8682" i="13"/>
  <c r="C8683" i="13"/>
  <c r="C8684" i="13"/>
  <c r="C8685" i="13"/>
  <c r="C8686" i="13"/>
  <c r="C8687" i="13"/>
  <c r="C8688" i="13"/>
  <c r="C8689" i="13"/>
  <c r="C8690" i="13"/>
  <c r="C8691" i="13"/>
  <c r="C8692" i="13"/>
  <c r="C8693" i="13"/>
  <c r="C8694" i="13"/>
  <c r="C8695" i="13"/>
  <c r="C8696" i="13"/>
  <c r="C8697" i="13"/>
  <c r="C8698" i="13"/>
  <c r="C8699" i="13"/>
  <c r="C8700" i="13"/>
  <c r="C8701" i="13"/>
  <c r="C8702" i="13"/>
  <c r="C8703" i="13"/>
  <c r="C8704" i="13"/>
  <c r="C8705" i="13"/>
  <c r="C8706" i="13"/>
  <c r="C8707" i="13"/>
  <c r="C8708" i="13"/>
  <c r="C8709" i="13"/>
  <c r="C8710" i="13"/>
  <c r="C8711" i="13"/>
  <c r="C8712" i="13"/>
  <c r="C8713" i="13"/>
  <c r="C8714" i="13"/>
  <c r="C8715" i="13"/>
  <c r="C8716" i="13"/>
  <c r="C8717" i="13"/>
  <c r="C8718" i="13"/>
  <c r="C8719" i="13"/>
  <c r="C8720" i="13"/>
  <c r="C8721" i="13"/>
  <c r="C8722" i="13"/>
  <c r="C8723" i="13"/>
  <c r="C8724" i="13"/>
  <c r="C8725" i="13"/>
  <c r="C8726" i="13"/>
  <c r="C7444" i="13"/>
  <c r="C7445" i="13"/>
  <c r="C7446" i="13"/>
  <c r="C7447" i="13"/>
  <c r="C7448" i="13"/>
  <c r="C7449" i="13"/>
  <c r="C7450" i="13"/>
  <c r="C7451" i="13"/>
  <c r="C7452" i="13"/>
  <c r="C7453" i="13"/>
  <c r="C7454" i="13"/>
  <c r="C7455" i="13"/>
  <c r="C7456" i="13"/>
  <c r="C7457" i="13"/>
  <c r="C7458" i="13"/>
  <c r="C7459" i="13"/>
  <c r="C7460" i="13"/>
  <c r="C7461" i="13"/>
  <c r="C7462" i="13"/>
  <c r="C7463" i="13"/>
  <c r="C7464" i="13"/>
  <c r="C7465" i="13"/>
  <c r="C7466" i="13"/>
  <c r="C7467" i="13"/>
  <c r="C7468" i="13"/>
  <c r="C7469" i="13"/>
  <c r="C7470" i="13"/>
  <c r="C7471" i="13"/>
  <c r="C7472" i="13"/>
  <c r="C7473" i="13"/>
  <c r="C7474" i="13"/>
  <c r="C7475" i="13"/>
  <c r="C7476" i="13"/>
  <c r="C7477" i="13"/>
  <c r="C7478" i="13"/>
  <c r="C7479" i="13"/>
  <c r="C7480" i="13"/>
  <c r="C7481" i="13"/>
  <c r="C7482" i="13"/>
  <c r="C7483" i="13"/>
  <c r="C7484" i="13"/>
  <c r="C7485" i="13"/>
  <c r="C7486" i="13"/>
  <c r="C7487" i="13"/>
  <c r="C7488" i="13"/>
  <c r="C7489" i="13"/>
  <c r="C7490" i="13"/>
  <c r="C7491" i="13"/>
  <c r="C7492" i="13"/>
  <c r="C7493" i="13"/>
  <c r="C7494" i="13"/>
  <c r="C7495" i="13"/>
  <c r="C7496" i="13"/>
  <c r="C7497" i="13"/>
  <c r="C7498" i="13"/>
  <c r="C7499" i="13"/>
  <c r="C7500" i="13"/>
  <c r="C7501" i="13"/>
  <c r="C7502" i="13"/>
  <c r="C7503" i="13"/>
  <c r="C7504" i="13"/>
  <c r="C7505" i="13"/>
  <c r="C7506" i="13"/>
  <c r="C7507" i="13"/>
  <c r="C7508" i="13"/>
  <c r="C7509" i="13"/>
  <c r="C7510" i="13"/>
  <c r="C7511" i="13"/>
  <c r="C7512" i="13"/>
  <c r="C7513" i="13"/>
  <c r="C7514" i="13"/>
  <c r="C7515" i="13"/>
  <c r="C7516" i="13"/>
  <c r="C7517" i="13"/>
  <c r="C7518" i="13"/>
  <c r="C7519" i="13"/>
  <c r="C7520" i="13"/>
  <c r="C7521" i="13"/>
  <c r="C7522" i="13"/>
  <c r="C7523" i="13"/>
  <c r="C7524" i="13"/>
  <c r="C7525" i="13"/>
  <c r="C7526" i="13"/>
  <c r="C7527" i="13"/>
  <c r="C7528" i="13"/>
  <c r="C7529" i="13"/>
  <c r="C7530" i="13"/>
  <c r="C7531" i="13"/>
  <c r="C7532" i="13"/>
  <c r="C7533" i="13"/>
  <c r="C7534" i="13"/>
  <c r="C7535" i="13"/>
  <c r="C7536" i="13"/>
  <c r="C7537" i="13"/>
  <c r="C7538" i="13"/>
  <c r="C7539" i="13"/>
  <c r="C7540" i="13"/>
  <c r="C7541" i="13"/>
  <c r="C7542" i="13"/>
  <c r="C7543" i="13"/>
  <c r="C7544" i="13"/>
  <c r="C7545" i="13"/>
  <c r="C7546" i="13"/>
  <c r="C7547" i="13"/>
  <c r="C7548" i="13"/>
  <c r="C7549" i="13"/>
  <c r="C7550" i="13"/>
  <c r="C7551" i="13"/>
  <c r="C7552" i="13"/>
  <c r="C7553" i="13"/>
  <c r="C7554" i="13"/>
  <c r="C7555" i="13"/>
  <c r="C7556" i="13"/>
  <c r="C7557" i="13"/>
  <c r="C7558" i="13"/>
  <c r="C7559" i="13"/>
  <c r="C7560" i="13"/>
  <c r="C7561" i="13"/>
  <c r="C7562" i="13"/>
  <c r="C7563" i="13"/>
  <c r="C7564" i="13"/>
  <c r="C7565" i="13"/>
  <c r="C7566" i="13"/>
  <c r="C7567" i="13"/>
  <c r="C7568" i="13"/>
  <c r="C7569" i="13"/>
  <c r="C7570" i="13"/>
  <c r="C7571" i="13"/>
  <c r="C7572" i="13"/>
  <c r="C7573" i="13"/>
  <c r="C7574" i="13"/>
  <c r="C7575" i="13"/>
  <c r="C7576" i="13"/>
  <c r="C7577" i="13"/>
  <c r="C7578" i="13"/>
  <c r="C7579" i="13"/>
  <c r="C7580" i="13"/>
  <c r="C7581" i="13"/>
  <c r="C7582" i="13"/>
  <c r="C7583" i="13"/>
  <c r="C7584" i="13"/>
  <c r="C7585" i="13"/>
  <c r="C7586" i="13"/>
  <c r="C7587" i="13"/>
  <c r="C7588" i="13"/>
  <c r="C7589" i="13"/>
  <c r="C7590" i="13"/>
  <c r="C7591" i="13"/>
  <c r="C7592" i="13"/>
  <c r="C7593" i="13"/>
  <c r="C7594" i="13"/>
  <c r="C7595" i="13"/>
  <c r="C7596" i="13"/>
  <c r="C7597" i="13"/>
  <c r="C7598" i="13"/>
  <c r="C7599" i="13"/>
  <c r="C7600" i="13"/>
  <c r="C7601" i="13"/>
  <c r="C7602" i="13"/>
  <c r="C7603" i="13"/>
  <c r="C7604" i="13"/>
  <c r="C7605" i="13"/>
  <c r="C7606" i="13"/>
  <c r="C7607" i="13"/>
  <c r="C7608" i="13"/>
  <c r="C7609" i="13"/>
  <c r="C7610" i="13"/>
  <c r="C7611" i="13"/>
  <c r="C7612" i="13"/>
  <c r="C7613" i="13"/>
  <c r="C7614" i="13"/>
  <c r="C7615" i="13"/>
  <c r="C7616" i="13"/>
  <c r="C7617" i="13"/>
  <c r="C7618" i="13"/>
  <c r="C7619" i="13"/>
  <c r="C7620" i="13"/>
  <c r="C7621" i="13"/>
  <c r="C7622" i="13"/>
  <c r="C7623" i="13"/>
  <c r="C7624" i="13"/>
  <c r="C7625" i="13"/>
  <c r="C7626" i="13"/>
  <c r="C7627" i="13"/>
  <c r="C7628" i="13"/>
  <c r="C7629" i="13"/>
  <c r="C7630" i="13"/>
  <c r="C7631" i="13"/>
  <c r="C7632" i="13"/>
  <c r="C7633" i="13"/>
  <c r="C7634" i="13"/>
  <c r="C7635" i="13"/>
  <c r="C7636" i="13"/>
  <c r="C7637" i="13"/>
  <c r="C7638" i="13"/>
  <c r="C7639" i="13"/>
  <c r="C7640" i="13"/>
  <c r="C7641" i="13"/>
  <c r="C7642" i="13"/>
  <c r="C7643" i="13"/>
  <c r="C7644" i="13"/>
  <c r="C7645" i="13"/>
  <c r="C7646" i="13"/>
  <c r="C7647" i="13"/>
  <c r="C7648" i="13"/>
  <c r="C7649" i="13"/>
  <c r="C7650" i="13"/>
  <c r="C7651" i="13"/>
  <c r="C7652" i="13"/>
  <c r="C7653" i="13"/>
  <c r="C7654" i="13"/>
  <c r="C7655" i="13"/>
  <c r="C7656" i="13"/>
  <c r="C7657" i="13"/>
  <c r="C7658" i="13"/>
  <c r="C7659" i="13"/>
  <c r="C7660" i="13"/>
  <c r="C7661" i="13"/>
  <c r="C7662" i="13"/>
  <c r="C7663" i="13"/>
  <c r="C7664" i="13"/>
  <c r="C7665" i="13"/>
  <c r="C7666" i="13"/>
  <c r="C7667" i="13"/>
  <c r="C7668" i="13"/>
  <c r="C7669" i="13"/>
  <c r="C7670" i="13"/>
  <c r="C7671" i="13"/>
  <c r="C7672" i="13"/>
  <c r="C7673" i="13"/>
  <c r="C7674" i="13"/>
  <c r="C7675" i="13"/>
  <c r="C7676" i="13"/>
  <c r="C7677" i="13"/>
  <c r="C7678" i="13"/>
  <c r="C7679" i="13"/>
  <c r="C7680" i="13"/>
  <c r="C7681" i="13"/>
  <c r="C7682" i="13"/>
  <c r="C7683" i="13"/>
  <c r="C7684" i="13"/>
  <c r="C7685" i="13"/>
  <c r="C7686" i="13"/>
  <c r="C7687" i="13"/>
  <c r="C7688" i="13"/>
  <c r="C7689" i="13"/>
  <c r="C7690" i="13"/>
  <c r="C7691" i="13"/>
  <c r="C7692" i="13"/>
  <c r="C7693" i="13"/>
  <c r="C7694" i="13"/>
  <c r="C7695" i="13"/>
  <c r="C7696" i="13"/>
  <c r="C7697" i="13"/>
  <c r="C7698" i="13"/>
  <c r="C7699" i="13"/>
  <c r="C7700" i="13"/>
  <c r="C7701" i="13"/>
  <c r="C7702" i="13"/>
  <c r="C7703" i="13"/>
  <c r="C7704" i="13"/>
  <c r="C7705" i="13"/>
  <c r="C7706" i="13"/>
  <c r="C7707" i="13"/>
  <c r="C7708" i="13"/>
  <c r="C7709" i="13"/>
  <c r="C7710" i="13"/>
  <c r="C7711" i="13"/>
  <c r="C7712" i="13"/>
  <c r="C7713" i="13"/>
  <c r="C7714" i="13"/>
  <c r="C7715" i="13"/>
  <c r="C7716" i="13"/>
  <c r="C7717" i="13"/>
  <c r="C7718" i="13"/>
  <c r="C7719" i="13"/>
  <c r="C7720" i="13"/>
  <c r="C7721" i="13"/>
  <c r="C7722" i="13"/>
  <c r="C7723" i="13"/>
  <c r="C7724" i="13"/>
  <c r="C7725" i="13"/>
  <c r="C7726" i="13"/>
  <c r="C7727" i="13"/>
  <c r="C7728" i="13"/>
  <c r="C7729" i="13"/>
  <c r="C7730" i="13"/>
  <c r="C7731" i="13"/>
  <c r="C7732" i="13"/>
  <c r="C7733" i="13"/>
  <c r="C7734" i="13"/>
  <c r="C7735" i="13"/>
  <c r="C7736" i="13"/>
  <c r="C7737" i="13"/>
  <c r="C7738" i="13"/>
  <c r="C7739" i="13"/>
  <c r="C7740" i="13"/>
  <c r="C7741" i="13"/>
  <c r="C7742" i="13"/>
  <c r="C7743" i="13"/>
  <c r="C7744" i="13"/>
  <c r="C7745" i="13"/>
  <c r="C7746" i="13"/>
  <c r="C7747" i="13"/>
  <c r="C7748" i="13"/>
  <c r="C7749" i="13"/>
  <c r="C7750" i="13"/>
  <c r="C7751" i="13"/>
  <c r="C7752" i="13"/>
  <c r="C7753" i="13"/>
  <c r="C7754" i="13"/>
  <c r="C7755" i="13"/>
  <c r="C7756" i="13"/>
  <c r="C7757" i="13"/>
  <c r="C7758" i="13"/>
  <c r="C7759" i="13"/>
  <c r="C7760" i="13"/>
  <c r="C7761" i="13"/>
  <c r="C7762" i="13"/>
  <c r="C7763" i="13"/>
  <c r="C7764" i="13"/>
  <c r="C7765" i="13"/>
  <c r="C7766" i="13"/>
  <c r="C7767" i="13"/>
  <c r="C7768" i="13"/>
  <c r="C7769" i="13"/>
  <c r="C7770" i="13"/>
  <c r="C7771" i="13"/>
  <c r="C7772" i="13"/>
  <c r="C7773" i="13"/>
  <c r="C7774" i="13"/>
  <c r="C7775" i="13"/>
  <c r="C7776" i="13"/>
  <c r="C7777" i="13"/>
  <c r="C7778" i="13"/>
  <c r="C7779" i="13"/>
  <c r="C7780" i="13"/>
  <c r="C7781" i="13"/>
  <c r="C7782" i="13"/>
  <c r="C7783" i="13"/>
  <c r="C7784" i="13"/>
  <c r="C7785" i="13"/>
  <c r="C7786" i="13"/>
  <c r="C7787" i="13"/>
  <c r="C7788" i="13"/>
  <c r="C7789" i="13"/>
  <c r="C7790" i="13"/>
  <c r="C7791" i="13"/>
  <c r="C7792" i="13"/>
  <c r="C7793" i="13"/>
  <c r="C7794" i="13"/>
  <c r="C7795" i="13"/>
  <c r="C7796" i="13"/>
  <c r="C7797" i="13"/>
  <c r="C7798" i="13"/>
  <c r="C7799" i="13"/>
  <c r="C7800" i="13"/>
  <c r="C7801" i="13"/>
  <c r="C7802" i="13"/>
  <c r="C7803" i="13"/>
  <c r="C7804" i="13"/>
  <c r="C7805" i="13"/>
  <c r="C7806" i="13"/>
  <c r="C7807" i="13"/>
  <c r="C7808" i="13"/>
  <c r="C7809" i="13"/>
  <c r="C7810" i="13"/>
  <c r="C7811" i="13"/>
  <c r="C7812" i="13"/>
  <c r="C7813" i="13"/>
  <c r="C7814" i="13"/>
  <c r="C7815" i="13"/>
  <c r="C7816" i="13"/>
  <c r="C7817" i="13"/>
  <c r="C7818" i="13"/>
  <c r="C7819" i="13"/>
  <c r="C7820" i="13"/>
  <c r="C7821" i="13"/>
  <c r="C7822" i="13"/>
  <c r="C7823" i="13"/>
  <c r="C7824" i="13"/>
  <c r="C7825" i="13"/>
  <c r="C7826" i="13"/>
  <c r="C7827" i="13"/>
  <c r="C7828" i="13"/>
  <c r="C7829" i="13"/>
  <c r="C7830" i="13"/>
  <c r="C7831" i="13"/>
  <c r="C7832" i="13"/>
  <c r="C7833" i="13"/>
  <c r="C7834" i="13"/>
  <c r="C7835" i="13"/>
  <c r="C7836" i="13"/>
  <c r="C7837" i="13"/>
  <c r="C7838" i="13"/>
  <c r="C7839" i="13"/>
  <c r="C7840" i="13"/>
  <c r="C7841" i="13"/>
  <c r="C7842" i="13"/>
  <c r="C7843" i="13"/>
  <c r="C7844" i="13"/>
  <c r="C7845" i="13"/>
  <c r="C7846" i="13"/>
  <c r="C7847" i="13"/>
  <c r="C7848" i="13"/>
  <c r="C7849" i="13"/>
  <c r="C7850" i="13"/>
  <c r="C7851" i="13"/>
  <c r="C7852" i="13"/>
  <c r="C7853" i="13"/>
  <c r="C7854" i="13"/>
  <c r="C7855" i="13"/>
  <c r="C7856" i="13"/>
  <c r="C7857" i="13"/>
  <c r="C7858" i="13"/>
  <c r="C7859" i="13"/>
  <c r="C7860" i="13"/>
  <c r="C7861" i="13"/>
  <c r="C7862" i="13"/>
  <c r="C7863" i="13"/>
  <c r="C7864" i="13"/>
  <c r="C7865" i="13"/>
  <c r="C7866" i="13"/>
  <c r="C7867" i="13"/>
  <c r="C7868" i="13"/>
  <c r="C7869" i="13"/>
  <c r="C7870" i="13"/>
  <c r="C7871" i="13"/>
  <c r="C7872" i="13"/>
  <c r="C7873" i="13"/>
  <c r="C7874" i="13"/>
  <c r="C7875" i="13"/>
  <c r="C7876" i="13"/>
  <c r="C7877" i="13"/>
  <c r="C7878" i="13"/>
  <c r="C7879" i="13"/>
  <c r="C7880" i="13"/>
  <c r="C7881" i="13"/>
  <c r="C7882" i="13"/>
  <c r="C7883" i="13"/>
  <c r="C7884" i="13"/>
  <c r="C7885" i="13"/>
  <c r="C7886" i="13"/>
  <c r="C7887" i="13"/>
  <c r="C7888" i="13"/>
  <c r="C7889" i="13"/>
  <c r="C7890" i="13"/>
  <c r="C7891" i="13"/>
  <c r="C7892" i="13"/>
  <c r="C7893" i="13"/>
  <c r="C7894" i="13"/>
  <c r="C7895" i="13"/>
  <c r="C7896" i="13"/>
  <c r="C7897" i="13"/>
  <c r="C7898" i="13"/>
  <c r="C7899" i="13"/>
  <c r="C7900" i="13"/>
  <c r="C7901" i="13"/>
  <c r="C7902" i="13"/>
  <c r="C7903" i="13"/>
  <c r="C7904" i="13"/>
  <c r="C7905" i="13"/>
  <c r="C7906" i="13"/>
  <c r="C7907" i="13"/>
  <c r="C7908" i="13"/>
  <c r="C7909" i="13"/>
  <c r="C7910" i="13"/>
  <c r="C7911" i="13"/>
  <c r="C7912" i="13"/>
  <c r="C7913" i="13"/>
  <c r="C7914" i="13"/>
  <c r="C7915" i="13"/>
  <c r="C7916" i="13"/>
  <c r="C7917" i="13"/>
  <c r="C7918" i="13"/>
  <c r="C7919" i="13"/>
  <c r="C7920" i="13"/>
  <c r="C7921" i="13"/>
  <c r="C7922" i="13"/>
  <c r="C7923" i="13"/>
  <c r="C7924" i="13"/>
  <c r="C7925" i="13"/>
  <c r="C7926" i="13"/>
  <c r="C7927" i="13"/>
  <c r="C7928" i="13"/>
  <c r="C7929" i="13"/>
  <c r="C7930" i="13"/>
  <c r="C7931" i="13"/>
  <c r="C7932" i="13"/>
  <c r="C7933" i="13"/>
  <c r="C7934" i="13"/>
  <c r="C7935" i="13"/>
  <c r="C7936" i="13"/>
  <c r="C7937" i="13"/>
  <c r="C7938" i="13"/>
  <c r="C7939" i="13"/>
  <c r="C7940" i="13"/>
  <c r="C7941" i="13"/>
  <c r="C7942" i="13"/>
  <c r="C7943" i="13"/>
  <c r="C7944" i="13"/>
  <c r="C7945" i="13"/>
  <c r="C7946" i="13"/>
  <c r="C7947" i="13"/>
  <c r="C7948" i="13"/>
  <c r="C7949" i="13"/>
  <c r="C7950" i="13"/>
  <c r="C7951" i="13"/>
  <c r="C7952" i="13"/>
  <c r="C7953" i="13"/>
  <c r="C7954" i="13"/>
  <c r="C7955" i="13"/>
  <c r="C7956" i="13"/>
  <c r="C7957" i="13"/>
  <c r="C7958" i="13"/>
  <c r="C7959" i="13"/>
  <c r="C7960" i="13"/>
  <c r="C7961" i="13"/>
  <c r="C7962" i="13"/>
  <c r="C7963" i="13"/>
  <c r="C7964" i="13"/>
  <c r="C7965" i="13"/>
  <c r="C7966" i="13"/>
  <c r="C7967" i="13"/>
  <c r="C7968" i="13"/>
  <c r="C7969" i="13"/>
  <c r="C7970" i="13"/>
  <c r="C7971" i="13"/>
  <c r="C7972" i="13"/>
  <c r="C7973" i="13"/>
  <c r="C7974" i="13"/>
  <c r="C7975" i="13"/>
  <c r="C7976" i="13"/>
  <c r="C7977" i="13"/>
  <c r="C7978" i="13"/>
  <c r="C7979" i="13"/>
  <c r="C7980" i="13"/>
  <c r="C7981" i="13"/>
  <c r="C7982" i="13"/>
  <c r="C7983" i="13"/>
  <c r="C7984" i="13"/>
  <c r="C7985" i="13"/>
  <c r="C7986" i="13"/>
  <c r="C7987" i="13"/>
  <c r="C7988" i="13"/>
  <c r="C7989" i="13"/>
  <c r="C7990" i="13"/>
  <c r="C7991" i="13"/>
  <c r="C7992" i="13"/>
  <c r="C7993" i="13"/>
  <c r="C7994" i="13"/>
  <c r="C7995" i="13"/>
  <c r="C7996" i="13"/>
  <c r="C7997" i="13"/>
  <c r="C7998" i="13"/>
  <c r="C7999" i="13"/>
  <c r="C8000" i="13"/>
  <c r="C8001" i="13"/>
  <c r="C8002" i="13"/>
  <c r="C8003" i="13"/>
  <c r="C8004" i="13"/>
  <c r="C8005" i="13"/>
  <c r="C8006" i="13"/>
  <c r="C8007" i="13"/>
  <c r="C8008" i="13"/>
  <c r="C8009" i="13"/>
  <c r="C8010" i="13"/>
  <c r="C8011" i="13"/>
  <c r="C8012" i="13"/>
  <c r="C8013" i="13"/>
  <c r="C8014" i="13"/>
  <c r="C8015" i="13"/>
  <c r="C8016" i="13"/>
  <c r="C8017" i="13"/>
  <c r="C8018" i="13"/>
  <c r="C8019" i="13"/>
  <c r="C8020" i="13"/>
  <c r="C8021" i="13"/>
  <c r="C8022" i="13"/>
  <c r="C8023" i="13"/>
  <c r="C8024" i="13"/>
  <c r="C8025" i="13"/>
  <c r="C8026" i="13"/>
  <c r="C8027" i="13"/>
  <c r="C8028" i="13"/>
  <c r="C8029" i="13"/>
  <c r="C8030" i="13"/>
  <c r="C8031" i="13"/>
  <c r="C8032" i="13"/>
  <c r="C8033" i="13"/>
  <c r="C8034" i="13"/>
  <c r="C8035" i="13"/>
  <c r="C8036" i="13"/>
  <c r="C8037" i="13"/>
  <c r="C8038" i="13"/>
  <c r="C8039" i="13"/>
  <c r="C8040" i="13"/>
  <c r="C8041" i="13"/>
  <c r="C8042" i="13"/>
  <c r="C8043" i="13"/>
  <c r="C8044" i="13"/>
  <c r="C8045" i="13"/>
  <c r="C8046" i="13"/>
  <c r="C8047" i="13"/>
  <c r="C8048" i="13"/>
  <c r="C8049" i="13"/>
  <c r="C8050" i="13"/>
  <c r="C8051" i="13"/>
  <c r="C8052" i="13"/>
  <c r="C8053" i="13"/>
  <c r="C8054" i="13"/>
  <c r="C8055" i="13"/>
  <c r="C8056" i="13"/>
  <c r="C8057" i="13"/>
  <c r="C8058" i="13"/>
  <c r="C8059" i="13"/>
  <c r="C8060" i="13"/>
  <c r="C8061" i="13"/>
  <c r="C8062" i="13"/>
  <c r="C8063" i="13"/>
  <c r="C8064" i="13"/>
  <c r="C8065" i="13"/>
  <c r="C8066" i="13"/>
  <c r="C8067" i="13"/>
  <c r="C8068" i="13"/>
  <c r="C8069" i="13"/>
  <c r="C8070" i="13"/>
  <c r="C8071" i="13"/>
  <c r="C8072" i="13"/>
  <c r="C8073" i="13"/>
  <c r="C8074" i="13"/>
  <c r="C8075" i="13"/>
  <c r="C8076" i="13"/>
  <c r="C8077" i="13"/>
  <c r="C8078" i="13"/>
  <c r="C8079" i="13"/>
  <c r="C8080" i="13"/>
  <c r="C8081" i="13"/>
  <c r="C8082" i="13"/>
  <c r="C8083" i="13"/>
  <c r="C8084" i="13"/>
  <c r="C8085" i="13"/>
  <c r="C8086" i="13"/>
  <c r="C8087" i="13"/>
  <c r="C8088" i="13"/>
  <c r="C8089" i="13"/>
  <c r="C8090" i="13"/>
  <c r="C8091" i="13"/>
  <c r="C8092" i="13"/>
  <c r="C8093" i="13"/>
  <c r="C8094" i="13"/>
  <c r="C8095" i="13"/>
  <c r="C8096" i="13"/>
  <c r="C8097" i="13"/>
  <c r="C8098" i="13"/>
  <c r="C8099" i="13"/>
  <c r="C8100" i="13"/>
  <c r="C8101" i="13"/>
  <c r="C8102" i="13"/>
  <c r="C8103" i="13"/>
  <c r="C8104" i="13"/>
  <c r="C8105" i="13"/>
  <c r="C8106" i="13"/>
  <c r="C8107" i="13"/>
  <c r="C8108" i="13"/>
  <c r="C8109" i="13"/>
  <c r="C8110" i="13"/>
  <c r="C8111" i="13"/>
  <c r="C8112" i="13"/>
  <c r="C8113" i="13"/>
  <c r="C8114" i="13"/>
  <c r="C8115" i="13"/>
  <c r="C8116" i="13"/>
  <c r="C8117" i="13"/>
  <c r="C8118" i="13"/>
  <c r="C8119" i="13"/>
  <c r="C8120" i="13"/>
  <c r="C8121" i="13"/>
  <c r="C8122" i="13"/>
  <c r="C8123" i="13"/>
  <c r="C8124" i="13"/>
  <c r="C8125" i="13"/>
  <c r="C8126" i="13"/>
  <c r="C8127" i="13"/>
  <c r="C8128" i="13"/>
  <c r="C8129" i="13"/>
  <c r="C8130" i="13"/>
  <c r="C8131" i="13"/>
  <c r="C8132" i="13"/>
  <c r="C8133" i="13"/>
  <c r="C8134" i="13"/>
  <c r="C8135" i="13"/>
  <c r="C8136" i="13"/>
  <c r="C8137" i="13"/>
  <c r="C8138" i="13"/>
  <c r="C8139" i="13"/>
  <c r="C8140" i="13"/>
  <c r="C8141" i="13"/>
  <c r="C8142" i="13"/>
  <c r="C8143" i="13"/>
  <c r="C8144" i="13"/>
  <c r="C8145" i="13"/>
  <c r="C8146" i="13"/>
  <c r="C8147" i="13"/>
  <c r="C8148" i="13"/>
  <c r="C8149" i="13"/>
  <c r="C8150" i="13"/>
  <c r="C8151" i="13"/>
  <c r="C8152" i="13"/>
  <c r="C8153" i="13"/>
  <c r="C8154" i="13"/>
  <c r="C8155" i="13"/>
  <c r="C8156" i="13"/>
  <c r="C8157" i="13"/>
  <c r="C8158" i="13"/>
  <c r="C8159" i="13"/>
  <c r="C8160" i="13"/>
  <c r="C8161" i="13"/>
  <c r="C8162" i="13"/>
  <c r="C8163" i="13"/>
  <c r="C8164" i="13"/>
  <c r="C8165" i="13"/>
  <c r="C8166" i="13"/>
  <c r="C8167" i="13"/>
  <c r="C8168" i="13"/>
  <c r="C8169" i="13"/>
  <c r="C8170" i="13"/>
  <c r="C8171" i="13"/>
  <c r="C8172" i="13"/>
  <c r="C8173" i="13"/>
  <c r="C8174" i="13"/>
  <c r="C8175" i="13"/>
  <c r="C8176" i="13"/>
  <c r="C8177" i="13"/>
  <c r="C8178" i="13"/>
  <c r="C8179" i="13"/>
  <c r="C8180" i="13"/>
  <c r="C8181" i="13"/>
  <c r="C8182" i="13"/>
  <c r="C8183" i="13"/>
  <c r="C8184" i="13"/>
  <c r="C8185" i="13"/>
  <c r="C8186" i="13"/>
  <c r="C8187" i="13"/>
  <c r="C8188" i="13"/>
  <c r="C8189" i="13"/>
  <c r="C8190" i="13"/>
  <c r="C8191" i="13"/>
  <c r="C8192" i="13"/>
  <c r="C8193" i="13"/>
  <c r="C8194" i="13"/>
  <c r="C8195" i="13"/>
  <c r="C8196" i="13"/>
  <c r="C8197" i="13"/>
  <c r="C8198" i="13"/>
  <c r="C8199" i="13"/>
  <c r="C8200" i="13"/>
  <c r="C8201" i="13"/>
  <c r="C8202" i="13"/>
  <c r="C8203" i="13"/>
  <c r="C8204" i="13"/>
  <c r="C8205" i="13"/>
  <c r="C8206" i="13"/>
  <c r="C8207" i="13"/>
  <c r="C8208" i="13"/>
  <c r="C8209" i="13"/>
  <c r="C8210" i="13"/>
  <c r="C8211" i="13"/>
  <c r="C8212" i="13"/>
  <c r="C8213" i="13"/>
  <c r="C8214" i="13"/>
  <c r="C8215" i="13"/>
  <c r="C8216" i="13"/>
  <c r="C8217" i="13"/>
  <c r="C8218" i="13"/>
  <c r="C8219" i="13"/>
  <c r="C8220" i="13"/>
  <c r="C8221" i="13"/>
  <c r="C8222" i="13"/>
  <c r="C8223" i="13"/>
  <c r="C8224" i="13"/>
  <c r="C8225" i="13"/>
  <c r="C8226" i="13"/>
  <c r="C8227" i="13"/>
  <c r="C8228" i="13"/>
  <c r="C8229" i="13"/>
  <c r="C8230" i="13"/>
  <c r="C8231" i="13"/>
  <c r="C8232" i="13"/>
  <c r="C8233" i="13"/>
  <c r="C8234" i="13"/>
  <c r="C8235" i="13"/>
  <c r="C8236" i="13"/>
  <c r="C8237" i="13"/>
  <c r="C8238" i="13"/>
  <c r="C8239" i="13"/>
  <c r="C8240" i="13"/>
  <c r="C8241" i="13"/>
  <c r="C8242" i="13"/>
  <c r="C8243" i="13"/>
  <c r="C8244" i="13"/>
  <c r="C8245" i="13"/>
  <c r="C8246" i="13"/>
  <c r="C8247" i="13"/>
  <c r="C8248" i="13"/>
  <c r="C8249" i="13"/>
  <c r="C8250" i="13"/>
  <c r="C8251" i="13"/>
  <c r="C8252" i="13"/>
  <c r="C8253" i="13"/>
  <c r="C8254" i="13"/>
  <c r="C8255" i="13"/>
  <c r="C8256" i="13"/>
  <c r="C8257" i="13"/>
  <c r="C8258" i="13"/>
  <c r="C8259" i="13"/>
  <c r="C8260" i="13"/>
  <c r="C8261" i="13"/>
  <c r="C8262" i="13"/>
  <c r="C8263" i="13"/>
  <c r="C8264" i="13"/>
  <c r="C8265" i="13"/>
  <c r="C8266" i="13"/>
  <c r="C8267" i="13"/>
  <c r="C8268" i="13"/>
  <c r="C8269" i="13"/>
  <c r="C8270" i="13"/>
  <c r="C8271" i="13"/>
  <c r="C8272" i="13"/>
  <c r="C8273" i="13"/>
  <c r="C8274" i="13"/>
  <c r="C8275" i="13"/>
  <c r="C8276" i="13"/>
  <c r="C8277" i="13"/>
  <c r="C8278" i="13"/>
  <c r="C8279" i="13"/>
  <c r="C8280" i="13"/>
  <c r="C8281" i="13"/>
  <c r="C8282" i="13"/>
  <c r="C8283" i="13"/>
  <c r="C8284" i="13"/>
  <c r="C8285" i="13"/>
  <c r="C8286" i="13"/>
  <c r="C8287" i="13"/>
  <c r="C8288" i="13"/>
  <c r="C8289" i="13"/>
  <c r="C8290" i="13"/>
  <c r="C8291" i="13"/>
  <c r="C8292" i="13"/>
  <c r="C8293" i="13"/>
  <c r="C8294" i="13"/>
  <c r="C8295" i="13"/>
  <c r="C8296" i="13"/>
  <c r="C8297" i="13"/>
  <c r="C8298" i="13"/>
  <c r="C8299" i="13"/>
  <c r="C8300" i="13"/>
  <c r="C8301" i="13"/>
  <c r="C8302" i="13"/>
  <c r="C8303" i="13"/>
  <c r="C8304" i="13"/>
  <c r="C8305" i="13"/>
  <c r="C8306" i="13"/>
  <c r="C8307" i="13"/>
  <c r="C8308" i="13"/>
  <c r="C8309" i="13"/>
  <c r="C8310" i="13"/>
  <c r="C8311" i="13"/>
  <c r="C8312" i="13"/>
  <c r="C8313" i="13"/>
  <c r="C8314" i="13"/>
  <c r="C8315" i="13"/>
  <c r="C8316" i="13"/>
  <c r="C8317" i="13"/>
  <c r="C8318" i="13"/>
  <c r="C8319" i="13"/>
  <c r="C8320" i="13"/>
  <c r="C8321" i="13"/>
  <c r="C8322" i="13"/>
  <c r="C8323" i="13"/>
  <c r="C8324" i="13"/>
  <c r="C8325" i="13"/>
  <c r="C8326" i="13"/>
  <c r="C8327" i="13"/>
  <c r="C8328" i="13"/>
  <c r="C8329" i="13"/>
  <c r="C8330" i="13"/>
  <c r="C8331" i="13"/>
  <c r="C8332" i="13"/>
  <c r="C8333" i="13"/>
  <c r="C8334" i="13"/>
  <c r="C8335" i="13"/>
  <c r="C8336" i="13"/>
  <c r="C8337" i="13"/>
  <c r="C8338" i="13"/>
  <c r="C8339" i="13"/>
  <c r="C8340" i="13"/>
  <c r="C8341" i="13"/>
  <c r="C8342" i="13"/>
  <c r="C8343" i="13"/>
  <c r="C8344" i="13"/>
  <c r="C8345" i="13"/>
  <c r="C8346" i="13"/>
  <c r="C8347" i="13"/>
  <c r="C8348" i="13"/>
  <c r="C8349" i="13"/>
  <c r="C8350" i="13"/>
  <c r="C8351" i="13"/>
  <c r="C8352" i="13"/>
  <c r="C8353" i="13"/>
  <c r="C8354" i="13"/>
  <c r="C8355" i="13"/>
  <c r="C8356" i="13"/>
  <c r="C8357" i="13"/>
  <c r="C8358" i="13"/>
  <c r="C8359" i="13"/>
  <c r="C8360" i="13"/>
  <c r="C8361" i="13"/>
  <c r="C8362" i="13"/>
  <c r="C8363" i="13"/>
  <c r="C8364" i="13"/>
  <c r="C8365" i="13"/>
  <c r="C8366" i="13"/>
  <c r="C8367" i="13"/>
  <c r="C8368" i="13"/>
  <c r="C8369" i="13"/>
  <c r="C8370" i="13"/>
  <c r="C8371" i="13"/>
  <c r="C8372" i="13"/>
  <c r="C8373" i="13"/>
  <c r="C8374" i="13"/>
  <c r="C8375" i="13"/>
  <c r="C8376" i="13"/>
  <c r="C8377" i="13"/>
  <c r="C8378" i="13"/>
  <c r="C8379" i="13"/>
  <c r="C8380" i="13"/>
  <c r="C8381" i="13"/>
  <c r="C8382" i="13"/>
  <c r="C8383" i="13"/>
  <c r="C8384" i="13"/>
  <c r="C8385" i="13"/>
  <c r="C8386" i="13"/>
  <c r="C8387" i="13"/>
  <c r="C8388" i="13"/>
  <c r="C8389" i="13"/>
  <c r="C8390" i="13"/>
  <c r="C8391" i="13"/>
  <c r="C8392" i="13"/>
  <c r="C8393" i="13"/>
  <c r="C8394" i="13"/>
  <c r="C8395" i="13"/>
  <c r="C8396" i="13"/>
  <c r="C8397" i="13"/>
  <c r="C8398" i="13"/>
  <c r="C8399" i="13"/>
  <c r="C8400" i="13"/>
  <c r="C8401" i="13"/>
  <c r="C8402" i="13"/>
  <c r="C8403" i="13"/>
  <c r="C8404" i="13"/>
  <c r="C8405" i="13"/>
  <c r="C8406" i="13"/>
  <c r="C8407" i="13"/>
  <c r="C8408" i="13"/>
  <c r="C8409" i="13"/>
  <c r="C8410" i="13"/>
  <c r="C8411" i="13"/>
  <c r="C8412" i="13"/>
  <c r="C8413" i="13"/>
  <c r="C8414" i="13"/>
  <c r="C8415" i="13"/>
  <c r="C8416" i="13"/>
  <c r="C8417" i="13"/>
  <c r="C8418" i="13"/>
  <c r="C8419" i="13"/>
  <c r="C8420" i="13"/>
  <c r="C8421" i="13"/>
  <c r="C8422" i="13"/>
  <c r="C8423" i="13"/>
  <c r="C8424" i="13"/>
  <c r="C8425" i="13"/>
  <c r="C8426" i="13"/>
  <c r="C8427" i="13"/>
  <c r="C8428" i="13"/>
  <c r="C8429" i="13"/>
  <c r="C8430" i="13"/>
  <c r="C8431" i="13"/>
  <c r="C8432" i="13"/>
  <c r="C8433" i="13"/>
  <c r="C8434" i="13"/>
  <c r="C8435" i="13"/>
  <c r="C8436" i="13"/>
  <c r="C8437" i="13"/>
  <c r="C8438" i="13"/>
  <c r="C8439" i="13"/>
  <c r="C8440" i="13"/>
  <c r="C8441" i="13"/>
  <c r="C8442" i="13"/>
  <c r="C8443" i="13"/>
  <c r="C8444" i="13"/>
  <c r="C8445" i="13"/>
  <c r="C8446" i="13"/>
  <c r="C8447" i="13"/>
  <c r="C8448" i="13"/>
  <c r="C8449" i="13"/>
  <c r="C8450" i="13"/>
  <c r="C8451" i="13"/>
  <c r="C8452" i="13"/>
  <c r="C8453" i="13"/>
  <c r="C8454" i="13"/>
  <c r="C8455" i="13"/>
  <c r="C8456" i="13"/>
  <c r="C8457" i="13"/>
  <c r="C8458" i="13"/>
  <c r="C8459" i="13"/>
  <c r="C8460" i="13"/>
  <c r="C8461" i="13"/>
  <c r="C8462" i="13"/>
  <c r="C8463" i="13"/>
  <c r="C8464" i="13"/>
  <c r="C8465" i="13"/>
  <c r="C8466" i="13"/>
  <c r="C8467" i="13"/>
  <c r="C8468" i="13"/>
  <c r="C8469" i="13"/>
  <c r="C8470" i="13"/>
  <c r="C8471" i="13"/>
  <c r="C8472" i="13"/>
  <c r="C8473" i="13"/>
  <c r="C8474" i="13"/>
  <c r="C8475" i="13"/>
  <c r="C8476" i="13"/>
  <c r="C8477" i="13"/>
  <c r="C8478" i="13"/>
  <c r="C8479" i="13"/>
  <c r="C8480" i="13"/>
  <c r="C8481" i="13"/>
  <c r="C8482" i="13"/>
  <c r="C8483" i="13"/>
  <c r="C8484" i="13"/>
  <c r="C8485" i="13"/>
  <c r="C8486" i="13"/>
  <c r="C8487" i="13"/>
  <c r="C8488" i="13"/>
  <c r="C8489" i="13"/>
  <c r="C8490" i="13"/>
  <c r="C8491" i="13"/>
  <c r="C8492" i="13"/>
  <c r="C8493" i="13"/>
  <c r="C8494" i="13"/>
  <c r="C8495" i="13"/>
  <c r="C8496" i="13"/>
  <c r="C8497" i="13"/>
  <c r="C8498" i="13"/>
  <c r="C8499" i="13"/>
  <c r="C8500" i="13"/>
  <c r="C8501" i="13"/>
  <c r="C8502" i="13"/>
  <c r="C8503" i="13"/>
  <c r="C8504" i="13"/>
  <c r="C8505" i="13"/>
  <c r="C8506" i="13"/>
  <c r="C8507" i="13"/>
  <c r="C8508" i="13"/>
  <c r="C8509" i="13"/>
  <c r="C8510" i="13"/>
  <c r="C8511" i="13"/>
  <c r="C8512" i="13"/>
  <c r="C8513" i="13"/>
  <c r="C8514" i="13"/>
  <c r="C8515" i="13"/>
  <c r="C8516" i="13"/>
  <c r="C8517" i="13"/>
  <c r="C8518" i="13"/>
  <c r="C8519" i="13"/>
  <c r="C8520" i="13"/>
  <c r="C8521" i="13"/>
  <c r="C8522" i="13"/>
  <c r="C8523" i="13"/>
  <c r="C8524" i="13"/>
  <c r="C8525" i="13"/>
  <c r="C8526" i="13"/>
  <c r="C8527" i="13"/>
  <c r="C8528" i="13"/>
  <c r="C8529" i="13"/>
  <c r="C8530" i="13"/>
  <c r="C8531" i="13"/>
  <c r="C8532" i="13"/>
  <c r="C8533" i="13"/>
  <c r="C8534" i="13"/>
  <c r="C8535" i="13"/>
  <c r="C8536" i="13"/>
  <c r="C8537" i="13"/>
  <c r="C8538" i="13"/>
  <c r="C8539" i="13"/>
  <c r="C8540" i="13"/>
  <c r="C8541" i="13"/>
  <c r="C8542" i="13"/>
  <c r="C8543" i="13"/>
  <c r="C8544" i="13"/>
  <c r="C8545" i="13"/>
  <c r="C8546" i="13"/>
  <c r="C8547" i="13"/>
  <c r="C8548" i="13"/>
  <c r="C8549" i="13"/>
  <c r="C8550" i="13"/>
  <c r="C8551" i="13"/>
  <c r="C8552" i="13"/>
  <c r="C8553" i="13"/>
  <c r="C8554" i="13"/>
  <c r="C8555" i="13"/>
  <c r="C8556" i="13"/>
  <c r="C8557" i="13"/>
  <c r="C8558" i="13"/>
  <c r="C8559" i="13"/>
  <c r="C8560" i="13"/>
  <c r="C8561" i="13"/>
  <c r="C8562" i="13"/>
  <c r="C8563" i="13"/>
  <c r="C8564" i="13"/>
  <c r="C8565" i="13"/>
  <c r="C8566" i="13"/>
  <c r="C8567" i="13"/>
  <c r="C8568" i="13"/>
  <c r="C8569" i="13"/>
  <c r="C8570" i="13"/>
  <c r="C8571" i="13"/>
  <c r="C8572" i="13"/>
  <c r="C8573" i="13"/>
  <c r="C8574" i="13"/>
  <c r="C8575" i="13"/>
  <c r="C8576" i="13"/>
  <c r="C8577" i="13"/>
  <c r="C8578" i="13"/>
  <c r="C8579" i="13"/>
  <c r="C8580" i="13"/>
  <c r="C8581" i="13"/>
  <c r="C8582" i="13"/>
  <c r="C8583" i="13"/>
  <c r="C8584" i="13"/>
  <c r="C8585" i="13"/>
  <c r="C8586" i="13"/>
  <c r="C8587" i="13"/>
  <c r="C8588" i="13"/>
  <c r="C8589" i="13"/>
  <c r="C8590" i="13"/>
  <c r="C8591" i="13"/>
  <c r="C8592" i="13"/>
  <c r="C8593" i="13"/>
  <c r="C8594" i="13"/>
  <c r="C8595" i="13"/>
  <c r="C8596" i="13"/>
  <c r="C8597" i="13"/>
  <c r="C8598" i="13"/>
  <c r="C8599" i="13"/>
  <c r="C8600" i="13"/>
  <c r="C8601" i="13"/>
  <c r="C8602" i="13"/>
  <c r="C8603" i="13"/>
  <c r="C8604" i="13"/>
  <c r="C8605" i="13"/>
  <c r="C8606" i="13"/>
  <c r="C8607" i="13"/>
  <c r="C8608" i="13"/>
  <c r="C8609" i="13"/>
  <c r="C8610" i="13"/>
  <c r="C8611" i="13"/>
  <c r="C2044" i="13"/>
  <c r="C2045" i="13"/>
  <c r="C2046" i="13"/>
  <c r="C2047" i="13"/>
  <c r="C2048" i="13"/>
  <c r="C2049" i="13"/>
  <c r="C2050" i="13"/>
  <c r="C2051" i="13"/>
  <c r="C2052" i="13"/>
  <c r="C2053" i="13"/>
  <c r="C2054" i="13"/>
  <c r="C2055" i="13"/>
  <c r="C2056" i="13"/>
  <c r="C2057" i="13"/>
  <c r="C2058" i="13"/>
  <c r="C2059" i="13"/>
  <c r="C2060" i="13"/>
  <c r="C2061" i="13"/>
  <c r="C2062" i="13"/>
  <c r="C2063" i="13"/>
  <c r="C2064" i="13"/>
  <c r="C2065" i="13"/>
  <c r="C2066" i="13"/>
  <c r="C2067" i="13"/>
  <c r="C2068" i="13"/>
  <c r="C2069" i="13"/>
  <c r="C2070" i="13"/>
  <c r="C2071" i="13"/>
  <c r="C2072" i="13"/>
  <c r="C2073" i="13"/>
  <c r="C2074" i="13"/>
  <c r="C2075" i="13"/>
  <c r="C2076" i="13"/>
  <c r="C2077" i="13"/>
  <c r="C2078" i="13"/>
  <c r="C2079" i="13"/>
  <c r="C2080" i="13"/>
  <c r="C2081" i="13"/>
  <c r="C2082" i="13"/>
  <c r="C2083" i="13"/>
  <c r="C2084" i="13"/>
  <c r="C2085" i="13"/>
  <c r="C2086" i="13"/>
  <c r="C2087" i="13"/>
  <c r="C2088" i="13"/>
  <c r="C2089" i="13"/>
  <c r="C2090" i="13"/>
  <c r="C2091" i="13"/>
  <c r="C2092" i="13"/>
  <c r="C2093" i="13"/>
  <c r="C2094" i="13"/>
  <c r="C2095" i="13"/>
  <c r="C2096" i="13"/>
  <c r="C2097" i="13"/>
  <c r="C2098" i="13"/>
  <c r="C2099" i="13"/>
  <c r="C2100" i="13"/>
  <c r="C2101" i="13"/>
  <c r="C2102" i="13"/>
  <c r="C2103" i="13"/>
  <c r="C2104" i="13"/>
  <c r="C2105" i="13"/>
  <c r="C2106" i="13"/>
  <c r="C2107" i="13"/>
  <c r="C2108" i="13"/>
  <c r="C2109" i="13"/>
  <c r="C2110" i="13"/>
  <c r="C2111" i="13"/>
  <c r="C2112" i="13"/>
  <c r="C2113" i="13"/>
  <c r="C2114" i="13"/>
  <c r="C2115" i="13"/>
  <c r="C2116" i="13"/>
  <c r="C2117" i="13"/>
  <c r="C2118" i="13"/>
  <c r="C2119" i="13"/>
  <c r="C2120" i="13"/>
  <c r="C2121" i="13"/>
  <c r="C2122" i="13"/>
  <c r="C2123" i="13"/>
  <c r="C2124" i="13"/>
  <c r="C2125" i="13"/>
  <c r="C2126" i="13"/>
  <c r="C2127" i="13"/>
  <c r="C2128" i="13"/>
  <c r="C2129" i="13"/>
  <c r="C2130" i="13"/>
  <c r="C2131" i="13"/>
  <c r="C2132" i="13"/>
  <c r="C2133" i="13"/>
  <c r="C2134" i="13"/>
  <c r="C2135" i="13"/>
  <c r="C2136" i="13"/>
  <c r="C2137" i="13"/>
  <c r="C2138" i="13"/>
  <c r="C2139" i="13"/>
  <c r="C2140" i="13"/>
  <c r="C2141" i="13"/>
  <c r="C2142" i="13"/>
  <c r="C2143" i="13"/>
  <c r="C2144" i="13"/>
  <c r="C2145" i="13"/>
  <c r="C2146" i="13"/>
  <c r="C2147" i="13"/>
  <c r="C2148" i="13"/>
  <c r="C2149" i="13"/>
  <c r="C2150" i="13"/>
  <c r="C2151" i="13"/>
  <c r="C2152" i="13"/>
  <c r="C2153" i="13"/>
  <c r="C2154" i="13"/>
  <c r="C2155" i="13"/>
  <c r="C2156" i="13"/>
  <c r="C2157" i="13"/>
  <c r="C2158" i="13"/>
  <c r="C2159" i="13"/>
  <c r="C2160" i="13"/>
  <c r="C2161" i="13"/>
  <c r="C2162" i="13"/>
  <c r="C2163" i="13"/>
  <c r="C2164" i="13"/>
  <c r="C2165" i="13"/>
  <c r="C2166" i="13"/>
  <c r="C2167" i="13"/>
  <c r="C2168" i="13"/>
  <c r="C2169" i="13"/>
  <c r="C2170" i="13"/>
  <c r="C2171" i="13"/>
  <c r="C2172" i="13"/>
  <c r="C2173" i="13"/>
  <c r="C2174" i="13"/>
  <c r="C2175" i="13"/>
  <c r="C2176" i="13"/>
  <c r="C2177" i="13"/>
  <c r="C2178" i="13"/>
  <c r="C2179" i="13"/>
  <c r="C2180" i="13"/>
  <c r="C2181" i="13"/>
  <c r="C2182" i="13"/>
  <c r="C2183" i="13"/>
  <c r="C2184" i="13"/>
  <c r="C2185" i="13"/>
  <c r="C2186" i="13"/>
  <c r="C2187" i="13"/>
  <c r="C2188" i="13"/>
  <c r="C2189" i="13"/>
  <c r="C2190" i="13"/>
  <c r="C2191" i="13"/>
  <c r="C2192" i="13"/>
  <c r="C2193" i="13"/>
  <c r="C2194" i="13"/>
  <c r="C2195" i="13"/>
  <c r="C2196" i="13"/>
  <c r="C2197" i="13"/>
  <c r="C2198" i="13"/>
  <c r="C2199" i="13"/>
  <c r="C2200" i="13"/>
  <c r="C2201" i="13"/>
  <c r="C2202" i="13"/>
  <c r="C2203" i="13"/>
  <c r="C2204" i="13"/>
  <c r="C2205" i="13"/>
  <c r="C2206" i="13"/>
  <c r="C2207" i="13"/>
  <c r="C2208" i="13"/>
  <c r="C2209" i="13"/>
  <c r="C2210" i="13"/>
  <c r="C2211" i="13"/>
  <c r="C2212" i="13"/>
  <c r="C2213" i="13"/>
  <c r="C2214" i="13"/>
  <c r="C2215" i="13"/>
  <c r="C2216" i="13"/>
  <c r="C2217" i="13"/>
  <c r="C2218" i="13"/>
  <c r="C2219" i="13"/>
  <c r="C2220" i="13"/>
  <c r="C2221" i="13"/>
  <c r="C2222" i="13"/>
  <c r="C2223" i="13"/>
  <c r="C2224" i="13"/>
  <c r="C2225" i="13"/>
  <c r="C2226" i="13"/>
  <c r="C2227" i="13"/>
  <c r="C2228" i="13"/>
  <c r="C2229" i="13"/>
  <c r="C2230" i="13"/>
  <c r="C2231" i="13"/>
  <c r="C2232" i="13"/>
  <c r="C2233" i="13"/>
  <c r="C2234" i="13"/>
  <c r="C2235" i="13"/>
  <c r="C2236" i="13"/>
  <c r="C2237" i="13"/>
  <c r="C2238" i="13"/>
  <c r="C2239" i="13"/>
  <c r="C2240" i="13"/>
  <c r="C2241" i="13"/>
  <c r="C2242" i="13"/>
  <c r="C2243" i="13"/>
  <c r="C2244" i="13"/>
  <c r="C2245" i="13"/>
  <c r="C2246" i="13"/>
  <c r="C2247" i="13"/>
  <c r="C2248" i="13"/>
  <c r="C2249" i="13"/>
  <c r="C2250" i="13"/>
  <c r="C2251" i="13"/>
  <c r="C2252" i="13"/>
  <c r="C2253" i="13"/>
  <c r="C2254" i="13"/>
  <c r="C2255" i="13"/>
  <c r="C2256" i="13"/>
  <c r="C2257" i="13"/>
  <c r="C2258" i="13"/>
  <c r="C2259" i="13"/>
  <c r="C2260" i="13"/>
  <c r="C2261" i="13"/>
  <c r="C2262" i="13"/>
  <c r="C2263" i="13"/>
  <c r="C2264" i="13"/>
  <c r="C2265" i="13"/>
  <c r="C2266" i="13"/>
  <c r="C2267" i="13"/>
  <c r="C2268" i="13"/>
  <c r="C2269" i="13"/>
  <c r="C2270" i="13"/>
  <c r="C2271" i="13"/>
  <c r="C2272" i="13"/>
  <c r="C2273" i="13"/>
  <c r="C2274" i="13"/>
  <c r="C2275" i="13"/>
  <c r="C2276" i="13"/>
  <c r="C2277" i="13"/>
  <c r="C2278" i="13"/>
  <c r="C2279" i="13"/>
  <c r="C2280" i="13"/>
  <c r="C2281" i="13"/>
  <c r="C2282" i="13"/>
  <c r="C2283" i="13"/>
  <c r="C2284" i="13"/>
  <c r="C2285" i="13"/>
  <c r="C2286" i="13"/>
  <c r="C2287" i="13"/>
  <c r="C2288" i="13"/>
  <c r="C2289" i="13"/>
  <c r="C2290" i="13"/>
  <c r="C2291" i="13"/>
  <c r="C2292" i="13"/>
  <c r="C2293" i="13"/>
  <c r="C2294" i="13"/>
  <c r="C2295" i="13"/>
  <c r="C2296" i="13"/>
  <c r="C2297" i="13"/>
  <c r="C2298" i="13"/>
  <c r="C2299" i="13"/>
  <c r="C2300" i="13"/>
  <c r="C2301" i="13"/>
  <c r="C2302" i="13"/>
  <c r="C2303" i="13"/>
  <c r="C2304" i="13"/>
  <c r="C2305" i="13"/>
  <c r="C2306" i="13"/>
  <c r="C2307" i="13"/>
  <c r="C2308" i="13"/>
  <c r="C2309" i="13"/>
  <c r="C2310" i="13"/>
  <c r="C2311" i="13"/>
  <c r="C2312" i="13"/>
  <c r="C2313" i="13"/>
  <c r="C2314" i="13"/>
  <c r="C2315" i="13"/>
  <c r="C2316" i="13"/>
  <c r="C2317" i="13"/>
  <c r="C2318" i="13"/>
  <c r="C2319" i="13"/>
  <c r="C2320" i="13"/>
  <c r="C2321" i="13"/>
  <c r="C2322" i="13"/>
  <c r="C2323" i="13"/>
  <c r="C2324" i="13"/>
  <c r="C2325" i="13"/>
  <c r="C2326" i="13"/>
  <c r="C2327" i="13"/>
  <c r="C2328" i="13"/>
  <c r="C2329" i="13"/>
  <c r="C2330" i="13"/>
  <c r="C2331" i="13"/>
  <c r="C2332" i="13"/>
  <c r="C2333" i="13"/>
  <c r="C2334" i="13"/>
  <c r="C2335" i="13"/>
  <c r="C2336" i="13"/>
  <c r="C2337" i="13"/>
  <c r="C2338" i="13"/>
  <c r="C2339" i="13"/>
  <c r="C2340" i="13"/>
  <c r="C2341" i="13"/>
  <c r="C2342" i="13"/>
  <c r="C2343" i="13"/>
  <c r="C2344" i="13"/>
  <c r="C2345" i="13"/>
  <c r="C2346" i="13"/>
  <c r="C2347" i="13"/>
  <c r="C2348" i="13"/>
  <c r="C2349" i="13"/>
  <c r="C2350" i="13"/>
  <c r="C2351" i="13"/>
  <c r="C2352" i="13"/>
  <c r="C2353" i="13"/>
  <c r="C2354" i="13"/>
  <c r="C2355" i="13"/>
  <c r="C2356" i="13"/>
  <c r="C2357" i="13"/>
  <c r="C2358" i="13"/>
  <c r="C2359" i="13"/>
  <c r="C2360" i="13"/>
  <c r="C2361" i="13"/>
  <c r="C2362" i="13"/>
  <c r="C2363" i="13"/>
  <c r="C2364" i="13"/>
  <c r="C2365" i="13"/>
  <c r="C2366" i="13"/>
  <c r="C2367" i="13"/>
  <c r="C2368" i="13"/>
  <c r="C2369" i="13"/>
  <c r="C2370" i="13"/>
  <c r="C2371" i="13"/>
  <c r="C2372" i="13"/>
  <c r="C2373" i="13"/>
  <c r="C2374" i="13"/>
  <c r="C2375" i="13"/>
  <c r="C2376" i="13"/>
  <c r="C2377" i="13"/>
  <c r="C2378" i="13"/>
  <c r="C2379" i="13"/>
  <c r="C2380" i="13"/>
  <c r="C2381" i="13"/>
  <c r="C2382" i="13"/>
  <c r="C2383" i="13"/>
  <c r="C2384" i="13"/>
  <c r="C2385" i="13"/>
  <c r="C2386" i="13"/>
  <c r="C2387" i="13"/>
  <c r="C2388" i="13"/>
  <c r="C2389" i="13"/>
  <c r="C2390" i="13"/>
  <c r="C2391" i="13"/>
  <c r="C2392" i="13"/>
  <c r="C2393" i="13"/>
  <c r="C2394" i="13"/>
  <c r="C2395" i="13"/>
  <c r="C2396" i="13"/>
  <c r="C2397" i="13"/>
  <c r="C2398" i="13"/>
  <c r="C2399" i="13"/>
  <c r="C2400" i="13"/>
  <c r="C2401" i="13"/>
  <c r="C2402" i="13"/>
  <c r="C2403" i="13"/>
  <c r="C2404" i="13"/>
  <c r="C2405" i="13"/>
  <c r="C2406" i="13"/>
  <c r="C2407" i="13"/>
  <c r="C2408" i="13"/>
  <c r="C2409" i="13"/>
  <c r="C2410" i="13"/>
  <c r="C2411" i="13"/>
  <c r="C2412" i="13"/>
  <c r="C2413" i="13"/>
  <c r="C2414" i="13"/>
  <c r="C2415" i="13"/>
  <c r="C2416" i="13"/>
  <c r="C2417" i="13"/>
  <c r="C2418" i="13"/>
  <c r="C2419" i="13"/>
  <c r="C2420" i="13"/>
  <c r="C2421" i="13"/>
  <c r="C2422" i="13"/>
  <c r="C2423" i="13"/>
  <c r="C2424" i="13"/>
  <c r="C2425" i="13"/>
  <c r="C2426" i="13"/>
  <c r="C2427" i="13"/>
  <c r="C2428" i="13"/>
  <c r="C2429" i="13"/>
  <c r="C2430" i="13"/>
  <c r="C2431" i="13"/>
  <c r="C2432" i="13"/>
  <c r="C2433" i="13"/>
  <c r="C2434" i="13"/>
  <c r="C2435" i="13"/>
  <c r="C2436" i="13"/>
  <c r="C2437" i="13"/>
  <c r="C2438" i="13"/>
  <c r="C2439" i="13"/>
  <c r="C2440" i="13"/>
  <c r="C2441" i="13"/>
  <c r="C2442" i="13"/>
  <c r="C2443" i="13"/>
  <c r="C2444" i="13"/>
  <c r="C2445" i="13"/>
  <c r="C2446" i="13"/>
  <c r="C2447" i="13"/>
  <c r="C2448" i="13"/>
  <c r="C2449" i="13"/>
  <c r="C2450" i="13"/>
  <c r="C2451" i="13"/>
  <c r="C2452" i="13"/>
  <c r="C2453" i="13"/>
  <c r="C2454" i="13"/>
  <c r="C2455" i="13"/>
  <c r="C2456" i="13"/>
  <c r="C2457" i="13"/>
  <c r="C2458" i="13"/>
  <c r="C2459" i="13"/>
  <c r="C2460" i="13"/>
  <c r="C2461" i="13"/>
  <c r="C2462" i="13"/>
  <c r="C2463" i="13"/>
  <c r="C2464" i="13"/>
  <c r="C2465" i="13"/>
  <c r="C2466" i="13"/>
  <c r="C2467" i="13"/>
  <c r="C2468" i="13"/>
  <c r="C2469" i="13"/>
  <c r="C2470" i="13"/>
  <c r="C2471" i="13"/>
  <c r="C2472" i="13"/>
  <c r="C2473" i="13"/>
  <c r="C2474" i="13"/>
  <c r="C2475" i="13"/>
  <c r="C2476" i="13"/>
  <c r="C2477" i="13"/>
  <c r="C2478" i="13"/>
  <c r="C2479" i="13"/>
  <c r="C2480" i="13"/>
  <c r="C2481" i="13"/>
  <c r="C2482" i="13"/>
  <c r="C2483" i="13"/>
  <c r="C2484" i="13"/>
  <c r="C2485" i="13"/>
  <c r="C2486" i="13"/>
  <c r="C2487" i="13"/>
  <c r="C2488" i="13"/>
  <c r="C2489" i="13"/>
  <c r="C2490" i="13"/>
  <c r="C2491" i="13"/>
  <c r="C2492" i="13"/>
  <c r="C2493" i="13"/>
  <c r="C2494" i="13"/>
  <c r="C2495" i="13"/>
  <c r="C2496" i="13"/>
  <c r="C2497" i="13"/>
  <c r="C2498" i="13"/>
  <c r="C2499" i="13"/>
  <c r="C2500" i="13"/>
  <c r="C2501" i="13"/>
  <c r="C2502" i="13"/>
  <c r="C2503" i="13"/>
  <c r="C2504" i="13"/>
  <c r="C2505" i="13"/>
  <c r="C2506" i="13"/>
  <c r="C2507" i="13"/>
  <c r="C2508" i="13"/>
  <c r="C2509" i="13"/>
  <c r="C2510" i="13"/>
  <c r="C2511" i="13"/>
  <c r="C2512" i="13"/>
  <c r="C2513" i="13"/>
  <c r="C2514" i="13"/>
  <c r="C2515" i="13"/>
  <c r="C2516" i="13"/>
  <c r="C2517" i="13"/>
  <c r="C2518" i="13"/>
  <c r="C2519" i="13"/>
  <c r="C2520" i="13"/>
  <c r="C2521" i="13"/>
  <c r="C2522" i="13"/>
  <c r="C2523" i="13"/>
  <c r="C2524" i="13"/>
  <c r="C2525" i="13"/>
  <c r="C2526" i="13"/>
  <c r="C2527" i="13"/>
  <c r="C2528" i="13"/>
  <c r="C2529" i="13"/>
  <c r="C2530" i="13"/>
  <c r="C2531" i="13"/>
  <c r="C2532" i="13"/>
  <c r="C2533" i="13"/>
  <c r="C2534" i="13"/>
  <c r="C2535" i="13"/>
  <c r="C2536" i="13"/>
  <c r="C2537" i="13"/>
  <c r="C2538" i="13"/>
  <c r="C2539" i="13"/>
  <c r="C2540" i="13"/>
  <c r="C2541" i="13"/>
  <c r="C2542" i="13"/>
  <c r="C2543" i="13"/>
  <c r="C2544" i="13"/>
  <c r="C2545" i="13"/>
  <c r="C2546" i="13"/>
  <c r="C2547" i="13"/>
  <c r="C2548" i="13"/>
  <c r="C2549" i="13"/>
  <c r="C2550" i="13"/>
  <c r="C2551" i="13"/>
  <c r="C2552" i="13"/>
  <c r="C2553" i="13"/>
  <c r="C2554" i="13"/>
  <c r="C2555" i="13"/>
  <c r="C2556" i="13"/>
  <c r="C2557" i="13"/>
  <c r="C2558" i="13"/>
  <c r="C2559" i="13"/>
  <c r="C2560" i="13"/>
  <c r="C2561" i="13"/>
  <c r="C2562" i="13"/>
  <c r="C2563" i="13"/>
  <c r="C2564" i="13"/>
  <c r="C2565" i="13"/>
  <c r="C2566" i="13"/>
  <c r="C2567" i="13"/>
  <c r="C2568" i="13"/>
  <c r="C2569" i="13"/>
  <c r="C2570" i="13"/>
  <c r="C2571" i="13"/>
  <c r="C2572" i="13"/>
  <c r="C2573" i="13"/>
  <c r="C2574" i="13"/>
  <c r="C2575" i="13"/>
  <c r="C2576" i="13"/>
  <c r="C2577" i="13"/>
  <c r="C2578" i="13"/>
  <c r="C2579" i="13"/>
  <c r="C2580" i="13"/>
  <c r="C2581" i="13"/>
  <c r="C2582" i="13"/>
  <c r="C2583" i="13"/>
  <c r="C2584" i="13"/>
  <c r="C2585" i="13"/>
  <c r="C2586" i="13"/>
  <c r="C2587" i="13"/>
  <c r="C2588" i="13"/>
  <c r="C2589" i="13"/>
  <c r="C2590" i="13"/>
  <c r="C2591" i="13"/>
  <c r="C2592" i="13"/>
  <c r="C2593" i="13"/>
  <c r="C2594" i="13"/>
  <c r="C2595" i="13"/>
  <c r="C2596" i="13"/>
  <c r="C2597" i="13"/>
  <c r="C2598" i="13"/>
  <c r="C2599" i="13"/>
  <c r="C2600" i="13"/>
  <c r="C2601" i="13"/>
  <c r="C2602" i="13"/>
  <c r="C2603" i="13"/>
  <c r="C2604" i="13"/>
  <c r="C2605" i="13"/>
  <c r="C2606" i="13"/>
  <c r="C2607" i="13"/>
  <c r="C2608" i="13"/>
  <c r="C2609" i="13"/>
  <c r="C2610" i="13"/>
  <c r="C2611" i="13"/>
  <c r="C2612" i="13"/>
  <c r="C2613" i="13"/>
  <c r="C2614" i="13"/>
  <c r="C2615" i="13"/>
  <c r="C2616" i="13"/>
  <c r="C2617" i="13"/>
  <c r="C2618" i="13"/>
  <c r="C2619" i="13"/>
  <c r="C2620" i="13"/>
  <c r="C2621" i="13"/>
  <c r="C2622" i="13"/>
  <c r="C2623" i="13"/>
  <c r="C2624" i="13"/>
  <c r="C2625" i="13"/>
  <c r="C2626" i="13"/>
  <c r="C2627" i="13"/>
  <c r="C2628" i="13"/>
  <c r="C2629" i="13"/>
  <c r="C2630" i="13"/>
  <c r="C2631" i="13"/>
  <c r="C2632" i="13"/>
  <c r="C2633" i="13"/>
  <c r="C2634" i="13"/>
  <c r="C2635" i="13"/>
  <c r="C2636" i="13"/>
  <c r="C2637" i="13"/>
  <c r="C2638" i="13"/>
  <c r="C2639" i="13"/>
  <c r="C2640" i="13"/>
  <c r="C2641" i="13"/>
  <c r="C2642" i="13"/>
  <c r="C2643" i="13"/>
  <c r="C2644" i="13"/>
  <c r="C2645" i="13"/>
  <c r="C2646" i="13"/>
  <c r="C2647" i="13"/>
  <c r="C2648" i="13"/>
  <c r="C2649" i="13"/>
  <c r="C2650" i="13"/>
  <c r="C2651" i="13"/>
  <c r="C2652" i="13"/>
  <c r="C2653" i="13"/>
  <c r="C2654" i="13"/>
  <c r="C2655" i="13"/>
  <c r="C2656" i="13"/>
  <c r="C2657" i="13"/>
  <c r="C2658" i="13"/>
  <c r="C2659" i="13"/>
  <c r="C2660" i="13"/>
  <c r="C2661" i="13"/>
  <c r="C2662" i="13"/>
  <c r="C2663" i="13"/>
  <c r="C2664" i="13"/>
  <c r="C2665" i="13"/>
  <c r="C2666" i="13"/>
  <c r="C2667" i="13"/>
  <c r="C2668" i="13"/>
  <c r="C2669" i="13"/>
  <c r="C2670" i="13"/>
  <c r="C2671" i="13"/>
  <c r="C2672" i="13"/>
  <c r="C2673" i="13"/>
  <c r="C2674" i="13"/>
  <c r="C2675" i="13"/>
  <c r="C2676" i="13"/>
  <c r="C2677" i="13"/>
  <c r="C2678" i="13"/>
  <c r="C2679" i="13"/>
  <c r="C2680" i="13"/>
  <c r="C2681" i="13"/>
  <c r="C2682" i="13"/>
  <c r="C2683" i="13"/>
  <c r="C2684" i="13"/>
  <c r="C2685" i="13"/>
  <c r="C2686" i="13"/>
  <c r="C2687" i="13"/>
  <c r="C2688" i="13"/>
  <c r="C2689" i="13"/>
  <c r="C2690" i="13"/>
  <c r="C2691" i="13"/>
  <c r="C2692" i="13"/>
  <c r="C2693" i="13"/>
  <c r="C2694" i="13"/>
  <c r="C2695" i="13"/>
  <c r="C2696" i="13"/>
  <c r="C2697" i="13"/>
  <c r="C2698" i="13"/>
  <c r="C2699" i="13"/>
  <c r="C2700" i="13"/>
  <c r="C2701" i="13"/>
  <c r="C2702" i="13"/>
  <c r="C2703" i="13"/>
  <c r="C2704" i="13"/>
  <c r="C2705" i="13"/>
  <c r="C2706" i="13"/>
  <c r="C2707" i="13"/>
  <c r="C2708" i="13"/>
  <c r="C2709" i="13"/>
  <c r="C2710" i="13"/>
  <c r="C2711" i="13"/>
  <c r="C2712" i="13"/>
  <c r="C2713" i="13"/>
  <c r="C2714" i="13"/>
  <c r="C2715" i="13"/>
  <c r="C2716" i="13"/>
  <c r="C2717" i="13"/>
  <c r="C2718" i="13"/>
  <c r="C2719" i="13"/>
  <c r="C2720" i="13"/>
  <c r="C2721" i="13"/>
  <c r="C2722" i="13"/>
  <c r="C2723" i="13"/>
  <c r="C2724" i="13"/>
  <c r="C2725" i="13"/>
  <c r="C2726" i="13"/>
  <c r="C2727" i="13"/>
  <c r="C2728" i="13"/>
  <c r="C2729" i="13"/>
  <c r="C2730" i="13"/>
  <c r="C2731" i="13"/>
  <c r="C2732" i="13"/>
  <c r="C2733" i="13"/>
  <c r="C2734" i="13"/>
  <c r="C2735" i="13"/>
  <c r="C2736" i="13"/>
  <c r="C2737" i="13"/>
  <c r="C2738" i="13"/>
  <c r="C2739" i="13"/>
  <c r="C2740" i="13"/>
  <c r="C2741" i="13"/>
  <c r="C2742" i="13"/>
  <c r="C2743" i="13"/>
  <c r="C2744" i="13"/>
  <c r="C2745" i="13"/>
  <c r="C2746" i="13"/>
  <c r="C2747" i="13"/>
  <c r="C2748" i="13"/>
  <c r="C2749" i="13"/>
  <c r="C2750" i="13"/>
  <c r="C2751" i="13"/>
  <c r="C2752" i="13"/>
  <c r="C2753" i="13"/>
  <c r="C2754" i="13"/>
  <c r="C2755" i="13"/>
  <c r="C2756" i="13"/>
  <c r="C2757" i="13"/>
  <c r="C2758" i="13"/>
  <c r="C2759" i="13"/>
  <c r="C2760" i="13"/>
  <c r="C2761" i="13"/>
  <c r="C2762" i="13"/>
  <c r="C2763" i="13"/>
  <c r="C2764" i="13"/>
  <c r="C2765" i="13"/>
  <c r="C2766" i="13"/>
  <c r="C2767" i="13"/>
  <c r="C2768" i="13"/>
  <c r="C2769" i="13"/>
  <c r="C2770" i="13"/>
  <c r="C2771" i="13"/>
  <c r="C2772" i="13"/>
  <c r="C2773" i="13"/>
  <c r="C2774" i="13"/>
  <c r="C2775" i="13"/>
  <c r="C2776" i="13"/>
  <c r="C2777" i="13"/>
  <c r="C2778" i="13"/>
  <c r="C2779" i="13"/>
  <c r="C2780" i="13"/>
  <c r="C2781" i="13"/>
  <c r="C2782" i="13"/>
  <c r="C2783" i="13"/>
  <c r="C2784" i="13"/>
  <c r="C2785" i="13"/>
  <c r="C2786" i="13"/>
  <c r="C2787" i="13"/>
  <c r="C2788" i="13"/>
  <c r="C2789" i="13"/>
  <c r="C2790" i="13"/>
  <c r="C2791" i="13"/>
  <c r="C2792" i="13"/>
  <c r="C2793" i="13"/>
  <c r="C2794" i="13"/>
  <c r="C2795" i="13"/>
  <c r="C2796" i="13"/>
  <c r="C2797" i="13"/>
  <c r="C2798" i="13"/>
  <c r="C2799" i="13"/>
  <c r="C2800" i="13"/>
  <c r="C2801" i="13"/>
  <c r="C2802" i="13"/>
  <c r="C2803" i="13"/>
  <c r="C2804" i="13"/>
  <c r="C2805" i="13"/>
  <c r="C2806" i="13"/>
  <c r="C2807" i="13"/>
  <c r="C2808" i="13"/>
  <c r="C2809" i="13"/>
  <c r="C2810" i="13"/>
  <c r="C2811" i="13"/>
  <c r="C2812" i="13"/>
  <c r="C2813" i="13"/>
  <c r="C2814" i="13"/>
  <c r="C2815" i="13"/>
  <c r="C2816" i="13"/>
  <c r="C2817" i="13"/>
  <c r="C2818" i="13"/>
  <c r="C2819" i="13"/>
  <c r="C2820" i="13"/>
  <c r="C2821" i="13"/>
  <c r="C2822" i="13"/>
  <c r="C2823" i="13"/>
  <c r="C2824" i="13"/>
  <c r="C2825" i="13"/>
  <c r="C2826" i="13"/>
  <c r="C2827" i="13"/>
  <c r="C2828" i="13"/>
  <c r="C2829" i="13"/>
  <c r="C2830" i="13"/>
  <c r="C2831" i="13"/>
  <c r="C2832" i="13"/>
  <c r="C2833" i="13"/>
  <c r="C2834" i="13"/>
  <c r="C2835" i="13"/>
  <c r="C2836" i="13"/>
  <c r="C2837" i="13"/>
  <c r="C2838" i="13"/>
  <c r="C2839" i="13"/>
  <c r="C2840" i="13"/>
  <c r="C2841" i="13"/>
  <c r="C2842" i="13"/>
  <c r="C2843" i="13"/>
  <c r="C2844" i="13"/>
  <c r="C2845" i="13"/>
  <c r="C2846" i="13"/>
  <c r="C2847" i="13"/>
  <c r="C2848" i="13"/>
  <c r="C2849" i="13"/>
  <c r="C2850" i="13"/>
  <c r="C2851" i="13"/>
  <c r="C2852" i="13"/>
  <c r="C2853" i="13"/>
  <c r="C2854" i="13"/>
  <c r="C2855" i="13"/>
  <c r="C2856" i="13"/>
  <c r="C2857" i="13"/>
  <c r="C2858" i="13"/>
  <c r="C2859" i="13"/>
  <c r="C2860" i="13"/>
  <c r="C2861" i="13"/>
  <c r="C2862" i="13"/>
  <c r="C2863" i="13"/>
  <c r="C2864" i="13"/>
  <c r="C2865" i="13"/>
  <c r="C2866" i="13"/>
  <c r="C2867" i="13"/>
  <c r="C2868" i="13"/>
  <c r="C2869" i="13"/>
  <c r="C2870" i="13"/>
  <c r="C2871" i="13"/>
  <c r="C2872" i="13"/>
  <c r="C2873" i="13"/>
  <c r="C2874" i="13"/>
  <c r="C2875" i="13"/>
  <c r="C2876" i="13"/>
  <c r="C2877" i="13"/>
  <c r="C2878" i="13"/>
  <c r="C2879" i="13"/>
  <c r="C2880" i="13"/>
  <c r="C2881" i="13"/>
  <c r="C2882" i="13"/>
  <c r="C2883" i="13"/>
  <c r="C2884" i="13"/>
  <c r="C2885" i="13"/>
  <c r="C2886" i="13"/>
  <c r="C2887" i="13"/>
  <c r="C2888" i="13"/>
  <c r="C2889" i="13"/>
  <c r="C2890" i="13"/>
  <c r="C2891" i="13"/>
  <c r="C2892" i="13"/>
  <c r="C2893" i="13"/>
  <c r="C2894" i="13"/>
  <c r="C2895" i="13"/>
  <c r="C2896" i="13"/>
  <c r="C2897" i="13"/>
  <c r="C2898" i="13"/>
  <c r="C2899" i="13"/>
  <c r="C2900" i="13"/>
  <c r="C2901" i="13"/>
  <c r="C2902" i="13"/>
  <c r="C2903" i="13"/>
  <c r="C2904" i="13"/>
  <c r="C2905" i="13"/>
  <c r="C2906" i="13"/>
  <c r="C2907" i="13"/>
  <c r="C2908" i="13"/>
  <c r="C2909" i="13"/>
  <c r="C2910" i="13"/>
  <c r="C2911" i="13"/>
  <c r="C2912" i="13"/>
  <c r="C2913" i="13"/>
  <c r="C2914" i="13"/>
  <c r="C2915" i="13"/>
  <c r="C2916" i="13"/>
  <c r="C2917" i="13"/>
  <c r="C2918" i="13"/>
  <c r="C2919" i="13"/>
  <c r="C2920" i="13"/>
  <c r="C2921" i="13"/>
  <c r="C2922" i="13"/>
  <c r="C2923" i="13"/>
  <c r="C2924" i="13"/>
  <c r="C2925" i="13"/>
  <c r="C2926" i="13"/>
  <c r="C2927" i="13"/>
  <c r="C2928" i="13"/>
  <c r="C2929" i="13"/>
  <c r="C2930" i="13"/>
  <c r="C6555" i="13"/>
  <c r="C6556" i="13"/>
  <c r="C6557" i="13"/>
  <c r="C6558" i="13"/>
  <c r="C6559" i="13"/>
  <c r="C6560" i="13"/>
  <c r="C6561" i="13"/>
  <c r="C6562" i="13"/>
  <c r="C6563" i="13"/>
  <c r="C6564" i="13"/>
  <c r="C6565" i="13"/>
  <c r="C6566" i="13"/>
  <c r="C6567" i="13"/>
  <c r="C6568" i="13"/>
  <c r="C6569" i="13"/>
  <c r="C6570" i="13"/>
  <c r="C6571" i="13"/>
  <c r="C6572" i="13"/>
  <c r="C6573" i="13"/>
  <c r="C6574" i="13"/>
  <c r="C6575" i="13"/>
  <c r="C6576" i="13"/>
  <c r="C6577" i="13"/>
  <c r="C6578" i="13"/>
  <c r="C6579" i="13"/>
  <c r="C6580" i="13"/>
  <c r="C6581" i="13"/>
  <c r="C6582" i="13"/>
  <c r="C6583" i="13"/>
  <c r="C6584" i="13"/>
  <c r="C6585" i="13"/>
  <c r="C6586" i="13"/>
  <c r="C6587" i="13"/>
  <c r="C6588" i="13"/>
  <c r="C6589" i="13"/>
  <c r="C6590" i="13"/>
  <c r="C6591" i="13"/>
  <c r="C6592" i="13"/>
  <c r="C6593" i="13"/>
  <c r="C6594" i="13"/>
  <c r="C6595" i="13"/>
  <c r="C6596" i="13"/>
  <c r="C6597" i="13"/>
  <c r="C6598" i="13"/>
  <c r="C6599" i="13"/>
  <c r="C6600" i="13"/>
  <c r="C6601" i="13"/>
  <c r="C6602" i="13"/>
  <c r="C6603" i="13"/>
  <c r="C6604" i="13"/>
  <c r="C6605" i="13"/>
  <c r="C6606" i="13"/>
  <c r="C6607" i="13"/>
  <c r="C6608" i="13"/>
  <c r="C6609" i="13"/>
  <c r="C6610" i="13"/>
  <c r="C6611" i="13"/>
  <c r="C6612" i="13"/>
  <c r="C6613" i="13"/>
  <c r="C6614" i="13"/>
  <c r="C6615" i="13"/>
  <c r="C6616" i="13"/>
  <c r="C6617" i="13"/>
  <c r="C6618" i="13"/>
  <c r="C6619" i="13"/>
  <c r="C6620" i="13"/>
  <c r="C6621" i="13"/>
  <c r="C6622" i="13"/>
  <c r="C6623" i="13"/>
  <c r="C6624" i="13"/>
  <c r="C6625" i="13"/>
  <c r="C6626" i="13"/>
  <c r="C6627" i="13"/>
  <c r="C6628" i="13"/>
  <c r="C6629" i="13"/>
  <c r="C6630" i="13"/>
  <c r="C6631" i="13"/>
  <c r="C6632" i="13"/>
  <c r="C6633" i="13"/>
  <c r="C6634" i="13"/>
  <c r="C6635" i="13"/>
  <c r="C6636" i="13"/>
  <c r="C6637" i="13"/>
  <c r="C6638" i="13"/>
  <c r="C6639" i="13"/>
  <c r="C6640" i="13"/>
  <c r="C6641" i="13"/>
  <c r="C6642" i="13"/>
  <c r="C6643" i="13"/>
  <c r="C6644" i="13"/>
  <c r="C6645" i="13"/>
  <c r="C6646" i="13"/>
  <c r="C6647" i="13"/>
  <c r="C6648" i="13"/>
  <c r="C6649" i="13"/>
  <c r="C6650" i="13"/>
  <c r="C6651" i="13"/>
  <c r="C6652" i="13"/>
  <c r="C6653" i="13"/>
  <c r="C6654" i="13"/>
  <c r="C6655" i="13"/>
  <c r="C6656" i="13"/>
  <c r="C6657" i="13"/>
  <c r="C6658" i="13"/>
  <c r="C6659" i="13"/>
  <c r="C6660" i="13"/>
  <c r="C6661" i="13"/>
  <c r="C6662" i="13"/>
  <c r="C6663" i="13"/>
  <c r="C6664" i="13"/>
  <c r="C6665" i="13"/>
  <c r="C6666" i="13"/>
  <c r="C6667" i="13"/>
  <c r="C6668" i="13"/>
  <c r="C6669" i="13"/>
  <c r="C6670" i="13"/>
  <c r="C6671" i="13"/>
  <c r="C6672" i="13"/>
  <c r="C6673" i="13"/>
  <c r="C6674" i="13"/>
  <c r="C6675" i="13"/>
  <c r="C6676" i="13"/>
  <c r="C6677" i="13"/>
  <c r="C6678" i="13"/>
  <c r="C6679" i="13"/>
  <c r="C6680" i="13"/>
  <c r="C6681" i="13"/>
  <c r="C6682" i="13"/>
  <c r="C6683" i="13"/>
  <c r="C6684" i="13"/>
  <c r="C6685" i="13"/>
  <c r="C6686" i="13"/>
  <c r="C6687" i="13"/>
  <c r="C6688" i="13"/>
  <c r="C6689" i="13"/>
  <c r="C6690" i="13"/>
  <c r="C6691" i="13"/>
  <c r="C6692" i="13"/>
  <c r="C6693" i="13"/>
  <c r="C6694" i="13"/>
  <c r="C6695" i="13"/>
  <c r="C6696" i="13"/>
  <c r="C6697" i="13"/>
  <c r="C6698" i="13"/>
  <c r="C6699" i="13"/>
  <c r="C6700" i="13"/>
  <c r="C6701" i="13"/>
  <c r="C6702" i="13"/>
  <c r="C6703" i="13"/>
  <c r="C6704" i="13"/>
  <c r="C6705" i="13"/>
  <c r="C6706" i="13"/>
  <c r="C6707" i="13"/>
  <c r="C6708" i="13"/>
  <c r="C6709" i="13"/>
  <c r="C6710" i="13"/>
  <c r="C6711" i="13"/>
  <c r="C6712" i="13"/>
  <c r="C6713" i="13"/>
  <c r="C6714" i="13"/>
  <c r="C6715" i="13"/>
  <c r="C6716" i="13"/>
  <c r="C6717" i="13"/>
  <c r="C6718" i="13"/>
  <c r="C6719" i="13"/>
  <c r="C6720" i="13"/>
  <c r="C6721" i="13"/>
  <c r="C6722" i="13"/>
  <c r="C6723" i="13"/>
  <c r="C6724" i="13"/>
  <c r="C6725" i="13"/>
  <c r="C6726" i="13"/>
  <c r="C6727" i="13"/>
  <c r="C6728" i="13"/>
  <c r="C6729" i="13"/>
  <c r="C6730" i="13"/>
  <c r="C6731" i="13"/>
  <c r="C6732" i="13"/>
  <c r="C6733" i="13"/>
  <c r="C6734" i="13"/>
  <c r="C6735" i="13"/>
  <c r="C6736" i="13"/>
  <c r="C6737" i="13"/>
  <c r="C6738" i="13"/>
  <c r="C6739" i="13"/>
  <c r="C6740" i="13"/>
  <c r="C6741" i="13"/>
  <c r="C6742" i="13"/>
  <c r="C6743" i="13"/>
  <c r="C6744" i="13"/>
  <c r="C6745" i="13"/>
  <c r="C6746" i="13"/>
  <c r="C6747" i="13"/>
  <c r="C6748" i="13"/>
  <c r="C6749" i="13"/>
  <c r="C6750" i="13"/>
  <c r="C6751" i="13"/>
  <c r="C6752" i="13"/>
  <c r="C6753" i="13"/>
  <c r="C6754" i="13"/>
  <c r="C6755" i="13"/>
  <c r="C6756" i="13"/>
  <c r="C6757" i="13"/>
  <c r="C6758" i="13"/>
  <c r="C6759" i="13"/>
  <c r="C6760" i="13"/>
  <c r="C6761" i="13"/>
  <c r="C6762" i="13"/>
  <c r="C6763" i="13"/>
  <c r="C6764" i="13"/>
  <c r="C6765" i="13"/>
  <c r="C6766" i="13"/>
  <c r="C6767" i="13"/>
  <c r="C6768" i="13"/>
  <c r="C6769" i="13"/>
  <c r="C6770" i="13"/>
  <c r="C6771" i="13"/>
  <c r="C6772" i="13"/>
  <c r="C6773" i="13"/>
  <c r="C6774" i="13"/>
  <c r="C6775" i="13"/>
  <c r="C6776" i="13"/>
  <c r="C6777" i="13"/>
  <c r="C6778" i="13"/>
  <c r="C6779" i="13"/>
  <c r="C6780" i="13"/>
  <c r="C6781" i="13"/>
  <c r="C6782" i="13"/>
  <c r="C6783" i="13"/>
  <c r="C6784" i="13"/>
  <c r="C6785" i="13"/>
  <c r="C6786" i="13"/>
  <c r="C6787" i="13"/>
  <c r="C6788" i="13"/>
  <c r="C6789" i="13"/>
  <c r="C6790" i="13"/>
  <c r="C6791" i="13"/>
  <c r="C6792" i="13"/>
  <c r="C6793" i="13"/>
  <c r="C6794" i="13"/>
  <c r="C6795" i="13"/>
  <c r="C6796" i="13"/>
  <c r="C6797" i="13"/>
  <c r="C6798" i="13"/>
  <c r="C6799" i="13"/>
  <c r="C6800" i="13"/>
  <c r="C6801" i="13"/>
  <c r="C6802" i="13"/>
  <c r="C6803" i="13"/>
  <c r="C6804" i="13"/>
  <c r="C6805" i="13"/>
  <c r="C6806" i="13"/>
  <c r="C6807" i="13"/>
  <c r="C6808" i="13"/>
  <c r="C6809" i="13"/>
  <c r="C6810" i="13"/>
  <c r="C6811" i="13"/>
  <c r="C6812" i="13"/>
  <c r="C6813" i="13"/>
  <c r="C6814" i="13"/>
  <c r="C6815" i="13"/>
  <c r="C6816" i="13"/>
  <c r="C6817" i="13"/>
  <c r="C6818" i="13"/>
  <c r="C6819" i="13"/>
  <c r="C6820" i="13"/>
  <c r="C6821" i="13"/>
  <c r="C6822" i="13"/>
  <c r="C6823" i="13"/>
  <c r="C6824" i="13"/>
  <c r="C6825" i="13"/>
  <c r="C6826" i="13"/>
  <c r="C6827" i="13"/>
  <c r="C6828" i="13"/>
  <c r="C6829" i="13"/>
  <c r="C6830" i="13"/>
  <c r="C6831" i="13"/>
  <c r="C6832" i="13"/>
  <c r="C6833" i="13"/>
  <c r="C6834" i="13"/>
  <c r="C6835" i="13"/>
  <c r="C6836" i="13"/>
  <c r="C6837" i="13"/>
  <c r="C6838" i="13"/>
  <c r="C6839" i="13"/>
  <c r="C6840" i="13"/>
  <c r="C6841" i="13"/>
  <c r="C6842" i="13"/>
  <c r="C6843" i="13"/>
  <c r="C6844" i="13"/>
  <c r="C6845" i="13"/>
  <c r="C6846" i="13"/>
  <c r="C6847" i="13"/>
  <c r="C6848" i="13"/>
  <c r="C6849" i="13"/>
  <c r="C6850" i="13"/>
  <c r="C6851" i="13"/>
  <c r="C6852" i="13"/>
  <c r="C6853" i="13"/>
  <c r="C6854" i="13"/>
  <c r="C6855" i="13"/>
  <c r="C6856" i="13"/>
  <c r="C6857" i="13"/>
  <c r="C6858" i="13"/>
  <c r="C6859" i="13"/>
  <c r="C6860" i="13"/>
  <c r="C6861" i="13"/>
  <c r="C6862" i="13"/>
  <c r="C6863" i="13"/>
  <c r="C6864" i="13"/>
  <c r="C6865" i="13"/>
  <c r="C6866" i="13"/>
  <c r="C6867" i="13"/>
  <c r="C6868" i="13"/>
  <c r="C6869" i="13"/>
  <c r="C6870" i="13"/>
  <c r="C6871" i="13"/>
  <c r="C6872" i="13"/>
  <c r="C6873" i="13"/>
  <c r="C6874" i="13"/>
  <c r="C6875" i="13"/>
  <c r="C6876" i="13"/>
  <c r="C6877" i="13"/>
  <c r="C6878" i="13"/>
  <c r="C6879" i="13"/>
  <c r="C6880" i="13"/>
  <c r="C6881" i="13"/>
  <c r="C6882" i="13"/>
  <c r="C6883" i="13"/>
  <c r="C6884" i="13"/>
  <c r="C6885" i="13"/>
  <c r="C6886" i="13"/>
  <c r="C6887" i="13"/>
  <c r="C6888" i="13"/>
  <c r="C6889" i="13"/>
  <c r="C6890" i="13"/>
  <c r="C6891" i="13"/>
  <c r="C6892" i="13"/>
  <c r="C6893" i="13"/>
  <c r="C6894" i="13"/>
  <c r="C6895" i="13"/>
  <c r="C6896" i="13"/>
  <c r="C6897" i="13"/>
  <c r="C6898" i="13"/>
  <c r="C6899" i="13"/>
  <c r="C6900" i="13"/>
  <c r="C6901" i="13"/>
  <c r="C6902" i="13"/>
  <c r="C6903" i="13"/>
  <c r="C6904" i="13"/>
  <c r="C6905" i="13"/>
  <c r="C6906" i="13"/>
  <c r="C6907" i="13"/>
  <c r="C6908" i="13"/>
  <c r="C6909" i="13"/>
  <c r="C6910" i="13"/>
  <c r="C6911" i="13"/>
  <c r="C6912" i="13"/>
  <c r="C6913" i="13"/>
  <c r="C6914" i="13"/>
  <c r="C6915" i="13"/>
  <c r="C6916" i="13"/>
  <c r="C6917" i="13"/>
  <c r="C6918" i="13"/>
  <c r="C6919" i="13"/>
  <c r="C6920" i="13"/>
  <c r="C6921" i="13"/>
  <c r="C6922" i="13"/>
  <c r="C6923" i="13"/>
  <c r="C6924" i="13"/>
  <c r="C6925" i="13"/>
  <c r="C6926" i="13"/>
  <c r="C6927" i="13"/>
  <c r="C6928" i="13"/>
  <c r="C6929" i="13"/>
  <c r="C6930" i="13"/>
  <c r="C6931" i="13"/>
  <c r="C6932" i="13"/>
  <c r="C6933" i="13"/>
  <c r="C6934" i="13"/>
  <c r="C6935" i="13"/>
  <c r="C6936" i="13"/>
  <c r="C6937" i="13"/>
  <c r="C6938" i="13"/>
  <c r="C6939" i="13"/>
  <c r="C6940" i="13"/>
  <c r="C6941" i="13"/>
  <c r="C6942" i="13"/>
  <c r="C6943" i="13"/>
  <c r="C6944" i="13"/>
  <c r="C6945" i="13"/>
  <c r="C6946" i="13"/>
  <c r="C6947" i="13"/>
  <c r="C6948" i="13"/>
  <c r="C6949" i="13"/>
  <c r="C6950" i="13"/>
  <c r="C6951" i="13"/>
  <c r="C6952" i="13"/>
  <c r="C6953" i="13"/>
  <c r="C6954" i="13"/>
  <c r="C6955" i="13"/>
  <c r="C6956" i="13"/>
  <c r="C6957" i="13"/>
  <c r="C6958" i="13"/>
  <c r="C6959" i="13"/>
  <c r="C6960" i="13"/>
  <c r="C6961" i="13"/>
  <c r="C6962" i="13"/>
  <c r="C6963" i="13"/>
  <c r="C6964" i="13"/>
  <c r="C6965" i="13"/>
  <c r="C6966" i="13"/>
  <c r="C6967" i="13"/>
  <c r="C6968" i="13"/>
  <c r="C6969" i="13"/>
  <c r="C6970" i="13"/>
  <c r="C6971" i="13"/>
  <c r="C6972" i="13"/>
  <c r="C6973" i="13"/>
  <c r="C6974" i="13"/>
  <c r="C6975" i="13"/>
  <c r="C6976" i="13"/>
  <c r="C6977" i="13"/>
  <c r="C6978" i="13"/>
  <c r="C6979" i="13"/>
  <c r="C6980" i="13"/>
  <c r="C6981" i="13"/>
  <c r="C6982" i="13"/>
  <c r="C6983" i="13"/>
  <c r="C6984" i="13"/>
  <c r="C6985" i="13"/>
  <c r="C6986" i="13"/>
  <c r="C6987" i="13"/>
  <c r="C6988" i="13"/>
  <c r="C6989" i="13"/>
  <c r="C6990" i="13"/>
  <c r="C6991" i="13"/>
  <c r="C6992" i="13"/>
  <c r="C6993" i="13"/>
  <c r="C6994" i="13"/>
  <c r="C6995" i="13"/>
  <c r="C6996" i="13"/>
  <c r="C6997" i="13"/>
  <c r="C6998" i="13"/>
  <c r="C6999" i="13"/>
  <c r="C7000" i="13"/>
  <c r="C7001" i="13"/>
  <c r="C7002" i="13"/>
  <c r="C7003" i="13"/>
  <c r="C7004" i="13"/>
  <c r="C7005" i="13"/>
  <c r="C7006" i="13"/>
  <c r="C7007" i="13"/>
  <c r="C7008" i="13"/>
  <c r="C7009" i="13"/>
  <c r="C7010" i="13"/>
  <c r="C7011" i="13"/>
  <c r="C7012" i="13"/>
  <c r="C7013" i="13"/>
  <c r="C7014" i="13"/>
  <c r="C7015" i="13"/>
  <c r="C7016" i="13"/>
  <c r="C7017" i="13"/>
  <c r="C7018" i="13"/>
  <c r="C7019" i="13"/>
  <c r="C7020" i="13"/>
  <c r="C7021" i="13"/>
  <c r="C7022" i="13"/>
  <c r="C7023" i="13"/>
  <c r="C7024" i="13"/>
  <c r="C7025" i="13"/>
  <c r="C7026" i="13"/>
  <c r="C7027" i="13"/>
  <c r="C7028" i="13"/>
  <c r="C7029" i="13"/>
  <c r="C7030" i="13"/>
  <c r="C7031" i="13"/>
  <c r="C7032" i="13"/>
  <c r="C7033" i="13"/>
  <c r="C7034" i="13"/>
  <c r="C7035" i="13"/>
  <c r="C7036" i="13"/>
  <c r="C7037" i="13"/>
  <c r="C7038" i="13"/>
  <c r="C7039" i="13"/>
  <c r="C7040" i="13"/>
  <c r="C7041" i="13"/>
  <c r="C7042" i="13"/>
  <c r="C7043" i="13"/>
  <c r="C7044" i="13"/>
  <c r="C7045" i="13"/>
  <c r="C7046" i="13"/>
  <c r="C7047" i="13"/>
  <c r="C7048" i="13"/>
  <c r="C7049" i="13"/>
  <c r="C7050" i="13"/>
  <c r="C7051" i="13"/>
  <c r="C7052" i="13"/>
  <c r="C7053" i="13"/>
  <c r="C7054" i="13"/>
  <c r="C7055" i="13"/>
  <c r="C7056" i="13"/>
  <c r="C7057" i="13"/>
  <c r="C7058" i="13"/>
  <c r="C7059" i="13"/>
  <c r="C7060" i="13"/>
  <c r="C7061" i="13"/>
  <c r="C7062" i="13"/>
  <c r="C7063" i="13"/>
  <c r="C7064" i="13"/>
  <c r="C7065" i="13"/>
  <c r="C7066" i="13"/>
  <c r="C7067" i="13"/>
  <c r="C7068" i="13"/>
  <c r="C7069" i="13"/>
  <c r="C7070" i="13"/>
  <c r="C7071" i="13"/>
  <c r="C7072" i="13"/>
  <c r="C7073" i="13"/>
  <c r="C7074" i="13"/>
  <c r="C7075" i="13"/>
  <c r="C7076" i="13"/>
  <c r="C7077" i="13"/>
  <c r="C7078" i="13"/>
  <c r="C7079" i="13"/>
  <c r="C7080" i="13"/>
  <c r="C7081" i="13"/>
  <c r="C7082" i="13"/>
  <c r="C7083" i="13"/>
  <c r="C7084" i="13"/>
  <c r="C7085" i="13"/>
  <c r="C7086" i="13"/>
  <c r="C7087" i="13"/>
  <c r="C7088" i="13"/>
  <c r="C7089" i="13"/>
  <c r="C7090" i="13"/>
  <c r="C7091" i="13"/>
  <c r="C7092" i="13"/>
  <c r="C7093" i="13"/>
  <c r="C7094" i="13"/>
  <c r="C7095" i="13"/>
  <c r="C7096" i="13"/>
  <c r="C7097" i="13"/>
  <c r="C7098" i="13"/>
  <c r="C7099" i="13"/>
  <c r="C7100" i="13"/>
  <c r="C7101" i="13"/>
  <c r="C7102" i="13"/>
  <c r="C7103" i="13"/>
  <c r="C7104" i="13"/>
  <c r="C7105" i="13"/>
  <c r="C7106" i="13"/>
  <c r="C7107" i="13"/>
  <c r="C7108" i="13"/>
  <c r="C7109" i="13"/>
  <c r="C7110" i="13"/>
  <c r="C7111" i="13"/>
  <c r="C7112" i="13"/>
  <c r="C7113" i="13"/>
  <c r="C7114" i="13"/>
  <c r="C7115" i="13"/>
  <c r="C7116" i="13"/>
  <c r="C7117" i="13"/>
  <c r="C7118" i="13"/>
  <c r="C7119" i="13"/>
  <c r="C7120" i="13"/>
  <c r="C7121" i="13"/>
  <c r="C7122" i="13"/>
  <c r="C7123" i="13"/>
  <c r="C7124" i="13"/>
  <c r="C7125" i="13"/>
  <c r="C7126" i="13"/>
  <c r="C7127" i="13"/>
  <c r="C7128" i="13"/>
  <c r="C7129" i="13"/>
  <c r="C7130" i="13"/>
  <c r="C7131" i="13"/>
  <c r="C7132" i="13"/>
  <c r="C7133" i="13"/>
  <c r="C7134" i="13"/>
  <c r="C7135" i="13"/>
  <c r="C7136" i="13"/>
  <c r="C7137" i="13"/>
  <c r="C7138" i="13"/>
  <c r="C7139" i="13"/>
  <c r="C7140" i="13"/>
  <c r="C7141" i="13"/>
  <c r="C7142" i="13"/>
  <c r="C7143" i="13"/>
  <c r="C7144" i="13"/>
  <c r="C7145" i="13"/>
  <c r="C7146" i="13"/>
  <c r="C7147" i="13"/>
  <c r="C7148" i="13"/>
  <c r="C7149" i="13"/>
  <c r="C7150" i="13"/>
  <c r="C7151" i="13"/>
  <c r="C7152" i="13"/>
  <c r="C7153" i="13"/>
  <c r="C7154" i="13"/>
  <c r="C7155" i="13"/>
  <c r="C7156" i="13"/>
  <c r="C7157" i="13"/>
  <c r="C7158" i="13"/>
  <c r="C7159" i="13"/>
  <c r="C7160" i="13"/>
  <c r="C7161" i="13"/>
  <c r="C7162" i="13"/>
  <c r="C7163" i="13"/>
  <c r="C7164" i="13"/>
  <c r="C7165" i="13"/>
  <c r="C7166" i="13"/>
  <c r="C7167" i="13"/>
  <c r="C7168" i="13"/>
  <c r="C7169" i="13"/>
  <c r="C7170" i="13"/>
  <c r="C7171" i="13"/>
  <c r="C7172" i="13"/>
  <c r="C7173" i="13"/>
  <c r="C7174" i="13"/>
  <c r="C7175" i="13"/>
  <c r="C7176" i="13"/>
  <c r="C7177" i="13"/>
  <c r="C7178" i="13"/>
  <c r="C7179" i="13"/>
  <c r="C7180" i="13"/>
  <c r="C7181" i="13"/>
  <c r="C7182" i="13"/>
  <c r="C7183" i="13"/>
  <c r="C7184" i="13"/>
  <c r="C7185" i="13"/>
  <c r="C7186" i="13"/>
  <c r="C7187" i="13"/>
  <c r="C7188" i="13"/>
  <c r="C7189" i="13"/>
  <c r="C7190" i="13"/>
  <c r="C7191" i="13"/>
  <c r="C7192" i="13"/>
  <c r="C7193" i="13"/>
  <c r="C7194" i="13"/>
  <c r="C7195" i="13"/>
  <c r="C7196" i="13"/>
  <c r="C7197" i="13"/>
  <c r="C7198" i="13"/>
  <c r="C7199" i="13"/>
  <c r="C7200" i="13"/>
  <c r="C7201" i="13"/>
  <c r="C7202" i="13"/>
  <c r="C7203" i="13"/>
  <c r="C7204" i="13"/>
  <c r="C7205" i="13"/>
  <c r="C7206" i="13"/>
  <c r="C7207" i="13"/>
  <c r="C7208" i="13"/>
  <c r="C7209" i="13"/>
  <c r="C7210" i="13"/>
  <c r="C7211" i="13"/>
  <c r="C7212" i="13"/>
  <c r="C7213" i="13"/>
  <c r="C7214" i="13"/>
  <c r="C7215" i="13"/>
  <c r="C7216" i="13"/>
  <c r="C7217" i="13"/>
  <c r="C7218" i="13"/>
  <c r="C7219" i="13"/>
  <c r="C7220" i="13"/>
  <c r="C7221" i="13"/>
  <c r="C7222" i="13"/>
  <c r="C7223" i="13"/>
  <c r="C7224" i="13"/>
  <c r="C7225" i="13"/>
  <c r="C7226" i="13"/>
  <c r="C7227" i="13"/>
  <c r="C7228" i="13"/>
  <c r="C7229" i="13"/>
  <c r="C7230" i="13"/>
  <c r="C7231" i="13"/>
  <c r="C7232" i="13"/>
  <c r="C7233" i="13"/>
  <c r="C7234" i="13"/>
  <c r="C7235" i="13"/>
  <c r="C7236" i="13"/>
  <c r="C7237" i="13"/>
  <c r="C7238" i="13"/>
  <c r="C7239" i="13"/>
  <c r="C7240" i="13"/>
  <c r="C7241" i="13"/>
  <c r="C7242" i="13"/>
  <c r="C7243" i="13"/>
  <c r="C7244" i="13"/>
  <c r="C7245" i="13"/>
  <c r="C7246" i="13"/>
  <c r="C7247" i="13"/>
  <c r="C7248" i="13"/>
  <c r="C7249" i="13"/>
  <c r="C7250" i="13"/>
  <c r="C7251" i="13"/>
  <c r="C7252" i="13"/>
  <c r="C7253" i="13"/>
  <c r="C7254" i="13"/>
  <c r="C7255" i="13"/>
  <c r="C7256" i="13"/>
  <c r="C7257" i="13"/>
  <c r="C7258" i="13"/>
  <c r="C7259" i="13"/>
  <c r="C7260" i="13"/>
  <c r="C7261" i="13"/>
  <c r="C7262" i="13"/>
  <c r="C7263" i="13"/>
  <c r="C7264" i="13"/>
  <c r="C7265" i="13"/>
  <c r="C7266" i="13"/>
  <c r="C7267" i="13"/>
  <c r="C7268" i="13"/>
  <c r="C7269" i="13"/>
  <c r="C7270" i="13"/>
  <c r="C7271" i="13"/>
  <c r="C7272" i="13"/>
  <c r="C7273" i="13"/>
  <c r="C7274" i="13"/>
  <c r="C7275" i="13"/>
  <c r="C7276" i="13"/>
  <c r="C7277" i="13"/>
  <c r="C7278" i="13"/>
  <c r="C7279" i="13"/>
  <c r="C7280" i="13"/>
  <c r="C7281" i="13"/>
  <c r="C7282" i="13"/>
  <c r="C7283" i="13"/>
  <c r="C7284" i="13"/>
  <c r="C7285" i="13"/>
  <c r="C7286" i="13"/>
  <c r="C7287" i="13"/>
  <c r="C7288" i="13"/>
  <c r="C7289" i="13"/>
  <c r="C7290" i="13"/>
  <c r="C7291" i="13"/>
  <c r="C7292" i="13"/>
  <c r="C7293" i="13"/>
  <c r="C7294" i="13"/>
  <c r="C7295" i="13"/>
  <c r="C7296" i="13"/>
  <c r="C7297" i="13"/>
  <c r="C7298" i="13"/>
  <c r="C7299" i="13"/>
  <c r="C7300" i="13"/>
  <c r="C7301" i="13"/>
  <c r="C7302" i="13"/>
  <c r="C7303" i="13"/>
  <c r="C7304" i="13"/>
  <c r="C7305" i="13"/>
  <c r="C7306" i="13"/>
  <c r="C7307" i="13"/>
  <c r="C7308" i="13"/>
  <c r="C7309" i="13"/>
  <c r="C7310" i="13"/>
  <c r="C7311" i="13"/>
  <c r="C7312" i="13"/>
  <c r="C7313" i="13"/>
  <c r="C7314" i="13"/>
  <c r="C7315" i="13"/>
  <c r="C7316" i="13"/>
  <c r="C7317" i="13"/>
  <c r="C7318" i="13"/>
  <c r="C7319" i="13"/>
  <c r="C7320" i="13"/>
  <c r="C7321" i="13"/>
  <c r="C7322" i="13"/>
  <c r="C7323" i="13"/>
  <c r="C7324" i="13"/>
  <c r="C7325" i="13"/>
  <c r="C7326" i="13"/>
  <c r="C7327" i="13"/>
  <c r="C7328" i="13"/>
  <c r="C7329" i="13"/>
  <c r="C7330" i="13"/>
  <c r="C7331" i="13"/>
  <c r="C7332" i="13"/>
  <c r="C7333" i="13"/>
  <c r="C7334" i="13"/>
  <c r="C7335" i="13"/>
  <c r="C7336" i="13"/>
  <c r="C7337" i="13"/>
  <c r="C7338" i="13"/>
  <c r="C7339" i="13"/>
  <c r="C7340" i="13"/>
  <c r="C7341" i="13"/>
  <c r="C7342" i="13"/>
  <c r="C7343" i="13"/>
  <c r="C7344" i="13"/>
  <c r="C7345" i="13"/>
  <c r="C7346" i="13"/>
  <c r="C7347" i="13"/>
  <c r="C7348" i="13"/>
  <c r="C7349" i="13"/>
  <c r="C7350" i="13"/>
  <c r="C7351" i="13"/>
  <c r="C7352" i="13"/>
  <c r="C7353" i="13"/>
  <c r="C7354" i="13"/>
  <c r="C7355" i="13"/>
  <c r="C7356" i="13"/>
  <c r="C7357" i="13"/>
  <c r="C7358" i="13"/>
  <c r="C7359" i="13"/>
  <c r="C7360" i="13"/>
  <c r="C7361" i="13"/>
  <c r="C7362" i="13"/>
  <c r="C7363" i="13"/>
  <c r="C7364" i="13"/>
  <c r="C7365" i="13"/>
  <c r="C7366" i="13"/>
  <c r="C7367" i="13"/>
  <c r="C7368" i="13"/>
  <c r="C7369" i="13"/>
  <c r="C7370" i="13"/>
  <c r="C7371" i="13"/>
  <c r="C7372" i="13"/>
  <c r="C7373" i="13"/>
  <c r="C7374" i="13"/>
  <c r="C7375" i="13"/>
  <c r="C7376" i="13"/>
  <c r="C7377" i="13"/>
  <c r="C7378" i="13"/>
  <c r="C7379" i="13"/>
  <c r="C7380" i="13"/>
  <c r="C7381" i="13"/>
  <c r="C7382" i="13"/>
  <c r="C7383" i="13"/>
  <c r="C7384" i="13"/>
  <c r="C7385" i="13"/>
  <c r="C7386" i="13"/>
  <c r="C7387" i="13"/>
  <c r="C7388" i="13"/>
  <c r="C7389" i="13"/>
  <c r="C7390" i="13"/>
  <c r="C7391" i="13"/>
  <c r="C7392" i="13"/>
  <c r="C7393" i="13"/>
  <c r="C7394" i="13"/>
  <c r="C7395" i="13"/>
  <c r="C7396" i="13"/>
  <c r="C7397" i="13"/>
  <c r="C7398" i="13"/>
  <c r="C7399" i="13"/>
  <c r="C7400" i="13"/>
  <c r="C7401" i="13"/>
  <c r="C7402" i="13"/>
  <c r="C7403" i="13"/>
  <c r="C7404" i="13"/>
  <c r="C7405" i="13"/>
  <c r="C7406" i="13"/>
  <c r="C7407" i="13"/>
  <c r="C7408" i="13"/>
  <c r="C7409" i="13"/>
  <c r="C7410" i="13"/>
  <c r="C7411" i="13"/>
  <c r="C7412" i="13"/>
  <c r="C7413" i="13"/>
  <c r="C7414" i="13"/>
  <c r="C7415" i="13"/>
  <c r="C7416" i="13"/>
  <c r="C7417" i="13"/>
  <c r="C7418" i="13"/>
  <c r="C7419" i="13"/>
  <c r="C7420" i="13"/>
  <c r="C7421" i="13"/>
  <c r="C7422" i="13"/>
  <c r="C7423" i="13"/>
  <c r="C7424" i="13"/>
  <c r="C7425" i="13"/>
  <c r="C7426" i="13"/>
  <c r="C7427" i="13"/>
  <c r="C7428" i="13"/>
  <c r="C7429" i="13"/>
  <c r="C7430" i="13"/>
  <c r="C7431" i="13"/>
  <c r="C7432" i="13"/>
  <c r="C7433" i="13"/>
  <c r="C7434" i="13"/>
  <c r="C7435" i="13"/>
  <c r="C7436" i="13"/>
  <c r="C7437" i="13"/>
  <c r="C7438" i="13"/>
  <c r="C7439" i="13"/>
  <c r="C7440" i="13"/>
  <c r="C7441" i="13"/>
  <c r="C7442" i="13"/>
  <c r="C7443" i="13"/>
  <c r="C996" i="13"/>
  <c r="C997" i="13"/>
  <c r="C998" i="13"/>
  <c r="C999" i="13"/>
  <c r="C1000" i="13"/>
  <c r="C1001" i="13"/>
  <c r="C1002" i="13"/>
  <c r="C1003" i="13"/>
  <c r="C1004" i="13"/>
  <c r="C1005" i="13"/>
  <c r="C1006" i="13"/>
  <c r="C1007" i="13"/>
  <c r="C1008" i="13"/>
  <c r="C1009" i="13"/>
  <c r="C1010" i="13"/>
  <c r="C1011" i="13"/>
  <c r="C1012" i="13"/>
  <c r="C1013" i="13"/>
  <c r="C1014" i="13"/>
  <c r="C1015" i="13"/>
  <c r="C1016" i="13"/>
  <c r="C1017" i="13"/>
  <c r="C1018" i="13"/>
  <c r="C1019" i="13"/>
  <c r="C1020" i="13"/>
  <c r="C1021" i="13"/>
  <c r="C1022" i="13"/>
  <c r="C1023" i="13"/>
  <c r="C1024" i="13"/>
  <c r="C1025" i="13"/>
  <c r="C1026" i="13"/>
  <c r="C1027" i="13"/>
  <c r="C1028" i="13"/>
  <c r="C1029" i="13"/>
  <c r="C1030" i="13"/>
  <c r="C1031" i="13"/>
  <c r="C1032" i="13"/>
  <c r="C1033" i="13"/>
  <c r="C1034" i="13"/>
  <c r="C1035" i="13"/>
  <c r="C1036" i="13"/>
  <c r="C1037" i="13"/>
  <c r="C1038" i="13"/>
  <c r="C1039" i="13"/>
  <c r="C1040" i="13"/>
  <c r="C1041" i="13"/>
  <c r="C1042" i="13"/>
  <c r="C1043" i="13"/>
  <c r="C1044" i="13"/>
  <c r="C1045" i="13"/>
  <c r="C1046" i="13"/>
  <c r="C1047" i="13"/>
  <c r="C1048" i="13"/>
  <c r="C1049" i="13"/>
  <c r="C1050" i="13"/>
  <c r="C1051" i="13"/>
  <c r="C1052" i="13"/>
  <c r="C1053" i="13"/>
  <c r="C1054" i="13"/>
  <c r="C1055" i="13"/>
  <c r="C1056" i="13"/>
  <c r="C1057" i="13"/>
  <c r="C1058" i="13"/>
  <c r="C1059" i="13"/>
  <c r="C1060" i="13"/>
  <c r="C1061" i="13"/>
  <c r="C1062" i="13"/>
  <c r="C1063" i="13"/>
  <c r="C1064" i="13"/>
  <c r="C1065" i="13"/>
  <c r="C1066" i="13"/>
  <c r="C1067" i="13"/>
  <c r="C1068" i="13"/>
  <c r="C1069" i="13"/>
  <c r="C1070" i="13"/>
  <c r="C1071" i="13"/>
  <c r="C1072" i="13"/>
  <c r="C1073" i="13"/>
  <c r="C1074" i="13"/>
  <c r="C1075" i="13"/>
  <c r="C1076" i="13"/>
  <c r="C1077" i="13"/>
  <c r="C1078" i="13"/>
  <c r="C1079" i="13"/>
  <c r="C1080" i="13"/>
  <c r="C1081" i="13"/>
  <c r="C1082" i="13"/>
  <c r="C1083" i="13"/>
  <c r="C1084" i="13"/>
  <c r="C1085" i="13"/>
  <c r="C1086" i="13"/>
  <c r="C1087" i="13"/>
  <c r="C1088" i="13"/>
  <c r="C1089" i="13"/>
  <c r="C1090" i="13"/>
  <c r="C1091" i="13"/>
  <c r="C1092" i="13"/>
  <c r="C1093" i="13"/>
  <c r="C1094" i="13"/>
  <c r="C1095" i="13"/>
  <c r="C1096" i="13"/>
  <c r="C1097" i="13"/>
  <c r="C1098" i="13"/>
  <c r="C1099" i="13"/>
  <c r="C1100" i="13"/>
  <c r="C1101" i="13"/>
  <c r="C1102" i="13"/>
  <c r="C1103" i="13"/>
  <c r="C1104" i="13"/>
  <c r="C1105" i="13"/>
  <c r="C1106" i="13"/>
  <c r="C1107" i="13"/>
  <c r="C1108" i="13"/>
  <c r="C1109" i="13"/>
  <c r="C1110" i="13"/>
  <c r="C1111" i="13"/>
  <c r="C1112" i="13"/>
  <c r="C1113" i="13"/>
  <c r="C1114" i="13"/>
  <c r="C1115" i="13"/>
  <c r="C1116" i="13"/>
  <c r="C1117" i="13"/>
  <c r="C1118" i="13"/>
  <c r="C1119" i="13"/>
  <c r="C1120" i="13"/>
  <c r="C1121" i="13"/>
  <c r="C1122" i="13"/>
  <c r="C1123" i="13"/>
  <c r="C1124" i="13"/>
  <c r="C1125" i="13"/>
  <c r="C1126" i="13"/>
  <c r="C1127" i="13"/>
  <c r="C1128" i="13"/>
  <c r="C1129" i="13"/>
  <c r="C1130" i="13"/>
  <c r="C1131" i="13"/>
  <c r="C1132" i="13"/>
  <c r="C1133" i="13"/>
  <c r="C1134" i="13"/>
  <c r="C1135" i="13"/>
  <c r="C1136" i="13"/>
  <c r="C1137" i="13"/>
  <c r="C1138" i="13"/>
  <c r="C1139" i="13"/>
  <c r="C1140" i="13"/>
  <c r="C1141" i="13"/>
  <c r="C1142" i="13"/>
  <c r="C1143" i="13"/>
  <c r="C1144" i="13"/>
  <c r="C1145" i="13"/>
  <c r="C1146" i="13"/>
  <c r="C1147" i="13"/>
  <c r="C1148" i="13"/>
  <c r="C1149" i="13"/>
  <c r="C1150" i="13"/>
  <c r="C1151" i="13"/>
  <c r="C1152" i="13"/>
  <c r="C1153" i="13"/>
  <c r="C1154" i="13"/>
  <c r="C1155" i="13"/>
  <c r="C1156" i="13"/>
  <c r="C1157" i="13"/>
  <c r="C1158" i="13"/>
  <c r="C1159" i="13"/>
  <c r="C1160" i="13"/>
  <c r="C1161" i="13"/>
  <c r="C1162" i="13"/>
  <c r="C1163" i="13"/>
  <c r="C1164" i="13"/>
  <c r="C1165" i="13"/>
  <c r="C1166" i="13"/>
  <c r="C1167" i="13"/>
  <c r="C1168" i="13"/>
  <c r="C1169" i="13"/>
  <c r="C1170" i="13"/>
  <c r="C1171" i="13"/>
  <c r="C1172" i="13"/>
  <c r="C1173" i="13"/>
  <c r="C1174" i="13"/>
  <c r="C1175" i="13"/>
  <c r="C1176" i="13"/>
  <c r="C1177" i="13"/>
  <c r="C1178" i="13"/>
  <c r="C1179" i="13"/>
  <c r="C1180" i="13"/>
  <c r="C1181" i="13"/>
  <c r="C1182" i="13"/>
  <c r="C1183" i="13"/>
  <c r="C1184" i="13"/>
  <c r="C1185" i="13"/>
  <c r="C1186" i="13"/>
  <c r="C1187" i="13"/>
  <c r="C1188" i="13"/>
  <c r="C1189" i="13"/>
  <c r="C1190" i="13"/>
  <c r="C1191" i="13"/>
  <c r="C1192" i="13"/>
  <c r="C1193" i="13"/>
  <c r="C1194" i="13"/>
  <c r="C1195" i="13"/>
  <c r="C1196" i="13"/>
  <c r="C1197" i="13"/>
  <c r="C1198" i="13"/>
  <c r="C1199" i="13"/>
  <c r="C1200" i="13"/>
  <c r="C1201" i="13"/>
  <c r="C1202" i="13"/>
  <c r="C1203" i="13"/>
  <c r="C1204" i="13"/>
  <c r="C1205" i="13"/>
  <c r="C1206" i="13"/>
  <c r="C1207" i="13"/>
  <c r="C1208" i="13"/>
  <c r="C1209" i="13"/>
  <c r="C1210" i="13"/>
  <c r="C1211" i="13"/>
  <c r="C1212" i="13"/>
  <c r="C1213" i="13"/>
  <c r="C1214" i="13"/>
  <c r="C1215" i="13"/>
  <c r="C1216" i="13"/>
  <c r="C1217" i="13"/>
  <c r="C1218" i="13"/>
  <c r="C1219" i="13"/>
  <c r="C1220" i="13"/>
  <c r="C1221" i="13"/>
  <c r="C1222" i="13"/>
  <c r="C1223" i="13"/>
  <c r="C1224" i="13"/>
  <c r="C1225" i="13"/>
  <c r="C1226" i="13"/>
  <c r="C1227" i="13"/>
  <c r="C1228" i="13"/>
  <c r="C1229" i="13"/>
  <c r="C1230" i="13"/>
  <c r="C1231" i="13"/>
  <c r="C1232" i="13"/>
  <c r="C1233" i="13"/>
  <c r="C1234" i="13"/>
  <c r="C1235" i="13"/>
  <c r="C1236" i="13"/>
  <c r="C1237" i="13"/>
  <c r="C1238" i="13"/>
  <c r="C1239" i="13"/>
  <c r="C1240" i="13"/>
  <c r="C1241" i="13"/>
  <c r="C1242" i="13"/>
  <c r="C1243" i="13"/>
  <c r="C1244" i="13"/>
  <c r="C1245" i="13"/>
  <c r="C1246" i="13"/>
  <c r="C1247" i="13"/>
  <c r="C1248" i="13"/>
  <c r="C1249" i="13"/>
  <c r="C1250" i="13"/>
  <c r="C1251" i="13"/>
  <c r="C1252" i="13"/>
  <c r="C1253" i="13"/>
  <c r="C1254" i="13"/>
  <c r="C1255" i="13"/>
  <c r="C1256" i="13"/>
  <c r="C1257" i="13"/>
  <c r="C1258" i="13"/>
  <c r="C1259" i="13"/>
  <c r="C1260" i="13"/>
  <c r="C1261" i="13"/>
  <c r="C1262" i="13"/>
  <c r="C1263" i="13"/>
  <c r="C1264" i="13"/>
  <c r="C1265" i="13"/>
  <c r="C1266" i="13"/>
  <c r="C1267" i="13"/>
  <c r="C1268" i="13"/>
  <c r="C1269" i="13"/>
  <c r="C1270" i="13"/>
  <c r="C1271" i="13"/>
  <c r="C1272" i="13"/>
  <c r="C1273" i="13"/>
  <c r="C1274" i="13"/>
  <c r="C1275" i="13"/>
  <c r="C1276" i="13"/>
  <c r="C1277" i="13"/>
  <c r="C1278" i="13"/>
  <c r="C1279" i="13"/>
  <c r="C1280" i="13"/>
  <c r="C1281" i="13"/>
  <c r="C1282" i="13"/>
  <c r="C1283" i="13"/>
  <c r="C1284" i="13"/>
  <c r="C1285" i="13"/>
  <c r="C1286" i="13"/>
  <c r="C1287" i="13"/>
  <c r="C1288" i="13"/>
  <c r="C1289" i="13"/>
  <c r="C1290" i="13"/>
  <c r="C1291" i="13"/>
  <c r="C1292" i="13"/>
  <c r="C1293" i="13"/>
  <c r="C1294" i="13"/>
  <c r="C1295" i="13"/>
  <c r="C1296" i="13"/>
  <c r="C1297" i="13"/>
  <c r="C1298" i="13"/>
  <c r="C1299" i="13"/>
  <c r="C1300" i="13"/>
  <c r="C1301" i="13"/>
  <c r="C1302" i="13"/>
  <c r="C1303" i="13"/>
  <c r="C1304" i="13"/>
  <c r="C1305" i="13"/>
  <c r="C1306" i="13"/>
  <c r="C1307" i="13"/>
  <c r="C1308" i="13"/>
  <c r="C1309" i="13"/>
  <c r="C1310" i="13"/>
  <c r="C1311" i="13"/>
  <c r="C1312" i="13"/>
  <c r="C1313" i="13"/>
  <c r="C1314" i="13"/>
  <c r="C1315" i="13"/>
  <c r="C1316" i="13"/>
  <c r="C1317" i="13"/>
  <c r="C1318" i="13"/>
  <c r="C1319" i="13"/>
  <c r="C1320" i="13"/>
  <c r="C1321" i="13"/>
  <c r="C1322" i="13"/>
  <c r="C1323" i="13"/>
  <c r="C1324" i="13"/>
  <c r="C1325" i="13"/>
  <c r="C1326" i="13"/>
  <c r="C1327" i="13"/>
  <c r="C1328" i="13"/>
  <c r="C1329" i="13"/>
  <c r="C1330" i="13"/>
  <c r="C1331" i="13"/>
  <c r="C1332" i="13"/>
  <c r="C1333" i="13"/>
  <c r="C1334" i="13"/>
  <c r="C1335" i="13"/>
  <c r="C1336" i="13"/>
  <c r="C1337" i="13"/>
  <c r="C1338" i="13"/>
  <c r="C1339" i="13"/>
  <c r="C1340" i="13"/>
  <c r="C1341" i="13"/>
  <c r="C1342" i="13"/>
  <c r="C1343" i="13"/>
  <c r="C1344" i="13"/>
  <c r="C1345" i="13"/>
  <c r="C1346" i="13"/>
  <c r="C1347" i="13"/>
  <c r="C1348" i="13"/>
  <c r="C1349" i="13"/>
  <c r="C1350" i="13"/>
  <c r="C1351" i="13"/>
  <c r="C1352" i="13"/>
  <c r="C1353" i="13"/>
  <c r="C1354" i="13"/>
  <c r="C1355" i="13"/>
  <c r="C1356" i="13"/>
  <c r="C1357" i="13"/>
  <c r="C1358" i="13"/>
  <c r="C1359" i="13"/>
  <c r="C1360" i="13"/>
  <c r="C1361" i="13"/>
  <c r="C1362" i="13"/>
  <c r="C1363" i="13"/>
  <c r="C1364" i="13"/>
  <c r="C1365" i="13"/>
  <c r="C1366" i="13"/>
  <c r="C1367" i="13"/>
  <c r="C1368" i="13"/>
  <c r="C1369" i="13"/>
  <c r="C1370" i="13"/>
  <c r="C1371" i="13"/>
  <c r="C1372" i="13"/>
  <c r="C1373" i="13"/>
  <c r="C1374" i="13"/>
  <c r="C1375" i="13"/>
  <c r="C1376" i="13"/>
  <c r="C1377" i="13"/>
  <c r="C1378" i="13"/>
  <c r="C1379" i="13"/>
  <c r="C1380" i="13"/>
  <c r="C1381" i="13"/>
  <c r="C1382" i="13"/>
  <c r="C1383" i="13"/>
  <c r="C1384" i="13"/>
  <c r="C1385" i="13"/>
  <c r="C1386" i="13"/>
  <c r="C1387" i="13"/>
  <c r="C1388" i="13"/>
  <c r="C1389" i="13"/>
  <c r="C1390" i="13"/>
  <c r="C1391" i="13"/>
  <c r="C1392" i="13"/>
  <c r="C1393" i="13"/>
  <c r="C1394" i="13"/>
  <c r="C1395" i="13"/>
  <c r="C1396" i="13"/>
  <c r="C1397" i="13"/>
  <c r="C1398" i="13"/>
  <c r="C1399" i="13"/>
  <c r="C1400" i="13"/>
  <c r="C1401" i="13"/>
  <c r="C1402" i="13"/>
  <c r="C1403" i="13"/>
  <c r="C1404" i="13"/>
  <c r="C1405" i="13"/>
  <c r="C1406" i="13"/>
  <c r="C1407" i="13"/>
  <c r="C1408" i="13"/>
  <c r="C1409" i="13"/>
  <c r="C1410" i="13"/>
  <c r="C1411" i="13"/>
  <c r="C1412" i="13"/>
  <c r="C1413" i="13"/>
  <c r="C1414" i="13"/>
  <c r="C1415" i="13"/>
  <c r="C1416" i="13"/>
  <c r="C1417" i="13"/>
  <c r="C1418" i="13"/>
  <c r="C1419" i="13"/>
  <c r="C1420" i="13"/>
  <c r="C1421" i="13"/>
  <c r="C1422" i="13"/>
  <c r="C1423" i="13"/>
  <c r="C1424" i="13"/>
  <c r="C1425" i="13"/>
  <c r="C1426" i="13"/>
  <c r="C1427" i="13"/>
  <c r="C1428" i="13"/>
  <c r="C1429" i="13"/>
  <c r="C1430" i="13"/>
  <c r="C1431" i="13"/>
  <c r="C1432" i="13"/>
  <c r="C1433" i="13"/>
  <c r="C1434" i="13"/>
  <c r="C1435" i="13"/>
  <c r="C1436" i="13"/>
  <c r="C1437" i="13"/>
  <c r="C1438" i="13"/>
  <c r="C1439" i="13"/>
  <c r="C1440" i="13"/>
  <c r="C1441" i="13"/>
  <c r="C1442" i="13"/>
  <c r="C1443" i="13"/>
  <c r="C1444" i="13"/>
  <c r="C1445" i="13"/>
  <c r="C1446" i="13"/>
  <c r="C1447" i="13"/>
  <c r="C1448" i="13"/>
  <c r="C1449" i="13"/>
  <c r="C1450" i="13"/>
  <c r="C1451" i="13"/>
  <c r="C1452" i="13"/>
  <c r="C1453" i="13"/>
  <c r="C1454" i="13"/>
  <c r="C1455" i="13"/>
  <c r="C1456" i="13"/>
  <c r="C1457" i="13"/>
  <c r="C1458" i="13"/>
  <c r="C1459" i="13"/>
  <c r="C1460" i="13"/>
  <c r="C1461" i="13"/>
  <c r="C1462" i="13"/>
  <c r="C1463" i="13"/>
  <c r="C1464" i="13"/>
  <c r="C1465" i="13"/>
  <c r="C1466" i="13"/>
  <c r="C1467" i="13"/>
  <c r="C1468" i="13"/>
  <c r="C1469" i="13"/>
  <c r="C1470" i="13"/>
  <c r="C1471" i="13"/>
  <c r="C1472" i="13"/>
  <c r="C1473" i="13"/>
  <c r="C1474" i="13"/>
  <c r="C1475" i="13"/>
  <c r="C1476" i="13"/>
  <c r="C1477" i="13"/>
  <c r="C1478" i="13"/>
  <c r="C1479" i="13"/>
  <c r="C1480" i="13"/>
  <c r="C1481" i="13"/>
  <c r="C1482" i="13"/>
  <c r="C1483" i="13"/>
  <c r="C1484" i="13"/>
  <c r="C1485" i="13"/>
  <c r="C1486" i="13"/>
  <c r="C1487" i="13"/>
  <c r="C1488" i="13"/>
  <c r="C1489" i="13"/>
  <c r="C1490" i="13"/>
  <c r="C1491" i="13"/>
  <c r="C1492" i="13"/>
  <c r="C1493" i="13"/>
  <c r="C1494" i="13"/>
  <c r="C1495" i="13"/>
  <c r="C1496" i="13"/>
  <c r="C1497" i="13"/>
  <c r="C1498" i="13"/>
  <c r="C1499" i="13"/>
  <c r="C1500" i="13"/>
  <c r="C1501" i="13"/>
  <c r="C1502" i="13"/>
  <c r="C1503" i="13"/>
  <c r="C1504" i="13"/>
  <c r="C1505" i="13"/>
  <c r="C1506" i="13"/>
  <c r="C1507" i="13"/>
  <c r="C1508" i="13"/>
  <c r="C1509" i="13"/>
  <c r="C1510" i="13"/>
  <c r="C1511" i="13"/>
  <c r="C1512" i="13"/>
  <c r="C1513" i="13"/>
  <c r="C1514" i="13"/>
  <c r="C1515" i="13"/>
  <c r="C1516" i="13"/>
  <c r="C1517" i="13"/>
  <c r="C1518" i="13"/>
  <c r="C1519" i="13"/>
  <c r="C1520" i="13"/>
  <c r="C1521" i="13"/>
  <c r="C1522" i="13"/>
  <c r="C1523" i="13"/>
  <c r="C1524" i="13"/>
  <c r="C1525" i="13"/>
  <c r="C1526" i="13"/>
  <c r="C1527" i="13"/>
  <c r="C1528" i="13"/>
  <c r="C1529" i="13"/>
  <c r="C1530" i="13"/>
  <c r="C1531" i="13"/>
  <c r="C1532" i="13"/>
  <c r="C1533" i="13"/>
  <c r="C1534" i="13"/>
  <c r="C1535" i="13"/>
  <c r="C1536" i="13"/>
  <c r="C1537" i="13"/>
  <c r="C1538" i="13"/>
  <c r="C1539" i="13"/>
  <c r="C1540" i="13"/>
  <c r="C1541" i="13"/>
  <c r="C1542" i="13"/>
  <c r="C1543" i="13"/>
  <c r="C1544" i="13"/>
  <c r="C1545" i="13"/>
  <c r="C1546" i="13"/>
  <c r="C1547" i="13"/>
  <c r="C1548" i="13"/>
  <c r="C1549" i="13"/>
  <c r="C1550" i="13"/>
  <c r="C1551" i="13"/>
  <c r="C1552" i="13"/>
  <c r="C1553" i="13"/>
  <c r="C1554" i="13"/>
  <c r="C1555" i="13"/>
  <c r="C1556" i="13"/>
  <c r="C1557" i="13"/>
  <c r="C1558" i="13"/>
  <c r="C1559" i="13"/>
  <c r="C1560" i="13"/>
  <c r="C1561" i="13"/>
  <c r="C1562" i="13"/>
  <c r="C1563" i="13"/>
  <c r="C1564" i="13"/>
  <c r="C1565" i="13"/>
  <c r="C1566" i="13"/>
  <c r="C1567" i="13"/>
  <c r="C1568" i="13"/>
  <c r="C1569" i="13"/>
  <c r="C1570" i="13"/>
  <c r="C1571" i="13"/>
  <c r="C1572" i="13"/>
  <c r="C1573" i="13"/>
  <c r="C1574" i="13"/>
  <c r="C1575" i="13"/>
  <c r="C1576" i="13"/>
  <c r="C1577" i="13"/>
  <c r="C1578" i="13"/>
  <c r="C1579" i="13"/>
  <c r="C1580" i="13"/>
  <c r="C1581" i="13"/>
  <c r="C1582" i="13"/>
  <c r="C1583" i="13"/>
  <c r="C1584" i="13"/>
  <c r="C1585" i="13"/>
  <c r="C1586" i="13"/>
  <c r="C1587" i="13"/>
  <c r="C1588" i="13"/>
  <c r="C1589" i="13"/>
  <c r="C1590" i="13"/>
  <c r="C1591" i="13"/>
  <c r="C1592" i="13"/>
  <c r="C1593" i="13"/>
  <c r="C1594" i="13"/>
  <c r="C1595" i="13"/>
  <c r="C1596" i="13"/>
  <c r="C1597" i="13"/>
  <c r="C1598" i="13"/>
  <c r="C1599" i="13"/>
  <c r="C1600" i="13"/>
  <c r="C1601" i="13"/>
  <c r="C1602" i="13"/>
  <c r="C1603" i="13"/>
  <c r="C1604" i="13"/>
  <c r="C1605" i="13"/>
  <c r="C1606" i="13"/>
  <c r="C1607" i="13"/>
  <c r="C1608" i="13"/>
  <c r="C1609" i="13"/>
  <c r="C1610" i="13"/>
  <c r="C1611" i="13"/>
  <c r="C1612" i="13"/>
  <c r="C1613" i="13"/>
  <c r="C1614" i="13"/>
  <c r="C1615" i="13"/>
  <c r="C1616" i="13"/>
  <c r="C1617" i="13"/>
  <c r="C1618" i="13"/>
  <c r="C1619" i="13"/>
  <c r="C1620" i="13"/>
  <c r="C1621" i="13"/>
  <c r="C1622" i="13"/>
  <c r="C1623" i="13"/>
  <c r="C1624" i="13"/>
  <c r="C1625" i="13"/>
  <c r="C1626" i="13"/>
  <c r="C1627" i="13"/>
  <c r="C1628" i="13"/>
  <c r="C1629" i="13"/>
  <c r="C1630" i="13"/>
  <c r="C1631" i="13"/>
  <c r="C1632" i="13"/>
  <c r="C1633" i="13"/>
  <c r="C1634" i="13"/>
  <c r="C1635" i="13"/>
  <c r="C1636" i="13"/>
  <c r="C1637" i="13"/>
  <c r="C1638" i="13"/>
  <c r="C1639" i="13"/>
  <c r="C1640" i="13"/>
  <c r="C1641" i="13"/>
  <c r="C1642" i="13"/>
  <c r="C1643" i="13"/>
  <c r="C1644" i="13"/>
  <c r="C1645" i="13"/>
  <c r="C1646" i="13"/>
  <c r="C1647" i="13"/>
  <c r="C1648" i="13"/>
  <c r="C1649" i="13"/>
  <c r="C1650" i="13"/>
  <c r="C1651" i="13"/>
  <c r="C1652" i="13"/>
  <c r="C1653" i="13"/>
  <c r="C1654" i="13"/>
  <c r="C1655" i="13"/>
  <c r="C1656" i="13"/>
  <c r="C1657" i="13"/>
  <c r="C1658" i="13"/>
  <c r="C1659" i="13"/>
  <c r="C1660" i="13"/>
  <c r="C1661" i="13"/>
  <c r="C1662" i="13"/>
  <c r="C1663" i="13"/>
  <c r="C1664" i="13"/>
  <c r="C1665" i="13"/>
  <c r="C1666" i="13"/>
  <c r="C1667" i="13"/>
  <c r="C1668" i="13"/>
  <c r="C1669" i="13"/>
  <c r="C1670" i="13"/>
  <c r="C1671" i="13"/>
  <c r="C1672" i="13"/>
  <c r="C1673" i="13"/>
  <c r="C1674" i="13"/>
  <c r="C1675" i="13"/>
  <c r="C1676" i="13"/>
  <c r="C1677" i="13"/>
  <c r="C1678" i="13"/>
  <c r="C1679" i="13"/>
  <c r="C1680" i="13"/>
  <c r="C1681" i="13"/>
  <c r="C1682" i="13"/>
  <c r="C1683" i="13"/>
  <c r="C1684" i="13"/>
  <c r="C1685" i="13"/>
  <c r="C1686" i="13"/>
  <c r="C1687" i="13"/>
  <c r="C1688" i="13"/>
  <c r="C1689" i="13"/>
  <c r="C1690" i="13"/>
  <c r="C1691" i="13"/>
  <c r="C1692" i="13"/>
  <c r="C1693" i="13"/>
  <c r="C1694" i="13"/>
  <c r="C1695" i="13"/>
  <c r="C1696" i="13"/>
  <c r="C1697" i="13"/>
  <c r="C1698" i="13"/>
  <c r="C1699" i="13"/>
  <c r="C1700" i="13"/>
  <c r="C1701" i="13"/>
  <c r="C1702" i="13"/>
  <c r="C1703" i="13"/>
  <c r="C1704" i="13"/>
  <c r="C1705" i="13"/>
  <c r="C1706" i="13"/>
  <c r="C1707" i="13"/>
  <c r="C1708" i="13"/>
  <c r="C1709" i="13"/>
  <c r="C1710" i="13"/>
  <c r="C1711" i="13"/>
  <c r="C1712" i="13"/>
  <c r="C1713" i="13"/>
  <c r="C1714" i="13"/>
  <c r="C1715" i="13"/>
  <c r="C1716" i="13"/>
  <c r="C1717" i="13"/>
  <c r="C1718" i="13"/>
  <c r="C1719" i="13"/>
  <c r="C1720" i="13"/>
  <c r="C1721" i="13"/>
  <c r="C1722" i="13"/>
  <c r="C1723" i="13"/>
  <c r="C1724" i="13"/>
  <c r="C1725" i="13"/>
  <c r="C1726" i="13"/>
  <c r="C1727" i="13"/>
  <c r="C1728" i="13"/>
  <c r="C1729" i="13"/>
  <c r="C1730" i="13"/>
  <c r="C1731" i="13"/>
  <c r="C1732" i="13"/>
  <c r="C1733" i="13"/>
  <c r="C1734" i="13"/>
  <c r="C1735" i="13"/>
  <c r="C1736" i="13"/>
  <c r="C1737" i="13"/>
  <c r="C1738" i="13"/>
  <c r="C1739" i="13"/>
  <c r="C1740" i="13"/>
  <c r="C1741" i="13"/>
  <c r="C1742" i="13"/>
  <c r="C1743" i="13"/>
  <c r="C1744" i="13"/>
  <c r="C1745" i="13"/>
  <c r="C1746" i="13"/>
  <c r="C1747" i="13"/>
  <c r="C1748" i="13"/>
  <c r="C1749" i="13"/>
  <c r="C1750" i="13"/>
  <c r="C1751" i="13"/>
  <c r="C1752" i="13"/>
  <c r="C1753" i="13"/>
  <c r="C1754" i="13"/>
  <c r="C1755" i="13"/>
  <c r="C1756" i="13"/>
  <c r="C1757" i="13"/>
  <c r="C1758" i="13"/>
  <c r="C1759" i="13"/>
  <c r="C1760" i="13"/>
  <c r="C1761" i="13"/>
  <c r="C1762" i="13"/>
  <c r="C1763" i="13"/>
  <c r="C1764" i="13"/>
  <c r="C1765" i="13"/>
  <c r="C1766" i="13"/>
  <c r="C1767" i="13"/>
  <c r="C1768" i="13"/>
  <c r="C1769" i="13"/>
  <c r="C1770" i="13"/>
  <c r="C1771" i="13"/>
  <c r="C1772" i="13"/>
  <c r="C1773" i="13"/>
  <c r="C1774" i="13"/>
  <c r="C1775" i="13"/>
  <c r="C1776" i="13"/>
  <c r="C1777" i="13"/>
  <c r="C1778" i="13"/>
  <c r="C1779" i="13"/>
  <c r="C1780" i="13"/>
  <c r="C1781" i="13"/>
  <c r="C1782" i="13"/>
  <c r="C1783" i="13"/>
  <c r="C1784" i="13"/>
  <c r="C1785" i="13"/>
  <c r="C1786" i="13"/>
  <c r="C1787" i="13"/>
  <c r="C1788" i="13"/>
  <c r="C1789" i="13"/>
  <c r="C1790" i="13"/>
  <c r="C1791" i="13"/>
  <c r="C1792" i="13"/>
  <c r="C1793" i="13"/>
  <c r="C1794" i="13"/>
  <c r="C1795" i="13"/>
  <c r="C1796" i="13"/>
  <c r="C1797" i="13"/>
  <c r="C1798" i="13"/>
  <c r="C1799" i="13"/>
  <c r="C1800" i="13"/>
  <c r="C1801" i="13"/>
  <c r="C1802" i="13"/>
  <c r="C1803" i="13"/>
  <c r="C1804" i="13"/>
  <c r="C1805" i="13"/>
  <c r="C1806" i="13"/>
  <c r="C1807" i="13"/>
  <c r="C1808" i="13"/>
  <c r="C1809" i="13"/>
  <c r="C1810" i="13"/>
  <c r="C1811" i="13"/>
  <c r="C1812" i="13"/>
  <c r="C1813" i="13"/>
  <c r="C1814" i="13"/>
  <c r="C1815" i="13"/>
  <c r="C1816" i="13"/>
  <c r="C1817" i="13"/>
  <c r="C1818" i="13"/>
  <c r="C1819" i="13"/>
  <c r="C1820" i="13"/>
  <c r="C1821" i="13"/>
  <c r="C1822" i="13"/>
  <c r="C1823" i="13"/>
  <c r="C1824" i="13"/>
  <c r="C1825" i="13"/>
  <c r="C1826" i="13"/>
  <c r="C1827" i="13"/>
  <c r="C1828" i="13"/>
  <c r="C1829" i="13"/>
  <c r="C1830" i="13"/>
  <c r="C1831" i="13"/>
  <c r="C1832" i="13"/>
  <c r="C1833" i="13"/>
  <c r="C1834" i="13"/>
  <c r="C1835" i="13"/>
  <c r="C1836" i="13"/>
  <c r="C1837" i="13"/>
  <c r="C1838" i="13"/>
  <c r="C1839" i="13"/>
  <c r="C1840" i="13"/>
  <c r="C1841" i="13"/>
  <c r="C1842" i="13"/>
  <c r="C1843" i="13"/>
  <c r="C1844" i="13"/>
  <c r="C1845" i="13"/>
  <c r="C1846" i="13"/>
  <c r="C1847" i="13"/>
  <c r="C1848" i="13"/>
  <c r="C1849" i="13"/>
  <c r="C1850" i="13"/>
  <c r="C1851" i="13"/>
  <c r="C1852" i="13"/>
  <c r="C1853" i="13"/>
  <c r="C1854" i="13"/>
  <c r="C1855" i="13"/>
  <c r="C1856" i="13"/>
  <c r="C1857" i="13"/>
  <c r="C1858" i="13"/>
  <c r="C1859" i="13"/>
  <c r="C1860" i="13"/>
  <c r="C1861" i="13"/>
  <c r="C1862" i="13"/>
  <c r="C1863" i="13"/>
  <c r="C1864" i="13"/>
  <c r="C1865" i="13"/>
  <c r="C1866" i="13"/>
  <c r="C1867" i="13"/>
  <c r="C1868" i="13"/>
  <c r="C1869" i="13"/>
  <c r="C1870" i="13"/>
  <c r="C1871" i="13"/>
  <c r="C1872" i="13"/>
  <c r="C1873" i="13"/>
  <c r="C1874" i="13"/>
  <c r="C1875" i="13"/>
  <c r="C1876" i="13"/>
  <c r="C1877" i="13"/>
  <c r="C1878" i="13"/>
  <c r="C1879" i="13"/>
  <c r="C1880" i="13"/>
  <c r="C1881" i="13"/>
  <c r="C1882" i="13"/>
  <c r="C1883" i="13"/>
  <c r="C1884" i="13"/>
  <c r="C1885" i="13"/>
  <c r="C1886" i="13"/>
  <c r="C1887" i="13"/>
  <c r="C1888" i="13"/>
  <c r="C1889" i="13"/>
  <c r="C1890" i="13"/>
  <c r="C1891" i="13"/>
  <c r="C1892" i="13"/>
  <c r="C1893" i="13"/>
  <c r="C1894" i="13"/>
  <c r="C1895" i="13"/>
  <c r="C1896" i="13"/>
  <c r="C1897" i="13"/>
  <c r="C1898" i="13"/>
  <c r="C1899" i="13"/>
  <c r="C1900" i="13"/>
  <c r="C1901" i="13"/>
  <c r="C1902" i="13"/>
  <c r="C1903" i="13"/>
  <c r="C1904" i="13"/>
  <c r="C1905" i="13"/>
  <c r="C1906" i="13"/>
  <c r="C1907" i="13"/>
  <c r="C1908" i="13"/>
  <c r="C1909" i="13"/>
  <c r="C1910" i="13"/>
  <c r="C1911" i="13"/>
  <c r="C1912" i="13"/>
  <c r="C1913" i="13"/>
  <c r="C1914" i="13"/>
  <c r="C1915" i="13"/>
  <c r="C1916" i="13"/>
  <c r="C1917" i="13"/>
  <c r="C1918" i="13"/>
  <c r="C1919" i="13"/>
  <c r="C1920" i="13"/>
  <c r="C1921" i="13"/>
  <c r="C1922" i="13"/>
  <c r="C1923" i="13"/>
  <c r="C1924" i="13"/>
  <c r="C1925" i="13"/>
  <c r="C1926" i="13"/>
  <c r="C1927" i="13"/>
  <c r="C1928" i="13"/>
  <c r="C1929" i="13"/>
  <c r="C1930" i="13"/>
  <c r="C1931" i="13"/>
  <c r="C1932" i="13"/>
  <c r="C1933" i="13"/>
  <c r="C1934" i="13"/>
  <c r="C1935" i="13"/>
  <c r="C1936" i="13"/>
  <c r="C1937" i="13"/>
  <c r="C1938" i="13"/>
  <c r="C1939" i="13"/>
  <c r="C1940" i="13"/>
  <c r="C1941" i="13"/>
  <c r="C1942" i="13"/>
  <c r="C1943" i="13"/>
  <c r="C1944" i="13"/>
  <c r="C1945" i="13"/>
  <c r="C1946" i="13"/>
  <c r="C1947" i="13"/>
  <c r="C1948" i="13"/>
  <c r="C1949" i="13"/>
  <c r="C1950" i="13"/>
  <c r="C1951" i="13"/>
  <c r="C1952" i="13"/>
  <c r="C1953" i="13"/>
  <c r="C1954" i="13"/>
  <c r="C1955" i="13"/>
  <c r="C1956" i="13"/>
  <c r="C1957" i="13"/>
  <c r="C1958" i="13"/>
  <c r="C1959" i="13"/>
  <c r="C1960" i="13"/>
  <c r="C1961" i="13"/>
  <c r="C1962" i="13"/>
  <c r="C1963" i="13"/>
  <c r="C1964" i="13"/>
  <c r="C1965" i="13"/>
  <c r="C1966" i="13"/>
  <c r="C1967" i="13"/>
  <c r="C1968" i="13"/>
  <c r="C1969" i="13"/>
  <c r="C1970" i="13"/>
  <c r="C1971" i="13"/>
  <c r="C1972" i="13"/>
  <c r="C1973" i="13"/>
  <c r="C1974" i="13"/>
  <c r="C1975" i="13"/>
  <c r="C1976" i="13"/>
  <c r="C1977" i="13"/>
  <c r="C1978" i="13"/>
  <c r="C1979" i="13"/>
  <c r="C1980" i="13"/>
  <c r="C1981" i="13"/>
  <c r="C1982" i="13"/>
  <c r="C1983" i="13"/>
  <c r="C1984" i="13"/>
  <c r="C1985" i="13"/>
  <c r="C1986" i="13"/>
  <c r="C1987" i="13"/>
  <c r="C1988" i="13"/>
  <c r="C1989" i="13"/>
  <c r="C1990" i="13"/>
  <c r="C1991" i="13"/>
  <c r="C1992" i="13"/>
  <c r="C1993" i="13"/>
  <c r="C1994" i="13"/>
  <c r="C1995" i="13"/>
  <c r="C1996" i="13"/>
  <c r="C1997" i="13"/>
  <c r="C1998" i="13"/>
  <c r="C1999" i="13"/>
  <c r="C2000" i="13"/>
  <c r="C2001" i="13"/>
  <c r="C2002" i="13"/>
  <c r="C2003" i="13"/>
  <c r="C2004" i="13"/>
  <c r="C2005" i="13"/>
  <c r="C2006" i="13"/>
  <c r="C2007" i="13"/>
  <c r="C2008" i="13"/>
  <c r="C2009" i="13"/>
  <c r="C2010" i="13"/>
  <c r="C2011" i="13"/>
  <c r="C2012" i="13"/>
  <c r="C2013" i="13"/>
  <c r="C2014" i="13"/>
  <c r="C2015" i="13"/>
  <c r="C2016" i="13"/>
  <c r="C2017" i="13"/>
  <c r="C2018" i="13"/>
  <c r="C2019" i="13"/>
  <c r="C2020" i="13"/>
  <c r="C2021" i="13"/>
  <c r="C2022" i="13"/>
  <c r="C2023" i="13"/>
  <c r="C2024" i="13"/>
  <c r="C2025" i="13"/>
  <c r="C2026" i="13"/>
  <c r="C2027" i="13"/>
  <c r="C2028" i="13"/>
  <c r="C2029" i="13"/>
  <c r="C2030" i="13"/>
  <c r="C2031" i="13"/>
  <c r="C2032" i="13"/>
  <c r="C2033" i="13"/>
  <c r="C2034" i="13"/>
  <c r="C2035" i="13"/>
  <c r="C2036" i="13"/>
  <c r="C2037" i="13"/>
  <c r="C2038" i="13"/>
  <c r="C2039" i="13"/>
  <c r="C2040" i="13"/>
  <c r="C2041" i="13"/>
  <c r="C2042" i="13"/>
  <c r="C2043" i="13"/>
  <c r="C5092" i="13"/>
  <c r="C5093" i="13"/>
  <c r="C5094" i="13"/>
  <c r="C5095" i="13"/>
  <c r="C5096" i="13"/>
  <c r="C5097" i="13"/>
  <c r="C5098" i="13"/>
  <c r="C5099" i="13"/>
  <c r="C5100" i="13"/>
  <c r="C5101" i="13"/>
  <c r="C5102" i="13"/>
  <c r="C5103" i="13"/>
  <c r="C5104" i="13"/>
  <c r="C5105" i="13"/>
  <c r="C5106" i="13"/>
  <c r="C5107" i="13"/>
  <c r="C5108" i="13"/>
  <c r="C5109" i="13"/>
  <c r="C5110" i="13"/>
  <c r="C5111" i="13"/>
  <c r="C5112" i="13"/>
  <c r="C5113" i="13"/>
  <c r="C5114" i="13"/>
  <c r="C5115" i="13"/>
  <c r="C5116" i="13"/>
  <c r="C5117" i="13"/>
  <c r="C5118" i="13"/>
  <c r="C5119" i="13"/>
  <c r="C5120" i="13"/>
  <c r="C5121" i="13"/>
  <c r="C5122" i="13"/>
  <c r="C5123" i="13"/>
  <c r="C5124" i="13"/>
  <c r="C5125" i="13"/>
  <c r="C5126" i="13"/>
  <c r="C5127" i="13"/>
  <c r="C5128" i="13"/>
  <c r="C5129" i="13"/>
  <c r="C5130" i="13"/>
  <c r="C5131" i="13"/>
  <c r="C5132" i="13"/>
  <c r="C5133" i="13"/>
  <c r="C5134" i="13"/>
  <c r="C5135" i="13"/>
  <c r="C5136" i="13"/>
  <c r="C5137" i="13"/>
  <c r="C5138" i="13"/>
  <c r="C5139" i="13"/>
  <c r="C5140" i="13"/>
  <c r="C5141" i="13"/>
  <c r="C5142" i="13"/>
  <c r="C5143" i="13"/>
  <c r="C5144" i="13"/>
  <c r="C5145" i="13"/>
  <c r="C5146" i="13"/>
  <c r="C5147" i="13"/>
  <c r="C5148" i="13"/>
  <c r="C5149" i="13"/>
  <c r="C5150" i="13"/>
  <c r="C5151" i="13"/>
  <c r="C5152" i="13"/>
  <c r="C5153" i="13"/>
  <c r="C5154" i="13"/>
  <c r="C5155" i="13"/>
  <c r="C5156" i="13"/>
  <c r="C5157" i="13"/>
  <c r="C5158" i="13"/>
  <c r="C5159" i="13"/>
  <c r="C5160" i="13"/>
  <c r="C5161" i="13"/>
  <c r="C5162" i="13"/>
  <c r="C5163" i="13"/>
  <c r="C5164" i="13"/>
  <c r="C5165" i="13"/>
  <c r="C5166" i="13"/>
  <c r="C5167" i="13"/>
  <c r="C5168" i="13"/>
  <c r="C5169" i="13"/>
  <c r="C5170" i="13"/>
  <c r="C5171" i="13"/>
  <c r="C5172" i="13"/>
  <c r="C5173" i="13"/>
  <c r="C5174" i="13"/>
  <c r="C5175" i="13"/>
  <c r="C5176" i="13"/>
  <c r="C5177" i="13"/>
  <c r="C5178" i="13"/>
  <c r="C5179" i="13"/>
  <c r="C5180" i="13"/>
  <c r="C5181" i="13"/>
  <c r="C5182" i="13"/>
  <c r="C5183" i="13"/>
  <c r="C5184" i="13"/>
  <c r="C5185" i="13"/>
  <c r="C5186" i="13"/>
  <c r="C5187" i="13"/>
  <c r="C5188" i="13"/>
  <c r="C5189" i="13"/>
  <c r="C5190" i="13"/>
  <c r="C5191" i="13"/>
  <c r="C5192" i="13"/>
  <c r="C5193" i="13"/>
  <c r="C5194" i="13"/>
  <c r="C5195" i="13"/>
  <c r="C5196" i="13"/>
  <c r="C5197" i="13"/>
  <c r="C5198" i="13"/>
  <c r="C5199" i="13"/>
  <c r="C5200" i="13"/>
  <c r="C5201" i="13"/>
  <c r="C5202" i="13"/>
  <c r="C5203" i="13"/>
  <c r="C5204" i="13"/>
  <c r="C5205" i="13"/>
  <c r="C5206" i="13"/>
  <c r="C5207" i="13"/>
  <c r="C5208" i="13"/>
  <c r="C5209" i="13"/>
  <c r="C5210" i="13"/>
  <c r="C5211" i="13"/>
  <c r="C5212" i="13"/>
  <c r="C5213" i="13"/>
  <c r="C5214" i="13"/>
  <c r="C5215" i="13"/>
  <c r="C5216" i="13"/>
  <c r="C5217" i="13"/>
  <c r="C5218" i="13"/>
  <c r="C5219" i="13"/>
  <c r="C5220" i="13"/>
  <c r="C5221" i="13"/>
  <c r="C5222" i="13"/>
  <c r="C5223" i="13"/>
  <c r="C5224" i="13"/>
  <c r="C5225" i="13"/>
  <c r="C5226" i="13"/>
  <c r="C5227" i="13"/>
  <c r="C5228" i="13"/>
  <c r="C5229" i="13"/>
  <c r="C5230" i="13"/>
  <c r="C5231" i="13"/>
  <c r="C5232" i="13"/>
  <c r="C5233" i="13"/>
  <c r="C5234" i="13"/>
  <c r="C5235" i="13"/>
  <c r="C5236" i="13"/>
  <c r="C5237" i="13"/>
  <c r="C5238" i="13"/>
  <c r="C5239" i="13"/>
  <c r="C5240" i="13"/>
  <c r="C5241" i="13"/>
  <c r="C5242" i="13"/>
  <c r="C5243" i="13"/>
  <c r="C5244" i="13"/>
  <c r="C5245" i="13"/>
  <c r="C5246" i="13"/>
  <c r="C5247" i="13"/>
  <c r="C5248" i="13"/>
  <c r="C5249" i="13"/>
  <c r="C5250" i="13"/>
  <c r="C5251" i="13"/>
  <c r="C5252" i="13"/>
  <c r="C5253" i="13"/>
  <c r="C5254" i="13"/>
  <c r="C5255" i="13"/>
  <c r="C5256" i="13"/>
  <c r="C5257" i="13"/>
  <c r="C5258" i="13"/>
  <c r="C5259" i="13"/>
  <c r="C5260" i="13"/>
  <c r="C5261" i="13"/>
  <c r="C5262" i="13"/>
  <c r="C5263" i="13"/>
  <c r="C5264" i="13"/>
  <c r="C5265" i="13"/>
  <c r="C5266" i="13"/>
  <c r="C5267" i="13"/>
  <c r="C5268" i="13"/>
  <c r="C5269" i="13"/>
  <c r="C5270" i="13"/>
  <c r="C5271" i="13"/>
  <c r="C5272" i="13"/>
  <c r="C5273" i="13"/>
  <c r="C5274" i="13"/>
  <c r="C5275" i="13"/>
  <c r="C5276" i="13"/>
  <c r="C5277" i="13"/>
  <c r="C5278" i="13"/>
  <c r="C5279" i="13"/>
  <c r="C5280" i="13"/>
  <c r="C5281" i="13"/>
  <c r="C5282" i="13"/>
  <c r="C5283" i="13"/>
  <c r="C5284" i="13"/>
  <c r="C5285" i="13"/>
  <c r="C5286" i="13"/>
  <c r="C5287" i="13"/>
  <c r="C5288" i="13"/>
  <c r="C5289" i="13"/>
  <c r="C5290" i="13"/>
  <c r="C5291" i="13"/>
  <c r="C5292" i="13"/>
  <c r="C5293" i="13"/>
  <c r="C5294" i="13"/>
  <c r="C5295" i="13"/>
  <c r="C5296" i="13"/>
  <c r="C5297" i="13"/>
  <c r="C5298" i="13"/>
  <c r="C5299" i="13"/>
  <c r="C5300" i="13"/>
  <c r="C5301" i="13"/>
  <c r="C5302" i="13"/>
  <c r="C5303" i="13"/>
  <c r="C5304" i="13"/>
  <c r="C5305" i="13"/>
  <c r="C5306" i="13"/>
  <c r="C5307" i="13"/>
  <c r="C5308" i="13"/>
  <c r="C5309" i="13"/>
  <c r="C5310" i="13"/>
  <c r="C5311" i="13"/>
  <c r="C5312" i="13"/>
  <c r="C5313" i="13"/>
  <c r="C5314" i="13"/>
  <c r="C5315" i="13"/>
  <c r="C5316" i="13"/>
  <c r="C5317" i="13"/>
  <c r="C5318" i="13"/>
  <c r="C5319" i="13"/>
  <c r="C5320" i="13"/>
  <c r="C5321" i="13"/>
  <c r="C5322" i="13"/>
  <c r="C5323" i="13"/>
  <c r="C5324" i="13"/>
  <c r="C5325" i="13"/>
  <c r="C5326" i="13"/>
  <c r="C5327" i="13"/>
  <c r="C5328" i="13"/>
  <c r="C5329" i="13"/>
  <c r="C5330" i="13"/>
  <c r="C5331" i="13"/>
  <c r="C5332" i="13"/>
  <c r="C5333" i="13"/>
  <c r="C5334" i="13"/>
  <c r="C5335" i="13"/>
  <c r="C5336" i="13"/>
  <c r="C5337" i="13"/>
  <c r="C5338" i="13"/>
  <c r="C5339" i="13"/>
  <c r="C5340" i="13"/>
  <c r="C5341" i="13"/>
  <c r="C5342" i="13"/>
  <c r="C5343" i="13"/>
  <c r="C5344" i="13"/>
  <c r="C5345" i="13"/>
  <c r="C5346" i="13"/>
  <c r="C5347" i="13"/>
  <c r="C5348" i="13"/>
  <c r="C5349" i="13"/>
  <c r="C5350" i="13"/>
  <c r="C5351" i="13"/>
  <c r="C5352" i="13"/>
  <c r="C5353" i="13"/>
  <c r="C5354" i="13"/>
  <c r="C5355" i="13"/>
  <c r="C5356" i="13"/>
  <c r="C5357" i="13"/>
  <c r="C5358" i="13"/>
  <c r="C5359" i="13"/>
  <c r="C5360" i="13"/>
  <c r="C5361" i="13"/>
  <c r="C5362" i="13"/>
  <c r="C5363" i="13"/>
  <c r="C5364" i="13"/>
  <c r="C5365" i="13"/>
  <c r="C5366" i="13"/>
  <c r="C5367" i="13"/>
  <c r="C5368" i="13"/>
  <c r="C5369" i="13"/>
  <c r="C5370" i="13"/>
  <c r="C5371" i="13"/>
  <c r="C5372" i="13"/>
  <c r="C5373" i="13"/>
  <c r="C5374" i="13"/>
  <c r="C5375" i="13"/>
  <c r="C5376" i="13"/>
  <c r="C5377" i="13"/>
  <c r="C5378" i="13"/>
  <c r="C5379" i="13"/>
  <c r="C5380" i="13"/>
  <c r="C5381" i="13"/>
  <c r="C5382" i="13"/>
  <c r="C5383" i="13"/>
  <c r="C5384" i="13"/>
  <c r="C5385" i="13"/>
  <c r="C5386" i="13"/>
  <c r="C5387" i="13"/>
  <c r="C5388" i="13"/>
  <c r="C5389" i="13"/>
  <c r="C5390" i="13"/>
  <c r="C5391" i="13"/>
  <c r="C5392" i="13"/>
  <c r="C5393" i="13"/>
  <c r="C5394" i="13"/>
  <c r="C5395" i="13"/>
  <c r="C5396" i="13"/>
  <c r="C5397" i="13"/>
  <c r="C5398" i="13"/>
  <c r="C5399" i="13"/>
  <c r="C5400" i="13"/>
  <c r="C5401" i="13"/>
  <c r="C5402" i="13"/>
  <c r="C5403" i="13"/>
  <c r="C5404" i="13"/>
  <c r="C5405" i="13"/>
  <c r="C5406" i="13"/>
  <c r="C5407" i="13"/>
  <c r="C5408" i="13"/>
  <c r="C5409" i="13"/>
  <c r="C5410" i="13"/>
  <c r="C5411" i="13"/>
  <c r="C5412" i="13"/>
  <c r="C5413" i="13"/>
  <c r="C5414" i="13"/>
  <c r="C5415" i="13"/>
  <c r="C5416" i="13"/>
  <c r="C5417" i="13"/>
  <c r="C5418" i="13"/>
  <c r="C5419" i="13"/>
  <c r="C5420" i="13"/>
  <c r="C5421" i="13"/>
  <c r="C5422" i="13"/>
  <c r="C5423" i="13"/>
  <c r="C5424" i="13"/>
  <c r="C5425" i="13"/>
  <c r="C5426" i="13"/>
  <c r="C5427" i="13"/>
  <c r="C5428" i="13"/>
  <c r="C5429" i="13"/>
  <c r="C5430" i="13"/>
  <c r="C5431" i="13"/>
  <c r="C5432" i="13"/>
  <c r="C5433" i="13"/>
  <c r="C5434" i="13"/>
  <c r="C5435" i="13"/>
  <c r="C5436" i="13"/>
  <c r="C5437" i="13"/>
  <c r="C5438" i="13"/>
  <c r="C5439" i="13"/>
  <c r="C5440" i="13"/>
  <c r="C5441" i="13"/>
  <c r="C5442" i="13"/>
  <c r="C5443" i="13"/>
  <c r="C5444" i="13"/>
  <c r="C5445" i="13"/>
  <c r="C5446" i="13"/>
  <c r="C5447" i="13"/>
  <c r="C5448" i="13"/>
  <c r="C5449" i="13"/>
  <c r="C5450" i="13"/>
  <c r="C5451" i="13"/>
  <c r="C5452" i="13"/>
  <c r="C5453" i="13"/>
  <c r="C5454" i="13"/>
  <c r="C5455" i="13"/>
  <c r="C5456" i="13"/>
  <c r="C5457" i="13"/>
  <c r="C5458" i="13"/>
  <c r="C5459" i="13"/>
  <c r="C5460" i="13"/>
  <c r="C5461" i="13"/>
  <c r="C5462" i="13"/>
  <c r="C5463" i="13"/>
  <c r="C5464" i="13"/>
  <c r="C5465" i="13"/>
  <c r="C5466" i="13"/>
  <c r="C5467" i="13"/>
  <c r="C5468" i="13"/>
  <c r="C5469" i="13"/>
  <c r="C5470" i="13"/>
  <c r="C5471" i="13"/>
  <c r="C5472" i="13"/>
  <c r="C5473" i="13"/>
  <c r="C5474" i="13"/>
  <c r="C5475" i="13"/>
  <c r="C5476" i="13"/>
  <c r="C5477" i="13"/>
  <c r="C5478" i="13"/>
  <c r="C5479" i="13"/>
  <c r="C5480" i="13"/>
  <c r="C5481" i="13"/>
  <c r="C5482" i="13"/>
  <c r="C5483" i="13"/>
  <c r="C5484" i="13"/>
  <c r="C5485" i="13"/>
  <c r="C5486" i="13"/>
  <c r="C5487" i="13"/>
  <c r="C5488" i="13"/>
  <c r="C5489" i="13"/>
  <c r="C5490" i="13"/>
  <c r="C5491" i="13"/>
  <c r="C5492" i="13"/>
  <c r="C5493" i="13"/>
  <c r="C5494" i="13"/>
  <c r="C5495" i="13"/>
  <c r="C5496" i="13"/>
  <c r="C5497" i="13"/>
  <c r="C5498" i="13"/>
  <c r="C5499" i="13"/>
  <c r="C5500" i="13"/>
  <c r="C5501" i="13"/>
  <c r="C5502" i="13"/>
  <c r="C5503" i="13"/>
  <c r="C5504" i="13"/>
  <c r="C5505" i="13"/>
  <c r="C5506" i="13"/>
  <c r="C5507" i="13"/>
  <c r="C5508" i="13"/>
  <c r="C5509" i="13"/>
  <c r="C5510" i="13"/>
  <c r="C5511" i="13"/>
  <c r="C5512" i="13"/>
  <c r="C5513" i="13"/>
  <c r="C5514" i="13"/>
  <c r="C5515" i="13"/>
  <c r="C5516" i="13"/>
  <c r="C5517" i="13"/>
  <c r="C5518" i="13"/>
  <c r="C5519" i="13"/>
  <c r="C5520" i="13"/>
  <c r="C5521" i="13"/>
  <c r="C5522" i="13"/>
  <c r="C5523" i="13"/>
  <c r="C5524" i="13"/>
  <c r="C5525" i="13"/>
  <c r="C5526" i="13"/>
  <c r="C5527" i="13"/>
  <c r="C5528" i="13"/>
  <c r="C5529" i="13"/>
  <c r="C5530" i="13"/>
  <c r="C5531" i="13"/>
  <c r="C5532" i="13"/>
  <c r="C5533" i="13"/>
  <c r="C5534" i="13"/>
  <c r="C5535" i="13"/>
  <c r="C5536" i="13"/>
  <c r="C5537" i="13"/>
  <c r="C5538" i="13"/>
  <c r="C5539" i="13"/>
  <c r="C5540" i="13"/>
  <c r="C5541" i="13"/>
  <c r="C5542" i="13"/>
  <c r="C5543" i="13"/>
  <c r="C5544" i="13"/>
  <c r="C5545" i="13"/>
  <c r="C5546" i="13"/>
  <c r="C5547" i="13"/>
  <c r="C5548" i="13"/>
  <c r="C5549" i="13"/>
  <c r="C5550" i="13"/>
  <c r="C5551" i="13"/>
  <c r="C5552" i="13"/>
  <c r="C5553" i="13"/>
  <c r="C5554" i="13"/>
  <c r="C5555" i="13"/>
  <c r="C5556" i="13"/>
  <c r="C5557" i="13"/>
  <c r="C5558" i="13"/>
  <c r="C5559" i="13"/>
  <c r="C5560" i="13"/>
  <c r="C5561" i="13"/>
  <c r="C5562" i="13"/>
  <c r="C5563" i="13"/>
  <c r="C5564" i="13"/>
  <c r="C5565" i="13"/>
  <c r="C5566" i="13"/>
  <c r="C5567" i="13"/>
  <c r="C5568" i="13"/>
  <c r="C5569" i="13"/>
  <c r="C5570" i="13"/>
  <c r="C5571" i="13"/>
  <c r="C5572" i="13"/>
  <c r="C5573" i="13"/>
  <c r="C5574" i="13"/>
  <c r="C5575" i="13"/>
  <c r="C5576" i="13"/>
  <c r="C5577" i="13"/>
  <c r="C5578" i="13"/>
  <c r="C5579" i="13"/>
  <c r="C5580" i="13"/>
  <c r="C5581" i="13"/>
  <c r="C5582" i="13"/>
  <c r="C5583" i="13"/>
  <c r="C5584" i="13"/>
  <c r="C5585" i="13"/>
  <c r="C5586" i="13"/>
  <c r="C5587" i="13"/>
  <c r="C5588" i="13"/>
  <c r="C5589" i="13"/>
  <c r="C5590" i="13"/>
  <c r="C5591" i="13"/>
  <c r="C5592" i="13"/>
  <c r="C5593" i="13"/>
  <c r="C5594" i="13"/>
  <c r="C5595" i="13"/>
  <c r="C5596" i="13"/>
  <c r="C5597" i="13"/>
  <c r="C5598" i="13"/>
  <c r="C5599" i="13"/>
  <c r="C5600" i="13"/>
  <c r="C5601" i="13"/>
  <c r="C5602" i="13"/>
  <c r="C5603" i="13"/>
  <c r="C5604" i="13"/>
  <c r="C5605" i="13"/>
  <c r="C5606" i="13"/>
  <c r="C5607" i="13"/>
  <c r="C5608" i="13"/>
  <c r="C5609" i="13"/>
  <c r="C5610" i="13"/>
  <c r="C5611" i="13"/>
  <c r="C5612" i="13"/>
  <c r="C5613" i="13"/>
  <c r="C5614" i="13"/>
  <c r="C5615" i="13"/>
  <c r="C5616" i="13"/>
  <c r="C5617" i="13"/>
  <c r="C5618" i="13"/>
  <c r="C5619" i="13"/>
  <c r="C5620" i="13"/>
  <c r="C5621" i="13"/>
  <c r="C5622" i="13"/>
  <c r="C5623" i="13"/>
  <c r="C5624" i="13"/>
  <c r="C5625" i="13"/>
  <c r="C5626" i="13"/>
  <c r="C5627" i="13"/>
  <c r="C5628" i="13"/>
  <c r="C5629" i="13"/>
  <c r="C5630" i="13"/>
  <c r="C5631" i="13"/>
  <c r="C5632" i="13"/>
  <c r="C5633" i="13"/>
  <c r="C5634" i="13"/>
  <c r="C5635" i="13"/>
  <c r="C5636" i="13"/>
  <c r="C5637" i="13"/>
  <c r="C5638" i="13"/>
  <c r="C5639" i="13"/>
  <c r="C5640" i="13"/>
  <c r="C5641" i="13"/>
  <c r="C5642" i="13"/>
  <c r="C5643" i="13"/>
  <c r="C5644" i="13"/>
  <c r="C5645" i="13"/>
  <c r="C5646" i="13"/>
  <c r="C5647" i="13"/>
  <c r="C5648" i="13"/>
  <c r="C5649" i="13"/>
  <c r="C5650" i="13"/>
  <c r="C5651" i="13"/>
  <c r="C5652" i="13"/>
  <c r="C5653" i="13"/>
  <c r="C5654" i="13"/>
  <c r="C5655" i="13"/>
  <c r="C5656" i="13"/>
  <c r="C5657" i="13"/>
  <c r="C5658" i="13"/>
  <c r="C5659" i="13"/>
  <c r="C5660" i="13"/>
  <c r="C5661" i="13"/>
  <c r="C5662" i="13"/>
  <c r="C5663" i="13"/>
  <c r="C5664" i="13"/>
  <c r="C5665" i="13"/>
  <c r="C5666" i="13"/>
  <c r="C5667" i="13"/>
  <c r="C5668" i="13"/>
  <c r="C5669" i="13"/>
  <c r="C5670" i="13"/>
  <c r="C5671" i="13"/>
  <c r="C5672" i="13"/>
  <c r="C5673" i="13"/>
  <c r="C5674" i="13"/>
  <c r="C5675" i="13"/>
  <c r="C5676" i="13"/>
  <c r="C5677" i="13"/>
  <c r="C5678" i="13"/>
  <c r="C5679" i="13"/>
  <c r="C5680" i="13"/>
  <c r="C5681" i="13"/>
  <c r="C5682" i="13"/>
  <c r="C5683" i="13"/>
  <c r="C5684" i="13"/>
  <c r="C5685" i="13"/>
  <c r="C5686" i="13"/>
  <c r="C5687" i="13"/>
  <c r="C5688" i="13"/>
  <c r="C5689" i="13"/>
  <c r="C5690" i="13"/>
  <c r="C5691" i="13"/>
  <c r="C5692" i="13"/>
  <c r="C5693" i="13"/>
  <c r="C5694" i="13"/>
  <c r="C5695" i="13"/>
  <c r="C5696" i="13"/>
  <c r="C5697" i="13"/>
  <c r="C5698" i="13"/>
  <c r="C5699" i="13"/>
  <c r="C5700" i="13"/>
  <c r="C5701" i="13"/>
  <c r="C5702" i="13"/>
  <c r="C5703" i="13"/>
  <c r="C5704" i="13"/>
  <c r="C5705" i="13"/>
  <c r="C5706" i="13"/>
  <c r="C5707" i="13"/>
  <c r="C5708" i="13"/>
  <c r="C5709" i="13"/>
  <c r="C5710" i="13"/>
  <c r="C5711" i="13"/>
  <c r="C5712" i="13"/>
  <c r="C5713" i="13"/>
  <c r="C5714" i="13"/>
  <c r="C5715" i="13"/>
  <c r="C5716" i="13"/>
  <c r="C5717" i="13"/>
  <c r="C5718" i="13"/>
  <c r="C5719" i="13"/>
  <c r="C5720" i="13"/>
  <c r="C5721" i="13"/>
  <c r="C5722" i="13"/>
  <c r="C5723" i="13"/>
  <c r="C5724" i="13"/>
  <c r="C5725" i="13"/>
  <c r="C5726" i="13"/>
  <c r="C5727" i="13"/>
  <c r="C5728" i="13"/>
  <c r="C5729" i="13"/>
  <c r="C5730" i="13"/>
  <c r="C5731" i="13"/>
  <c r="C5732" i="13"/>
  <c r="C5733" i="13"/>
  <c r="C5734" i="13"/>
  <c r="C5735" i="13"/>
  <c r="C5736" i="13"/>
  <c r="C5737" i="13"/>
  <c r="C5738" i="13"/>
  <c r="C5739" i="13"/>
  <c r="C5740" i="13"/>
  <c r="C5741" i="13"/>
  <c r="C5742" i="13"/>
  <c r="C5743" i="13"/>
  <c r="C5744" i="13"/>
  <c r="C5745" i="13"/>
  <c r="C5746" i="13"/>
  <c r="C5747" i="13"/>
  <c r="C5748" i="13"/>
  <c r="C5749" i="13"/>
  <c r="C5750" i="13"/>
  <c r="C5751" i="13"/>
  <c r="C5752" i="13"/>
  <c r="C5753" i="13"/>
  <c r="C5754" i="13"/>
  <c r="C5755" i="13"/>
  <c r="C5756" i="13"/>
  <c r="C5757" i="13"/>
  <c r="C5758" i="13"/>
  <c r="C5759" i="13"/>
  <c r="C5760" i="13"/>
  <c r="C5761" i="13"/>
  <c r="C5762" i="13"/>
  <c r="C5763" i="13"/>
  <c r="C5764" i="13"/>
  <c r="C5765" i="13"/>
  <c r="C5766" i="13"/>
  <c r="C5767" i="13"/>
  <c r="C5768" i="13"/>
  <c r="C5769" i="13"/>
  <c r="C5770" i="13"/>
  <c r="C5771" i="13"/>
  <c r="C5772" i="13"/>
  <c r="C5773" i="13"/>
  <c r="C5774" i="13"/>
  <c r="C5775" i="13"/>
  <c r="C5776" i="13"/>
  <c r="C5777" i="13"/>
  <c r="C5778" i="13"/>
  <c r="C5779" i="13"/>
  <c r="C5780" i="13"/>
  <c r="C5781" i="13"/>
  <c r="C5782" i="13"/>
  <c r="C5783" i="13"/>
  <c r="C5784" i="13"/>
  <c r="C5785" i="13"/>
  <c r="C5786" i="13"/>
  <c r="C5787" i="13"/>
  <c r="C5788" i="13"/>
  <c r="C5789" i="13"/>
  <c r="C5790" i="13"/>
  <c r="C5791" i="13"/>
  <c r="C5792" i="13"/>
  <c r="C5793" i="13"/>
  <c r="C5794" i="13"/>
  <c r="C5795" i="13"/>
  <c r="C5796" i="13"/>
  <c r="C5797" i="13"/>
  <c r="C5798" i="13"/>
  <c r="C5799" i="13"/>
  <c r="C5800" i="13"/>
  <c r="C5801" i="13"/>
  <c r="C5802" i="13"/>
  <c r="C5803" i="13"/>
  <c r="C5804" i="13"/>
  <c r="C5805" i="13"/>
  <c r="C5806" i="13"/>
  <c r="C5807" i="13"/>
  <c r="C5808" i="13"/>
  <c r="C5809" i="13"/>
  <c r="C5810" i="13"/>
  <c r="C5811" i="13"/>
  <c r="C5812" i="13"/>
  <c r="C5813" i="13"/>
  <c r="C5814" i="13"/>
  <c r="C5815" i="13"/>
  <c r="C5816" i="13"/>
  <c r="C5817" i="13"/>
  <c r="C5818" i="13"/>
  <c r="C5819" i="13"/>
  <c r="C5820" i="13"/>
  <c r="C5821" i="13"/>
  <c r="C5822" i="13"/>
  <c r="C5823" i="13"/>
  <c r="C5824" i="13"/>
  <c r="C5825" i="13"/>
  <c r="C5826" i="13"/>
  <c r="C5827" i="13"/>
  <c r="C5828" i="13"/>
  <c r="C5829" i="13"/>
  <c r="C5830" i="13"/>
  <c r="C5831" i="13"/>
  <c r="C5832" i="13"/>
  <c r="C5833" i="13"/>
  <c r="C5834" i="13"/>
  <c r="C5835" i="13"/>
  <c r="C5836" i="13"/>
  <c r="C5837" i="13"/>
  <c r="C5838" i="13"/>
  <c r="C5839" i="13"/>
  <c r="C5840" i="13"/>
  <c r="C5841" i="13"/>
  <c r="C5842" i="13"/>
  <c r="C5843" i="13"/>
  <c r="C5844" i="13"/>
  <c r="C5845" i="13"/>
  <c r="C5846" i="13"/>
  <c r="C5847" i="13"/>
  <c r="C5848" i="13"/>
  <c r="C5849" i="13"/>
  <c r="C5850" i="13"/>
  <c r="C5851" i="13"/>
  <c r="C5852" i="13"/>
  <c r="C5853" i="13"/>
  <c r="C5854" i="13"/>
  <c r="C5855" i="13"/>
  <c r="C5856" i="13"/>
  <c r="C5857" i="13"/>
  <c r="C5858" i="13"/>
  <c r="C5859" i="13"/>
  <c r="C5860" i="13"/>
  <c r="C5861" i="13"/>
  <c r="C5862" i="13"/>
  <c r="C5863" i="13"/>
  <c r="C5864" i="13"/>
  <c r="C5865" i="13"/>
  <c r="C5866" i="13"/>
  <c r="C5867" i="13"/>
  <c r="C5868" i="13"/>
  <c r="C5869" i="13"/>
  <c r="C5870" i="13"/>
  <c r="C5871" i="13"/>
  <c r="C5872" i="13"/>
  <c r="C5873" i="13"/>
  <c r="C5874" i="13"/>
  <c r="C5875" i="13"/>
  <c r="C5876" i="13"/>
  <c r="C5877" i="13"/>
  <c r="C5878" i="13"/>
  <c r="C5879" i="13"/>
  <c r="C5880" i="13"/>
  <c r="C5881" i="13"/>
  <c r="C5882" i="13"/>
  <c r="C5883" i="13"/>
  <c r="C5884" i="13"/>
  <c r="C5885" i="13"/>
  <c r="C5886" i="13"/>
  <c r="C5887" i="13"/>
  <c r="C5888" i="13"/>
  <c r="C5889" i="13"/>
  <c r="C5890" i="13"/>
  <c r="C5891" i="13"/>
  <c r="C5892" i="13"/>
  <c r="C5893" i="13"/>
  <c r="C5894" i="13"/>
  <c r="C5895" i="13"/>
  <c r="C5896" i="13"/>
  <c r="C5897" i="13"/>
  <c r="C5898" i="13"/>
  <c r="C5899" i="13"/>
  <c r="C5900" i="13"/>
  <c r="C5901" i="13"/>
  <c r="C5902" i="13"/>
  <c r="C5903" i="13"/>
  <c r="C5904" i="13"/>
  <c r="C5905" i="13"/>
  <c r="C5906" i="13"/>
  <c r="C5907" i="13"/>
  <c r="C5908" i="13"/>
  <c r="C5909" i="13"/>
  <c r="C5910" i="13"/>
  <c r="C5911" i="13"/>
  <c r="C5912" i="13"/>
  <c r="C5913" i="13"/>
  <c r="C5914" i="13"/>
  <c r="C5915" i="13"/>
  <c r="C5916" i="13"/>
  <c r="C5917" i="13"/>
  <c r="C5918" i="13"/>
  <c r="C5919" i="13"/>
  <c r="C5920" i="13"/>
  <c r="C5921" i="13"/>
  <c r="C5922" i="13"/>
  <c r="C5923" i="13"/>
  <c r="C5924" i="13"/>
  <c r="C5925" i="13"/>
  <c r="C5926" i="13"/>
  <c r="C5927" i="13"/>
  <c r="C5928" i="13"/>
  <c r="C5929" i="13"/>
  <c r="C5930" i="13"/>
  <c r="C5931" i="13"/>
  <c r="C5932" i="13"/>
  <c r="C5933" i="13"/>
  <c r="C5934" i="13"/>
  <c r="C5935" i="13"/>
  <c r="C5936" i="13"/>
  <c r="C5937" i="13"/>
  <c r="C5938" i="13"/>
  <c r="C5939" i="13"/>
  <c r="C5940" i="13"/>
  <c r="C5941" i="13"/>
  <c r="C5942" i="13"/>
  <c r="C5943" i="13"/>
  <c r="C5944" i="13"/>
  <c r="C5945" i="13"/>
  <c r="C5946" i="13"/>
  <c r="C5947" i="13"/>
  <c r="C5948" i="13"/>
  <c r="C5949" i="13"/>
  <c r="C5950" i="13"/>
  <c r="C5951" i="13"/>
  <c r="C5952" i="13"/>
  <c r="C5953" i="13"/>
  <c r="C5954" i="13"/>
  <c r="C5955" i="13"/>
  <c r="C5956" i="13"/>
  <c r="C5957" i="13"/>
  <c r="C5958" i="13"/>
  <c r="C5959" i="13"/>
  <c r="C5960" i="13"/>
  <c r="C5961" i="13"/>
  <c r="C5962" i="13"/>
  <c r="C5963" i="13"/>
  <c r="C5964" i="13"/>
  <c r="C5965" i="13"/>
  <c r="C5966" i="13"/>
  <c r="C5967" i="13"/>
  <c r="C5968" i="13"/>
  <c r="C5969" i="13"/>
  <c r="C5970" i="13"/>
  <c r="C5971" i="13"/>
  <c r="C5972" i="13"/>
  <c r="C5973" i="13"/>
  <c r="C5974" i="13"/>
  <c r="C5975" i="13"/>
  <c r="C5976" i="13"/>
  <c r="C5977" i="13"/>
  <c r="C5978" i="13"/>
  <c r="C5979" i="13"/>
  <c r="C5980" i="13"/>
  <c r="C5981" i="13"/>
  <c r="C5982" i="13"/>
  <c r="C5983" i="13"/>
  <c r="C5984" i="13"/>
  <c r="C5985" i="13"/>
  <c r="C5986" i="13"/>
  <c r="C5987" i="13"/>
  <c r="C5988" i="13"/>
  <c r="C5989" i="13"/>
  <c r="C5990" i="13"/>
  <c r="C5991" i="13"/>
  <c r="C5992" i="13"/>
  <c r="C5993" i="13"/>
  <c r="C5994" i="13"/>
  <c r="C5995" i="13"/>
  <c r="C5996" i="13"/>
  <c r="C5997" i="13"/>
  <c r="C5998" i="13"/>
  <c r="C5999" i="13"/>
  <c r="C6000" i="13"/>
  <c r="C6001" i="13"/>
  <c r="C6002" i="13"/>
  <c r="C6003" i="13"/>
  <c r="C6004" i="13"/>
  <c r="C6005" i="13"/>
  <c r="C6006" i="13"/>
  <c r="C6007" i="13"/>
  <c r="C6008" i="13"/>
  <c r="C6009" i="13"/>
  <c r="C6010" i="13"/>
  <c r="C6011" i="13"/>
  <c r="C6012" i="13"/>
  <c r="C6013" i="13"/>
  <c r="C6014" i="13"/>
  <c r="C6015" i="13"/>
  <c r="C6016" i="13"/>
  <c r="C6017" i="13"/>
  <c r="C6018" i="13"/>
  <c r="C6019" i="13"/>
  <c r="C6020" i="13"/>
  <c r="C6021" i="13"/>
  <c r="C6022" i="13"/>
  <c r="C6023" i="13"/>
  <c r="C6024" i="13"/>
  <c r="C6025" i="13"/>
  <c r="C6026" i="13"/>
  <c r="C6027" i="13"/>
  <c r="C6028" i="13"/>
  <c r="C6029" i="13"/>
  <c r="C6030" i="13"/>
  <c r="C6031" i="13"/>
  <c r="C6032" i="13"/>
  <c r="C6033" i="13"/>
  <c r="C6034" i="13"/>
  <c r="C6035" i="13"/>
  <c r="C6036" i="13"/>
  <c r="C6037" i="13"/>
  <c r="C6038" i="13"/>
  <c r="C6039" i="13"/>
  <c r="C6040" i="13"/>
  <c r="C6041" i="13"/>
  <c r="C6042" i="13"/>
  <c r="C6043" i="13"/>
  <c r="C6044" i="13"/>
  <c r="C6045" i="13"/>
  <c r="C6046" i="13"/>
  <c r="C6047" i="13"/>
  <c r="C6048" i="13"/>
  <c r="C6049" i="13"/>
  <c r="C6050" i="13"/>
  <c r="C6051" i="13"/>
  <c r="C6052" i="13"/>
  <c r="C6053" i="13"/>
  <c r="C6054" i="13"/>
  <c r="C6055" i="13"/>
  <c r="C6056" i="13"/>
  <c r="C6057" i="13"/>
  <c r="C6058" i="13"/>
  <c r="C6059" i="13"/>
  <c r="C6060" i="13"/>
  <c r="C6061" i="13"/>
  <c r="C6062" i="13"/>
  <c r="C6063" i="13"/>
  <c r="C6064" i="13"/>
  <c r="C6065" i="13"/>
  <c r="C6066" i="13"/>
  <c r="C6067" i="13"/>
  <c r="C6068" i="13"/>
  <c r="C6069" i="13"/>
  <c r="C6070" i="13"/>
  <c r="C6071" i="13"/>
  <c r="C6072" i="13"/>
  <c r="C6073" i="13"/>
  <c r="C6074" i="13"/>
  <c r="C6075" i="13"/>
  <c r="C6076" i="13"/>
  <c r="C6077" i="13"/>
  <c r="C6078" i="13"/>
  <c r="C6079" i="13"/>
  <c r="C6080" i="13"/>
  <c r="C6081" i="13"/>
  <c r="C6082" i="13"/>
  <c r="C6083" i="13"/>
  <c r="C6084" i="13"/>
  <c r="C6085" i="13"/>
  <c r="C6086" i="13"/>
  <c r="C6087" i="13"/>
  <c r="C6088" i="13"/>
  <c r="C6089" i="13"/>
  <c r="C6090" i="13"/>
  <c r="C6091" i="13"/>
  <c r="C6092" i="13"/>
  <c r="C6093" i="13"/>
  <c r="C6094" i="13"/>
  <c r="C6095" i="13"/>
  <c r="C6096" i="13"/>
  <c r="C6097" i="13"/>
  <c r="C6098" i="13"/>
  <c r="C6099" i="13"/>
  <c r="C6100" i="13"/>
  <c r="C6101" i="13"/>
  <c r="C6102" i="13"/>
  <c r="C6103" i="13"/>
  <c r="C6104" i="13"/>
  <c r="C6105" i="13"/>
  <c r="C6106" i="13"/>
  <c r="C6107" i="13"/>
  <c r="C6108" i="13"/>
  <c r="C6109" i="13"/>
  <c r="C6110" i="13"/>
  <c r="C6111" i="13"/>
  <c r="C6112" i="13"/>
  <c r="C6113" i="13"/>
  <c r="C6114" i="13"/>
  <c r="C6115" i="13"/>
  <c r="C6116" i="13"/>
  <c r="C6117" i="13"/>
  <c r="C6118" i="13"/>
  <c r="C6119" i="13"/>
  <c r="C6120" i="13"/>
  <c r="C6121" i="13"/>
  <c r="C6122" i="13"/>
  <c r="C6123" i="13"/>
  <c r="C6124" i="13"/>
  <c r="C6125" i="13"/>
  <c r="C6126" i="13"/>
  <c r="C6127" i="13"/>
  <c r="C6128" i="13"/>
  <c r="C6129" i="13"/>
  <c r="C6130" i="13"/>
  <c r="C6131" i="13"/>
  <c r="C6132" i="13"/>
  <c r="C6133" i="13"/>
  <c r="C6134" i="13"/>
  <c r="C6135" i="13"/>
  <c r="C6136" i="13"/>
  <c r="C6137" i="13"/>
  <c r="C6138" i="13"/>
  <c r="C6139" i="13"/>
  <c r="C6140" i="13"/>
  <c r="C6141" i="13"/>
  <c r="C6142" i="13"/>
  <c r="C6143" i="13"/>
  <c r="C6144" i="13"/>
  <c r="C6145" i="13"/>
  <c r="C6146" i="13"/>
  <c r="C6147" i="13"/>
  <c r="C6148" i="13"/>
  <c r="C6149" i="13"/>
  <c r="C6150" i="13"/>
  <c r="C6151" i="13"/>
  <c r="C6152" i="13"/>
  <c r="C6153" i="13"/>
  <c r="C6154" i="13"/>
  <c r="C6155" i="13"/>
  <c r="C6156" i="13"/>
  <c r="C6157" i="13"/>
  <c r="C6158" i="13"/>
  <c r="C6159" i="13"/>
  <c r="C6160" i="13"/>
  <c r="C6161" i="13"/>
  <c r="C6162" i="13"/>
  <c r="C6163" i="13"/>
  <c r="C6164" i="13"/>
  <c r="C6165" i="13"/>
  <c r="C6166" i="13"/>
  <c r="C6167" i="13"/>
  <c r="C6168" i="13"/>
  <c r="C6169" i="13"/>
  <c r="C6170" i="13"/>
  <c r="C6171" i="13"/>
  <c r="C6172" i="13"/>
  <c r="C6173" i="13"/>
  <c r="C6174" i="13"/>
  <c r="C6175" i="13"/>
  <c r="C6176" i="13"/>
  <c r="C6177" i="13"/>
  <c r="C6178" i="13"/>
  <c r="C6179" i="13"/>
  <c r="C6180" i="13"/>
  <c r="C6181" i="13"/>
  <c r="C6182" i="13"/>
  <c r="C6183" i="13"/>
  <c r="C6184" i="13"/>
  <c r="C6185" i="13"/>
  <c r="C6186" i="13"/>
  <c r="C6187" i="13"/>
  <c r="C6188" i="13"/>
  <c r="C6189" i="13"/>
  <c r="C6190" i="13"/>
  <c r="C6191" i="13"/>
  <c r="C6192" i="13"/>
  <c r="C6193" i="13"/>
  <c r="C6194" i="13"/>
  <c r="C6195" i="13"/>
  <c r="C6196" i="13"/>
  <c r="C6197" i="13"/>
  <c r="C6198" i="13"/>
  <c r="C6199" i="13"/>
  <c r="C6200" i="13"/>
  <c r="C6201" i="13"/>
  <c r="C6202" i="13"/>
  <c r="C6203" i="13"/>
  <c r="C6204" i="13"/>
  <c r="C6205" i="13"/>
  <c r="C6206" i="13"/>
  <c r="C6207" i="13"/>
  <c r="C6208" i="13"/>
  <c r="C6209" i="13"/>
  <c r="C6210" i="13"/>
  <c r="C6211" i="13"/>
  <c r="C6212" i="13"/>
  <c r="C6213" i="13"/>
  <c r="C6214" i="13"/>
  <c r="C6215" i="13"/>
  <c r="C6216" i="13"/>
  <c r="C6217" i="13"/>
  <c r="C6218" i="13"/>
  <c r="C6219" i="13"/>
  <c r="C6220" i="13"/>
  <c r="C6221" i="13"/>
  <c r="C6222" i="13"/>
  <c r="C6223" i="13"/>
  <c r="C6224" i="13"/>
  <c r="C6225" i="13"/>
  <c r="C6226" i="13"/>
  <c r="C6227" i="13"/>
  <c r="C6228" i="13"/>
  <c r="C6229" i="13"/>
  <c r="C6230" i="13"/>
  <c r="C6231" i="13"/>
  <c r="C6232" i="13"/>
  <c r="C6233" i="13"/>
  <c r="C6234" i="13"/>
  <c r="C6235" i="13"/>
  <c r="C6236" i="13"/>
  <c r="C6237" i="13"/>
  <c r="C6238" i="13"/>
  <c r="C6239" i="13"/>
  <c r="C6240" i="13"/>
  <c r="C6241" i="13"/>
  <c r="C6242" i="13"/>
  <c r="C6243" i="13"/>
  <c r="C6244" i="13"/>
  <c r="C6245" i="13"/>
  <c r="C6246" i="13"/>
  <c r="C6247" i="13"/>
  <c r="C6248" i="13"/>
  <c r="C6249" i="13"/>
  <c r="C6250" i="13"/>
  <c r="C6251" i="13"/>
  <c r="C6252" i="13"/>
  <c r="C6253" i="13"/>
  <c r="C6254" i="13"/>
  <c r="C6255" i="13"/>
  <c r="C6256" i="13"/>
  <c r="C6257" i="13"/>
  <c r="C6258" i="13"/>
  <c r="C6259" i="13"/>
  <c r="C6260" i="13"/>
  <c r="C6261" i="13"/>
  <c r="C6262" i="13"/>
  <c r="C6263" i="13"/>
  <c r="C6264" i="13"/>
  <c r="C6265" i="13"/>
  <c r="C6266" i="13"/>
  <c r="C6267" i="13"/>
  <c r="C6268" i="13"/>
  <c r="C6269" i="13"/>
  <c r="C6270" i="13"/>
  <c r="C6271" i="13"/>
  <c r="C6272" i="13"/>
  <c r="C6273" i="13"/>
  <c r="C6274" i="13"/>
  <c r="C6275" i="13"/>
  <c r="C6276" i="13"/>
  <c r="C6277" i="13"/>
  <c r="C6278" i="13"/>
  <c r="C6279" i="13"/>
  <c r="C6280" i="13"/>
  <c r="C6281" i="13"/>
  <c r="C6282" i="13"/>
  <c r="C6283" i="13"/>
  <c r="C6284" i="13"/>
  <c r="C6285" i="13"/>
  <c r="C6286" i="13"/>
  <c r="C6287" i="13"/>
  <c r="C6288" i="13"/>
  <c r="C6289" i="13"/>
  <c r="C6290" i="13"/>
  <c r="C6291" i="13"/>
  <c r="C6292" i="13"/>
  <c r="C6293" i="13"/>
  <c r="C6294" i="13"/>
  <c r="C6295" i="13"/>
  <c r="C6296" i="13"/>
  <c r="C6297" i="13"/>
  <c r="C6298" i="13"/>
  <c r="C6299" i="13"/>
  <c r="C6300" i="13"/>
  <c r="C6301" i="13"/>
  <c r="C6302" i="13"/>
  <c r="C6303" i="13"/>
  <c r="C6304" i="13"/>
  <c r="C6305" i="13"/>
  <c r="C6306" i="13"/>
  <c r="C6307" i="13"/>
  <c r="C6308" i="13"/>
  <c r="C6309" i="13"/>
  <c r="C6310" i="13"/>
  <c r="C6311" i="13"/>
  <c r="C6312" i="13"/>
  <c r="C6313" i="13"/>
  <c r="C6314" i="13"/>
  <c r="C6315" i="13"/>
  <c r="C6316" i="13"/>
  <c r="C6317" i="13"/>
  <c r="C6318" i="13"/>
  <c r="C6319" i="13"/>
  <c r="C6320" i="13"/>
  <c r="C6321" i="13"/>
  <c r="C6322" i="13"/>
  <c r="C6323" i="13"/>
  <c r="C6324" i="13"/>
  <c r="C6325" i="13"/>
  <c r="C6326" i="13"/>
  <c r="C6327" i="13"/>
  <c r="C6328" i="13"/>
  <c r="C6329" i="13"/>
  <c r="C6330" i="13"/>
  <c r="C6331" i="13"/>
  <c r="C6332" i="13"/>
  <c r="C6333" i="13"/>
  <c r="C6334" i="13"/>
  <c r="C6335" i="13"/>
  <c r="C6336" i="13"/>
  <c r="C6337" i="13"/>
  <c r="C6338" i="13"/>
  <c r="C6339" i="13"/>
  <c r="C6340" i="13"/>
  <c r="C6341" i="13"/>
  <c r="C6342" i="13"/>
  <c r="C6343" i="13"/>
  <c r="C6344" i="13"/>
  <c r="C6345" i="13"/>
  <c r="C6346" i="13"/>
  <c r="C6347" i="13"/>
  <c r="C6348" i="13"/>
  <c r="C6349" i="13"/>
  <c r="C6350" i="13"/>
  <c r="C6351" i="13"/>
  <c r="C6352" i="13"/>
  <c r="C6353" i="13"/>
  <c r="C6354" i="13"/>
  <c r="C6355" i="13"/>
  <c r="C6356" i="13"/>
  <c r="C6357" i="13"/>
  <c r="C6358" i="13"/>
  <c r="C6359" i="13"/>
  <c r="C6360" i="13"/>
  <c r="C6361" i="13"/>
  <c r="C6362" i="13"/>
  <c r="C6363" i="13"/>
  <c r="C6364" i="13"/>
  <c r="C6365" i="13"/>
  <c r="C6366" i="13"/>
  <c r="C6367" i="13"/>
  <c r="C6368" i="13"/>
  <c r="C6369" i="13"/>
  <c r="C6370" i="13"/>
  <c r="C6371" i="13"/>
  <c r="C6372" i="13"/>
  <c r="C6373" i="13"/>
  <c r="C6374" i="13"/>
  <c r="C6375" i="13"/>
  <c r="C6376" i="13"/>
  <c r="C6377" i="13"/>
  <c r="C6378" i="13"/>
  <c r="C6379" i="13"/>
  <c r="C6380" i="13"/>
  <c r="C6381" i="13"/>
  <c r="C6382" i="13"/>
  <c r="C6383" i="13"/>
  <c r="C6384" i="13"/>
  <c r="C6385" i="13"/>
  <c r="C6386" i="13"/>
  <c r="C6387" i="13"/>
  <c r="C6388" i="13"/>
  <c r="C6389" i="13"/>
  <c r="C6390" i="13"/>
  <c r="C6391" i="13"/>
  <c r="C6392" i="13"/>
  <c r="C6393" i="13"/>
  <c r="C6394" i="13"/>
  <c r="C6395" i="13"/>
  <c r="C6396" i="13"/>
  <c r="C6397" i="13"/>
  <c r="C6398" i="13"/>
  <c r="C6399" i="13"/>
  <c r="C6400" i="13"/>
  <c r="C6401" i="13"/>
  <c r="C6402" i="13"/>
  <c r="C6403" i="13"/>
  <c r="C6404" i="13"/>
  <c r="C6405" i="13"/>
  <c r="C6406" i="13"/>
  <c r="C6407" i="13"/>
  <c r="C6408" i="13"/>
  <c r="C6409" i="13"/>
  <c r="C6410" i="13"/>
  <c r="C6411" i="13"/>
  <c r="C6412" i="13"/>
  <c r="C6413" i="13"/>
  <c r="C6414" i="13"/>
  <c r="C6415" i="13"/>
  <c r="C6416" i="13"/>
  <c r="C6417" i="13"/>
  <c r="C6418" i="13"/>
  <c r="C6419" i="13"/>
  <c r="C6420" i="13"/>
  <c r="C6421" i="13"/>
  <c r="C6422" i="13"/>
  <c r="C6423" i="13"/>
  <c r="C6424" i="13"/>
  <c r="C6425" i="13"/>
  <c r="C6426" i="13"/>
  <c r="C6427" i="13"/>
  <c r="C6428" i="13"/>
  <c r="C6429" i="13"/>
  <c r="C6430" i="13"/>
  <c r="C6431" i="13"/>
  <c r="C6432" i="13"/>
  <c r="C6433" i="13"/>
  <c r="C6434" i="13"/>
  <c r="C6435" i="13"/>
  <c r="C6436" i="13"/>
  <c r="C6437" i="13"/>
  <c r="C6438" i="13"/>
  <c r="C6439" i="13"/>
  <c r="C6440" i="13"/>
  <c r="C6441" i="13"/>
  <c r="C6442" i="13"/>
  <c r="C6443" i="13"/>
  <c r="C6444" i="13"/>
  <c r="C6445" i="13"/>
  <c r="C6446" i="13"/>
  <c r="C6447" i="13"/>
  <c r="C6448" i="13"/>
  <c r="C6449" i="13"/>
  <c r="C6450" i="13"/>
  <c r="C6451" i="13"/>
  <c r="C6452" i="13"/>
  <c r="C6453" i="13"/>
  <c r="C6454" i="13"/>
  <c r="C6455" i="13"/>
  <c r="C6456" i="13"/>
  <c r="C6457" i="13"/>
  <c r="C6458" i="13"/>
  <c r="C6459" i="13"/>
  <c r="C6460" i="13"/>
  <c r="C6461" i="13"/>
  <c r="C6462" i="13"/>
  <c r="C6463" i="13"/>
  <c r="C6464" i="13"/>
  <c r="C6465" i="13"/>
  <c r="C6466" i="13"/>
  <c r="C6467" i="13"/>
  <c r="C6468" i="13"/>
  <c r="C6469" i="13"/>
  <c r="C6470" i="13"/>
  <c r="C6471" i="13"/>
  <c r="C6472" i="13"/>
  <c r="C6473" i="13"/>
  <c r="C6474" i="13"/>
  <c r="C6475" i="13"/>
  <c r="C6476" i="13"/>
  <c r="C6477" i="13"/>
  <c r="C6478" i="13"/>
  <c r="C6479" i="13"/>
  <c r="C6480" i="13"/>
  <c r="C6481" i="13"/>
  <c r="C6482" i="13"/>
  <c r="C6483" i="13"/>
  <c r="C6484" i="13"/>
  <c r="C6485" i="13"/>
  <c r="C6486" i="13"/>
  <c r="C6487" i="13"/>
  <c r="C6488" i="13"/>
  <c r="C6489" i="13"/>
  <c r="C6490" i="13"/>
  <c r="C6491" i="13"/>
  <c r="C6492" i="13"/>
  <c r="C6493" i="13"/>
  <c r="C6494" i="13"/>
  <c r="C6495" i="13"/>
  <c r="C6496" i="13"/>
  <c r="C6497" i="13"/>
  <c r="C6498" i="13"/>
  <c r="C6499" i="13"/>
  <c r="C6500" i="13"/>
  <c r="C6501" i="13"/>
  <c r="C6502" i="13"/>
  <c r="C6503" i="13"/>
  <c r="C6504" i="13"/>
  <c r="C6505" i="13"/>
  <c r="C6506" i="13"/>
  <c r="C6507" i="13"/>
  <c r="C6508" i="13"/>
  <c r="C6509" i="13"/>
  <c r="C6510" i="13"/>
  <c r="C6511" i="13"/>
  <c r="C6512" i="13"/>
  <c r="C6513" i="13"/>
  <c r="C6514" i="13"/>
  <c r="C6515" i="13"/>
  <c r="C6516" i="13"/>
  <c r="C6517" i="13"/>
  <c r="C6518" i="13"/>
  <c r="C6519" i="13"/>
  <c r="C6520" i="13"/>
  <c r="C6521" i="13"/>
  <c r="C6522" i="13"/>
  <c r="C6523" i="13"/>
  <c r="C6524" i="13"/>
  <c r="C6525" i="13"/>
  <c r="C6526" i="13"/>
  <c r="C6527" i="13"/>
  <c r="C6528" i="13"/>
  <c r="C6529" i="13"/>
  <c r="C6530" i="13"/>
  <c r="C6531" i="13"/>
  <c r="C6532" i="13"/>
  <c r="C6533" i="13"/>
  <c r="C6534" i="13"/>
  <c r="C6535" i="13"/>
  <c r="C6536" i="13"/>
  <c r="C6537" i="13"/>
  <c r="C6538" i="13"/>
  <c r="C6539" i="13"/>
  <c r="C6540" i="13"/>
  <c r="C6541" i="13"/>
  <c r="C6542" i="13"/>
  <c r="C6543" i="13"/>
  <c r="C6544" i="13"/>
  <c r="C6545" i="13"/>
  <c r="C6546" i="13"/>
  <c r="C6547" i="13"/>
  <c r="C6548" i="13"/>
  <c r="C6549" i="13"/>
  <c r="C6550" i="13"/>
  <c r="C6551" i="13"/>
  <c r="C6552" i="13"/>
  <c r="C6553" i="13"/>
  <c r="C6554" i="13"/>
  <c r="C3"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442" i="13"/>
  <c r="C443" i="13"/>
  <c r="C444" i="13"/>
  <c r="C445" i="13"/>
  <c r="C446" i="13"/>
  <c r="C447" i="13"/>
  <c r="C448" i="13"/>
  <c r="C449" i="13"/>
  <c r="C450" i="13"/>
  <c r="C451" i="13"/>
  <c r="C452" i="13"/>
  <c r="C453" i="13"/>
  <c r="C454" i="13"/>
  <c r="C455" i="13"/>
  <c r="C456" i="13"/>
  <c r="C457" i="13"/>
  <c r="C458" i="13"/>
  <c r="C459" i="13"/>
  <c r="C460" i="13"/>
  <c r="C461" i="13"/>
  <c r="C462" i="13"/>
  <c r="C463" i="13"/>
  <c r="C464" i="13"/>
  <c r="C465" i="13"/>
  <c r="C466" i="13"/>
  <c r="C467" i="13"/>
  <c r="C468" i="13"/>
  <c r="C469" i="13"/>
  <c r="C470" i="13"/>
  <c r="C471" i="13"/>
  <c r="C472" i="13"/>
  <c r="C473" i="13"/>
  <c r="C474" i="13"/>
  <c r="C475" i="13"/>
  <c r="C476" i="13"/>
  <c r="C477" i="13"/>
  <c r="C478" i="13"/>
  <c r="C479" i="13"/>
  <c r="C480" i="13"/>
  <c r="C481" i="13"/>
  <c r="C482" i="13"/>
  <c r="C483" i="13"/>
  <c r="C484" i="13"/>
  <c r="C485" i="13"/>
  <c r="C486" i="13"/>
  <c r="C487" i="13"/>
  <c r="C488" i="13"/>
  <c r="C489" i="13"/>
  <c r="C490" i="13"/>
  <c r="C491" i="13"/>
  <c r="C492" i="13"/>
  <c r="C493" i="13"/>
  <c r="C494" i="13"/>
  <c r="C495" i="13"/>
  <c r="C496" i="13"/>
  <c r="C497" i="13"/>
  <c r="C498" i="13"/>
  <c r="C499" i="13"/>
  <c r="C500" i="13"/>
  <c r="C501" i="13"/>
  <c r="C502" i="13"/>
  <c r="C503" i="13"/>
  <c r="C504" i="13"/>
  <c r="C505" i="13"/>
  <c r="C506" i="13"/>
  <c r="C507" i="13"/>
  <c r="C508" i="13"/>
  <c r="C509" i="13"/>
  <c r="C510" i="13"/>
  <c r="C511" i="13"/>
  <c r="C512" i="13"/>
  <c r="C513" i="13"/>
  <c r="C514" i="13"/>
  <c r="C515" i="13"/>
  <c r="C516" i="13"/>
  <c r="C517" i="13"/>
  <c r="C518" i="13"/>
  <c r="C519" i="13"/>
  <c r="C520" i="13"/>
  <c r="C521" i="13"/>
  <c r="C522" i="13"/>
  <c r="C523" i="13"/>
  <c r="C524" i="13"/>
  <c r="C525" i="13"/>
  <c r="C526" i="13"/>
  <c r="C527" i="13"/>
  <c r="C528" i="13"/>
  <c r="C529" i="13"/>
  <c r="C530" i="13"/>
  <c r="C531" i="13"/>
  <c r="C532" i="13"/>
  <c r="C533" i="13"/>
  <c r="C534" i="13"/>
  <c r="C535" i="13"/>
  <c r="C536" i="13"/>
  <c r="C537" i="13"/>
  <c r="C538" i="13"/>
  <c r="C539" i="13"/>
  <c r="C540" i="13"/>
  <c r="C541" i="13"/>
  <c r="C542" i="13"/>
  <c r="C543" i="13"/>
  <c r="C544" i="13"/>
  <c r="C545" i="13"/>
  <c r="C546" i="13"/>
  <c r="C547" i="13"/>
  <c r="C548" i="13"/>
  <c r="C549" i="13"/>
  <c r="C550" i="13"/>
  <c r="C551" i="13"/>
  <c r="C552" i="13"/>
  <c r="C553" i="13"/>
  <c r="C554" i="13"/>
  <c r="C555" i="13"/>
  <c r="C556" i="13"/>
  <c r="C557" i="13"/>
  <c r="C558" i="13"/>
  <c r="C559" i="13"/>
  <c r="C560" i="13"/>
  <c r="C561" i="13"/>
  <c r="C562" i="13"/>
  <c r="C563" i="13"/>
  <c r="C564" i="13"/>
  <c r="C565" i="13"/>
  <c r="C566" i="13"/>
  <c r="C567" i="13"/>
  <c r="C568" i="13"/>
  <c r="C569" i="13"/>
  <c r="C570" i="13"/>
  <c r="C571" i="13"/>
  <c r="C572" i="13"/>
  <c r="C573" i="13"/>
  <c r="C574" i="13"/>
  <c r="C575" i="13"/>
  <c r="C576" i="13"/>
  <c r="C577" i="13"/>
  <c r="C578" i="13"/>
  <c r="C579" i="13"/>
  <c r="C580" i="13"/>
  <c r="C581" i="13"/>
  <c r="C582" i="13"/>
  <c r="C583" i="13"/>
  <c r="C584" i="13"/>
  <c r="C585" i="13"/>
  <c r="C586" i="13"/>
  <c r="C587" i="13"/>
  <c r="C588" i="13"/>
  <c r="C589" i="13"/>
  <c r="C590" i="13"/>
  <c r="C591" i="13"/>
  <c r="C592" i="13"/>
  <c r="C593" i="13"/>
  <c r="C594" i="13"/>
  <c r="C595" i="13"/>
  <c r="C596" i="13"/>
  <c r="C597" i="13"/>
  <c r="C598" i="13"/>
  <c r="C599" i="13"/>
  <c r="C600" i="13"/>
  <c r="C601" i="13"/>
  <c r="C602" i="13"/>
  <c r="C603" i="13"/>
  <c r="C604" i="13"/>
  <c r="C605" i="13"/>
  <c r="C606" i="13"/>
  <c r="C607" i="13"/>
  <c r="C608" i="13"/>
  <c r="C609" i="13"/>
  <c r="C610" i="13"/>
  <c r="C611" i="13"/>
  <c r="C612" i="13"/>
  <c r="C613" i="13"/>
  <c r="C614" i="13"/>
  <c r="C615" i="13"/>
  <c r="C616" i="13"/>
  <c r="C617" i="13"/>
  <c r="C618" i="13"/>
  <c r="C619" i="13"/>
  <c r="C620" i="13"/>
  <c r="C621" i="13"/>
  <c r="C622" i="13"/>
  <c r="C623" i="13"/>
  <c r="C624" i="13"/>
  <c r="C625" i="13"/>
  <c r="C626" i="13"/>
  <c r="C627" i="13"/>
  <c r="C628" i="13"/>
  <c r="C629" i="13"/>
  <c r="C630" i="13"/>
  <c r="C631" i="13"/>
  <c r="C632" i="13"/>
  <c r="C633" i="13"/>
  <c r="C634" i="13"/>
  <c r="C635" i="13"/>
  <c r="C636" i="13"/>
  <c r="C637" i="13"/>
  <c r="C638" i="13"/>
  <c r="C639" i="13"/>
  <c r="C640" i="13"/>
  <c r="C641" i="13"/>
  <c r="C642" i="13"/>
  <c r="C643" i="13"/>
  <c r="C644" i="13"/>
  <c r="C645" i="13"/>
  <c r="C646" i="13"/>
  <c r="C647" i="13"/>
  <c r="C648" i="13"/>
  <c r="C649" i="13"/>
  <c r="C650" i="13"/>
  <c r="C651" i="13"/>
  <c r="C652" i="13"/>
  <c r="C653" i="13"/>
  <c r="C654" i="13"/>
  <c r="C655" i="13"/>
  <c r="C656" i="13"/>
  <c r="C657" i="13"/>
  <c r="C658" i="13"/>
  <c r="C659" i="13"/>
  <c r="C660" i="13"/>
  <c r="C661" i="13"/>
  <c r="C662" i="13"/>
  <c r="C663" i="13"/>
  <c r="C664" i="13"/>
  <c r="C665" i="13"/>
  <c r="C666" i="13"/>
  <c r="C667" i="13"/>
  <c r="C668" i="13"/>
  <c r="C669" i="13"/>
  <c r="C670" i="13"/>
  <c r="C671" i="13"/>
  <c r="C672" i="13"/>
  <c r="C673" i="13"/>
  <c r="C674" i="13"/>
  <c r="C675" i="13"/>
  <c r="C676" i="13"/>
  <c r="C677" i="13"/>
  <c r="C678" i="13"/>
  <c r="C679" i="13"/>
  <c r="C680" i="13"/>
  <c r="C681" i="13"/>
  <c r="C682" i="13"/>
  <c r="C683" i="13"/>
  <c r="C684" i="13"/>
  <c r="C685" i="13"/>
  <c r="C686" i="13"/>
  <c r="C687" i="13"/>
  <c r="C688" i="13"/>
  <c r="C689" i="13"/>
  <c r="C690" i="13"/>
  <c r="C691" i="13"/>
  <c r="C692" i="13"/>
  <c r="C693" i="13"/>
  <c r="C694" i="13"/>
  <c r="C695" i="13"/>
  <c r="C696" i="13"/>
  <c r="C697" i="13"/>
  <c r="C698" i="13"/>
  <c r="C699" i="13"/>
  <c r="C700" i="13"/>
  <c r="C701" i="13"/>
  <c r="C702" i="13"/>
  <c r="C703" i="13"/>
  <c r="C704" i="13"/>
  <c r="C705" i="13"/>
  <c r="C706" i="13"/>
  <c r="C707" i="13"/>
  <c r="C708" i="13"/>
  <c r="C709" i="13"/>
  <c r="C710" i="13"/>
  <c r="C711" i="13"/>
  <c r="C712" i="13"/>
  <c r="C713" i="13"/>
  <c r="C714" i="13"/>
  <c r="C715" i="13"/>
  <c r="C716" i="13"/>
  <c r="C717" i="13"/>
  <c r="C718" i="13"/>
  <c r="C719" i="13"/>
  <c r="C720" i="13"/>
  <c r="C721" i="13"/>
  <c r="C722" i="13"/>
  <c r="C723" i="13"/>
  <c r="C724" i="13"/>
  <c r="C725" i="13"/>
  <c r="C726" i="13"/>
  <c r="C727" i="13"/>
  <c r="C728" i="13"/>
  <c r="C729" i="13"/>
  <c r="C730" i="13"/>
  <c r="C731" i="13"/>
  <c r="C732" i="13"/>
  <c r="C733" i="13"/>
  <c r="C734" i="13"/>
  <c r="C735" i="13"/>
  <c r="C736" i="13"/>
  <c r="C737" i="13"/>
  <c r="C738" i="13"/>
  <c r="C739" i="13"/>
  <c r="C740" i="13"/>
  <c r="C741" i="13"/>
  <c r="C742" i="13"/>
  <c r="C743" i="13"/>
  <c r="C744" i="13"/>
  <c r="C745" i="13"/>
  <c r="C746" i="13"/>
  <c r="C747" i="13"/>
  <c r="C748" i="13"/>
  <c r="C749" i="13"/>
  <c r="C750" i="13"/>
  <c r="C751" i="13"/>
  <c r="C752" i="13"/>
  <c r="C753" i="13"/>
  <c r="C754" i="13"/>
  <c r="C755" i="13"/>
  <c r="C756" i="13"/>
  <c r="C757" i="13"/>
  <c r="C758" i="13"/>
  <c r="C759" i="13"/>
  <c r="C760"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0" i="13"/>
  <c r="C821" i="13"/>
  <c r="C822" i="13"/>
  <c r="C823" i="13"/>
  <c r="C824" i="13"/>
  <c r="C825" i="13"/>
  <c r="C826" i="13"/>
  <c r="C827" i="13"/>
  <c r="C828" i="13"/>
  <c r="C829" i="13"/>
  <c r="C830" i="13"/>
  <c r="C831" i="13"/>
  <c r="C832" i="13"/>
  <c r="C833" i="13"/>
  <c r="C834" i="13"/>
  <c r="C835" i="13"/>
  <c r="C836" i="13"/>
  <c r="C837" i="13"/>
  <c r="C838" i="13"/>
  <c r="C839" i="13"/>
  <c r="C840" i="13"/>
  <c r="C841" i="13"/>
  <c r="C842" i="13"/>
  <c r="C843" i="13"/>
  <c r="C844" i="13"/>
  <c r="C845" i="13"/>
  <c r="C846" i="13"/>
  <c r="C847" i="13"/>
  <c r="C848" i="13"/>
  <c r="C849" i="13"/>
  <c r="C850" i="13"/>
  <c r="C851" i="13"/>
  <c r="C852" i="13"/>
  <c r="C853" i="13"/>
  <c r="C854" i="13"/>
  <c r="C855" i="13"/>
  <c r="C856" i="13"/>
  <c r="C857" i="13"/>
  <c r="C858" i="13"/>
  <c r="C859" i="13"/>
  <c r="C860" i="13"/>
  <c r="C861" i="13"/>
  <c r="C862" i="13"/>
  <c r="C863" i="13"/>
  <c r="C864" i="13"/>
  <c r="C865" i="13"/>
  <c r="C866" i="13"/>
  <c r="C867" i="13"/>
  <c r="C868" i="13"/>
  <c r="C869" i="13"/>
  <c r="C870" i="13"/>
  <c r="C871" i="13"/>
  <c r="C872" i="13"/>
  <c r="C873" i="13"/>
  <c r="C874" i="13"/>
  <c r="C875" i="13"/>
  <c r="C876" i="13"/>
  <c r="C877" i="13"/>
  <c r="C878" i="13"/>
  <c r="C879" i="13"/>
  <c r="C880" i="13"/>
  <c r="C881" i="13"/>
  <c r="C882" i="13"/>
  <c r="C883" i="13"/>
  <c r="C884" i="13"/>
  <c r="C885" i="13"/>
  <c r="C886" i="13"/>
  <c r="C887" i="13"/>
  <c r="C888" i="13"/>
  <c r="C889" i="13"/>
  <c r="C890" i="13"/>
  <c r="C891" i="13"/>
  <c r="C892" i="13"/>
  <c r="C893" i="13"/>
  <c r="C894" i="13"/>
  <c r="C895" i="13"/>
  <c r="C896" i="13"/>
  <c r="C897" i="13"/>
  <c r="C898" i="13"/>
  <c r="C899" i="13"/>
  <c r="C900" i="13"/>
  <c r="C901" i="13"/>
  <c r="C902" i="13"/>
  <c r="C903" i="13"/>
  <c r="C904" i="13"/>
  <c r="C905" i="13"/>
  <c r="C906" i="13"/>
  <c r="C907" i="13"/>
  <c r="C908" i="13"/>
  <c r="C909" i="13"/>
  <c r="C910" i="13"/>
  <c r="C911" i="13"/>
  <c r="C912" i="13"/>
  <c r="C913" i="13"/>
  <c r="C914" i="13"/>
  <c r="C915" i="13"/>
  <c r="C916" i="13"/>
  <c r="C917" i="13"/>
  <c r="C918" i="13"/>
  <c r="C919" i="13"/>
  <c r="C920" i="13"/>
  <c r="C921" i="13"/>
  <c r="C922" i="13"/>
  <c r="C923" i="13"/>
  <c r="C924" i="13"/>
  <c r="C925" i="13"/>
  <c r="C926" i="13"/>
  <c r="C927" i="13"/>
  <c r="C928" i="13"/>
  <c r="C929" i="13"/>
  <c r="C930" i="13"/>
  <c r="C931" i="13"/>
  <c r="C932" i="13"/>
  <c r="C933" i="13"/>
  <c r="C934" i="13"/>
  <c r="C935" i="13"/>
  <c r="C936" i="13"/>
  <c r="C937" i="13"/>
  <c r="C938" i="13"/>
  <c r="C939" i="13"/>
  <c r="C940" i="13"/>
  <c r="C941" i="13"/>
  <c r="C942" i="13"/>
  <c r="C943" i="13"/>
  <c r="C944" i="13"/>
  <c r="C945" i="13"/>
  <c r="C946" i="13"/>
  <c r="C947" i="13"/>
  <c r="C948" i="13"/>
  <c r="C949" i="13"/>
  <c r="C950" i="13"/>
  <c r="C951" i="13"/>
  <c r="C952" i="13"/>
  <c r="C953" i="13"/>
  <c r="C954" i="13"/>
  <c r="C955" i="13"/>
  <c r="C956" i="13"/>
  <c r="C957" i="13"/>
  <c r="C958" i="13"/>
  <c r="C959" i="13"/>
  <c r="C960" i="13"/>
  <c r="C961" i="13"/>
  <c r="C962" i="13"/>
  <c r="C963" i="13"/>
  <c r="C964" i="13"/>
  <c r="C965" i="13"/>
  <c r="C966" i="13"/>
  <c r="C967" i="13"/>
  <c r="C968" i="13"/>
  <c r="C969" i="13"/>
  <c r="C970" i="13"/>
  <c r="C971" i="13"/>
  <c r="C972" i="13"/>
  <c r="C973" i="13"/>
  <c r="C974" i="13"/>
  <c r="C975" i="13"/>
  <c r="C976" i="13"/>
  <c r="C977" i="13"/>
  <c r="C978" i="13"/>
  <c r="C979" i="13"/>
  <c r="C980" i="13"/>
  <c r="C981" i="13"/>
  <c r="C982" i="13"/>
  <c r="C983" i="13"/>
  <c r="C984" i="13"/>
  <c r="C985" i="13"/>
  <c r="C986" i="13"/>
  <c r="C987" i="13"/>
  <c r="C988" i="13"/>
  <c r="C989" i="13"/>
  <c r="C990" i="13"/>
  <c r="C991" i="13"/>
  <c r="C992" i="13"/>
  <c r="C993" i="13"/>
  <c r="C994" i="13"/>
  <c r="C995" i="13"/>
  <c r="C5091" i="13"/>
  <c r="E601" i="13" l="1"/>
  <c r="E599" i="13"/>
  <c r="E595" i="13"/>
  <c r="E591" i="13"/>
  <c r="E587" i="13"/>
  <c r="E581" i="13"/>
  <c r="E577" i="13"/>
  <c r="E573" i="13"/>
  <c r="E569" i="13"/>
  <c r="E565" i="13"/>
  <c r="E561" i="13"/>
  <c r="E557" i="13"/>
  <c r="E553" i="13"/>
  <c r="E549" i="13"/>
  <c r="E543" i="13"/>
  <c r="E539" i="13"/>
  <c r="E535" i="13"/>
  <c r="E531" i="13"/>
  <c r="E527" i="13"/>
  <c r="E521" i="13"/>
  <c r="E517" i="13"/>
  <c r="E513" i="13"/>
  <c r="E509" i="13"/>
  <c r="E505" i="13"/>
  <c r="E499" i="13"/>
  <c r="E495" i="13"/>
  <c r="E491" i="13"/>
  <c r="E487" i="13"/>
  <c r="E483" i="13"/>
  <c r="E479" i="13"/>
  <c r="E475" i="13"/>
  <c r="E471" i="13"/>
  <c r="E467" i="13"/>
  <c r="E463" i="13"/>
  <c r="E457" i="13"/>
  <c r="E453" i="13"/>
  <c r="E449" i="13"/>
  <c r="E445" i="13"/>
  <c r="E439" i="13"/>
  <c r="E435" i="13"/>
  <c r="E431" i="13"/>
  <c r="E427" i="13"/>
  <c r="E423" i="13"/>
  <c r="E417" i="13"/>
  <c r="E413" i="13"/>
  <c r="E5091" i="13"/>
  <c r="E745" i="13"/>
  <c r="E743" i="13"/>
  <c r="E741" i="13"/>
  <c r="E739" i="13"/>
  <c r="E737" i="13"/>
  <c r="E735" i="13"/>
  <c r="E733" i="13"/>
  <c r="E731" i="13"/>
  <c r="E729" i="13"/>
  <c r="E727" i="13"/>
  <c r="E725" i="13"/>
  <c r="E723" i="13"/>
  <c r="E721" i="13"/>
  <c r="E719" i="13"/>
  <c r="E717" i="13"/>
  <c r="E715" i="13"/>
  <c r="E713" i="13"/>
  <c r="E711" i="13"/>
  <c r="E709" i="13"/>
  <c r="E707" i="13"/>
  <c r="E705" i="13"/>
  <c r="E703" i="13"/>
  <c r="E701" i="13"/>
  <c r="E699" i="13"/>
  <c r="E697" i="13"/>
  <c r="E695" i="13"/>
  <c r="E693" i="13"/>
  <c r="E691" i="13"/>
  <c r="E689" i="13"/>
  <c r="E687" i="13"/>
  <c r="E685" i="13"/>
  <c r="E683" i="13"/>
  <c r="E681" i="13"/>
  <c r="E679" i="13"/>
  <c r="E677" i="13"/>
  <c r="E675" i="13"/>
  <c r="E673" i="13"/>
  <c r="E671" i="13"/>
  <c r="E669" i="13"/>
  <c r="E667" i="13"/>
  <c r="E665" i="13"/>
  <c r="E663" i="13"/>
  <c r="E661" i="13"/>
  <c r="E659" i="13"/>
  <c r="E657" i="13"/>
  <c r="E655" i="13"/>
  <c r="E653" i="13"/>
  <c r="E651" i="13"/>
  <c r="E649" i="13"/>
  <c r="E647" i="13"/>
  <c r="E645" i="13"/>
  <c r="E643" i="13"/>
  <c r="E641" i="13"/>
  <c r="E639" i="13"/>
  <c r="E637" i="13"/>
  <c r="E635" i="13"/>
  <c r="E633" i="13"/>
  <c r="E631" i="13"/>
  <c r="E629" i="13"/>
  <c r="E627" i="13"/>
  <c r="E625" i="13"/>
  <c r="E623" i="13"/>
  <c r="E621" i="13"/>
  <c r="E619" i="13"/>
  <c r="E617" i="13"/>
  <c r="E615" i="13"/>
  <c r="E613" i="13"/>
  <c r="E611" i="13"/>
  <c r="E609" i="13"/>
  <c r="E607" i="13"/>
  <c r="E605" i="13"/>
  <c r="E603" i="13"/>
  <c r="E597" i="13"/>
  <c r="E593" i="13"/>
  <c r="E589" i="13"/>
  <c r="E585" i="13"/>
  <c r="E583" i="13"/>
  <c r="E579" i="13"/>
  <c r="E575" i="13"/>
  <c r="E571" i="13"/>
  <c r="E567" i="13"/>
  <c r="E563" i="13"/>
  <c r="E559" i="13"/>
  <c r="E555" i="13"/>
  <c r="E551" i="13"/>
  <c r="E547" i="13"/>
  <c r="E545" i="13"/>
  <c r="E541" i="13"/>
  <c r="E537" i="13"/>
  <c r="E533" i="13"/>
  <c r="E529" i="13"/>
  <c r="E525" i="13"/>
  <c r="E523" i="13"/>
  <c r="E519" i="13"/>
  <c r="E515" i="13"/>
  <c r="E511" i="13"/>
  <c r="E507" i="13"/>
  <c r="E503" i="13"/>
  <c r="E501" i="13"/>
  <c r="E497" i="13"/>
  <c r="E493" i="13"/>
  <c r="E489" i="13"/>
  <c r="E485" i="13"/>
  <c r="E481" i="13"/>
  <c r="E477" i="13"/>
  <c r="E473" i="13"/>
  <c r="E469" i="13"/>
  <c r="E465" i="13"/>
  <c r="E461" i="13"/>
  <c r="E459" i="13"/>
  <c r="E455" i="13"/>
  <c r="E451" i="13"/>
  <c r="E447" i="13"/>
  <c r="E443" i="13"/>
  <c r="E441" i="13"/>
  <c r="E437" i="13"/>
  <c r="E433" i="13"/>
  <c r="E429" i="13"/>
  <c r="E425" i="13"/>
  <c r="E421" i="13"/>
  <c r="E419" i="13"/>
  <c r="E415" i="13"/>
  <c r="E409" i="13"/>
  <c r="E405" i="13"/>
  <c r="E401" i="13"/>
  <c r="E397" i="13"/>
  <c r="E393" i="13"/>
  <c r="E389" i="13"/>
  <c r="E385" i="13"/>
  <c r="E383" i="13"/>
  <c r="E379" i="13"/>
  <c r="E375" i="13"/>
  <c r="E371" i="13"/>
  <c r="E367" i="13"/>
  <c r="E363" i="13"/>
  <c r="E359" i="13"/>
  <c r="E355" i="13"/>
  <c r="E351" i="13"/>
  <c r="E347" i="13"/>
  <c r="E343" i="13"/>
  <c r="E339" i="13"/>
  <c r="E333" i="13"/>
  <c r="E329" i="13"/>
  <c r="E325" i="13"/>
  <c r="E321" i="13"/>
  <c r="E317" i="13"/>
  <c r="E313" i="13"/>
  <c r="E309" i="13"/>
  <c r="E305" i="13"/>
  <c r="E301" i="13"/>
  <c r="E297" i="13"/>
  <c r="E293" i="13"/>
  <c r="E291" i="13"/>
  <c r="E285" i="13"/>
  <c r="E281" i="13"/>
  <c r="E277" i="13"/>
  <c r="E273" i="13"/>
  <c r="E271" i="13"/>
  <c r="E267" i="13"/>
  <c r="E261" i="13"/>
  <c r="E259" i="13"/>
  <c r="E255" i="13"/>
  <c r="E251" i="13"/>
  <c r="E247" i="13"/>
  <c r="E243" i="13"/>
  <c r="E239" i="13"/>
  <c r="E237" i="13"/>
  <c r="E233" i="13"/>
  <c r="E229" i="13"/>
  <c r="E225" i="13"/>
  <c r="E221" i="13"/>
  <c r="E217" i="13"/>
  <c r="E213" i="13"/>
  <c r="E209" i="13"/>
  <c r="E205" i="13"/>
  <c r="E201" i="13"/>
  <c r="E197" i="13"/>
  <c r="E193" i="13"/>
  <c r="E189" i="13"/>
  <c r="E185" i="13"/>
  <c r="E183" i="13"/>
  <c r="E179" i="13"/>
  <c r="E175" i="13"/>
  <c r="E171" i="13"/>
  <c r="E167" i="13"/>
  <c r="E163" i="13"/>
  <c r="E159" i="13"/>
  <c r="E155" i="13"/>
  <c r="E151" i="13"/>
  <c r="E147" i="13"/>
  <c r="E143" i="13"/>
  <c r="E139" i="13"/>
  <c r="E135" i="13"/>
  <c r="E131" i="13"/>
  <c r="E127" i="13"/>
  <c r="E97" i="13"/>
  <c r="E411" i="13"/>
  <c r="E407" i="13"/>
  <c r="E403" i="13"/>
  <c r="E399" i="13"/>
  <c r="E395" i="13"/>
  <c r="E391" i="13"/>
  <c r="E387" i="13"/>
  <c r="E381" i="13"/>
  <c r="E377" i="13"/>
  <c r="E373" i="13"/>
  <c r="E369" i="13"/>
  <c r="E365" i="13"/>
  <c r="E361" i="13"/>
  <c r="E357" i="13"/>
  <c r="E353" i="13"/>
  <c r="E349" i="13"/>
  <c r="E345" i="13"/>
  <c r="E341" i="13"/>
  <c r="E337" i="13"/>
  <c r="E335" i="13"/>
  <c r="E331" i="13"/>
  <c r="E327" i="13"/>
  <c r="E323" i="13"/>
  <c r="E319" i="13"/>
  <c r="E315" i="13"/>
  <c r="E311" i="13"/>
  <c r="E307" i="13"/>
  <c r="E303" i="13"/>
  <c r="E299" i="13"/>
  <c r="E295" i="13"/>
  <c r="E289" i="13"/>
  <c r="E287" i="13"/>
  <c r="E283" i="13"/>
  <c r="E279" i="13"/>
  <c r="E275" i="13"/>
  <c r="E269" i="13"/>
  <c r="E265" i="13"/>
  <c r="E263" i="13"/>
  <c r="E257" i="13"/>
  <c r="E253" i="13"/>
  <c r="E249" i="13"/>
  <c r="E245" i="13"/>
  <c r="E241" i="13"/>
  <c r="E235" i="13"/>
  <c r="E231" i="13"/>
  <c r="E227" i="13"/>
  <c r="E223" i="13"/>
  <c r="E219" i="13"/>
  <c r="E215" i="13"/>
  <c r="E211" i="13"/>
  <c r="E207" i="13"/>
  <c r="E203" i="13"/>
  <c r="E199" i="13"/>
  <c r="E195" i="13"/>
  <c r="E191" i="13"/>
  <c r="E187" i="13"/>
  <c r="E181" i="13"/>
  <c r="E177" i="13"/>
  <c r="E173" i="13"/>
  <c r="E169" i="13"/>
  <c r="E165" i="13"/>
  <c r="E161" i="13"/>
  <c r="E157" i="13"/>
  <c r="E153" i="13"/>
  <c r="E149" i="13"/>
  <c r="E145" i="13"/>
  <c r="E141" i="13"/>
  <c r="E137" i="13"/>
  <c r="E133" i="13"/>
  <c r="E129" i="13"/>
  <c r="E125" i="13"/>
  <c r="E123" i="13"/>
  <c r="E121" i="13"/>
  <c r="E119" i="13"/>
  <c r="E117" i="13"/>
  <c r="E115" i="13"/>
  <c r="E113" i="13"/>
  <c r="E111" i="13"/>
  <c r="E109" i="13"/>
  <c r="E107" i="13"/>
  <c r="E105" i="13"/>
  <c r="E103" i="13"/>
  <c r="E101" i="13"/>
  <c r="E99" i="13"/>
  <c r="E13" i="13"/>
  <c r="E95" i="13"/>
  <c r="E93" i="13"/>
  <c r="E91" i="13"/>
  <c r="E89" i="13"/>
  <c r="E87" i="13"/>
  <c r="E85" i="13"/>
  <c r="E83" i="13"/>
  <c r="E81" i="13"/>
  <c r="E79" i="13"/>
  <c r="E77" i="13"/>
  <c r="E75" i="13"/>
  <c r="E73" i="13"/>
  <c r="E71" i="13"/>
  <c r="E69" i="13"/>
  <c r="E67" i="13"/>
  <c r="E65" i="13"/>
  <c r="E63" i="13"/>
  <c r="E61" i="13"/>
  <c r="E59" i="13"/>
  <c r="E57" i="13"/>
  <c r="E55" i="13"/>
  <c r="E53" i="13"/>
  <c r="E51" i="13"/>
  <c r="E49" i="13"/>
  <c r="E47" i="13"/>
  <c r="E45" i="13"/>
  <c r="E43" i="13"/>
  <c r="E41" i="13"/>
  <c r="E39" i="13"/>
  <c r="E37" i="13"/>
  <c r="E35" i="13"/>
  <c r="E33" i="13"/>
  <c r="E31" i="13"/>
  <c r="E29" i="13"/>
  <c r="E27" i="13"/>
  <c r="E25" i="13"/>
  <c r="E23" i="13"/>
  <c r="E21" i="13"/>
  <c r="E19" i="13"/>
  <c r="E17" i="13"/>
  <c r="E15" i="13"/>
  <c r="E11" i="13"/>
  <c r="E9" i="13"/>
  <c r="E7" i="13"/>
  <c r="E5" i="13"/>
  <c r="E3" i="13"/>
  <c r="E6553" i="13"/>
  <c r="E6551" i="13"/>
  <c r="E6549" i="13"/>
  <c r="E6547" i="13"/>
  <c r="E6545" i="13"/>
  <c r="E6543" i="13"/>
  <c r="E6541" i="13"/>
  <c r="E6539" i="13"/>
  <c r="E6537" i="13"/>
  <c r="E6535" i="13"/>
  <c r="E6533" i="13"/>
  <c r="E6531" i="13"/>
  <c r="E6529" i="13"/>
  <c r="E6527" i="13"/>
  <c r="E6525" i="13"/>
  <c r="E6523" i="13"/>
  <c r="E6521" i="13"/>
  <c r="E6519" i="13"/>
  <c r="E6517" i="13"/>
  <c r="E6515" i="13"/>
  <c r="E6513" i="13"/>
  <c r="E6511" i="13"/>
  <c r="E6509" i="13"/>
  <c r="E6507" i="13"/>
  <c r="E6505" i="13"/>
  <c r="E6503" i="13"/>
  <c r="E6501" i="13"/>
  <c r="E6499" i="13"/>
  <c r="E6497" i="13"/>
  <c r="E6495" i="13"/>
  <c r="E6493" i="13"/>
  <c r="E6491" i="13"/>
  <c r="E6489" i="13"/>
  <c r="E6487" i="13"/>
  <c r="E6485" i="13"/>
  <c r="E6483" i="13"/>
  <c r="E6481" i="13"/>
  <c r="E6479" i="13"/>
  <c r="E6477" i="13"/>
  <c r="E6475" i="13"/>
  <c r="E6473" i="13"/>
  <c r="E6471" i="13"/>
  <c r="E6469" i="13"/>
  <c r="E6467" i="13"/>
  <c r="E6465" i="13"/>
  <c r="E6463" i="13"/>
  <c r="E6461" i="13"/>
  <c r="E6459" i="13"/>
  <c r="E6457" i="13"/>
  <c r="E6455" i="13"/>
  <c r="E6453" i="13"/>
  <c r="E6451" i="13"/>
  <c r="E6449" i="13"/>
  <c r="E6447" i="13"/>
  <c r="E6445" i="13"/>
  <c r="E6443" i="13"/>
  <c r="E6441" i="13"/>
  <c r="E6439" i="13"/>
  <c r="E6437" i="13"/>
  <c r="E6435" i="13"/>
  <c r="E6433" i="13"/>
  <c r="E6431" i="13"/>
  <c r="E6429" i="13"/>
  <c r="E6427" i="13"/>
  <c r="E6425" i="13"/>
  <c r="E6423" i="13"/>
  <c r="E6421" i="13"/>
  <c r="E6419" i="13"/>
  <c r="E6417" i="13"/>
  <c r="E6415" i="13"/>
  <c r="E6413" i="13"/>
  <c r="E6411" i="13"/>
  <c r="E6409" i="13"/>
  <c r="E6407" i="13"/>
  <c r="E6405" i="13"/>
  <c r="E6403" i="13"/>
  <c r="E6401" i="13"/>
  <c r="E6399" i="13"/>
  <c r="E6397" i="13"/>
  <c r="E6395" i="13"/>
  <c r="E6393" i="13"/>
  <c r="E6391" i="13"/>
  <c r="E6389" i="13"/>
  <c r="E6387" i="13"/>
  <c r="E6385" i="13"/>
  <c r="E6383" i="13"/>
  <c r="E6381" i="13"/>
  <c r="E6379" i="13"/>
  <c r="E6377" i="13"/>
  <c r="E6375" i="13"/>
  <c r="E6373" i="13"/>
  <c r="E6371" i="13"/>
  <c r="E6369" i="13"/>
  <c r="E6367" i="13"/>
  <c r="E6365" i="13"/>
  <c r="E6363" i="13"/>
  <c r="E6361" i="13"/>
  <c r="E6359" i="13"/>
  <c r="E6357" i="13"/>
  <c r="E6355" i="13"/>
  <c r="E6353" i="13"/>
  <c r="E6351" i="13"/>
  <c r="E6349" i="13"/>
  <c r="E6347" i="13"/>
  <c r="E6345" i="13"/>
  <c r="E6343" i="13"/>
  <c r="E6341" i="13"/>
  <c r="E6339" i="13"/>
  <c r="E6337" i="13"/>
  <c r="E6335" i="13"/>
  <c r="E6333" i="13"/>
  <c r="E6331" i="13"/>
  <c r="E6329" i="13"/>
  <c r="E6327" i="13"/>
  <c r="E6325" i="13"/>
  <c r="E6323" i="13"/>
  <c r="E6321" i="13"/>
  <c r="E6319" i="13"/>
  <c r="E6317" i="13"/>
  <c r="E6315" i="13"/>
  <c r="E6313" i="13"/>
  <c r="E6311" i="13"/>
  <c r="E6309" i="13"/>
  <c r="E6307" i="13"/>
  <c r="E6305" i="13"/>
  <c r="E6303" i="13"/>
  <c r="E6301" i="13"/>
  <c r="E6299" i="13"/>
  <c r="E6297" i="13"/>
  <c r="E6295" i="13"/>
  <c r="E6293" i="13"/>
  <c r="E6291" i="13"/>
  <c r="E6289" i="13"/>
  <c r="E6287" i="13"/>
  <c r="E6285" i="13"/>
  <c r="E6283" i="13"/>
  <c r="E6281" i="13"/>
  <c r="E6279" i="13"/>
  <c r="E6277" i="13"/>
  <c r="E6275" i="13"/>
  <c r="E6273" i="13"/>
  <c r="E6271" i="13"/>
  <c r="E6269" i="13"/>
  <c r="E6267" i="13"/>
  <c r="E6265" i="13"/>
  <c r="E6263" i="13"/>
  <c r="E6261" i="13"/>
  <c r="E6259" i="13"/>
  <c r="E6257" i="13"/>
  <c r="E6255" i="13"/>
  <c r="E6253" i="13"/>
  <c r="E6251" i="13"/>
  <c r="E6249" i="13"/>
  <c r="E6247" i="13"/>
  <c r="E6245" i="13"/>
  <c r="E6243" i="13"/>
  <c r="E6241" i="13"/>
  <c r="E6239" i="13"/>
  <c r="E6237" i="13"/>
  <c r="E6235" i="13"/>
  <c r="E6233" i="13"/>
  <c r="E6231" i="13"/>
  <c r="E6229" i="13"/>
  <c r="E6227" i="13"/>
  <c r="E6225" i="13"/>
  <c r="E6223" i="13"/>
  <c r="E6221" i="13"/>
  <c r="E6219" i="13"/>
  <c r="E6217" i="13"/>
  <c r="E6215" i="13"/>
  <c r="E6213" i="13"/>
  <c r="E6211" i="13"/>
  <c r="E6209" i="13"/>
  <c r="E6207" i="13"/>
  <c r="E6205" i="13"/>
  <c r="E6203" i="13"/>
  <c r="E6201" i="13"/>
  <c r="E6199" i="13"/>
  <c r="E6197" i="13"/>
  <c r="E6195" i="13"/>
  <c r="E6193" i="13"/>
  <c r="E6191" i="13"/>
  <c r="E6189" i="13"/>
  <c r="E6187" i="13"/>
  <c r="E6185" i="13"/>
  <c r="E6183" i="13"/>
  <c r="E6181" i="13"/>
  <c r="E6179" i="13"/>
  <c r="E6177" i="13"/>
  <c r="E6175" i="13"/>
  <c r="E6173" i="13"/>
  <c r="E6171" i="13"/>
  <c r="E6169" i="13"/>
  <c r="E6167" i="13"/>
  <c r="E6165" i="13"/>
  <c r="E6163" i="13"/>
  <c r="E6161" i="13"/>
  <c r="E6159" i="13"/>
  <c r="E6157" i="13"/>
  <c r="E6155" i="13"/>
  <c r="E6153" i="13"/>
  <c r="E6151" i="13"/>
  <c r="E6149" i="13"/>
  <c r="E6147" i="13"/>
  <c r="E6145" i="13"/>
  <c r="E6143" i="13"/>
  <c r="E6141" i="13"/>
  <c r="E6139" i="13"/>
  <c r="E6137" i="13"/>
  <c r="E6135" i="13"/>
  <c r="E6133" i="13"/>
  <c r="E6131" i="13"/>
  <c r="E6129" i="13"/>
  <c r="E6127" i="13"/>
  <c r="E6125" i="13"/>
  <c r="E6123" i="13"/>
  <c r="E6121" i="13"/>
  <c r="E6119" i="13"/>
  <c r="E6117" i="13"/>
  <c r="E6115" i="13"/>
  <c r="E6113" i="13"/>
  <c r="E6111" i="13"/>
  <c r="E6109" i="13"/>
  <c r="E6107" i="13"/>
  <c r="E6105" i="13"/>
  <c r="E6103" i="13"/>
  <c r="E6101" i="13"/>
  <c r="E6099" i="13"/>
  <c r="E6097" i="13"/>
  <c r="E6095" i="13"/>
  <c r="E6093" i="13"/>
  <c r="E6091" i="13"/>
  <c r="E6089" i="13"/>
  <c r="E6087" i="13"/>
  <c r="E6085" i="13"/>
  <c r="E6083" i="13"/>
  <c r="E6081" i="13"/>
  <c r="E6079" i="13"/>
  <c r="E6077" i="13"/>
  <c r="E6075" i="13"/>
  <c r="E6073" i="13"/>
  <c r="E6071" i="13"/>
  <c r="E6069" i="13"/>
  <c r="E6067" i="13"/>
  <c r="E6065" i="13"/>
  <c r="E6063" i="13"/>
  <c r="E6061" i="13"/>
  <c r="E6059" i="13"/>
  <c r="E6057" i="13"/>
  <c r="E6055" i="13"/>
  <c r="E6053" i="13"/>
  <c r="E6051" i="13"/>
  <c r="E6049" i="13"/>
  <c r="E6047" i="13"/>
  <c r="E6045" i="13"/>
  <c r="E6043" i="13"/>
  <c r="E6041" i="13"/>
  <c r="E6039" i="13"/>
  <c r="E6037" i="13"/>
  <c r="E6035" i="13"/>
  <c r="E6033" i="13"/>
  <c r="E6031" i="13"/>
  <c r="E6029" i="13"/>
  <c r="E6027" i="13"/>
  <c r="E6025" i="13"/>
  <c r="E6023" i="13"/>
  <c r="E6021" i="13"/>
  <c r="E6019" i="13"/>
  <c r="E6017" i="13"/>
  <c r="E6015" i="13"/>
  <c r="E6013" i="13"/>
  <c r="E6011" i="13"/>
  <c r="E6009" i="13"/>
  <c r="E6007" i="13"/>
  <c r="E6005" i="13"/>
  <c r="E6003" i="13"/>
  <c r="E6001" i="13"/>
  <c r="E5999" i="13"/>
  <c r="E5997" i="13"/>
  <c r="E5995" i="13"/>
  <c r="E5993" i="13"/>
  <c r="E5991" i="13"/>
  <c r="E5989" i="13"/>
  <c r="E5987" i="13"/>
  <c r="E5985" i="13"/>
  <c r="E5983" i="13"/>
  <c r="E5981" i="13"/>
  <c r="E5979" i="13"/>
  <c r="E5977" i="13"/>
  <c r="E5975" i="13"/>
  <c r="E5973" i="13"/>
  <c r="E5971" i="13"/>
  <c r="E5969" i="13"/>
  <c r="E5967" i="13"/>
  <c r="E5965" i="13"/>
  <c r="E5963" i="13"/>
  <c r="E5961" i="13"/>
  <c r="E5959" i="13"/>
  <c r="E5957" i="13"/>
  <c r="E5955" i="13"/>
  <c r="E5953" i="13"/>
  <c r="E5951" i="13"/>
  <c r="E5949" i="13"/>
  <c r="E5947" i="13"/>
  <c r="E5945" i="13"/>
  <c r="E5943" i="13"/>
  <c r="E5941" i="13"/>
  <c r="E5939" i="13"/>
  <c r="E5937" i="13"/>
  <c r="E5935" i="13"/>
  <c r="E5933" i="13"/>
  <c r="E5931" i="13"/>
  <c r="E5929" i="13"/>
  <c r="E5927" i="13"/>
  <c r="E5925" i="13"/>
  <c r="E5923" i="13"/>
  <c r="E5921" i="13"/>
  <c r="E5919" i="13"/>
  <c r="E5917" i="13"/>
  <c r="E5915" i="13"/>
  <c r="E5913" i="13"/>
  <c r="E5911" i="13"/>
  <c r="E5909" i="13"/>
  <c r="E5907" i="13"/>
  <c r="E5905" i="13"/>
  <c r="E5903" i="13"/>
  <c r="E5901" i="13"/>
  <c r="E5899" i="13"/>
  <c r="E5897" i="13"/>
  <c r="E5895" i="13"/>
  <c r="E5893" i="13"/>
  <c r="E5891" i="13"/>
  <c r="E5889" i="13"/>
  <c r="E5887" i="13"/>
  <c r="E5885" i="13"/>
  <c r="E5883" i="13"/>
  <c r="E5881" i="13"/>
  <c r="E5879" i="13"/>
  <c r="E5877" i="13"/>
  <c r="E5875" i="13"/>
  <c r="E5873" i="13"/>
  <c r="E5871" i="13"/>
  <c r="E5869" i="13"/>
  <c r="E5867" i="13"/>
  <c r="E5865" i="13"/>
  <c r="E5863" i="13"/>
  <c r="E5861" i="13"/>
  <c r="E5859" i="13"/>
  <c r="E5857" i="13"/>
  <c r="E5855" i="13"/>
  <c r="E5853" i="13"/>
  <c r="E5851" i="13"/>
  <c r="E5849" i="13"/>
  <c r="E5847" i="13"/>
  <c r="E5845" i="13"/>
  <c r="E5843" i="13"/>
  <c r="E5841" i="13"/>
  <c r="E5839" i="13"/>
  <c r="E5837" i="13"/>
  <c r="E5835" i="13"/>
  <c r="E5833" i="13"/>
  <c r="E5831" i="13"/>
  <c r="E5829" i="13"/>
  <c r="E5827" i="13"/>
  <c r="E5825" i="13"/>
  <c r="E5823" i="13"/>
  <c r="E5821" i="13"/>
  <c r="E5819" i="13"/>
  <c r="E5817" i="13"/>
  <c r="E5815" i="13"/>
  <c r="E5813" i="13"/>
  <c r="E5811" i="13"/>
  <c r="E5809" i="13"/>
  <c r="E5807" i="13"/>
  <c r="E5805" i="13"/>
  <c r="E5803" i="13"/>
  <c r="E5801" i="13"/>
  <c r="E5799" i="13"/>
  <c r="E5797" i="13"/>
  <c r="E5795" i="13"/>
  <c r="E5793" i="13"/>
  <c r="E5791" i="13"/>
  <c r="E5789" i="13"/>
  <c r="E5787" i="13"/>
  <c r="E5785" i="13"/>
  <c r="E5783" i="13"/>
  <c r="E5781" i="13"/>
  <c r="E5779" i="13"/>
  <c r="E5777" i="13"/>
  <c r="E5775" i="13"/>
  <c r="E5773" i="13"/>
  <c r="E5771" i="13"/>
  <c r="E5769" i="13"/>
  <c r="E5767" i="13"/>
  <c r="E5765" i="13"/>
  <c r="E5763" i="13"/>
  <c r="E5761" i="13"/>
  <c r="E5759" i="13"/>
  <c r="E5757" i="13"/>
  <c r="E5755" i="13"/>
  <c r="E5753" i="13"/>
  <c r="E5751" i="13"/>
  <c r="E5749" i="13"/>
  <c r="E5747" i="13"/>
  <c r="E5745" i="13"/>
  <c r="E5743" i="13"/>
  <c r="E5741" i="13"/>
  <c r="E5739" i="13"/>
  <c r="E5737" i="13"/>
  <c r="E5735" i="13"/>
  <c r="E5733" i="13"/>
  <c r="E5731" i="13"/>
  <c r="E5729" i="13"/>
  <c r="E5727" i="13"/>
  <c r="E5725" i="13"/>
  <c r="E5723" i="13"/>
  <c r="E5721" i="13"/>
  <c r="E5719" i="13"/>
  <c r="E5717" i="13"/>
  <c r="E5715" i="13"/>
  <c r="E5713" i="13"/>
  <c r="E5711" i="13"/>
  <c r="E5709" i="13"/>
  <c r="E5707" i="13"/>
  <c r="E5705" i="13"/>
  <c r="E5703" i="13"/>
  <c r="E5701" i="13"/>
  <c r="E5699" i="13"/>
  <c r="E5697" i="13"/>
  <c r="E5695" i="13"/>
  <c r="E5693" i="13"/>
  <c r="E5691" i="13"/>
  <c r="E5689" i="13"/>
  <c r="E5687" i="13"/>
  <c r="E5685" i="13"/>
  <c r="E5683" i="13"/>
  <c r="E5681" i="13"/>
  <c r="E5679" i="13"/>
  <c r="E5677" i="13"/>
  <c r="E5675" i="13"/>
  <c r="E5673" i="13"/>
  <c r="E5671" i="13"/>
  <c r="E5669" i="13"/>
  <c r="E5667" i="13"/>
  <c r="E5665" i="13"/>
  <c r="E5663" i="13"/>
  <c r="E5661" i="13"/>
  <c r="E5659" i="13"/>
  <c r="E5657" i="13"/>
  <c r="E5655" i="13"/>
  <c r="E5653" i="13"/>
  <c r="E5651" i="13"/>
  <c r="E5649" i="13"/>
  <c r="E5647" i="13"/>
  <c r="E5645" i="13"/>
  <c r="E5643" i="13"/>
  <c r="E5641" i="13"/>
  <c r="E5639" i="13"/>
  <c r="E5637" i="13"/>
  <c r="E5635" i="13"/>
  <c r="E5633" i="13"/>
  <c r="E5631" i="13"/>
  <c r="E5629" i="13"/>
  <c r="E5627" i="13"/>
  <c r="E5625" i="13"/>
  <c r="E5623" i="13"/>
  <c r="E5621" i="13"/>
  <c r="E5619" i="13"/>
  <c r="E5617" i="13"/>
  <c r="E5615" i="13"/>
  <c r="E5613" i="13"/>
  <c r="E5611" i="13"/>
  <c r="E5609" i="13"/>
  <c r="E5607" i="13"/>
  <c r="E5605" i="13"/>
  <c r="E5603" i="13"/>
  <c r="E5601" i="13"/>
  <c r="E5599" i="13"/>
  <c r="E5597" i="13"/>
  <c r="E5595" i="13"/>
  <c r="E5593" i="13"/>
  <c r="E5591" i="13"/>
  <c r="E5589" i="13"/>
  <c r="E5587" i="13"/>
  <c r="E5585" i="13"/>
  <c r="E5583" i="13"/>
  <c r="E5581" i="13"/>
  <c r="E5579" i="13"/>
  <c r="E5577" i="13"/>
  <c r="E5575" i="13"/>
  <c r="E5573" i="13"/>
  <c r="E5571" i="13"/>
  <c r="E5569" i="13"/>
  <c r="E5567" i="13"/>
  <c r="E5565" i="13"/>
  <c r="E5563" i="13"/>
  <c r="E5561" i="13"/>
  <c r="E5559" i="13"/>
  <c r="E5557" i="13"/>
  <c r="E5555" i="13"/>
  <c r="E5553" i="13"/>
  <c r="E5551" i="13"/>
  <c r="E5549" i="13"/>
  <c r="E5547" i="13"/>
  <c r="E5545" i="13"/>
  <c r="E5543" i="13"/>
  <c r="E5541" i="13"/>
  <c r="E5539" i="13"/>
  <c r="E5537" i="13"/>
  <c r="E5535" i="13"/>
  <c r="E5533" i="13"/>
  <c r="E5531" i="13"/>
  <c r="E5529" i="13"/>
  <c r="E5527" i="13"/>
  <c r="E5525" i="13"/>
  <c r="E5523" i="13"/>
  <c r="E5521" i="13"/>
  <c r="E5519" i="13"/>
  <c r="E5517" i="13"/>
  <c r="E5515" i="13"/>
  <c r="E5513" i="13"/>
  <c r="E5511" i="13"/>
  <c r="E5509" i="13"/>
  <c r="E5507" i="13"/>
  <c r="E5505" i="13"/>
  <c r="E5503" i="13"/>
  <c r="E5501" i="13"/>
  <c r="E5499" i="13"/>
  <c r="E5497" i="13"/>
  <c r="E5495" i="13"/>
  <c r="E5493" i="13"/>
  <c r="E5491" i="13"/>
  <c r="E5489" i="13"/>
  <c r="E5487" i="13"/>
  <c r="E5485" i="13"/>
  <c r="E5483" i="13"/>
  <c r="E5481" i="13"/>
  <c r="E5479" i="13"/>
  <c r="E5477" i="13"/>
  <c r="E5475" i="13"/>
  <c r="E5473" i="13"/>
  <c r="E5471" i="13"/>
  <c r="E5469" i="13"/>
  <c r="E5467" i="13"/>
  <c r="E5465" i="13"/>
  <c r="E5463" i="13"/>
  <c r="E5461" i="13"/>
  <c r="E5459" i="13"/>
  <c r="E5457" i="13"/>
  <c r="E5455" i="13"/>
  <c r="E5453" i="13"/>
  <c r="E5451" i="13"/>
  <c r="E5449" i="13"/>
  <c r="E5447" i="13"/>
  <c r="E5445" i="13"/>
  <c r="E5443" i="13"/>
  <c r="E5441" i="13"/>
  <c r="E5439" i="13"/>
  <c r="E5437" i="13"/>
  <c r="E5435" i="13"/>
  <c r="E5433" i="13"/>
  <c r="E5431" i="13"/>
  <c r="E5429" i="13"/>
  <c r="E5427" i="13"/>
  <c r="E5425" i="13"/>
  <c r="E5423" i="13"/>
  <c r="E5421" i="13"/>
  <c r="E5419" i="13"/>
  <c r="E5417" i="13"/>
  <c r="E5415" i="13"/>
  <c r="E5413" i="13"/>
  <c r="E5411" i="13"/>
  <c r="E5409" i="13"/>
  <c r="E5407" i="13"/>
  <c r="E5405" i="13"/>
  <c r="E5403" i="13"/>
  <c r="E5401" i="13"/>
  <c r="E5399" i="13"/>
  <c r="E5397" i="13"/>
  <c r="E5395" i="13"/>
  <c r="E5393" i="13"/>
  <c r="E5391" i="13"/>
  <c r="E5389" i="13"/>
  <c r="E5387" i="13"/>
  <c r="E5385" i="13"/>
  <c r="E5383" i="13"/>
  <c r="E5381" i="13"/>
  <c r="E5379" i="13"/>
  <c r="E5377" i="13"/>
  <c r="E5375" i="13"/>
  <c r="E5373" i="13"/>
  <c r="E5371" i="13"/>
  <c r="E5369" i="13"/>
  <c r="E5367" i="13"/>
  <c r="E5365" i="13"/>
  <c r="E5363" i="13"/>
  <c r="E5361" i="13"/>
  <c r="E5359" i="13"/>
  <c r="E5357" i="13"/>
  <c r="E5355" i="13"/>
  <c r="E5353" i="13"/>
  <c r="E5351" i="13"/>
  <c r="E5349" i="13"/>
  <c r="E5347" i="13"/>
  <c r="E5345" i="13"/>
  <c r="E5343" i="13"/>
  <c r="E5341" i="13"/>
  <c r="E5339" i="13"/>
  <c r="E5337" i="13"/>
  <c r="E5335" i="13"/>
  <c r="E5333" i="13"/>
  <c r="E5331" i="13"/>
  <c r="E5329" i="13"/>
  <c r="E5327" i="13"/>
  <c r="E5325" i="13"/>
  <c r="E5323" i="13"/>
  <c r="E5321" i="13"/>
  <c r="E5319" i="13"/>
  <c r="E5317" i="13"/>
  <c r="E5315" i="13"/>
  <c r="E5313" i="13"/>
  <c r="E5311" i="13"/>
  <c r="E5309" i="13"/>
  <c r="E5307" i="13"/>
  <c r="E5305" i="13"/>
  <c r="E5303" i="13"/>
  <c r="E5301" i="13"/>
  <c r="E5299" i="13"/>
  <c r="E5297" i="13"/>
  <c r="E5295" i="13"/>
  <c r="E5293" i="13"/>
  <c r="E5291" i="13"/>
  <c r="E5289" i="13"/>
  <c r="E5287" i="13"/>
  <c r="E5285" i="13"/>
  <c r="E5283" i="13"/>
  <c r="E5281" i="13"/>
  <c r="E5279" i="13"/>
  <c r="E5277" i="13"/>
  <c r="E5275" i="13"/>
  <c r="E5273" i="13"/>
  <c r="E5271" i="13"/>
  <c r="E5269" i="13"/>
  <c r="E5267" i="13"/>
  <c r="E5265" i="13"/>
  <c r="E5263" i="13"/>
  <c r="E5261" i="13"/>
  <c r="E5259" i="13"/>
  <c r="E5257" i="13"/>
  <c r="E5255" i="13"/>
  <c r="E5253" i="13"/>
  <c r="E5251" i="13"/>
  <c r="E5249" i="13"/>
  <c r="E5247" i="13"/>
  <c r="E5245" i="13"/>
  <c r="E5243" i="13"/>
  <c r="E5241" i="13"/>
  <c r="E5239" i="13"/>
  <c r="E5237" i="13"/>
  <c r="E5235" i="13"/>
  <c r="E5233" i="13"/>
  <c r="E5231" i="13"/>
  <c r="E5229" i="13"/>
  <c r="E5227" i="13"/>
  <c r="E5225" i="13"/>
  <c r="E5223" i="13"/>
  <c r="E5221" i="13"/>
  <c r="E5219" i="13"/>
  <c r="E5217" i="13"/>
  <c r="E5215" i="13"/>
  <c r="E5213" i="13"/>
  <c r="E5211" i="13"/>
  <c r="E5209" i="13"/>
  <c r="E5207" i="13"/>
  <c r="E5205" i="13"/>
  <c r="E5203" i="13"/>
  <c r="E5201" i="13"/>
  <c r="E5199" i="13"/>
  <c r="E5197" i="13"/>
  <c r="E5195" i="13"/>
  <c r="E5193" i="13"/>
  <c r="E5191" i="13"/>
  <c r="E5189" i="13"/>
  <c r="E5187" i="13"/>
  <c r="E5185" i="13"/>
  <c r="E5183" i="13"/>
  <c r="E5181" i="13"/>
  <c r="E5179" i="13"/>
  <c r="E5177" i="13"/>
  <c r="E5175" i="13"/>
  <c r="E5173" i="13"/>
  <c r="E5171" i="13"/>
  <c r="E5169" i="13"/>
  <c r="E5167" i="13"/>
  <c r="E5165" i="13"/>
  <c r="E5163" i="13"/>
  <c r="E5161" i="13"/>
  <c r="E5159" i="13"/>
  <c r="E5157" i="13"/>
  <c r="E5155" i="13"/>
  <c r="E5153" i="13"/>
  <c r="E5151" i="13"/>
  <c r="E5149" i="13"/>
  <c r="E5147" i="13"/>
  <c r="E5145" i="13"/>
  <c r="E5143" i="13"/>
  <c r="E5141" i="13"/>
  <c r="E5139" i="13"/>
  <c r="E5137" i="13"/>
  <c r="E5135" i="13"/>
  <c r="E5133" i="13"/>
  <c r="E5131" i="13"/>
  <c r="E5129" i="13"/>
  <c r="E5127" i="13"/>
  <c r="E5125" i="13"/>
  <c r="E5123" i="13"/>
  <c r="E5121" i="13"/>
  <c r="E5119" i="13"/>
  <c r="E5117" i="13"/>
  <c r="E5115" i="13"/>
  <c r="E5113" i="13"/>
  <c r="E5111" i="13"/>
  <c r="E5109" i="13"/>
  <c r="E5107" i="13"/>
  <c r="E5105" i="13"/>
  <c r="E5103" i="13"/>
  <c r="E5101" i="13"/>
  <c r="E5099" i="13"/>
  <c r="E5097" i="13"/>
  <c r="E5095" i="13"/>
  <c r="E5093" i="13"/>
  <c r="E8762" i="13"/>
  <c r="E8760" i="13"/>
  <c r="E8758" i="13"/>
  <c r="E8756" i="13"/>
  <c r="E8754" i="13"/>
  <c r="E8752" i="13"/>
  <c r="E8750" i="13"/>
  <c r="E8748" i="13"/>
  <c r="E8746" i="13"/>
  <c r="E8744" i="13"/>
  <c r="E8742" i="13"/>
  <c r="E8740" i="13"/>
  <c r="E8738" i="13"/>
  <c r="E8736" i="13"/>
  <c r="E8734" i="13"/>
  <c r="E8732" i="13"/>
  <c r="E8730" i="13"/>
  <c r="E8728" i="13"/>
  <c r="E8726" i="13"/>
  <c r="E8724" i="13"/>
  <c r="E8722" i="13"/>
  <c r="E8720" i="13"/>
  <c r="E8718" i="13"/>
  <c r="E8716" i="13"/>
  <c r="E8714" i="13"/>
  <c r="E8712" i="13"/>
  <c r="E8710" i="13"/>
  <c r="E8708" i="13"/>
  <c r="E8706" i="13"/>
  <c r="E8704" i="13"/>
  <c r="E8702" i="13"/>
  <c r="E8700" i="13"/>
  <c r="E8698" i="13"/>
  <c r="E8696" i="13"/>
  <c r="E8694" i="13"/>
  <c r="E8692" i="13"/>
  <c r="E8690" i="13"/>
  <c r="E8688" i="13"/>
  <c r="E8686" i="13"/>
  <c r="E8684" i="13"/>
  <c r="E8682" i="13"/>
  <c r="E8680" i="13"/>
  <c r="E8678" i="13"/>
  <c r="E8676" i="13"/>
  <c r="E8674" i="13"/>
  <c r="E8672" i="13"/>
  <c r="E8670" i="13"/>
  <c r="E8668" i="13"/>
  <c r="E8666" i="13"/>
  <c r="E8664" i="13"/>
  <c r="E8662" i="13"/>
  <c r="E8660" i="13"/>
  <c r="E8658" i="13"/>
  <c r="E8656" i="13"/>
  <c r="E8654" i="13"/>
  <c r="E8652" i="13"/>
  <c r="E8650" i="13"/>
  <c r="E8648" i="13"/>
  <c r="E8646" i="13"/>
  <c r="E8644" i="13"/>
  <c r="E8642" i="13"/>
  <c r="E8640" i="13"/>
  <c r="E8638" i="13"/>
  <c r="E8636" i="13"/>
  <c r="E8634" i="13"/>
  <c r="E8632" i="13"/>
  <c r="E8630" i="13"/>
  <c r="E8628" i="13"/>
  <c r="E8626" i="13"/>
  <c r="E8624" i="13"/>
  <c r="E8622" i="13"/>
  <c r="E8620" i="13"/>
  <c r="E8618" i="13"/>
  <c r="E8616" i="13"/>
  <c r="E8614" i="13"/>
  <c r="E8612" i="13"/>
  <c r="E8610" i="13"/>
  <c r="E8608" i="13"/>
  <c r="E8606" i="13"/>
  <c r="E8604" i="13"/>
  <c r="E8602" i="13"/>
  <c r="E8600" i="13"/>
  <c r="E8598" i="13"/>
  <c r="E8596" i="13"/>
  <c r="E8594" i="13"/>
  <c r="E8592" i="13"/>
  <c r="E8590" i="13"/>
  <c r="E8588" i="13"/>
  <c r="E8586" i="13"/>
  <c r="E8584" i="13"/>
  <c r="E8582" i="13"/>
  <c r="E8580" i="13"/>
  <c r="E8578" i="13"/>
  <c r="E8576" i="13"/>
  <c r="E8574" i="13"/>
  <c r="E8572" i="13"/>
  <c r="E8570" i="13"/>
  <c r="E8568" i="13"/>
  <c r="E8566" i="13"/>
  <c r="E8564" i="13"/>
  <c r="E8562" i="13"/>
  <c r="E8560" i="13"/>
  <c r="E8558" i="13"/>
  <c r="E8556" i="13"/>
  <c r="E8554" i="13"/>
  <c r="E8552" i="13"/>
  <c r="E8550" i="13"/>
  <c r="E8548" i="13"/>
  <c r="E8546" i="13"/>
  <c r="E8544" i="13"/>
  <c r="E8542" i="13"/>
  <c r="E8540" i="13"/>
  <c r="E8538" i="13"/>
  <c r="E8536" i="13"/>
  <c r="E8534" i="13"/>
  <c r="E8532" i="13"/>
  <c r="E8530" i="13"/>
  <c r="E8528" i="13"/>
  <c r="E8526" i="13"/>
  <c r="E8524" i="13"/>
  <c r="E8522" i="13"/>
  <c r="E8520" i="13"/>
  <c r="E8518" i="13"/>
  <c r="E8516" i="13"/>
  <c r="E8514" i="13"/>
  <c r="E8512" i="13"/>
  <c r="E8510" i="13"/>
  <c r="E8508" i="13"/>
  <c r="E8506" i="13"/>
  <c r="E8504" i="13"/>
  <c r="E8502" i="13"/>
  <c r="E8500" i="13"/>
  <c r="E8498" i="13"/>
  <c r="E8496" i="13"/>
  <c r="E8494" i="13"/>
  <c r="E8492" i="13"/>
  <c r="E8490" i="13"/>
  <c r="E8488" i="13"/>
  <c r="E8486" i="13"/>
  <c r="E8484" i="13"/>
  <c r="E8482" i="13"/>
  <c r="E8480" i="13"/>
  <c r="E8478" i="13"/>
  <c r="E8476" i="13"/>
  <c r="E8474" i="13"/>
  <c r="E8472" i="13"/>
  <c r="E8470" i="13"/>
  <c r="E8468" i="13"/>
  <c r="E8466" i="13"/>
  <c r="E8464" i="13"/>
  <c r="E8462" i="13"/>
  <c r="E8460" i="13"/>
  <c r="E8458" i="13"/>
  <c r="E8456" i="13"/>
  <c r="E8454" i="13"/>
  <c r="E8452" i="13"/>
  <c r="E8450" i="13"/>
  <c r="E8448" i="13"/>
  <c r="E8446" i="13"/>
  <c r="E8444" i="13"/>
  <c r="E8442" i="13"/>
  <c r="E8440" i="13"/>
  <c r="E8438" i="13"/>
  <c r="E8436" i="13"/>
  <c r="E8434" i="13"/>
  <c r="E8432" i="13"/>
  <c r="E8430" i="13"/>
  <c r="E8428" i="13"/>
  <c r="E8426" i="13"/>
  <c r="E8424" i="13"/>
  <c r="E8422" i="13"/>
  <c r="E8420" i="13"/>
  <c r="E8418" i="13"/>
  <c r="E8416" i="13"/>
  <c r="E8414" i="13"/>
  <c r="E8412" i="13"/>
  <c r="E8410" i="13"/>
  <c r="E8408" i="13"/>
  <c r="E8406" i="13"/>
  <c r="E8404" i="13"/>
  <c r="E8402" i="13"/>
  <c r="E8400" i="13"/>
  <c r="E8398" i="13"/>
  <c r="E8396" i="13"/>
  <c r="E8394" i="13"/>
  <c r="E8392" i="13"/>
  <c r="E8390" i="13"/>
  <c r="E8388" i="13"/>
  <c r="E8386" i="13"/>
  <c r="E8384" i="13"/>
  <c r="E8382" i="13"/>
  <c r="E8380" i="13"/>
  <c r="E8378" i="13"/>
  <c r="E8376" i="13"/>
  <c r="E8374" i="13"/>
  <c r="E8372" i="13"/>
  <c r="E8370" i="13"/>
  <c r="E8368" i="13"/>
  <c r="E8366" i="13"/>
  <c r="E8364" i="13"/>
  <c r="E8362" i="13"/>
  <c r="E8360" i="13"/>
  <c r="E8358" i="13"/>
  <c r="E8356" i="13"/>
  <c r="E8354" i="13"/>
  <c r="E8352" i="13"/>
  <c r="E8350" i="13"/>
  <c r="E8348" i="13"/>
  <c r="E8346" i="13"/>
  <c r="E8344" i="13"/>
  <c r="E8342" i="13"/>
  <c r="E8340" i="13"/>
  <c r="E8338" i="13"/>
  <c r="E8336" i="13"/>
  <c r="E8334" i="13"/>
  <c r="E8332" i="13"/>
  <c r="E8330" i="13"/>
  <c r="E8328" i="13"/>
  <c r="E8326" i="13"/>
  <c r="E8324" i="13"/>
  <c r="E8322" i="13"/>
  <c r="E8320" i="13"/>
  <c r="E8318" i="13"/>
  <c r="E8316" i="13"/>
  <c r="E8314" i="13"/>
  <c r="E8312" i="13"/>
  <c r="E8310" i="13"/>
  <c r="E8308" i="13"/>
  <c r="E8306" i="13"/>
  <c r="E8304" i="13"/>
  <c r="E8302" i="13"/>
  <c r="E8300" i="13"/>
  <c r="E8298" i="13"/>
  <c r="E8296" i="13"/>
  <c r="E8294" i="13"/>
  <c r="E8292" i="13"/>
  <c r="E8290" i="13"/>
  <c r="E8288" i="13"/>
  <c r="E8286" i="13"/>
  <c r="E8284" i="13"/>
  <c r="E8282" i="13"/>
  <c r="E8280" i="13"/>
  <c r="E8278" i="13"/>
  <c r="E8276" i="13"/>
  <c r="E8274" i="13"/>
  <c r="E8272" i="13"/>
  <c r="E8270" i="13"/>
  <c r="E8268" i="13"/>
  <c r="E8266" i="13"/>
  <c r="E8264" i="13"/>
  <c r="E8262" i="13"/>
  <c r="E8260" i="13"/>
  <c r="E8258" i="13"/>
  <c r="E8256" i="13"/>
  <c r="E8254" i="13"/>
  <c r="E8252" i="13"/>
  <c r="E8250" i="13"/>
  <c r="E8248" i="13"/>
  <c r="E8246" i="13"/>
  <c r="E8244" i="13"/>
  <c r="E8242" i="13"/>
  <c r="E8240" i="13"/>
  <c r="E8238" i="13"/>
  <c r="E8236" i="13"/>
  <c r="E8234" i="13"/>
  <c r="E8232" i="13"/>
  <c r="E8230" i="13"/>
  <c r="E8228" i="13"/>
  <c r="E8226" i="13"/>
  <c r="E8224" i="13"/>
  <c r="E8222" i="13"/>
  <c r="E8220" i="13"/>
  <c r="E8218" i="13"/>
  <c r="E8216" i="13"/>
  <c r="E8214" i="13"/>
  <c r="E8212" i="13"/>
  <c r="E8210" i="13"/>
  <c r="E8208" i="13"/>
  <c r="E8206" i="13"/>
  <c r="E8204" i="13"/>
  <c r="E8202" i="13"/>
  <c r="E8200" i="13"/>
  <c r="E8198" i="13"/>
  <c r="E8196" i="13"/>
  <c r="E8194" i="13"/>
  <c r="E8192" i="13"/>
  <c r="E8190" i="13"/>
  <c r="E8188" i="13"/>
  <c r="E8186" i="13"/>
  <c r="E8184" i="13"/>
  <c r="E8182" i="13"/>
  <c r="E8180" i="13"/>
  <c r="E8178" i="13"/>
  <c r="E8176" i="13"/>
  <c r="E8174" i="13"/>
  <c r="E8172" i="13"/>
  <c r="E8170" i="13"/>
  <c r="E8168" i="13"/>
  <c r="E8166" i="13"/>
  <c r="E8164" i="13"/>
  <c r="E8162" i="13"/>
  <c r="E8160" i="13"/>
  <c r="E8158" i="13"/>
  <c r="E8156" i="13"/>
  <c r="E8154" i="13"/>
  <c r="E8152" i="13"/>
  <c r="E8150" i="13"/>
  <c r="E8148" i="13"/>
  <c r="E8146" i="13"/>
  <c r="E8144" i="13"/>
  <c r="E8142" i="13"/>
  <c r="E8140" i="13"/>
  <c r="E8138" i="13"/>
  <c r="E8136" i="13"/>
  <c r="E8134" i="13"/>
  <c r="E8132" i="13"/>
  <c r="E8130" i="13"/>
  <c r="E8128" i="13"/>
  <c r="E8126" i="13"/>
  <c r="E8124" i="13"/>
  <c r="E8122" i="13"/>
  <c r="E8120" i="13"/>
  <c r="E8118" i="13"/>
  <c r="E8116" i="13"/>
  <c r="E8114" i="13"/>
  <c r="E8112" i="13"/>
  <c r="E8110" i="13"/>
  <c r="E8108" i="13"/>
  <c r="E8106" i="13"/>
  <c r="E8104" i="13"/>
  <c r="E8102" i="13"/>
  <c r="E8100" i="13"/>
  <c r="E8098" i="13"/>
  <c r="E8096" i="13"/>
  <c r="E8094" i="13"/>
  <c r="E8092" i="13"/>
  <c r="E8090" i="13"/>
  <c r="E8088" i="13"/>
  <c r="E8086" i="13"/>
  <c r="E8084" i="13"/>
  <c r="E8082" i="13"/>
  <c r="E8080" i="13"/>
  <c r="E8078" i="13"/>
  <c r="E8076" i="13"/>
  <c r="E8074" i="13"/>
  <c r="E8072" i="13"/>
  <c r="E8070" i="13"/>
  <c r="E8068" i="13"/>
  <c r="E8066" i="13"/>
  <c r="E8064" i="13"/>
  <c r="E8062" i="13"/>
  <c r="E8060" i="13"/>
  <c r="E8058" i="13"/>
  <c r="E8056" i="13"/>
  <c r="E8054" i="13"/>
  <c r="E8052" i="13"/>
  <c r="E8050" i="13"/>
  <c r="E8048" i="13"/>
  <c r="E8046" i="13"/>
  <c r="E8044" i="13"/>
  <c r="E8042" i="13"/>
  <c r="E8040" i="13"/>
  <c r="E8038" i="13"/>
  <c r="E8036" i="13"/>
  <c r="E8034" i="13"/>
  <c r="E8032" i="13"/>
  <c r="E8030" i="13"/>
  <c r="E8028" i="13"/>
  <c r="E8026" i="13"/>
  <c r="E8024" i="13"/>
  <c r="E8022" i="13"/>
  <c r="E8020" i="13"/>
  <c r="E8018" i="13"/>
  <c r="E8016" i="13"/>
  <c r="E8014" i="13"/>
  <c r="E8012" i="13"/>
  <c r="E8010" i="13"/>
  <c r="E8008" i="13"/>
  <c r="E8006" i="13"/>
  <c r="E8004" i="13"/>
  <c r="E8002" i="13"/>
  <c r="E8000" i="13"/>
  <c r="E7998" i="13"/>
  <c r="E7996" i="13"/>
  <c r="E7994" i="13"/>
  <c r="E7992" i="13"/>
  <c r="E7990" i="13"/>
  <c r="E7988" i="13"/>
  <c r="E7986" i="13"/>
  <c r="E7984" i="13"/>
  <c r="E7982" i="13"/>
  <c r="E7980" i="13"/>
  <c r="E7978" i="13"/>
  <c r="E7976" i="13"/>
  <c r="E7974" i="13"/>
  <c r="E7972" i="13"/>
  <c r="E7970" i="13"/>
  <c r="E7968" i="13"/>
  <c r="E7966" i="13"/>
  <c r="E7964" i="13"/>
  <c r="E7962" i="13"/>
  <c r="E7960" i="13"/>
  <c r="E7958" i="13"/>
  <c r="E7956" i="13"/>
  <c r="E7954" i="13"/>
  <c r="E7952" i="13"/>
  <c r="E7950" i="13"/>
  <c r="E7948" i="13"/>
  <c r="E7946" i="13"/>
  <c r="E7944" i="13"/>
  <c r="E7942" i="13"/>
  <c r="E7940" i="13"/>
  <c r="E7938" i="13"/>
  <c r="E7936" i="13"/>
  <c r="E7934" i="13"/>
  <c r="E7932" i="13"/>
  <c r="E7930" i="13"/>
  <c r="E7928" i="13"/>
  <c r="E7926" i="13"/>
  <c r="E7924" i="13"/>
  <c r="E7922" i="13"/>
  <c r="E7920" i="13"/>
  <c r="E7918" i="13"/>
  <c r="E7916" i="13"/>
  <c r="E7914" i="13"/>
  <c r="E7912" i="13"/>
  <c r="E7910" i="13"/>
  <c r="E7908" i="13"/>
  <c r="E7906" i="13"/>
  <c r="E7904" i="13"/>
  <c r="E7902" i="13"/>
  <c r="E7900" i="13"/>
  <c r="E7898" i="13"/>
  <c r="E7896" i="13"/>
  <c r="E7894" i="13"/>
  <c r="E7892" i="13"/>
  <c r="E7890" i="13"/>
  <c r="E7888" i="13"/>
  <c r="E7886" i="13"/>
  <c r="E7884" i="13"/>
  <c r="E7882" i="13"/>
  <c r="E7880" i="13"/>
  <c r="E7878" i="13"/>
  <c r="E7876" i="13"/>
  <c r="E7874" i="13"/>
  <c r="E7872" i="13"/>
  <c r="E7870" i="13"/>
  <c r="E7868" i="13"/>
  <c r="E7866" i="13"/>
  <c r="E7864" i="13"/>
  <c r="E7862" i="13"/>
  <c r="E7860" i="13"/>
  <c r="E7858" i="13"/>
  <c r="E7856" i="13"/>
  <c r="E7854" i="13"/>
  <c r="E7852" i="13"/>
  <c r="E7850" i="13"/>
  <c r="E7848" i="13"/>
  <c r="E7846" i="13"/>
  <c r="E7844" i="13"/>
  <c r="E7842" i="13"/>
  <c r="E7840" i="13"/>
  <c r="E7838" i="13"/>
  <c r="E7836" i="13"/>
  <c r="E7834" i="13"/>
  <c r="E7832" i="13"/>
  <c r="E7830" i="13"/>
  <c r="E7828" i="13"/>
  <c r="E7826" i="13"/>
  <c r="E7824" i="13"/>
  <c r="E7822" i="13"/>
  <c r="E7820" i="13"/>
  <c r="E7818" i="13"/>
  <c r="E7816" i="13"/>
  <c r="E7814" i="13"/>
  <c r="E7812" i="13"/>
  <c r="E7810" i="13"/>
  <c r="E7808" i="13"/>
  <c r="E7806" i="13"/>
  <c r="E7804" i="13"/>
  <c r="E7802" i="13"/>
  <c r="E7800" i="13"/>
  <c r="E7798" i="13"/>
  <c r="E7796" i="13"/>
  <c r="E7794" i="13"/>
  <c r="E7792" i="13"/>
  <c r="E7790" i="13"/>
  <c r="E7788" i="13"/>
  <c r="E7786" i="13"/>
  <c r="E7784" i="13"/>
  <c r="E7782" i="13"/>
  <c r="E7780" i="13"/>
  <c r="E7778" i="13"/>
  <c r="E7776" i="13"/>
  <c r="E7774" i="13"/>
  <c r="E7772" i="13"/>
  <c r="E7770" i="13"/>
  <c r="E7768" i="13"/>
  <c r="E7766" i="13"/>
  <c r="E7764" i="13"/>
  <c r="E7762" i="13"/>
  <c r="E7760" i="13"/>
  <c r="E7758" i="13"/>
  <c r="E7756" i="13"/>
  <c r="E7754" i="13"/>
  <c r="E7752" i="13"/>
  <c r="E7750" i="13"/>
  <c r="E7748" i="13"/>
  <c r="E7746" i="13"/>
  <c r="E7744" i="13"/>
  <c r="E7742" i="13"/>
  <c r="E7740" i="13"/>
  <c r="E7738" i="13"/>
  <c r="E7736" i="13"/>
  <c r="E7734" i="13"/>
  <c r="E7732" i="13"/>
  <c r="E7730" i="13"/>
  <c r="E7728" i="13"/>
  <c r="E7726" i="13"/>
  <c r="E7724" i="13"/>
  <c r="E7722" i="13"/>
  <c r="E7720" i="13"/>
  <c r="E7718" i="13"/>
  <c r="E7716" i="13"/>
  <c r="E7714" i="13"/>
  <c r="E7712" i="13"/>
  <c r="E7710" i="13"/>
  <c r="E7708" i="13"/>
  <c r="E7706" i="13"/>
  <c r="E7704" i="13"/>
  <c r="E7702" i="13"/>
  <c r="E7700" i="13"/>
  <c r="E7698" i="13"/>
  <c r="E7696" i="13"/>
  <c r="E7694" i="13"/>
  <c r="E7692" i="13"/>
  <c r="E7690" i="13"/>
  <c r="E7688" i="13"/>
  <c r="E7686" i="13"/>
  <c r="E7684" i="13"/>
  <c r="E7682" i="13"/>
  <c r="E7680" i="13"/>
  <c r="E7678" i="13"/>
  <c r="E7676" i="13"/>
  <c r="E7674" i="13"/>
  <c r="E7672" i="13"/>
  <c r="E7670" i="13"/>
  <c r="E7668" i="13"/>
  <c r="E7666" i="13"/>
  <c r="E7664" i="13"/>
  <c r="E7662" i="13"/>
  <c r="E7660" i="13"/>
  <c r="E7658" i="13"/>
  <c r="E7656" i="13"/>
  <c r="E7654" i="13"/>
  <c r="E7652" i="13"/>
  <c r="E7650" i="13"/>
  <c r="E7648" i="13"/>
  <c r="E7646" i="13"/>
  <c r="E7644" i="13"/>
  <c r="E7642" i="13"/>
  <c r="E7640" i="13"/>
  <c r="E7638" i="13"/>
  <c r="E7636" i="13"/>
  <c r="E7634" i="13"/>
  <c r="E7632" i="13"/>
  <c r="E7630" i="13"/>
  <c r="E7628" i="13"/>
  <c r="E7626" i="13"/>
  <c r="E7624" i="13"/>
  <c r="E7622" i="13"/>
  <c r="E7620" i="13"/>
  <c r="E7618" i="13"/>
  <c r="E7616" i="13"/>
  <c r="E7614" i="13"/>
  <c r="E7612" i="13"/>
  <c r="E7610" i="13"/>
  <c r="E7608" i="13"/>
  <c r="E7606" i="13"/>
  <c r="E7604" i="13"/>
  <c r="E7602" i="13"/>
  <c r="E7600" i="13"/>
  <c r="E7598" i="13"/>
  <c r="E7596" i="13"/>
  <c r="E7594" i="13"/>
  <c r="E7592" i="13"/>
  <c r="E7590" i="13"/>
  <c r="E7588" i="13"/>
  <c r="E7586" i="13"/>
  <c r="E7584" i="13"/>
  <c r="E7582" i="13"/>
  <c r="E7580" i="13"/>
  <c r="E7578" i="13"/>
  <c r="E7576" i="13"/>
  <c r="E7574" i="13"/>
  <c r="E7572" i="13"/>
  <c r="E7570" i="13"/>
  <c r="E7568" i="13"/>
  <c r="E7566" i="13"/>
  <c r="E7564" i="13"/>
  <c r="E7562" i="13"/>
  <c r="E7560" i="13"/>
  <c r="E7558" i="13"/>
  <c r="E7556" i="13"/>
  <c r="E7554" i="13"/>
  <c r="E7552" i="13"/>
  <c r="E7550" i="13"/>
  <c r="E7548" i="13"/>
  <c r="E7546" i="13"/>
  <c r="E7544" i="13"/>
  <c r="E7542" i="13"/>
  <c r="E7540" i="13"/>
  <c r="E7538" i="13"/>
  <c r="E7536" i="13"/>
  <c r="E7534" i="13"/>
  <c r="E7532" i="13"/>
  <c r="E7530" i="13"/>
  <c r="E7528" i="13"/>
  <c r="E7526" i="13"/>
  <c r="E7524" i="13"/>
  <c r="E7522" i="13"/>
  <c r="E7520" i="13"/>
  <c r="E7518" i="13"/>
  <c r="E7516" i="13"/>
  <c r="E7514" i="13"/>
  <c r="E7512" i="13"/>
  <c r="E7510" i="13"/>
  <c r="E7508" i="13"/>
  <c r="E7506" i="13"/>
  <c r="E7504" i="13"/>
  <c r="E7502" i="13"/>
  <c r="E7500" i="13"/>
  <c r="E7498" i="13"/>
  <c r="E7496" i="13"/>
  <c r="E7494" i="13"/>
  <c r="E7492" i="13"/>
  <c r="E7490" i="13"/>
  <c r="E7488" i="13"/>
  <c r="E7486" i="13"/>
  <c r="E7484" i="13"/>
  <c r="E7482" i="13"/>
  <c r="E7480" i="13"/>
  <c r="E7478" i="13"/>
  <c r="E7476" i="13"/>
  <c r="E7474" i="13"/>
  <c r="E7472" i="13"/>
  <c r="E7470" i="13"/>
  <c r="E7468" i="13"/>
  <c r="E7466" i="13"/>
  <c r="E7464" i="13"/>
  <c r="E7462" i="13"/>
  <c r="E7460" i="13"/>
  <c r="E7458" i="13"/>
  <c r="E7456" i="13"/>
  <c r="E7454" i="13"/>
  <c r="E7452" i="13"/>
  <c r="E7450" i="13"/>
  <c r="E7448" i="13"/>
  <c r="E7446" i="13"/>
  <c r="E7444" i="13"/>
  <c r="E7442" i="13"/>
  <c r="E7440" i="13"/>
  <c r="E7438" i="13"/>
  <c r="E7436" i="13"/>
  <c r="E7434" i="13"/>
  <c r="E7432" i="13"/>
  <c r="E7430" i="13"/>
  <c r="E7428" i="13"/>
  <c r="E7426" i="13"/>
  <c r="E7424" i="13"/>
  <c r="E7422" i="13"/>
  <c r="E7420" i="13"/>
  <c r="E7418" i="13"/>
  <c r="E7416" i="13"/>
  <c r="E7414" i="13"/>
  <c r="E7412" i="13"/>
  <c r="E7410" i="13"/>
  <c r="E7408" i="13"/>
  <c r="E7406" i="13"/>
  <c r="E7404" i="13"/>
  <c r="E7402" i="13"/>
  <c r="E7400" i="13"/>
  <c r="E7398" i="13"/>
  <c r="E7396" i="13"/>
  <c r="E7394" i="13"/>
  <c r="E7392" i="13"/>
  <c r="E7390" i="13"/>
  <c r="E7388" i="13"/>
  <c r="E7386" i="13"/>
  <c r="E7384" i="13"/>
  <c r="E7382" i="13"/>
  <c r="E7380" i="13"/>
  <c r="E7378" i="13"/>
  <c r="E7376" i="13"/>
  <c r="E7374" i="13"/>
  <c r="E7372" i="13"/>
  <c r="E7370" i="13"/>
  <c r="E7368" i="13"/>
  <c r="E7366" i="13"/>
  <c r="E7364" i="13"/>
  <c r="E7362" i="13"/>
  <c r="E7360" i="13"/>
  <c r="E7358" i="13"/>
  <c r="E7356" i="13"/>
  <c r="E7354" i="13"/>
  <c r="E7352" i="13"/>
  <c r="E7350" i="13"/>
  <c r="E7348" i="13"/>
  <c r="E7346" i="13"/>
  <c r="E7344" i="13"/>
  <c r="E7342" i="13"/>
  <c r="E7340" i="13"/>
  <c r="E7338" i="13"/>
  <c r="E7336" i="13"/>
  <c r="E7334" i="13"/>
  <c r="E7332" i="13"/>
  <c r="E7330" i="13"/>
  <c r="E7328" i="13"/>
  <c r="E7326" i="13"/>
  <c r="E7324" i="13"/>
  <c r="E7322" i="13"/>
  <c r="E7320" i="13"/>
  <c r="E7318" i="13"/>
  <c r="E7316" i="13"/>
  <c r="E7314" i="13"/>
  <c r="E7312" i="13"/>
  <c r="E7310" i="13"/>
  <c r="E7308" i="13"/>
  <c r="E7306" i="13"/>
  <c r="E7304" i="13"/>
  <c r="E7302" i="13"/>
  <c r="E7300" i="13"/>
  <c r="E7298" i="13"/>
  <c r="E7296" i="13"/>
  <c r="E7294" i="13"/>
  <c r="E7292" i="13"/>
  <c r="E7290" i="13"/>
  <c r="E7288" i="13"/>
  <c r="E7286" i="13"/>
  <c r="E7284" i="13"/>
  <c r="E7282" i="13"/>
  <c r="E7280" i="13"/>
  <c r="E7278" i="13"/>
  <c r="E7276" i="13"/>
  <c r="E7274" i="13"/>
  <c r="E7272" i="13"/>
  <c r="E7270" i="13"/>
  <c r="E7268" i="13"/>
  <c r="E7266" i="13"/>
  <c r="E7264" i="13"/>
  <c r="E7262" i="13"/>
  <c r="E7260" i="13"/>
  <c r="E7258" i="13"/>
  <c r="E7256" i="13"/>
  <c r="E7254" i="13"/>
  <c r="E7252" i="13"/>
  <c r="E7250" i="13"/>
  <c r="E7248" i="13"/>
  <c r="E7246" i="13"/>
  <c r="E7244" i="13"/>
  <c r="E7242" i="13"/>
  <c r="E7240" i="13"/>
  <c r="E7238" i="13"/>
  <c r="E7236" i="13"/>
  <c r="E7234" i="13"/>
  <c r="E7232" i="13"/>
  <c r="E7230" i="13"/>
  <c r="E7228" i="13"/>
  <c r="E7226" i="13"/>
  <c r="E7224" i="13"/>
  <c r="E7222" i="13"/>
  <c r="E7220" i="13"/>
  <c r="E7218" i="13"/>
  <c r="E7216" i="13"/>
  <c r="E7214" i="13"/>
  <c r="E7212" i="13"/>
  <c r="E7210" i="13"/>
  <c r="E7208" i="13"/>
  <c r="E7206" i="13"/>
  <c r="E7204" i="13"/>
  <c r="E7202" i="13"/>
  <c r="E7200" i="13"/>
  <c r="E7198" i="13"/>
  <c r="E7196" i="13"/>
  <c r="E7194" i="13"/>
  <c r="E7192" i="13"/>
  <c r="E7190" i="13"/>
  <c r="E7188" i="13"/>
  <c r="E7186" i="13"/>
  <c r="E7184" i="13"/>
  <c r="E7182" i="13"/>
  <c r="E7180" i="13"/>
  <c r="E7178" i="13"/>
  <c r="E7176" i="13"/>
  <c r="E7174" i="13"/>
  <c r="E7172" i="13"/>
  <c r="E7170" i="13"/>
  <c r="E7168" i="13"/>
  <c r="E7166" i="13"/>
  <c r="E7164" i="13"/>
  <c r="E7162" i="13"/>
  <c r="E7160" i="13"/>
  <c r="E7158" i="13"/>
  <c r="E7156" i="13"/>
  <c r="E7154" i="13"/>
  <c r="E7152" i="13"/>
  <c r="E7150" i="13"/>
  <c r="E7148" i="13"/>
  <c r="E7146" i="13"/>
  <c r="E7144" i="13"/>
  <c r="E7142" i="13"/>
  <c r="E7140" i="13"/>
  <c r="E7138" i="13"/>
  <c r="E7136" i="13"/>
  <c r="E7134" i="13"/>
  <c r="E7132" i="13"/>
  <c r="E7130" i="13"/>
  <c r="E7128" i="13"/>
  <c r="E7126" i="13"/>
  <c r="E7124" i="13"/>
  <c r="E7122" i="13"/>
  <c r="E7120" i="13"/>
  <c r="E7118" i="13"/>
  <c r="E7116" i="13"/>
  <c r="E7114" i="13"/>
  <c r="E7112" i="13"/>
  <c r="E7110" i="13"/>
  <c r="E7108" i="13"/>
  <c r="E7106" i="13"/>
  <c r="E7104" i="13"/>
  <c r="E7102" i="13"/>
  <c r="E7100" i="13"/>
  <c r="E7098" i="13"/>
  <c r="E7096" i="13"/>
  <c r="E7094" i="13"/>
  <c r="E7092" i="13"/>
  <c r="E7090" i="13"/>
  <c r="E7088" i="13"/>
  <c r="E7086" i="13"/>
  <c r="E7084" i="13"/>
  <c r="E7082" i="13"/>
  <c r="E7080" i="13"/>
  <c r="E7078" i="13"/>
  <c r="E7076" i="13"/>
  <c r="E7074" i="13"/>
  <c r="E7072" i="13"/>
  <c r="E7070" i="13"/>
  <c r="E7068" i="13"/>
  <c r="E7066" i="13"/>
  <c r="E7064" i="13"/>
  <c r="E7062" i="13"/>
  <c r="E7060" i="13"/>
  <c r="E7058" i="13"/>
  <c r="E7056" i="13"/>
  <c r="E7054" i="13"/>
  <c r="E7052" i="13"/>
  <c r="E7050" i="13"/>
  <c r="E7048" i="13"/>
  <c r="E7046" i="13"/>
  <c r="E7044" i="13"/>
  <c r="E7042" i="13"/>
  <c r="E7040" i="13"/>
  <c r="E7038" i="13"/>
  <c r="E7036" i="13"/>
  <c r="E7034" i="13"/>
  <c r="E7032" i="13"/>
  <c r="E7030" i="13"/>
  <c r="E7028" i="13"/>
  <c r="E7026" i="13"/>
  <c r="E7024" i="13"/>
  <c r="E7022" i="13"/>
  <c r="E7020" i="13"/>
  <c r="E7018" i="13"/>
  <c r="E7016" i="13"/>
  <c r="E7014" i="13"/>
  <c r="E7012" i="13"/>
  <c r="E7010" i="13"/>
  <c r="E7008" i="13"/>
  <c r="E7006" i="13"/>
  <c r="E7004" i="13"/>
  <c r="E7002" i="13"/>
  <c r="E7000" i="13"/>
  <c r="E6998" i="13"/>
  <c r="E6996" i="13"/>
  <c r="E6994" i="13"/>
  <c r="E6992" i="13"/>
  <c r="E6990" i="13"/>
  <c r="E6988" i="13"/>
  <c r="E6986" i="13"/>
  <c r="E6984" i="13"/>
  <c r="E6982" i="13"/>
  <c r="E6980" i="13"/>
  <c r="E6978" i="13"/>
  <c r="E6976" i="13"/>
  <c r="E6974" i="13"/>
  <c r="E6972" i="13"/>
  <c r="E6970" i="13"/>
  <c r="E6968" i="13"/>
  <c r="E6966" i="13"/>
  <c r="E6964" i="13"/>
  <c r="E6962" i="13"/>
  <c r="E6960" i="13"/>
  <c r="E6958" i="13"/>
  <c r="E6956" i="13"/>
  <c r="E6954" i="13"/>
  <c r="E6952" i="13"/>
  <c r="E6950" i="13"/>
  <c r="E6948" i="13"/>
  <c r="E6946" i="13"/>
  <c r="E6944" i="13"/>
  <c r="E6942" i="13"/>
  <c r="E6940" i="13"/>
  <c r="E6938" i="13"/>
  <c r="E6936" i="13"/>
  <c r="E6934" i="13"/>
  <c r="E6932" i="13"/>
  <c r="E6930" i="13"/>
  <c r="E6928" i="13"/>
  <c r="E6926" i="13"/>
  <c r="E6924" i="13"/>
  <c r="E6922" i="13"/>
  <c r="E6920" i="13"/>
  <c r="E6918" i="13"/>
  <c r="E6916" i="13"/>
  <c r="E6914" i="13"/>
  <c r="E6912" i="13"/>
  <c r="E6910" i="13"/>
  <c r="E6908" i="13"/>
  <c r="E6906" i="13"/>
  <c r="E6904" i="13"/>
  <c r="E6902" i="13"/>
  <c r="E6900" i="13"/>
  <c r="E6898" i="13"/>
  <c r="E6896" i="13"/>
  <c r="E6894" i="13"/>
  <c r="E6892" i="13"/>
  <c r="E6890" i="13"/>
  <c r="E6888" i="13"/>
  <c r="E6886" i="13"/>
  <c r="E6884" i="13"/>
  <c r="E6882" i="13"/>
  <c r="E6880" i="13"/>
  <c r="E6878" i="13"/>
  <c r="E6876" i="13"/>
  <c r="E6874" i="13"/>
  <c r="E6872" i="13"/>
  <c r="E6870" i="13"/>
  <c r="E6868" i="13"/>
  <c r="E6866" i="13"/>
  <c r="E6864" i="13"/>
  <c r="E6862" i="13"/>
  <c r="E6860" i="13"/>
  <c r="E6858" i="13"/>
  <c r="E6856" i="13"/>
  <c r="E6854" i="13"/>
  <c r="E6852" i="13"/>
  <c r="E6850" i="13"/>
  <c r="E6848" i="13"/>
  <c r="E6846" i="13"/>
  <c r="E6844" i="13"/>
  <c r="E6842" i="13"/>
  <c r="E6840" i="13"/>
  <c r="E6838" i="13"/>
  <c r="E6836" i="13"/>
  <c r="E6834" i="13"/>
  <c r="E6832" i="13"/>
  <c r="E6830" i="13"/>
  <c r="E6828" i="13"/>
  <c r="E6826" i="13"/>
  <c r="E6824" i="13"/>
  <c r="E6822" i="13"/>
  <c r="E6820" i="13"/>
  <c r="E6818" i="13"/>
  <c r="E6816" i="13"/>
  <c r="E6814" i="13"/>
  <c r="E6812" i="13"/>
  <c r="E6810" i="13"/>
  <c r="E6808" i="13"/>
  <c r="E6806" i="13"/>
  <c r="E6804" i="13"/>
  <c r="E6802" i="13"/>
  <c r="E6800" i="13"/>
  <c r="E6798" i="13"/>
  <c r="E6796" i="13"/>
  <c r="E6794" i="13"/>
  <c r="E6792" i="13"/>
  <c r="E6790" i="13"/>
  <c r="E6788" i="13"/>
  <c r="E6786" i="13"/>
  <c r="E6784" i="13"/>
  <c r="E6782" i="13"/>
  <c r="E6780" i="13"/>
  <c r="E6778" i="13"/>
  <c r="E6776" i="13"/>
  <c r="E6774" i="13"/>
  <c r="E6772" i="13"/>
  <c r="E6770" i="13"/>
  <c r="E6768" i="13"/>
  <c r="E6766" i="13"/>
  <c r="E6764" i="13"/>
  <c r="E6762" i="13"/>
  <c r="E6760" i="13"/>
  <c r="E6758" i="13"/>
  <c r="E6756" i="13"/>
  <c r="E6754" i="13"/>
  <c r="E6752" i="13"/>
  <c r="E6750" i="13"/>
  <c r="E6748" i="13"/>
  <c r="E6746" i="13"/>
  <c r="E6744" i="13"/>
  <c r="E6742" i="13"/>
  <c r="E6740" i="13"/>
  <c r="E6738" i="13"/>
  <c r="E6736" i="13"/>
  <c r="E6734" i="13"/>
  <c r="E6732" i="13"/>
  <c r="E6730" i="13"/>
  <c r="E6728" i="13"/>
  <c r="E6726" i="13"/>
  <c r="E6724" i="13"/>
  <c r="E6722" i="13"/>
  <c r="E6720" i="13"/>
  <c r="E6718" i="13"/>
  <c r="E6716" i="13"/>
  <c r="E6714" i="13"/>
  <c r="E6712" i="13"/>
  <c r="E6710" i="13"/>
  <c r="E6708" i="13"/>
  <c r="E6706" i="13"/>
  <c r="E6704" i="13"/>
  <c r="E6702" i="13"/>
  <c r="E6700" i="13"/>
  <c r="E6698" i="13"/>
  <c r="E6696" i="13"/>
  <c r="E6694" i="13"/>
  <c r="E6692" i="13"/>
  <c r="E6690" i="13"/>
  <c r="E6688" i="13"/>
  <c r="E6686" i="13"/>
  <c r="E6684" i="13"/>
  <c r="E6682" i="13"/>
  <c r="E6680" i="13"/>
  <c r="E6678" i="13"/>
  <c r="E6676" i="13"/>
  <c r="E6674" i="13"/>
  <c r="E6672" i="13"/>
  <c r="E6670" i="13"/>
  <c r="E6668" i="13"/>
  <c r="E6666" i="13"/>
  <c r="E6664" i="13"/>
  <c r="E6662" i="13"/>
  <c r="E6660" i="13"/>
  <c r="E6658" i="13"/>
  <c r="E6656" i="13"/>
  <c r="E6654" i="13"/>
  <c r="E6652" i="13"/>
  <c r="E6650" i="13"/>
  <c r="E6648" i="13"/>
  <c r="E6646" i="13"/>
  <c r="E6644" i="13"/>
  <c r="E6642" i="13"/>
  <c r="E6640" i="13"/>
  <c r="E6638" i="13"/>
  <c r="E6636" i="13"/>
  <c r="E6634" i="13"/>
  <c r="E6632" i="13"/>
  <c r="E6630" i="13"/>
  <c r="E6628" i="13"/>
  <c r="E6626" i="13"/>
  <c r="E6624" i="13"/>
  <c r="E6622" i="13"/>
  <c r="E6620" i="13"/>
  <c r="E6618" i="13"/>
  <c r="E6616" i="13"/>
  <c r="E6614" i="13"/>
  <c r="E6612" i="13"/>
  <c r="E6610" i="13"/>
  <c r="E6608" i="13"/>
  <c r="E6606" i="13"/>
  <c r="E6604" i="13"/>
  <c r="E6602" i="13"/>
  <c r="E6600" i="13"/>
  <c r="E6598" i="13"/>
  <c r="E6596" i="13"/>
  <c r="E6594" i="13"/>
  <c r="E6592" i="13"/>
  <c r="E6590" i="13"/>
  <c r="E6588" i="13"/>
  <c r="E6586" i="13"/>
  <c r="E6584" i="13"/>
  <c r="E6582" i="13"/>
  <c r="E6580" i="13"/>
  <c r="E6578" i="13"/>
  <c r="E6576" i="13"/>
  <c r="E6574" i="13"/>
  <c r="E6572" i="13"/>
  <c r="E6570" i="13"/>
  <c r="E6568" i="13"/>
  <c r="E6566" i="13"/>
  <c r="E6564" i="13"/>
  <c r="E6562" i="13"/>
  <c r="E6560" i="13"/>
  <c r="E6558" i="13"/>
  <c r="E6556" i="13"/>
  <c r="E2930" i="13"/>
  <c r="E2928" i="13"/>
  <c r="E2926" i="13"/>
  <c r="E2924" i="13"/>
  <c r="E2922" i="13"/>
  <c r="E2920" i="13"/>
  <c r="E2918" i="13"/>
  <c r="E2916" i="13"/>
  <c r="E2914" i="13"/>
  <c r="E2912" i="13"/>
  <c r="E2910" i="13"/>
  <c r="E2908" i="13"/>
  <c r="E2906" i="13"/>
  <c r="E2904" i="13"/>
  <c r="E2902" i="13"/>
  <c r="E2900" i="13"/>
  <c r="E2898" i="13"/>
  <c r="E2896" i="13"/>
  <c r="E2894" i="13"/>
  <c r="E2892" i="13"/>
  <c r="E2890" i="13"/>
  <c r="E2888" i="13"/>
  <c r="E2886" i="13"/>
  <c r="E2884" i="13"/>
  <c r="E2882" i="13"/>
  <c r="E2880" i="13"/>
  <c r="E2878" i="13"/>
  <c r="E2876" i="13"/>
  <c r="E2874" i="13"/>
  <c r="E2872" i="13"/>
  <c r="E2870" i="13"/>
  <c r="E2868" i="13"/>
  <c r="E2866" i="13"/>
  <c r="E2864" i="13"/>
  <c r="E2862" i="13"/>
  <c r="E2860" i="13"/>
  <c r="E2858" i="13"/>
  <c r="E2856" i="13"/>
  <c r="E2854" i="13"/>
  <c r="E2852" i="13"/>
  <c r="E2850" i="13"/>
  <c r="E2848" i="13"/>
  <c r="E2846" i="13"/>
  <c r="E2844" i="13"/>
  <c r="E2842" i="13"/>
  <c r="E2840" i="13"/>
  <c r="E2838" i="13"/>
  <c r="E2836" i="13"/>
  <c r="E2834" i="13"/>
  <c r="E2832" i="13"/>
  <c r="E2830" i="13"/>
  <c r="E2828" i="13"/>
  <c r="E2826" i="13"/>
  <c r="E2824" i="13"/>
  <c r="E2822" i="13"/>
  <c r="E2820" i="13"/>
  <c r="E2818" i="13"/>
  <c r="E2816" i="13"/>
  <c r="E2814" i="13"/>
  <c r="E2812" i="13"/>
  <c r="E2810" i="13"/>
  <c r="E2808" i="13"/>
  <c r="E2806" i="13"/>
  <c r="E2804" i="13"/>
  <c r="E2802" i="13"/>
  <c r="E2800" i="13"/>
  <c r="E2798" i="13"/>
  <c r="E2796" i="13"/>
  <c r="E2794" i="13"/>
  <c r="E2792" i="13"/>
  <c r="E2790" i="13"/>
  <c r="E2788" i="13"/>
  <c r="E2786" i="13"/>
  <c r="E2784" i="13"/>
  <c r="E2782" i="13"/>
  <c r="E2780" i="13"/>
  <c r="E2778" i="13"/>
  <c r="E2776" i="13"/>
  <c r="E2774" i="13"/>
  <c r="E2772" i="13"/>
  <c r="E2770" i="13"/>
  <c r="E2768" i="13"/>
  <c r="E2766" i="13"/>
  <c r="E2764" i="13"/>
  <c r="E2762" i="13"/>
  <c r="E2760" i="13"/>
  <c r="E2758" i="13"/>
  <c r="E2756" i="13"/>
  <c r="E2754" i="13"/>
  <c r="E2752" i="13"/>
  <c r="E2750" i="13"/>
  <c r="E2748" i="13"/>
  <c r="E2746" i="13"/>
  <c r="E2744" i="13"/>
  <c r="E2742" i="13"/>
  <c r="E2740" i="13"/>
  <c r="E2738" i="13"/>
  <c r="E2736" i="13"/>
  <c r="E2734" i="13"/>
  <c r="E2732" i="13"/>
  <c r="E2730" i="13"/>
  <c r="E2728" i="13"/>
  <c r="E2726" i="13"/>
  <c r="E2724" i="13"/>
  <c r="E2722" i="13"/>
  <c r="E2720" i="13"/>
  <c r="E2718" i="13"/>
  <c r="E2716" i="13"/>
  <c r="E2714" i="13"/>
  <c r="E2712" i="13"/>
  <c r="E2710" i="13"/>
  <c r="E2708" i="13"/>
  <c r="E2706" i="13"/>
  <c r="E2704" i="13"/>
  <c r="E2702" i="13"/>
  <c r="E2700" i="13"/>
  <c r="E2698" i="13"/>
  <c r="E2696" i="13"/>
  <c r="E2694" i="13"/>
  <c r="E2692" i="13"/>
  <c r="E2690" i="13"/>
  <c r="E2688" i="13"/>
  <c r="E2686" i="13"/>
  <c r="E2684" i="13"/>
  <c r="E2682" i="13"/>
  <c r="E2680" i="13"/>
  <c r="E2678" i="13"/>
  <c r="E2676" i="13"/>
  <c r="E2674" i="13"/>
  <c r="E2672" i="13"/>
  <c r="E2670" i="13"/>
  <c r="E2668" i="13"/>
  <c r="E2666" i="13"/>
  <c r="E2664" i="13"/>
  <c r="E2662" i="13"/>
  <c r="E2660" i="13"/>
  <c r="E2658" i="13"/>
  <c r="E2656" i="13"/>
  <c r="E2654" i="13"/>
  <c r="E2652" i="13"/>
  <c r="E2650" i="13"/>
  <c r="E2648" i="13"/>
  <c r="E2646" i="13"/>
  <c r="E2644" i="13"/>
  <c r="E2642" i="13"/>
  <c r="E2640" i="13"/>
  <c r="E2638" i="13"/>
  <c r="E2636" i="13"/>
  <c r="E2634" i="13"/>
  <c r="E2632" i="13"/>
  <c r="E2630" i="13"/>
  <c r="E2628" i="13"/>
  <c r="E2626" i="13"/>
  <c r="E2624" i="13"/>
  <c r="E2622" i="13"/>
  <c r="E2620" i="13"/>
  <c r="E2618" i="13"/>
  <c r="E2616" i="13"/>
  <c r="E2614" i="13"/>
  <c r="E2612" i="13"/>
  <c r="E2610" i="13"/>
  <c r="E2608" i="13"/>
  <c r="E2606" i="13"/>
  <c r="E2604" i="13"/>
  <c r="E2602" i="13"/>
  <c r="E2600" i="13"/>
  <c r="E2598" i="13"/>
  <c r="E2596" i="13"/>
  <c r="E2594" i="13"/>
  <c r="E2592" i="13"/>
  <c r="E2590" i="13"/>
  <c r="E2588" i="13"/>
  <c r="E2586" i="13"/>
  <c r="E2584" i="13"/>
  <c r="E2582" i="13"/>
  <c r="E2580" i="13"/>
  <c r="E2578" i="13"/>
  <c r="E2576" i="13"/>
  <c r="E2574" i="13"/>
  <c r="E2572" i="13"/>
  <c r="E2570" i="13"/>
  <c r="E2568" i="13"/>
  <c r="E2566" i="13"/>
  <c r="E2564" i="13"/>
  <c r="E2562" i="13"/>
  <c r="E2560" i="13"/>
  <c r="E2558" i="13"/>
  <c r="E2556" i="13"/>
  <c r="E2554" i="13"/>
  <c r="E2552" i="13"/>
  <c r="E2550" i="13"/>
  <c r="E2548" i="13"/>
  <c r="E2546" i="13"/>
  <c r="E2544" i="13"/>
  <c r="E2542" i="13"/>
  <c r="E2540" i="13"/>
  <c r="E2538" i="13"/>
  <c r="E2536" i="13"/>
  <c r="E2534" i="13"/>
  <c r="E2532" i="13"/>
  <c r="E2530" i="13"/>
  <c r="E2528" i="13"/>
  <c r="E2526" i="13"/>
  <c r="E2524" i="13"/>
  <c r="E2522" i="13"/>
  <c r="E2520" i="13"/>
  <c r="E2518" i="13"/>
  <c r="E2516" i="13"/>
  <c r="E2514" i="13"/>
  <c r="E2512" i="13"/>
  <c r="E2510" i="13"/>
  <c r="E2508" i="13"/>
  <c r="E2506" i="13"/>
  <c r="E2504" i="13"/>
  <c r="E2502" i="13"/>
  <c r="E2500" i="13"/>
  <c r="E2498" i="13"/>
  <c r="E2496" i="13"/>
  <c r="E2494" i="13"/>
  <c r="E2492" i="13"/>
  <c r="E2490" i="13"/>
  <c r="E2488" i="13"/>
  <c r="E2486" i="13"/>
  <c r="E2484" i="13"/>
  <c r="E2482" i="13"/>
  <c r="E2480" i="13"/>
  <c r="E2478" i="13"/>
  <c r="E2476" i="13"/>
  <c r="E2474" i="13"/>
  <c r="E2472" i="13"/>
  <c r="E2470" i="13"/>
  <c r="E2468" i="13"/>
  <c r="E2466" i="13"/>
  <c r="E2464" i="13"/>
  <c r="E2462" i="13"/>
  <c r="E2460" i="13"/>
  <c r="E2458" i="13"/>
  <c r="E2456" i="13"/>
  <c r="E2454" i="13"/>
  <c r="E2452" i="13"/>
  <c r="E2450" i="13"/>
  <c r="E2448" i="13"/>
  <c r="E2446" i="13"/>
  <c r="E2444" i="13"/>
  <c r="E2442" i="13"/>
  <c r="E2440" i="13"/>
  <c r="E2438" i="13"/>
  <c r="E2436" i="13"/>
  <c r="E2434" i="13"/>
  <c r="E2432" i="13"/>
  <c r="E2430" i="13"/>
  <c r="E2428" i="13"/>
  <c r="E2426" i="13"/>
  <c r="E2424" i="13"/>
  <c r="E2422" i="13"/>
  <c r="E2420" i="13"/>
  <c r="E2418" i="13"/>
  <c r="E2416" i="13"/>
  <c r="E2414" i="13"/>
  <c r="E2412" i="13"/>
  <c r="E2410" i="13"/>
  <c r="E2408" i="13"/>
  <c r="E2406" i="13"/>
  <c r="E2404" i="13"/>
  <c r="E2402" i="13"/>
  <c r="E2400" i="13"/>
  <c r="E2398" i="13"/>
  <c r="E2396" i="13"/>
  <c r="E2394" i="13"/>
  <c r="E2392" i="13"/>
  <c r="E2390" i="13"/>
  <c r="E2388" i="13"/>
  <c r="E2386" i="13"/>
  <c r="E2384" i="13"/>
  <c r="E2382" i="13"/>
  <c r="E2380" i="13"/>
  <c r="E2378" i="13"/>
  <c r="E2376" i="13"/>
  <c r="E2374" i="13"/>
  <c r="E2372" i="13"/>
  <c r="E2370" i="13"/>
  <c r="E2368" i="13"/>
  <c r="E2366" i="13"/>
  <c r="E2364" i="13"/>
  <c r="E2362" i="13"/>
  <c r="E2360" i="13"/>
  <c r="E2358" i="13"/>
  <c r="E2356" i="13"/>
  <c r="E2354" i="13"/>
  <c r="E2352" i="13"/>
  <c r="E2350" i="13"/>
  <c r="E2348" i="13"/>
  <c r="E2346" i="13"/>
  <c r="E2344" i="13"/>
  <c r="E2342" i="13"/>
  <c r="E2340" i="13"/>
  <c r="E2338" i="13"/>
  <c r="E2336" i="13"/>
  <c r="E2334" i="13"/>
  <c r="E2332" i="13"/>
  <c r="E2330" i="13"/>
  <c r="E2328" i="13"/>
  <c r="E2326" i="13"/>
  <c r="E2324" i="13"/>
  <c r="E2322" i="13"/>
  <c r="E2320" i="13"/>
  <c r="E2318" i="13"/>
  <c r="E2316" i="13"/>
  <c r="E2314" i="13"/>
  <c r="E2312" i="13"/>
  <c r="E2310" i="13"/>
  <c r="E2308" i="13"/>
  <c r="E2306" i="13"/>
  <c r="E2304" i="13"/>
  <c r="E2302" i="13"/>
  <c r="E2300" i="13"/>
  <c r="E2298" i="13"/>
  <c r="E2296" i="13"/>
  <c r="E2294" i="13"/>
  <c r="E2292" i="13"/>
  <c r="E2290" i="13"/>
  <c r="E2288" i="13"/>
  <c r="E2286" i="13"/>
  <c r="E2284" i="13"/>
  <c r="E2282" i="13"/>
  <c r="E2280" i="13"/>
  <c r="E2278" i="13"/>
  <c r="E2276" i="13"/>
  <c r="E2274" i="13"/>
  <c r="E2272" i="13"/>
  <c r="E2270" i="13"/>
  <c r="E2268" i="13"/>
  <c r="E2266" i="13"/>
  <c r="E2264" i="13"/>
  <c r="E2262" i="13"/>
  <c r="E2260" i="13"/>
  <c r="E2258" i="13"/>
  <c r="E2256" i="13"/>
  <c r="E2254" i="13"/>
  <c r="E2252" i="13"/>
  <c r="E2250" i="13"/>
  <c r="E2248" i="13"/>
  <c r="E2246" i="13"/>
  <c r="E2244" i="13"/>
  <c r="E2242" i="13"/>
  <c r="E2240" i="13"/>
  <c r="E2238" i="13"/>
  <c r="E2236" i="13"/>
  <c r="E2234" i="13"/>
  <c r="E2232" i="13"/>
  <c r="E2230" i="13"/>
  <c r="E2228" i="13"/>
  <c r="E2226" i="13"/>
  <c r="E2224" i="13"/>
  <c r="E2222" i="13"/>
  <c r="E2220" i="13"/>
  <c r="E2218" i="13"/>
  <c r="E2216" i="13"/>
  <c r="E2214" i="13"/>
  <c r="E2212" i="13"/>
  <c r="E2210" i="13"/>
  <c r="E2208" i="13"/>
  <c r="E2206" i="13"/>
  <c r="E2204" i="13"/>
  <c r="E2202" i="13"/>
  <c r="E2200" i="13"/>
  <c r="E2198" i="13"/>
  <c r="E2196" i="13"/>
  <c r="E2194" i="13"/>
  <c r="E2192" i="13"/>
  <c r="E2190" i="13"/>
  <c r="E2188" i="13"/>
  <c r="E2186" i="13"/>
  <c r="E2184" i="13"/>
  <c r="E2182" i="13"/>
  <c r="E2180" i="13"/>
  <c r="E2178" i="13"/>
  <c r="E2176" i="13"/>
  <c r="E2174" i="13"/>
  <c r="E2172" i="13"/>
  <c r="E2170" i="13"/>
  <c r="E2168" i="13"/>
  <c r="E2166" i="13"/>
  <c r="E2164" i="13"/>
  <c r="E2162" i="13"/>
  <c r="E2160" i="13"/>
  <c r="E2158" i="13"/>
  <c r="E2156" i="13"/>
  <c r="E2154" i="13"/>
  <c r="E2152" i="13"/>
  <c r="E2150" i="13"/>
  <c r="E2148" i="13"/>
  <c r="E2146" i="13"/>
  <c r="E2144" i="13"/>
  <c r="E2142" i="13"/>
  <c r="E2140" i="13"/>
  <c r="E2138" i="13"/>
  <c r="E2136" i="13"/>
  <c r="E2134" i="13"/>
  <c r="E2132" i="13"/>
  <c r="E2130" i="13"/>
  <c r="E2128" i="13"/>
  <c r="E2126" i="13"/>
  <c r="E2124" i="13"/>
  <c r="E2122" i="13"/>
  <c r="E2120" i="13"/>
  <c r="E2118" i="13"/>
  <c r="E2116" i="13"/>
  <c r="E2114" i="13"/>
  <c r="E2112" i="13"/>
  <c r="E2110" i="13"/>
  <c r="E2108" i="13"/>
  <c r="E2106" i="13"/>
  <c r="E2104" i="13"/>
  <c r="E2102" i="13"/>
  <c r="E2100" i="13"/>
  <c r="E2098" i="13"/>
  <c r="E2096" i="13"/>
  <c r="E2094" i="13"/>
  <c r="E2092" i="13"/>
  <c r="E2090" i="13"/>
  <c r="E2088" i="13"/>
  <c r="E2086" i="13"/>
  <c r="E2084" i="13"/>
  <c r="E2082" i="13"/>
  <c r="E2080" i="13"/>
  <c r="E2078" i="13"/>
  <c r="E2076" i="13"/>
  <c r="E2074" i="13"/>
  <c r="E2072" i="13"/>
  <c r="E2070" i="13"/>
  <c r="E2068" i="13"/>
  <c r="E2066" i="13"/>
  <c r="E2064" i="13"/>
  <c r="E2062" i="13"/>
  <c r="E2060" i="13"/>
  <c r="E2058" i="13"/>
  <c r="E2056" i="13"/>
  <c r="E2054" i="13"/>
  <c r="E2052" i="13"/>
  <c r="E2050" i="13"/>
  <c r="E2048" i="13"/>
  <c r="E2046" i="13"/>
  <c r="E2044" i="13"/>
  <c r="E2042" i="13"/>
  <c r="E2040" i="13"/>
  <c r="E2038" i="13"/>
  <c r="E2036" i="13"/>
  <c r="E2034" i="13"/>
  <c r="E2032" i="13"/>
  <c r="E2030" i="13"/>
  <c r="E2028" i="13"/>
  <c r="E2026" i="13"/>
  <c r="E2024" i="13"/>
  <c r="E2022" i="13"/>
  <c r="E2020" i="13"/>
  <c r="E2018" i="13"/>
  <c r="E2016" i="13"/>
  <c r="E2014" i="13"/>
  <c r="E2012" i="13"/>
  <c r="E2010" i="13"/>
  <c r="E2008" i="13"/>
  <c r="E2006" i="13"/>
  <c r="E2004" i="13"/>
  <c r="E2002" i="13"/>
  <c r="E2000" i="13"/>
  <c r="E1998" i="13"/>
  <c r="E1996" i="13"/>
  <c r="E1994" i="13"/>
  <c r="E1992" i="13"/>
  <c r="E1990" i="13"/>
  <c r="E1988" i="13"/>
  <c r="E1986" i="13"/>
  <c r="E1984" i="13"/>
  <c r="E1982" i="13"/>
  <c r="E1980" i="13"/>
  <c r="E1978" i="13"/>
  <c r="E1976" i="13"/>
  <c r="E1974" i="13"/>
  <c r="E1972" i="13"/>
  <c r="E1970" i="13"/>
  <c r="E1968" i="13"/>
  <c r="E1966" i="13"/>
  <c r="E1964" i="13"/>
  <c r="E1962" i="13"/>
  <c r="E1960" i="13"/>
  <c r="E1958" i="13"/>
  <c r="E1956" i="13"/>
  <c r="E1954" i="13"/>
  <c r="E1952" i="13"/>
  <c r="E1950" i="13"/>
  <c r="E1948" i="13"/>
  <c r="E1946" i="13"/>
  <c r="E1944" i="13"/>
  <c r="E1942" i="13"/>
  <c r="E1940" i="13"/>
  <c r="E1938" i="13"/>
  <c r="E1936" i="13"/>
  <c r="E1934" i="13"/>
  <c r="E1932" i="13"/>
  <c r="E1930" i="13"/>
  <c r="E1928" i="13"/>
  <c r="E1926" i="13"/>
  <c r="E1924" i="13"/>
  <c r="E1922" i="13"/>
  <c r="E1920" i="13"/>
  <c r="E1918" i="13"/>
  <c r="E1916" i="13"/>
  <c r="E1914" i="13"/>
  <c r="E1912" i="13"/>
  <c r="E1910" i="13"/>
  <c r="E1908" i="13"/>
  <c r="E1906" i="13"/>
  <c r="E1904" i="13"/>
  <c r="E1902" i="13"/>
  <c r="E1900" i="13"/>
  <c r="E1898" i="13"/>
  <c r="E1896" i="13"/>
  <c r="E1894" i="13"/>
  <c r="E1892" i="13"/>
  <c r="E1890" i="13"/>
  <c r="E1888" i="13"/>
  <c r="E1886" i="13"/>
  <c r="E1884" i="13"/>
  <c r="E1882" i="13"/>
  <c r="E1880" i="13"/>
  <c r="E1878" i="13"/>
  <c r="E1876" i="13"/>
  <c r="E1874" i="13"/>
  <c r="E1872" i="13"/>
  <c r="E1870" i="13"/>
  <c r="E1868" i="13"/>
  <c r="E1866" i="13"/>
  <c r="E1864" i="13"/>
  <c r="E1862" i="13"/>
  <c r="E1860" i="13"/>
  <c r="E1858" i="13"/>
  <c r="E1856" i="13"/>
  <c r="E1854" i="13"/>
  <c r="E1852" i="13"/>
  <c r="E1850" i="13"/>
  <c r="E1848" i="13"/>
  <c r="E1846" i="13"/>
  <c r="E1844" i="13"/>
  <c r="E1842" i="13"/>
  <c r="E1840" i="13"/>
  <c r="E1838" i="13"/>
  <c r="E1836" i="13"/>
  <c r="E1834" i="13"/>
  <c r="E1832" i="13"/>
  <c r="E1830" i="13"/>
  <c r="E1828" i="13"/>
  <c r="E1826" i="13"/>
  <c r="E1824" i="13"/>
  <c r="E1822" i="13"/>
  <c r="E1820" i="13"/>
  <c r="E1818" i="13"/>
  <c r="E1816" i="13"/>
  <c r="E1814" i="13"/>
  <c r="E1812" i="13"/>
  <c r="E1810" i="13"/>
  <c r="E1808" i="13"/>
  <c r="E1806" i="13"/>
  <c r="E1804" i="13"/>
  <c r="E1802" i="13"/>
  <c r="E1800" i="13"/>
  <c r="E1798" i="13"/>
  <c r="E1796" i="13"/>
  <c r="E1794" i="13"/>
  <c r="E1792" i="13"/>
  <c r="E1790" i="13"/>
  <c r="E1788" i="13"/>
  <c r="E1786" i="13"/>
  <c r="E1784" i="13"/>
  <c r="E1782" i="13"/>
  <c r="E1780" i="13"/>
  <c r="E1778" i="13"/>
  <c r="E1776" i="13"/>
  <c r="E1774" i="13"/>
  <c r="E1772" i="13"/>
  <c r="E1770" i="13"/>
  <c r="E1768" i="13"/>
  <c r="E1766" i="13"/>
  <c r="E1764" i="13"/>
  <c r="E1762" i="13"/>
  <c r="E1760" i="13"/>
  <c r="E1758" i="13"/>
  <c r="E1756" i="13"/>
  <c r="E1754" i="13"/>
  <c r="E1752" i="13"/>
  <c r="E1750" i="13"/>
  <c r="E1748" i="13"/>
  <c r="E1746" i="13"/>
  <c r="E1744" i="13"/>
  <c r="E1742" i="13"/>
  <c r="E1740" i="13"/>
  <c r="E1738" i="13"/>
  <c r="E1736" i="13"/>
  <c r="E1734" i="13"/>
  <c r="E1732" i="13"/>
  <c r="E1730" i="13"/>
  <c r="E1728" i="13"/>
  <c r="E1726" i="13"/>
  <c r="E1724" i="13"/>
  <c r="E1722" i="13"/>
  <c r="E1720" i="13"/>
  <c r="E1718" i="13"/>
  <c r="E1716" i="13"/>
  <c r="E1714" i="13"/>
  <c r="E1712" i="13"/>
  <c r="E1710" i="13"/>
  <c r="E1708" i="13"/>
  <c r="E1706" i="13"/>
  <c r="E1704" i="13"/>
  <c r="E1702" i="13"/>
  <c r="E1700" i="13"/>
  <c r="E1698" i="13"/>
  <c r="E1696" i="13"/>
  <c r="E1694" i="13"/>
  <c r="E1692" i="13"/>
  <c r="E1690" i="13"/>
  <c r="E1688" i="13"/>
  <c r="E1686" i="13"/>
  <c r="E1684" i="13"/>
  <c r="E1682" i="13"/>
  <c r="E1680" i="13"/>
  <c r="E1678" i="13"/>
  <c r="E1676" i="13"/>
  <c r="E1674" i="13"/>
  <c r="E1672" i="13"/>
  <c r="E1670" i="13"/>
  <c r="E1668" i="13"/>
  <c r="E1666" i="13"/>
  <c r="E1664" i="13"/>
  <c r="E1662" i="13"/>
  <c r="E1660" i="13"/>
  <c r="E1658" i="13"/>
  <c r="E1656" i="13"/>
  <c r="E1654" i="13"/>
  <c r="E1652" i="13"/>
  <c r="E1650" i="13"/>
  <c r="E1648" i="13"/>
  <c r="E1646" i="13"/>
  <c r="E1644" i="13"/>
  <c r="E1642" i="13"/>
  <c r="E1640" i="13"/>
  <c r="E1638" i="13"/>
  <c r="E1636" i="13"/>
  <c r="E1634" i="13"/>
  <c r="E1632" i="13"/>
  <c r="E1630" i="13"/>
  <c r="E1628" i="13"/>
  <c r="E1626" i="13"/>
  <c r="E1624" i="13"/>
  <c r="E1622" i="13"/>
  <c r="E1620" i="13"/>
  <c r="E1618" i="13"/>
  <c r="E1616" i="13"/>
  <c r="E1614" i="13"/>
  <c r="E1612" i="13"/>
  <c r="E1610" i="13"/>
  <c r="E1608" i="13"/>
  <c r="E1606" i="13"/>
  <c r="E1604" i="13"/>
  <c r="E1602" i="13"/>
  <c r="E1600" i="13"/>
  <c r="E1598" i="13"/>
  <c r="E1596" i="13"/>
  <c r="E1594" i="13"/>
  <c r="E1592" i="13"/>
  <c r="E1590" i="13"/>
  <c r="E1588" i="13"/>
  <c r="E1586" i="13"/>
  <c r="E1584" i="13"/>
  <c r="E1582" i="13"/>
  <c r="E1580" i="13"/>
  <c r="E1578" i="13"/>
  <c r="E1576" i="13"/>
  <c r="E1574" i="13"/>
  <c r="E1572" i="13"/>
  <c r="E1570" i="13"/>
  <c r="E1568" i="13"/>
  <c r="E1566" i="13"/>
  <c r="E1564" i="13"/>
  <c r="E1562" i="13"/>
  <c r="E1560" i="13"/>
  <c r="E1558" i="13"/>
  <c r="E1556" i="13"/>
  <c r="E1554" i="13"/>
  <c r="E1552" i="13"/>
  <c r="E1550" i="13"/>
  <c r="E1548" i="13"/>
  <c r="E1546" i="13"/>
  <c r="E1544" i="13"/>
  <c r="E1542" i="13"/>
  <c r="E1540" i="13"/>
  <c r="E1538" i="13"/>
  <c r="E1536" i="13"/>
  <c r="E1534" i="13"/>
  <c r="E1532" i="13"/>
  <c r="E1530" i="13"/>
  <c r="E1528" i="13"/>
  <c r="E1526" i="13"/>
  <c r="E1524" i="13"/>
  <c r="E1522" i="13"/>
  <c r="E1520" i="13"/>
  <c r="E1518" i="13"/>
  <c r="E1516" i="13"/>
  <c r="E1514" i="13"/>
  <c r="E1512" i="13"/>
  <c r="E1510" i="13"/>
  <c r="E1508" i="13"/>
  <c r="E1506" i="13"/>
  <c r="E1504" i="13"/>
  <c r="E1502" i="13"/>
  <c r="E1500" i="13"/>
  <c r="E1498" i="13"/>
  <c r="E1496" i="13"/>
  <c r="E1494" i="13"/>
  <c r="E1492" i="13"/>
  <c r="E1490" i="13"/>
  <c r="E1488" i="13"/>
  <c r="E1486" i="13"/>
  <c r="E1484" i="13"/>
  <c r="E1482" i="13"/>
  <c r="E1480" i="13"/>
  <c r="E1478" i="13"/>
  <c r="E1476" i="13"/>
  <c r="E1474" i="13"/>
  <c r="E1472" i="13"/>
  <c r="E1470" i="13"/>
  <c r="E1468" i="13"/>
  <c r="E1466" i="13"/>
  <c r="E1464" i="13"/>
  <c r="E1462" i="13"/>
  <c r="E1460" i="13"/>
  <c r="E1458" i="13"/>
  <c r="E1456" i="13"/>
  <c r="E1454" i="13"/>
  <c r="E1452" i="13"/>
  <c r="E1450" i="13"/>
  <c r="E1448" i="13"/>
  <c r="E1446" i="13"/>
  <c r="E1444" i="13"/>
  <c r="E1442" i="13"/>
  <c r="E1440" i="13"/>
  <c r="E1438" i="13"/>
  <c r="E1436" i="13"/>
  <c r="E1434" i="13"/>
  <c r="E1432" i="13"/>
  <c r="E1430" i="13"/>
  <c r="E1428" i="13"/>
  <c r="E1426" i="13"/>
  <c r="E1424" i="13"/>
  <c r="E1422" i="13"/>
  <c r="E1420" i="13"/>
  <c r="E1418" i="13"/>
  <c r="E1416" i="13"/>
  <c r="E1414" i="13"/>
  <c r="E1412" i="13"/>
  <c r="E1410" i="13"/>
  <c r="E1408" i="13"/>
  <c r="E1406" i="13"/>
  <c r="E1404" i="13"/>
  <c r="E1402" i="13"/>
  <c r="E1400" i="13"/>
  <c r="E1398" i="13"/>
  <c r="E1396" i="13"/>
  <c r="E1394" i="13"/>
  <c r="E1392" i="13"/>
  <c r="E1390" i="13"/>
  <c r="E1388" i="13"/>
  <c r="E714" i="13"/>
  <c r="E746" i="13"/>
  <c r="E744" i="13"/>
  <c r="E742" i="13"/>
  <c r="E740" i="13"/>
  <c r="E738" i="13"/>
  <c r="E736" i="13"/>
  <c r="E734" i="13"/>
  <c r="E732" i="13"/>
  <c r="E730" i="13"/>
  <c r="E728" i="13"/>
  <c r="E726" i="13"/>
  <c r="E724" i="13"/>
  <c r="E722" i="13"/>
  <c r="E720" i="13"/>
  <c r="E718" i="13"/>
  <c r="E716" i="13"/>
  <c r="E712" i="13"/>
  <c r="E200" i="13"/>
  <c r="E710" i="13"/>
  <c r="E708" i="13"/>
  <c r="E706" i="13"/>
  <c r="E704" i="13"/>
  <c r="E702" i="13"/>
  <c r="E700" i="13"/>
  <c r="E698" i="13"/>
  <c r="E696" i="13"/>
  <c r="E694" i="13"/>
  <c r="E692" i="13"/>
  <c r="E690" i="13"/>
  <c r="E688" i="13"/>
  <c r="E686" i="13"/>
  <c r="E684" i="13"/>
  <c r="E682" i="13"/>
  <c r="E680" i="13"/>
  <c r="E678" i="13"/>
  <c r="E676" i="13"/>
  <c r="E674" i="13"/>
  <c r="E672" i="13"/>
  <c r="E670" i="13"/>
  <c r="E668" i="13"/>
  <c r="E666" i="13"/>
  <c r="E664" i="13"/>
  <c r="E662" i="13"/>
  <c r="E660" i="13"/>
  <c r="E658" i="13"/>
  <c r="E656" i="13"/>
  <c r="E654" i="13"/>
  <c r="E652" i="13"/>
  <c r="E650" i="13"/>
  <c r="E648" i="13"/>
  <c r="E646" i="13"/>
  <c r="E644" i="13"/>
  <c r="E642" i="13"/>
  <c r="E640" i="13"/>
  <c r="E638" i="13"/>
  <c r="E636" i="13"/>
  <c r="E634" i="13"/>
  <c r="E632" i="13"/>
  <c r="E630" i="13"/>
  <c r="E628" i="13"/>
  <c r="E626" i="13"/>
  <c r="E624" i="13"/>
  <c r="E622" i="13"/>
  <c r="E620" i="13"/>
  <c r="E618" i="13"/>
  <c r="E616" i="13"/>
  <c r="E614" i="13"/>
  <c r="E612" i="13"/>
  <c r="E610" i="13"/>
  <c r="E608" i="13"/>
  <c r="E606" i="13"/>
  <c r="E604" i="13"/>
  <c r="E602" i="13"/>
  <c r="E600" i="13"/>
  <c r="E598" i="13"/>
  <c r="E596" i="13"/>
  <c r="E594" i="13"/>
  <c r="E592" i="13"/>
  <c r="E590" i="13"/>
  <c r="E588" i="13"/>
  <c r="E586" i="13"/>
  <c r="E584" i="13"/>
  <c r="E582" i="13"/>
  <c r="E580" i="13"/>
  <c r="E578" i="13"/>
  <c r="E576" i="13"/>
  <c r="E574" i="13"/>
  <c r="E572" i="13"/>
  <c r="E570" i="13"/>
  <c r="E568" i="13"/>
  <c r="E566" i="13"/>
  <c r="E564" i="13"/>
  <c r="E562" i="13"/>
  <c r="E560" i="13"/>
  <c r="E558" i="13"/>
  <c r="E556" i="13"/>
  <c r="E554" i="13"/>
  <c r="E552" i="13"/>
  <c r="E550" i="13"/>
  <c r="E548" i="13"/>
  <c r="E546" i="13"/>
  <c r="E544" i="13"/>
  <c r="E542" i="13"/>
  <c r="E540" i="13"/>
  <c r="E538" i="13"/>
  <c r="E536" i="13"/>
  <c r="E534" i="13"/>
  <c r="E532" i="13"/>
  <c r="E530" i="13"/>
  <c r="E528" i="13"/>
  <c r="E526" i="13"/>
  <c r="E524" i="13"/>
  <c r="E522" i="13"/>
  <c r="E520" i="13"/>
  <c r="E518" i="13"/>
  <c r="E516" i="13"/>
  <c r="E514" i="13"/>
  <c r="E512" i="13"/>
  <c r="E510" i="13"/>
  <c r="E508" i="13"/>
  <c r="E506" i="13"/>
  <c r="E504" i="13"/>
  <c r="E502" i="13"/>
  <c r="E500" i="13"/>
  <c r="E498" i="13"/>
  <c r="E496" i="13"/>
  <c r="E494" i="13"/>
  <c r="E492" i="13"/>
  <c r="E490" i="13"/>
  <c r="E488" i="13"/>
  <c r="E486" i="13"/>
  <c r="E484" i="13"/>
  <c r="E482" i="13"/>
  <c r="E480" i="13"/>
  <c r="E478" i="13"/>
  <c r="E476" i="13"/>
  <c r="E474" i="13"/>
  <c r="E472" i="13"/>
  <c r="E470" i="13"/>
  <c r="E468" i="13"/>
  <c r="E466" i="13"/>
  <c r="E464" i="13"/>
  <c r="E462" i="13"/>
  <c r="E460" i="13"/>
  <c r="E458" i="13"/>
  <c r="E456" i="13"/>
  <c r="E454" i="13"/>
  <c r="E452" i="13"/>
  <c r="E450" i="13"/>
  <c r="E448" i="13"/>
  <c r="E446" i="13"/>
  <c r="E444" i="13"/>
  <c r="E442" i="13"/>
  <c r="E440" i="13"/>
  <c r="E438" i="13"/>
  <c r="E436" i="13"/>
  <c r="E434" i="13"/>
  <c r="E432" i="13"/>
  <c r="E430" i="13"/>
  <c r="E428" i="13"/>
  <c r="E426" i="13"/>
  <c r="E424" i="13"/>
  <c r="E422" i="13"/>
  <c r="E420" i="13"/>
  <c r="E418" i="13"/>
  <c r="E416" i="13"/>
  <c r="E414" i="13"/>
  <c r="E412" i="13"/>
  <c r="E410" i="13"/>
  <c r="E408" i="13"/>
  <c r="E406" i="13"/>
  <c r="E404" i="13"/>
  <c r="E402" i="13"/>
  <c r="E400" i="13"/>
  <c r="E398" i="13"/>
  <c r="E396" i="13"/>
  <c r="E394" i="13"/>
  <c r="E392" i="13"/>
  <c r="E390" i="13"/>
  <c r="E388" i="13"/>
  <c r="E386" i="13"/>
  <c r="E384" i="13"/>
  <c r="E382" i="13"/>
  <c r="E380" i="13"/>
  <c r="E378" i="13"/>
  <c r="E376" i="13"/>
  <c r="E374" i="13"/>
  <c r="E372" i="13"/>
  <c r="E370" i="13"/>
  <c r="E368" i="13"/>
  <c r="E366" i="13"/>
  <c r="E364" i="13"/>
  <c r="E362" i="13"/>
  <c r="E360" i="13"/>
  <c r="E358" i="13"/>
  <c r="E356" i="13"/>
  <c r="E354" i="13"/>
  <c r="E352" i="13"/>
  <c r="E350" i="13"/>
  <c r="E348" i="13"/>
  <c r="E346" i="13"/>
  <c r="E344" i="13"/>
  <c r="E342" i="13"/>
  <c r="E340" i="13"/>
  <c r="E338" i="13"/>
  <c r="E336" i="13"/>
  <c r="E334" i="13"/>
  <c r="E332" i="13"/>
  <c r="E330" i="13"/>
  <c r="E328" i="13"/>
  <c r="E326" i="13"/>
  <c r="E324" i="13"/>
  <c r="E322" i="13"/>
  <c r="E320" i="13"/>
  <c r="E318" i="13"/>
  <c r="E316" i="13"/>
  <c r="E314" i="13"/>
  <c r="E312" i="13"/>
  <c r="E310" i="13"/>
  <c r="E308" i="13"/>
  <c r="E306" i="13"/>
  <c r="E304" i="13"/>
  <c r="E302" i="13"/>
  <c r="E300" i="13"/>
  <c r="E298" i="13"/>
  <c r="E296" i="13"/>
  <c r="E294" i="13"/>
  <c r="E292" i="13"/>
  <c r="E290" i="13"/>
  <c r="E288" i="13"/>
  <c r="E286" i="13"/>
  <c r="E284" i="13"/>
  <c r="E282" i="13"/>
  <c r="E280" i="13"/>
  <c r="E278" i="13"/>
  <c r="E276" i="13"/>
  <c r="E274" i="13"/>
  <c r="E272" i="13"/>
  <c r="E270" i="13"/>
  <c r="E268" i="13"/>
  <c r="E266" i="13"/>
  <c r="E264" i="13"/>
  <c r="E262" i="13"/>
  <c r="E260" i="13"/>
  <c r="E258" i="13"/>
  <c r="E256" i="13"/>
  <c r="E254" i="13"/>
  <c r="E252" i="13"/>
  <c r="E250" i="13"/>
  <c r="E248" i="13"/>
  <c r="E246" i="13"/>
  <c r="E244" i="13"/>
  <c r="E242" i="13"/>
  <c r="E240" i="13"/>
  <c r="E238" i="13"/>
  <c r="E236" i="13"/>
  <c r="E234" i="13"/>
  <c r="E232" i="13"/>
  <c r="E230" i="13"/>
  <c r="E228" i="13"/>
  <c r="E226" i="13"/>
  <c r="E224" i="13"/>
  <c r="E222" i="13"/>
  <c r="E220" i="13"/>
  <c r="E218" i="13"/>
  <c r="E216" i="13"/>
  <c r="E214" i="13"/>
  <c r="E212" i="13"/>
  <c r="E210" i="13"/>
  <c r="E208" i="13"/>
  <c r="E206" i="13"/>
  <c r="E204" i="13"/>
  <c r="E202" i="13"/>
  <c r="E198" i="13"/>
  <c r="E196" i="13"/>
  <c r="E194" i="13"/>
  <c r="E192" i="13"/>
  <c r="E190" i="13"/>
  <c r="E188" i="13"/>
  <c r="E186" i="13"/>
  <c r="E184" i="13"/>
  <c r="E182" i="13"/>
  <c r="E180" i="13"/>
  <c r="E178" i="13"/>
  <c r="E176" i="13"/>
  <c r="E174" i="13"/>
  <c r="E172" i="13"/>
  <c r="E170" i="13"/>
  <c r="E168" i="13"/>
  <c r="E166" i="13"/>
  <c r="E164" i="13"/>
  <c r="E162" i="13"/>
  <c r="E160" i="13"/>
  <c r="E158" i="13"/>
  <c r="E156" i="13"/>
  <c r="E154" i="13"/>
  <c r="E152" i="13"/>
  <c r="E150" i="13"/>
  <c r="E148" i="13"/>
  <c r="E146" i="13"/>
  <c r="E144" i="13"/>
  <c r="E142" i="13"/>
  <c r="E140" i="13"/>
  <c r="E138" i="13"/>
  <c r="E136" i="13"/>
  <c r="E134" i="13"/>
  <c r="E132" i="13"/>
  <c r="E130" i="13"/>
  <c r="E128" i="13"/>
  <c r="E126" i="13"/>
  <c r="E124" i="13"/>
  <c r="E122" i="13"/>
  <c r="E120" i="13"/>
  <c r="E118" i="13"/>
  <c r="E116" i="13"/>
  <c r="E114" i="13"/>
  <c r="E112" i="13"/>
  <c r="E110" i="13"/>
  <c r="E108" i="13"/>
  <c r="E106" i="13"/>
  <c r="E104" i="13"/>
  <c r="E102" i="13"/>
  <c r="E100" i="13"/>
  <c r="E98" i="13"/>
  <c r="E96" i="13"/>
  <c r="E94" i="13"/>
  <c r="E92" i="13"/>
  <c r="E90" i="13"/>
  <c r="E88" i="13"/>
  <c r="E86" i="13"/>
  <c r="E84" i="13"/>
  <c r="E82" i="13"/>
  <c r="E80" i="13"/>
  <c r="E78" i="13"/>
  <c r="E76" i="13"/>
  <c r="E74" i="13"/>
  <c r="E72" i="13"/>
  <c r="E70" i="13"/>
  <c r="E68" i="13"/>
  <c r="E66" i="13"/>
  <c r="E64" i="13"/>
  <c r="E62" i="13"/>
  <c r="E60" i="13"/>
  <c r="E58" i="13"/>
  <c r="E56" i="13"/>
  <c r="E54" i="13"/>
  <c r="E52" i="13"/>
  <c r="E50" i="13"/>
  <c r="E48" i="13"/>
  <c r="E46" i="13"/>
  <c r="E44" i="13"/>
  <c r="E42" i="13"/>
  <c r="E40" i="13"/>
  <c r="E38" i="13"/>
  <c r="E36" i="13"/>
  <c r="E34" i="13"/>
  <c r="E32" i="13"/>
  <c r="E30" i="13"/>
  <c r="E28" i="13"/>
  <c r="E26" i="13"/>
  <c r="E24" i="13"/>
  <c r="E22" i="13"/>
  <c r="E20" i="13"/>
  <c r="E18" i="13"/>
  <c r="E16" i="13"/>
  <c r="E14" i="13"/>
  <c r="E12" i="13"/>
  <c r="E10" i="13"/>
  <c r="E8" i="13"/>
  <c r="E6" i="13"/>
  <c r="E4" i="13"/>
  <c r="E6554" i="13"/>
  <c r="E6552" i="13"/>
  <c r="E6550" i="13"/>
  <c r="E6548" i="13"/>
  <c r="E6546" i="13"/>
  <c r="E6544" i="13"/>
  <c r="E6542" i="13"/>
  <c r="E6540" i="13"/>
  <c r="E6538" i="13"/>
  <c r="E6536" i="13"/>
  <c r="E6534" i="13"/>
  <c r="E6532" i="13"/>
  <c r="E6530" i="13"/>
  <c r="E6528" i="13"/>
  <c r="E6526" i="13"/>
  <c r="E6524" i="13"/>
  <c r="E6522" i="13"/>
  <c r="E6520" i="13"/>
  <c r="E6518" i="13"/>
  <c r="E6516" i="13"/>
  <c r="E6514" i="13"/>
  <c r="E6512" i="13"/>
  <c r="E6510" i="13"/>
  <c r="E6508" i="13"/>
  <c r="E6506" i="13"/>
  <c r="E6504" i="13"/>
  <c r="E6502" i="13"/>
  <c r="E6500" i="13"/>
  <c r="E6498" i="13"/>
  <c r="E6496" i="13"/>
  <c r="E6494" i="13"/>
  <c r="E6492" i="13"/>
  <c r="E6490" i="13"/>
  <c r="E6488" i="13"/>
  <c r="E6486" i="13"/>
  <c r="E6484" i="13"/>
  <c r="E6482" i="13"/>
  <c r="E6480" i="13"/>
  <c r="E6478" i="13"/>
  <c r="E6476" i="13"/>
  <c r="E6474" i="13"/>
  <c r="E6472" i="13"/>
  <c r="E6470" i="13"/>
  <c r="E6468" i="13"/>
  <c r="E6466" i="13"/>
  <c r="E6464" i="13"/>
  <c r="E6462" i="13"/>
  <c r="E6460" i="13"/>
  <c r="E6458" i="13"/>
  <c r="E6456" i="13"/>
  <c r="E6454" i="13"/>
  <c r="E6452" i="13"/>
  <c r="E6450" i="13"/>
  <c r="E6448" i="13"/>
  <c r="E6446" i="13"/>
  <c r="E6444" i="13"/>
  <c r="E6442" i="13"/>
  <c r="E6440" i="13"/>
  <c r="E6438" i="13"/>
  <c r="E6436" i="13"/>
  <c r="E6434" i="13"/>
  <c r="E6432" i="13"/>
  <c r="E6430" i="13"/>
  <c r="E6428" i="13"/>
  <c r="E6426" i="13"/>
  <c r="E6424" i="13"/>
  <c r="E6422" i="13"/>
  <c r="E6420" i="13"/>
  <c r="E6418" i="13"/>
  <c r="E6416" i="13"/>
  <c r="E6414" i="13"/>
  <c r="E6412" i="13"/>
  <c r="E6410" i="13"/>
  <c r="E6408" i="13"/>
  <c r="E6406" i="13"/>
  <c r="E6404" i="13"/>
  <c r="E6402" i="13"/>
  <c r="E6400" i="13"/>
  <c r="E6398" i="13"/>
  <c r="E6396" i="13"/>
  <c r="E6394" i="13"/>
  <c r="E6392" i="13"/>
  <c r="E6390" i="13"/>
  <c r="E6388" i="13"/>
  <c r="E6386" i="13"/>
  <c r="E6384" i="13"/>
  <c r="E6382" i="13"/>
  <c r="E6380" i="13"/>
  <c r="E6378" i="13"/>
  <c r="E6376" i="13"/>
  <c r="E6374" i="13"/>
  <c r="E6372" i="13"/>
  <c r="E6370" i="13"/>
  <c r="E6368" i="13"/>
  <c r="E6366" i="13"/>
  <c r="E6364" i="13"/>
  <c r="E6362" i="13"/>
  <c r="E6360" i="13"/>
  <c r="E6358" i="13"/>
  <c r="E6356" i="13"/>
  <c r="E6354" i="13"/>
  <c r="E6352" i="13"/>
  <c r="E6350" i="13"/>
  <c r="E6348" i="13"/>
  <c r="E6346" i="13"/>
  <c r="E6344" i="13"/>
  <c r="E6342" i="13"/>
  <c r="E6340" i="13"/>
  <c r="E6338" i="13"/>
  <c r="E6336" i="13"/>
  <c r="E6334" i="13"/>
  <c r="E6332" i="13"/>
  <c r="E6330" i="13"/>
  <c r="E6328" i="13"/>
  <c r="E6326" i="13"/>
  <c r="E6324" i="13"/>
  <c r="E6322" i="13"/>
  <c r="E6320" i="13"/>
  <c r="E6318" i="13"/>
  <c r="E6316" i="13"/>
  <c r="E6314" i="13"/>
  <c r="E6312" i="13"/>
  <c r="E6310" i="13"/>
  <c r="E6308" i="13"/>
  <c r="E6306" i="13"/>
  <c r="E6304" i="13"/>
  <c r="E6302" i="13"/>
  <c r="E6300" i="13"/>
  <c r="E6298" i="13"/>
  <c r="E6296" i="13"/>
  <c r="E6294" i="13"/>
  <c r="E6292" i="13"/>
  <c r="E6290" i="13"/>
  <c r="E6288" i="13"/>
  <c r="E6286" i="13"/>
  <c r="E6284" i="13"/>
  <c r="E6282" i="13"/>
  <c r="E6280" i="13"/>
  <c r="E6278" i="13"/>
  <c r="E6276" i="13"/>
  <c r="E6274" i="13"/>
  <c r="E6272" i="13"/>
  <c r="E6270" i="13"/>
  <c r="E6268" i="13"/>
  <c r="E6266" i="13"/>
  <c r="E6264" i="13"/>
  <c r="E6262" i="13"/>
  <c r="E6260" i="13"/>
  <c r="E6258" i="13"/>
  <c r="E6256" i="13"/>
  <c r="E6254" i="13"/>
  <c r="E6252" i="13"/>
  <c r="E6250" i="13"/>
  <c r="E6248" i="13"/>
  <c r="E6246" i="13"/>
  <c r="E6244" i="13"/>
  <c r="E6242" i="13"/>
  <c r="E6240" i="13"/>
  <c r="E6238" i="13"/>
  <c r="E6236" i="13"/>
  <c r="E6234" i="13"/>
  <c r="E6232" i="13"/>
  <c r="E6230" i="13"/>
  <c r="E6228" i="13"/>
  <c r="E6226" i="13"/>
  <c r="E6224" i="13"/>
  <c r="E6222" i="13"/>
  <c r="E6220" i="13"/>
  <c r="E6218" i="13"/>
  <c r="E6216" i="13"/>
  <c r="E6214" i="13"/>
  <c r="E6212" i="13"/>
  <c r="E6210" i="13"/>
  <c r="E6208" i="13"/>
  <c r="E6206" i="13"/>
  <c r="E6204" i="13"/>
  <c r="E6202" i="13"/>
  <c r="E6200" i="13"/>
  <c r="E6198" i="13"/>
  <c r="E6196" i="13"/>
  <c r="E6194" i="13"/>
  <c r="E6192" i="13"/>
  <c r="E6190" i="13"/>
  <c r="E6188" i="13"/>
  <c r="E6186" i="13"/>
  <c r="E6184" i="13"/>
  <c r="E6182" i="13"/>
  <c r="E6180" i="13"/>
  <c r="E6178" i="13"/>
  <c r="E6176" i="13"/>
  <c r="E6174" i="13"/>
  <c r="E6172" i="13"/>
  <c r="E6170" i="13"/>
  <c r="E6168" i="13"/>
  <c r="E6166" i="13"/>
  <c r="E6164" i="13"/>
  <c r="E6162" i="13"/>
  <c r="E6160" i="13"/>
  <c r="E6158" i="13"/>
  <c r="E6156" i="13"/>
  <c r="E6154" i="13"/>
  <c r="E6152" i="13"/>
  <c r="E6150" i="13"/>
  <c r="E6148" i="13"/>
  <c r="E6146" i="13"/>
  <c r="E6144" i="13"/>
  <c r="E6142" i="13"/>
  <c r="E6140" i="13"/>
  <c r="E6138" i="13"/>
  <c r="E6136" i="13"/>
  <c r="E6134" i="13"/>
  <c r="E6132" i="13"/>
  <c r="E6130" i="13"/>
  <c r="E6128" i="13"/>
  <c r="E6126" i="13"/>
  <c r="E6124" i="13"/>
  <c r="E6122" i="13"/>
  <c r="E6120" i="13"/>
  <c r="E6118" i="13"/>
  <c r="E6116" i="13"/>
  <c r="E6114" i="13"/>
  <c r="E6112" i="13"/>
  <c r="E6110" i="13"/>
  <c r="E6108" i="13"/>
  <c r="E6106" i="13"/>
  <c r="E6104" i="13"/>
  <c r="E6102" i="13"/>
  <c r="E6100" i="13"/>
  <c r="E6098" i="13"/>
  <c r="E6096" i="13"/>
  <c r="E6094" i="13"/>
  <c r="E6092" i="13"/>
  <c r="E6090" i="13"/>
  <c r="E6088" i="13"/>
  <c r="E6086" i="13"/>
  <c r="E6084" i="13"/>
  <c r="E6082" i="13"/>
  <c r="E6080" i="13"/>
  <c r="E6078" i="13"/>
  <c r="E6076" i="13"/>
  <c r="E6074" i="13"/>
  <c r="E6072" i="13"/>
  <c r="E6070" i="13"/>
  <c r="E6068" i="13"/>
  <c r="E6066" i="13"/>
  <c r="E6064" i="13"/>
  <c r="E6062" i="13"/>
  <c r="E6060" i="13"/>
  <c r="E6058" i="13"/>
  <c r="E6056" i="13"/>
  <c r="E6054" i="13"/>
  <c r="E6052" i="13"/>
  <c r="E6050" i="13"/>
  <c r="E6048" i="13"/>
  <c r="E6046" i="13"/>
  <c r="E6044" i="13"/>
  <c r="E6042" i="13"/>
  <c r="E6040" i="13"/>
  <c r="E6038" i="13"/>
  <c r="E6036" i="13"/>
  <c r="E6034" i="13"/>
  <c r="E6032" i="13"/>
  <c r="E6030" i="13"/>
  <c r="E6028" i="13"/>
  <c r="E6026" i="13"/>
  <c r="E6024" i="13"/>
  <c r="E6022" i="13"/>
  <c r="E6020" i="13"/>
  <c r="E6018" i="13"/>
  <c r="E6016" i="13"/>
  <c r="E6014" i="13"/>
  <c r="E6012" i="13"/>
  <c r="E6010" i="13"/>
  <c r="E6008" i="13"/>
  <c r="E6006" i="13"/>
  <c r="E6004" i="13"/>
  <c r="E6002" i="13"/>
  <c r="E6000" i="13"/>
  <c r="E5998" i="13"/>
  <c r="E5996" i="13"/>
  <c r="E5994" i="13"/>
  <c r="E5992" i="13"/>
  <c r="E5990" i="13"/>
  <c r="E5988" i="13"/>
  <c r="E5986" i="13"/>
  <c r="E5984" i="13"/>
  <c r="E5982" i="13"/>
  <c r="E5980" i="13"/>
  <c r="E5978" i="13"/>
  <c r="E5976" i="13"/>
  <c r="E5974" i="13"/>
  <c r="E5972" i="13"/>
  <c r="E5970" i="13"/>
  <c r="E5968" i="13"/>
  <c r="E5966" i="13"/>
  <c r="E5964" i="13"/>
  <c r="E5962" i="13"/>
  <c r="E5960" i="13"/>
  <c r="E5958" i="13"/>
  <c r="E5956" i="13"/>
  <c r="E5954" i="13"/>
  <c r="E5952" i="13"/>
  <c r="E5950" i="13"/>
  <c r="E5948" i="13"/>
  <c r="E5946" i="13"/>
  <c r="E5944" i="13"/>
  <c r="E5942" i="13"/>
  <c r="E5940" i="13"/>
  <c r="E5938" i="13"/>
  <c r="E5936" i="13"/>
  <c r="E5934" i="13"/>
  <c r="E5932" i="13"/>
  <c r="E5930" i="13"/>
  <c r="E5928" i="13"/>
  <c r="E5926" i="13"/>
  <c r="E5924" i="13"/>
  <c r="E5922" i="13"/>
  <c r="E5920" i="13"/>
  <c r="E5918" i="13"/>
  <c r="E5916" i="13"/>
  <c r="E5914" i="13"/>
  <c r="E5912" i="13"/>
  <c r="E5910" i="13"/>
  <c r="E5908" i="13"/>
  <c r="E5906" i="13"/>
  <c r="E5904" i="13"/>
  <c r="E5902" i="13"/>
  <c r="E5900" i="13"/>
  <c r="E5898" i="13"/>
  <c r="E5896" i="13"/>
  <c r="E5894" i="13"/>
  <c r="E5892" i="13"/>
  <c r="E5890" i="13"/>
  <c r="E5888" i="13"/>
  <c r="E5886" i="13"/>
  <c r="E5884" i="13"/>
  <c r="E5882" i="13"/>
  <c r="E5880" i="13"/>
  <c r="E5878" i="13"/>
  <c r="E5876" i="13"/>
  <c r="E5874" i="13"/>
  <c r="E5872" i="13"/>
  <c r="E5870" i="13"/>
  <c r="E5868" i="13"/>
  <c r="E5866" i="13"/>
  <c r="E5864" i="13"/>
  <c r="E5862" i="13"/>
  <c r="E5860" i="13"/>
  <c r="E5858" i="13"/>
  <c r="E5856" i="13"/>
  <c r="E5854" i="13"/>
  <c r="E5852" i="13"/>
  <c r="E5850" i="13"/>
  <c r="E5848" i="13"/>
  <c r="E5846" i="13"/>
  <c r="E5844" i="13"/>
  <c r="E5842" i="13"/>
  <c r="E5840" i="13"/>
  <c r="E5838" i="13"/>
  <c r="E5836" i="13"/>
  <c r="E5834" i="13"/>
  <c r="E5832" i="13"/>
  <c r="E5830" i="13"/>
  <c r="E5828" i="13"/>
  <c r="E5826" i="13"/>
  <c r="E5824" i="13"/>
  <c r="E5822" i="13"/>
  <c r="E5820" i="13"/>
  <c r="E5818" i="13"/>
  <c r="E5816" i="13"/>
  <c r="E5814" i="13"/>
  <c r="E5812" i="13"/>
  <c r="E5810" i="13"/>
  <c r="E5808" i="13"/>
  <c r="E5806" i="13"/>
  <c r="E5804" i="13"/>
  <c r="E5802" i="13"/>
  <c r="E5800" i="13"/>
  <c r="E5798" i="13"/>
  <c r="E5796" i="13"/>
  <c r="E5794" i="13"/>
  <c r="E5792" i="13"/>
  <c r="E5790" i="13"/>
  <c r="E5788" i="13"/>
  <c r="E5786" i="13"/>
  <c r="E5784" i="13"/>
  <c r="E5782" i="13"/>
  <c r="E5780" i="13"/>
  <c r="E5778" i="13"/>
  <c r="E5776" i="13"/>
  <c r="E5774" i="13"/>
  <c r="E5772" i="13"/>
  <c r="E5770" i="13"/>
  <c r="E5768" i="13"/>
  <c r="E5766" i="13"/>
  <c r="E5764" i="13"/>
  <c r="E5762" i="13"/>
  <c r="E5760" i="13"/>
  <c r="E5758" i="13"/>
  <c r="E5756" i="13"/>
  <c r="E5754" i="13"/>
  <c r="E5752" i="13"/>
  <c r="E5750" i="13"/>
  <c r="E5748" i="13"/>
  <c r="E5746" i="13"/>
  <c r="E5744" i="13"/>
  <c r="E5742" i="13"/>
  <c r="E5740" i="13"/>
  <c r="E5738" i="13"/>
  <c r="E5736" i="13"/>
  <c r="E5734" i="13"/>
  <c r="E5732" i="13"/>
  <c r="E5730" i="13"/>
  <c r="E5728" i="13"/>
  <c r="E5726" i="13"/>
  <c r="E5724" i="13"/>
  <c r="E5722" i="13"/>
  <c r="E5720" i="13"/>
  <c r="E5718" i="13"/>
  <c r="E5716" i="13"/>
  <c r="E5714" i="13"/>
  <c r="E5712" i="13"/>
  <c r="E5710" i="13"/>
  <c r="E5708" i="13"/>
  <c r="E5706" i="13"/>
  <c r="E5704" i="13"/>
  <c r="E5702" i="13"/>
  <c r="E5700" i="13"/>
  <c r="E5698" i="13"/>
  <c r="E5696" i="13"/>
  <c r="E5694" i="13"/>
  <c r="E5692" i="13"/>
  <c r="E5690" i="13"/>
  <c r="E5688" i="13"/>
  <c r="E5686" i="13"/>
  <c r="E5684" i="13"/>
  <c r="E5682" i="13"/>
  <c r="E5680" i="13"/>
  <c r="E5678" i="13"/>
  <c r="E5676" i="13"/>
  <c r="E5674" i="13"/>
  <c r="E5672" i="13"/>
  <c r="E5670" i="13"/>
  <c r="E5668" i="13"/>
  <c r="E5666" i="13"/>
  <c r="E5664" i="13"/>
  <c r="E5662" i="13"/>
  <c r="E5660" i="13"/>
  <c r="E5658" i="13"/>
  <c r="E5656" i="13"/>
  <c r="E5654" i="13"/>
  <c r="E5652" i="13"/>
  <c r="E5650" i="13"/>
  <c r="E5648" i="13"/>
  <c r="E5646" i="13"/>
  <c r="E5644" i="13"/>
  <c r="E5642" i="13"/>
  <c r="E5640" i="13"/>
  <c r="E5638" i="13"/>
  <c r="E5636" i="13"/>
  <c r="E5634" i="13"/>
  <c r="E5632" i="13"/>
  <c r="E5630" i="13"/>
  <c r="E5628" i="13"/>
  <c r="E5626" i="13"/>
  <c r="E5624" i="13"/>
  <c r="E5622" i="13"/>
  <c r="E5620" i="13"/>
  <c r="E5618" i="13"/>
  <c r="E5616" i="13"/>
  <c r="E5614" i="13"/>
  <c r="E5612" i="13"/>
  <c r="E5610" i="13"/>
  <c r="E5608" i="13"/>
  <c r="E5606" i="13"/>
  <c r="E5604" i="13"/>
  <c r="E5602" i="13"/>
  <c r="E5600" i="13"/>
  <c r="E5598" i="13"/>
  <c r="E5596" i="13"/>
  <c r="E5594" i="13"/>
  <c r="E5592" i="13"/>
  <c r="E5590" i="13"/>
  <c r="E5588" i="13"/>
  <c r="E5586" i="13"/>
  <c r="E5584" i="13"/>
  <c r="E5582" i="13"/>
  <c r="E5580" i="13"/>
  <c r="E5578" i="13"/>
  <c r="E5576" i="13"/>
  <c r="E5574" i="13"/>
  <c r="E5572" i="13"/>
  <c r="E5570" i="13"/>
  <c r="E5568" i="13"/>
  <c r="E5566" i="13"/>
  <c r="E5564" i="13"/>
  <c r="E5562" i="13"/>
  <c r="E5560" i="13"/>
  <c r="E5558" i="13"/>
  <c r="E5556" i="13"/>
  <c r="E5554" i="13"/>
  <c r="E5552" i="13"/>
  <c r="E5550" i="13"/>
  <c r="E5548" i="13"/>
  <c r="E5546" i="13"/>
  <c r="E5544" i="13"/>
  <c r="E5542" i="13"/>
  <c r="E5540" i="13"/>
  <c r="E5538" i="13"/>
  <c r="E5536" i="13"/>
  <c r="E5534" i="13"/>
  <c r="E5532" i="13"/>
  <c r="E5530" i="13"/>
  <c r="E5528" i="13"/>
  <c r="E5526" i="13"/>
  <c r="E5524" i="13"/>
  <c r="E5522" i="13"/>
  <c r="E5520" i="13"/>
  <c r="E5518" i="13"/>
  <c r="E5516" i="13"/>
  <c r="E5514" i="13"/>
  <c r="E5512" i="13"/>
  <c r="E5510" i="13"/>
  <c r="E5508" i="13"/>
  <c r="E5506" i="13"/>
  <c r="E5504" i="13"/>
  <c r="E5502" i="13"/>
  <c r="E5500" i="13"/>
  <c r="E5498" i="13"/>
  <c r="E5496" i="13"/>
  <c r="E5494" i="13"/>
  <c r="E5492" i="13"/>
  <c r="E5490" i="13"/>
  <c r="E5488" i="13"/>
  <c r="E5486" i="13"/>
  <c r="E5484" i="13"/>
  <c r="E5482" i="13"/>
  <c r="E5480" i="13"/>
  <c r="E5478" i="13"/>
  <c r="E5476" i="13"/>
  <c r="E5474" i="13"/>
  <c r="E5472" i="13"/>
  <c r="E5470" i="13"/>
  <c r="E5468" i="13"/>
  <c r="E5466" i="13"/>
  <c r="E5464" i="13"/>
  <c r="E5462" i="13"/>
  <c r="E5460" i="13"/>
  <c r="E5458" i="13"/>
  <c r="E5456" i="13"/>
  <c r="E5454" i="13"/>
  <c r="E5452" i="13"/>
  <c r="E5450" i="13"/>
  <c r="E5448" i="13"/>
  <c r="E5446" i="13"/>
  <c r="E5444" i="13"/>
  <c r="E5442" i="13"/>
  <c r="E5440" i="13"/>
  <c r="E5438" i="13"/>
  <c r="E5436" i="13"/>
  <c r="E5434" i="13"/>
  <c r="E5432" i="13"/>
  <c r="E5430" i="13"/>
  <c r="E5428" i="13"/>
  <c r="E5426" i="13"/>
  <c r="E5424" i="13"/>
  <c r="E5422" i="13"/>
  <c r="E5420" i="13"/>
  <c r="E5418" i="13"/>
  <c r="E5416" i="13"/>
  <c r="E5414" i="13"/>
  <c r="E5412" i="13"/>
  <c r="E5410" i="13"/>
  <c r="E5408" i="13"/>
  <c r="E5406" i="13"/>
  <c r="E5404" i="13"/>
  <c r="E5402" i="13"/>
  <c r="E5400" i="13"/>
  <c r="E5398" i="13"/>
  <c r="E5396" i="13"/>
  <c r="E5394" i="13"/>
  <c r="E5392" i="13"/>
  <c r="E5390" i="13"/>
  <c r="E5388" i="13"/>
  <c r="E5386" i="13"/>
  <c r="E5384" i="13"/>
  <c r="E5382" i="13"/>
  <c r="E5380" i="13"/>
  <c r="E5378" i="13"/>
  <c r="E5376" i="13"/>
  <c r="E5374" i="13"/>
  <c r="E5372" i="13"/>
  <c r="E5370" i="13"/>
  <c r="E5368" i="13"/>
  <c r="E5366" i="13"/>
  <c r="E5364" i="13"/>
  <c r="E5362" i="13"/>
  <c r="E5360" i="13"/>
  <c r="E5358" i="13"/>
  <c r="E5356" i="13"/>
  <c r="E5354" i="13"/>
  <c r="E5352" i="13"/>
  <c r="E5350" i="13"/>
  <c r="E5348" i="13"/>
  <c r="E5346" i="13"/>
  <c r="E5344" i="13"/>
  <c r="E5342" i="13"/>
  <c r="E5340" i="13"/>
  <c r="E5338" i="13"/>
  <c r="E5336" i="13"/>
  <c r="E5334" i="13"/>
  <c r="E5332" i="13"/>
  <c r="E5330" i="13"/>
  <c r="E5328" i="13"/>
  <c r="E5326" i="13"/>
  <c r="E5324" i="13"/>
  <c r="E5322" i="13"/>
  <c r="E5320" i="13"/>
  <c r="E5318" i="13"/>
  <c r="E5316" i="13"/>
  <c r="E5314" i="13"/>
  <c r="E5312" i="13"/>
  <c r="E5310" i="13"/>
  <c r="E5308" i="13"/>
  <c r="E5306" i="13"/>
  <c r="E5304" i="13"/>
  <c r="E5302" i="13"/>
  <c r="E5300" i="13"/>
  <c r="E5298" i="13"/>
  <c r="E5296" i="13"/>
  <c r="E5294" i="13"/>
  <c r="E5292" i="13"/>
  <c r="E5290" i="13"/>
  <c r="E5288" i="13"/>
  <c r="E5286" i="13"/>
  <c r="E5284" i="13"/>
  <c r="E5282" i="13"/>
  <c r="E5280" i="13"/>
  <c r="E5278" i="13"/>
  <c r="E5276" i="13"/>
  <c r="E5274" i="13"/>
  <c r="E5272" i="13"/>
  <c r="E5270" i="13"/>
  <c r="E5268" i="13"/>
  <c r="E5266" i="13"/>
  <c r="E5264" i="13"/>
  <c r="E5262" i="13"/>
  <c r="E5260" i="13"/>
  <c r="E5258" i="13"/>
  <c r="E5256" i="13"/>
  <c r="E5254" i="13"/>
  <c r="E5252" i="13"/>
  <c r="E5250" i="13"/>
  <c r="E5248" i="13"/>
  <c r="E5246" i="13"/>
  <c r="E5244" i="13"/>
  <c r="E5242" i="13"/>
  <c r="E5240" i="13"/>
  <c r="E5238" i="13"/>
  <c r="E5236" i="13"/>
  <c r="E5234" i="13"/>
  <c r="E5232" i="13"/>
  <c r="E5230" i="13"/>
  <c r="E5228" i="13"/>
  <c r="E5226" i="13"/>
  <c r="E5224" i="13"/>
  <c r="E5222" i="13"/>
  <c r="E5220" i="13"/>
  <c r="E5218" i="13"/>
  <c r="E5216" i="13"/>
  <c r="E5214" i="13"/>
  <c r="E5212" i="13"/>
  <c r="E5210" i="13"/>
  <c r="E5208" i="13"/>
  <c r="E5206" i="13"/>
  <c r="E5204" i="13"/>
  <c r="E5202" i="13"/>
  <c r="E5200" i="13"/>
  <c r="E5198" i="13"/>
  <c r="E5196" i="13"/>
  <c r="E5194" i="13"/>
  <c r="E5192" i="13"/>
  <c r="E5190" i="13"/>
  <c r="E5188" i="13"/>
  <c r="E5186" i="13"/>
  <c r="E5184" i="13"/>
  <c r="E5182" i="13"/>
  <c r="E5180" i="13"/>
  <c r="E5178" i="13"/>
  <c r="E5176" i="13"/>
  <c r="E5174" i="13"/>
  <c r="E5172" i="13"/>
  <c r="E5170" i="13"/>
  <c r="E5168" i="13"/>
  <c r="E5166" i="13"/>
  <c r="E5164" i="13"/>
  <c r="E5162" i="13"/>
  <c r="E5160" i="13"/>
  <c r="E5158" i="13"/>
  <c r="E5156" i="13"/>
  <c r="E5154" i="13"/>
  <c r="E5152" i="13"/>
  <c r="E5150" i="13"/>
  <c r="E5148" i="13"/>
  <c r="E5146" i="13"/>
  <c r="E5144" i="13"/>
  <c r="E5142" i="13"/>
  <c r="E5140" i="13"/>
  <c r="E5138" i="13"/>
  <c r="E5136" i="13"/>
  <c r="E5134" i="13"/>
  <c r="E5132" i="13"/>
  <c r="E5130" i="13"/>
  <c r="E5128" i="13"/>
  <c r="E5126" i="13"/>
  <c r="E5124" i="13"/>
  <c r="E5122" i="13"/>
  <c r="E5120" i="13"/>
  <c r="E5118" i="13"/>
  <c r="E5116" i="13"/>
  <c r="E5114" i="13"/>
  <c r="E5112" i="13"/>
  <c r="E5110" i="13"/>
  <c r="E5108" i="13"/>
  <c r="E5106" i="13"/>
  <c r="E5104" i="13"/>
  <c r="E5102" i="13"/>
  <c r="E5100" i="13"/>
  <c r="E5098" i="13"/>
  <c r="E5096" i="13"/>
  <c r="E5094" i="13"/>
  <c r="E5092" i="13"/>
  <c r="E8761" i="13"/>
  <c r="E8759" i="13"/>
  <c r="E8757" i="13"/>
  <c r="E8755" i="13"/>
  <c r="E8753" i="13"/>
  <c r="E8751" i="13"/>
  <c r="E8749" i="13"/>
  <c r="E8747" i="13"/>
  <c r="E8745" i="13"/>
  <c r="E8743" i="13"/>
  <c r="E8741" i="13"/>
  <c r="E8739" i="13"/>
  <c r="E8737" i="13"/>
  <c r="E8735" i="13"/>
  <c r="E8733" i="13"/>
  <c r="E8731" i="13"/>
  <c r="E8729" i="13"/>
  <c r="E8727" i="13"/>
  <c r="E8725" i="13"/>
  <c r="E8723" i="13"/>
  <c r="E8721" i="13"/>
  <c r="E8719" i="13"/>
  <c r="E8717" i="13"/>
  <c r="E8715" i="13"/>
  <c r="E8713" i="13"/>
  <c r="E8711" i="13"/>
  <c r="E8709" i="13"/>
  <c r="E8707" i="13"/>
  <c r="E8705" i="13"/>
  <c r="E8703" i="13"/>
  <c r="E8701" i="13"/>
  <c r="E8699" i="13"/>
  <c r="E8697" i="13"/>
  <c r="E8695" i="13"/>
  <c r="E8693" i="13"/>
  <c r="E8691" i="13"/>
  <c r="E8689" i="13"/>
  <c r="E8687" i="13"/>
  <c r="E8685" i="13"/>
  <c r="E8683" i="13"/>
  <c r="E8681" i="13"/>
  <c r="E8679" i="13"/>
  <c r="E8677" i="13"/>
  <c r="E8675" i="13"/>
  <c r="E8673" i="13"/>
  <c r="E8671" i="13"/>
  <c r="E8669" i="13"/>
  <c r="E8667" i="13"/>
  <c r="E8665" i="13"/>
  <c r="E8663" i="13"/>
  <c r="E8661" i="13"/>
  <c r="E8659" i="13"/>
  <c r="E8657" i="13"/>
  <c r="E8655" i="13"/>
  <c r="E8653" i="13"/>
  <c r="E8651" i="13"/>
  <c r="E8649" i="13"/>
  <c r="E8647" i="13"/>
  <c r="E8645" i="13"/>
  <c r="E8643" i="13"/>
  <c r="E8641" i="13"/>
  <c r="E8639" i="13"/>
  <c r="E8637" i="13"/>
  <c r="E8635" i="13"/>
  <c r="E8633" i="13"/>
  <c r="E8631" i="13"/>
  <c r="E8629" i="13"/>
  <c r="E8627" i="13"/>
  <c r="E8625" i="13"/>
  <c r="E8623" i="13"/>
  <c r="E8621" i="13"/>
  <c r="E8619" i="13"/>
  <c r="E8617" i="13"/>
  <c r="E8615" i="13"/>
  <c r="E8613" i="13"/>
  <c r="E8611" i="13"/>
  <c r="E8609" i="13"/>
  <c r="E8607" i="13"/>
  <c r="E8605" i="13"/>
  <c r="E8603" i="13"/>
  <c r="E8601" i="13"/>
  <c r="E8599" i="13"/>
  <c r="E8597" i="13"/>
  <c r="E8595" i="13"/>
  <c r="E8593" i="13"/>
  <c r="E8591" i="13"/>
  <c r="E8589" i="13"/>
  <c r="E8587" i="13"/>
  <c r="E8585" i="13"/>
  <c r="E8583" i="13"/>
  <c r="E8581" i="13"/>
  <c r="E8579" i="13"/>
  <c r="E8577" i="13"/>
  <c r="E8575" i="13"/>
  <c r="E8573" i="13"/>
  <c r="E8571" i="13"/>
  <c r="E8569" i="13"/>
  <c r="E8567" i="13"/>
  <c r="E8565" i="13"/>
  <c r="E8563" i="13"/>
  <c r="E8561" i="13"/>
  <c r="E8559" i="13"/>
  <c r="E8557" i="13"/>
  <c r="E8555" i="13"/>
  <c r="E8553" i="13"/>
  <c r="E8551" i="13"/>
  <c r="E8549" i="13"/>
  <c r="E8547" i="13"/>
  <c r="E8545" i="13"/>
  <c r="E8543" i="13"/>
  <c r="E8541" i="13"/>
  <c r="E8539" i="13"/>
  <c r="E8537" i="13"/>
  <c r="E8535" i="13"/>
  <c r="E8533" i="13"/>
  <c r="E8531" i="13"/>
  <c r="E8529" i="13"/>
  <c r="E8527" i="13"/>
  <c r="E8525" i="13"/>
  <c r="E8523" i="13"/>
  <c r="E8521" i="13"/>
  <c r="E8519" i="13"/>
  <c r="E8517" i="13"/>
  <c r="E8515" i="13"/>
  <c r="E8513" i="13"/>
  <c r="E8511" i="13"/>
  <c r="E8509" i="13"/>
  <c r="E8507" i="13"/>
  <c r="E8505" i="13"/>
  <c r="E8503" i="13"/>
  <c r="E8501" i="13"/>
  <c r="E8499" i="13"/>
  <c r="E8497" i="13"/>
  <c r="E8495" i="13"/>
  <c r="E8493" i="13"/>
  <c r="E8491" i="13"/>
  <c r="E8489" i="13"/>
  <c r="E8487" i="13"/>
  <c r="E8485" i="13"/>
  <c r="E8483" i="13"/>
  <c r="E8481" i="13"/>
  <c r="E8479" i="13"/>
  <c r="E8477" i="13"/>
  <c r="E8475" i="13"/>
  <c r="E8473" i="13"/>
  <c r="E8471" i="13"/>
  <c r="E8469" i="13"/>
  <c r="E8467" i="13"/>
  <c r="E8465" i="13"/>
  <c r="E8463" i="13"/>
  <c r="E8461" i="13"/>
  <c r="E8459" i="13"/>
  <c r="E8457" i="13"/>
  <c r="E8455" i="13"/>
  <c r="E8453" i="13"/>
  <c r="E8451" i="13"/>
  <c r="E8449" i="13"/>
  <c r="E8447" i="13"/>
  <c r="E8445" i="13"/>
  <c r="E8443" i="13"/>
  <c r="E8441" i="13"/>
  <c r="E8439" i="13"/>
  <c r="E8437" i="13"/>
  <c r="E8435" i="13"/>
  <c r="E8433" i="13"/>
  <c r="E8431" i="13"/>
  <c r="E8429" i="13"/>
  <c r="E8427" i="13"/>
  <c r="E8425" i="13"/>
  <c r="E8423" i="13"/>
  <c r="E8421" i="13"/>
  <c r="E8419" i="13"/>
  <c r="E8417" i="13"/>
  <c r="E8415" i="13"/>
  <c r="E8413" i="13"/>
  <c r="E8411" i="13"/>
  <c r="E8409" i="13"/>
  <c r="E8407" i="13"/>
  <c r="E8405" i="13"/>
  <c r="E8403" i="13"/>
  <c r="E8401" i="13"/>
  <c r="E8399" i="13"/>
  <c r="E8397" i="13"/>
  <c r="E8395" i="13"/>
  <c r="E8393" i="13"/>
  <c r="E8391" i="13"/>
  <c r="E8389" i="13"/>
  <c r="E8387" i="13"/>
  <c r="E8385" i="13"/>
  <c r="E8383" i="13"/>
  <c r="E8381" i="13"/>
  <c r="E8379" i="13"/>
  <c r="E8377" i="13"/>
  <c r="E8375" i="13"/>
  <c r="E8373" i="13"/>
  <c r="E8371" i="13"/>
  <c r="E8369" i="13"/>
  <c r="E8367" i="13"/>
  <c r="E8365" i="13"/>
  <c r="E8363" i="13"/>
  <c r="E8361" i="13"/>
  <c r="E8359" i="13"/>
  <c r="E8357" i="13"/>
  <c r="E8355" i="13"/>
  <c r="E8353" i="13"/>
  <c r="E8351" i="13"/>
  <c r="E8349" i="13"/>
  <c r="E8347" i="13"/>
  <c r="E8345" i="13"/>
  <c r="E8343" i="13"/>
  <c r="E8341" i="13"/>
  <c r="E8339" i="13"/>
  <c r="E8337" i="13"/>
  <c r="E8335" i="13"/>
  <c r="E8333" i="13"/>
  <c r="E8331" i="13"/>
  <c r="E8329" i="13"/>
  <c r="E8327" i="13"/>
  <c r="E8325" i="13"/>
  <c r="E8323" i="13"/>
  <c r="E8321" i="13"/>
  <c r="E8319" i="13"/>
  <c r="E8317" i="13"/>
  <c r="E8315" i="13"/>
  <c r="E8313" i="13"/>
  <c r="E8311" i="13"/>
  <c r="E8309" i="13"/>
  <c r="E8307" i="13"/>
  <c r="E8305" i="13"/>
  <c r="E8303" i="13"/>
  <c r="E8301" i="13"/>
  <c r="E8299" i="13"/>
  <c r="E8297" i="13"/>
  <c r="E8295" i="13"/>
  <c r="E8293" i="13"/>
  <c r="E8291" i="13"/>
  <c r="E8289" i="13"/>
  <c r="E8287" i="13"/>
  <c r="E8285" i="13"/>
  <c r="E8283" i="13"/>
  <c r="E8281" i="13"/>
  <c r="E8279" i="13"/>
  <c r="E8277" i="13"/>
  <c r="E8275" i="13"/>
  <c r="E8273" i="13"/>
  <c r="E8271" i="13"/>
  <c r="E8269" i="13"/>
  <c r="E8267" i="13"/>
  <c r="E8265" i="13"/>
  <c r="E8263" i="13"/>
  <c r="E8261" i="13"/>
  <c r="E8259" i="13"/>
  <c r="E8257" i="13"/>
  <c r="E8255" i="13"/>
  <c r="E8253" i="13"/>
  <c r="E8251" i="13"/>
  <c r="E8249" i="13"/>
  <c r="E8247" i="13"/>
  <c r="E8245" i="13"/>
  <c r="E8243" i="13"/>
  <c r="E8241" i="13"/>
  <c r="E8239" i="13"/>
  <c r="E8237" i="13"/>
  <c r="E8235" i="13"/>
  <c r="E8233" i="13"/>
  <c r="E8231" i="13"/>
  <c r="E8229" i="13"/>
  <c r="E8227" i="13"/>
  <c r="E8225" i="13"/>
  <c r="E8223" i="13"/>
  <c r="E8221" i="13"/>
  <c r="E8219" i="13"/>
  <c r="E8217" i="13"/>
  <c r="E8215" i="13"/>
  <c r="E8213" i="13"/>
  <c r="E8211" i="13"/>
  <c r="E8209" i="13"/>
  <c r="E8207" i="13"/>
  <c r="E8205" i="13"/>
  <c r="E8203" i="13"/>
  <c r="E8201" i="13"/>
  <c r="E8199" i="13"/>
  <c r="E8197" i="13"/>
  <c r="E8195" i="13"/>
  <c r="E8193" i="13"/>
  <c r="E8191" i="13"/>
  <c r="E8189" i="13"/>
  <c r="E8187" i="13"/>
  <c r="E8185" i="13"/>
  <c r="E8183" i="13"/>
  <c r="E8181" i="13"/>
  <c r="E8179" i="13"/>
  <c r="E8177" i="13"/>
  <c r="E8175" i="13"/>
  <c r="E8173" i="13"/>
  <c r="E8171" i="13"/>
  <c r="E8169" i="13"/>
  <c r="E8167" i="13"/>
  <c r="E8165" i="13"/>
  <c r="E8163" i="13"/>
  <c r="E8161" i="13"/>
  <c r="E8159" i="13"/>
  <c r="E8157" i="13"/>
  <c r="E8155" i="13"/>
  <c r="E8153" i="13"/>
  <c r="E8151" i="13"/>
  <c r="E8149" i="13"/>
  <c r="E8147" i="13"/>
  <c r="E8145" i="13"/>
  <c r="E8143" i="13"/>
  <c r="E8141" i="13"/>
  <c r="E8139" i="13"/>
  <c r="E8137" i="13"/>
  <c r="E8135" i="13"/>
  <c r="E8133" i="13"/>
  <c r="E8131" i="13"/>
  <c r="E8129" i="13"/>
  <c r="E8127" i="13"/>
  <c r="E8125" i="13"/>
  <c r="E8123" i="13"/>
  <c r="E8121" i="13"/>
  <c r="E8119" i="13"/>
  <c r="E8117" i="13"/>
  <c r="E8115" i="13"/>
  <c r="E8113" i="13"/>
  <c r="E8111" i="13"/>
  <c r="E8109" i="13"/>
  <c r="E8107" i="13"/>
  <c r="E8105" i="13"/>
  <c r="E8103" i="13"/>
  <c r="E8101" i="13"/>
  <c r="E8099" i="13"/>
  <c r="E8097" i="13"/>
  <c r="E8095" i="13"/>
  <c r="E8093" i="13"/>
  <c r="E8091" i="13"/>
  <c r="E8089" i="13"/>
  <c r="E8087" i="13"/>
  <c r="E8085" i="13"/>
  <c r="E8083" i="13"/>
  <c r="E8081" i="13"/>
  <c r="E8079" i="13"/>
  <c r="E8077" i="13"/>
  <c r="E8075" i="13"/>
  <c r="E8073" i="13"/>
  <c r="E8071" i="13"/>
  <c r="E8069" i="13"/>
  <c r="E8067" i="13"/>
  <c r="E8065" i="13"/>
  <c r="E8063" i="13"/>
  <c r="E8061" i="13"/>
  <c r="E8059" i="13"/>
  <c r="E8057" i="13"/>
  <c r="E8055" i="13"/>
  <c r="E8053" i="13"/>
  <c r="E8051" i="13"/>
  <c r="E8049" i="13"/>
  <c r="E8047" i="13"/>
  <c r="E8045" i="13"/>
  <c r="E8043" i="13"/>
  <c r="E8041" i="13"/>
  <c r="E8039" i="13"/>
  <c r="E8037" i="13"/>
  <c r="E8035" i="13"/>
  <c r="E8033" i="13"/>
  <c r="E8031" i="13"/>
  <c r="E8029" i="13"/>
  <c r="E8027" i="13"/>
  <c r="E8025" i="13"/>
  <c r="E8023" i="13"/>
  <c r="E8021" i="13"/>
  <c r="E8019" i="13"/>
  <c r="E8017" i="13"/>
  <c r="E8015" i="13"/>
  <c r="E8013" i="13"/>
  <c r="E8011" i="13"/>
  <c r="E8009" i="13"/>
  <c r="E8007" i="13"/>
  <c r="E8005" i="13"/>
  <c r="E8003" i="13"/>
  <c r="E8001" i="13"/>
  <c r="E7999" i="13"/>
  <c r="E7997" i="13"/>
  <c r="E7995" i="13"/>
  <c r="E7993" i="13"/>
  <c r="E7991" i="13"/>
  <c r="E7989" i="13"/>
  <c r="E7987" i="13"/>
  <c r="E7985" i="13"/>
  <c r="E7983" i="13"/>
  <c r="E7981" i="13"/>
  <c r="E7979" i="13"/>
  <c r="E7977" i="13"/>
  <c r="E7975" i="13"/>
  <c r="E7973" i="13"/>
  <c r="E7971" i="13"/>
  <c r="E7969" i="13"/>
  <c r="E7967" i="13"/>
  <c r="E7965" i="13"/>
  <c r="E7963" i="13"/>
  <c r="E7961" i="13"/>
  <c r="E7959" i="13"/>
  <c r="E7957" i="13"/>
  <c r="E7955" i="13"/>
  <c r="E7953" i="13"/>
  <c r="E7951" i="13"/>
  <c r="E7949" i="13"/>
  <c r="E7947" i="13"/>
  <c r="E7945" i="13"/>
  <c r="E7943" i="13"/>
  <c r="E7941" i="13"/>
  <c r="E7939" i="13"/>
  <c r="E7937" i="13"/>
  <c r="E7935" i="13"/>
  <c r="E7933" i="13"/>
  <c r="E7931" i="13"/>
  <c r="E7929" i="13"/>
  <c r="E7927" i="13"/>
  <c r="E7925" i="13"/>
  <c r="E7923" i="13"/>
  <c r="E7921" i="13"/>
  <c r="E7919" i="13"/>
  <c r="E7917" i="13"/>
  <c r="E7915" i="13"/>
  <c r="E7913" i="13"/>
  <c r="E7911" i="13"/>
  <c r="E7909" i="13"/>
  <c r="E7907" i="13"/>
  <c r="E7905" i="13"/>
  <c r="E7903" i="13"/>
  <c r="E7901" i="13"/>
  <c r="E7899" i="13"/>
  <c r="E7897" i="13"/>
  <c r="E7895" i="13"/>
  <c r="E7893" i="13"/>
  <c r="E7891" i="13"/>
  <c r="E7889" i="13"/>
  <c r="E7887" i="13"/>
  <c r="E7885" i="13"/>
  <c r="E7883" i="13"/>
  <c r="E7881" i="13"/>
  <c r="E7879" i="13"/>
  <c r="E7877" i="13"/>
  <c r="E7875" i="13"/>
  <c r="E7873" i="13"/>
  <c r="E7871" i="13"/>
  <c r="E7869" i="13"/>
  <c r="E7867" i="13"/>
  <c r="E7865" i="13"/>
  <c r="E7859" i="13"/>
  <c r="E7855" i="13"/>
  <c r="E7851" i="13"/>
  <c r="E7847" i="13"/>
  <c r="E7843" i="13"/>
  <c r="E7839" i="13"/>
  <c r="E7835" i="13"/>
  <c r="E7831" i="13"/>
  <c r="E7825" i="13"/>
  <c r="E7821" i="13"/>
  <c r="E7817" i="13"/>
  <c r="E7813" i="13"/>
  <c r="E7809" i="13"/>
  <c r="E7805" i="13"/>
  <c r="E7801" i="13"/>
  <c r="E7795" i="13"/>
  <c r="E7791" i="13"/>
  <c r="E7787" i="13"/>
  <c r="E7783" i="13"/>
  <c r="E7779" i="13"/>
  <c r="E7775" i="13"/>
  <c r="E7769" i="13"/>
  <c r="E7765" i="13"/>
  <c r="E7761" i="13"/>
  <c r="E7755" i="13"/>
  <c r="E7751" i="13"/>
  <c r="E7747" i="13"/>
  <c r="E7743" i="13"/>
  <c r="E7737" i="13"/>
  <c r="E7733" i="13"/>
  <c r="E7729" i="13"/>
  <c r="E7725" i="13"/>
  <c r="E7721" i="13"/>
  <c r="E7715" i="13"/>
  <c r="E7711" i="13"/>
  <c r="E7707" i="13"/>
  <c r="E7703" i="13"/>
  <c r="E7699" i="13"/>
  <c r="E7693" i="13"/>
  <c r="E7689" i="13"/>
  <c r="E7685" i="13"/>
  <c r="E7681" i="13"/>
  <c r="E7677" i="13"/>
  <c r="E7673" i="13"/>
  <c r="E7667" i="13"/>
  <c r="E7663" i="13"/>
  <c r="E7659" i="13"/>
  <c r="E7655" i="13"/>
  <c r="E7649" i="13"/>
  <c r="E7645" i="13"/>
  <c r="E7641" i="13"/>
  <c r="E7637" i="13"/>
  <c r="E7633" i="13"/>
  <c r="E7629" i="13"/>
  <c r="E7625" i="13"/>
  <c r="E7621" i="13"/>
  <c r="E7617" i="13"/>
  <c r="E7611" i="13"/>
  <c r="E7607" i="13"/>
  <c r="E7603" i="13"/>
  <c r="E7599" i="13"/>
  <c r="E7595" i="13"/>
  <c r="E7589" i="13"/>
  <c r="E7585" i="13"/>
  <c r="E7581" i="13"/>
  <c r="E7577" i="13"/>
  <c r="E7571" i="13"/>
  <c r="E7567" i="13"/>
  <c r="E7563" i="13"/>
  <c r="E7559" i="13"/>
  <c r="E7555" i="13"/>
  <c r="E7551" i="13"/>
  <c r="E7545" i="13"/>
  <c r="E7541" i="13"/>
  <c r="E7537" i="13"/>
  <c r="E7533" i="13"/>
  <c r="E7527" i="13"/>
  <c r="E7523" i="13"/>
  <c r="E7519" i="13"/>
  <c r="E7515" i="13"/>
  <c r="E7509" i="13"/>
  <c r="E7505" i="13"/>
  <c r="E7501" i="13"/>
  <c r="E7497" i="13"/>
  <c r="E7493" i="13"/>
  <c r="E7489" i="13"/>
  <c r="E7485" i="13"/>
  <c r="E7481" i="13"/>
  <c r="E7477" i="13"/>
  <c r="E7473" i="13"/>
  <c r="E7469" i="13"/>
  <c r="E7465" i="13"/>
  <c r="E7459" i="13"/>
  <c r="E7455" i="13"/>
  <c r="E7453" i="13"/>
  <c r="E7449" i="13"/>
  <c r="E7447" i="13"/>
  <c r="E7445" i="13"/>
  <c r="E7443" i="13"/>
  <c r="E7441" i="13"/>
  <c r="E7437" i="13"/>
  <c r="E7433" i="13"/>
  <c r="E7427" i="13"/>
  <c r="E7423" i="13"/>
  <c r="E7419" i="13"/>
  <c r="E7415" i="13"/>
  <c r="E7411" i="13"/>
  <c r="E7407" i="13"/>
  <c r="E7401" i="13"/>
  <c r="E7397" i="13"/>
  <c r="E7393" i="13"/>
  <c r="E7389" i="13"/>
  <c r="E7385" i="13"/>
  <c r="E7381" i="13"/>
  <c r="E7375" i="13"/>
  <c r="E7371" i="13"/>
  <c r="E7367" i="13"/>
  <c r="E7363" i="13"/>
  <c r="E7359" i="13"/>
  <c r="E7355" i="13"/>
  <c r="E7353" i="13"/>
  <c r="E7351" i="13"/>
  <c r="E7349" i="13"/>
  <c r="E7347" i="13"/>
  <c r="E7345" i="13"/>
  <c r="E7341" i="13"/>
  <c r="E7339" i="13"/>
  <c r="E7337" i="13"/>
  <c r="E7335" i="13"/>
  <c r="E7333" i="13"/>
  <c r="E7331" i="13"/>
  <c r="E7329" i="13"/>
  <c r="E7327" i="13"/>
  <c r="E7325" i="13"/>
  <c r="E7323" i="13"/>
  <c r="E7321" i="13"/>
  <c r="E7319" i="13"/>
  <c r="E7317" i="13"/>
  <c r="E7315" i="13"/>
  <c r="E7311" i="13"/>
  <c r="E7307" i="13"/>
  <c r="E7303" i="13"/>
  <c r="E7863" i="13"/>
  <c r="E7861" i="13"/>
  <c r="E7857" i="13"/>
  <c r="E7853" i="13"/>
  <c r="E7849" i="13"/>
  <c r="E7845" i="13"/>
  <c r="E7841" i="13"/>
  <c r="E7837" i="13"/>
  <c r="E7833" i="13"/>
  <c r="E7829" i="13"/>
  <c r="E7827" i="13"/>
  <c r="E7823" i="13"/>
  <c r="E7819" i="13"/>
  <c r="E7815" i="13"/>
  <c r="E7811" i="13"/>
  <c r="E7807" i="13"/>
  <c r="E7803" i="13"/>
  <c r="E7799" i="13"/>
  <c r="E7797" i="13"/>
  <c r="E7793" i="13"/>
  <c r="E7789" i="13"/>
  <c r="E7785" i="13"/>
  <c r="E7781" i="13"/>
  <c r="E7777" i="13"/>
  <c r="E7773" i="13"/>
  <c r="E7771" i="13"/>
  <c r="E7767" i="13"/>
  <c r="E7763" i="13"/>
  <c r="E7759" i="13"/>
  <c r="E7757" i="13"/>
  <c r="E7753" i="13"/>
  <c r="E7749" i="13"/>
  <c r="E7745" i="13"/>
  <c r="E7741" i="13"/>
  <c r="E7739" i="13"/>
  <c r="E7735" i="13"/>
  <c r="E7731" i="13"/>
  <c r="E7727" i="13"/>
  <c r="E7723" i="13"/>
  <c r="E7719" i="13"/>
  <c r="E7717" i="13"/>
  <c r="E7713" i="13"/>
  <c r="E7709" i="13"/>
  <c r="E7705" i="13"/>
  <c r="E7701" i="13"/>
  <c r="E7697" i="13"/>
  <c r="E7695" i="13"/>
  <c r="E7691" i="13"/>
  <c r="E7687" i="13"/>
  <c r="E7683" i="13"/>
  <c r="E7679" i="13"/>
  <c r="E7675" i="13"/>
  <c r="E7671" i="13"/>
  <c r="E7669" i="13"/>
  <c r="E7665" i="13"/>
  <c r="E7661" i="13"/>
  <c r="E7657" i="13"/>
  <c r="E7653" i="13"/>
  <c r="E7651" i="13"/>
  <c r="E7647" i="13"/>
  <c r="E7643" i="13"/>
  <c r="E7639" i="13"/>
  <c r="E7635" i="13"/>
  <c r="E7631" i="13"/>
  <c r="E7627" i="13"/>
  <c r="E7623" i="13"/>
  <c r="E7619" i="13"/>
  <c r="E7615" i="13"/>
  <c r="E7613" i="13"/>
  <c r="E7609" i="13"/>
  <c r="E7605" i="13"/>
  <c r="E7601" i="13"/>
  <c r="E7597" i="13"/>
  <c r="E7593" i="13"/>
  <c r="E7591" i="13"/>
  <c r="E7587" i="13"/>
  <c r="E7583" i="13"/>
  <c r="E7579" i="13"/>
  <c r="E7575" i="13"/>
  <c r="E7573" i="13"/>
  <c r="E7569" i="13"/>
  <c r="E7565" i="13"/>
  <c r="E7561" i="13"/>
  <c r="E7557" i="13"/>
  <c r="E7553" i="13"/>
  <c r="E7549" i="13"/>
  <c r="E7547" i="13"/>
  <c r="E7543" i="13"/>
  <c r="E7539" i="13"/>
  <c r="E7535" i="13"/>
  <c r="E7531" i="13"/>
  <c r="E7529" i="13"/>
  <c r="E7525" i="13"/>
  <c r="E7521" i="13"/>
  <c r="E7517" i="13"/>
  <c r="E7513" i="13"/>
  <c r="E7511" i="13"/>
  <c r="E7507" i="13"/>
  <c r="E7503" i="13"/>
  <c r="E7499" i="13"/>
  <c r="E7495" i="13"/>
  <c r="E7491" i="13"/>
  <c r="E7487" i="13"/>
  <c r="E7483" i="13"/>
  <c r="E7479" i="13"/>
  <c r="E7475" i="13"/>
  <c r="E7471" i="13"/>
  <c r="E7467" i="13"/>
  <c r="E7463" i="13"/>
  <c r="E7461" i="13"/>
  <c r="E7457" i="13"/>
  <c r="E7451" i="13"/>
  <c r="E7439" i="13"/>
  <c r="E7435" i="13"/>
  <c r="E7431" i="13"/>
  <c r="E7429" i="13"/>
  <c r="E7425" i="13"/>
  <c r="E7421" i="13"/>
  <c r="E7417" i="13"/>
  <c r="E7413" i="13"/>
  <c r="E7409" i="13"/>
  <c r="E7405" i="13"/>
  <c r="E7403" i="13"/>
  <c r="E7399" i="13"/>
  <c r="E7395" i="13"/>
  <c r="E7391" i="13"/>
  <c r="E7387" i="13"/>
  <c r="E7383" i="13"/>
  <c r="E7379" i="13"/>
  <c r="E7377" i="13"/>
  <c r="E7373" i="13"/>
  <c r="E7369" i="13"/>
  <c r="E7365" i="13"/>
  <c r="E7361" i="13"/>
  <c r="E7357" i="13"/>
  <c r="E7343" i="13"/>
  <c r="E7313" i="13"/>
  <c r="E7309" i="13"/>
  <c r="E7305" i="13"/>
  <c r="E7301" i="13"/>
  <c r="E7299" i="13"/>
  <c r="E7295" i="13"/>
  <c r="E7289" i="13"/>
  <c r="E7283" i="13"/>
  <c r="E7279" i="13"/>
  <c r="E7275" i="13"/>
  <c r="E7273" i="13"/>
  <c r="E7269" i="13"/>
  <c r="E7265" i="13"/>
  <c r="E7261" i="13"/>
  <c r="E7255" i="13"/>
  <c r="E7251" i="13"/>
  <c r="E7247" i="13"/>
  <c r="E7243" i="13"/>
  <c r="E7239" i="13"/>
  <c r="E7235" i="13"/>
  <c r="E7231" i="13"/>
  <c r="E7227" i="13"/>
  <c r="E7221" i="13"/>
  <c r="E7217" i="13"/>
  <c r="E7213" i="13"/>
  <c r="E7209" i="13"/>
  <c r="E7205" i="13"/>
  <c r="E7201" i="13"/>
  <c r="E7197" i="13"/>
  <c r="E7195" i="13"/>
  <c r="E7191" i="13"/>
  <c r="E7187" i="13"/>
  <c r="E7183" i="13"/>
  <c r="E7179" i="13"/>
  <c r="E7175" i="13"/>
  <c r="E7173" i="13"/>
  <c r="E7169" i="13"/>
  <c r="E7165" i="13"/>
  <c r="E7161" i="13"/>
  <c r="E7159" i="13"/>
  <c r="E7157" i="13"/>
  <c r="E7153" i="13"/>
  <c r="E7149" i="13"/>
  <c r="E7147" i="13"/>
  <c r="E7143" i="13"/>
  <c r="E7141" i="13"/>
  <c r="E7137" i="13"/>
  <c r="E7133" i="13"/>
  <c r="E7129" i="13"/>
  <c r="E7127" i="13"/>
  <c r="E7123" i="13"/>
  <c r="E7119" i="13"/>
  <c r="E7115" i="13"/>
  <c r="E7111" i="13"/>
  <c r="E7107" i="13"/>
  <c r="E7105" i="13"/>
  <c r="E7101" i="13"/>
  <c r="E7097" i="13"/>
  <c r="E7093" i="13"/>
  <c r="E7089" i="13"/>
  <c r="E7085" i="13"/>
  <c r="E7083" i="13"/>
  <c r="E7079" i="13"/>
  <c r="E7077" i="13"/>
  <c r="E7073" i="13"/>
  <c r="E7069" i="13"/>
  <c r="E7065" i="13"/>
  <c r="E7063" i="13"/>
  <c r="E7059" i="13"/>
  <c r="E7055" i="13"/>
  <c r="E7053" i="13"/>
  <c r="E7051" i="13"/>
  <c r="E7049" i="13"/>
  <c r="E7047" i="13"/>
  <c r="E7045" i="13"/>
  <c r="E7043" i="13"/>
  <c r="E7041" i="13"/>
  <c r="E7039" i="13"/>
  <c r="E7037" i="13"/>
  <c r="E7035" i="13"/>
  <c r="E7033" i="13"/>
  <c r="E7031" i="13"/>
  <c r="E7029" i="13"/>
  <c r="E7027" i="13"/>
  <c r="E7023" i="13"/>
  <c r="E7019" i="13"/>
  <c r="E7013" i="13"/>
  <c r="E7009" i="13"/>
  <c r="E7005" i="13"/>
  <c r="E7003" i="13"/>
  <c r="E6999" i="13"/>
  <c r="E6995" i="13"/>
  <c r="E6991" i="13"/>
  <c r="E6989" i="13"/>
  <c r="E6985" i="13"/>
  <c r="E6981" i="13"/>
  <c r="E6977" i="13"/>
  <c r="E6973" i="13"/>
  <c r="E6969" i="13"/>
  <c r="E6965" i="13"/>
  <c r="E6961" i="13"/>
  <c r="E6957" i="13"/>
  <c r="E6953" i="13"/>
  <c r="E6949" i="13"/>
  <c r="E6945" i="13"/>
  <c r="E6941" i="13"/>
  <c r="E6939" i="13"/>
  <c r="E6935" i="13"/>
  <c r="E6931" i="13"/>
  <c r="E6927" i="13"/>
  <c r="E6925" i="13"/>
  <c r="E6921" i="13"/>
  <c r="E6917" i="13"/>
  <c r="E6915" i="13"/>
  <c r="E6913" i="13"/>
  <c r="E6909" i="13"/>
  <c r="E6907" i="13"/>
  <c r="E6905" i="13"/>
  <c r="E6903" i="13"/>
  <c r="E6901" i="13"/>
  <c r="E6899" i="13"/>
  <c r="E6897" i="13"/>
  <c r="E6895" i="13"/>
  <c r="E6893" i="13"/>
  <c r="E6891" i="13"/>
  <c r="E6889" i="13"/>
  <c r="E6887" i="13"/>
  <c r="E6885" i="13"/>
  <c r="E6883" i="13"/>
  <c r="E6881" i="13"/>
  <c r="E6879" i="13"/>
  <c r="E6877" i="13"/>
  <c r="E6875" i="13"/>
  <c r="E6873" i="13"/>
  <c r="E6871" i="13"/>
  <c r="E6869" i="13"/>
  <c r="E6867" i="13"/>
  <c r="E6865" i="13"/>
  <c r="E6863" i="13"/>
  <c r="E6859" i="13"/>
  <c r="E6857" i="13"/>
  <c r="E6853" i="13"/>
  <c r="E6849" i="13"/>
  <c r="E6845" i="13"/>
  <c r="E6841" i="13"/>
  <c r="E6837" i="13"/>
  <c r="E6833" i="13"/>
  <c r="E6829" i="13"/>
  <c r="E6827" i="13"/>
  <c r="E6823" i="13"/>
  <c r="E6819" i="13"/>
  <c r="E6815" i="13"/>
  <c r="E6809" i="13"/>
  <c r="E6805" i="13"/>
  <c r="E6801" i="13"/>
  <c r="E6797" i="13"/>
  <c r="E6793" i="13"/>
  <c r="E6789" i="13"/>
  <c r="E6785" i="13"/>
  <c r="E6781" i="13"/>
  <c r="E6779" i="13"/>
  <c r="E6775" i="13"/>
  <c r="E6773" i="13"/>
  <c r="E6769" i="13"/>
  <c r="E6765" i="13"/>
  <c r="E6761" i="13"/>
  <c r="E6757" i="13"/>
  <c r="E6753" i="13"/>
  <c r="E6749" i="13"/>
  <c r="E6743" i="13"/>
  <c r="E6739" i="13"/>
  <c r="E6735" i="13"/>
  <c r="E6731" i="13"/>
  <c r="E6727" i="13"/>
  <c r="E6721" i="13"/>
  <c r="E6719" i="13"/>
  <c r="E6713" i="13"/>
  <c r="E6711" i="13"/>
  <c r="E6707" i="13"/>
  <c r="E6703" i="13"/>
  <c r="E6699" i="13"/>
  <c r="E6695" i="13"/>
  <c r="E6693" i="13"/>
  <c r="E6689" i="13"/>
  <c r="E6685" i="13"/>
  <c r="E6681" i="13"/>
  <c r="E6677" i="13"/>
  <c r="E6673" i="13"/>
  <c r="E6669" i="13"/>
  <c r="E6665" i="13"/>
  <c r="E6659" i="13"/>
  <c r="E6655" i="13"/>
  <c r="E6651" i="13"/>
  <c r="E6647" i="13"/>
  <c r="E6643" i="13"/>
  <c r="E6639" i="13"/>
  <c r="E6633" i="13"/>
  <c r="E6629" i="13"/>
  <c r="E6627" i="13"/>
  <c r="E6623" i="13"/>
  <c r="E6619" i="13"/>
  <c r="E6615" i="13"/>
  <c r="E6611" i="13"/>
  <c r="E6607" i="13"/>
  <c r="E6603" i="13"/>
  <c r="E6599" i="13"/>
  <c r="E6597" i="13"/>
  <c r="E6593" i="13"/>
  <c r="E6589" i="13"/>
  <c r="E6587" i="13"/>
  <c r="E6583" i="13"/>
  <c r="E6579" i="13"/>
  <c r="E6577" i="13"/>
  <c r="E6573" i="13"/>
  <c r="E6569" i="13"/>
  <c r="E6565" i="13"/>
  <c r="E6563" i="13"/>
  <c r="E6559" i="13"/>
  <c r="E6557" i="13"/>
  <c r="E2929" i="13"/>
  <c r="E2925" i="13"/>
  <c r="E2923" i="13"/>
  <c r="E2919" i="13"/>
  <c r="E2913" i="13"/>
  <c r="E2909" i="13"/>
  <c r="E2905" i="13"/>
  <c r="E2901" i="13"/>
  <c r="E2899" i="13"/>
  <c r="E2895" i="13"/>
  <c r="E2891" i="13"/>
  <c r="E2887" i="13"/>
  <c r="E2885" i="13"/>
  <c r="E2881" i="13"/>
  <c r="E7297" i="13"/>
  <c r="E7293" i="13"/>
  <c r="E7291" i="13"/>
  <c r="E7287" i="13"/>
  <c r="E7285" i="13"/>
  <c r="E7281" i="13"/>
  <c r="E7277" i="13"/>
  <c r="E7271" i="13"/>
  <c r="E7267" i="13"/>
  <c r="E7263" i="13"/>
  <c r="E7259" i="13"/>
  <c r="E7257" i="13"/>
  <c r="E7253" i="13"/>
  <c r="E7249" i="13"/>
  <c r="E7245" i="13"/>
  <c r="E7241" i="13"/>
  <c r="E7237" i="13"/>
  <c r="E7233" i="13"/>
  <c r="E7229" i="13"/>
  <c r="E7225" i="13"/>
  <c r="E7223" i="13"/>
  <c r="E7219" i="13"/>
  <c r="E7215" i="13"/>
  <c r="E7211" i="13"/>
  <c r="E7207" i="13"/>
  <c r="E7203" i="13"/>
  <c r="E7199" i="13"/>
  <c r="E7193" i="13"/>
  <c r="E7189" i="13"/>
  <c r="E7185" i="13"/>
  <c r="E7181" i="13"/>
  <c r="E7177" i="13"/>
  <c r="E7171" i="13"/>
  <c r="E7167" i="13"/>
  <c r="E7163" i="13"/>
  <c r="E7155" i="13"/>
  <c r="E7151" i="13"/>
  <c r="E7145" i="13"/>
  <c r="E7139" i="13"/>
  <c r="E7135" i="13"/>
  <c r="E7131" i="13"/>
  <c r="E7125" i="13"/>
  <c r="E7121" i="13"/>
  <c r="E7117" i="13"/>
  <c r="E7113" i="13"/>
  <c r="E7109" i="13"/>
  <c r="E7103" i="13"/>
  <c r="E7099" i="13"/>
  <c r="E7095" i="13"/>
  <c r="E7091" i="13"/>
  <c r="E7087" i="13"/>
  <c r="E7081" i="13"/>
  <c r="E7075" i="13"/>
  <c r="E7071" i="13"/>
  <c r="E7067" i="13"/>
  <c r="E7061" i="13"/>
  <c r="E7057" i="13"/>
  <c r="E7025" i="13"/>
  <c r="E7021" i="13"/>
  <c r="E7017" i="13"/>
  <c r="E7015" i="13"/>
  <c r="E7011" i="13"/>
  <c r="E7007" i="13"/>
  <c r="E7001" i="13"/>
  <c r="E6997" i="13"/>
  <c r="E6993" i="13"/>
  <c r="E6987" i="13"/>
  <c r="E6983" i="13"/>
  <c r="E6979" i="13"/>
  <c r="E6975" i="13"/>
  <c r="E6971" i="13"/>
  <c r="E6967" i="13"/>
  <c r="E6963" i="13"/>
  <c r="E6959" i="13"/>
  <c r="E6955" i="13"/>
  <c r="E6951" i="13"/>
  <c r="E6947" i="13"/>
  <c r="E6943" i="13"/>
  <c r="E6937" i="13"/>
  <c r="E6933" i="13"/>
  <c r="E6929" i="13"/>
  <c r="E6923" i="13"/>
  <c r="E6919" i="13"/>
  <c r="E6911" i="13"/>
  <c r="E6861" i="13"/>
  <c r="E6855" i="13"/>
  <c r="E6851" i="13"/>
  <c r="E6847" i="13"/>
  <c r="E6843" i="13"/>
  <c r="E6839" i="13"/>
  <c r="E6835" i="13"/>
  <c r="E6831" i="13"/>
  <c r="E6825" i="13"/>
  <c r="E6821" i="13"/>
  <c r="E6817" i="13"/>
  <c r="E6813" i="13"/>
  <c r="E6811" i="13"/>
  <c r="E6807" i="13"/>
  <c r="E6803" i="13"/>
  <c r="E6799" i="13"/>
  <c r="E6795" i="13"/>
  <c r="E6791" i="13"/>
  <c r="E6787" i="13"/>
  <c r="E6783" i="13"/>
  <c r="E6777" i="13"/>
  <c r="E6771" i="13"/>
  <c r="E6767" i="13"/>
  <c r="E6763" i="13"/>
  <c r="E6759" i="13"/>
  <c r="E6755" i="13"/>
  <c r="E6751" i="13"/>
  <c r="E6747" i="13"/>
  <c r="E6745" i="13"/>
  <c r="E6741" i="13"/>
  <c r="E6737" i="13"/>
  <c r="E6733" i="13"/>
  <c r="E6729" i="13"/>
  <c r="E6725" i="13"/>
  <c r="E6723" i="13"/>
  <c r="E6717" i="13"/>
  <c r="E6715" i="13"/>
  <c r="E6709" i="13"/>
  <c r="E6705" i="13"/>
  <c r="E6701" i="13"/>
  <c r="E6697" i="13"/>
  <c r="E6691" i="13"/>
  <c r="E6687" i="13"/>
  <c r="E6683" i="13"/>
  <c r="E6679" i="13"/>
  <c r="E6675" i="13"/>
  <c r="E6671" i="13"/>
  <c r="E6667" i="13"/>
  <c r="E6663" i="13"/>
  <c r="E6661" i="13"/>
  <c r="E6657" i="13"/>
  <c r="E6653" i="13"/>
  <c r="E6649" i="13"/>
  <c r="E6645" i="13"/>
  <c r="E6641" i="13"/>
  <c r="E6637" i="13"/>
  <c r="E6635" i="13"/>
  <c r="E6631" i="13"/>
  <c r="E6625" i="13"/>
  <c r="E6621" i="13"/>
  <c r="E6617" i="13"/>
  <c r="E6613" i="13"/>
  <c r="E6609" i="13"/>
  <c r="E6605" i="13"/>
  <c r="E6601" i="13"/>
  <c r="E6595" i="13"/>
  <c r="E6591" i="13"/>
  <c r="E6585" i="13"/>
  <c r="E6581" i="13"/>
  <c r="E6575" i="13"/>
  <c r="E6571" i="13"/>
  <c r="E6567" i="13"/>
  <c r="E6561" i="13"/>
  <c r="E6555" i="13"/>
  <c r="E2927" i="13"/>
  <c r="E2921" i="13"/>
  <c r="E2917" i="13"/>
  <c r="E2915" i="13"/>
  <c r="E2911" i="13"/>
  <c r="E2907" i="13"/>
  <c r="E2903" i="13"/>
  <c r="E2897" i="13"/>
  <c r="E2893" i="13"/>
  <c r="E2889" i="13"/>
  <c r="E2883" i="13"/>
  <c r="E2879" i="13"/>
  <c r="E2877" i="13"/>
  <c r="E2873" i="13"/>
  <c r="E2871" i="13"/>
  <c r="E2867" i="13"/>
  <c r="E2863" i="13"/>
  <c r="E2859" i="13"/>
  <c r="E2857" i="13"/>
  <c r="E2851" i="13"/>
  <c r="E2847" i="13"/>
  <c r="E2841" i="13"/>
  <c r="E2837" i="13"/>
  <c r="E2833" i="13"/>
  <c r="E2829" i="13"/>
  <c r="E2825" i="13"/>
  <c r="E2823" i="13"/>
  <c r="E2819" i="13"/>
  <c r="E2815" i="13"/>
  <c r="E2813" i="13"/>
  <c r="E2809" i="13"/>
  <c r="E2803" i="13"/>
  <c r="E2799" i="13"/>
  <c r="E2795" i="13"/>
  <c r="E2791" i="13"/>
  <c r="E2785" i="13"/>
  <c r="E2781" i="13"/>
  <c r="E2777" i="13"/>
  <c r="E2771" i="13"/>
  <c r="E2767" i="13"/>
  <c r="E2763" i="13"/>
  <c r="E2761" i="13"/>
  <c r="E2757" i="13"/>
  <c r="E2753" i="13"/>
  <c r="E2749" i="13"/>
  <c r="E2745" i="13"/>
  <c r="E2743" i="13"/>
  <c r="E2739" i="13"/>
  <c r="E2735" i="13"/>
  <c r="E2731" i="13"/>
  <c r="E2727" i="13"/>
  <c r="E2723" i="13"/>
  <c r="E2719" i="13"/>
  <c r="E2713" i="13"/>
  <c r="E2709" i="13"/>
  <c r="E2705" i="13"/>
  <c r="E2701" i="13"/>
  <c r="E2697" i="13"/>
  <c r="E2693" i="13"/>
  <c r="E2689" i="13"/>
  <c r="E2685" i="13"/>
  <c r="E2681" i="13"/>
  <c r="E2679" i="13"/>
  <c r="E2675" i="13"/>
  <c r="E2671" i="13"/>
  <c r="E2667" i="13"/>
  <c r="E2663" i="13"/>
  <c r="E2659" i="13"/>
  <c r="E2657" i="13"/>
  <c r="E2653" i="13"/>
  <c r="E2647" i="13"/>
  <c r="E2643" i="13"/>
  <c r="E2639" i="13"/>
  <c r="E2635" i="13"/>
  <c r="E2631" i="13"/>
  <c r="E2625" i="13"/>
  <c r="E2621" i="13"/>
  <c r="E2617" i="13"/>
  <c r="E2613" i="13"/>
  <c r="E2609" i="13"/>
  <c r="E2605" i="13"/>
  <c r="E2601" i="13"/>
  <c r="E2597" i="13"/>
  <c r="E2593" i="13"/>
  <c r="E2589" i="13"/>
  <c r="E2585" i="13"/>
  <c r="E2581" i="13"/>
  <c r="E2579" i="13"/>
  <c r="E2575" i="13"/>
  <c r="E2571" i="13"/>
  <c r="E2567" i="13"/>
  <c r="E2563" i="13"/>
  <c r="E2559" i="13"/>
  <c r="E2555" i="13"/>
  <c r="E2553" i="13"/>
  <c r="E2549" i="13"/>
  <c r="E2545" i="13"/>
  <c r="E2541" i="13"/>
  <c r="E2535" i="13"/>
  <c r="E2875" i="13"/>
  <c r="E2869" i="13"/>
  <c r="E2865" i="13"/>
  <c r="E2861" i="13"/>
  <c r="E2855" i="13"/>
  <c r="E2853" i="13"/>
  <c r="E2849" i="13"/>
  <c r="E2845" i="13"/>
  <c r="E2843" i="13"/>
  <c r="E2839" i="13"/>
  <c r="E2835" i="13"/>
  <c r="E2831" i="13"/>
  <c r="E2827" i="13"/>
  <c r="E2821" i="13"/>
  <c r="E2817" i="13"/>
  <c r="E2811" i="13"/>
  <c r="E2807" i="13"/>
  <c r="E2805" i="13"/>
  <c r="E2801" i="13"/>
  <c r="E2797" i="13"/>
  <c r="E2793" i="13"/>
  <c r="E2789" i="13"/>
  <c r="E2787" i="13"/>
  <c r="E2783" i="13"/>
  <c r="E2779" i="13"/>
  <c r="E2775" i="13"/>
  <c r="E2773" i="13"/>
  <c r="E2769" i="13"/>
  <c r="E2765" i="13"/>
  <c r="E2759" i="13"/>
  <c r="E2755" i="13"/>
  <c r="E2751" i="13"/>
  <c r="E2747" i="13"/>
  <c r="E2741" i="13"/>
  <c r="E2737" i="13"/>
  <c r="E2733" i="13"/>
  <c r="E2729" i="13"/>
  <c r="E2725" i="13"/>
  <c r="E2721" i="13"/>
  <c r="E2717" i="13"/>
  <c r="E2715" i="13"/>
  <c r="E2711" i="13"/>
  <c r="E2707" i="13"/>
  <c r="E2703" i="13"/>
  <c r="E2699" i="13"/>
  <c r="E2695" i="13"/>
  <c r="E2691" i="13"/>
  <c r="E2687" i="13"/>
  <c r="E2683" i="13"/>
  <c r="E2677" i="13"/>
  <c r="E2673" i="13"/>
  <c r="E2669" i="13"/>
  <c r="E2665" i="13"/>
  <c r="E2661" i="13"/>
  <c r="E2655" i="13"/>
  <c r="E2651" i="13"/>
  <c r="E2649" i="13"/>
  <c r="E2645" i="13"/>
  <c r="E2641" i="13"/>
  <c r="E2637" i="13"/>
  <c r="E2633" i="13"/>
  <c r="E2629" i="13"/>
  <c r="E2627" i="13"/>
  <c r="E2623" i="13"/>
  <c r="E2619" i="13"/>
  <c r="E2615" i="13"/>
  <c r="E2611" i="13"/>
  <c r="E2607" i="13"/>
  <c r="E2603" i="13"/>
  <c r="E2599" i="13"/>
  <c r="E2595" i="13"/>
  <c r="E2591" i="13"/>
  <c r="E2587" i="13"/>
  <c r="E2583" i="13"/>
  <c r="E2577" i="13"/>
  <c r="E2573" i="13"/>
  <c r="E2569" i="13"/>
  <c r="E2565" i="13"/>
  <c r="E2561" i="13"/>
  <c r="E2557" i="13"/>
  <c r="E2551" i="13"/>
  <c r="E2547" i="13"/>
  <c r="E2543" i="13"/>
  <c r="E2539" i="13"/>
  <c r="E2537" i="13"/>
  <c r="E2533" i="13"/>
  <c r="E2529" i="13"/>
  <c r="E2525" i="13"/>
  <c r="E2521" i="13"/>
  <c r="E2517" i="13"/>
  <c r="E2513" i="13"/>
  <c r="E2509" i="13"/>
  <c r="E2505" i="13"/>
  <c r="E2501" i="13"/>
  <c r="E2497" i="13"/>
  <c r="E2493" i="13"/>
  <c r="E2489" i="13"/>
  <c r="E2487" i="13"/>
  <c r="E2483" i="13"/>
  <c r="E2481" i="13"/>
  <c r="E2479" i="13"/>
  <c r="E2477" i="13"/>
  <c r="E2473" i="13"/>
  <c r="E2469" i="13"/>
  <c r="E2467" i="13"/>
  <c r="E2463" i="13"/>
  <c r="E2461" i="13"/>
  <c r="E2459" i="13"/>
  <c r="E2457" i="13"/>
  <c r="E2455" i="13"/>
  <c r="E2453" i="13"/>
  <c r="E2451" i="13"/>
  <c r="E2449" i="13"/>
  <c r="E2447" i="13"/>
  <c r="E2445" i="13"/>
  <c r="E2443" i="13"/>
  <c r="E2441" i="13"/>
  <c r="E2439" i="13"/>
  <c r="E2437" i="13"/>
  <c r="E2435" i="13"/>
  <c r="E2433" i="13"/>
  <c r="E2431" i="13"/>
  <c r="E2429" i="13"/>
  <c r="E2427" i="13"/>
  <c r="E2425" i="13"/>
  <c r="E2423" i="13"/>
  <c r="E2421" i="13"/>
  <c r="E2419" i="13"/>
  <c r="E2417" i="13"/>
  <c r="E2415" i="13"/>
  <c r="E2413" i="13"/>
  <c r="E2411" i="13"/>
  <c r="E2409" i="13"/>
  <c r="E2407" i="13"/>
  <c r="E2405" i="13"/>
  <c r="E2403" i="13"/>
  <c r="E2401" i="13"/>
  <c r="E2399" i="13"/>
  <c r="E2397" i="13"/>
  <c r="E2395" i="13"/>
  <c r="E2393" i="13"/>
  <c r="E2391" i="13"/>
  <c r="E2389" i="13"/>
  <c r="E2387" i="13"/>
  <c r="E2385" i="13"/>
  <c r="E2383" i="13"/>
  <c r="E2381" i="13"/>
  <c r="E2379" i="13"/>
  <c r="E2377" i="13"/>
  <c r="E2375" i="13"/>
  <c r="E2373" i="13"/>
  <c r="E2369" i="13"/>
  <c r="E2365" i="13"/>
  <c r="E2361" i="13"/>
  <c r="E2357" i="13"/>
  <c r="E2353" i="13"/>
  <c r="E2349" i="13"/>
  <c r="E2345" i="13"/>
  <c r="E2341" i="13"/>
  <c r="E2337" i="13"/>
  <c r="E2333" i="13"/>
  <c r="E2329" i="13"/>
  <c r="E2325" i="13"/>
  <c r="E2321" i="13"/>
  <c r="E2319" i="13"/>
  <c r="E2317" i="13"/>
  <c r="E2315" i="13"/>
  <c r="E2313" i="13"/>
  <c r="E2311" i="13"/>
  <c r="E2309" i="13"/>
  <c r="E2307" i="13"/>
  <c r="E2305" i="13"/>
  <c r="E2303" i="13"/>
  <c r="E2301" i="13"/>
  <c r="E2299" i="13"/>
  <c r="E2297" i="13"/>
  <c r="E2295" i="13"/>
  <c r="E2293" i="13"/>
  <c r="E2291" i="13"/>
  <c r="E2289" i="13"/>
  <c r="E2287" i="13"/>
  <c r="E2285" i="13"/>
  <c r="E2283" i="13"/>
  <c r="E2281" i="13"/>
  <c r="E2279" i="13"/>
  <c r="E2277" i="13"/>
  <c r="E2275" i="13"/>
  <c r="E2273" i="13"/>
  <c r="E2271" i="13"/>
  <c r="E2269" i="13"/>
  <c r="E2267" i="13"/>
  <c r="E2265" i="13"/>
  <c r="E2263" i="13"/>
  <c r="E2261" i="13"/>
  <c r="E2259" i="13"/>
  <c r="E2257" i="13"/>
  <c r="E2255" i="13"/>
  <c r="E2253" i="13"/>
  <c r="E2251" i="13"/>
  <c r="E2249" i="13"/>
  <c r="E2247" i="13"/>
  <c r="E2245" i="13"/>
  <c r="E2243" i="13"/>
  <c r="E2241" i="13"/>
  <c r="E2239" i="13"/>
  <c r="E2237" i="13"/>
  <c r="E2235" i="13"/>
  <c r="E2233" i="13"/>
  <c r="E2231" i="13"/>
  <c r="E2229" i="13"/>
  <c r="E2227" i="13"/>
  <c r="E2223" i="13"/>
  <c r="E2221" i="13"/>
  <c r="E2219" i="13"/>
  <c r="E2217" i="13"/>
  <c r="E2215" i="13"/>
  <c r="E2213" i="13"/>
  <c r="E2211" i="13"/>
  <c r="E2209" i="13"/>
  <c r="E2207" i="13"/>
  <c r="E2205" i="13"/>
  <c r="E2203" i="13"/>
  <c r="E2201" i="13"/>
  <c r="E2199" i="13"/>
  <c r="E2197" i="13"/>
  <c r="E2195" i="13"/>
  <c r="E2193" i="13"/>
  <c r="E2191" i="13"/>
  <c r="E2189" i="13"/>
  <c r="E2187" i="13"/>
  <c r="E2185" i="13"/>
  <c r="E2183" i="13"/>
  <c r="E2181" i="13"/>
  <c r="E2179" i="13"/>
  <c r="E2177" i="13"/>
  <c r="E2175" i="13"/>
  <c r="E2173" i="13"/>
  <c r="E2171" i="13"/>
  <c r="E2169" i="13"/>
  <c r="E2167" i="13"/>
  <c r="E2165" i="13"/>
  <c r="E2163" i="13"/>
  <c r="E2161" i="13"/>
  <c r="E2159" i="13"/>
  <c r="E2157" i="13"/>
  <c r="E2155" i="13"/>
  <c r="E2153" i="13"/>
  <c r="E2151" i="13"/>
  <c r="E2149" i="13"/>
  <c r="E2147" i="13"/>
  <c r="E2145" i="13"/>
  <c r="E2143" i="13"/>
  <c r="E2141" i="13"/>
  <c r="E2139" i="13"/>
  <c r="E2137" i="13"/>
  <c r="E2531" i="13"/>
  <c r="E2527" i="13"/>
  <c r="E2523" i="13"/>
  <c r="E2519" i="13"/>
  <c r="E2515" i="13"/>
  <c r="E2511" i="13"/>
  <c r="E2507" i="13"/>
  <c r="E2503" i="13"/>
  <c r="E2499" i="13"/>
  <c r="E2495" i="13"/>
  <c r="E2491" i="13"/>
  <c r="E2485" i="13"/>
  <c r="E2475" i="13"/>
  <c r="E2471" i="13"/>
  <c r="E2465" i="13"/>
  <c r="E2371" i="13"/>
  <c r="E2367" i="13"/>
  <c r="E2363" i="13"/>
  <c r="E2359" i="13"/>
  <c r="E2355" i="13"/>
  <c r="E2351" i="13"/>
  <c r="E2347" i="13"/>
  <c r="E2343" i="13"/>
  <c r="E2339" i="13"/>
  <c r="E2335" i="13"/>
  <c r="E2331" i="13"/>
  <c r="E2327" i="13"/>
  <c r="E2323" i="13"/>
  <c r="E2225" i="13"/>
  <c r="E2135" i="13"/>
  <c r="E2133" i="13"/>
  <c r="E2131" i="13"/>
  <c r="E2129" i="13"/>
  <c r="E2127" i="13"/>
  <c r="E2125" i="13"/>
  <c r="E2123" i="13"/>
  <c r="E2121" i="13"/>
  <c r="E2119" i="13"/>
  <c r="E2117" i="13"/>
  <c r="E2115" i="13"/>
  <c r="E2113" i="13"/>
  <c r="E2111" i="13"/>
  <c r="E2109" i="13"/>
  <c r="E2107" i="13"/>
  <c r="E2105" i="13"/>
  <c r="E2103" i="13"/>
  <c r="E2101" i="13"/>
  <c r="E2099" i="13"/>
  <c r="E2097" i="13"/>
  <c r="E2095" i="13"/>
  <c r="E2093" i="13"/>
  <c r="E2091" i="13"/>
  <c r="E2089" i="13"/>
  <c r="E2087" i="13"/>
  <c r="E2085" i="13"/>
  <c r="E2083" i="13"/>
  <c r="E2081" i="13"/>
  <c r="E2079" i="13"/>
  <c r="E2077" i="13"/>
  <c r="E2075" i="13"/>
  <c r="E2073" i="13"/>
  <c r="E2071" i="13"/>
  <c r="E2069" i="13"/>
  <c r="E2067" i="13"/>
  <c r="E2065" i="13"/>
  <c r="E2063" i="13"/>
  <c r="E2061" i="13"/>
  <c r="E2059" i="13"/>
  <c r="E2057" i="13"/>
  <c r="E2055" i="13"/>
  <c r="E2053" i="13"/>
  <c r="E2051" i="13"/>
  <c r="E2049" i="13"/>
  <c r="E2047" i="13"/>
  <c r="E2045" i="13"/>
  <c r="E2043" i="13"/>
  <c r="E2041" i="13"/>
  <c r="E2039" i="13"/>
  <c r="E2037" i="13"/>
  <c r="E2035" i="13"/>
  <c r="E2033" i="13"/>
  <c r="E2031" i="13"/>
  <c r="E2029" i="13"/>
  <c r="E2027" i="13"/>
  <c r="E2025" i="13"/>
  <c r="E2023" i="13"/>
  <c r="E2021" i="13"/>
  <c r="E2019" i="13"/>
  <c r="E2017" i="13"/>
  <c r="E2015" i="13"/>
  <c r="E2013" i="13"/>
  <c r="E2011" i="13"/>
  <c r="E2009" i="13"/>
  <c r="E2007" i="13"/>
  <c r="E2005" i="13"/>
  <c r="E2003" i="13"/>
  <c r="E2001" i="13"/>
  <c r="E1999" i="13"/>
  <c r="E1997" i="13"/>
  <c r="E1995" i="13"/>
  <c r="E1993" i="13"/>
  <c r="E1991" i="13"/>
  <c r="E1989" i="13"/>
  <c r="E1987" i="13"/>
  <c r="E1985" i="13"/>
  <c r="E1983" i="13"/>
  <c r="E1981" i="13"/>
  <c r="E1979" i="13"/>
  <c r="E1977" i="13"/>
  <c r="E1975" i="13"/>
  <c r="E1973" i="13"/>
  <c r="E1971" i="13"/>
  <c r="E1969" i="13"/>
  <c r="E1967" i="13"/>
  <c r="E1386" i="13"/>
  <c r="E1384" i="13"/>
  <c r="E1382" i="13"/>
  <c r="E1380" i="13"/>
  <c r="E1378" i="13"/>
  <c r="E1376" i="13"/>
  <c r="E1374" i="13"/>
  <c r="E1372" i="13"/>
  <c r="E1370" i="13"/>
  <c r="E1368" i="13"/>
  <c r="E1366" i="13"/>
  <c r="E1364" i="13"/>
  <c r="E1362" i="13"/>
  <c r="E1360" i="13"/>
  <c r="E1358" i="13"/>
  <c r="E1356" i="13"/>
  <c r="E1354" i="13"/>
  <c r="E1352" i="13"/>
  <c r="E1350" i="13"/>
  <c r="E1348" i="13"/>
  <c r="E1346" i="13"/>
  <c r="E1344" i="13"/>
  <c r="E1342" i="13"/>
  <c r="E1340" i="13"/>
  <c r="E1338" i="13"/>
  <c r="E1336" i="13"/>
  <c r="E1334" i="13"/>
  <c r="E1332" i="13"/>
  <c r="E1330" i="13"/>
  <c r="E1328" i="13"/>
  <c r="E1326" i="13"/>
  <c r="E1324" i="13"/>
  <c r="E1322" i="13"/>
  <c r="E1320" i="13"/>
  <c r="E1318" i="13"/>
  <c r="E1316" i="13"/>
  <c r="E1314" i="13"/>
  <c r="E1312" i="13"/>
  <c r="E1310" i="13"/>
  <c r="E1308" i="13"/>
  <c r="E1306" i="13"/>
  <c r="E1304" i="13"/>
  <c r="E1302" i="13"/>
  <c r="E1300" i="13"/>
  <c r="E1298" i="13"/>
  <c r="E1296" i="13"/>
  <c r="E1294" i="13"/>
  <c r="E1292" i="13"/>
  <c r="E1290" i="13"/>
  <c r="E1288" i="13"/>
  <c r="E1286" i="13"/>
  <c r="E1284" i="13"/>
  <c r="E1282" i="13"/>
  <c r="E1280" i="13"/>
  <c r="E1278" i="13"/>
  <c r="E1276" i="13"/>
  <c r="E1274" i="13"/>
  <c r="E1272" i="13"/>
  <c r="E1270" i="13"/>
  <c r="E1268" i="13"/>
  <c r="E1266" i="13"/>
  <c r="E1264" i="13"/>
  <c r="E1262" i="13"/>
  <c r="E1260" i="13"/>
  <c r="E1258" i="13"/>
  <c r="E1256" i="13"/>
  <c r="E1254" i="13"/>
  <c r="E1252" i="13"/>
  <c r="E1250" i="13"/>
  <c r="E1248" i="13"/>
  <c r="E1246" i="13"/>
  <c r="E1244" i="13"/>
  <c r="E1242" i="13"/>
  <c r="E1240" i="13"/>
  <c r="E1238" i="13"/>
  <c r="E1236" i="13"/>
  <c r="E1234" i="13"/>
  <c r="E1232" i="13"/>
  <c r="E1230" i="13"/>
  <c r="E1228" i="13"/>
  <c r="E1226" i="13"/>
  <c r="E1224" i="13"/>
  <c r="E1222" i="13"/>
  <c r="E1220" i="13"/>
  <c r="E1218" i="13"/>
  <c r="E1216" i="13"/>
  <c r="E1214" i="13"/>
  <c r="E1212" i="13"/>
  <c r="E1210" i="13"/>
  <c r="E1208" i="13"/>
  <c r="E1206" i="13"/>
  <c r="E1204" i="13"/>
  <c r="E1202" i="13"/>
  <c r="E1200" i="13"/>
  <c r="E1198" i="13"/>
  <c r="E1963" i="13"/>
  <c r="E1959" i="13"/>
  <c r="E1955" i="13"/>
  <c r="E1951" i="13"/>
  <c r="E1947" i="13"/>
  <c r="E1943" i="13"/>
  <c r="E1939" i="13"/>
  <c r="E1935" i="13"/>
  <c r="E1931" i="13"/>
  <c r="E1927" i="13"/>
  <c r="E1923" i="13"/>
  <c r="E1919" i="13"/>
  <c r="E1915" i="13"/>
  <c r="E1911" i="13"/>
  <c r="E1907" i="13"/>
  <c r="E1903" i="13"/>
  <c r="E1899" i="13"/>
  <c r="E1895" i="13"/>
  <c r="E1891" i="13"/>
  <c r="E1887" i="13"/>
  <c r="E1883" i="13"/>
  <c r="E1879" i="13"/>
  <c r="E1875" i="13"/>
  <c r="E1871" i="13"/>
  <c r="E1867" i="13"/>
  <c r="E1863" i="13"/>
  <c r="E1859" i="13"/>
  <c r="E1855" i="13"/>
  <c r="E1851" i="13"/>
  <c r="E1847" i="13"/>
  <c r="E1843" i="13"/>
  <c r="E1839" i="13"/>
  <c r="E1835" i="13"/>
  <c r="E1831" i="13"/>
  <c r="E1827" i="13"/>
  <c r="E1823" i="13"/>
  <c r="E1819" i="13"/>
  <c r="E1815" i="13"/>
  <c r="E1811" i="13"/>
  <c r="E1807" i="13"/>
  <c r="E1803" i="13"/>
  <c r="E1799" i="13"/>
  <c r="E1795" i="13"/>
  <c r="E1791" i="13"/>
  <c r="E1787" i="13"/>
  <c r="E1785" i="13"/>
  <c r="E1783" i="13"/>
  <c r="E1781" i="13"/>
  <c r="E1777" i="13"/>
  <c r="E1775" i="13"/>
  <c r="E1771" i="13"/>
  <c r="E1767" i="13"/>
  <c r="E1763" i="13"/>
  <c r="E1759" i="13"/>
  <c r="E1755" i="13"/>
  <c r="E1751" i="13"/>
  <c r="E1747" i="13"/>
  <c r="E1743" i="13"/>
  <c r="E1739" i="13"/>
  <c r="E1735" i="13"/>
  <c r="E1731" i="13"/>
  <c r="E1727" i="13"/>
  <c r="E1723" i="13"/>
  <c r="E1719" i="13"/>
  <c r="E1715" i="13"/>
  <c r="E1711" i="13"/>
  <c r="E1707" i="13"/>
  <c r="E1703" i="13"/>
  <c r="E1699" i="13"/>
  <c r="E1697" i="13"/>
  <c r="E1695" i="13"/>
  <c r="E1693" i="13"/>
  <c r="E1689" i="13"/>
  <c r="E1687" i="13"/>
  <c r="E1685" i="13"/>
  <c r="E1683" i="13"/>
  <c r="E1681" i="13"/>
  <c r="E1679" i="13"/>
  <c r="E1677" i="13"/>
  <c r="E1675" i="13"/>
  <c r="E1673" i="13"/>
  <c r="E1671" i="13"/>
  <c r="E1669" i="13"/>
  <c r="E1667" i="13"/>
  <c r="E1663" i="13"/>
  <c r="E1659" i="13"/>
  <c r="E1655" i="13"/>
  <c r="E1651" i="13"/>
  <c r="E1647" i="13"/>
  <c r="E1643" i="13"/>
  <c r="E1639" i="13"/>
  <c r="E1635" i="13"/>
  <c r="E1631" i="13"/>
  <c r="E1629" i="13"/>
  <c r="E1627" i="13"/>
  <c r="E1625" i="13"/>
  <c r="E1623" i="13"/>
  <c r="E1621" i="13"/>
  <c r="E1619" i="13"/>
  <c r="E1617" i="13"/>
  <c r="E1615" i="13"/>
  <c r="E1613" i="13"/>
  <c r="E1611" i="13"/>
  <c r="E1607" i="13"/>
  <c r="E1603" i="13"/>
  <c r="E1599" i="13"/>
  <c r="E1595" i="13"/>
  <c r="E1591" i="13"/>
  <c r="E1587" i="13"/>
  <c r="E1583" i="13"/>
  <c r="E1579" i="13"/>
  <c r="E1575" i="13"/>
  <c r="E1571" i="13"/>
  <c r="E1567" i="13"/>
  <c r="E1563" i="13"/>
  <c r="E1559" i="13"/>
  <c r="E1555" i="13"/>
  <c r="E1551" i="13"/>
  <c r="E1547" i="13"/>
  <c r="E1543" i="13"/>
  <c r="E1541" i="13"/>
  <c r="E1537" i="13"/>
  <c r="E1533" i="13"/>
  <c r="E1529" i="13"/>
  <c r="E1525" i="13"/>
  <c r="E1521" i="13"/>
  <c r="E1517" i="13"/>
  <c r="E1513" i="13"/>
  <c r="E1509" i="13"/>
  <c r="E1505" i="13"/>
  <c r="E1503" i="13"/>
  <c r="E1499" i="13"/>
  <c r="E1495" i="13"/>
  <c r="E1491" i="13"/>
  <c r="E1487" i="13"/>
  <c r="E1483" i="13"/>
  <c r="E1479" i="13"/>
  <c r="E1475" i="13"/>
  <c r="E1471" i="13"/>
  <c r="E1467" i="13"/>
  <c r="E1463" i="13"/>
  <c r="E1459" i="13"/>
  <c r="E1455" i="13"/>
  <c r="E1453" i="13"/>
  <c r="E1451" i="13"/>
  <c r="E1449" i="13"/>
  <c r="E1445" i="13"/>
  <c r="E1443" i="13"/>
  <c r="E1441" i="13"/>
  <c r="E1439" i="13"/>
  <c r="E1437" i="13"/>
  <c r="E1435" i="13"/>
  <c r="E1431" i="13"/>
  <c r="E1427" i="13"/>
  <c r="E1423" i="13"/>
  <c r="E1419" i="13"/>
  <c r="E1415" i="13"/>
  <c r="E1409" i="13"/>
  <c r="E1407" i="13"/>
  <c r="E1401" i="13"/>
  <c r="E1399" i="13"/>
  <c r="E1393" i="13"/>
  <c r="E1385" i="13"/>
  <c r="E1381" i="13"/>
  <c r="E1371" i="13"/>
  <c r="E1367" i="13"/>
  <c r="E1363" i="13"/>
  <c r="E1359" i="13"/>
  <c r="E1355" i="13"/>
  <c r="E1351" i="13"/>
  <c r="E1347" i="13"/>
  <c r="E1341" i="13"/>
  <c r="E1337" i="13"/>
  <c r="E1335" i="13"/>
  <c r="E1331" i="13"/>
  <c r="E1327" i="13"/>
  <c r="E1323" i="13"/>
  <c r="E1319" i="13"/>
  <c r="E1315" i="13"/>
  <c r="E1311" i="13"/>
  <c r="E1307" i="13"/>
  <c r="E1303" i="13"/>
  <c r="E1299" i="13"/>
  <c r="E1295" i="13"/>
  <c r="E1291" i="13"/>
  <c r="E1287" i="13"/>
  <c r="E1283" i="13"/>
  <c r="E1279" i="13"/>
  <c r="E1275" i="13"/>
  <c r="E1271" i="13"/>
  <c r="E1265" i="13"/>
  <c r="E1241" i="13"/>
  <c r="E1237" i="13"/>
  <c r="E1233" i="13"/>
  <c r="E1227" i="13"/>
  <c r="E1217" i="13"/>
  <c r="E1213" i="13"/>
  <c r="E1191" i="13"/>
  <c r="E1187" i="13"/>
  <c r="E1185" i="13"/>
  <c r="E1179" i="13"/>
  <c r="E1177" i="13"/>
  <c r="E1173" i="13"/>
  <c r="E1169" i="13"/>
  <c r="E1165" i="13"/>
  <c r="E1161" i="13"/>
  <c r="E1155" i="13"/>
  <c r="E1151" i="13"/>
  <c r="E1147" i="13"/>
  <c r="E1143" i="13"/>
  <c r="E1139" i="13"/>
  <c r="E1137" i="13"/>
  <c r="E1133" i="13"/>
  <c r="E1129" i="13"/>
  <c r="E1125" i="13"/>
  <c r="E1121" i="13"/>
  <c r="E1117" i="13"/>
  <c r="E1115" i="13"/>
  <c r="E1111" i="13"/>
  <c r="E1107" i="13"/>
  <c r="E1101" i="13"/>
  <c r="E1097" i="13"/>
  <c r="E1093" i="13"/>
  <c r="E1089" i="13"/>
  <c r="E1085" i="13"/>
  <c r="E1081" i="13"/>
  <c r="E1077" i="13"/>
  <c r="E1073" i="13"/>
  <c r="E1069" i="13"/>
  <c r="E1065" i="13"/>
  <c r="E1061" i="13"/>
  <c r="E1057" i="13"/>
  <c r="E1053" i="13"/>
  <c r="E1049" i="13"/>
  <c r="E1045" i="13"/>
  <c r="E1041" i="13"/>
  <c r="E1037" i="13"/>
  <c r="E1033" i="13"/>
  <c r="E1029" i="13"/>
  <c r="E1025" i="13"/>
  <c r="E1021" i="13"/>
  <c r="E1017" i="13"/>
  <c r="E1011" i="13"/>
  <c r="E987" i="13"/>
  <c r="E983" i="13"/>
  <c r="E977" i="13"/>
  <c r="E973" i="13"/>
  <c r="E969" i="13"/>
  <c r="E965" i="13"/>
  <c r="E955" i="13"/>
  <c r="E953" i="13"/>
  <c r="E947" i="13"/>
  <c r="E943" i="13"/>
  <c r="E941" i="13"/>
  <c r="E937" i="13"/>
  <c r="E927" i="13"/>
  <c r="E923" i="13"/>
  <c r="E917" i="13"/>
  <c r="E915" i="13"/>
  <c r="E909" i="13"/>
  <c r="E891" i="13"/>
  <c r="E887" i="13"/>
  <c r="E883" i="13"/>
  <c r="E879" i="13"/>
  <c r="E875" i="13"/>
  <c r="E871" i="13"/>
  <c r="E867" i="13"/>
  <c r="E863" i="13"/>
  <c r="E859" i="13"/>
  <c r="E855" i="13"/>
  <c r="E851" i="13"/>
  <c r="E847" i="13"/>
  <c r="E843" i="13"/>
  <c r="E839" i="13"/>
  <c r="E835" i="13"/>
  <c r="E833" i="13"/>
  <c r="E829" i="13"/>
  <c r="E825" i="13"/>
  <c r="E821" i="13"/>
  <c r="E817" i="13"/>
  <c r="E813" i="13"/>
  <c r="E809" i="13"/>
  <c r="E803" i="13"/>
  <c r="E799" i="13"/>
  <c r="E795" i="13"/>
  <c r="E791" i="13"/>
  <c r="E787" i="13"/>
  <c r="E1965" i="13"/>
  <c r="E1961" i="13"/>
  <c r="E1957" i="13"/>
  <c r="E1953" i="13"/>
  <c r="E1949" i="13"/>
  <c r="E1945" i="13"/>
  <c r="E1941" i="13"/>
  <c r="E1937" i="13"/>
  <c r="E1933" i="13"/>
  <c r="E1929" i="13"/>
  <c r="E1925" i="13"/>
  <c r="E1921" i="13"/>
  <c r="E1917" i="13"/>
  <c r="E1913" i="13"/>
  <c r="E1909" i="13"/>
  <c r="E1905" i="13"/>
  <c r="E1901" i="13"/>
  <c r="E1897" i="13"/>
  <c r="E1893" i="13"/>
  <c r="E1889" i="13"/>
  <c r="E1885" i="13"/>
  <c r="E1881" i="13"/>
  <c r="E1877" i="13"/>
  <c r="E1873" i="13"/>
  <c r="E1869" i="13"/>
  <c r="E1865" i="13"/>
  <c r="E1861" i="13"/>
  <c r="E1857" i="13"/>
  <c r="E1853" i="13"/>
  <c r="E1849" i="13"/>
  <c r="E1845" i="13"/>
  <c r="E1841" i="13"/>
  <c r="E1837" i="13"/>
  <c r="E1833" i="13"/>
  <c r="E1829" i="13"/>
  <c r="E1825" i="13"/>
  <c r="E1821" i="13"/>
  <c r="E1817" i="13"/>
  <c r="E1813" i="13"/>
  <c r="E1809" i="13"/>
  <c r="E1805" i="13"/>
  <c r="E1801" i="13"/>
  <c r="E1797" i="13"/>
  <c r="E1793" i="13"/>
  <c r="E1789" i="13"/>
  <c r="E1779" i="13"/>
  <c r="E1773" i="13"/>
  <c r="E1769" i="13"/>
  <c r="E1765" i="13"/>
  <c r="E1761" i="13"/>
  <c r="E1757" i="13"/>
  <c r="E1753" i="13"/>
  <c r="E1749" i="13"/>
  <c r="E1745" i="13"/>
  <c r="E1741" i="13"/>
  <c r="E1737" i="13"/>
  <c r="E1733" i="13"/>
  <c r="E1729" i="13"/>
  <c r="E1725" i="13"/>
  <c r="E1721" i="13"/>
  <c r="E1717" i="13"/>
  <c r="E1713" i="13"/>
  <c r="E1709" i="13"/>
  <c r="E1705" i="13"/>
  <c r="E1701" i="13"/>
  <c r="E1691" i="13"/>
  <c r="E1665" i="13"/>
  <c r="E1661" i="13"/>
  <c r="E1657" i="13"/>
  <c r="E1653" i="13"/>
  <c r="E1649" i="13"/>
  <c r="E1645" i="13"/>
  <c r="E1641" i="13"/>
  <c r="E1637" i="13"/>
  <c r="E1633" i="13"/>
  <c r="E1609" i="13"/>
  <c r="E1605" i="13"/>
  <c r="E1601" i="13"/>
  <c r="E1597" i="13"/>
  <c r="E1593" i="13"/>
  <c r="E1589" i="13"/>
  <c r="E1585" i="13"/>
  <c r="E1581" i="13"/>
  <c r="E1577" i="13"/>
  <c r="E1573" i="13"/>
  <c r="E1569" i="13"/>
  <c r="E1565" i="13"/>
  <c r="E1561" i="13"/>
  <c r="E1557" i="13"/>
  <c r="E1553" i="13"/>
  <c r="E1549" i="13"/>
  <c r="E1545" i="13"/>
  <c r="E1539" i="13"/>
  <c r="E1535" i="13"/>
  <c r="E1531" i="13"/>
  <c r="E1527" i="13"/>
  <c r="E1523" i="13"/>
  <c r="E1519" i="13"/>
  <c r="E1515" i="13"/>
  <c r="E1511" i="13"/>
  <c r="E1507" i="13"/>
  <c r="E1501" i="13"/>
  <c r="E1497" i="13"/>
  <c r="E1493" i="13"/>
  <c r="E1489" i="13"/>
  <c r="E1485" i="13"/>
  <c r="E1481" i="13"/>
  <c r="E1477" i="13"/>
  <c r="E1473" i="13"/>
  <c r="E1469" i="13"/>
  <c r="E1465" i="13"/>
  <c r="E1461" i="13"/>
  <c r="E1457" i="13"/>
  <c r="E1447" i="13"/>
  <c r="E1433" i="13"/>
  <c r="E1429" i="13"/>
  <c r="E1425" i="13"/>
  <c r="E1421" i="13"/>
  <c r="E1417" i="13"/>
  <c r="E1413" i="13"/>
  <c r="E1411" i="13"/>
  <c r="E1405" i="13"/>
  <c r="E1403" i="13"/>
  <c r="E1397" i="13"/>
  <c r="E1395" i="13"/>
  <c r="E1391" i="13"/>
  <c r="E1389" i="13"/>
  <c r="E1387" i="13"/>
  <c r="E1383" i="13"/>
  <c r="E1379" i="13"/>
  <c r="E1377" i="13"/>
  <c r="E1375" i="13"/>
  <c r="E1373" i="13"/>
  <c r="E1369" i="13"/>
  <c r="E1365" i="13"/>
  <c r="E1361" i="13"/>
  <c r="E1357" i="13"/>
  <c r="E1353" i="13"/>
  <c r="E1349" i="13"/>
  <c r="E1345" i="13"/>
  <c r="E1343" i="13"/>
  <c r="E1339" i="13"/>
  <c r="E1333" i="13"/>
  <c r="E1329" i="13"/>
  <c r="E1325" i="13"/>
  <c r="E1321" i="13"/>
  <c r="E1317" i="13"/>
  <c r="E1313" i="13"/>
  <c r="E1309" i="13"/>
  <c r="E1305" i="13"/>
  <c r="E1301" i="13"/>
  <c r="E1297" i="13"/>
  <c r="E1293" i="13"/>
  <c r="E1289" i="13"/>
  <c r="E1285" i="13"/>
  <c r="E1281" i="13"/>
  <c r="E1277" i="13"/>
  <c r="E1273" i="13"/>
  <c r="E1269" i="13"/>
  <c r="E1267" i="13"/>
  <c r="E1263" i="13"/>
  <c r="E1261" i="13"/>
  <c r="E1259" i="13"/>
  <c r="E1257" i="13"/>
  <c r="E1255" i="13"/>
  <c r="E1253" i="13"/>
  <c r="E1251" i="13"/>
  <c r="E1249" i="13"/>
  <c r="E1247" i="13"/>
  <c r="E1245" i="13"/>
  <c r="E1243" i="13"/>
  <c r="E1239" i="13"/>
  <c r="E1235" i="13"/>
  <c r="E1231" i="13"/>
  <c r="E1229" i="13"/>
  <c r="E1225" i="13"/>
  <c r="E1223" i="13"/>
  <c r="E1221" i="13"/>
  <c r="E1219" i="13"/>
  <c r="E1215" i="13"/>
  <c r="E1211" i="13"/>
  <c r="E1209" i="13"/>
  <c r="E1207" i="13"/>
  <c r="E1205" i="13"/>
  <c r="E1203" i="13"/>
  <c r="E1201" i="13"/>
  <c r="E1199" i="13"/>
  <c r="E1197" i="13"/>
  <c r="E1195" i="13"/>
  <c r="E1193" i="13"/>
  <c r="E1189" i="13"/>
  <c r="E1183" i="13"/>
  <c r="E1181" i="13"/>
  <c r="E1175" i="13"/>
  <c r="E1171" i="13"/>
  <c r="E1167" i="13"/>
  <c r="E1163" i="13"/>
  <c r="E1159" i="13"/>
  <c r="E1157" i="13"/>
  <c r="E1153" i="13"/>
  <c r="E1149" i="13"/>
  <c r="E1145" i="13"/>
  <c r="E1141" i="13"/>
  <c r="E1135" i="13"/>
  <c r="E1131" i="13"/>
  <c r="E1127" i="13"/>
  <c r="E1123" i="13"/>
  <c r="E1119" i="13"/>
  <c r="E1113" i="13"/>
  <c r="E1109" i="13"/>
  <c r="E1105" i="13"/>
  <c r="E1103" i="13"/>
  <c r="E1099" i="13"/>
  <c r="E1095" i="13"/>
  <c r="E1091" i="13"/>
  <c r="E1087" i="13"/>
  <c r="E1083" i="13"/>
  <c r="E1079" i="13"/>
  <c r="E1075" i="13"/>
  <c r="E1071" i="13"/>
  <c r="E1067" i="13"/>
  <c r="E1063" i="13"/>
  <c r="E1059" i="13"/>
  <c r="E1055" i="13"/>
  <c r="E1051" i="13"/>
  <c r="E1047" i="13"/>
  <c r="E1043" i="13"/>
  <c r="E1039" i="13"/>
  <c r="E1035" i="13"/>
  <c r="E1031" i="13"/>
  <c r="E1027" i="13"/>
  <c r="E1023" i="13"/>
  <c r="E1019" i="13"/>
  <c r="E1015" i="13"/>
  <c r="E1013" i="13"/>
  <c r="E1009" i="13"/>
  <c r="E1007" i="13"/>
  <c r="E1005" i="13"/>
  <c r="E1003" i="13"/>
  <c r="E1001" i="13"/>
  <c r="E999" i="13"/>
  <c r="E997" i="13"/>
  <c r="E995" i="13"/>
  <c r="E993" i="13"/>
  <c r="E991" i="13"/>
  <c r="E989" i="13"/>
  <c r="E985" i="13"/>
  <c r="E981" i="13"/>
  <c r="E979" i="13"/>
  <c r="E975" i="13"/>
  <c r="E971" i="13"/>
  <c r="E967" i="13"/>
  <c r="E963" i="13"/>
  <c r="E961" i="13"/>
  <c r="E959" i="13"/>
  <c r="E957" i="13"/>
  <c r="E951" i="13"/>
  <c r="E949" i="13"/>
  <c r="E945" i="13"/>
  <c r="E939" i="13"/>
  <c r="E935" i="13"/>
  <c r="E933" i="13"/>
  <c r="E931" i="13"/>
  <c r="E929" i="13"/>
  <c r="E925" i="13"/>
  <c r="E921" i="13"/>
  <c r="E919" i="13"/>
  <c r="E913" i="13"/>
  <c r="E911" i="13"/>
  <c r="E907" i="13"/>
  <c r="E905" i="13"/>
  <c r="E903" i="13"/>
  <c r="E901" i="13"/>
  <c r="E899" i="13"/>
  <c r="E897" i="13"/>
  <c r="E895" i="13"/>
  <c r="E893" i="13"/>
  <c r="E889" i="13"/>
  <c r="E885" i="13"/>
  <c r="E881" i="13"/>
  <c r="E877" i="13"/>
  <c r="E873" i="13"/>
  <c r="E869" i="13"/>
  <c r="E865" i="13"/>
  <c r="E861" i="13"/>
  <c r="E857" i="13"/>
  <c r="E853" i="13"/>
  <c r="E849" i="13"/>
  <c r="E845" i="13"/>
  <c r="E841" i="13"/>
  <c r="E837" i="13"/>
  <c r="E831" i="13"/>
  <c r="E827" i="13"/>
  <c r="E823" i="13"/>
  <c r="E819" i="13"/>
  <c r="E815" i="13"/>
  <c r="E811" i="13"/>
  <c r="E807" i="13"/>
  <c r="E805" i="13"/>
  <c r="E801" i="13"/>
  <c r="E797" i="13"/>
  <c r="E793" i="13"/>
  <c r="E789" i="13"/>
  <c r="E785" i="13"/>
  <c r="E781" i="13"/>
  <c r="E777" i="13"/>
  <c r="E773" i="13"/>
  <c r="E769" i="13"/>
  <c r="E765" i="13"/>
  <c r="E761" i="13"/>
  <c r="E757" i="13"/>
  <c r="E751" i="13"/>
  <c r="E747" i="13"/>
  <c r="E5088" i="13"/>
  <c r="E5084" i="13"/>
  <c r="E5080" i="13"/>
  <c r="E5076" i="13"/>
  <c r="E5072" i="13"/>
  <c r="E5068" i="13"/>
  <c r="E5064" i="13"/>
  <c r="E5062" i="13"/>
  <c r="E5060" i="13"/>
  <c r="E5058" i="13"/>
  <c r="E5056" i="13"/>
  <c r="E5054" i="13"/>
  <c r="E5052" i="13"/>
  <c r="E5050" i="13"/>
  <c r="E5048" i="13"/>
  <c r="E5046" i="13"/>
  <c r="E5044" i="13"/>
  <c r="E5042" i="13"/>
  <c r="E5040" i="13"/>
  <c r="E5038" i="13"/>
  <c r="E5036" i="13"/>
  <c r="E5034" i="13"/>
  <c r="E5032" i="13"/>
  <c r="E5030" i="13"/>
  <c r="E5028" i="13"/>
  <c r="E5026" i="13"/>
  <c r="E5024" i="13"/>
  <c r="E5022" i="13"/>
  <c r="E5020" i="13"/>
  <c r="E5018" i="13"/>
  <c r="E5016" i="13"/>
  <c r="E5012" i="13"/>
  <c r="E5006" i="13"/>
  <c r="E5002" i="13"/>
  <c r="E4998" i="13"/>
  <c r="E4994" i="13"/>
  <c r="E4990" i="13"/>
  <c r="E4986" i="13"/>
  <c r="E4982" i="13"/>
  <c r="E4978" i="13"/>
  <c r="E4974" i="13"/>
  <c r="E4970" i="13"/>
  <c r="E4966" i="13"/>
  <c r="E4962" i="13"/>
  <c r="E4958" i="13"/>
  <c r="E4954" i="13"/>
  <c r="E4950" i="13"/>
  <c r="E4946" i="13"/>
  <c r="E4942" i="13"/>
  <c r="E4938" i="13"/>
  <c r="E4934" i="13"/>
  <c r="E4930" i="13"/>
  <c r="E4926" i="13"/>
  <c r="E4922" i="13"/>
  <c r="E4918" i="13"/>
  <c r="E4914" i="13"/>
  <c r="E4910" i="13"/>
  <c r="E4906" i="13"/>
  <c r="E4902" i="13"/>
  <c r="E4898" i="13"/>
  <c r="E4894" i="13"/>
  <c r="E4890" i="13"/>
  <c r="E4886" i="13"/>
  <c r="E4882" i="13"/>
  <c r="E4878" i="13"/>
  <c r="E4874" i="13"/>
  <c r="E4870" i="13"/>
  <c r="E4866" i="13"/>
  <c r="E4862" i="13"/>
  <c r="E4858" i="13"/>
  <c r="E4854" i="13"/>
  <c r="E4850" i="13"/>
  <c r="E4846" i="13"/>
  <c r="E4842" i="13"/>
  <c r="E4838" i="13"/>
  <c r="E4834" i="13"/>
  <c r="E4830" i="13"/>
  <c r="E4826" i="13"/>
  <c r="E4822" i="13"/>
  <c r="E4818" i="13"/>
  <c r="E4814" i="13"/>
  <c r="E4810" i="13"/>
  <c r="E4808" i="13"/>
  <c r="E4802" i="13"/>
  <c r="E4798" i="13"/>
  <c r="E4794" i="13"/>
  <c r="E4790" i="13"/>
  <c r="E4786" i="13"/>
  <c r="E4782" i="13"/>
  <c r="E4778" i="13"/>
  <c r="E4774" i="13"/>
  <c r="E4772" i="13"/>
  <c r="E4768" i="13"/>
  <c r="E4764" i="13"/>
  <c r="E4760" i="13"/>
  <c r="E4756" i="13"/>
  <c r="E4752" i="13"/>
  <c r="E4748" i="13"/>
  <c r="E4744" i="13"/>
  <c r="E4740" i="13"/>
  <c r="E4736" i="13"/>
  <c r="E4732" i="13"/>
  <c r="E4728" i="13"/>
  <c r="E4724" i="13"/>
  <c r="E4720" i="13"/>
  <c r="E4716" i="13"/>
  <c r="E4712" i="13"/>
  <c r="E4708" i="13"/>
  <c r="E4704" i="13"/>
  <c r="E4700" i="13"/>
  <c r="E4696" i="13"/>
  <c r="E4692" i="13"/>
  <c r="E4688" i="13"/>
  <c r="E4684" i="13"/>
  <c r="E4680" i="13"/>
  <c r="E4676" i="13"/>
  <c r="E4672" i="13"/>
  <c r="E4668" i="13"/>
  <c r="E4664" i="13"/>
  <c r="E4660" i="13"/>
  <c r="E4656" i="13"/>
  <c r="E4652" i="13"/>
  <c r="E4648" i="13"/>
  <c r="E4644" i="13"/>
  <c r="E4640" i="13"/>
  <c r="E4636" i="13"/>
  <c r="E4630" i="13"/>
  <c r="E4626" i="13"/>
  <c r="E4622" i="13"/>
  <c r="E4618" i="13"/>
  <c r="E4614" i="13"/>
  <c r="E4610" i="13"/>
  <c r="E4606" i="13"/>
  <c r="E4602" i="13"/>
  <c r="E4598" i="13"/>
  <c r="E4594" i="13"/>
  <c r="E4590" i="13"/>
  <c r="E4586" i="13"/>
  <c r="E4582" i="13"/>
  <c r="E4578" i="13"/>
  <c r="E4574" i="13"/>
  <c r="E4570" i="13"/>
  <c r="E4566" i="13"/>
  <c r="E4562" i="13"/>
  <c r="E4558" i="13"/>
  <c r="E4554" i="13"/>
  <c r="E4550" i="13"/>
  <c r="E4546" i="13"/>
  <c r="E4542" i="13"/>
  <c r="E4538" i="13"/>
  <c r="E4534" i="13"/>
  <c r="E4530" i="13"/>
  <c r="E4526" i="13"/>
  <c r="E4522" i="13"/>
  <c r="E4518" i="13"/>
  <c r="E4514" i="13"/>
  <c r="E4510" i="13"/>
  <c r="E4506" i="13"/>
  <c r="E4502" i="13"/>
  <c r="E4500" i="13"/>
  <c r="E4496" i="13"/>
  <c r="E4492" i="13"/>
  <c r="E4488" i="13"/>
  <c r="E4484" i="13"/>
  <c r="E4480" i="13"/>
  <c r="E4476" i="13"/>
  <c r="E4472" i="13"/>
  <c r="E4468" i="13"/>
  <c r="E4464" i="13"/>
  <c r="E4460" i="13"/>
  <c r="E4456" i="13"/>
  <c r="E4454" i="13"/>
  <c r="E4450" i="13"/>
  <c r="E4446" i="13"/>
  <c r="E4442" i="13"/>
  <c r="E4438" i="13"/>
  <c r="E4434" i="13"/>
  <c r="E4430" i="13"/>
  <c r="E4426" i="13"/>
  <c r="E4422" i="13"/>
  <c r="E4418" i="13"/>
  <c r="E4414" i="13"/>
  <c r="E4412" i="13"/>
  <c r="E4408" i="13"/>
  <c r="E4404" i="13"/>
  <c r="E783" i="13"/>
  <c r="E779" i="13"/>
  <c r="E775" i="13"/>
  <c r="E771" i="13"/>
  <c r="E767" i="13"/>
  <c r="E763" i="13"/>
  <c r="E759" i="13"/>
  <c r="E755" i="13"/>
  <c r="E753" i="13"/>
  <c r="E749" i="13"/>
  <c r="E5090" i="13"/>
  <c r="E5086" i="13"/>
  <c r="E5082" i="13"/>
  <c r="E5078" i="13"/>
  <c r="E5074" i="13"/>
  <c r="E5070" i="13"/>
  <c r="E5066" i="13"/>
  <c r="E5014" i="13"/>
  <c r="E5010" i="13"/>
  <c r="E5008" i="13"/>
  <c r="E5004" i="13"/>
  <c r="E5000" i="13"/>
  <c r="E4996" i="13"/>
  <c r="E4992" i="13"/>
  <c r="E4988" i="13"/>
  <c r="E4984" i="13"/>
  <c r="E4980" i="13"/>
  <c r="E4976" i="13"/>
  <c r="E4972" i="13"/>
  <c r="E4968" i="13"/>
  <c r="E4964" i="13"/>
  <c r="E4960" i="13"/>
  <c r="E4956" i="13"/>
  <c r="E4952" i="13"/>
  <c r="E4948" i="13"/>
  <c r="E4944" i="13"/>
  <c r="E4940" i="13"/>
  <c r="E4936" i="13"/>
  <c r="E4932" i="13"/>
  <c r="E4928" i="13"/>
  <c r="E4924" i="13"/>
  <c r="E4920" i="13"/>
  <c r="E4916" i="13"/>
  <c r="E4912" i="13"/>
  <c r="E4908" i="13"/>
  <c r="E4904" i="13"/>
  <c r="E4900" i="13"/>
  <c r="E4896" i="13"/>
  <c r="E4892" i="13"/>
  <c r="E4888" i="13"/>
  <c r="E4884" i="13"/>
  <c r="E4880" i="13"/>
  <c r="E4876" i="13"/>
  <c r="E4872" i="13"/>
  <c r="E4868" i="13"/>
  <c r="E4864" i="13"/>
  <c r="E4860" i="13"/>
  <c r="E4856" i="13"/>
  <c r="E4852" i="13"/>
  <c r="E4848" i="13"/>
  <c r="E4844" i="13"/>
  <c r="E4840" i="13"/>
  <c r="E4836" i="13"/>
  <c r="E4832" i="13"/>
  <c r="E4828" i="13"/>
  <c r="E4824" i="13"/>
  <c r="E4820" i="13"/>
  <c r="E4816" i="13"/>
  <c r="E4812" i="13"/>
  <c r="E4806" i="13"/>
  <c r="E4804" i="13"/>
  <c r="E4800" i="13"/>
  <c r="E4796" i="13"/>
  <c r="E4792" i="13"/>
  <c r="E4788" i="13"/>
  <c r="E4784" i="13"/>
  <c r="E4780" i="13"/>
  <c r="E4776" i="13"/>
  <c r="E4770" i="13"/>
  <c r="E4766" i="13"/>
  <c r="E4762" i="13"/>
  <c r="E4758" i="13"/>
  <c r="E4754" i="13"/>
  <c r="E4750" i="13"/>
  <c r="E4746" i="13"/>
  <c r="E4742" i="13"/>
  <c r="E4738" i="13"/>
  <c r="E4734" i="13"/>
  <c r="E4730" i="13"/>
  <c r="E4726" i="13"/>
  <c r="E4722" i="13"/>
  <c r="E4718" i="13"/>
  <c r="E4714" i="13"/>
  <c r="E4710" i="13"/>
  <c r="E4706" i="13"/>
  <c r="E4702" i="13"/>
  <c r="E4698" i="13"/>
  <c r="E4694" i="13"/>
  <c r="E4690" i="13"/>
  <c r="E4686" i="13"/>
  <c r="E4682" i="13"/>
  <c r="E4678" i="13"/>
  <c r="E4674" i="13"/>
  <c r="E4670" i="13"/>
  <c r="E4666" i="13"/>
  <c r="E4662" i="13"/>
  <c r="E4658" i="13"/>
  <c r="E4654" i="13"/>
  <c r="E4650" i="13"/>
  <c r="E4646" i="13"/>
  <c r="E4642" i="13"/>
  <c r="E4638" i="13"/>
  <c r="E4634" i="13"/>
  <c r="E4632" i="13"/>
  <c r="E4628" i="13"/>
  <c r="E4624" i="13"/>
  <c r="E4620" i="13"/>
  <c r="E4616" i="13"/>
  <c r="E4612" i="13"/>
  <c r="E4608" i="13"/>
  <c r="E4604" i="13"/>
  <c r="E4600" i="13"/>
  <c r="E4596" i="13"/>
  <c r="E4592" i="13"/>
  <c r="E4588" i="13"/>
  <c r="E4584" i="13"/>
  <c r="E4580" i="13"/>
  <c r="E4576" i="13"/>
  <c r="E4572" i="13"/>
  <c r="E4568" i="13"/>
  <c r="E4564" i="13"/>
  <c r="E4560" i="13"/>
  <c r="E4556" i="13"/>
  <c r="E4552" i="13"/>
  <c r="E4548" i="13"/>
  <c r="E4544" i="13"/>
  <c r="E4540" i="13"/>
  <c r="E4536" i="13"/>
  <c r="E4532" i="13"/>
  <c r="E4528" i="13"/>
  <c r="E4524" i="13"/>
  <c r="E4520" i="13"/>
  <c r="E4516" i="13"/>
  <c r="E4512" i="13"/>
  <c r="E4508" i="13"/>
  <c r="E4504" i="13"/>
  <c r="E4498" i="13"/>
  <c r="E4494" i="13"/>
  <c r="E4490" i="13"/>
  <c r="E4486" i="13"/>
  <c r="E4482" i="13"/>
  <c r="E4478" i="13"/>
  <c r="E4474" i="13"/>
  <c r="E4470" i="13"/>
  <c r="E4466" i="13"/>
  <c r="E4462" i="13"/>
  <c r="E4458" i="13"/>
  <c r="E4452" i="13"/>
  <c r="E4448" i="13"/>
  <c r="E4444" i="13"/>
  <c r="E4440" i="13"/>
  <c r="E4436" i="13"/>
  <c r="E4432" i="13"/>
  <c r="E4428" i="13"/>
  <c r="E4424" i="13"/>
  <c r="E4420" i="13"/>
  <c r="E4416" i="13"/>
  <c r="E4410" i="13"/>
  <c r="E4406" i="13"/>
  <c r="E4402" i="13"/>
  <c r="E4400" i="13"/>
  <c r="E4396" i="13"/>
  <c r="E4392" i="13"/>
  <c r="E4388" i="13"/>
  <c r="E4384" i="13"/>
  <c r="E4380" i="13"/>
  <c r="E4376" i="13"/>
  <c r="E4372" i="13"/>
  <c r="E4368" i="13"/>
  <c r="E4364" i="13"/>
  <c r="E4360" i="13"/>
  <c r="E4356" i="13"/>
  <c r="E4352" i="13"/>
  <c r="E4348" i="13"/>
  <c r="E4344" i="13"/>
  <c r="E4340" i="13"/>
  <c r="E4336" i="13"/>
  <c r="E4332" i="13"/>
  <c r="E4328" i="13"/>
  <c r="E4324" i="13"/>
  <c r="E4320" i="13"/>
  <c r="E4316" i="13"/>
  <c r="E4312" i="13"/>
  <c r="E4308" i="13"/>
  <c r="E4304" i="13"/>
  <c r="E4300" i="13"/>
  <c r="E4296" i="13"/>
  <c r="E4292" i="13"/>
  <c r="E4288" i="13"/>
  <c r="E4284" i="13"/>
  <c r="E4280" i="13"/>
  <c r="E4276" i="13"/>
  <c r="E4272" i="13"/>
  <c r="E4268" i="13"/>
  <c r="E4264" i="13"/>
  <c r="E4260" i="13"/>
  <c r="E4256" i="13"/>
  <c r="E4252" i="13"/>
  <c r="E4248" i="13"/>
  <c r="E4244" i="13"/>
  <c r="E4240" i="13"/>
  <c r="E4238" i="13"/>
  <c r="E4234" i="13"/>
  <c r="E4230" i="13"/>
  <c r="E4226" i="13"/>
  <c r="E4222" i="13"/>
  <c r="E4218" i="13"/>
  <c r="E4214" i="13"/>
  <c r="E4210" i="13"/>
  <c r="E4206" i="13"/>
  <c r="E4202" i="13"/>
  <c r="E4198" i="13"/>
  <c r="E4194" i="13"/>
  <c r="E4190" i="13"/>
  <c r="E4186" i="13"/>
  <c r="E4182" i="13"/>
  <c r="E4178" i="13"/>
  <c r="E4174" i="13"/>
  <c r="E4170" i="13"/>
  <c r="E4168" i="13"/>
  <c r="E4164" i="13"/>
  <c r="E4160" i="13"/>
  <c r="E4156" i="13"/>
  <c r="E4152" i="13"/>
  <c r="E4148" i="13"/>
  <c r="E4144" i="13"/>
  <c r="E4140" i="13"/>
  <c r="E4136" i="13"/>
  <c r="E4132" i="13"/>
  <c r="E4128" i="13"/>
  <c r="E4126" i="13"/>
  <c r="E4122" i="13"/>
  <c r="E4118" i="13"/>
  <c r="E4114" i="13"/>
  <c r="E4110" i="13"/>
  <c r="E4106" i="13"/>
  <c r="E4102" i="13"/>
  <c r="E4098" i="13"/>
  <c r="E4094" i="13"/>
  <c r="E4090" i="13"/>
  <c r="E4086" i="13"/>
  <c r="E4082" i="13"/>
  <c r="E4078" i="13"/>
  <c r="E4076" i="13"/>
  <c r="E4072" i="13"/>
  <c r="E4068" i="13"/>
  <c r="E4064" i="13"/>
  <c r="E4060" i="13"/>
  <c r="E4058" i="13"/>
  <c r="E4054" i="13"/>
  <c r="E4052" i="13"/>
  <c r="E4050" i="13"/>
  <c r="E4048" i="13"/>
  <c r="E4046" i="13"/>
  <c r="E4044" i="13"/>
  <c r="E4042" i="13"/>
  <c r="E4040" i="13"/>
  <c r="E4038" i="13"/>
  <c r="E4036" i="13"/>
  <c r="E4034" i="13"/>
  <c r="E4032" i="13"/>
  <c r="E4030" i="13"/>
  <c r="E4028" i="13"/>
  <c r="E4026" i="13"/>
  <c r="E4024" i="13"/>
  <c r="E4022" i="13"/>
  <c r="E4020" i="13"/>
  <c r="E4018" i="13"/>
  <c r="E4016" i="13"/>
  <c r="E4014" i="13"/>
  <c r="E4012" i="13"/>
  <c r="E4010" i="13"/>
  <c r="E4008" i="13"/>
  <c r="E4006" i="13"/>
  <c r="E4004" i="13"/>
  <c r="E4002" i="13"/>
  <c r="E4000" i="13"/>
  <c r="E3998" i="13"/>
  <c r="E3996" i="13"/>
  <c r="E3994" i="13"/>
  <c r="E3992" i="13"/>
  <c r="E3990" i="13"/>
  <c r="E3988" i="13"/>
  <c r="E3986" i="13"/>
  <c r="E3984" i="13"/>
  <c r="E3982" i="13"/>
  <c r="E3980" i="13"/>
  <c r="E3978" i="13"/>
  <c r="E3976" i="13"/>
  <c r="E3974" i="13"/>
  <c r="E3972" i="13"/>
  <c r="E3970" i="13"/>
  <c r="E3968" i="13"/>
  <c r="E3966" i="13"/>
  <c r="E3964" i="13"/>
  <c r="E3962" i="13"/>
  <c r="E3960" i="13"/>
  <c r="E3958" i="13"/>
  <c r="E3956" i="13"/>
  <c r="E3954" i="13"/>
  <c r="E3952" i="13"/>
  <c r="E3950" i="13"/>
  <c r="E3948" i="13"/>
  <c r="E3946" i="13"/>
  <c r="E3944" i="13"/>
  <c r="E3942" i="13"/>
  <c r="E3940" i="13"/>
  <c r="E3938" i="13"/>
  <c r="E3936" i="13"/>
  <c r="E3934" i="13"/>
  <c r="E3932" i="13"/>
  <c r="E3930" i="13"/>
  <c r="E3928" i="13"/>
  <c r="E3926" i="13"/>
  <c r="E3924" i="13"/>
  <c r="E3922" i="13"/>
  <c r="E3920" i="13"/>
  <c r="E3918" i="13"/>
  <c r="E3916" i="13"/>
  <c r="E3914" i="13"/>
  <c r="E3912" i="13"/>
  <c r="E3910" i="13"/>
  <c r="E3908" i="13"/>
  <c r="E3906" i="13"/>
  <c r="E3904" i="13"/>
  <c r="E3902" i="13"/>
  <c r="E3900" i="13"/>
  <c r="E3898" i="13"/>
  <c r="E3896" i="13"/>
  <c r="E3894" i="13"/>
  <c r="E3892" i="13"/>
  <c r="E3890" i="13"/>
  <c r="E3888" i="13"/>
  <c r="E3886" i="13"/>
  <c r="E3884" i="13"/>
  <c r="E3882" i="13"/>
  <c r="E3880" i="13"/>
  <c r="E3878" i="13"/>
  <c r="E3876" i="13"/>
  <c r="E3874" i="13"/>
  <c r="E3872" i="13"/>
  <c r="E3870" i="13"/>
  <c r="E3868" i="13"/>
  <c r="E3866" i="13"/>
  <c r="E3864" i="13"/>
  <c r="E3862" i="13"/>
  <c r="E3860" i="13"/>
  <c r="E3858" i="13"/>
  <c r="E3856" i="13"/>
  <c r="E3854" i="13"/>
  <c r="E3852" i="13"/>
  <c r="E3850" i="13"/>
  <c r="E3848" i="13"/>
  <c r="E3846" i="13"/>
  <c r="E3844" i="13"/>
  <c r="E3842" i="13"/>
  <c r="E3840" i="13"/>
  <c r="E3838" i="13"/>
  <c r="E3836" i="13"/>
  <c r="E3834" i="13"/>
  <c r="E3832" i="13"/>
  <c r="E3830" i="13"/>
  <c r="E3828" i="13"/>
  <c r="E3826" i="13"/>
  <c r="E3824" i="13"/>
  <c r="E3822" i="13"/>
  <c r="E3820" i="13"/>
  <c r="E3818" i="13"/>
  <c r="E3816" i="13"/>
  <c r="E3814" i="13"/>
  <c r="E3812" i="13"/>
  <c r="E3810" i="13"/>
  <c r="E3808" i="13"/>
  <c r="E3806" i="13"/>
  <c r="E3804" i="13"/>
  <c r="E3802" i="13"/>
  <c r="E3800" i="13"/>
  <c r="E3798" i="13"/>
  <c r="E3796" i="13"/>
  <c r="E3794" i="13"/>
  <c r="E3792" i="13"/>
  <c r="E3790" i="13"/>
  <c r="E3788" i="13"/>
  <c r="E3786" i="13"/>
  <c r="E3784" i="13"/>
  <c r="E3782" i="13"/>
  <c r="E3780" i="13"/>
  <c r="E3778" i="13"/>
  <c r="E3776" i="13"/>
  <c r="E3774" i="13"/>
  <c r="E3772" i="13"/>
  <c r="E3770" i="13"/>
  <c r="E3768" i="13"/>
  <c r="E3766" i="13"/>
  <c r="E3764" i="13"/>
  <c r="E3762" i="13"/>
  <c r="E3760" i="13"/>
  <c r="E3758" i="13"/>
  <c r="E3754" i="13"/>
  <c r="E3752" i="13"/>
  <c r="E3750" i="13"/>
  <c r="E3748" i="13"/>
  <c r="E3746" i="13"/>
  <c r="E3744" i="13"/>
  <c r="E3742" i="13"/>
  <c r="E3740" i="13"/>
  <c r="E3738" i="13"/>
  <c r="E3736" i="13"/>
  <c r="E3734" i="13"/>
  <c r="E3732" i="13"/>
  <c r="E4398" i="13"/>
  <c r="E4394" i="13"/>
  <c r="E4390" i="13"/>
  <c r="E4386" i="13"/>
  <c r="E4382" i="13"/>
  <c r="E4378" i="13"/>
  <c r="E4374" i="13"/>
  <c r="E4370" i="13"/>
  <c r="E4366" i="13"/>
  <c r="E4362" i="13"/>
  <c r="E4358" i="13"/>
  <c r="E4354" i="13"/>
  <c r="E4350" i="13"/>
  <c r="E4346" i="13"/>
  <c r="E4342" i="13"/>
  <c r="E4338" i="13"/>
  <c r="E4334" i="13"/>
  <c r="E4330" i="13"/>
  <c r="E4326" i="13"/>
  <c r="E4322" i="13"/>
  <c r="E4318" i="13"/>
  <c r="E4314" i="13"/>
  <c r="E4310" i="13"/>
  <c r="E4306" i="13"/>
  <c r="E4302" i="13"/>
  <c r="E4298" i="13"/>
  <c r="E4294" i="13"/>
  <c r="E4290" i="13"/>
  <c r="E4286" i="13"/>
  <c r="E4282" i="13"/>
  <c r="E4278" i="13"/>
  <c r="E4274" i="13"/>
  <c r="E4270" i="13"/>
  <c r="E4266" i="13"/>
  <c r="E4262" i="13"/>
  <c r="E4258" i="13"/>
  <c r="E4254" i="13"/>
  <c r="E4250" i="13"/>
  <c r="E4246" i="13"/>
  <c r="E4242" i="13"/>
  <c r="E4236" i="13"/>
  <c r="E4232" i="13"/>
  <c r="E4228" i="13"/>
  <c r="E4224" i="13"/>
  <c r="E4220" i="13"/>
  <c r="E4216" i="13"/>
  <c r="E4212" i="13"/>
  <c r="E4208" i="13"/>
  <c r="E4204" i="13"/>
  <c r="E4200" i="13"/>
  <c r="E4196" i="13"/>
  <c r="E4192" i="13"/>
  <c r="E4188" i="13"/>
  <c r="E4184" i="13"/>
  <c r="E4180" i="13"/>
  <c r="E4176" i="13"/>
  <c r="E4172" i="13"/>
  <c r="E4166" i="13"/>
  <c r="E4162" i="13"/>
  <c r="E4158" i="13"/>
  <c r="E4154" i="13"/>
  <c r="E4150" i="13"/>
  <c r="E4146" i="13"/>
  <c r="E4142" i="13"/>
  <c r="E4138" i="13"/>
  <c r="E4134" i="13"/>
  <c r="E4130" i="13"/>
  <c r="E4124" i="13"/>
  <c r="E4120" i="13"/>
  <c r="E4116" i="13"/>
  <c r="E4112" i="13"/>
  <c r="E4108" i="13"/>
  <c r="E4104" i="13"/>
  <c r="E4100" i="13"/>
  <c r="E4096" i="13"/>
  <c r="E4092" i="13"/>
  <c r="E4088" i="13"/>
  <c r="E4084" i="13"/>
  <c r="E4080" i="13"/>
  <c r="E4074" i="13"/>
  <c r="E4070" i="13"/>
  <c r="E4066" i="13"/>
  <c r="E4062" i="13"/>
  <c r="E4056" i="13"/>
  <c r="E3756" i="13"/>
  <c r="E3730" i="13"/>
  <c r="E3728" i="13"/>
  <c r="E3726" i="13"/>
  <c r="E3724" i="13"/>
  <c r="E3722" i="13"/>
  <c r="E3720" i="13"/>
  <c r="E3718" i="13"/>
  <c r="E3716" i="13"/>
  <c r="E3714" i="13"/>
  <c r="E3712" i="13"/>
  <c r="E3710" i="13"/>
  <c r="E3708" i="13"/>
  <c r="E3706" i="13"/>
  <c r="E3704" i="13"/>
  <c r="E3702" i="13"/>
  <c r="E3700" i="13"/>
  <c r="E3698" i="13"/>
  <c r="E3696" i="13"/>
  <c r="E3694" i="13"/>
  <c r="E3692" i="13"/>
  <c r="E3690" i="13"/>
  <c r="E3688" i="13"/>
  <c r="E3686" i="13"/>
  <c r="E3684" i="13"/>
  <c r="E3682" i="13"/>
  <c r="E3680" i="13"/>
  <c r="E3678" i="13"/>
  <c r="E3676" i="13"/>
  <c r="E3674" i="13"/>
  <c r="E3672" i="13"/>
  <c r="E3670" i="13"/>
  <c r="E3668" i="13"/>
  <c r="E3666" i="13"/>
  <c r="E3664" i="13"/>
  <c r="E3662" i="13"/>
  <c r="E3660" i="13"/>
  <c r="E3658" i="13"/>
  <c r="E3656" i="13"/>
  <c r="E3654" i="13"/>
  <c r="E3652" i="13"/>
  <c r="E3650" i="13"/>
  <c r="E3648" i="13"/>
  <c r="E3646" i="13"/>
  <c r="E3644" i="13"/>
  <c r="E3642" i="13"/>
  <c r="E3640" i="13"/>
  <c r="E3638" i="13"/>
  <c r="E3636" i="13"/>
  <c r="E3634" i="13"/>
  <c r="E3632" i="13"/>
  <c r="E3630" i="13"/>
  <c r="E3628" i="13"/>
  <c r="E3626" i="13"/>
  <c r="E3624" i="13"/>
  <c r="E3622" i="13"/>
  <c r="E3620" i="13"/>
  <c r="E3618" i="13"/>
  <c r="E3616" i="13"/>
  <c r="E3614" i="13"/>
  <c r="E3612" i="13"/>
  <c r="E3610" i="13"/>
  <c r="E3608" i="13"/>
  <c r="E3606" i="13"/>
  <c r="E3604" i="13"/>
  <c r="E3602" i="13"/>
  <c r="E3600" i="13"/>
  <c r="E3598" i="13"/>
  <c r="E3596" i="13"/>
  <c r="E3594" i="13"/>
  <c r="E3592" i="13"/>
  <c r="E3590" i="13"/>
  <c r="E3588" i="13"/>
  <c r="E3586" i="13"/>
  <c r="E3584" i="13"/>
  <c r="E3582" i="13"/>
  <c r="E3580" i="13"/>
  <c r="E3578" i="13"/>
  <c r="E3576" i="13"/>
  <c r="E3574" i="13"/>
  <c r="E3572" i="13"/>
  <c r="E3570" i="13"/>
  <c r="E3568" i="13"/>
  <c r="E3566" i="13"/>
  <c r="E3564" i="13"/>
  <c r="E3562" i="13"/>
  <c r="E3560" i="13"/>
  <c r="E3558" i="13"/>
  <c r="E3556" i="13"/>
  <c r="E3554" i="13"/>
  <c r="E3552" i="13"/>
  <c r="E3550" i="13"/>
  <c r="E3548" i="13"/>
  <c r="E3546" i="13"/>
  <c r="E3544" i="13"/>
  <c r="E3542" i="13"/>
  <c r="E3540" i="13"/>
  <c r="E3538" i="13"/>
  <c r="E3536" i="13"/>
  <c r="E3534" i="13"/>
  <c r="E3532" i="13"/>
  <c r="E3530" i="13"/>
  <c r="E3528" i="13"/>
  <c r="E3526" i="13"/>
  <c r="E3524" i="13"/>
  <c r="E3522" i="13"/>
  <c r="E3520" i="13"/>
  <c r="E3518" i="13"/>
  <c r="E3516" i="13"/>
  <c r="E3514" i="13"/>
  <c r="E3512" i="13"/>
  <c r="E3510" i="13"/>
  <c r="E3508" i="13"/>
  <c r="E3506" i="13"/>
  <c r="E3504" i="13"/>
  <c r="E3502" i="13"/>
  <c r="E3500" i="13"/>
  <c r="E3498" i="13"/>
  <c r="E3496" i="13"/>
  <c r="E3494" i="13"/>
  <c r="E3492" i="13"/>
  <c r="E3490" i="13"/>
  <c r="E3488" i="13"/>
  <c r="E3486" i="13"/>
  <c r="E3484" i="13"/>
  <c r="E3482" i="13"/>
  <c r="E3480" i="13"/>
  <c r="E3478" i="13"/>
  <c r="E3476" i="13"/>
  <c r="E3474" i="13"/>
  <c r="E3472" i="13"/>
  <c r="E3470" i="13"/>
  <c r="E3468" i="13"/>
  <c r="E3466" i="13"/>
  <c r="E3464" i="13"/>
  <c r="E3462" i="13"/>
  <c r="E3460" i="13"/>
  <c r="E3458" i="13"/>
  <c r="E3456" i="13"/>
  <c r="E3454" i="13"/>
  <c r="E3452" i="13"/>
  <c r="E3450" i="13"/>
  <c r="E3448" i="13"/>
  <c r="E3446" i="13"/>
  <c r="E3444" i="13"/>
  <c r="E3442" i="13"/>
  <c r="E3440" i="13"/>
  <c r="E3438" i="13"/>
  <c r="E3436" i="13"/>
  <c r="E3434" i="13"/>
  <c r="E3432" i="13"/>
  <c r="E3430" i="13"/>
  <c r="E3428" i="13"/>
  <c r="E3426" i="13"/>
  <c r="E3424" i="13"/>
  <c r="E3422" i="13"/>
  <c r="E3420" i="13"/>
  <c r="E3418" i="13"/>
  <c r="E3416" i="13"/>
  <c r="E3414" i="13"/>
  <c r="E3412" i="13"/>
  <c r="E3410" i="13"/>
  <c r="E3408" i="13"/>
  <c r="E3406" i="13"/>
  <c r="E3404" i="13"/>
  <c r="E3402" i="13"/>
  <c r="E3400" i="13"/>
  <c r="E3398" i="13"/>
  <c r="E3396" i="13"/>
  <c r="E3394" i="13"/>
  <c r="E3392" i="13"/>
  <c r="E3390" i="13"/>
  <c r="E3388" i="13"/>
  <c r="E3386" i="13"/>
  <c r="E3384" i="13"/>
  <c r="E3382" i="13"/>
  <c r="E3380" i="13"/>
  <c r="E3378" i="13"/>
  <c r="E3376" i="13"/>
  <c r="E3374" i="13"/>
  <c r="E3372" i="13"/>
  <c r="E3370" i="13"/>
  <c r="E3368" i="13"/>
  <c r="E3366" i="13"/>
  <c r="E3364" i="13"/>
  <c r="E3362" i="13"/>
  <c r="E3360" i="13"/>
  <c r="E3358" i="13"/>
  <c r="E3356" i="13"/>
  <c r="E3354" i="13"/>
  <c r="E3352" i="13"/>
  <c r="E3350" i="13"/>
  <c r="E3348" i="13"/>
  <c r="E3346" i="13"/>
  <c r="E3344" i="13"/>
  <c r="E3342" i="13"/>
  <c r="E3340" i="13"/>
  <c r="E3338" i="13"/>
  <c r="E3336" i="13"/>
  <c r="E3334" i="13"/>
  <c r="E3332" i="13"/>
  <c r="E3330" i="13"/>
  <c r="E3328" i="13"/>
  <c r="E3326" i="13"/>
  <c r="E3324" i="13"/>
  <c r="E3322" i="13"/>
  <c r="E3320" i="13"/>
  <c r="E3318" i="13"/>
  <c r="E3316" i="13"/>
  <c r="E3314" i="13"/>
  <c r="E3312" i="13"/>
  <c r="E3310" i="13"/>
  <c r="E3308" i="13"/>
  <c r="E3306" i="13"/>
  <c r="E3304" i="13"/>
  <c r="E3302" i="13"/>
  <c r="E3300" i="13"/>
  <c r="E3298" i="13"/>
  <c r="E3296" i="13"/>
  <c r="E3294" i="13"/>
  <c r="E3292" i="13"/>
  <c r="E3290" i="13"/>
  <c r="E3288" i="13"/>
  <c r="E3286" i="13"/>
  <c r="E3284" i="13"/>
  <c r="E3282" i="13"/>
  <c r="E3280" i="13"/>
  <c r="E3278" i="13"/>
  <c r="E3276" i="13"/>
  <c r="E3274" i="13"/>
  <c r="E3272" i="13"/>
  <c r="E3270" i="13"/>
  <c r="E3268" i="13"/>
  <c r="E3266" i="13"/>
  <c r="E3264" i="13"/>
  <c r="E3262" i="13"/>
  <c r="E3260" i="13"/>
  <c r="E3258" i="13"/>
  <c r="E3256" i="13"/>
  <c r="E3254" i="13"/>
  <c r="E3252" i="13"/>
  <c r="E3250" i="13"/>
  <c r="E3248" i="13"/>
  <c r="E3246" i="13"/>
  <c r="E3244" i="13"/>
  <c r="E3242" i="13"/>
  <c r="E3240" i="13"/>
  <c r="E3238" i="13"/>
  <c r="E3236" i="13"/>
  <c r="E3234" i="13"/>
  <c r="E3232" i="13"/>
  <c r="E3230" i="13"/>
  <c r="E3228" i="13"/>
  <c r="E3226" i="13"/>
  <c r="E3224" i="13"/>
  <c r="E3222" i="13"/>
  <c r="E3220" i="13"/>
  <c r="E3218" i="13"/>
  <c r="E3216" i="13"/>
  <c r="E3214" i="13"/>
  <c r="E3212" i="13"/>
  <c r="E3210" i="13"/>
  <c r="E3208" i="13"/>
  <c r="E3206" i="13"/>
  <c r="E3204" i="13"/>
  <c r="E3202" i="13"/>
  <c r="E3200" i="13"/>
  <c r="E3198" i="13"/>
  <c r="E3196" i="13"/>
  <c r="E3194" i="13"/>
  <c r="E3192" i="13"/>
  <c r="E3190" i="13"/>
  <c r="E3188" i="13"/>
  <c r="E3186" i="13"/>
  <c r="E3184" i="13"/>
  <c r="E3182" i="13"/>
  <c r="E3180" i="13"/>
  <c r="E3178" i="13"/>
  <c r="E3176" i="13"/>
  <c r="E3174" i="13"/>
  <c r="E3172" i="13"/>
  <c r="E3170" i="13"/>
  <c r="E3168" i="13"/>
  <c r="E3166" i="13"/>
  <c r="E3164" i="13"/>
  <c r="E3162" i="13"/>
  <c r="E3160" i="13"/>
  <c r="E3158" i="13"/>
  <c r="E3156" i="13"/>
  <c r="E3154" i="13"/>
  <c r="E3152" i="13"/>
  <c r="E3150" i="13"/>
  <c r="E3148" i="13"/>
  <c r="E3146" i="13"/>
  <c r="E3144" i="13"/>
  <c r="E3142" i="13"/>
  <c r="E3140" i="13"/>
  <c r="E3138" i="13"/>
  <c r="E3136" i="13"/>
  <c r="E3134" i="13"/>
  <c r="E3132" i="13"/>
  <c r="E3130" i="13"/>
  <c r="E3128" i="13"/>
  <c r="E3126" i="13"/>
  <c r="E3124" i="13"/>
  <c r="E3122" i="13"/>
  <c r="E3120" i="13"/>
  <c r="E3118" i="13"/>
  <c r="E3116" i="13"/>
  <c r="E3114" i="13"/>
  <c r="E3112" i="13"/>
  <c r="E3110" i="13"/>
  <c r="E3108" i="13"/>
  <c r="E3106" i="13"/>
  <c r="E3104" i="13"/>
  <c r="E3102" i="13"/>
  <c r="E3100" i="13"/>
  <c r="E3098" i="13"/>
  <c r="E3096" i="13"/>
  <c r="E3094" i="13"/>
  <c r="E3092" i="13"/>
  <c r="E3090" i="13"/>
  <c r="E3088" i="13"/>
  <c r="E3086" i="13"/>
  <c r="E3084" i="13"/>
  <c r="E3082" i="13"/>
  <c r="E3080" i="13"/>
  <c r="E3078" i="13"/>
  <c r="E3076" i="13"/>
  <c r="E3074" i="13"/>
  <c r="E3072" i="13"/>
  <c r="E3070" i="13"/>
  <c r="E3068" i="13"/>
  <c r="E3066" i="13"/>
  <c r="E3064" i="13"/>
  <c r="E3062" i="13"/>
  <c r="E3060" i="13"/>
  <c r="E3058" i="13"/>
  <c r="E3056" i="13"/>
  <c r="E3054" i="13"/>
  <c r="E3052" i="13"/>
  <c r="E3050" i="13"/>
  <c r="E3048" i="13"/>
  <c r="E3046" i="13"/>
  <c r="E3044" i="13"/>
  <c r="E3042" i="13"/>
  <c r="E3040" i="13"/>
  <c r="E3038" i="13"/>
  <c r="E3036" i="13"/>
  <c r="E3034" i="13"/>
  <c r="E3032" i="13"/>
  <c r="E3030" i="13"/>
  <c r="E3028" i="13"/>
  <c r="E3026" i="13"/>
  <c r="E3024" i="13"/>
  <c r="E3022" i="13"/>
  <c r="E3020" i="13"/>
  <c r="E3018" i="13"/>
  <c r="E3016" i="13"/>
  <c r="E3014" i="13"/>
  <c r="E3012" i="13"/>
  <c r="E3010" i="13"/>
  <c r="E3008" i="13"/>
  <c r="E3006" i="13"/>
  <c r="E3004" i="13"/>
  <c r="E3002" i="13"/>
  <c r="E3000" i="13"/>
  <c r="E2998" i="13"/>
  <c r="E2996" i="13"/>
  <c r="E2994" i="13"/>
  <c r="E2992" i="13"/>
  <c r="E2990" i="13"/>
  <c r="E2988" i="13"/>
  <c r="E2986" i="13"/>
  <c r="E2984" i="13"/>
  <c r="E2982" i="13"/>
  <c r="E2980" i="13"/>
  <c r="E2978" i="13"/>
  <c r="E2976" i="13"/>
  <c r="E2974" i="13"/>
  <c r="E2972" i="13"/>
  <c r="E2970" i="13"/>
  <c r="E2968" i="13"/>
  <c r="E2966" i="13"/>
  <c r="E2964" i="13"/>
  <c r="E2962" i="13"/>
  <c r="E2960" i="13"/>
  <c r="E2958" i="13"/>
  <c r="E2956" i="13"/>
  <c r="E2954" i="13"/>
  <c r="E2952" i="13"/>
  <c r="E2950" i="13"/>
  <c r="E2948" i="13"/>
  <c r="E2" i="14"/>
  <c r="F2" i="14" s="1"/>
  <c r="E1194" i="13"/>
  <c r="E1190" i="13"/>
  <c r="E1186" i="13"/>
  <c r="E1184" i="13"/>
  <c r="E1180" i="13"/>
  <c r="E1174" i="13"/>
  <c r="E1170" i="13"/>
  <c r="E1166" i="13"/>
  <c r="E1162" i="13"/>
  <c r="E1156" i="13"/>
  <c r="E1152" i="13"/>
  <c r="E1150" i="13"/>
  <c r="E1146" i="13"/>
  <c r="E1142" i="13"/>
  <c r="E1138" i="13"/>
  <c r="E1134" i="13"/>
  <c r="E1128" i="13"/>
  <c r="E1126" i="13"/>
  <c r="E1122" i="13"/>
  <c r="E1118" i="13"/>
  <c r="E1114" i="13"/>
  <c r="E1110" i="13"/>
  <c r="E1106" i="13"/>
  <c r="E1102" i="13"/>
  <c r="E1098" i="13"/>
  <c r="E1094" i="13"/>
  <c r="E1088" i="13"/>
  <c r="E1084" i="13"/>
  <c r="E1082" i="13"/>
  <c r="E1078" i="13"/>
  <c r="E1072" i="13"/>
  <c r="E1068" i="13"/>
  <c r="E1064" i="13"/>
  <c r="E1060" i="13"/>
  <c r="E1058" i="13"/>
  <c r="E1052" i="13"/>
  <c r="E1050" i="13"/>
  <c r="E1046" i="13"/>
  <c r="E1042" i="13"/>
  <c r="E1038" i="13"/>
  <c r="E1034" i="13"/>
  <c r="E1030" i="13"/>
  <c r="E1026" i="13"/>
  <c r="E1020" i="13"/>
  <c r="E1016" i="13"/>
  <c r="E1014" i="13"/>
  <c r="E1010" i="13"/>
  <c r="E1006" i="13"/>
  <c r="E1002" i="13"/>
  <c r="E998" i="13"/>
  <c r="E994" i="13"/>
  <c r="E990" i="13"/>
  <c r="E986" i="13"/>
  <c r="E982" i="13"/>
  <c r="E978" i="13"/>
  <c r="E974" i="13"/>
  <c r="E970" i="13"/>
  <c r="E966" i="13"/>
  <c r="E962" i="13"/>
  <c r="E958" i="13"/>
  <c r="E952" i="13"/>
  <c r="E948" i="13"/>
  <c r="E946" i="13"/>
  <c r="E942" i="13"/>
  <c r="E936" i="13"/>
  <c r="E932" i="13"/>
  <c r="E928" i="13"/>
  <c r="E926" i="13"/>
  <c r="E922" i="13"/>
  <c r="E916" i="13"/>
  <c r="E914" i="13"/>
  <c r="E910" i="13"/>
  <c r="E906" i="13"/>
  <c r="E902" i="13"/>
  <c r="E898" i="13"/>
  <c r="E894" i="13"/>
  <c r="E890" i="13"/>
  <c r="E886" i="13"/>
  <c r="E882" i="13"/>
  <c r="E876" i="13"/>
  <c r="E872" i="13"/>
  <c r="E868" i="13"/>
  <c r="E864" i="13"/>
  <c r="E860" i="13"/>
  <c r="E856" i="13"/>
  <c r="E852" i="13"/>
  <c r="E848" i="13"/>
  <c r="E842" i="13"/>
  <c r="E838" i="13"/>
  <c r="E834" i="13"/>
  <c r="E830" i="13"/>
  <c r="E826" i="13"/>
  <c r="E820" i="13"/>
  <c r="E816" i="13"/>
  <c r="E812" i="13"/>
  <c r="E808" i="13"/>
  <c r="E804" i="13"/>
  <c r="E800" i="13"/>
  <c r="E796" i="13"/>
  <c r="E792" i="13"/>
  <c r="E786" i="13"/>
  <c r="E782" i="13"/>
  <c r="E778" i="13"/>
  <c r="E774" i="13"/>
  <c r="E770" i="13"/>
  <c r="E766" i="13"/>
  <c r="E762" i="13"/>
  <c r="E758" i="13"/>
  <c r="E752" i="13"/>
  <c r="E750" i="13"/>
  <c r="E2931" i="13"/>
  <c r="E5089" i="13"/>
  <c r="E5085" i="13"/>
  <c r="E5081" i="13"/>
  <c r="E5077" i="13"/>
  <c r="E5073" i="13"/>
  <c r="E5069" i="13"/>
  <c r="E5067" i="13"/>
  <c r="E5063" i="13"/>
  <c r="E5061" i="13"/>
  <c r="E5059" i="13"/>
  <c r="E5057" i="13"/>
  <c r="E5055" i="13"/>
  <c r="E5053" i="13"/>
  <c r="E5051" i="13"/>
  <c r="E5049" i="13"/>
  <c r="E5047" i="13"/>
  <c r="E5045" i="13"/>
  <c r="E5025" i="13"/>
  <c r="E5023" i="13"/>
  <c r="E5021" i="13"/>
  <c r="E5017" i="13"/>
  <c r="E5011" i="13"/>
  <c r="E5007" i="13"/>
  <c r="E5005" i="13"/>
  <c r="E5003" i="13"/>
  <c r="E5001" i="13"/>
  <c r="E4997" i="13"/>
  <c r="E4993" i="13"/>
  <c r="E4991" i="13"/>
  <c r="E4987" i="13"/>
  <c r="E4981" i="13"/>
  <c r="E4977" i="13"/>
  <c r="E4973" i="13"/>
  <c r="E4967" i="13"/>
  <c r="E4963" i="13"/>
  <c r="E4959" i="13"/>
  <c r="E4953" i="13"/>
  <c r="E4949" i="13"/>
  <c r="E4945" i="13"/>
  <c r="E4939" i="13"/>
  <c r="E4935" i="13"/>
  <c r="E4931" i="13"/>
  <c r="E4927" i="13"/>
  <c r="E4925" i="13"/>
  <c r="E4921" i="13"/>
  <c r="E4915" i="13"/>
  <c r="E4911" i="13"/>
  <c r="E4907" i="13"/>
  <c r="E4903" i="13"/>
  <c r="E4899" i="13"/>
  <c r="E4895" i="13"/>
  <c r="E4891" i="13"/>
  <c r="E4887" i="13"/>
  <c r="E4883" i="13"/>
  <c r="E4881" i="13"/>
  <c r="E4877" i="13"/>
  <c r="E4873" i="13"/>
  <c r="E4869" i="13"/>
  <c r="E4867" i="13"/>
  <c r="E4863" i="13"/>
  <c r="E4859" i="13"/>
  <c r="E4855" i="13"/>
  <c r="E4851" i="13"/>
  <c r="E4847" i="13"/>
  <c r="E4845" i="13"/>
  <c r="E4841" i="13"/>
  <c r="E4837" i="13"/>
  <c r="E4833" i="13"/>
  <c r="E4829" i="13"/>
  <c r="E4825" i="13"/>
  <c r="E4821" i="13"/>
  <c r="E4817" i="13"/>
  <c r="E4815" i="13"/>
  <c r="E4811" i="13"/>
  <c r="E4807" i="13"/>
  <c r="E4803" i="13"/>
  <c r="E4799" i="13"/>
  <c r="E4795" i="13"/>
  <c r="E4791" i="13"/>
  <c r="E4787" i="13"/>
  <c r="E4783" i="13"/>
  <c r="E4779" i="13"/>
  <c r="E4775" i="13"/>
  <c r="E4771" i="13"/>
  <c r="E4767" i="13"/>
  <c r="E4763" i="13"/>
  <c r="E4761" i="13"/>
  <c r="E4757" i="13"/>
  <c r="E4753" i="13"/>
  <c r="E4749" i="13"/>
  <c r="E4745" i="13"/>
  <c r="E4741" i="13"/>
  <c r="E4737" i="13"/>
  <c r="E4733" i="13"/>
  <c r="E4731" i="13"/>
  <c r="E4727" i="13"/>
  <c r="E4723" i="13"/>
  <c r="E4719" i="13"/>
  <c r="E4715" i="13"/>
  <c r="E4711" i="13"/>
  <c r="E4707" i="13"/>
  <c r="E4705" i="13"/>
  <c r="E4701" i="13"/>
  <c r="E4697" i="13"/>
  <c r="E4693" i="13"/>
  <c r="E4691" i="13"/>
  <c r="E4687" i="13"/>
  <c r="E4683" i="13"/>
  <c r="E4679" i="13"/>
  <c r="E4677" i="13"/>
  <c r="E4673" i="13"/>
  <c r="E4669" i="13"/>
  <c r="E4665" i="13"/>
  <c r="E4663" i="13"/>
  <c r="E4659" i="13"/>
  <c r="E4655" i="13"/>
  <c r="E4651" i="13"/>
  <c r="E4647" i="13"/>
  <c r="E4643" i="13"/>
  <c r="E4641" i="13"/>
  <c r="E4637" i="13"/>
  <c r="E4633" i="13"/>
  <c r="E4629" i="13"/>
  <c r="E4625" i="13"/>
  <c r="E4623" i="13"/>
  <c r="E4619" i="13"/>
  <c r="E4615" i="13"/>
  <c r="E4611" i="13"/>
  <c r="E4609" i="13"/>
  <c r="E4605" i="13"/>
  <c r="E4601" i="13"/>
  <c r="E4599" i="13"/>
  <c r="E4595" i="13"/>
  <c r="E4591" i="13"/>
  <c r="E4587" i="13"/>
  <c r="E4583" i="13"/>
  <c r="E4581" i="13"/>
  <c r="E4577" i="13"/>
  <c r="E4573" i="13"/>
  <c r="E4571" i="13"/>
  <c r="E4567" i="13"/>
  <c r="E4563" i="13"/>
  <c r="E4559" i="13"/>
  <c r="E4557" i="13"/>
  <c r="E4553" i="13"/>
  <c r="E4549" i="13"/>
  <c r="E4547" i="13"/>
  <c r="E4543" i="13"/>
  <c r="E4539" i="13"/>
  <c r="E4535" i="13"/>
  <c r="E4533" i="13"/>
  <c r="E4529" i="13"/>
  <c r="E4525" i="13"/>
  <c r="E4523" i="13"/>
  <c r="E4519" i="13"/>
  <c r="E4515" i="13"/>
  <c r="E4513" i="13"/>
  <c r="E4509" i="13"/>
  <c r="E4505" i="13"/>
  <c r="E4501" i="13"/>
  <c r="E4499" i="13"/>
  <c r="E4495" i="13"/>
  <c r="E4491" i="13"/>
  <c r="E4489" i="13"/>
  <c r="E4485" i="13"/>
  <c r="E4481" i="13"/>
  <c r="E4479" i="13"/>
  <c r="E4475" i="13"/>
  <c r="E4471" i="13"/>
  <c r="E4469" i="13"/>
  <c r="E4465" i="13"/>
  <c r="E4461" i="13"/>
  <c r="E4459" i="13"/>
  <c r="E4455" i="13"/>
  <c r="E4451" i="13"/>
  <c r="E4449" i="13"/>
  <c r="E4445" i="13"/>
  <c r="E4441" i="13"/>
  <c r="E4439" i="13"/>
  <c r="E4435" i="13"/>
  <c r="E4431" i="13"/>
  <c r="E4429" i="13"/>
  <c r="E4425" i="13"/>
  <c r="E4421" i="13"/>
  <c r="E4419" i="13"/>
  <c r="E4415" i="13"/>
  <c r="E4411" i="13"/>
  <c r="E4409" i="13"/>
  <c r="E4405" i="13"/>
  <c r="E4403" i="13"/>
  <c r="E1196" i="13"/>
  <c r="E1192" i="13"/>
  <c r="E1188" i="13"/>
  <c r="E1182" i="13"/>
  <c r="E1178" i="13"/>
  <c r="E1176" i="13"/>
  <c r="E1172" i="13"/>
  <c r="E1168" i="13"/>
  <c r="E1164" i="13"/>
  <c r="E1160" i="13"/>
  <c r="E1158" i="13"/>
  <c r="E1154" i="13"/>
  <c r="E1148" i="13"/>
  <c r="E1144" i="13"/>
  <c r="E1140" i="13"/>
  <c r="E1136" i="13"/>
  <c r="E1132" i="13"/>
  <c r="E1130" i="13"/>
  <c r="E1124" i="13"/>
  <c r="E1120" i="13"/>
  <c r="E1116" i="13"/>
  <c r="E1112" i="13"/>
  <c r="E1108" i="13"/>
  <c r="E1104" i="13"/>
  <c r="E1100" i="13"/>
  <c r="E1096" i="13"/>
  <c r="E1092" i="13"/>
  <c r="E1090" i="13"/>
  <c r="E1086" i="13"/>
  <c r="E1080" i="13"/>
  <c r="E1076" i="13"/>
  <c r="E1074" i="13"/>
  <c r="E1070" i="13"/>
  <c r="E1066" i="13"/>
  <c r="E1062" i="13"/>
  <c r="E1056" i="13"/>
  <c r="E1054" i="13"/>
  <c r="E1048" i="13"/>
  <c r="E1044" i="13"/>
  <c r="E1040" i="13"/>
  <c r="E1036" i="13"/>
  <c r="E1032" i="13"/>
  <c r="E1028" i="13"/>
  <c r="E1024" i="13"/>
  <c r="E1022" i="13"/>
  <c r="E1018" i="13"/>
  <c r="E1012" i="13"/>
  <c r="E1008" i="13"/>
  <c r="E1004" i="13"/>
  <c r="E1000" i="13"/>
  <c r="E996" i="13"/>
  <c r="E992" i="13"/>
  <c r="E988" i="13"/>
  <c r="E984" i="13"/>
  <c r="E980" i="13"/>
  <c r="E976" i="13"/>
  <c r="E972" i="13"/>
  <c r="E968" i="13"/>
  <c r="E964" i="13"/>
  <c r="E960" i="13"/>
  <c r="E956" i="13"/>
  <c r="E954" i="13"/>
  <c r="E950" i="13"/>
  <c r="E944" i="13"/>
  <c r="E940" i="13"/>
  <c r="E938" i="13"/>
  <c r="E934" i="13"/>
  <c r="E930" i="13"/>
  <c r="E924" i="13"/>
  <c r="E920" i="13"/>
  <c r="E918" i="13"/>
  <c r="E912" i="13"/>
  <c r="E908" i="13"/>
  <c r="E904" i="13"/>
  <c r="E900" i="13"/>
  <c r="E896" i="13"/>
  <c r="E892" i="13"/>
  <c r="E888" i="13"/>
  <c r="E884" i="13"/>
  <c r="E880" i="13"/>
  <c r="E878" i="13"/>
  <c r="E874" i="13"/>
  <c r="E870" i="13"/>
  <c r="E866" i="13"/>
  <c r="E862" i="13"/>
  <c r="E858" i="13"/>
  <c r="E854" i="13"/>
  <c r="E850" i="13"/>
  <c r="E846" i="13"/>
  <c r="E844" i="13"/>
  <c r="E840" i="13"/>
  <c r="E836" i="13"/>
  <c r="E832" i="13"/>
  <c r="E828" i="13"/>
  <c r="E824" i="13"/>
  <c r="E822" i="13"/>
  <c r="E818" i="13"/>
  <c r="E814" i="13"/>
  <c r="E810" i="13"/>
  <c r="E806" i="13"/>
  <c r="E802" i="13"/>
  <c r="E798" i="13"/>
  <c r="E794" i="13"/>
  <c r="E790" i="13"/>
  <c r="E788" i="13"/>
  <c r="E784" i="13"/>
  <c r="E780" i="13"/>
  <c r="E776" i="13"/>
  <c r="E772" i="13"/>
  <c r="E768" i="13"/>
  <c r="E764" i="13"/>
  <c r="E760" i="13"/>
  <c r="E756" i="13"/>
  <c r="E754" i="13"/>
  <c r="E748" i="13"/>
  <c r="E5087" i="13"/>
  <c r="E5083" i="13"/>
  <c r="E5079" i="13"/>
  <c r="E5075" i="13"/>
  <c r="E5071" i="13"/>
  <c r="E5065" i="13"/>
  <c r="E5043" i="13"/>
  <c r="E5041" i="13"/>
  <c r="E5039" i="13"/>
  <c r="E5037" i="13"/>
  <c r="E5035" i="13"/>
  <c r="E5033" i="13"/>
  <c r="E5031" i="13"/>
  <c r="E5029" i="13"/>
  <c r="E5027" i="13"/>
  <c r="E5019" i="13"/>
  <c r="E5015" i="13"/>
  <c r="E5013" i="13"/>
  <c r="E5009" i="13"/>
  <c r="E4999" i="13"/>
  <c r="E4995" i="13"/>
  <c r="E4989" i="13"/>
  <c r="E4985" i="13"/>
  <c r="E4983" i="13"/>
  <c r="E4979" i="13"/>
  <c r="E4975" i="13"/>
  <c r="E4971" i="13"/>
  <c r="E4969" i="13"/>
  <c r="E4965" i="13"/>
  <c r="E4961" i="13"/>
  <c r="E4957" i="13"/>
  <c r="E4955" i="13"/>
  <c r="E4951" i="13"/>
  <c r="E4947" i="13"/>
  <c r="E4943" i="13"/>
  <c r="E4941" i="13"/>
  <c r="E4937" i="13"/>
  <c r="E4933" i="13"/>
  <c r="E4929" i="13"/>
  <c r="E4923" i="13"/>
  <c r="E4919" i="13"/>
  <c r="E4917" i="13"/>
  <c r="E4913" i="13"/>
  <c r="E4909" i="13"/>
  <c r="E4905" i="13"/>
  <c r="E4901" i="13"/>
  <c r="E4897" i="13"/>
  <c r="E4893" i="13"/>
  <c r="E4889" i="13"/>
  <c r="E4885" i="13"/>
  <c r="E4879" i="13"/>
  <c r="E4875" i="13"/>
  <c r="E4871" i="13"/>
  <c r="E4865" i="13"/>
  <c r="E4861" i="13"/>
  <c r="E4857" i="13"/>
  <c r="E4853" i="13"/>
  <c r="E4849" i="13"/>
  <c r="E4843" i="13"/>
  <c r="E4839" i="13"/>
  <c r="E4835" i="13"/>
  <c r="E4831" i="13"/>
  <c r="E4827" i="13"/>
  <c r="E4823" i="13"/>
  <c r="E4819" i="13"/>
  <c r="E4813" i="13"/>
  <c r="E4809" i="13"/>
  <c r="E4805" i="13"/>
  <c r="E4801" i="13"/>
  <c r="E4797" i="13"/>
  <c r="E4793" i="13"/>
  <c r="E4789" i="13"/>
  <c r="E4785" i="13"/>
  <c r="E4781" i="13"/>
  <c r="E4777" i="13"/>
  <c r="E4773" i="13"/>
  <c r="E4769" i="13"/>
  <c r="E4765" i="13"/>
  <c r="E4759" i="13"/>
  <c r="E4755" i="13"/>
  <c r="E4751" i="13"/>
  <c r="E4747" i="13"/>
  <c r="E4743" i="13"/>
  <c r="E4739" i="13"/>
  <c r="E4735" i="13"/>
  <c r="E4729" i="13"/>
  <c r="E4725" i="13"/>
  <c r="E4721" i="13"/>
  <c r="E4717" i="13"/>
  <c r="E4713" i="13"/>
  <c r="E4709" i="13"/>
  <c r="E4703" i="13"/>
  <c r="E4699" i="13"/>
  <c r="E4695" i="13"/>
  <c r="E4689" i="13"/>
  <c r="E4685" i="13"/>
  <c r="E4681" i="13"/>
  <c r="E4675" i="13"/>
  <c r="E4671" i="13"/>
  <c r="E4667" i="13"/>
  <c r="E4661" i="13"/>
  <c r="E4657" i="13"/>
  <c r="E4653" i="13"/>
  <c r="E4649" i="13"/>
  <c r="E4645" i="13"/>
  <c r="E4639" i="13"/>
  <c r="E4635" i="13"/>
  <c r="E4631" i="13"/>
  <c r="E4627" i="13"/>
  <c r="E4621" i="13"/>
  <c r="E4617" i="13"/>
  <c r="E4613" i="13"/>
  <c r="E4607" i="13"/>
  <c r="E4603" i="13"/>
  <c r="E4597" i="13"/>
  <c r="E4593" i="13"/>
  <c r="E4589" i="13"/>
  <c r="E4585" i="13"/>
  <c r="E4579" i="13"/>
  <c r="E4575" i="13"/>
  <c r="E4569" i="13"/>
  <c r="E4565" i="13"/>
  <c r="E4561" i="13"/>
  <c r="E4555" i="13"/>
  <c r="E4551" i="13"/>
  <c r="E4545" i="13"/>
  <c r="E4541" i="13"/>
  <c r="E4537" i="13"/>
  <c r="E4531" i="13"/>
  <c r="E4527" i="13"/>
  <c r="E4521" i="13"/>
  <c r="E4517" i="13"/>
  <c r="E4511" i="13"/>
  <c r="E4507" i="13"/>
  <c r="E4503" i="13"/>
  <c r="E4497" i="13"/>
  <c r="E4493" i="13"/>
  <c r="E4487" i="13"/>
  <c r="E4483" i="13"/>
  <c r="E4477" i="13"/>
  <c r="E4473" i="13"/>
  <c r="E4467" i="13"/>
  <c r="E4463" i="13"/>
  <c r="E4457" i="13"/>
  <c r="E4453" i="13"/>
  <c r="E4447" i="13"/>
  <c r="E4443" i="13"/>
  <c r="E4437" i="13"/>
  <c r="E4433" i="13"/>
  <c r="E4427" i="13"/>
  <c r="E4423" i="13"/>
  <c r="E4417" i="13"/>
  <c r="E4413" i="13"/>
  <c r="E4407" i="13"/>
  <c r="E4401" i="13"/>
  <c r="E4397" i="13"/>
  <c r="E4393" i="13"/>
  <c r="E4389" i="13"/>
  <c r="E4385" i="13"/>
  <c r="E4379" i="13"/>
  <c r="E4375" i="13"/>
  <c r="E4371" i="13"/>
  <c r="E4367" i="13"/>
  <c r="E4361" i="13"/>
  <c r="E4357" i="13"/>
  <c r="E4351" i="13"/>
  <c r="E4347" i="13"/>
  <c r="E4341" i="13"/>
  <c r="E4337" i="13"/>
  <c r="E4333" i="13"/>
  <c r="E4327" i="13"/>
  <c r="E4323" i="13"/>
  <c r="E4317" i="13"/>
  <c r="E4313" i="13"/>
  <c r="E4307" i="13"/>
  <c r="E4303" i="13"/>
  <c r="E4297" i="13"/>
  <c r="E4293" i="13"/>
  <c r="E4287" i="13"/>
  <c r="E4283" i="13"/>
  <c r="E4279" i="13"/>
  <c r="E4273" i="13"/>
  <c r="E4267" i="13"/>
  <c r="E4263" i="13"/>
  <c r="E4259" i="13"/>
  <c r="E4255" i="13"/>
  <c r="E4249" i="13"/>
  <c r="E4245" i="13"/>
  <c r="E4241" i="13"/>
  <c r="E4237" i="13"/>
  <c r="E4233" i="13"/>
  <c r="E4229" i="13"/>
  <c r="E4223" i="13"/>
  <c r="E4219" i="13"/>
  <c r="E4215" i="13"/>
  <c r="E4209" i="13"/>
  <c r="E4205" i="13"/>
  <c r="E4201" i="13"/>
  <c r="E4197" i="13"/>
  <c r="E4193" i="13"/>
  <c r="E4189" i="13"/>
  <c r="E4187" i="13"/>
  <c r="E4183" i="13"/>
  <c r="E4175" i="13"/>
  <c r="E4131" i="13"/>
  <c r="E4127" i="13"/>
  <c r="E4123" i="13"/>
  <c r="E4119" i="13"/>
  <c r="E4115" i="13"/>
  <c r="E4111" i="13"/>
  <c r="E4107" i="13"/>
  <c r="E4103" i="13"/>
  <c r="E4099" i="13"/>
  <c r="E4095" i="13"/>
  <c r="E4091" i="13"/>
  <c r="E4087" i="13"/>
  <c r="E4083" i="13"/>
  <c r="E4079" i="13"/>
  <c r="E4075" i="13"/>
  <c r="E4071" i="13"/>
  <c r="E4069" i="13"/>
  <c r="E4065" i="13"/>
  <c r="E4061" i="13"/>
  <c r="E4057" i="13"/>
  <c r="E4053" i="13"/>
  <c r="E4049" i="13"/>
  <c r="E4045" i="13"/>
  <c r="E4041" i="13"/>
  <c r="E4037" i="13"/>
  <c r="E4033" i="13"/>
  <c r="E4029" i="13"/>
  <c r="E4025" i="13"/>
  <c r="E4021" i="13"/>
  <c r="E4017" i="13"/>
  <c r="E4013" i="13"/>
  <c r="E4009" i="13"/>
  <c r="E4005" i="13"/>
  <c r="E4001" i="13"/>
  <c r="E3997" i="13"/>
  <c r="E3993" i="13"/>
  <c r="E3989" i="13"/>
  <c r="E3985" i="13"/>
  <c r="E3981" i="13"/>
  <c r="E3977" i="13"/>
  <c r="E3973" i="13"/>
  <c r="E3969" i="13"/>
  <c r="E3965" i="13"/>
  <c r="E3961" i="13"/>
  <c r="E3957" i="13"/>
  <c r="E3953" i="13"/>
  <c r="E3949" i="13"/>
  <c r="E3945" i="13"/>
  <c r="E3941" i="13"/>
  <c r="E3937" i="13"/>
  <c r="E3933" i="13"/>
  <c r="E3929" i="13"/>
  <c r="E3925" i="13"/>
  <c r="E3921" i="13"/>
  <c r="E3917" i="13"/>
  <c r="E3913" i="13"/>
  <c r="E3909" i="13"/>
  <c r="E3905" i="13"/>
  <c r="E3901" i="13"/>
  <c r="E3897" i="13"/>
  <c r="E3893" i="13"/>
  <c r="E3889" i="13"/>
  <c r="E3885" i="13"/>
  <c r="E3881" i="13"/>
  <c r="E3877" i="13"/>
  <c r="E3873" i="13"/>
  <c r="E3869" i="13"/>
  <c r="E3865" i="13"/>
  <c r="E3861" i="13"/>
  <c r="E3857" i="13"/>
  <c r="E3853" i="13"/>
  <c r="E3849" i="13"/>
  <c r="E3845" i="13"/>
  <c r="E3841" i="13"/>
  <c r="E3837" i="13"/>
  <c r="E3833" i="13"/>
  <c r="E3829" i="13"/>
  <c r="E3825" i="13"/>
  <c r="E3821" i="13"/>
  <c r="E3817" i="13"/>
  <c r="E3813" i="13"/>
  <c r="E3809" i="13"/>
  <c r="E3805" i="13"/>
  <c r="E3801" i="13"/>
  <c r="E3797" i="13"/>
  <c r="E3793" i="13"/>
  <c r="E3791" i="13"/>
  <c r="E4399" i="13"/>
  <c r="E4395" i="13"/>
  <c r="E4391" i="13"/>
  <c r="E4387" i="13"/>
  <c r="E4383" i="13"/>
  <c r="E4381" i="13"/>
  <c r="E4377" i="13"/>
  <c r="E4373" i="13"/>
  <c r="E4369" i="13"/>
  <c r="E4365" i="13"/>
  <c r="E4363" i="13"/>
  <c r="E4359" i="13"/>
  <c r="E4355" i="13"/>
  <c r="E4353" i="13"/>
  <c r="E4349" i="13"/>
  <c r="E4345" i="13"/>
  <c r="E4343" i="13"/>
  <c r="E4339" i="13"/>
  <c r="E4335" i="13"/>
  <c r="E4331" i="13"/>
  <c r="E4329" i="13"/>
  <c r="E4325" i="13"/>
  <c r="E4321" i="13"/>
  <c r="E4319" i="13"/>
  <c r="E4315" i="13"/>
  <c r="E4311" i="13"/>
  <c r="E4309" i="13"/>
  <c r="E4305" i="13"/>
  <c r="E4301" i="13"/>
  <c r="E4299" i="13"/>
  <c r="E4295" i="13"/>
  <c r="E4291" i="13"/>
  <c r="E4289" i="13"/>
  <c r="E4285" i="13"/>
  <c r="E4281" i="13"/>
  <c r="E4277" i="13"/>
  <c r="E4275" i="13"/>
  <c r="E4271" i="13"/>
  <c r="E4269" i="13"/>
  <c r="E4265" i="13"/>
  <c r="E4261" i="13"/>
  <c r="E4257" i="13"/>
  <c r="E4253" i="13"/>
  <c r="E4251" i="13"/>
  <c r="E4247" i="13"/>
  <c r="E4243" i="13"/>
  <c r="E4239" i="13"/>
  <c r="E4235" i="13"/>
  <c r="E4231" i="13"/>
  <c r="E4227" i="13"/>
  <c r="E4225" i="13"/>
  <c r="E4221" i="13"/>
  <c r="E4217" i="13"/>
  <c r="E4213" i="13"/>
  <c r="E4211" i="13"/>
  <c r="E4207" i="13"/>
  <c r="E4203" i="13"/>
  <c r="E4199" i="13"/>
  <c r="E4195" i="13"/>
  <c r="E4191" i="13"/>
  <c r="E4185" i="13"/>
  <c r="E4181" i="13"/>
  <c r="E4179" i="13"/>
  <c r="E4177" i="13"/>
  <c r="E4173" i="13"/>
  <c r="E4171" i="13"/>
  <c r="E4169" i="13"/>
  <c r="E4167" i="13"/>
  <c r="E4165" i="13"/>
  <c r="E4163" i="13"/>
  <c r="E4161" i="13"/>
  <c r="E4159" i="13"/>
  <c r="E4157" i="13"/>
  <c r="E4155" i="13"/>
  <c r="E4153" i="13"/>
  <c r="E4151" i="13"/>
  <c r="E4149" i="13"/>
  <c r="E4147" i="13"/>
  <c r="E4145" i="13"/>
  <c r="E4143" i="13"/>
  <c r="E4141" i="13"/>
  <c r="E4139" i="13"/>
  <c r="E4137" i="13"/>
  <c r="E4135" i="13"/>
  <c r="E4133" i="13"/>
  <c r="E4129" i="13"/>
  <c r="E4125" i="13"/>
  <c r="E4121" i="13"/>
  <c r="E4117" i="13"/>
  <c r="E4113" i="13"/>
  <c r="E4109" i="13"/>
  <c r="E4105" i="13"/>
  <c r="E4101" i="13"/>
  <c r="E4097" i="13"/>
  <c r="E4093" i="13"/>
  <c r="E4089" i="13"/>
  <c r="E4085" i="13"/>
  <c r="E4081" i="13"/>
  <c r="E4077" i="13"/>
  <c r="E4073" i="13"/>
  <c r="E4067" i="13"/>
  <c r="E4063" i="13"/>
  <c r="E4059" i="13"/>
  <c r="E4055" i="13"/>
  <c r="E4051" i="13"/>
  <c r="E4047" i="13"/>
  <c r="E4043" i="13"/>
  <c r="E4039" i="13"/>
  <c r="E4035" i="13"/>
  <c r="E4031" i="13"/>
  <c r="E4027" i="13"/>
  <c r="E4023" i="13"/>
  <c r="E4019" i="13"/>
  <c r="E4015" i="13"/>
  <c r="E4011" i="13"/>
  <c r="E4007" i="13"/>
  <c r="E4003" i="13"/>
  <c r="E3999" i="13"/>
  <c r="E3995" i="13"/>
  <c r="E3991" i="13"/>
  <c r="E3987" i="13"/>
  <c r="E3983" i="13"/>
  <c r="E3979" i="13"/>
  <c r="E3975" i="13"/>
  <c r="E3971" i="13"/>
  <c r="E3967" i="13"/>
  <c r="E3963" i="13"/>
  <c r="E3959" i="13"/>
  <c r="E3955" i="13"/>
  <c r="E3951" i="13"/>
  <c r="E3947" i="13"/>
  <c r="E3943" i="13"/>
  <c r="E3939" i="13"/>
  <c r="E3935" i="13"/>
  <c r="E3931" i="13"/>
  <c r="E3927" i="13"/>
  <c r="E3923" i="13"/>
  <c r="E3919" i="13"/>
  <c r="E3915" i="13"/>
  <c r="E3911" i="13"/>
  <c r="E3907" i="13"/>
  <c r="E3903" i="13"/>
  <c r="E3899" i="13"/>
  <c r="E3895" i="13"/>
  <c r="E3891" i="13"/>
  <c r="E3887" i="13"/>
  <c r="E3883" i="13"/>
  <c r="E3879" i="13"/>
  <c r="E3875" i="13"/>
  <c r="E3871" i="13"/>
  <c r="E3867" i="13"/>
  <c r="E3863" i="13"/>
  <c r="E3859" i="13"/>
  <c r="E3855" i="13"/>
  <c r="E3851" i="13"/>
  <c r="E3847" i="13"/>
  <c r="E3843" i="13"/>
  <c r="E3839" i="13"/>
  <c r="E3835" i="13"/>
  <c r="E3831" i="13"/>
  <c r="E3827" i="13"/>
  <c r="E3823" i="13"/>
  <c r="E3819" i="13"/>
  <c r="E3815" i="13"/>
  <c r="E3811" i="13"/>
  <c r="E3807" i="13"/>
  <c r="E3803" i="13"/>
  <c r="E3799" i="13"/>
  <c r="E3795" i="13"/>
  <c r="E3789" i="13"/>
  <c r="E3787" i="13"/>
  <c r="E3783" i="13"/>
  <c r="E3779" i="13"/>
  <c r="E3775" i="13"/>
  <c r="E3771" i="13"/>
  <c r="E3767" i="13"/>
  <c r="E3763" i="13"/>
  <c r="E3759" i="13"/>
  <c r="E3755" i="13"/>
  <c r="E3751" i="13"/>
  <c r="E3747" i="13"/>
  <c r="E3743" i="13"/>
  <c r="E3739" i="13"/>
  <c r="E3735" i="13"/>
  <c r="E3731" i="13"/>
  <c r="E3727" i="13"/>
  <c r="E3723" i="13"/>
  <c r="E3719" i="13"/>
  <c r="E3715" i="13"/>
  <c r="E3711" i="13"/>
  <c r="E3707" i="13"/>
  <c r="E3703" i="13"/>
  <c r="E3699" i="13"/>
  <c r="E3695" i="13"/>
  <c r="E3691" i="13"/>
  <c r="E3687" i="13"/>
  <c r="E3683" i="13"/>
  <c r="E3679" i="13"/>
  <c r="E3675" i="13"/>
  <c r="E3671" i="13"/>
  <c r="E3667" i="13"/>
  <c r="E3663" i="13"/>
  <c r="E3659" i="13"/>
  <c r="E3655" i="13"/>
  <c r="E3651" i="13"/>
  <c r="E3647" i="13"/>
  <c r="E3643" i="13"/>
  <c r="E3639" i="13"/>
  <c r="E3635" i="13"/>
  <c r="E3631" i="13"/>
  <c r="E3627" i="13"/>
  <c r="E3623" i="13"/>
  <c r="E3619" i="13"/>
  <c r="E3615" i="13"/>
  <c r="E3611" i="13"/>
  <c r="E3607" i="13"/>
  <c r="E3603" i="13"/>
  <c r="E3599" i="13"/>
  <c r="E3595" i="13"/>
  <c r="E3591" i="13"/>
  <c r="E3587" i="13"/>
  <c r="E3583" i="13"/>
  <c r="E3579" i="13"/>
  <c r="E3575" i="13"/>
  <c r="E3571" i="13"/>
  <c r="E3567" i="13"/>
  <c r="E3563" i="13"/>
  <c r="E3559" i="13"/>
  <c r="E3555" i="13"/>
  <c r="E3551" i="13"/>
  <c r="E3547" i="13"/>
  <c r="E3543" i="13"/>
  <c r="E3539" i="13"/>
  <c r="E3535" i="13"/>
  <c r="E3531" i="13"/>
  <c r="E3527" i="13"/>
  <c r="E3523" i="13"/>
  <c r="E3519" i="13"/>
  <c r="E3515" i="13"/>
  <c r="E3511" i="13"/>
  <c r="E3507" i="13"/>
  <c r="E3503" i="13"/>
  <c r="E3499" i="13"/>
  <c r="E3495" i="13"/>
  <c r="E3491" i="13"/>
  <c r="E3487" i="13"/>
  <c r="E3483" i="13"/>
  <c r="E3479" i="13"/>
  <c r="E3475" i="13"/>
  <c r="E3471" i="13"/>
  <c r="E3467" i="13"/>
  <c r="E3463" i="13"/>
  <c r="E3461" i="13"/>
  <c r="E3457" i="13"/>
  <c r="E3453" i="13"/>
  <c r="E3449" i="13"/>
  <c r="E3447" i="13"/>
  <c r="E3443" i="13"/>
  <c r="E3785" i="13"/>
  <c r="E3781" i="13"/>
  <c r="E3777" i="13"/>
  <c r="E3773" i="13"/>
  <c r="E3769" i="13"/>
  <c r="E3765" i="13"/>
  <c r="E3761" i="13"/>
  <c r="E3757" i="13"/>
  <c r="E3753" i="13"/>
  <c r="E3749" i="13"/>
  <c r="E3745" i="13"/>
  <c r="E3741" i="13"/>
  <c r="E3737" i="13"/>
  <c r="E3733" i="13"/>
  <c r="E3729" i="13"/>
  <c r="E3725" i="13"/>
  <c r="E3721" i="13"/>
  <c r="E3717" i="13"/>
  <c r="E3713" i="13"/>
  <c r="E3709" i="13"/>
  <c r="E3705" i="13"/>
  <c r="E3701" i="13"/>
  <c r="E3697" i="13"/>
  <c r="E3693" i="13"/>
  <c r="E3689" i="13"/>
  <c r="E3685" i="13"/>
  <c r="E3681" i="13"/>
  <c r="E3677" i="13"/>
  <c r="E3673" i="13"/>
  <c r="E3669" i="13"/>
  <c r="E3665" i="13"/>
  <c r="E3661" i="13"/>
  <c r="E3657" i="13"/>
  <c r="E3653" i="13"/>
  <c r="E3649" i="13"/>
  <c r="E3645" i="13"/>
  <c r="E3641" i="13"/>
  <c r="E3637" i="13"/>
  <c r="E3633" i="13"/>
  <c r="E3629" i="13"/>
  <c r="E3625" i="13"/>
  <c r="E3621" i="13"/>
  <c r="E3617" i="13"/>
  <c r="E3613" i="13"/>
  <c r="E3609" i="13"/>
  <c r="E3605" i="13"/>
  <c r="E3601" i="13"/>
  <c r="E3597" i="13"/>
  <c r="E3593" i="13"/>
  <c r="E3589" i="13"/>
  <c r="E3585" i="13"/>
  <c r="E3581" i="13"/>
  <c r="E3577" i="13"/>
  <c r="E3573" i="13"/>
  <c r="E3569" i="13"/>
  <c r="E3565" i="13"/>
  <c r="E3561" i="13"/>
  <c r="E3557" i="13"/>
  <c r="E3553" i="13"/>
  <c r="E3549" i="13"/>
  <c r="E3545" i="13"/>
  <c r="E3541" i="13"/>
  <c r="E3537" i="13"/>
  <c r="E3533" i="13"/>
  <c r="E3529" i="13"/>
  <c r="E3525" i="13"/>
  <c r="E3521" i="13"/>
  <c r="E3517" i="13"/>
  <c r="E3513" i="13"/>
  <c r="E3509" i="13"/>
  <c r="E3505" i="13"/>
  <c r="E3501" i="13"/>
  <c r="E3497" i="13"/>
  <c r="E3493" i="13"/>
  <c r="E3489" i="13"/>
  <c r="E3485" i="13"/>
  <c r="E3481" i="13"/>
  <c r="E3477" i="13"/>
  <c r="E3473" i="13"/>
  <c r="E3469" i="13"/>
  <c r="E3465" i="13"/>
  <c r="E3459" i="13"/>
  <c r="E3455" i="13"/>
  <c r="E3451" i="13"/>
  <c r="E3445" i="13"/>
  <c r="E3441" i="13"/>
  <c r="E3439" i="13"/>
  <c r="E3437" i="13"/>
  <c r="E3435" i="13"/>
  <c r="E3433" i="13"/>
  <c r="E3431" i="13"/>
  <c r="E3429" i="13"/>
  <c r="E3427" i="13"/>
  <c r="E3425" i="13"/>
  <c r="E3423" i="13"/>
  <c r="E3421" i="13"/>
  <c r="E3419" i="13"/>
  <c r="E3417" i="13"/>
  <c r="E3415" i="13"/>
  <c r="E3413" i="13"/>
  <c r="E3411" i="13"/>
  <c r="E3409" i="13"/>
  <c r="E3407" i="13"/>
  <c r="E3405" i="13"/>
  <c r="E3403" i="13"/>
  <c r="E3401" i="13"/>
  <c r="E3399" i="13"/>
  <c r="E3397" i="13"/>
  <c r="E3395" i="13"/>
  <c r="E3393" i="13"/>
  <c r="E3391" i="13"/>
  <c r="E3389" i="13"/>
  <c r="E3387" i="13"/>
  <c r="E3385" i="13"/>
  <c r="E3383" i="13"/>
  <c r="E3381" i="13"/>
  <c r="E3379" i="13"/>
  <c r="E3377" i="13"/>
  <c r="E3375" i="13"/>
  <c r="E3373" i="13"/>
  <c r="E3371" i="13"/>
  <c r="E3369" i="13"/>
  <c r="E3367" i="13"/>
  <c r="E3365" i="13"/>
  <c r="E3363" i="13"/>
  <c r="E3361" i="13"/>
  <c r="E3359" i="13"/>
  <c r="E3357" i="13"/>
  <c r="E3355" i="13"/>
  <c r="E3353" i="13"/>
  <c r="E3351" i="13"/>
  <c r="E3349" i="13"/>
  <c r="E3347" i="13"/>
  <c r="E3345" i="13"/>
  <c r="E3343" i="13"/>
  <c r="E3341" i="13"/>
  <c r="E3339" i="13"/>
  <c r="E3337" i="13"/>
  <c r="E3335" i="13"/>
  <c r="E3333" i="13"/>
  <c r="E3331" i="13"/>
  <c r="E3329" i="13"/>
  <c r="E3327" i="13"/>
  <c r="E3325" i="13"/>
  <c r="E3323" i="13"/>
  <c r="E3321" i="13"/>
  <c r="E3319" i="13"/>
  <c r="E3317" i="13"/>
  <c r="E3315" i="13"/>
  <c r="E3313" i="13"/>
  <c r="E3311" i="13"/>
  <c r="E3309" i="13"/>
  <c r="E3307" i="13"/>
  <c r="E3305" i="13"/>
  <c r="E3303" i="13"/>
  <c r="E3301" i="13"/>
  <c r="E3299" i="13"/>
  <c r="E3297" i="13"/>
  <c r="E3295" i="13"/>
  <c r="E3293" i="13"/>
  <c r="E3291" i="13"/>
  <c r="E3289" i="13"/>
  <c r="E3287" i="13"/>
  <c r="E3285" i="13"/>
  <c r="E3283" i="13"/>
  <c r="E3281" i="13"/>
  <c r="E3279" i="13"/>
  <c r="E3277" i="13"/>
  <c r="E3275" i="13"/>
  <c r="E3273" i="13"/>
  <c r="E3271" i="13"/>
  <c r="E3269" i="13"/>
  <c r="E3267" i="13"/>
  <c r="E3265" i="13"/>
  <c r="E3263" i="13"/>
  <c r="E3261" i="13"/>
  <c r="E3259" i="13"/>
  <c r="E3257" i="13"/>
  <c r="E3255" i="13"/>
  <c r="E3253" i="13"/>
  <c r="E3251" i="13"/>
  <c r="E3249" i="13"/>
  <c r="E3247" i="13"/>
  <c r="E3245" i="13"/>
  <c r="E3243" i="13"/>
  <c r="E3241" i="13"/>
  <c r="E3239" i="13"/>
  <c r="E3237" i="13"/>
  <c r="E3235" i="13"/>
  <c r="E3233" i="13"/>
  <c r="E3231" i="13"/>
  <c r="E3229" i="13"/>
  <c r="E3227" i="13"/>
  <c r="E3225" i="13"/>
  <c r="E3223" i="13"/>
  <c r="E3221" i="13"/>
  <c r="E3219" i="13"/>
  <c r="E3217" i="13"/>
  <c r="E3215" i="13"/>
  <c r="E3213" i="13"/>
  <c r="E3211" i="13"/>
  <c r="E3209" i="13"/>
  <c r="E3207" i="13"/>
  <c r="E3205" i="13"/>
  <c r="E3203" i="13"/>
  <c r="E3201" i="13"/>
  <c r="E3199" i="13"/>
  <c r="E3197" i="13"/>
  <c r="E3195" i="13"/>
  <c r="E3193" i="13"/>
  <c r="E3191" i="13"/>
  <c r="E3189" i="13"/>
  <c r="E3187" i="13"/>
  <c r="E3185" i="13"/>
  <c r="E3183" i="13"/>
  <c r="E3181" i="13"/>
  <c r="E3179" i="13"/>
  <c r="E3177" i="13"/>
  <c r="E3175" i="13"/>
  <c r="E3173" i="13"/>
  <c r="E3171" i="13"/>
  <c r="E3169" i="13"/>
  <c r="E3167" i="13"/>
  <c r="E3165" i="13"/>
  <c r="E3163" i="13"/>
  <c r="E3161" i="13"/>
  <c r="E3159" i="13"/>
  <c r="E3157" i="13"/>
  <c r="E3155" i="13"/>
  <c r="E3153" i="13"/>
  <c r="E3151" i="13"/>
  <c r="E3149" i="13"/>
  <c r="E3147" i="13"/>
  <c r="E3145" i="13"/>
  <c r="E3143" i="13"/>
  <c r="E3141" i="13"/>
  <c r="E3139" i="13"/>
  <c r="E3137" i="13"/>
  <c r="E3135" i="13"/>
  <c r="E3133" i="13"/>
  <c r="E3131" i="13"/>
  <c r="E3129" i="13"/>
  <c r="E3127" i="13"/>
  <c r="E3125" i="13"/>
  <c r="E3123" i="13"/>
  <c r="E3121" i="13"/>
  <c r="E3119" i="13"/>
  <c r="E3117" i="13"/>
  <c r="E3115" i="13"/>
  <c r="E3113" i="13"/>
  <c r="E3111" i="13"/>
  <c r="E3109" i="13"/>
  <c r="E3107" i="13"/>
  <c r="E3105" i="13"/>
  <c r="E3103" i="13"/>
  <c r="E3101" i="13"/>
  <c r="E3099" i="13"/>
  <c r="E3097" i="13"/>
  <c r="E3095" i="13"/>
  <c r="E3093" i="13"/>
  <c r="E3091" i="13"/>
  <c r="E3089" i="13"/>
  <c r="E3087" i="13"/>
  <c r="E3085" i="13"/>
  <c r="E3083" i="13"/>
  <c r="E3081" i="13"/>
  <c r="E3079" i="13"/>
  <c r="E3077" i="13"/>
  <c r="E3075" i="13"/>
  <c r="E3073" i="13"/>
  <c r="E3071" i="13"/>
  <c r="E3069" i="13"/>
  <c r="E3067" i="13"/>
  <c r="E3065" i="13"/>
  <c r="E3063" i="13"/>
  <c r="E3061" i="13"/>
  <c r="E3059" i="13"/>
  <c r="E3057" i="13"/>
  <c r="E3055" i="13"/>
  <c r="E3053" i="13"/>
  <c r="E3051" i="13"/>
  <c r="E3049" i="13"/>
  <c r="E3047" i="13"/>
  <c r="E3045" i="13"/>
  <c r="E3043" i="13"/>
  <c r="E3041" i="13"/>
  <c r="E3039" i="13"/>
  <c r="E3037" i="13"/>
  <c r="E3035" i="13"/>
  <c r="E3033" i="13"/>
  <c r="E3031" i="13"/>
  <c r="E3029" i="13"/>
  <c r="E3027" i="13"/>
  <c r="E3025" i="13"/>
  <c r="E3023" i="13"/>
  <c r="E3021" i="13"/>
  <c r="E3019" i="13"/>
  <c r="E3017" i="13"/>
  <c r="E3015" i="13"/>
  <c r="E3013" i="13"/>
  <c r="E3011" i="13"/>
  <c r="E3009" i="13"/>
  <c r="E3007" i="13"/>
  <c r="E3005" i="13"/>
  <c r="E3003" i="13"/>
  <c r="E3001" i="13"/>
  <c r="E2999" i="13"/>
  <c r="E2997" i="13"/>
  <c r="E2995" i="13"/>
  <c r="E2993" i="13"/>
  <c r="E2991" i="13"/>
  <c r="E2989" i="13"/>
  <c r="E2987" i="13"/>
  <c r="E2985" i="13"/>
  <c r="E2983" i="13"/>
  <c r="E2981" i="13"/>
  <c r="E2979" i="13"/>
  <c r="E2977" i="13"/>
  <c r="E2975" i="13"/>
  <c r="E2973" i="13"/>
  <c r="E2971" i="13"/>
  <c r="E2969" i="13"/>
  <c r="E2967" i="13"/>
  <c r="E2965" i="13"/>
  <c r="E2963" i="13"/>
  <c r="E2961" i="13"/>
  <c r="E2959" i="13"/>
  <c r="E2957" i="13"/>
  <c r="E2955" i="13"/>
  <c r="E2953" i="13"/>
  <c r="E2951" i="13"/>
  <c r="E2949" i="13"/>
  <c r="E2947" i="13"/>
  <c r="E2945" i="13"/>
  <c r="E2943" i="13"/>
  <c r="E2941" i="13"/>
  <c r="E2939" i="13"/>
  <c r="E2937" i="13"/>
  <c r="E2935" i="13"/>
  <c r="E2933" i="13"/>
  <c r="E2946" i="13"/>
  <c r="E2944" i="13"/>
  <c r="E2942" i="13"/>
  <c r="E2940" i="13"/>
  <c r="E2938" i="13"/>
  <c r="E2936" i="13"/>
  <c r="E2934" i="13"/>
  <c r="E2932" i="13"/>
  <c r="I20" i="2" l="1"/>
  <c r="I21" i="2"/>
  <c r="I22" i="2"/>
  <c r="I24" i="2"/>
  <c r="I23" i="2"/>
  <c r="I18" i="2"/>
  <c r="K14" i="8" l="1"/>
  <c r="K17" i="8"/>
  <c r="K11" i="8"/>
  <c r="K18" i="8"/>
  <c r="K10" i="8"/>
  <c r="K19" i="8"/>
  <c r="K8" i="8"/>
  <c r="K9" i="8"/>
  <c r="K20" i="8"/>
  <c r="K13" i="8"/>
  <c r="K15" i="8"/>
  <c r="G14" i="8"/>
  <c r="G17" i="8"/>
  <c r="G11" i="8"/>
  <c r="G18" i="8"/>
  <c r="G16" i="8"/>
  <c r="G10" i="8"/>
  <c r="G19" i="8"/>
  <c r="G9" i="8"/>
  <c r="G20" i="8"/>
  <c r="G13" i="8"/>
  <c r="G15" i="8"/>
  <c r="G12" i="8"/>
  <c r="K16" i="8" l="1"/>
  <c r="W6" i="9"/>
  <c r="I19" i="2"/>
  <c r="D21" i="8"/>
  <c r="F3" i="14"/>
  <c r="I28" i="2" l="1"/>
  <c r="K45" i="4"/>
  <c r="EX2" i="23" s="1"/>
  <c r="K40" i="4"/>
  <c r="ES2" i="23" s="1"/>
  <c r="F82" i="5" l="1"/>
  <c r="CC2" i="23"/>
  <c r="E22" i="4"/>
  <c r="K51" i="17"/>
  <c r="K14" i="17" s="1"/>
  <c r="K25" i="17" s="1"/>
  <c r="J9" i="9"/>
  <c r="N111" i="17"/>
  <c r="N26" i="17" s="1"/>
  <c r="M110" i="17"/>
  <c r="M106" i="17"/>
  <c r="M102" i="17"/>
  <c r="M98" i="17"/>
  <c r="M94" i="17"/>
  <c r="M90" i="17"/>
  <c r="M86" i="17"/>
  <c r="M82" i="17"/>
  <c r="M78" i="17"/>
  <c r="M74" i="17"/>
  <c r="M70" i="17"/>
  <c r="M66" i="17"/>
  <c r="M63" i="17"/>
  <c r="M61" i="17"/>
  <c r="M59" i="17"/>
  <c r="M57" i="17"/>
  <c r="M52" i="17"/>
  <c r="M104" i="17"/>
  <c r="M88" i="17"/>
  <c r="M76" i="17"/>
  <c r="M68" i="17"/>
  <c r="M60" i="17"/>
  <c r="M107" i="17"/>
  <c r="M95" i="17"/>
  <c r="M83" i="17"/>
  <c r="M75" i="17"/>
  <c r="M54" i="17"/>
  <c r="M109" i="17"/>
  <c r="M105" i="17"/>
  <c r="M101" i="17"/>
  <c r="M97" i="17"/>
  <c r="M93" i="17"/>
  <c r="M89" i="17"/>
  <c r="M85" i="17"/>
  <c r="M81" i="17"/>
  <c r="M77" i="17"/>
  <c r="M73" i="17"/>
  <c r="M69" i="17"/>
  <c r="M65" i="17"/>
  <c r="M55" i="17"/>
  <c r="M53" i="17"/>
  <c r="M108" i="17"/>
  <c r="M100" i="17"/>
  <c r="M96" i="17"/>
  <c r="M92" i="17"/>
  <c r="M84" i="17"/>
  <c r="M80" i="17"/>
  <c r="M72" i="17"/>
  <c r="M64" i="17"/>
  <c r="M62" i="17"/>
  <c r="M58" i="17"/>
  <c r="M56" i="17"/>
  <c r="M111" i="17"/>
  <c r="M103" i="17"/>
  <c r="M99" i="17"/>
  <c r="M91" i="17"/>
  <c r="M87" i="17"/>
  <c r="M79" i="17"/>
  <c r="M71" i="17"/>
  <c r="M67" i="17"/>
  <c r="M15" i="17"/>
  <c r="M16" i="17" s="1"/>
  <c r="M17" i="17" s="1"/>
  <c r="M18" i="17" s="1"/>
  <c r="M19" i="17" s="1"/>
  <c r="M20" i="17" s="1"/>
  <c r="M21" i="17" s="1"/>
  <c r="M22" i="17" s="1"/>
  <c r="M23" i="17" s="1"/>
  <c r="M24" i="17" s="1"/>
  <c r="M25" i="17" s="1"/>
  <c r="M26" i="17" s="1"/>
  <c r="J8" i="9"/>
  <c r="S7" i="9"/>
  <c r="S8" i="9" s="1"/>
  <c r="S9" i="9" s="1"/>
  <c r="S10" i="9" s="1"/>
  <c r="S11" i="9" s="1"/>
  <c r="S12" i="9" s="1"/>
  <c r="S13" i="9" s="1"/>
  <c r="S14" i="9" s="1"/>
  <c r="S15" i="9" s="1"/>
  <c r="S16" i="9" s="1"/>
  <c r="S17" i="9" s="1"/>
  <c r="S18" i="9" s="1"/>
  <c r="S19" i="9" s="1"/>
  <c r="F75" i="5"/>
  <c r="J6" i="9"/>
  <c r="C6" i="9"/>
  <c r="E8" i="9"/>
  <c r="E12" i="9"/>
  <c r="E16" i="9"/>
  <c r="E20" i="9"/>
  <c r="E24" i="9"/>
  <c r="E28" i="9"/>
  <c r="E32" i="9"/>
  <c r="E36" i="9"/>
  <c r="E40" i="9"/>
  <c r="E44" i="9"/>
  <c r="E48" i="9"/>
  <c r="E52" i="9"/>
  <c r="E56" i="9"/>
  <c r="E60" i="9"/>
  <c r="E64" i="9"/>
  <c r="E9" i="9"/>
  <c r="E13" i="9"/>
  <c r="E17" i="9"/>
  <c r="E21" i="9"/>
  <c r="E25" i="9"/>
  <c r="E29" i="9"/>
  <c r="E33" i="9"/>
  <c r="E37" i="9"/>
  <c r="E41" i="9"/>
  <c r="E45" i="9"/>
  <c r="E49" i="9"/>
  <c r="E53" i="9"/>
  <c r="E57" i="9"/>
  <c r="E61" i="9"/>
  <c r="E65" i="9"/>
  <c r="E14" i="9"/>
  <c r="E22" i="9"/>
  <c r="E30" i="9"/>
  <c r="E38" i="9"/>
  <c r="E46" i="9"/>
  <c r="E54" i="9"/>
  <c r="E62" i="9"/>
  <c r="E66" i="9"/>
  <c r="E11" i="9"/>
  <c r="E19" i="9"/>
  <c r="E27" i="9"/>
  <c r="E35" i="9"/>
  <c r="E43" i="9"/>
  <c r="E51" i="9"/>
  <c r="E55" i="9"/>
  <c r="E63" i="9"/>
  <c r="E10" i="9"/>
  <c r="E18" i="9"/>
  <c r="E26" i="9"/>
  <c r="E34" i="9"/>
  <c r="E42" i="9"/>
  <c r="E50" i="9"/>
  <c r="E58" i="9"/>
  <c r="E15" i="9"/>
  <c r="E23" i="9"/>
  <c r="E31" i="9"/>
  <c r="E39" i="9"/>
  <c r="E47" i="9"/>
  <c r="E59" i="9"/>
  <c r="E7" i="9"/>
  <c r="F76" i="5"/>
  <c r="F77" i="5"/>
  <c r="F66" i="9"/>
  <c r="K22" i="17" l="1"/>
  <c r="K23" i="4"/>
  <c r="I18" i="21" s="1"/>
  <c r="O82" i="5"/>
  <c r="FE2" i="23"/>
  <c r="E23" i="4"/>
  <c r="K17" i="17"/>
  <c r="K26" i="17"/>
  <c r="K19" i="17"/>
  <c r="K15" i="17"/>
  <c r="K24" i="17"/>
  <c r="K20" i="17"/>
  <c r="K18" i="17"/>
  <c r="K16" i="17"/>
  <c r="K23" i="17"/>
  <c r="K21" i="17"/>
  <c r="G79" i="5"/>
  <c r="M9" i="9"/>
  <c r="E16" i="17"/>
  <c r="M8" i="9"/>
  <c r="E15" i="17"/>
  <c r="Q6" i="9"/>
  <c r="Q18" i="9" s="1"/>
  <c r="Q19" i="9" s="1"/>
  <c r="G6" i="9"/>
  <c r="M6" i="9"/>
  <c r="E13" i="17"/>
  <c r="T18" i="9"/>
  <c r="T19" i="9" s="1"/>
  <c r="E42" i="1"/>
  <c r="E43" i="1"/>
  <c r="E44" i="1"/>
  <c r="E45" i="1"/>
  <c r="E46" i="1"/>
  <c r="E47" i="1"/>
  <c r="E48" i="1"/>
  <c r="E49" i="1"/>
  <c r="E50" i="1"/>
  <c r="E51" i="1"/>
  <c r="E52" i="1"/>
  <c r="E53" i="1"/>
  <c r="D53" i="1"/>
  <c r="D52" i="1"/>
  <c r="D51" i="1"/>
  <c r="D50" i="1"/>
  <c r="D49" i="1"/>
  <c r="D48" i="1"/>
  <c r="D47" i="1"/>
  <c r="D46" i="1"/>
  <c r="D45" i="1"/>
  <c r="D44" i="1"/>
  <c r="D43" i="1"/>
  <c r="D42" i="1"/>
  <c r="R17" i="1"/>
  <c r="T17" i="1" s="1"/>
  <c r="R18" i="1"/>
  <c r="T18" i="1" s="1"/>
  <c r="R19" i="1"/>
  <c r="T19" i="1" s="1"/>
  <c r="R20" i="1"/>
  <c r="T20" i="1" s="1"/>
  <c r="R21" i="1"/>
  <c r="T21" i="1" s="1"/>
  <c r="R22" i="1"/>
  <c r="T22" i="1" s="1"/>
  <c r="R23" i="1"/>
  <c r="T23" i="1" s="1"/>
  <c r="R24" i="1"/>
  <c r="T24" i="1" s="1"/>
  <c r="R25" i="1"/>
  <c r="T25" i="1" s="1"/>
  <c r="R26" i="1"/>
  <c r="T26" i="1" s="1"/>
  <c r="R27" i="1"/>
  <c r="T27" i="1" s="1"/>
  <c r="R28" i="1"/>
  <c r="T28" i="1" s="1"/>
  <c r="R29" i="1"/>
  <c r="T29" i="1" s="1"/>
  <c r="R30" i="1"/>
  <c r="T30" i="1" s="1"/>
  <c r="R31" i="1"/>
  <c r="T31" i="1" s="1"/>
  <c r="R32" i="1"/>
  <c r="T32" i="1" s="1"/>
  <c r="R33" i="1"/>
  <c r="T33" i="1" s="1"/>
  <c r="R34" i="1"/>
  <c r="T34" i="1" s="1"/>
  <c r="R35" i="1"/>
  <c r="T35" i="1" s="1"/>
  <c r="R36" i="1"/>
  <c r="T36" i="1" s="1"/>
  <c r="R37" i="1"/>
  <c r="T37" i="1" s="1"/>
  <c r="R38" i="1"/>
  <c r="T38" i="1" s="1"/>
  <c r="R39" i="1"/>
  <c r="T39" i="1" s="1"/>
  <c r="R40" i="1"/>
  <c r="T40" i="1" s="1"/>
  <c r="R41" i="1"/>
  <c r="T41" i="1" s="1"/>
  <c r="R42" i="1"/>
  <c r="T42" i="1" s="1"/>
  <c r="R43" i="1"/>
  <c r="T43" i="1" s="1"/>
  <c r="R44" i="1"/>
  <c r="T44" i="1" s="1"/>
  <c r="R45" i="1"/>
  <c r="T45" i="1" s="1"/>
  <c r="R46" i="1"/>
  <c r="T46" i="1" s="1"/>
  <c r="R47" i="1"/>
  <c r="T47" i="1" s="1"/>
  <c r="R48" i="1"/>
  <c r="T48" i="1" s="1"/>
  <c r="R49" i="1"/>
  <c r="T49" i="1" s="1"/>
  <c r="R50" i="1"/>
  <c r="T50" i="1" s="1"/>
  <c r="R51" i="1"/>
  <c r="T51" i="1" s="1"/>
  <c r="R52" i="1"/>
  <c r="T52" i="1" s="1"/>
  <c r="R53" i="1"/>
  <c r="T53" i="1" s="1"/>
  <c r="R54" i="1"/>
  <c r="T54" i="1" s="1"/>
  <c r="R55" i="1"/>
  <c r="T55" i="1" s="1"/>
  <c r="R56" i="1"/>
  <c r="T56" i="1" s="1"/>
  <c r="R57" i="1"/>
  <c r="T57" i="1" s="1"/>
  <c r="R58" i="1"/>
  <c r="T58" i="1" s="1"/>
  <c r="R59" i="1"/>
  <c r="T59" i="1" s="1"/>
  <c r="R60" i="1"/>
  <c r="T60" i="1" s="1"/>
  <c r="R61" i="1"/>
  <c r="T61" i="1" s="1"/>
  <c r="R62" i="1"/>
  <c r="T62" i="1" s="1"/>
  <c r="R63" i="1"/>
  <c r="T63" i="1" s="1"/>
  <c r="R64" i="1"/>
  <c r="T64" i="1" s="1"/>
  <c r="R65" i="1"/>
  <c r="T65" i="1" s="1"/>
  <c r="R66" i="1"/>
  <c r="T66" i="1" s="1"/>
  <c r="R67" i="1"/>
  <c r="T67" i="1" s="1"/>
  <c r="R68" i="1"/>
  <c r="T68" i="1" s="1"/>
  <c r="R69" i="1"/>
  <c r="T69" i="1" s="1"/>
  <c r="R70" i="1"/>
  <c r="T70" i="1" s="1"/>
  <c r="R71" i="1"/>
  <c r="T71" i="1" s="1"/>
  <c r="R72" i="1"/>
  <c r="T72" i="1" s="1"/>
  <c r="R73" i="1"/>
  <c r="T73" i="1" s="1"/>
  <c r="R74" i="1"/>
  <c r="T74" i="1" s="1"/>
  <c r="R75" i="1"/>
  <c r="T75" i="1" s="1"/>
  <c r="R76" i="1"/>
  <c r="T76" i="1" s="1"/>
  <c r="R77" i="1"/>
  <c r="T77" i="1" s="1"/>
  <c r="R78" i="1"/>
  <c r="T78" i="1" s="1"/>
  <c r="R79" i="1"/>
  <c r="T79" i="1" s="1"/>
  <c r="R80" i="1"/>
  <c r="T80" i="1" s="1"/>
  <c r="R81" i="1"/>
  <c r="T81" i="1" s="1"/>
  <c r="R82" i="1"/>
  <c r="T82" i="1" s="1"/>
  <c r="R83" i="1"/>
  <c r="T83" i="1" s="1"/>
  <c r="R84" i="1"/>
  <c r="T84" i="1" s="1"/>
  <c r="R85" i="1"/>
  <c r="T85" i="1" s="1"/>
  <c r="R86" i="1"/>
  <c r="T86" i="1" s="1"/>
  <c r="R87" i="1"/>
  <c r="T87" i="1" s="1"/>
  <c r="R88" i="1"/>
  <c r="T88" i="1" s="1"/>
  <c r="R89" i="1"/>
  <c r="T89" i="1" s="1"/>
  <c r="R90" i="1"/>
  <c r="T90" i="1" s="1"/>
  <c r="R91" i="1"/>
  <c r="T91" i="1" s="1"/>
  <c r="R92" i="1"/>
  <c r="T92" i="1" s="1"/>
  <c r="R93" i="1"/>
  <c r="T93" i="1" s="1"/>
  <c r="R94" i="1"/>
  <c r="T94" i="1" s="1"/>
  <c r="R95" i="1"/>
  <c r="T95" i="1" s="1"/>
  <c r="R96" i="1"/>
  <c r="T96" i="1" s="1"/>
  <c r="R97" i="1"/>
  <c r="T97" i="1" s="1"/>
  <c r="R98" i="1"/>
  <c r="T98" i="1" s="1"/>
  <c r="R99" i="1"/>
  <c r="T99" i="1" s="1"/>
  <c r="R100" i="1"/>
  <c r="T100" i="1" s="1"/>
  <c r="R101" i="1"/>
  <c r="T101" i="1" s="1"/>
  <c r="R102" i="1"/>
  <c r="T102" i="1" s="1"/>
  <c r="R103" i="1"/>
  <c r="T103" i="1" s="1"/>
  <c r="R104" i="1"/>
  <c r="T104" i="1" s="1"/>
  <c r="R105" i="1"/>
  <c r="T105" i="1" s="1"/>
  <c r="R106" i="1"/>
  <c r="T106" i="1" s="1"/>
  <c r="R107" i="1"/>
  <c r="T107" i="1" s="1"/>
  <c r="R108" i="1"/>
  <c r="T108" i="1" s="1"/>
  <c r="R109" i="1"/>
  <c r="T109" i="1" s="1"/>
  <c r="R110" i="1"/>
  <c r="T110" i="1" s="1"/>
  <c r="R111" i="1"/>
  <c r="T111" i="1" s="1"/>
  <c r="R112" i="1"/>
  <c r="T112" i="1" s="1"/>
  <c r="R113" i="1"/>
  <c r="T113" i="1" s="1"/>
  <c r="R114" i="1"/>
  <c r="T114" i="1" s="1"/>
  <c r="R115" i="1"/>
  <c r="T115" i="1" s="1"/>
  <c r="R116" i="1"/>
  <c r="T116" i="1" s="1"/>
  <c r="R117" i="1"/>
  <c r="T117" i="1" s="1"/>
  <c r="R118" i="1"/>
  <c r="T118" i="1" s="1"/>
  <c r="R119" i="1"/>
  <c r="T119" i="1" s="1"/>
  <c r="R120" i="1"/>
  <c r="T120" i="1" s="1"/>
  <c r="R121" i="1"/>
  <c r="T121" i="1" s="1"/>
  <c r="R122" i="1"/>
  <c r="T122" i="1" s="1"/>
  <c r="R123" i="1"/>
  <c r="T123" i="1" s="1"/>
  <c r="R124" i="1"/>
  <c r="T124" i="1" s="1"/>
  <c r="R125" i="1"/>
  <c r="T125" i="1" s="1"/>
  <c r="R126" i="1"/>
  <c r="T126" i="1" s="1"/>
  <c r="R127" i="1"/>
  <c r="T127" i="1" s="1"/>
  <c r="R128" i="1"/>
  <c r="T128" i="1" s="1"/>
  <c r="R129" i="1"/>
  <c r="T129" i="1" s="1"/>
  <c r="R130" i="1"/>
  <c r="T130" i="1" s="1"/>
  <c r="R131" i="1"/>
  <c r="T131" i="1" s="1"/>
  <c r="R132" i="1"/>
  <c r="T132" i="1" s="1"/>
  <c r="R133" i="1"/>
  <c r="T133" i="1" s="1"/>
  <c r="R134" i="1"/>
  <c r="T134" i="1" s="1"/>
  <c r="R135" i="1"/>
  <c r="T135" i="1" s="1"/>
  <c r="R136" i="1"/>
  <c r="T136" i="1" s="1"/>
  <c r="R137" i="1"/>
  <c r="T137" i="1" s="1"/>
  <c r="R138" i="1"/>
  <c r="T138" i="1" s="1"/>
  <c r="R139" i="1"/>
  <c r="T139" i="1" s="1"/>
  <c r="R140" i="1"/>
  <c r="T140" i="1" s="1"/>
  <c r="R141" i="1"/>
  <c r="T141" i="1" s="1"/>
  <c r="R142" i="1"/>
  <c r="T142" i="1" s="1"/>
  <c r="R143" i="1"/>
  <c r="T143" i="1" s="1"/>
  <c r="R144" i="1"/>
  <c r="T144" i="1" s="1"/>
  <c r="R145" i="1"/>
  <c r="T145" i="1" s="1"/>
  <c r="R146" i="1"/>
  <c r="T146" i="1" s="1"/>
  <c r="R147" i="1"/>
  <c r="T147" i="1" s="1"/>
  <c r="R148" i="1"/>
  <c r="T148" i="1" s="1"/>
  <c r="R149" i="1"/>
  <c r="T149" i="1" s="1"/>
  <c r="R150" i="1"/>
  <c r="T150" i="1" s="1"/>
  <c r="R151" i="1"/>
  <c r="T151" i="1" s="1"/>
  <c r="R152" i="1"/>
  <c r="T152" i="1" s="1"/>
  <c r="R153" i="1"/>
  <c r="T153" i="1" s="1"/>
  <c r="R154" i="1"/>
  <c r="T154" i="1" s="1"/>
  <c r="R155" i="1"/>
  <c r="T155" i="1" s="1"/>
  <c r="R156" i="1"/>
  <c r="T156" i="1" s="1"/>
  <c r="R157" i="1"/>
  <c r="T157" i="1" s="1"/>
  <c r="R158" i="1"/>
  <c r="T158" i="1" s="1"/>
  <c r="R159" i="1"/>
  <c r="T159" i="1" s="1"/>
  <c r="R160" i="1"/>
  <c r="T160" i="1" s="1"/>
  <c r="R161" i="1"/>
  <c r="T161" i="1" s="1"/>
  <c r="R162" i="1"/>
  <c r="T162" i="1" s="1"/>
  <c r="R163" i="1"/>
  <c r="T163" i="1" s="1"/>
  <c r="R164" i="1"/>
  <c r="T164" i="1" s="1"/>
  <c r="R165" i="1"/>
  <c r="T165" i="1" s="1"/>
  <c r="R166" i="1"/>
  <c r="T166" i="1" s="1"/>
  <c r="R167" i="1"/>
  <c r="T167" i="1" s="1"/>
  <c r="R168" i="1"/>
  <c r="T168" i="1" s="1"/>
  <c r="R169" i="1"/>
  <c r="T169" i="1" s="1"/>
  <c r="R170" i="1"/>
  <c r="T170" i="1" s="1"/>
  <c r="R171" i="1"/>
  <c r="T171" i="1" s="1"/>
  <c r="R172" i="1"/>
  <c r="T172" i="1" s="1"/>
  <c r="R173" i="1"/>
  <c r="T173" i="1" s="1"/>
  <c r="R174" i="1"/>
  <c r="T174" i="1" s="1"/>
  <c r="R175" i="1"/>
  <c r="T175" i="1" s="1"/>
  <c r="R176" i="1"/>
  <c r="T176" i="1" s="1"/>
  <c r="R177" i="1"/>
  <c r="T177" i="1" s="1"/>
  <c r="R178" i="1"/>
  <c r="T178" i="1" s="1"/>
  <c r="R179" i="1"/>
  <c r="T179" i="1" s="1"/>
  <c r="R180" i="1"/>
  <c r="T180" i="1" s="1"/>
  <c r="R181" i="1"/>
  <c r="T181" i="1" s="1"/>
  <c r="R182" i="1"/>
  <c r="T182" i="1" s="1"/>
  <c r="R183" i="1"/>
  <c r="T183" i="1" s="1"/>
  <c r="R184" i="1"/>
  <c r="T184" i="1" s="1"/>
  <c r="R185" i="1"/>
  <c r="T185" i="1" s="1"/>
  <c r="R186" i="1"/>
  <c r="T186" i="1" s="1"/>
  <c r="R187" i="1"/>
  <c r="T187" i="1" s="1"/>
  <c r="R188" i="1"/>
  <c r="T188" i="1" s="1"/>
  <c r="R189" i="1"/>
  <c r="T189" i="1" s="1"/>
  <c r="R190" i="1"/>
  <c r="T190" i="1" s="1"/>
  <c r="R191" i="1"/>
  <c r="T191" i="1" s="1"/>
  <c r="R192" i="1"/>
  <c r="T192" i="1" s="1"/>
  <c r="R193" i="1"/>
  <c r="T193" i="1" s="1"/>
  <c r="R194" i="1"/>
  <c r="T194" i="1" s="1"/>
  <c r="R195" i="1"/>
  <c r="T195" i="1" s="1"/>
  <c r="R196" i="1"/>
  <c r="T196" i="1" s="1"/>
  <c r="R197" i="1"/>
  <c r="T197" i="1" s="1"/>
  <c r="R198" i="1"/>
  <c r="T198" i="1" s="1"/>
  <c r="R199" i="1"/>
  <c r="T199" i="1" s="1"/>
  <c r="R200" i="1"/>
  <c r="T200" i="1" s="1"/>
  <c r="R201" i="1"/>
  <c r="T201" i="1" s="1"/>
  <c r="R202" i="1"/>
  <c r="T202" i="1" s="1"/>
  <c r="R203" i="1"/>
  <c r="T203" i="1" s="1"/>
  <c r="R204" i="1"/>
  <c r="T204" i="1" s="1"/>
  <c r="R205" i="1"/>
  <c r="T205" i="1" s="1"/>
  <c r="R206" i="1"/>
  <c r="T206" i="1" s="1"/>
  <c r="R207" i="1"/>
  <c r="T207" i="1" s="1"/>
  <c r="R208" i="1"/>
  <c r="T208" i="1" s="1"/>
  <c r="R209" i="1"/>
  <c r="T209" i="1" s="1"/>
  <c r="R210" i="1"/>
  <c r="T210" i="1" s="1"/>
  <c r="R211" i="1"/>
  <c r="T211" i="1" s="1"/>
  <c r="R212" i="1"/>
  <c r="T212" i="1" s="1"/>
  <c r="R213" i="1"/>
  <c r="T213" i="1" s="1"/>
  <c r="R214" i="1"/>
  <c r="T214" i="1" s="1"/>
  <c r="R215" i="1"/>
  <c r="T215" i="1" s="1"/>
  <c r="R216" i="1"/>
  <c r="T216" i="1" s="1"/>
  <c r="R217" i="1"/>
  <c r="T217" i="1" s="1"/>
  <c r="R218" i="1"/>
  <c r="T218" i="1" s="1"/>
  <c r="R219" i="1"/>
  <c r="T219" i="1" s="1"/>
  <c r="R220" i="1"/>
  <c r="T220" i="1" s="1"/>
  <c r="R221" i="1"/>
  <c r="T221" i="1" s="1"/>
  <c r="R222" i="1"/>
  <c r="T222" i="1" s="1"/>
  <c r="R223" i="1"/>
  <c r="T223" i="1" s="1"/>
  <c r="R224" i="1"/>
  <c r="T224" i="1" s="1"/>
  <c r="R225" i="1"/>
  <c r="T225" i="1" s="1"/>
  <c r="R226" i="1"/>
  <c r="T226" i="1" s="1"/>
  <c r="R227" i="1"/>
  <c r="T227" i="1" s="1"/>
  <c r="R228" i="1"/>
  <c r="T228" i="1" s="1"/>
  <c r="R229" i="1"/>
  <c r="T229" i="1" s="1"/>
  <c r="R230" i="1"/>
  <c r="T230" i="1" s="1"/>
  <c r="R231" i="1"/>
  <c r="T231" i="1" s="1"/>
  <c r="R232" i="1"/>
  <c r="T232" i="1" s="1"/>
  <c r="R233" i="1"/>
  <c r="T233" i="1" s="1"/>
  <c r="R234" i="1"/>
  <c r="T234" i="1" s="1"/>
  <c r="R235" i="1"/>
  <c r="T235" i="1" s="1"/>
  <c r="R236" i="1"/>
  <c r="T236" i="1" s="1"/>
  <c r="R237" i="1"/>
  <c r="T237" i="1" s="1"/>
  <c r="R238" i="1"/>
  <c r="T238" i="1" s="1"/>
  <c r="R239" i="1"/>
  <c r="T239" i="1" s="1"/>
  <c r="R240" i="1"/>
  <c r="T240" i="1" s="1"/>
  <c r="R241" i="1"/>
  <c r="T241" i="1" s="1"/>
  <c r="R242" i="1"/>
  <c r="T242" i="1" s="1"/>
  <c r="R243" i="1"/>
  <c r="T243" i="1" s="1"/>
  <c r="R244" i="1"/>
  <c r="T244" i="1" s="1"/>
  <c r="R245" i="1"/>
  <c r="T245" i="1" s="1"/>
  <c r="R246" i="1"/>
  <c r="T246" i="1" s="1"/>
  <c r="R247" i="1"/>
  <c r="T247" i="1" s="1"/>
  <c r="R248" i="1"/>
  <c r="T248" i="1" s="1"/>
  <c r="R249" i="1"/>
  <c r="T249" i="1" s="1"/>
  <c r="R250" i="1"/>
  <c r="T250" i="1" s="1"/>
  <c r="R251" i="1"/>
  <c r="T251" i="1" s="1"/>
  <c r="R252" i="1"/>
  <c r="T252" i="1" s="1"/>
  <c r="R253" i="1"/>
  <c r="T253" i="1" s="1"/>
  <c r="R254" i="1"/>
  <c r="T254" i="1" s="1"/>
  <c r="R255" i="1"/>
  <c r="T255" i="1" s="1"/>
  <c r="R256" i="1"/>
  <c r="T256" i="1" s="1"/>
  <c r="R257" i="1"/>
  <c r="T257" i="1" s="1"/>
  <c r="R258" i="1"/>
  <c r="T258" i="1" s="1"/>
  <c r="R259" i="1"/>
  <c r="T259" i="1" s="1"/>
  <c r="R260" i="1"/>
  <c r="T260" i="1" s="1"/>
  <c r="R261" i="1"/>
  <c r="T261" i="1" s="1"/>
  <c r="R262" i="1"/>
  <c r="T262" i="1" s="1"/>
  <c r="R263" i="1"/>
  <c r="T263" i="1" s="1"/>
  <c r="R264" i="1"/>
  <c r="T264" i="1" s="1"/>
  <c r="R265" i="1"/>
  <c r="T265" i="1" s="1"/>
  <c r="R266" i="1"/>
  <c r="T266" i="1" s="1"/>
  <c r="R267" i="1"/>
  <c r="T267" i="1" s="1"/>
  <c r="R268" i="1"/>
  <c r="T268" i="1" s="1"/>
  <c r="R269" i="1"/>
  <c r="T269" i="1" s="1"/>
  <c r="R270" i="1"/>
  <c r="T270" i="1" s="1"/>
  <c r="R271" i="1"/>
  <c r="T271" i="1" s="1"/>
  <c r="R272" i="1"/>
  <c r="T272" i="1" s="1"/>
  <c r="R273" i="1"/>
  <c r="T273" i="1" s="1"/>
  <c r="R274" i="1"/>
  <c r="T274" i="1" s="1"/>
  <c r="R275" i="1"/>
  <c r="T275" i="1" s="1"/>
  <c r="R276" i="1"/>
  <c r="T276" i="1" s="1"/>
  <c r="R277" i="1"/>
  <c r="T277" i="1" s="1"/>
  <c r="R278" i="1"/>
  <c r="T278" i="1" s="1"/>
  <c r="R279" i="1"/>
  <c r="T279" i="1" s="1"/>
  <c r="R280" i="1"/>
  <c r="T280" i="1" s="1"/>
  <c r="R281" i="1"/>
  <c r="T281" i="1" s="1"/>
  <c r="R282" i="1"/>
  <c r="T282" i="1" s="1"/>
  <c r="R283" i="1"/>
  <c r="T283" i="1" s="1"/>
  <c r="R284" i="1"/>
  <c r="T284" i="1" s="1"/>
  <c r="R285" i="1"/>
  <c r="T285" i="1" s="1"/>
  <c r="R286" i="1"/>
  <c r="T286" i="1" s="1"/>
  <c r="R287" i="1"/>
  <c r="T287" i="1" s="1"/>
  <c r="R288" i="1"/>
  <c r="T288" i="1" s="1"/>
  <c r="R289" i="1"/>
  <c r="T289" i="1" s="1"/>
  <c r="R290" i="1"/>
  <c r="T290" i="1" s="1"/>
  <c r="R291" i="1"/>
  <c r="T291" i="1" s="1"/>
  <c r="R292" i="1"/>
  <c r="T292" i="1" s="1"/>
  <c r="R293" i="1"/>
  <c r="T293" i="1" s="1"/>
  <c r="R294" i="1"/>
  <c r="T294" i="1" s="1"/>
  <c r="R295" i="1"/>
  <c r="T295" i="1" s="1"/>
  <c r="R296" i="1"/>
  <c r="T296" i="1" s="1"/>
  <c r="R297" i="1"/>
  <c r="T297" i="1" s="1"/>
  <c r="R298" i="1"/>
  <c r="T298" i="1" s="1"/>
  <c r="R299" i="1"/>
  <c r="T299" i="1" s="1"/>
  <c r="R300" i="1"/>
  <c r="T300" i="1" s="1"/>
  <c r="R301" i="1"/>
  <c r="T301" i="1" s="1"/>
  <c r="R302" i="1"/>
  <c r="T302" i="1" s="1"/>
  <c r="R303" i="1"/>
  <c r="T303" i="1" s="1"/>
  <c r="R304" i="1"/>
  <c r="T304" i="1" s="1"/>
  <c r="R305" i="1"/>
  <c r="T305" i="1" s="1"/>
  <c r="R306" i="1"/>
  <c r="T306" i="1" s="1"/>
  <c r="R307" i="1"/>
  <c r="T307" i="1" s="1"/>
  <c r="R308" i="1"/>
  <c r="T308" i="1" s="1"/>
  <c r="R309" i="1"/>
  <c r="T309" i="1" s="1"/>
  <c r="R310" i="1"/>
  <c r="T310" i="1" s="1"/>
  <c r="R311" i="1"/>
  <c r="T311" i="1" s="1"/>
  <c r="R312" i="1"/>
  <c r="T312" i="1" s="1"/>
  <c r="R313" i="1"/>
  <c r="T313" i="1" s="1"/>
  <c r="R314" i="1"/>
  <c r="T314" i="1" s="1"/>
  <c r="R315" i="1"/>
  <c r="T315" i="1" s="1"/>
  <c r="R316" i="1"/>
  <c r="T316" i="1" s="1"/>
  <c r="R317" i="1"/>
  <c r="T317" i="1" s="1"/>
  <c r="R318" i="1"/>
  <c r="T318" i="1" s="1"/>
  <c r="R319" i="1"/>
  <c r="T319" i="1" s="1"/>
  <c r="R320" i="1"/>
  <c r="T320" i="1" s="1"/>
  <c r="R321" i="1"/>
  <c r="T321" i="1" s="1"/>
  <c r="R322" i="1"/>
  <c r="T322" i="1" s="1"/>
  <c r="R323" i="1"/>
  <c r="T323" i="1" s="1"/>
  <c r="R324" i="1"/>
  <c r="T324" i="1" s="1"/>
  <c r="R325" i="1"/>
  <c r="T325" i="1" s="1"/>
  <c r="R326" i="1"/>
  <c r="T326" i="1" s="1"/>
  <c r="R327" i="1"/>
  <c r="T327" i="1" s="1"/>
  <c r="R328" i="1"/>
  <c r="T328" i="1" s="1"/>
  <c r="R329" i="1"/>
  <c r="T329" i="1" s="1"/>
  <c r="R330" i="1"/>
  <c r="T330" i="1" s="1"/>
  <c r="R331" i="1"/>
  <c r="T331" i="1" s="1"/>
  <c r="R332" i="1"/>
  <c r="T332" i="1" s="1"/>
  <c r="R333" i="1"/>
  <c r="T333" i="1" s="1"/>
  <c r="R334" i="1"/>
  <c r="T334" i="1" s="1"/>
  <c r="R335" i="1"/>
  <c r="T335" i="1" s="1"/>
  <c r="R336" i="1"/>
  <c r="T336" i="1" s="1"/>
  <c r="R337" i="1"/>
  <c r="T337" i="1" s="1"/>
  <c r="R338" i="1"/>
  <c r="T338" i="1" s="1"/>
  <c r="R339" i="1"/>
  <c r="T339" i="1" s="1"/>
  <c r="R340" i="1"/>
  <c r="T340" i="1" s="1"/>
  <c r="R341" i="1"/>
  <c r="T341" i="1" s="1"/>
  <c r="R342" i="1"/>
  <c r="T342" i="1" s="1"/>
  <c r="R343" i="1"/>
  <c r="T343" i="1" s="1"/>
  <c r="R344" i="1"/>
  <c r="T344" i="1" s="1"/>
  <c r="R345" i="1"/>
  <c r="T345" i="1" s="1"/>
  <c r="R346" i="1"/>
  <c r="T346" i="1" s="1"/>
  <c r="R347" i="1"/>
  <c r="T347" i="1" s="1"/>
  <c r="R348" i="1"/>
  <c r="T348" i="1" s="1"/>
  <c r="R349" i="1"/>
  <c r="T349" i="1" s="1"/>
  <c r="R350" i="1"/>
  <c r="T350" i="1" s="1"/>
  <c r="R351" i="1"/>
  <c r="T351" i="1" s="1"/>
  <c r="R352" i="1"/>
  <c r="T352" i="1" s="1"/>
  <c r="R353" i="1"/>
  <c r="T353" i="1" s="1"/>
  <c r="R354" i="1"/>
  <c r="T354" i="1" s="1"/>
  <c r="R355" i="1"/>
  <c r="T355" i="1" s="1"/>
  <c r="R356" i="1"/>
  <c r="T356" i="1" s="1"/>
  <c r="R357" i="1"/>
  <c r="T357" i="1" s="1"/>
  <c r="R358" i="1"/>
  <c r="T358" i="1" s="1"/>
  <c r="R359" i="1"/>
  <c r="T359" i="1" s="1"/>
  <c r="R360" i="1"/>
  <c r="T360" i="1" s="1"/>
  <c r="R361" i="1"/>
  <c r="T361" i="1" s="1"/>
  <c r="R362" i="1"/>
  <c r="T362" i="1" s="1"/>
  <c r="R363" i="1"/>
  <c r="T363" i="1" s="1"/>
  <c r="R364" i="1"/>
  <c r="T364" i="1" s="1"/>
  <c r="R365" i="1"/>
  <c r="T365" i="1" s="1"/>
  <c r="R366" i="1"/>
  <c r="T366" i="1" s="1"/>
  <c r="R367" i="1"/>
  <c r="T367" i="1" s="1"/>
  <c r="R368" i="1"/>
  <c r="T368" i="1" s="1"/>
  <c r="R369" i="1"/>
  <c r="T369" i="1" s="1"/>
  <c r="R370" i="1"/>
  <c r="T370" i="1" s="1"/>
  <c r="R371" i="1"/>
  <c r="T371" i="1" s="1"/>
  <c r="R372" i="1"/>
  <c r="T372" i="1" s="1"/>
  <c r="R373" i="1"/>
  <c r="T373" i="1" s="1"/>
  <c r="R374" i="1"/>
  <c r="T374" i="1" s="1"/>
  <c r="R375" i="1"/>
  <c r="T375" i="1" s="1"/>
  <c r="R376" i="1"/>
  <c r="T376" i="1" s="1"/>
  <c r="R377" i="1"/>
  <c r="T377" i="1" s="1"/>
  <c r="R378" i="1"/>
  <c r="T378" i="1" s="1"/>
  <c r="R379" i="1"/>
  <c r="T379" i="1" s="1"/>
  <c r="R380" i="1"/>
  <c r="T380" i="1" s="1"/>
  <c r="R381" i="1"/>
  <c r="T381" i="1" s="1"/>
  <c r="R382" i="1"/>
  <c r="T382" i="1" s="1"/>
  <c r="R383" i="1"/>
  <c r="T383" i="1" s="1"/>
  <c r="R384" i="1"/>
  <c r="T384" i="1" s="1"/>
  <c r="R385" i="1"/>
  <c r="T385" i="1" s="1"/>
  <c r="R386" i="1"/>
  <c r="T386" i="1" s="1"/>
  <c r="R387" i="1"/>
  <c r="T387" i="1" s="1"/>
  <c r="R388" i="1"/>
  <c r="T388" i="1" s="1"/>
  <c r="R389" i="1"/>
  <c r="T389" i="1" s="1"/>
  <c r="R390" i="1"/>
  <c r="T390" i="1" s="1"/>
  <c r="R391" i="1"/>
  <c r="T391" i="1" s="1"/>
  <c r="R392" i="1"/>
  <c r="T392" i="1" s="1"/>
  <c r="R393" i="1"/>
  <c r="T393" i="1" s="1"/>
  <c r="R394" i="1"/>
  <c r="T394" i="1" s="1"/>
  <c r="R395" i="1"/>
  <c r="T395" i="1" s="1"/>
  <c r="R396" i="1"/>
  <c r="T396" i="1" s="1"/>
  <c r="R397" i="1"/>
  <c r="T397" i="1" s="1"/>
  <c r="R398" i="1"/>
  <c r="T398" i="1" s="1"/>
  <c r="R399" i="1"/>
  <c r="T399" i="1" s="1"/>
  <c r="R400" i="1"/>
  <c r="T400" i="1" s="1"/>
  <c r="R401" i="1"/>
  <c r="T401" i="1" s="1"/>
  <c r="R402" i="1"/>
  <c r="T402" i="1" s="1"/>
  <c r="R403" i="1"/>
  <c r="T403" i="1" s="1"/>
  <c r="R404" i="1"/>
  <c r="T404" i="1" s="1"/>
  <c r="R405" i="1"/>
  <c r="T405" i="1" s="1"/>
  <c r="R406" i="1"/>
  <c r="T406" i="1" s="1"/>
  <c r="R407" i="1"/>
  <c r="T407" i="1" s="1"/>
  <c r="R408" i="1"/>
  <c r="T408" i="1" s="1"/>
  <c r="R409" i="1"/>
  <c r="T409" i="1" s="1"/>
  <c r="R410" i="1"/>
  <c r="T410" i="1" s="1"/>
  <c r="R411" i="1"/>
  <c r="T411" i="1" s="1"/>
  <c r="R412" i="1"/>
  <c r="T412" i="1" s="1"/>
  <c r="R413" i="1"/>
  <c r="T413" i="1" s="1"/>
  <c r="R414" i="1"/>
  <c r="T414" i="1" s="1"/>
  <c r="R415" i="1"/>
  <c r="T415" i="1" s="1"/>
  <c r="R416" i="1"/>
  <c r="T416" i="1" s="1"/>
  <c r="R417" i="1"/>
  <c r="T417" i="1" s="1"/>
  <c r="R418" i="1"/>
  <c r="T418" i="1" s="1"/>
  <c r="R419" i="1"/>
  <c r="T419" i="1" s="1"/>
  <c r="R420" i="1"/>
  <c r="T420" i="1" s="1"/>
  <c r="R421" i="1"/>
  <c r="T421" i="1" s="1"/>
  <c r="R422" i="1"/>
  <c r="T422" i="1" s="1"/>
  <c r="R423" i="1"/>
  <c r="T423" i="1" s="1"/>
  <c r="R424" i="1"/>
  <c r="T424" i="1" s="1"/>
  <c r="R425" i="1"/>
  <c r="T425" i="1" s="1"/>
  <c r="R426" i="1"/>
  <c r="T426" i="1" s="1"/>
  <c r="R427" i="1"/>
  <c r="T427" i="1" s="1"/>
  <c r="R428" i="1"/>
  <c r="T428" i="1" s="1"/>
  <c r="R429" i="1"/>
  <c r="T429" i="1" s="1"/>
  <c r="R430" i="1"/>
  <c r="T430" i="1" s="1"/>
  <c r="R431" i="1"/>
  <c r="T431" i="1" s="1"/>
  <c r="R432" i="1"/>
  <c r="T432" i="1" s="1"/>
  <c r="R433" i="1"/>
  <c r="T433" i="1" s="1"/>
  <c r="R434" i="1"/>
  <c r="T434" i="1" s="1"/>
  <c r="R435" i="1"/>
  <c r="T435" i="1" s="1"/>
  <c r="R436" i="1"/>
  <c r="T436" i="1" s="1"/>
  <c r="R437" i="1"/>
  <c r="T437" i="1" s="1"/>
  <c r="R438" i="1"/>
  <c r="T438" i="1" s="1"/>
  <c r="R439" i="1"/>
  <c r="T439" i="1" s="1"/>
  <c r="R440" i="1"/>
  <c r="T440" i="1" s="1"/>
  <c r="R441" i="1"/>
  <c r="T441" i="1" s="1"/>
  <c r="R442" i="1"/>
  <c r="T442" i="1" s="1"/>
  <c r="R443" i="1"/>
  <c r="T443" i="1" s="1"/>
  <c r="R444" i="1"/>
  <c r="T444" i="1" s="1"/>
  <c r="R445" i="1"/>
  <c r="T445" i="1" s="1"/>
  <c r="R446" i="1"/>
  <c r="T446" i="1" s="1"/>
  <c r="R447" i="1"/>
  <c r="T447" i="1" s="1"/>
  <c r="R448" i="1"/>
  <c r="T448" i="1" s="1"/>
  <c r="R449" i="1"/>
  <c r="T449" i="1" s="1"/>
  <c r="R450" i="1"/>
  <c r="T450" i="1" s="1"/>
  <c r="R451" i="1"/>
  <c r="T451" i="1" s="1"/>
  <c r="R452" i="1"/>
  <c r="T452" i="1" s="1"/>
  <c r="R453" i="1"/>
  <c r="T453" i="1" s="1"/>
  <c r="R454" i="1"/>
  <c r="T454" i="1" s="1"/>
  <c r="R455" i="1"/>
  <c r="T455" i="1" s="1"/>
  <c r="R456" i="1"/>
  <c r="T456" i="1" s="1"/>
  <c r="R457" i="1"/>
  <c r="T457" i="1" s="1"/>
  <c r="R458" i="1"/>
  <c r="T458" i="1" s="1"/>
  <c r="R459" i="1"/>
  <c r="T459" i="1" s="1"/>
  <c r="R460" i="1"/>
  <c r="T460" i="1" s="1"/>
  <c r="R461" i="1"/>
  <c r="T461" i="1" s="1"/>
  <c r="R462" i="1"/>
  <c r="T462" i="1" s="1"/>
  <c r="R463" i="1"/>
  <c r="T463" i="1" s="1"/>
  <c r="R464" i="1"/>
  <c r="T464" i="1" s="1"/>
  <c r="R465" i="1"/>
  <c r="T465" i="1" s="1"/>
  <c r="R466" i="1"/>
  <c r="T466" i="1" s="1"/>
  <c r="R467" i="1"/>
  <c r="T467" i="1" s="1"/>
  <c r="R468" i="1"/>
  <c r="T468" i="1" s="1"/>
  <c r="R469" i="1"/>
  <c r="T469" i="1" s="1"/>
  <c r="R470" i="1"/>
  <c r="T470" i="1" s="1"/>
  <c r="R471" i="1"/>
  <c r="T471" i="1" s="1"/>
  <c r="R472" i="1"/>
  <c r="T472" i="1" s="1"/>
  <c r="R473" i="1"/>
  <c r="T473" i="1" s="1"/>
  <c r="R474" i="1"/>
  <c r="T474" i="1" s="1"/>
  <c r="R475" i="1"/>
  <c r="T475" i="1" s="1"/>
  <c r="R476" i="1"/>
  <c r="T476" i="1" s="1"/>
  <c r="R477" i="1"/>
  <c r="T477" i="1" s="1"/>
  <c r="R478" i="1"/>
  <c r="T478" i="1" s="1"/>
  <c r="R479" i="1"/>
  <c r="T479" i="1" s="1"/>
  <c r="R480" i="1"/>
  <c r="T480" i="1" s="1"/>
  <c r="R481" i="1"/>
  <c r="T481" i="1" s="1"/>
  <c r="R482" i="1"/>
  <c r="T482" i="1" s="1"/>
  <c r="R483" i="1"/>
  <c r="T483" i="1" s="1"/>
  <c r="R484" i="1"/>
  <c r="T484" i="1" s="1"/>
  <c r="R485" i="1"/>
  <c r="T485" i="1" s="1"/>
  <c r="R486" i="1"/>
  <c r="T486" i="1" s="1"/>
  <c r="R487" i="1"/>
  <c r="T487" i="1" s="1"/>
  <c r="R488" i="1"/>
  <c r="T488" i="1" s="1"/>
  <c r="R489" i="1"/>
  <c r="T489" i="1" s="1"/>
  <c r="R490" i="1"/>
  <c r="T490" i="1" s="1"/>
  <c r="R491" i="1"/>
  <c r="T491" i="1" s="1"/>
  <c r="R492" i="1"/>
  <c r="T492" i="1" s="1"/>
  <c r="R493" i="1"/>
  <c r="T493" i="1" s="1"/>
  <c r="R494" i="1"/>
  <c r="T494" i="1" s="1"/>
  <c r="R495" i="1"/>
  <c r="T495" i="1" s="1"/>
  <c r="R496" i="1"/>
  <c r="T496" i="1" s="1"/>
  <c r="R497" i="1"/>
  <c r="T497" i="1" s="1"/>
  <c r="R498" i="1"/>
  <c r="T498" i="1" s="1"/>
  <c r="R499" i="1"/>
  <c r="T499" i="1" s="1"/>
  <c r="R500" i="1"/>
  <c r="T500" i="1" s="1"/>
  <c r="R501" i="1"/>
  <c r="T501" i="1" s="1"/>
  <c r="R502" i="1"/>
  <c r="T502" i="1" s="1"/>
  <c r="R503" i="1"/>
  <c r="T503" i="1" s="1"/>
  <c r="R504" i="1"/>
  <c r="T504" i="1" s="1"/>
  <c r="R505" i="1"/>
  <c r="T505" i="1" s="1"/>
  <c r="R506" i="1"/>
  <c r="T506" i="1" s="1"/>
  <c r="R507" i="1"/>
  <c r="T507" i="1" s="1"/>
  <c r="R508" i="1"/>
  <c r="T508" i="1" s="1"/>
  <c r="R509" i="1"/>
  <c r="T509" i="1" s="1"/>
  <c r="R510" i="1"/>
  <c r="T510" i="1" s="1"/>
  <c r="R511" i="1"/>
  <c r="T511" i="1" s="1"/>
  <c r="R512" i="1"/>
  <c r="T512" i="1" s="1"/>
  <c r="R513" i="1"/>
  <c r="T513" i="1" s="1"/>
  <c r="R514" i="1"/>
  <c r="T514" i="1" s="1"/>
  <c r="R515" i="1"/>
  <c r="T515" i="1" s="1"/>
  <c r="R516" i="1"/>
  <c r="T516" i="1" s="1"/>
  <c r="R517" i="1"/>
  <c r="T517" i="1" s="1"/>
  <c r="R518" i="1"/>
  <c r="T518" i="1" s="1"/>
  <c r="R519" i="1"/>
  <c r="T519" i="1" s="1"/>
  <c r="R520" i="1"/>
  <c r="T520" i="1" s="1"/>
  <c r="R521" i="1"/>
  <c r="T521" i="1" s="1"/>
  <c r="R522" i="1"/>
  <c r="T522" i="1" s="1"/>
  <c r="R523" i="1"/>
  <c r="T523" i="1" s="1"/>
  <c r="R524" i="1"/>
  <c r="T524" i="1" s="1"/>
  <c r="R525" i="1"/>
  <c r="T525" i="1" s="1"/>
  <c r="R526" i="1"/>
  <c r="T526" i="1" s="1"/>
  <c r="R527" i="1"/>
  <c r="T527" i="1" s="1"/>
  <c r="R528" i="1"/>
  <c r="T528" i="1" s="1"/>
  <c r="R529" i="1"/>
  <c r="T529" i="1" s="1"/>
  <c r="R530" i="1"/>
  <c r="T530" i="1" s="1"/>
  <c r="R531" i="1"/>
  <c r="T531" i="1" s="1"/>
  <c r="R532" i="1"/>
  <c r="T532" i="1" s="1"/>
  <c r="R533" i="1"/>
  <c r="T533" i="1" s="1"/>
  <c r="R534" i="1"/>
  <c r="T534" i="1" s="1"/>
  <c r="R535" i="1"/>
  <c r="T535" i="1" s="1"/>
  <c r="R536" i="1"/>
  <c r="T536" i="1" s="1"/>
  <c r="R537" i="1"/>
  <c r="T537" i="1" s="1"/>
  <c r="R538" i="1"/>
  <c r="T538" i="1" s="1"/>
  <c r="R539" i="1"/>
  <c r="T539" i="1" s="1"/>
  <c r="R540" i="1"/>
  <c r="T540" i="1" s="1"/>
  <c r="R541" i="1"/>
  <c r="T541" i="1" s="1"/>
  <c r="R542" i="1"/>
  <c r="T542" i="1" s="1"/>
  <c r="R543" i="1"/>
  <c r="T543" i="1" s="1"/>
  <c r="R544" i="1"/>
  <c r="T544" i="1" s="1"/>
  <c r="R545" i="1"/>
  <c r="T545" i="1" s="1"/>
  <c r="R546" i="1"/>
  <c r="T546" i="1" s="1"/>
  <c r="R547" i="1"/>
  <c r="T547" i="1" s="1"/>
  <c r="R548" i="1"/>
  <c r="T548" i="1" s="1"/>
  <c r="R549" i="1"/>
  <c r="T549" i="1" s="1"/>
  <c r="R550" i="1"/>
  <c r="T550" i="1" s="1"/>
  <c r="R551" i="1"/>
  <c r="T551" i="1" s="1"/>
  <c r="R552" i="1"/>
  <c r="T552" i="1" s="1"/>
  <c r="R553" i="1"/>
  <c r="T553" i="1" s="1"/>
  <c r="R554" i="1"/>
  <c r="T554" i="1" s="1"/>
  <c r="R555" i="1"/>
  <c r="T555" i="1" s="1"/>
  <c r="R556" i="1"/>
  <c r="T556" i="1" s="1"/>
  <c r="R557" i="1"/>
  <c r="T557" i="1" s="1"/>
  <c r="R558" i="1"/>
  <c r="T558" i="1" s="1"/>
  <c r="R559" i="1"/>
  <c r="T559" i="1" s="1"/>
  <c r="R560" i="1"/>
  <c r="T560" i="1" s="1"/>
  <c r="R561" i="1"/>
  <c r="T561" i="1" s="1"/>
  <c r="R562" i="1"/>
  <c r="T562" i="1" s="1"/>
  <c r="R563" i="1"/>
  <c r="T563" i="1" s="1"/>
  <c r="R564" i="1"/>
  <c r="T564" i="1" s="1"/>
  <c r="R565" i="1"/>
  <c r="T565" i="1" s="1"/>
  <c r="R566" i="1"/>
  <c r="T566" i="1" s="1"/>
  <c r="R567" i="1"/>
  <c r="T567" i="1" s="1"/>
  <c r="R568" i="1"/>
  <c r="T568" i="1" s="1"/>
  <c r="R569" i="1"/>
  <c r="T569" i="1" s="1"/>
  <c r="R570" i="1"/>
  <c r="T570" i="1" s="1"/>
  <c r="R571" i="1"/>
  <c r="T571" i="1" s="1"/>
  <c r="R572" i="1"/>
  <c r="T572" i="1" s="1"/>
  <c r="R573" i="1"/>
  <c r="T573" i="1" s="1"/>
  <c r="R574" i="1"/>
  <c r="T574" i="1" s="1"/>
  <c r="R575" i="1"/>
  <c r="T575" i="1" s="1"/>
  <c r="R576" i="1"/>
  <c r="T576" i="1" s="1"/>
  <c r="R577" i="1"/>
  <c r="T577" i="1" s="1"/>
  <c r="R578" i="1"/>
  <c r="T578" i="1" s="1"/>
  <c r="R579" i="1"/>
  <c r="T579" i="1" s="1"/>
  <c r="R580" i="1"/>
  <c r="T580" i="1" s="1"/>
  <c r="R581" i="1"/>
  <c r="T581" i="1" s="1"/>
  <c r="R582" i="1"/>
  <c r="T582" i="1" s="1"/>
  <c r="R583" i="1"/>
  <c r="T583" i="1" s="1"/>
  <c r="R584" i="1"/>
  <c r="T584" i="1" s="1"/>
  <c r="R585" i="1"/>
  <c r="T585" i="1" s="1"/>
  <c r="R586" i="1"/>
  <c r="T586" i="1" s="1"/>
  <c r="R587" i="1"/>
  <c r="T587" i="1" s="1"/>
  <c r="R588" i="1"/>
  <c r="T588" i="1" s="1"/>
  <c r="R589" i="1"/>
  <c r="T589" i="1" s="1"/>
  <c r="R590" i="1"/>
  <c r="T590" i="1" s="1"/>
  <c r="R591" i="1"/>
  <c r="T591" i="1" s="1"/>
  <c r="R592" i="1"/>
  <c r="T592" i="1" s="1"/>
  <c r="R593" i="1"/>
  <c r="T593" i="1" s="1"/>
  <c r="R594" i="1"/>
  <c r="T594" i="1" s="1"/>
  <c r="R595" i="1"/>
  <c r="T595" i="1" s="1"/>
  <c r="R596" i="1"/>
  <c r="T596" i="1" s="1"/>
  <c r="R597" i="1"/>
  <c r="T597" i="1" s="1"/>
  <c r="R598" i="1"/>
  <c r="T598" i="1" s="1"/>
  <c r="R599" i="1"/>
  <c r="T599" i="1" s="1"/>
  <c r="R600" i="1"/>
  <c r="T600" i="1" s="1"/>
  <c r="R601" i="1"/>
  <c r="T601" i="1" s="1"/>
  <c r="R602" i="1"/>
  <c r="T602" i="1" s="1"/>
  <c r="R603" i="1"/>
  <c r="T603" i="1" s="1"/>
  <c r="R604" i="1"/>
  <c r="T604" i="1" s="1"/>
  <c r="R605" i="1"/>
  <c r="T605" i="1" s="1"/>
  <c r="R606" i="1"/>
  <c r="T606" i="1" s="1"/>
  <c r="R607" i="1"/>
  <c r="T607" i="1" s="1"/>
  <c r="R608" i="1"/>
  <c r="T608" i="1" s="1"/>
  <c r="R609" i="1"/>
  <c r="T609" i="1" s="1"/>
  <c r="R610" i="1"/>
  <c r="T610" i="1" s="1"/>
  <c r="R611" i="1"/>
  <c r="T611" i="1" s="1"/>
  <c r="R612" i="1"/>
  <c r="T612" i="1" s="1"/>
  <c r="R613" i="1"/>
  <c r="T613" i="1" s="1"/>
  <c r="R614" i="1"/>
  <c r="T614" i="1" s="1"/>
  <c r="R615" i="1"/>
  <c r="T615" i="1" s="1"/>
  <c r="R616" i="1"/>
  <c r="T616" i="1" s="1"/>
  <c r="R617" i="1"/>
  <c r="T617" i="1" s="1"/>
  <c r="R618" i="1"/>
  <c r="T618" i="1" s="1"/>
  <c r="R619" i="1"/>
  <c r="T619" i="1" s="1"/>
  <c r="R620" i="1"/>
  <c r="T620" i="1" s="1"/>
  <c r="R621" i="1"/>
  <c r="T621" i="1" s="1"/>
  <c r="R622" i="1"/>
  <c r="T622" i="1" s="1"/>
  <c r="R623" i="1"/>
  <c r="T623" i="1" s="1"/>
  <c r="R624" i="1"/>
  <c r="T624" i="1" s="1"/>
  <c r="R625" i="1"/>
  <c r="T625" i="1" s="1"/>
  <c r="R626" i="1"/>
  <c r="T626" i="1" s="1"/>
  <c r="R627" i="1"/>
  <c r="T627" i="1" s="1"/>
  <c r="R628" i="1"/>
  <c r="T628" i="1" s="1"/>
  <c r="R629" i="1"/>
  <c r="T629" i="1" s="1"/>
  <c r="R630" i="1"/>
  <c r="T630" i="1" s="1"/>
  <c r="R631" i="1"/>
  <c r="T631" i="1" s="1"/>
  <c r="R632" i="1"/>
  <c r="T632" i="1" s="1"/>
  <c r="R633" i="1"/>
  <c r="T633" i="1" s="1"/>
  <c r="R634" i="1"/>
  <c r="T634" i="1" s="1"/>
  <c r="R635" i="1"/>
  <c r="T635" i="1" s="1"/>
  <c r="R636" i="1"/>
  <c r="T636" i="1" s="1"/>
  <c r="R637" i="1"/>
  <c r="T637" i="1" s="1"/>
  <c r="R638" i="1"/>
  <c r="T638" i="1" s="1"/>
  <c r="R639" i="1"/>
  <c r="T639" i="1" s="1"/>
  <c r="R640" i="1"/>
  <c r="T640" i="1" s="1"/>
  <c r="R641" i="1"/>
  <c r="T641" i="1" s="1"/>
  <c r="R642" i="1"/>
  <c r="T642" i="1" s="1"/>
  <c r="R643" i="1"/>
  <c r="T643" i="1" s="1"/>
  <c r="R644" i="1"/>
  <c r="T644" i="1" s="1"/>
  <c r="R645" i="1"/>
  <c r="T645" i="1" s="1"/>
  <c r="R646" i="1"/>
  <c r="T646" i="1" s="1"/>
  <c r="R647" i="1"/>
  <c r="T647" i="1" s="1"/>
  <c r="R648" i="1"/>
  <c r="T648" i="1" s="1"/>
  <c r="R649" i="1"/>
  <c r="T649" i="1" s="1"/>
  <c r="R650" i="1"/>
  <c r="T650" i="1" s="1"/>
  <c r="R651" i="1"/>
  <c r="T651" i="1" s="1"/>
  <c r="R652" i="1"/>
  <c r="T652" i="1" s="1"/>
  <c r="R653" i="1"/>
  <c r="T653" i="1" s="1"/>
  <c r="R654" i="1"/>
  <c r="T654" i="1" s="1"/>
  <c r="R655" i="1"/>
  <c r="T655" i="1" s="1"/>
  <c r="R656" i="1"/>
  <c r="T656" i="1" s="1"/>
  <c r="R657" i="1"/>
  <c r="T657" i="1" s="1"/>
  <c r="R658" i="1"/>
  <c r="T658" i="1" s="1"/>
  <c r="R659" i="1"/>
  <c r="T659" i="1" s="1"/>
  <c r="R660" i="1"/>
  <c r="T660" i="1" s="1"/>
  <c r="R661" i="1"/>
  <c r="T661" i="1" s="1"/>
  <c r="R662" i="1"/>
  <c r="T662" i="1" s="1"/>
  <c r="R663" i="1"/>
  <c r="T663" i="1" s="1"/>
  <c r="R664" i="1"/>
  <c r="T664" i="1" s="1"/>
  <c r="R665" i="1"/>
  <c r="T665" i="1" s="1"/>
  <c r="R666" i="1"/>
  <c r="T666" i="1" s="1"/>
  <c r="R667" i="1"/>
  <c r="T667" i="1" s="1"/>
  <c r="R668" i="1"/>
  <c r="T668" i="1" s="1"/>
  <c r="R669" i="1"/>
  <c r="T669" i="1" s="1"/>
  <c r="R670" i="1"/>
  <c r="T670" i="1" s="1"/>
  <c r="R671" i="1"/>
  <c r="T671" i="1" s="1"/>
  <c r="R672" i="1"/>
  <c r="T672" i="1" s="1"/>
  <c r="R673" i="1"/>
  <c r="T673" i="1" s="1"/>
  <c r="R674" i="1"/>
  <c r="T674" i="1" s="1"/>
  <c r="R675" i="1"/>
  <c r="T675" i="1" s="1"/>
  <c r="R676" i="1"/>
  <c r="T676" i="1" s="1"/>
  <c r="R677" i="1"/>
  <c r="T677" i="1" s="1"/>
  <c r="R678" i="1"/>
  <c r="T678" i="1" s="1"/>
  <c r="R679" i="1"/>
  <c r="T679" i="1" s="1"/>
  <c r="R680" i="1"/>
  <c r="T680" i="1" s="1"/>
  <c r="R681" i="1"/>
  <c r="T681" i="1" s="1"/>
  <c r="R682" i="1"/>
  <c r="T682" i="1" s="1"/>
  <c r="R683" i="1"/>
  <c r="T683" i="1" s="1"/>
  <c r="R684" i="1"/>
  <c r="T684" i="1" s="1"/>
  <c r="R685" i="1"/>
  <c r="T685" i="1" s="1"/>
  <c r="R686" i="1"/>
  <c r="T686" i="1" s="1"/>
  <c r="R687" i="1"/>
  <c r="T687" i="1" s="1"/>
  <c r="R688" i="1"/>
  <c r="T688" i="1" s="1"/>
  <c r="R689" i="1"/>
  <c r="T689" i="1" s="1"/>
  <c r="R690" i="1"/>
  <c r="T690" i="1" s="1"/>
  <c r="R691" i="1"/>
  <c r="T691" i="1" s="1"/>
  <c r="R692" i="1"/>
  <c r="T692" i="1" s="1"/>
  <c r="R693" i="1"/>
  <c r="T693" i="1" s="1"/>
  <c r="R694" i="1"/>
  <c r="T694" i="1" s="1"/>
  <c r="R695" i="1"/>
  <c r="T695" i="1" s="1"/>
  <c r="R696" i="1"/>
  <c r="T696" i="1" s="1"/>
  <c r="R697" i="1"/>
  <c r="T697" i="1" s="1"/>
  <c r="R698" i="1"/>
  <c r="T698" i="1" s="1"/>
  <c r="R699" i="1"/>
  <c r="T699" i="1" s="1"/>
  <c r="R700" i="1"/>
  <c r="T700" i="1" s="1"/>
  <c r="R701" i="1"/>
  <c r="T701" i="1" s="1"/>
  <c r="R702" i="1"/>
  <c r="T702" i="1" s="1"/>
  <c r="R703" i="1"/>
  <c r="T703" i="1" s="1"/>
  <c r="R704" i="1"/>
  <c r="T704" i="1" s="1"/>
  <c r="R705" i="1"/>
  <c r="T705" i="1" s="1"/>
  <c r="R706" i="1"/>
  <c r="T706" i="1" s="1"/>
  <c r="R707" i="1"/>
  <c r="T707" i="1" s="1"/>
  <c r="R708" i="1"/>
  <c r="T708" i="1" s="1"/>
  <c r="R709" i="1"/>
  <c r="T709" i="1" s="1"/>
  <c r="R710" i="1"/>
  <c r="T710" i="1" s="1"/>
  <c r="R711" i="1"/>
  <c r="T711" i="1" s="1"/>
  <c r="R712" i="1"/>
  <c r="T712" i="1" s="1"/>
  <c r="R713" i="1"/>
  <c r="T713" i="1" s="1"/>
  <c r="R714" i="1"/>
  <c r="T714" i="1" s="1"/>
  <c r="R715" i="1"/>
  <c r="T715" i="1" s="1"/>
  <c r="R716" i="1"/>
  <c r="T716" i="1" s="1"/>
  <c r="R717" i="1"/>
  <c r="T717" i="1" s="1"/>
  <c r="R718" i="1"/>
  <c r="T718" i="1" s="1"/>
  <c r="R719" i="1"/>
  <c r="T719" i="1" s="1"/>
  <c r="R720" i="1"/>
  <c r="T720" i="1" s="1"/>
  <c r="R721" i="1"/>
  <c r="T721" i="1" s="1"/>
  <c r="R722" i="1"/>
  <c r="T722" i="1" s="1"/>
  <c r="R723" i="1"/>
  <c r="T723" i="1" s="1"/>
  <c r="R724" i="1"/>
  <c r="T724" i="1" s="1"/>
  <c r="R725" i="1"/>
  <c r="T725" i="1" s="1"/>
  <c r="R726" i="1"/>
  <c r="T726" i="1" s="1"/>
  <c r="R727" i="1"/>
  <c r="T727" i="1" s="1"/>
  <c r="R728" i="1"/>
  <c r="T728" i="1" s="1"/>
  <c r="R729" i="1"/>
  <c r="T729" i="1" s="1"/>
  <c r="R730" i="1"/>
  <c r="T730" i="1" s="1"/>
  <c r="R731" i="1"/>
  <c r="T731" i="1" s="1"/>
  <c r="R732" i="1"/>
  <c r="T732" i="1" s="1"/>
  <c r="R733" i="1"/>
  <c r="T733" i="1" s="1"/>
  <c r="R734" i="1"/>
  <c r="T734" i="1" s="1"/>
  <c r="R735" i="1"/>
  <c r="T735" i="1" s="1"/>
  <c r="R736" i="1"/>
  <c r="T736" i="1" s="1"/>
  <c r="R737" i="1"/>
  <c r="T737" i="1" s="1"/>
  <c r="R738" i="1"/>
  <c r="T738" i="1" s="1"/>
  <c r="R739" i="1"/>
  <c r="T739" i="1" s="1"/>
  <c r="R740" i="1"/>
  <c r="T740" i="1" s="1"/>
  <c r="R741" i="1"/>
  <c r="T741" i="1" s="1"/>
  <c r="R742" i="1"/>
  <c r="T742" i="1" s="1"/>
  <c r="R743" i="1"/>
  <c r="T743" i="1" s="1"/>
  <c r="R744" i="1"/>
  <c r="T744" i="1" s="1"/>
  <c r="R745" i="1"/>
  <c r="T745" i="1" s="1"/>
  <c r="R746" i="1"/>
  <c r="T746" i="1" s="1"/>
  <c r="R747" i="1"/>
  <c r="T747" i="1" s="1"/>
  <c r="R748" i="1"/>
  <c r="T748" i="1" s="1"/>
  <c r="R749" i="1"/>
  <c r="T749" i="1" s="1"/>
  <c r="R750" i="1"/>
  <c r="T750" i="1" s="1"/>
  <c r="R751" i="1"/>
  <c r="T751" i="1" s="1"/>
  <c r="R752" i="1"/>
  <c r="T752" i="1" s="1"/>
  <c r="R753" i="1"/>
  <c r="T753" i="1" s="1"/>
  <c r="R754" i="1"/>
  <c r="T754" i="1" s="1"/>
  <c r="R755" i="1"/>
  <c r="T755" i="1" s="1"/>
  <c r="R756" i="1"/>
  <c r="T756" i="1" s="1"/>
  <c r="R757" i="1"/>
  <c r="T757" i="1" s="1"/>
  <c r="R758" i="1"/>
  <c r="T758" i="1" s="1"/>
  <c r="R759" i="1"/>
  <c r="T759" i="1" s="1"/>
  <c r="R760" i="1"/>
  <c r="T760" i="1" s="1"/>
  <c r="R761" i="1"/>
  <c r="T761" i="1" s="1"/>
  <c r="R762" i="1"/>
  <c r="T762" i="1" s="1"/>
  <c r="R763" i="1"/>
  <c r="T763" i="1" s="1"/>
  <c r="R764" i="1"/>
  <c r="T764" i="1" s="1"/>
  <c r="R765" i="1"/>
  <c r="T765" i="1" s="1"/>
  <c r="R766" i="1"/>
  <c r="T766" i="1" s="1"/>
  <c r="R767" i="1"/>
  <c r="T767" i="1" s="1"/>
  <c r="R768" i="1"/>
  <c r="T768" i="1" s="1"/>
  <c r="R769" i="1"/>
  <c r="T769" i="1" s="1"/>
  <c r="R770" i="1"/>
  <c r="T770" i="1" s="1"/>
  <c r="R771" i="1"/>
  <c r="T771" i="1" s="1"/>
  <c r="R772" i="1"/>
  <c r="T772" i="1" s="1"/>
  <c r="R773" i="1"/>
  <c r="T773" i="1" s="1"/>
  <c r="R774" i="1"/>
  <c r="T774" i="1" s="1"/>
  <c r="R775" i="1"/>
  <c r="T775" i="1" s="1"/>
  <c r="R776" i="1"/>
  <c r="T776" i="1" s="1"/>
  <c r="R777" i="1"/>
  <c r="T777" i="1" s="1"/>
  <c r="R778" i="1"/>
  <c r="T778" i="1" s="1"/>
  <c r="R779" i="1"/>
  <c r="T779" i="1" s="1"/>
  <c r="R780" i="1"/>
  <c r="T780" i="1" s="1"/>
  <c r="R781" i="1"/>
  <c r="T781" i="1" s="1"/>
  <c r="R782" i="1"/>
  <c r="T782" i="1" s="1"/>
  <c r="R783" i="1"/>
  <c r="T783" i="1" s="1"/>
  <c r="R784" i="1"/>
  <c r="T784" i="1" s="1"/>
  <c r="R785" i="1"/>
  <c r="T785" i="1" s="1"/>
  <c r="R786" i="1"/>
  <c r="T786" i="1" s="1"/>
  <c r="R787" i="1"/>
  <c r="T787" i="1" s="1"/>
  <c r="R788" i="1"/>
  <c r="T788" i="1" s="1"/>
  <c r="R789" i="1"/>
  <c r="T789" i="1" s="1"/>
  <c r="R790" i="1"/>
  <c r="T790" i="1" s="1"/>
  <c r="R791" i="1"/>
  <c r="T791" i="1" s="1"/>
  <c r="R792" i="1"/>
  <c r="T792" i="1" s="1"/>
  <c r="R793" i="1"/>
  <c r="T793" i="1" s="1"/>
  <c r="R794" i="1"/>
  <c r="T794" i="1" s="1"/>
  <c r="R795" i="1"/>
  <c r="T795" i="1" s="1"/>
  <c r="R796" i="1"/>
  <c r="T796" i="1" s="1"/>
  <c r="R797" i="1"/>
  <c r="T797" i="1" s="1"/>
  <c r="R798" i="1"/>
  <c r="T798" i="1" s="1"/>
  <c r="R799" i="1"/>
  <c r="T799" i="1" s="1"/>
  <c r="R800" i="1"/>
  <c r="T800" i="1" s="1"/>
  <c r="R801" i="1"/>
  <c r="T801" i="1" s="1"/>
  <c r="R802" i="1"/>
  <c r="T802" i="1" s="1"/>
  <c r="R803" i="1"/>
  <c r="T803" i="1" s="1"/>
  <c r="R804" i="1"/>
  <c r="T804" i="1" s="1"/>
  <c r="R805" i="1"/>
  <c r="T805" i="1" s="1"/>
  <c r="R806" i="1"/>
  <c r="T806" i="1" s="1"/>
  <c r="R807" i="1"/>
  <c r="T807" i="1" s="1"/>
  <c r="R808" i="1"/>
  <c r="T808" i="1" s="1"/>
  <c r="R809" i="1"/>
  <c r="T809" i="1" s="1"/>
  <c r="R810" i="1"/>
  <c r="T810" i="1" s="1"/>
  <c r="R811" i="1"/>
  <c r="T811" i="1" s="1"/>
  <c r="R812" i="1"/>
  <c r="T812" i="1" s="1"/>
  <c r="R813" i="1"/>
  <c r="T813" i="1" s="1"/>
  <c r="R814" i="1"/>
  <c r="T814" i="1" s="1"/>
  <c r="R815" i="1"/>
  <c r="T815" i="1" s="1"/>
  <c r="R816" i="1"/>
  <c r="T816" i="1" s="1"/>
  <c r="R817" i="1"/>
  <c r="T817" i="1" s="1"/>
  <c r="R818" i="1"/>
  <c r="T818" i="1" s="1"/>
  <c r="R819" i="1"/>
  <c r="T819" i="1" s="1"/>
  <c r="R820" i="1"/>
  <c r="T820" i="1" s="1"/>
  <c r="R821" i="1"/>
  <c r="T821" i="1" s="1"/>
  <c r="R822" i="1"/>
  <c r="T822" i="1" s="1"/>
  <c r="R823" i="1"/>
  <c r="T823" i="1" s="1"/>
  <c r="R824" i="1"/>
  <c r="T824" i="1" s="1"/>
  <c r="R825" i="1"/>
  <c r="T825" i="1" s="1"/>
  <c r="R826" i="1"/>
  <c r="T826" i="1" s="1"/>
  <c r="R827" i="1"/>
  <c r="T827" i="1" s="1"/>
  <c r="R828" i="1"/>
  <c r="T828" i="1" s="1"/>
  <c r="R829" i="1"/>
  <c r="T829" i="1" s="1"/>
  <c r="R830" i="1"/>
  <c r="T830" i="1" s="1"/>
  <c r="R831" i="1"/>
  <c r="T831" i="1" s="1"/>
  <c r="R832" i="1"/>
  <c r="T832" i="1" s="1"/>
  <c r="R833" i="1"/>
  <c r="T833" i="1" s="1"/>
  <c r="R834" i="1"/>
  <c r="T834" i="1" s="1"/>
  <c r="R835" i="1"/>
  <c r="T835" i="1" s="1"/>
  <c r="R836" i="1"/>
  <c r="T836" i="1" s="1"/>
  <c r="R837" i="1"/>
  <c r="T837" i="1" s="1"/>
  <c r="R838" i="1"/>
  <c r="T838" i="1" s="1"/>
  <c r="R839" i="1"/>
  <c r="T839" i="1" s="1"/>
  <c r="R840" i="1"/>
  <c r="T840" i="1" s="1"/>
  <c r="R841" i="1"/>
  <c r="T841" i="1" s="1"/>
  <c r="R842" i="1"/>
  <c r="T842" i="1" s="1"/>
  <c r="R843" i="1"/>
  <c r="T843" i="1" s="1"/>
  <c r="R844" i="1"/>
  <c r="T844" i="1" s="1"/>
  <c r="R845" i="1"/>
  <c r="T845" i="1" s="1"/>
  <c r="R846" i="1"/>
  <c r="T846" i="1" s="1"/>
  <c r="R847" i="1"/>
  <c r="T847" i="1" s="1"/>
  <c r="R848" i="1"/>
  <c r="T848" i="1" s="1"/>
  <c r="R849" i="1"/>
  <c r="T849" i="1" s="1"/>
  <c r="R850" i="1"/>
  <c r="T850" i="1" s="1"/>
  <c r="R851" i="1"/>
  <c r="T851" i="1" s="1"/>
  <c r="R852" i="1"/>
  <c r="T852" i="1" s="1"/>
  <c r="R853" i="1"/>
  <c r="T853" i="1" s="1"/>
  <c r="R854" i="1"/>
  <c r="T854" i="1" s="1"/>
  <c r="R855" i="1"/>
  <c r="T855" i="1" s="1"/>
  <c r="R856" i="1"/>
  <c r="T856" i="1" s="1"/>
  <c r="R857" i="1"/>
  <c r="T857" i="1" s="1"/>
  <c r="R858" i="1"/>
  <c r="T858" i="1" s="1"/>
  <c r="R859" i="1"/>
  <c r="T859" i="1" s="1"/>
  <c r="R860" i="1"/>
  <c r="T860" i="1" s="1"/>
  <c r="R861" i="1"/>
  <c r="T861" i="1" s="1"/>
  <c r="R862" i="1"/>
  <c r="T862" i="1" s="1"/>
  <c r="R863" i="1"/>
  <c r="T863" i="1" s="1"/>
  <c r="R864" i="1"/>
  <c r="T864" i="1" s="1"/>
  <c r="R865" i="1"/>
  <c r="T865" i="1" s="1"/>
  <c r="R866" i="1"/>
  <c r="T866" i="1" s="1"/>
  <c r="R867" i="1"/>
  <c r="T867" i="1" s="1"/>
  <c r="R868" i="1"/>
  <c r="T868" i="1" s="1"/>
  <c r="R869" i="1"/>
  <c r="T869" i="1" s="1"/>
  <c r="R870" i="1"/>
  <c r="T870" i="1" s="1"/>
  <c r="R871" i="1"/>
  <c r="T871" i="1" s="1"/>
  <c r="R872" i="1"/>
  <c r="T872" i="1" s="1"/>
  <c r="R873" i="1"/>
  <c r="T873" i="1" s="1"/>
  <c r="R874" i="1"/>
  <c r="T874" i="1" s="1"/>
  <c r="R875" i="1"/>
  <c r="T875" i="1" s="1"/>
  <c r="R876" i="1"/>
  <c r="T876" i="1" s="1"/>
  <c r="R877" i="1"/>
  <c r="T877" i="1" s="1"/>
  <c r="R878" i="1"/>
  <c r="T878" i="1" s="1"/>
  <c r="R879" i="1"/>
  <c r="T879" i="1" s="1"/>
  <c r="R880" i="1"/>
  <c r="T880" i="1" s="1"/>
  <c r="R881" i="1"/>
  <c r="T881" i="1" s="1"/>
  <c r="R882" i="1"/>
  <c r="T882" i="1" s="1"/>
  <c r="R883" i="1"/>
  <c r="T883" i="1" s="1"/>
  <c r="R884" i="1"/>
  <c r="T884" i="1" s="1"/>
  <c r="R885" i="1"/>
  <c r="T885" i="1" s="1"/>
  <c r="R886" i="1"/>
  <c r="T886" i="1" s="1"/>
  <c r="R887" i="1"/>
  <c r="T887" i="1" s="1"/>
  <c r="R888" i="1"/>
  <c r="T888" i="1" s="1"/>
  <c r="R889" i="1"/>
  <c r="T889" i="1" s="1"/>
  <c r="R890" i="1"/>
  <c r="T890" i="1" s="1"/>
  <c r="R891" i="1"/>
  <c r="T891" i="1" s="1"/>
  <c r="R892" i="1"/>
  <c r="T892" i="1" s="1"/>
  <c r="R893" i="1"/>
  <c r="T893" i="1" s="1"/>
  <c r="R894" i="1"/>
  <c r="T894" i="1" s="1"/>
  <c r="R895" i="1"/>
  <c r="T895" i="1" s="1"/>
  <c r="R896" i="1"/>
  <c r="T896" i="1" s="1"/>
  <c r="R897" i="1"/>
  <c r="T897" i="1" s="1"/>
  <c r="R898" i="1"/>
  <c r="T898" i="1" s="1"/>
  <c r="R899" i="1"/>
  <c r="T899" i="1" s="1"/>
  <c r="R900" i="1"/>
  <c r="T900" i="1" s="1"/>
  <c r="R901" i="1"/>
  <c r="T901" i="1" s="1"/>
  <c r="R902" i="1"/>
  <c r="T902" i="1" s="1"/>
  <c r="R903" i="1"/>
  <c r="T903" i="1" s="1"/>
  <c r="R904" i="1"/>
  <c r="T904" i="1" s="1"/>
  <c r="R905" i="1"/>
  <c r="T905" i="1" s="1"/>
  <c r="R906" i="1"/>
  <c r="T906" i="1" s="1"/>
  <c r="R907" i="1"/>
  <c r="T907" i="1" s="1"/>
  <c r="R908" i="1"/>
  <c r="T908" i="1" s="1"/>
  <c r="R909" i="1"/>
  <c r="T909" i="1" s="1"/>
  <c r="R910" i="1"/>
  <c r="T910" i="1" s="1"/>
  <c r="R911" i="1"/>
  <c r="T911" i="1" s="1"/>
  <c r="R912" i="1"/>
  <c r="T912" i="1" s="1"/>
  <c r="R913" i="1"/>
  <c r="T913" i="1" s="1"/>
  <c r="R914" i="1"/>
  <c r="T914" i="1" s="1"/>
  <c r="R915" i="1"/>
  <c r="T915" i="1" s="1"/>
  <c r="R916" i="1"/>
  <c r="T916" i="1" s="1"/>
  <c r="R917" i="1"/>
  <c r="T917" i="1" s="1"/>
  <c r="R918" i="1"/>
  <c r="T918" i="1" s="1"/>
  <c r="R919" i="1"/>
  <c r="T919" i="1" s="1"/>
  <c r="R920" i="1"/>
  <c r="T920" i="1" s="1"/>
  <c r="R921" i="1"/>
  <c r="T921" i="1" s="1"/>
  <c r="R922" i="1"/>
  <c r="T922" i="1" s="1"/>
  <c r="R923" i="1"/>
  <c r="T923" i="1" s="1"/>
  <c r="R924" i="1"/>
  <c r="T924" i="1" s="1"/>
  <c r="R925" i="1"/>
  <c r="T925" i="1" s="1"/>
  <c r="R926" i="1"/>
  <c r="T926" i="1" s="1"/>
  <c r="R927" i="1"/>
  <c r="T927" i="1" s="1"/>
  <c r="R928" i="1"/>
  <c r="T928" i="1" s="1"/>
  <c r="R929" i="1"/>
  <c r="T929" i="1" s="1"/>
  <c r="R930" i="1"/>
  <c r="T930" i="1" s="1"/>
  <c r="R931" i="1"/>
  <c r="T931" i="1" s="1"/>
  <c r="R932" i="1"/>
  <c r="T932" i="1" s="1"/>
  <c r="R933" i="1"/>
  <c r="T933" i="1" s="1"/>
  <c r="R934" i="1"/>
  <c r="T934" i="1" s="1"/>
  <c r="R935" i="1"/>
  <c r="T935" i="1" s="1"/>
  <c r="R936" i="1"/>
  <c r="T936" i="1" s="1"/>
  <c r="R937" i="1"/>
  <c r="T937" i="1" s="1"/>
  <c r="R938" i="1"/>
  <c r="T938" i="1" s="1"/>
  <c r="R939" i="1"/>
  <c r="T939" i="1" s="1"/>
  <c r="R940" i="1"/>
  <c r="T940" i="1" s="1"/>
  <c r="R941" i="1"/>
  <c r="T941" i="1" s="1"/>
  <c r="R942" i="1"/>
  <c r="T942" i="1" s="1"/>
  <c r="R943" i="1"/>
  <c r="T943" i="1" s="1"/>
  <c r="R944" i="1"/>
  <c r="T944" i="1" s="1"/>
  <c r="R945" i="1"/>
  <c r="T945" i="1" s="1"/>
  <c r="R946" i="1"/>
  <c r="T946" i="1" s="1"/>
  <c r="R947" i="1"/>
  <c r="T947" i="1" s="1"/>
  <c r="R948" i="1"/>
  <c r="T948" i="1" s="1"/>
  <c r="R949" i="1"/>
  <c r="T949" i="1" s="1"/>
  <c r="R950" i="1"/>
  <c r="T950" i="1" s="1"/>
  <c r="R951" i="1"/>
  <c r="T951" i="1" s="1"/>
  <c r="R952" i="1"/>
  <c r="T952" i="1" s="1"/>
  <c r="R953" i="1"/>
  <c r="T953" i="1" s="1"/>
  <c r="R954" i="1"/>
  <c r="T954" i="1" s="1"/>
  <c r="R955" i="1"/>
  <c r="T955" i="1" s="1"/>
  <c r="R956" i="1"/>
  <c r="T956" i="1" s="1"/>
  <c r="R957" i="1"/>
  <c r="T957" i="1" s="1"/>
  <c r="R958" i="1"/>
  <c r="T958" i="1" s="1"/>
  <c r="R959" i="1"/>
  <c r="T959" i="1" s="1"/>
  <c r="R960" i="1"/>
  <c r="T960" i="1" s="1"/>
  <c r="R961" i="1"/>
  <c r="T961" i="1" s="1"/>
  <c r="R962" i="1"/>
  <c r="T962" i="1" s="1"/>
  <c r="R963" i="1"/>
  <c r="T963" i="1" s="1"/>
  <c r="R964" i="1"/>
  <c r="T964" i="1" s="1"/>
  <c r="R965" i="1"/>
  <c r="T965" i="1" s="1"/>
  <c r="R966" i="1"/>
  <c r="T966" i="1" s="1"/>
  <c r="R967" i="1"/>
  <c r="T967" i="1" s="1"/>
  <c r="R968" i="1"/>
  <c r="T968" i="1" s="1"/>
  <c r="R969" i="1"/>
  <c r="T969" i="1" s="1"/>
  <c r="R970" i="1"/>
  <c r="T970" i="1" s="1"/>
  <c r="R971" i="1"/>
  <c r="T971" i="1" s="1"/>
  <c r="R972" i="1"/>
  <c r="T972" i="1" s="1"/>
  <c r="R973" i="1"/>
  <c r="T973" i="1" s="1"/>
  <c r="R974" i="1"/>
  <c r="T974" i="1" s="1"/>
  <c r="R975" i="1"/>
  <c r="T975" i="1" s="1"/>
  <c r="R976" i="1"/>
  <c r="T976" i="1" s="1"/>
  <c r="R977" i="1"/>
  <c r="T977" i="1" s="1"/>
  <c r="R978" i="1"/>
  <c r="T978" i="1" s="1"/>
  <c r="R979" i="1"/>
  <c r="T979" i="1" s="1"/>
  <c r="R980" i="1"/>
  <c r="T980" i="1" s="1"/>
  <c r="R981" i="1"/>
  <c r="T981" i="1" s="1"/>
  <c r="R982" i="1"/>
  <c r="T982" i="1" s="1"/>
  <c r="R983" i="1"/>
  <c r="T983" i="1" s="1"/>
  <c r="R984" i="1"/>
  <c r="T984" i="1" s="1"/>
  <c r="R985" i="1"/>
  <c r="T985" i="1" s="1"/>
  <c r="R986" i="1"/>
  <c r="T986" i="1" s="1"/>
  <c r="R987" i="1"/>
  <c r="T987" i="1" s="1"/>
  <c r="R988" i="1"/>
  <c r="T988" i="1" s="1"/>
  <c r="R989" i="1"/>
  <c r="T989" i="1" s="1"/>
  <c r="R990" i="1"/>
  <c r="T990" i="1" s="1"/>
  <c r="R991" i="1"/>
  <c r="T991" i="1" s="1"/>
  <c r="R992" i="1"/>
  <c r="T992" i="1" s="1"/>
  <c r="R993" i="1"/>
  <c r="T993" i="1" s="1"/>
  <c r="R994" i="1"/>
  <c r="T994" i="1" s="1"/>
  <c r="R995" i="1"/>
  <c r="T995" i="1" s="1"/>
  <c r="R996" i="1"/>
  <c r="T996" i="1" s="1"/>
  <c r="R997" i="1"/>
  <c r="T997" i="1" s="1"/>
  <c r="R998" i="1"/>
  <c r="T998" i="1" s="1"/>
  <c r="R999" i="1"/>
  <c r="T999" i="1" s="1"/>
  <c r="R1000" i="1"/>
  <c r="T1000" i="1" s="1"/>
  <c r="R1001" i="1"/>
  <c r="T1001" i="1" s="1"/>
  <c r="R1002" i="1"/>
  <c r="T1002" i="1" s="1"/>
  <c r="R1003" i="1"/>
  <c r="T1003" i="1" s="1"/>
  <c r="R1004" i="1"/>
  <c r="T1004" i="1" s="1"/>
  <c r="R1005" i="1"/>
  <c r="T1005" i="1" s="1"/>
  <c r="R1006" i="1"/>
  <c r="T1006" i="1" s="1"/>
  <c r="R1007" i="1"/>
  <c r="T1007" i="1" s="1"/>
  <c r="R1008" i="1"/>
  <c r="T1008" i="1" s="1"/>
  <c r="R1009" i="1"/>
  <c r="T1009" i="1" s="1"/>
  <c r="R1010" i="1"/>
  <c r="T1010" i="1" s="1"/>
  <c r="R1011" i="1"/>
  <c r="T1011" i="1" s="1"/>
  <c r="R1012" i="1"/>
  <c r="T1012" i="1" s="1"/>
  <c r="R1013" i="1"/>
  <c r="T1013" i="1" s="1"/>
  <c r="R1014" i="1"/>
  <c r="T1014" i="1" s="1"/>
  <c r="R1015" i="1"/>
  <c r="T1015" i="1" s="1"/>
  <c r="R1016" i="1"/>
  <c r="T1016" i="1" s="1"/>
  <c r="R1017" i="1"/>
  <c r="T1017" i="1" s="1"/>
  <c r="R1018" i="1"/>
  <c r="T1018" i="1" s="1"/>
  <c r="R1019" i="1"/>
  <c r="T1019" i="1" s="1"/>
  <c r="R1020" i="1"/>
  <c r="T1020" i="1" s="1"/>
  <c r="R1021" i="1"/>
  <c r="T1021" i="1" s="1"/>
  <c r="R1022" i="1"/>
  <c r="T1022" i="1" s="1"/>
  <c r="R1023" i="1"/>
  <c r="T1023" i="1" s="1"/>
  <c r="R1024" i="1"/>
  <c r="T1024" i="1" s="1"/>
  <c r="R1025" i="1"/>
  <c r="T1025" i="1" s="1"/>
  <c r="R1026" i="1"/>
  <c r="T1026" i="1" s="1"/>
  <c r="R1027" i="1"/>
  <c r="T1027" i="1" s="1"/>
  <c r="R1028" i="1"/>
  <c r="T1028" i="1" s="1"/>
  <c r="R1029" i="1"/>
  <c r="T1029" i="1" s="1"/>
  <c r="R1030" i="1"/>
  <c r="T1030" i="1" s="1"/>
  <c r="R1031" i="1"/>
  <c r="T1031" i="1" s="1"/>
  <c r="R1032" i="1"/>
  <c r="T1032" i="1" s="1"/>
  <c r="R1033" i="1"/>
  <c r="T1033" i="1" s="1"/>
  <c r="R1034" i="1"/>
  <c r="T1034" i="1" s="1"/>
  <c r="R1035" i="1"/>
  <c r="T1035" i="1" s="1"/>
  <c r="R1036" i="1"/>
  <c r="T1036" i="1" s="1"/>
  <c r="R1037" i="1"/>
  <c r="T1037" i="1" s="1"/>
  <c r="R1038" i="1"/>
  <c r="T1038" i="1" s="1"/>
  <c r="R1039" i="1"/>
  <c r="T1039" i="1" s="1"/>
  <c r="R1040" i="1"/>
  <c r="T1040" i="1" s="1"/>
  <c r="R1041" i="1"/>
  <c r="T1041" i="1" s="1"/>
  <c r="R1042" i="1"/>
  <c r="T1042" i="1" s="1"/>
  <c r="R1043" i="1"/>
  <c r="T1043" i="1" s="1"/>
  <c r="R1044" i="1"/>
  <c r="T1044" i="1" s="1"/>
  <c r="R1045" i="1"/>
  <c r="T1045" i="1" s="1"/>
  <c r="R1046" i="1"/>
  <c r="T1046" i="1" s="1"/>
  <c r="R1047" i="1"/>
  <c r="T1047" i="1" s="1"/>
  <c r="R1048" i="1"/>
  <c r="T1048" i="1" s="1"/>
  <c r="R1049" i="1"/>
  <c r="T1049" i="1" s="1"/>
  <c r="R1050" i="1"/>
  <c r="T1050" i="1" s="1"/>
  <c r="R1051" i="1"/>
  <c r="T1051" i="1" s="1"/>
  <c r="R1052" i="1"/>
  <c r="T1052" i="1" s="1"/>
  <c r="R1053" i="1"/>
  <c r="T1053" i="1" s="1"/>
  <c r="R1054" i="1"/>
  <c r="T1054" i="1" s="1"/>
  <c r="R1055" i="1"/>
  <c r="T1055" i="1" s="1"/>
  <c r="R1056" i="1"/>
  <c r="T1056" i="1" s="1"/>
  <c r="R1057" i="1"/>
  <c r="T1057" i="1" s="1"/>
  <c r="R1058" i="1"/>
  <c r="T1058" i="1" s="1"/>
  <c r="R1059" i="1"/>
  <c r="T1059" i="1" s="1"/>
  <c r="R1060" i="1"/>
  <c r="T1060" i="1" s="1"/>
  <c r="R1061" i="1"/>
  <c r="T1061" i="1" s="1"/>
  <c r="R1062" i="1"/>
  <c r="T1062" i="1" s="1"/>
  <c r="R1063" i="1"/>
  <c r="T1063" i="1" s="1"/>
  <c r="R1064" i="1"/>
  <c r="T1064" i="1" s="1"/>
  <c r="R1065" i="1"/>
  <c r="T1065" i="1" s="1"/>
  <c r="R1066" i="1"/>
  <c r="T1066" i="1" s="1"/>
  <c r="R1067" i="1"/>
  <c r="T1067" i="1" s="1"/>
  <c r="R1068" i="1"/>
  <c r="T1068" i="1" s="1"/>
  <c r="R1069" i="1"/>
  <c r="T1069" i="1" s="1"/>
  <c r="R1070" i="1"/>
  <c r="T1070" i="1" s="1"/>
  <c r="R1071" i="1"/>
  <c r="T1071" i="1" s="1"/>
  <c r="R1072" i="1"/>
  <c r="T1072" i="1" s="1"/>
  <c r="R1073" i="1"/>
  <c r="T1073" i="1" s="1"/>
  <c r="R1074" i="1"/>
  <c r="T1074" i="1" s="1"/>
  <c r="R1075" i="1"/>
  <c r="T1075" i="1" s="1"/>
  <c r="R1076" i="1"/>
  <c r="T1076" i="1" s="1"/>
  <c r="R1077" i="1"/>
  <c r="T1077" i="1" s="1"/>
  <c r="R1078" i="1"/>
  <c r="T1078" i="1" s="1"/>
  <c r="R1079" i="1"/>
  <c r="T1079" i="1" s="1"/>
  <c r="R1080" i="1"/>
  <c r="T1080" i="1" s="1"/>
  <c r="R1081" i="1"/>
  <c r="T1081" i="1" s="1"/>
  <c r="R1082" i="1"/>
  <c r="T1082" i="1" s="1"/>
  <c r="R1083" i="1"/>
  <c r="T1083" i="1" s="1"/>
  <c r="R1084" i="1"/>
  <c r="T1084" i="1" s="1"/>
  <c r="R1085" i="1"/>
  <c r="T1085" i="1" s="1"/>
  <c r="R1086" i="1"/>
  <c r="T1086" i="1" s="1"/>
  <c r="R1087" i="1"/>
  <c r="T1087" i="1" s="1"/>
  <c r="R1088" i="1"/>
  <c r="T1088" i="1" s="1"/>
  <c r="R1089" i="1"/>
  <c r="T1089" i="1" s="1"/>
  <c r="R1090" i="1"/>
  <c r="T1090" i="1" s="1"/>
  <c r="R1091" i="1"/>
  <c r="T1091" i="1" s="1"/>
  <c r="R1092" i="1"/>
  <c r="T1092" i="1" s="1"/>
  <c r="R1093" i="1"/>
  <c r="T1093" i="1" s="1"/>
  <c r="R1094" i="1"/>
  <c r="T1094" i="1" s="1"/>
  <c r="R1095" i="1"/>
  <c r="T1095" i="1" s="1"/>
  <c r="R1096" i="1"/>
  <c r="T1096" i="1" s="1"/>
  <c r="R1097" i="1"/>
  <c r="T1097" i="1" s="1"/>
  <c r="R1098" i="1"/>
  <c r="T1098" i="1" s="1"/>
  <c r="R1099" i="1"/>
  <c r="T1099" i="1" s="1"/>
  <c r="R1100" i="1"/>
  <c r="T1100" i="1" s="1"/>
  <c r="R1101" i="1"/>
  <c r="T1101" i="1" s="1"/>
  <c r="R1102" i="1"/>
  <c r="T1102" i="1" s="1"/>
  <c r="R1103" i="1"/>
  <c r="T1103" i="1" s="1"/>
  <c r="R1104" i="1"/>
  <c r="T1104" i="1" s="1"/>
  <c r="R1105" i="1"/>
  <c r="T1105" i="1" s="1"/>
  <c r="R1106" i="1"/>
  <c r="T1106" i="1" s="1"/>
  <c r="R1107" i="1"/>
  <c r="T1107" i="1" s="1"/>
  <c r="R1108" i="1"/>
  <c r="T1108" i="1" s="1"/>
  <c r="R1109" i="1"/>
  <c r="T1109" i="1" s="1"/>
  <c r="R1110" i="1"/>
  <c r="T1110" i="1" s="1"/>
  <c r="R1111" i="1"/>
  <c r="T1111" i="1" s="1"/>
  <c r="R1112" i="1"/>
  <c r="T1112" i="1" s="1"/>
  <c r="R1113" i="1"/>
  <c r="T1113" i="1" s="1"/>
  <c r="R1114" i="1"/>
  <c r="T1114" i="1" s="1"/>
  <c r="R1115" i="1"/>
  <c r="T1115" i="1" s="1"/>
  <c r="R1116" i="1"/>
  <c r="T1116" i="1" s="1"/>
  <c r="R1117" i="1"/>
  <c r="T1117" i="1" s="1"/>
  <c r="R1118" i="1"/>
  <c r="T1118" i="1" s="1"/>
  <c r="R1119" i="1"/>
  <c r="T1119" i="1" s="1"/>
  <c r="R1120" i="1"/>
  <c r="T1120" i="1" s="1"/>
  <c r="R1121" i="1"/>
  <c r="T1121" i="1" s="1"/>
  <c r="R1122" i="1"/>
  <c r="T1122" i="1" s="1"/>
  <c r="R1123" i="1"/>
  <c r="T1123" i="1" s="1"/>
  <c r="R1124" i="1"/>
  <c r="T1124" i="1" s="1"/>
  <c r="R1125" i="1"/>
  <c r="T1125" i="1" s="1"/>
  <c r="R1126" i="1"/>
  <c r="T1126" i="1" s="1"/>
  <c r="R1127" i="1"/>
  <c r="T1127" i="1" s="1"/>
  <c r="R1128" i="1"/>
  <c r="T1128" i="1" s="1"/>
  <c r="R1129" i="1"/>
  <c r="T1129" i="1" s="1"/>
  <c r="R1130" i="1"/>
  <c r="T1130" i="1" s="1"/>
  <c r="R1131" i="1"/>
  <c r="T1131" i="1" s="1"/>
  <c r="R1132" i="1"/>
  <c r="T1132" i="1" s="1"/>
  <c r="R1133" i="1"/>
  <c r="T1133" i="1" s="1"/>
  <c r="R1134" i="1"/>
  <c r="T1134" i="1" s="1"/>
  <c r="R1135" i="1"/>
  <c r="T1135" i="1" s="1"/>
  <c r="R1136" i="1"/>
  <c r="T1136" i="1" s="1"/>
  <c r="R1137" i="1"/>
  <c r="T1137" i="1" s="1"/>
  <c r="R1138" i="1"/>
  <c r="T1138" i="1" s="1"/>
  <c r="R1139" i="1"/>
  <c r="T1139" i="1" s="1"/>
  <c r="R1140" i="1"/>
  <c r="T1140" i="1" s="1"/>
  <c r="R1141" i="1"/>
  <c r="T1141" i="1" s="1"/>
  <c r="R1142" i="1"/>
  <c r="T1142" i="1" s="1"/>
  <c r="R1143" i="1"/>
  <c r="T1143" i="1" s="1"/>
  <c r="R1144" i="1"/>
  <c r="T1144" i="1" s="1"/>
  <c r="R1145" i="1"/>
  <c r="T1145" i="1" s="1"/>
  <c r="R1146" i="1"/>
  <c r="T1146" i="1" s="1"/>
  <c r="R1147" i="1"/>
  <c r="T1147" i="1" s="1"/>
  <c r="R1148" i="1"/>
  <c r="T1148" i="1" s="1"/>
  <c r="R1149" i="1"/>
  <c r="T1149" i="1" s="1"/>
  <c r="R1150" i="1"/>
  <c r="T1150" i="1" s="1"/>
  <c r="R1151" i="1"/>
  <c r="T1151" i="1" s="1"/>
  <c r="R1152" i="1"/>
  <c r="T1152" i="1" s="1"/>
  <c r="R1153" i="1"/>
  <c r="T1153" i="1" s="1"/>
  <c r="R1154" i="1"/>
  <c r="T1154" i="1" s="1"/>
  <c r="R1155" i="1"/>
  <c r="T1155" i="1" s="1"/>
  <c r="R1156" i="1"/>
  <c r="T1156" i="1" s="1"/>
  <c r="R1157" i="1"/>
  <c r="T1157" i="1" s="1"/>
  <c r="R1158" i="1"/>
  <c r="T1158" i="1" s="1"/>
  <c r="R1159" i="1"/>
  <c r="T1159" i="1" s="1"/>
  <c r="R1160" i="1"/>
  <c r="T1160" i="1" s="1"/>
  <c r="R1161" i="1"/>
  <c r="T1161" i="1" s="1"/>
  <c r="R1162" i="1"/>
  <c r="T1162" i="1" s="1"/>
  <c r="R1163" i="1"/>
  <c r="T1163" i="1" s="1"/>
  <c r="R1164" i="1"/>
  <c r="T1164" i="1" s="1"/>
  <c r="R1165" i="1"/>
  <c r="T1165" i="1" s="1"/>
  <c r="R1166" i="1"/>
  <c r="T1166" i="1" s="1"/>
  <c r="R1167" i="1"/>
  <c r="T1167" i="1" s="1"/>
  <c r="R1168" i="1"/>
  <c r="T1168" i="1" s="1"/>
  <c r="R1169" i="1"/>
  <c r="T1169" i="1" s="1"/>
  <c r="R1170" i="1"/>
  <c r="T1170" i="1" s="1"/>
  <c r="R1171" i="1"/>
  <c r="T1171" i="1" s="1"/>
  <c r="R1172" i="1"/>
  <c r="T1172" i="1" s="1"/>
  <c r="R1173" i="1"/>
  <c r="T1173" i="1" s="1"/>
  <c r="R1174" i="1"/>
  <c r="T1174" i="1" s="1"/>
  <c r="R1175" i="1"/>
  <c r="T1175" i="1" s="1"/>
  <c r="R1176" i="1"/>
  <c r="T1176" i="1" s="1"/>
  <c r="R1177" i="1"/>
  <c r="T1177" i="1" s="1"/>
  <c r="R1178" i="1"/>
  <c r="T1178" i="1" s="1"/>
  <c r="R1179" i="1"/>
  <c r="T1179" i="1" s="1"/>
  <c r="R1180" i="1"/>
  <c r="T1180" i="1" s="1"/>
  <c r="R1181" i="1"/>
  <c r="T1181" i="1" s="1"/>
  <c r="R1182" i="1"/>
  <c r="T1182" i="1" s="1"/>
  <c r="R1183" i="1"/>
  <c r="T1183" i="1" s="1"/>
  <c r="R1184" i="1"/>
  <c r="T1184" i="1" s="1"/>
  <c r="R1185" i="1"/>
  <c r="T1185" i="1" s="1"/>
  <c r="R1186" i="1"/>
  <c r="T1186" i="1" s="1"/>
  <c r="R1187" i="1"/>
  <c r="T1187" i="1" s="1"/>
  <c r="R1188" i="1"/>
  <c r="T1188" i="1" s="1"/>
  <c r="R1189" i="1"/>
  <c r="T1189" i="1" s="1"/>
  <c r="R1190" i="1"/>
  <c r="T1190" i="1" s="1"/>
  <c r="R1191" i="1"/>
  <c r="T1191" i="1" s="1"/>
  <c r="R1192" i="1"/>
  <c r="T1192" i="1" s="1"/>
  <c r="R1193" i="1"/>
  <c r="T1193" i="1" s="1"/>
  <c r="R1194" i="1"/>
  <c r="T1194" i="1" s="1"/>
  <c r="R1195" i="1"/>
  <c r="T1195" i="1" s="1"/>
  <c r="R1196" i="1"/>
  <c r="T1196" i="1" s="1"/>
  <c r="R1197" i="1"/>
  <c r="T1197" i="1" s="1"/>
  <c r="R1198" i="1"/>
  <c r="T1198" i="1" s="1"/>
  <c r="R1199" i="1"/>
  <c r="T1199" i="1" s="1"/>
  <c r="R1200" i="1"/>
  <c r="T1200" i="1" s="1"/>
  <c r="R1201" i="1"/>
  <c r="T1201" i="1" s="1"/>
  <c r="R1202" i="1"/>
  <c r="T1202" i="1" s="1"/>
  <c r="R1203" i="1"/>
  <c r="T1203" i="1" s="1"/>
  <c r="R1204" i="1"/>
  <c r="T1204" i="1" s="1"/>
  <c r="R1205" i="1"/>
  <c r="T1205" i="1" s="1"/>
  <c r="R1206" i="1"/>
  <c r="T1206" i="1" s="1"/>
  <c r="R1207" i="1"/>
  <c r="T1207" i="1" s="1"/>
  <c r="R1208" i="1"/>
  <c r="T1208" i="1" s="1"/>
  <c r="R1209" i="1"/>
  <c r="T1209" i="1" s="1"/>
  <c r="R1210" i="1"/>
  <c r="T1210" i="1" s="1"/>
  <c r="R1211" i="1"/>
  <c r="T1211" i="1" s="1"/>
  <c r="R1212" i="1"/>
  <c r="T1212" i="1" s="1"/>
  <c r="R1213" i="1"/>
  <c r="T1213" i="1" s="1"/>
  <c r="R1214" i="1"/>
  <c r="T1214" i="1" s="1"/>
  <c r="R1215" i="1"/>
  <c r="T1215" i="1" s="1"/>
  <c r="R1216" i="1"/>
  <c r="T1216" i="1" s="1"/>
  <c r="R1217" i="1"/>
  <c r="T1217" i="1" s="1"/>
  <c r="R1218" i="1"/>
  <c r="T1218" i="1" s="1"/>
  <c r="R1219" i="1"/>
  <c r="T1219" i="1" s="1"/>
  <c r="R1220" i="1"/>
  <c r="T1220" i="1" s="1"/>
  <c r="R1221" i="1"/>
  <c r="T1221" i="1" s="1"/>
  <c r="R1222" i="1"/>
  <c r="T1222" i="1" s="1"/>
  <c r="R1223" i="1"/>
  <c r="T1223" i="1" s="1"/>
  <c r="R1224" i="1"/>
  <c r="T1224" i="1" s="1"/>
  <c r="R1225" i="1"/>
  <c r="T1225" i="1" s="1"/>
  <c r="R1226" i="1"/>
  <c r="T1226" i="1" s="1"/>
  <c r="R1227" i="1"/>
  <c r="T1227" i="1" s="1"/>
  <c r="R1228" i="1"/>
  <c r="T1228" i="1" s="1"/>
  <c r="R1229" i="1"/>
  <c r="T1229" i="1" s="1"/>
  <c r="R1230" i="1"/>
  <c r="T1230" i="1" s="1"/>
  <c r="R1231" i="1"/>
  <c r="T1231" i="1" s="1"/>
  <c r="R1232" i="1"/>
  <c r="T1232" i="1" s="1"/>
  <c r="R1233" i="1"/>
  <c r="T1233" i="1" s="1"/>
  <c r="R1234" i="1"/>
  <c r="T1234" i="1" s="1"/>
  <c r="R1235" i="1"/>
  <c r="T1235" i="1" s="1"/>
  <c r="R1236" i="1"/>
  <c r="T1236" i="1" s="1"/>
  <c r="R1237" i="1"/>
  <c r="T1237" i="1" s="1"/>
  <c r="R1238" i="1"/>
  <c r="T1238" i="1" s="1"/>
  <c r="R1239" i="1"/>
  <c r="T1239" i="1" s="1"/>
  <c r="R1240" i="1"/>
  <c r="T1240" i="1" s="1"/>
  <c r="R1241" i="1"/>
  <c r="T1241" i="1" s="1"/>
  <c r="R1242" i="1"/>
  <c r="T1242" i="1" s="1"/>
  <c r="R1243" i="1"/>
  <c r="T1243" i="1" s="1"/>
  <c r="R1244" i="1"/>
  <c r="T1244" i="1" s="1"/>
  <c r="R1245" i="1"/>
  <c r="T1245" i="1" s="1"/>
  <c r="R1246" i="1"/>
  <c r="T1246" i="1" s="1"/>
  <c r="R1247" i="1"/>
  <c r="T1247" i="1" s="1"/>
  <c r="R1248" i="1"/>
  <c r="T1248" i="1" s="1"/>
  <c r="R1249" i="1"/>
  <c r="T1249" i="1" s="1"/>
  <c r="R1250" i="1"/>
  <c r="T1250" i="1" s="1"/>
  <c r="R1251" i="1"/>
  <c r="T1251" i="1" s="1"/>
  <c r="R1252" i="1"/>
  <c r="T1252" i="1" s="1"/>
  <c r="R1253" i="1"/>
  <c r="T1253" i="1" s="1"/>
  <c r="R1254" i="1"/>
  <c r="T1254" i="1" s="1"/>
  <c r="R1255" i="1"/>
  <c r="T1255" i="1" s="1"/>
  <c r="R1256" i="1"/>
  <c r="T1256" i="1" s="1"/>
  <c r="R1257" i="1"/>
  <c r="T1257" i="1" s="1"/>
  <c r="R1258" i="1"/>
  <c r="T1258" i="1" s="1"/>
  <c r="R1259" i="1"/>
  <c r="T1259" i="1" s="1"/>
  <c r="R1260" i="1"/>
  <c r="T1260" i="1" s="1"/>
  <c r="R1261" i="1"/>
  <c r="T1261" i="1" s="1"/>
  <c r="R1262" i="1"/>
  <c r="T1262" i="1" s="1"/>
  <c r="R1263" i="1"/>
  <c r="T1263" i="1" s="1"/>
  <c r="R1264" i="1"/>
  <c r="T1264" i="1" s="1"/>
  <c r="R1265" i="1"/>
  <c r="T1265" i="1" s="1"/>
  <c r="R1266" i="1"/>
  <c r="T1266" i="1" s="1"/>
  <c r="R1267" i="1"/>
  <c r="T1267" i="1" s="1"/>
  <c r="R1268" i="1"/>
  <c r="T1268" i="1" s="1"/>
  <c r="R1269" i="1"/>
  <c r="T1269" i="1" s="1"/>
  <c r="R1270" i="1"/>
  <c r="T1270" i="1" s="1"/>
  <c r="R1271" i="1"/>
  <c r="T1271" i="1" s="1"/>
  <c r="R1272" i="1"/>
  <c r="T1272" i="1" s="1"/>
  <c r="R1273" i="1"/>
  <c r="T1273" i="1" s="1"/>
  <c r="R1274" i="1"/>
  <c r="T1274" i="1" s="1"/>
  <c r="R1275" i="1"/>
  <c r="T1275" i="1" s="1"/>
  <c r="R1276" i="1"/>
  <c r="T1276" i="1" s="1"/>
  <c r="R1277" i="1"/>
  <c r="T1277" i="1" s="1"/>
  <c r="R1278" i="1"/>
  <c r="T1278" i="1" s="1"/>
  <c r="R1279" i="1"/>
  <c r="T1279" i="1" s="1"/>
  <c r="R1280" i="1"/>
  <c r="T1280" i="1" s="1"/>
  <c r="R1281" i="1"/>
  <c r="T1281" i="1" s="1"/>
  <c r="R1282" i="1"/>
  <c r="T1282" i="1" s="1"/>
  <c r="R1283" i="1"/>
  <c r="T1283" i="1" s="1"/>
  <c r="R1284" i="1"/>
  <c r="T1284" i="1" s="1"/>
  <c r="R1285" i="1"/>
  <c r="T1285" i="1" s="1"/>
  <c r="R1286" i="1"/>
  <c r="T1286" i="1" s="1"/>
  <c r="R1287" i="1"/>
  <c r="T1287" i="1" s="1"/>
  <c r="R1288" i="1"/>
  <c r="T1288" i="1" s="1"/>
  <c r="R1289" i="1"/>
  <c r="T1289" i="1" s="1"/>
  <c r="R1290" i="1"/>
  <c r="T1290" i="1" s="1"/>
  <c r="R1291" i="1"/>
  <c r="T1291" i="1" s="1"/>
  <c r="R1292" i="1"/>
  <c r="T1292" i="1" s="1"/>
  <c r="R1293" i="1"/>
  <c r="T1293" i="1" s="1"/>
  <c r="R1294" i="1"/>
  <c r="T1294" i="1" s="1"/>
  <c r="R1295" i="1"/>
  <c r="T1295" i="1" s="1"/>
  <c r="R1296" i="1"/>
  <c r="T1296" i="1" s="1"/>
  <c r="R1297" i="1"/>
  <c r="T1297" i="1" s="1"/>
  <c r="R1298" i="1"/>
  <c r="T1298" i="1" s="1"/>
  <c r="R1299" i="1"/>
  <c r="T1299" i="1" s="1"/>
  <c r="R1300" i="1"/>
  <c r="T1300" i="1" s="1"/>
  <c r="R1301" i="1"/>
  <c r="T1301" i="1" s="1"/>
  <c r="R1302" i="1"/>
  <c r="T1302" i="1" s="1"/>
  <c r="R1303" i="1"/>
  <c r="T1303" i="1" s="1"/>
  <c r="R1304" i="1"/>
  <c r="T1304" i="1" s="1"/>
  <c r="R1305" i="1"/>
  <c r="T1305" i="1" s="1"/>
  <c r="R1306" i="1"/>
  <c r="T1306" i="1" s="1"/>
  <c r="R1307" i="1"/>
  <c r="T1307" i="1" s="1"/>
  <c r="R1308" i="1"/>
  <c r="T1308" i="1" s="1"/>
  <c r="R1309" i="1"/>
  <c r="T1309" i="1" s="1"/>
  <c r="R1310" i="1"/>
  <c r="T1310" i="1" s="1"/>
  <c r="R1311" i="1"/>
  <c r="T1311" i="1" s="1"/>
  <c r="R1312" i="1"/>
  <c r="T1312" i="1" s="1"/>
  <c r="R1313" i="1"/>
  <c r="T1313" i="1" s="1"/>
  <c r="R1314" i="1"/>
  <c r="T1314" i="1" s="1"/>
  <c r="R1315" i="1"/>
  <c r="T1315" i="1" s="1"/>
  <c r="R1316" i="1"/>
  <c r="T1316" i="1" s="1"/>
  <c r="R1317" i="1"/>
  <c r="T1317" i="1" s="1"/>
  <c r="R1318" i="1"/>
  <c r="T1318" i="1" s="1"/>
  <c r="R1319" i="1"/>
  <c r="T1319" i="1" s="1"/>
  <c r="R1320" i="1"/>
  <c r="T1320" i="1" s="1"/>
  <c r="R1321" i="1"/>
  <c r="T1321" i="1" s="1"/>
  <c r="R1322" i="1"/>
  <c r="T1322" i="1" s="1"/>
  <c r="R1323" i="1"/>
  <c r="T1323" i="1" s="1"/>
  <c r="R1324" i="1"/>
  <c r="T1324" i="1" s="1"/>
  <c r="R1325" i="1"/>
  <c r="T1325" i="1" s="1"/>
  <c r="R1326" i="1"/>
  <c r="T1326" i="1" s="1"/>
  <c r="R1327" i="1"/>
  <c r="T1327" i="1" s="1"/>
  <c r="R1328" i="1"/>
  <c r="T1328" i="1" s="1"/>
  <c r="R1329" i="1"/>
  <c r="T1329" i="1" s="1"/>
  <c r="R1330" i="1"/>
  <c r="T1330" i="1" s="1"/>
  <c r="R1331" i="1"/>
  <c r="T1331" i="1" s="1"/>
  <c r="R1332" i="1"/>
  <c r="T1332" i="1" s="1"/>
  <c r="R1333" i="1"/>
  <c r="T1333" i="1" s="1"/>
  <c r="R1334" i="1"/>
  <c r="T1334" i="1" s="1"/>
  <c r="R1335" i="1"/>
  <c r="T1335" i="1" s="1"/>
  <c r="R1336" i="1"/>
  <c r="T1336" i="1" s="1"/>
  <c r="R1337" i="1"/>
  <c r="T1337" i="1" s="1"/>
  <c r="R1338" i="1"/>
  <c r="T1338" i="1" s="1"/>
  <c r="R1339" i="1"/>
  <c r="T1339" i="1" s="1"/>
  <c r="R1340" i="1"/>
  <c r="T1340" i="1" s="1"/>
  <c r="R1341" i="1"/>
  <c r="T1341" i="1" s="1"/>
  <c r="R1342" i="1"/>
  <c r="T1342" i="1" s="1"/>
  <c r="R1343" i="1"/>
  <c r="T1343" i="1" s="1"/>
  <c r="R1344" i="1"/>
  <c r="T1344" i="1" s="1"/>
  <c r="R1345" i="1"/>
  <c r="T1345" i="1" s="1"/>
  <c r="R1346" i="1"/>
  <c r="T1346" i="1" s="1"/>
  <c r="R1347" i="1"/>
  <c r="T1347" i="1" s="1"/>
  <c r="R1348" i="1"/>
  <c r="T1348" i="1" s="1"/>
  <c r="R1349" i="1"/>
  <c r="T1349" i="1" s="1"/>
  <c r="R1350" i="1"/>
  <c r="T1350" i="1" s="1"/>
  <c r="R1351" i="1"/>
  <c r="T1351" i="1" s="1"/>
  <c r="R1352" i="1"/>
  <c r="T1352" i="1" s="1"/>
  <c r="R1353" i="1"/>
  <c r="T1353" i="1" s="1"/>
  <c r="R1354" i="1"/>
  <c r="T1354" i="1" s="1"/>
  <c r="R1355" i="1"/>
  <c r="T1355" i="1" s="1"/>
  <c r="R1356" i="1"/>
  <c r="T1356" i="1" s="1"/>
  <c r="R1357" i="1"/>
  <c r="T1357" i="1" s="1"/>
  <c r="R1358" i="1"/>
  <c r="T1358" i="1" s="1"/>
  <c r="R1359" i="1"/>
  <c r="T1359" i="1" s="1"/>
  <c r="R1360" i="1"/>
  <c r="T1360" i="1" s="1"/>
  <c r="R1361" i="1"/>
  <c r="T1361" i="1" s="1"/>
  <c r="R1362" i="1"/>
  <c r="T1362" i="1" s="1"/>
  <c r="R1363" i="1"/>
  <c r="T1363" i="1" s="1"/>
  <c r="R1364" i="1"/>
  <c r="T1364" i="1" s="1"/>
  <c r="R1365" i="1"/>
  <c r="T1365" i="1" s="1"/>
  <c r="R1366" i="1"/>
  <c r="T1366" i="1" s="1"/>
  <c r="R1367" i="1"/>
  <c r="T1367" i="1" s="1"/>
  <c r="R1368" i="1"/>
  <c r="T1368" i="1" s="1"/>
  <c r="R1369" i="1"/>
  <c r="T1369" i="1" s="1"/>
  <c r="R1370" i="1"/>
  <c r="T1370" i="1" s="1"/>
  <c r="R1371" i="1"/>
  <c r="T1371" i="1" s="1"/>
  <c r="R1372" i="1"/>
  <c r="T1372" i="1" s="1"/>
  <c r="R1373" i="1"/>
  <c r="T1373" i="1" s="1"/>
  <c r="R1374" i="1"/>
  <c r="T1374" i="1" s="1"/>
  <c r="R1375" i="1"/>
  <c r="T1375" i="1" s="1"/>
  <c r="R1376" i="1"/>
  <c r="T1376" i="1" s="1"/>
  <c r="R1377" i="1"/>
  <c r="T1377" i="1" s="1"/>
  <c r="R1378" i="1"/>
  <c r="T1378" i="1" s="1"/>
  <c r="R1379" i="1"/>
  <c r="T1379" i="1" s="1"/>
  <c r="R1380" i="1"/>
  <c r="T1380" i="1" s="1"/>
  <c r="R1381" i="1"/>
  <c r="T1381" i="1" s="1"/>
  <c r="R1382" i="1"/>
  <c r="T1382" i="1" s="1"/>
  <c r="R1383" i="1"/>
  <c r="T1383" i="1" s="1"/>
  <c r="R1384" i="1"/>
  <c r="T1384" i="1" s="1"/>
  <c r="R1385" i="1"/>
  <c r="T1385" i="1" s="1"/>
  <c r="R1386" i="1"/>
  <c r="T1386" i="1" s="1"/>
  <c r="R1387" i="1"/>
  <c r="T1387" i="1" s="1"/>
  <c r="R1388" i="1"/>
  <c r="T1388" i="1" s="1"/>
  <c r="R1389" i="1"/>
  <c r="T1389" i="1" s="1"/>
  <c r="R1390" i="1"/>
  <c r="T1390" i="1" s="1"/>
  <c r="R1391" i="1"/>
  <c r="T1391" i="1" s="1"/>
  <c r="R1392" i="1"/>
  <c r="T1392" i="1" s="1"/>
  <c r="R1393" i="1"/>
  <c r="T1393" i="1" s="1"/>
  <c r="R1394" i="1"/>
  <c r="T1394" i="1" s="1"/>
  <c r="R1395" i="1"/>
  <c r="T1395" i="1" s="1"/>
  <c r="R1396" i="1"/>
  <c r="T1396" i="1" s="1"/>
  <c r="R1397" i="1"/>
  <c r="T1397" i="1" s="1"/>
  <c r="R1398" i="1"/>
  <c r="T1398" i="1" s="1"/>
  <c r="R1399" i="1"/>
  <c r="T1399" i="1" s="1"/>
  <c r="R1400" i="1"/>
  <c r="T1400" i="1" s="1"/>
  <c r="R1401" i="1"/>
  <c r="T1401" i="1" s="1"/>
  <c r="R1402" i="1"/>
  <c r="T1402" i="1" s="1"/>
  <c r="R1403" i="1"/>
  <c r="T1403" i="1" s="1"/>
  <c r="R1404" i="1"/>
  <c r="T1404" i="1" s="1"/>
  <c r="R1405" i="1"/>
  <c r="T1405" i="1" s="1"/>
  <c r="R1406" i="1"/>
  <c r="T1406" i="1" s="1"/>
  <c r="R1407" i="1"/>
  <c r="T1407" i="1" s="1"/>
  <c r="R1408" i="1"/>
  <c r="T1408" i="1" s="1"/>
  <c r="R1409" i="1"/>
  <c r="T1409" i="1" s="1"/>
  <c r="R1410" i="1"/>
  <c r="T1410" i="1" s="1"/>
  <c r="R1411" i="1"/>
  <c r="T1411" i="1" s="1"/>
  <c r="R1412" i="1"/>
  <c r="T1412" i="1" s="1"/>
  <c r="R1413" i="1"/>
  <c r="T1413" i="1" s="1"/>
  <c r="R1414" i="1"/>
  <c r="T1414" i="1" s="1"/>
  <c r="R1415" i="1"/>
  <c r="T1415" i="1" s="1"/>
  <c r="R1416" i="1"/>
  <c r="T1416" i="1" s="1"/>
  <c r="R1417" i="1"/>
  <c r="T1417" i="1" s="1"/>
  <c r="R1418" i="1"/>
  <c r="T1418" i="1" s="1"/>
  <c r="R1419" i="1"/>
  <c r="T1419" i="1" s="1"/>
  <c r="R1420" i="1"/>
  <c r="T1420" i="1" s="1"/>
  <c r="R1421" i="1"/>
  <c r="T1421" i="1" s="1"/>
  <c r="R1422" i="1"/>
  <c r="T1422" i="1" s="1"/>
  <c r="R1423" i="1"/>
  <c r="T1423" i="1" s="1"/>
  <c r="R1424" i="1"/>
  <c r="T1424" i="1" s="1"/>
  <c r="R1425" i="1"/>
  <c r="T1425" i="1" s="1"/>
  <c r="R1426" i="1"/>
  <c r="T1426" i="1" s="1"/>
  <c r="R1427" i="1"/>
  <c r="T1427" i="1" s="1"/>
  <c r="R1428" i="1"/>
  <c r="T1428" i="1" s="1"/>
  <c r="R1429" i="1"/>
  <c r="T1429" i="1" s="1"/>
  <c r="R1430" i="1"/>
  <c r="T1430" i="1" s="1"/>
  <c r="R1431" i="1"/>
  <c r="T1431" i="1" s="1"/>
  <c r="R1432" i="1"/>
  <c r="T1432" i="1" s="1"/>
  <c r="R1433" i="1"/>
  <c r="T1433" i="1" s="1"/>
  <c r="R1434" i="1"/>
  <c r="T1434" i="1" s="1"/>
  <c r="R1435" i="1"/>
  <c r="T1435" i="1" s="1"/>
  <c r="R1436" i="1"/>
  <c r="T1436" i="1" s="1"/>
  <c r="R1437" i="1"/>
  <c r="T1437" i="1" s="1"/>
  <c r="R1438" i="1"/>
  <c r="T1438" i="1" s="1"/>
  <c r="R1439" i="1"/>
  <c r="T1439" i="1" s="1"/>
  <c r="R1440" i="1"/>
  <c r="T1440" i="1" s="1"/>
  <c r="R1441" i="1"/>
  <c r="T1441" i="1" s="1"/>
  <c r="R1442" i="1"/>
  <c r="T1442" i="1" s="1"/>
  <c r="R1443" i="1"/>
  <c r="T1443" i="1" s="1"/>
  <c r="R1444" i="1"/>
  <c r="T1444" i="1" s="1"/>
  <c r="R1445" i="1"/>
  <c r="T1445" i="1" s="1"/>
  <c r="R1446" i="1"/>
  <c r="T1446" i="1" s="1"/>
  <c r="R1447" i="1"/>
  <c r="T1447" i="1" s="1"/>
  <c r="R1448" i="1"/>
  <c r="T1448" i="1" s="1"/>
  <c r="R1449" i="1"/>
  <c r="T1449" i="1" s="1"/>
  <c r="R1450" i="1"/>
  <c r="T1450" i="1" s="1"/>
  <c r="R1451" i="1"/>
  <c r="T1451" i="1" s="1"/>
  <c r="R1452" i="1"/>
  <c r="T1452" i="1" s="1"/>
  <c r="R1453" i="1"/>
  <c r="T1453" i="1" s="1"/>
  <c r="R1454" i="1"/>
  <c r="T1454" i="1" s="1"/>
  <c r="R1455" i="1"/>
  <c r="T1455" i="1" s="1"/>
  <c r="R1456" i="1"/>
  <c r="T1456" i="1" s="1"/>
  <c r="R1457" i="1"/>
  <c r="T1457" i="1" s="1"/>
  <c r="R1458" i="1"/>
  <c r="T1458" i="1" s="1"/>
  <c r="R1459" i="1"/>
  <c r="T1459" i="1" s="1"/>
  <c r="R1460" i="1"/>
  <c r="T1460" i="1" s="1"/>
  <c r="R1461" i="1"/>
  <c r="T1461" i="1" s="1"/>
  <c r="R1462" i="1"/>
  <c r="T1462" i="1" s="1"/>
  <c r="R1463" i="1"/>
  <c r="T1463" i="1" s="1"/>
  <c r="R1464" i="1"/>
  <c r="T1464" i="1" s="1"/>
  <c r="R1465" i="1"/>
  <c r="T1465" i="1" s="1"/>
  <c r="R1466" i="1"/>
  <c r="T1466" i="1" s="1"/>
  <c r="R1467" i="1"/>
  <c r="T1467" i="1" s="1"/>
  <c r="R1468" i="1"/>
  <c r="T1468" i="1" s="1"/>
  <c r="R1469" i="1"/>
  <c r="T1469" i="1" s="1"/>
  <c r="R1470" i="1"/>
  <c r="T1470" i="1" s="1"/>
  <c r="R1471" i="1"/>
  <c r="T1471" i="1" s="1"/>
  <c r="R1472" i="1"/>
  <c r="T1472" i="1" s="1"/>
  <c r="R1473" i="1"/>
  <c r="T1473" i="1" s="1"/>
  <c r="R1474" i="1"/>
  <c r="T1474" i="1" s="1"/>
  <c r="R1475" i="1"/>
  <c r="T1475" i="1" s="1"/>
  <c r="R1476" i="1"/>
  <c r="T1476" i="1" s="1"/>
  <c r="R1477" i="1"/>
  <c r="T1477" i="1" s="1"/>
  <c r="R1478" i="1"/>
  <c r="T1478" i="1" s="1"/>
  <c r="R1479" i="1"/>
  <c r="T1479" i="1" s="1"/>
  <c r="R1480" i="1"/>
  <c r="T1480" i="1" s="1"/>
  <c r="R1481" i="1"/>
  <c r="T1481" i="1" s="1"/>
  <c r="R1482" i="1"/>
  <c r="T1482" i="1" s="1"/>
  <c r="R1483" i="1"/>
  <c r="T1483" i="1" s="1"/>
  <c r="R1484" i="1"/>
  <c r="T1484" i="1" s="1"/>
  <c r="R1485" i="1"/>
  <c r="T1485" i="1" s="1"/>
  <c r="R1486" i="1"/>
  <c r="T1486" i="1" s="1"/>
  <c r="R1487" i="1"/>
  <c r="T1487" i="1" s="1"/>
  <c r="R1488" i="1"/>
  <c r="T1488" i="1" s="1"/>
  <c r="R1489" i="1"/>
  <c r="T1489" i="1" s="1"/>
  <c r="R1490" i="1"/>
  <c r="T1490" i="1" s="1"/>
  <c r="R1491" i="1"/>
  <c r="T1491" i="1" s="1"/>
  <c r="R1492" i="1"/>
  <c r="T1492" i="1" s="1"/>
  <c r="R1493" i="1"/>
  <c r="T1493" i="1" s="1"/>
  <c r="R1494" i="1"/>
  <c r="T1494" i="1" s="1"/>
  <c r="R1495" i="1"/>
  <c r="T1495" i="1" s="1"/>
  <c r="R1496" i="1"/>
  <c r="T1496" i="1" s="1"/>
  <c r="R1497" i="1"/>
  <c r="T1497" i="1" s="1"/>
  <c r="R1498" i="1"/>
  <c r="T1498" i="1" s="1"/>
  <c r="R1499" i="1"/>
  <c r="T1499" i="1" s="1"/>
  <c r="R1500" i="1"/>
  <c r="T1500" i="1" s="1"/>
  <c r="R1501" i="1"/>
  <c r="T1501" i="1" s="1"/>
  <c r="R1502" i="1"/>
  <c r="T1502" i="1" s="1"/>
  <c r="R1503" i="1"/>
  <c r="T1503" i="1" s="1"/>
  <c r="R1504" i="1"/>
  <c r="T1504" i="1" s="1"/>
  <c r="R1505" i="1"/>
  <c r="T1505" i="1" s="1"/>
  <c r="R1506" i="1"/>
  <c r="T1506" i="1" s="1"/>
  <c r="R1507" i="1"/>
  <c r="T1507" i="1" s="1"/>
  <c r="R1508" i="1"/>
  <c r="T1508" i="1" s="1"/>
  <c r="R1509" i="1"/>
  <c r="T1509" i="1" s="1"/>
  <c r="R1510" i="1"/>
  <c r="T1510" i="1" s="1"/>
  <c r="R1511" i="1"/>
  <c r="T1511" i="1" s="1"/>
  <c r="R1512" i="1"/>
  <c r="T1512" i="1" s="1"/>
  <c r="R1513" i="1"/>
  <c r="T1513" i="1" s="1"/>
  <c r="R1514" i="1"/>
  <c r="T1514" i="1" s="1"/>
  <c r="R1515" i="1"/>
  <c r="T1515" i="1" s="1"/>
  <c r="R1516" i="1"/>
  <c r="T1516" i="1" s="1"/>
  <c r="R1517" i="1"/>
  <c r="T1517" i="1" s="1"/>
  <c r="R1518" i="1"/>
  <c r="T1518" i="1" s="1"/>
  <c r="R1519" i="1"/>
  <c r="T1519" i="1" s="1"/>
  <c r="R1520" i="1"/>
  <c r="T1520" i="1" s="1"/>
  <c r="R1521" i="1"/>
  <c r="T1521" i="1" s="1"/>
  <c r="R1522" i="1"/>
  <c r="T1522" i="1" s="1"/>
  <c r="R1523" i="1"/>
  <c r="T1523" i="1" s="1"/>
  <c r="R1524" i="1"/>
  <c r="T1524" i="1" s="1"/>
  <c r="R1525" i="1"/>
  <c r="T1525" i="1" s="1"/>
  <c r="R1526" i="1"/>
  <c r="T1526" i="1" s="1"/>
  <c r="R1527" i="1"/>
  <c r="T1527" i="1" s="1"/>
  <c r="R1528" i="1"/>
  <c r="T1528" i="1" s="1"/>
  <c r="R1529" i="1"/>
  <c r="T1529" i="1" s="1"/>
  <c r="R1530" i="1"/>
  <c r="T1530" i="1" s="1"/>
  <c r="R1531" i="1"/>
  <c r="T1531" i="1" s="1"/>
  <c r="R1532" i="1"/>
  <c r="T1532" i="1" s="1"/>
  <c r="R1533" i="1"/>
  <c r="T1533" i="1" s="1"/>
  <c r="R1534" i="1"/>
  <c r="T1534" i="1" s="1"/>
  <c r="R1535" i="1"/>
  <c r="T1535" i="1" s="1"/>
  <c r="R1536" i="1"/>
  <c r="T1536" i="1" s="1"/>
  <c r="R1537" i="1"/>
  <c r="T1537" i="1" s="1"/>
  <c r="R1538" i="1"/>
  <c r="T1538" i="1" s="1"/>
  <c r="R1539" i="1"/>
  <c r="T1539" i="1" s="1"/>
  <c r="R1540" i="1"/>
  <c r="T1540" i="1" s="1"/>
  <c r="R1541" i="1"/>
  <c r="T1541" i="1" s="1"/>
  <c r="R1542" i="1"/>
  <c r="T1542" i="1" s="1"/>
  <c r="R1543" i="1"/>
  <c r="T1543" i="1" s="1"/>
  <c r="R1544" i="1"/>
  <c r="T1544" i="1" s="1"/>
  <c r="R1545" i="1"/>
  <c r="T1545" i="1" s="1"/>
  <c r="R1546" i="1"/>
  <c r="T1546" i="1" s="1"/>
  <c r="R1547" i="1"/>
  <c r="T1547" i="1" s="1"/>
  <c r="R1548" i="1"/>
  <c r="T1548" i="1" s="1"/>
  <c r="R1549" i="1"/>
  <c r="T1549" i="1" s="1"/>
  <c r="R1550" i="1"/>
  <c r="T1550" i="1" s="1"/>
  <c r="R1551" i="1"/>
  <c r="T1551" i="1" s="1"/>
  <c r="R1552" i="1"/>
  <c r="T1552" i="1" s="1"/>
  <c r="R1553" i="1"/>
  <c r="T1553" i="1" s="1"/>
  <c r="R1554" i="1"/>
  <c r="T1554" i="1" s="1"/>
  <c r="R1555" i="1"/>
  <c r="T1555" i="1" s="1"/>
  <c r="R1556" i="1"/>
  <c r="T1556" i="1" s="1"/>
  <c r="R1557" i="1"/>
  <c r="T1557" i="1" s="1"/>
  <c r="R1558" i="1"/>
  <c r="T1558" i="1" s="1"/>
  <c r="R1559" i="1"/>
  <c r="T1559" i="1" s="1"/>
  <c r="R1560" i="1"/>
  <c r="T1560" i="1" s="1"/>
  <c r="R1561" i="1"/>
  <c r="T1561" i="1" s="1"/>
  <c r="R1562" i="1"/>
  <c r="T1562" i="1" s="1"/>
  <c r="R1563" i="1"/>
  <c r="T1563" i="1" s="1"/>
  <c r="R1564" i="1"/>
  <c r="T1564" i="1" s="1"/>
  <c r="R1565" i="1"/>
  <c r="T1565" i="1" s="1"/>
  <c r="R1566" i="1"/>
  <c r="T1566" i="1" s="1"/>
  <c r="R1567" i="1"/>
  <c r="T1567" i="1" s="1"/>
  <c r="R1568" i="1"/>
  <c r="T1568" i="1" s="1"/>
  <c r="R1569" i="1"/>
  <c r="T1569" i="1" s="1"/>
  <c r="R1570" i="1"/>
  <c r="T1570" i="1" s="1"/>
  <c r="R1571" i="1"/>
  <c r="T1571" i="1" s="1"/>
  <c r="R1572" i="1"/>
  <c r="T1572" i="1" s="1"/>
  <c r="R1573" i="1"/>
  <c r="T1573" i="1" s="1"/>
  <c r="R1574" i="1"/>
  <c r="T1574" i="1" s="1"/>
  <c r="R1575" i="1"/>
  <c r="T1575" i="1" s="1"/>
  <c r="R1576" i="1"/>
  <c r="T1576" i="1" s="1"/>
  <c r="R1577" i="1"/>
  <c r="T1577" i="1" s="1"/>
  <c r="R1578" i="1"/>
  <c r="T1578" i="1" s="1"/>
  <c r="R1579" i="1"/>
  <c r="T1579" i="1" s="1"/>
  <c r="R1580" i="1"/>
  <c r="T1580" i="1" s="1"/>
  <c r="R1581" i="1"/>
  <c r="T1581" i="1" s="1"/>
  <c r="R1582" i="1"/>
  <c r="T1582" i="1" s="1"/>
  <c r="R1583" i="1"/>
  <c r="T1583" i="1" s="1"/>
  <c r="R1584" i="1"/>
  <c r="T1584" i="1" s="1"/>
  <c r="R1585" i="1"/>
  <c r="T1585" i="1" s="1"/>
  <c r="R1586" i="1"/>
  <c r="T1586" i="1" s="1"/>
  <c r="R1587" i="1"/>
  <c r="T1587" i="1" s="1"/>
  <c r="R1588" i="1"/>
  <c r="T1588" i="1" s="1"/>
  <c r="R1589" i="1"/>
  <c r="T1589" i="1" s="1"/>
  <c r="R1590" i="1"/>
  <c r="T1590" i="1" s="1"/>
  <c r="R1591" i="1"/>
  <c r="T1591" i="1" s="1"/>
  <c r="R1592" i="1"/>
  <c r="T1592" i="1" s="1"/>
  <c r="R1593" i="1"/>
  <c r="T1593" i="1" s="1"/>
  <c r="R1594" i="1"/>
  <c r="T1594" i="1" s="1"/>
  <c r="R1595" i="1"/>
  <c r="T1595" i="1" s="1"/>
  <c r="R1596" i="1"/>
  <c r="T1596" i="1" s="1"/>
  <c r="R1597" i="1"/>
  <c r="T1597" i="1" s="1"/>
  <c r="R1598" i="1"/>
  <c r="T1598" i="1" s="1"/>
  <c r="R1599" i="1"/>
  <c r="T1599" i="1" s="1"/>
  <c r="R1600" i="1"/>
  <c r="T1600" i="1" s="1"/>
  <c r="R1601" i="1"/>
  <c r="T1601" i="1" s="1"/>
  <c r="R1602" i="1"/>
  <c r="T1602" i="1" s="1"/>
  <c r="R1603" i="1"/>
  <c r="T1603" i="1" s="1"/>
  <c r="R1604" i="1"/>
  <c r="T1604" i="1" s="1"/>
  <c r="R1605" i="1"/>
  <c r="T1605" i="1" s="1"/>
  <c r="R1606" i="1"/>
  <c r="T1606" i="1" s="1"/>
  <c r="R1607" i="1"/>
  <c r="T1607" i="1" s="1"/>
  <c r="R1608" i="1"/>
  <c r="T1608" i="1" s="1"/>
  <c r="R1609" i="1"/>
  <c r="T1609" i="1" s="1"/>
  <c r="R1610" i="1"/>
  <c r="T1610" i="1" s="1"/>
  <c r="R1611" i="1"/>
  <c r="T1611" i="1" s="1"/>
  <c r="R1612" i="1"/>
  <c r="T1612" i="1" s="1"/>
  <c r="R1613" i="1"/>
  <c r="T1613" i="1" s="1"/>
  <c r="R1614" i="1"/>
  <c r="T1614" i="1" s="1"/>
  <c r="R1615" i="1"/>
  <c r="T1615" i="1" s="1"/>
  <c r="R1616" i="1"/>
  <c r="T1616" i="1" s="1"/>
  <c r="R1617" i="1"/>
  <c r="T1617" i="1" s="1"/>
  <c r="R1618" i="1"/>
  <c r="T1618" i="1" s="1"/>
  <c r="R1619" i="1"/>
  <c r="T1619" i="1" s="1"/>
  <c r="R1620" i="1"/>
  <c r="T1620" i="1" s="1"/>
  <c r="R1621" i="1"/>
  <c r="T1621" i="1" s="1"/>
  <c r="R1622" i="1"/>
  <c r="T1622" i="1" s="1"/>
  <c r="R1623" i="1"/>
  <c r="T1623" i="1" s="1"/>
  <c r="R1624" i="1"/>
  <c r="T1624" i="1" s="1"/>
  <c r="R1625" i="1"/>
  <c r="T1625" i="1" s="1"/>
  <c r="R1626" i="1"/>
  <c r="T1626" i="1" s="1"/>
  <c r="R1627" i="1"/>
  <c r="T1627" i="1" s="1"/>
  <c r="R1628" i="1"/>
  <c r="T1628" i="1" s="1"/>
  <c r="R1629" i="1"/>
  <c r="T1629" i="1" s="1"/>
  <c r="R1630" i="1"/>
  <c r="T1630" i="1" s="1"/>
  <c r="R1631" i="1"/>
  <c r="T1631" i="1" s="1"/>
  <c r="R1632" i="1"/>
  <c r="T1632" i="1" s="1"/>
  <c r="R1633" i="1"/>
  <c r="T1633" i="1" s="1"/>
  <c r="R1634" i="1"/>
  <c r="T1634" i="1" s="1"/>
  <c r="R1635" i="1"/>
  <c r="T1635" i="1" s="1"/>
  <c r="R1636" i="1"/>
  <c r="T1636" i="1" s="1"/>
  <c r="R1637" i="1"/>
  <c r="T1637" i="1" s="1"/>
  <c r="R1638" i="1"/>
  <c r="T1638" i="1" s="1"/>
  <c r="R1639" i="1"/>
  <c r="T1639" i="1" s="1"/>
  <c r="R1640" i="1"/>
  <c r="T1640" i="1" s="1"/>
  <c r="R1641" i="1"/>
  <c r="T1641" i="1" s="1"/>
  <c r="R1642" i="1"/>
  <c r="T1642" i="1" s="1"/>
  <c r="R1643" i="1"/>
  <c r="T1643" i="1" s="1"/>
  <c r="R1644" i="1"/>
  <c r="T1644" i="1" s="1"/>
  <c r="R1645" i="1"/>
  <c r="T1645" i="1" s="1"/>
  <c r="R1646" i="1"/>
  <c r="T1646" i="1" s="1"/>
  <c r="R1647" i="1"/>
  <c r="T1647" i="1" s="1"/>
  <c r="R1648" i="1"/>
  <c r="T1648" i="1" s="1"/>
  <c r="R1649" i="1"/>
  <c r="T1649" i="1" s="1"/>
  <c r="R1650" i="1"/>
  <c r="T1650" i="1" s="1"/>
  <c r="R1651" i="1"/>
  <c r="T1651" i="1" s="1"/>
  <c r="R1652" i="1"/>
  <c r="T1652" i="1" s="1"/>
  <c r="R1653" i="1"/>
  <c r="T1653" i="1" s="1"/>
  <c r="R1654" i="1"/>
  <c r="T1654" i="1" s="1"/>
  <c r="R1655" i="1"/>
  <c r="T1655" i="1" s="1"/>
  <c r="R1656" i="1"/>
  <c r="T1656" i="1" s="1"/>
  <c r="R1657" i="1"/>
  <c r="T1657" i="1" s="1"/>
  <c r="R1658" i="1"/>
  <c r="T1658" i="1" s="1"/>
  <c r="R1659" i="1"/>
  <c r="T1659" i="1" s="1"/>
  <c r="R1660" i="1"/>
  <c r="T1660" i="1" s="1"/>
  <c r="R1661" i="1"/>
  <c r="T1661" i="1" s="1"/>
  <c r="R1662" i="1"/>
  <c r="T1662" i="1" s="1"/>
  <c r="R1663" i="1"/>
  <c r="T1663" i="1" s="1"/>
  <c r="R1664" i="1"/>
  <c r="T1664" i="1" s="1"/>
  <c r="R1665" i="1"/>
  <c r="T1665" i="1" s="1"/>
  <c r="R1666" i="1"/>
  <c r="T1666" i="1" s="1"/>
  <c r="R1667" i="1"/>
  <c r="T1667" i="1" s="1"/>
  <c r="R1668" i="1"/>
  <c r="T1668" i="1" s="1"/>
  <c r="R1669" i="1"/>
  <c r="T1669" i="1" s="1"/>
  <c r="R1670" i="1"/>
  <c r="T1670" i="1" s="1"/>
  <c r="R1671" i="1"/>
  <c r="T1671" i="1" s="1"/>
  <c r="R1672" i="1"/>
  <c r="T1672" i="1" s="1"/>
  <c r="R1673" i="1"/>
  <c r="T1673" i="1" s="1"/>
  <c r="R1674" i="1"/>
  <c r="T1674" i="1" s="1"/>
  <c r="R1675" i="1"/>
  <c r="T1675" i="1" s="1"/>
  <c r="R1676" i="1"/>
  <c r="T1676" i="1" s="1"/>
  <c r="R1677" i="1"/>
  <c r="T1677" i="1" s="1"/>
  <c r="R1678" i="1"/>
  <c r="T1678" i="1" s="1"/>
  <c r="R1679" i="1"/>
  <c r="T1679" i="1" s="1"/>
  <c r="R1680" i="1"/>
  <c r="T1680" i="1" s="1"/>
  <c r="R1681" i="1"/>
  <c r="T1681" i="1" s="1"/>
  <c r="R1682" i="1"/>
  <c r="T1682" i="1" s="1"/>
  <c r="R1683" i="1"/>
  <c r="T1683" i="1" s="1"/>
  <c r="R1684" i="1"/>
  <c r="T1684" i="1" s="1"/>
  <c r="R1685" i="1"/>
  <c r="T1685" i="1" s="1"/>
  <c r="R1686" i="1"/>
  <c r="T1686" i="1" s="1"/>
  <c r="R1687" i="1"/>
  <c r="T1687" i="1" s="1"/>
  <c r="R1688" i="1"/>
  <c r="T1688" i="1" s="1"/>
  <c r="R1689" i="1"/>
  <c r="T1689" i="1" s="1"/>
  <c r="R1690" i="1"/>
  <c r="T1690" i="1" s="1"/>
  <c r="R1691" i="1"/>
  <c r="T1691" i="1" s="1"/>
  <c r="R1692" i="1"/>
  <c r="T1692" i="1" s="1"/>
  <c r="R1693" i="1"/>
  <c r="T1693" i="1" s="1"/>
  <c r="R1694" i="1"/>
  <c r="T1694" i="1" s="1"/>
  <c r="R1695" i="1"/>
  <c r="T1695" i="1" s="1"/>
  <c r="R1696" i="1"/>
  <c r="T1696" i="1" s="1"/>
  <c r="R1697" i="1"/>
  <c r="T1697" i="1" s="1"/>
  <c r="R1698" i="1"/>
  <c r="T1698" i="1" s="1"/>
  <c r="R1699" i="1"/>
  <c r="T1699" i="1" s="1"/>
  <c r="R1700" i="1"/>
  <c r="T1700" i="1" s="1"/>
  <c r="R1701" i="1"/>
  <c r="T1701" i="1" s="1"/>
  <c r="R1702" i="1"/>
  <c r="T1702" i="1" s="1"/>
  <c r="R1703" i="1"/>
  <c r="T1703" i="1" s="1"/>
  <c r="R1704" i="1"/>
  <c r="T1704" i="1" s="1"/>
  <c r="R1705" i="1"/>
  <c r="T1705" i="1" s="1"/>
  <c r="R1706" i="1"/>
  <c r="T1706" i="1" s="1"/>
  <c r="R1707" i="1"/>
  <c r="T1707" i="1" s="1"/>
  <c r="R1708" i="1"/>
  <c r="T1708" i="1" s="1"/>
  <c r="R1709" i="1"/>
  <c r="T1709" i="1" s="1"/>
  <c r="R1710" i="1"/>
  <c r="T1710" i="1" s="1"/>
  <c r="R1711" i="1"/>
  <c r="T1711" i="1" s="1"/>
  <c r="R1712" i="1"/>
  <c r="T1712" i="1" s="1"/>
  <c r="R1713" i="1"/>
  <c r="T1713" i="1" s="1"/>
  <c r="R1714" i="1"/>
  <c r="T1714" i="1" s="1"/>
  <c r="R1715" i="1"/>
  <c r="T1715" i="1" s="1"/>
  <c r="R1716" i="1"/>
  <c r="T1716" i="1" s="1"/>
  <c r="R1717" i="1"/>
  <c r="T1717" i="1" s="1"/>
  <c r="R1718" i="1"/>
  <c r="T1718" i="1" s="1"/>
  <c r="R1719" i="1"/>
  <c r="T1719" i="1" s="1"/>
  <c r="R1720" i="1"/>
  <c r="T1720" i="1" s="1"/>
  <c r="R1721" i="1"/>
  <c r="T1721" i="1" s="1"/>
  <c r="R1722" i="1"/>
  <c r="T1722" i="1" s="1"/>
  <c r="R1723" i="1"/>
  <c r="T1723" i="1" s="1"/>
  <c r="R1724" i="1"/>
  <c r="T1724" i="1" s="1"/>
  <c r="R1725" i="1"/>
  <c r="T1725" i="1" s="1"/>
  <c r="R1726" i="1"/>
  <c r="T1726" i="1" s="1"/>
  <c r="R1727" i="1"/>
  <c r="T1727" i="1" s="1"/>
  <c r="R1728" i="1"/>
  <c r="T1728" i="1" s="1"/>
  <c r="R1729" i="1"/>
  <c r="T1729" i="1" s="1"/>
  <c r="R1730" i="1"/>
  <c r="T1730" i="1" s="1"/>
  <c r="R1731" i="1"/>
  <c r="T1731" i="1" s="1"/>
  <c r="R1732" i="1"/>
  <c r="T1732" i="1" s="1"/>
  <c r="R1733" i="1"/>
  <c r="T1733" i="1" s="1"/>
  <c r="R1734" i="1"/>
  <c r="T1734" i="1" s="1"/>
  <c r="R1735" i="1"/>
  <c r="T1735" i="1" s="1"/>
  <c r="R1736" i="1"/>
  <c r="T1736" i="1" s="1"/>
  <c r="R1737" i="1"/>
  <c r="T1737" i="1" s="1"/>
  <c r="R1738" i="1"/>
  <c r="T1738" i="1" s="1"/>
  <c r="R1739" i="1"/>
  <c r="T1739" i="1" s="1"/>
  <c r="R1740" i="1"/>
  <c r="T1740" i="1" s="1"/>
  <c r="R1741" i="1"/>
  <c r="T1741" i="1" s="1"/>
  <c r="R1742" i="1"/>
  <c r="T1742" i="1" s="1"/>
  <c r="R1743" i="1"/>
  <c r="T1743" i="1" s="1"/>
  <c r="R1744" i="1"/>
  <c r="T1744" i="1" s="1"/>
  <c r="R1745" i="1"/>
  <c r="T1745" i="1" s="1"/>
  <c r="R1746" i="1"/>
  <c r="T1746" i="1" s="1"/>
  <c r="R1747" i="1"/>
  <c r="T1747" i="1" s="1"/>
  <c r="R1748" i="1"/>
  <c r="T1748" i="1" s="1"/>
  <c r="R1749" i="1"/>
  <c r="T1749" i="1" s="1"/>
  <c r="R1750" i="1"/>
  <c r="T1750" i="1" s="1"/>
  <c r="R1751" i="1"/>
  <c r="T1751" i="1" s="1"/>
  <c r="R1752" i="1"/>
  <c r="T1752" i="1" s="1"/>
  <c r="R1753" i="1"/>
  <c r="T1753" i="1" s="1"/>
  <c r="R1754" i="1"/>
  <c r="T1754" i="1" s="1"/>
  <c r="R1755" i="1"/>
  <c r="T1755" i="1" s="1"/>
  <c r="R1756" i="1"/>
  <c r="T1756" i="1" s="1"/>
  <c r="R1757" i="1"/>
  <c r="T1757" i="1" s="1"/>
  <c r="R1758" i="1"/>
  <c r="T1758" i="1" s="1"/>
  <c r="R1759" i="1"/>
  <c r="T1759" i="1" s="1"/>
  <c r="R1760" i="1"/>
  <c r="T1760" i="1" s="1"/>
  <c r="R1761" i="1"/>
  <c r="T1761" i="1" s="1"/>
  <c r="R1762" i="1"/>
  <c r="T1762" i="1" s="1"/>
  <c r="R1763" i="1"/>
  <c r="T1763" i="1" s="1"/>
  <c r="R1764" i="1"/>
  <c r="T1764" i="1" s="1"/>
  <c r="R1765" i="1"/>
  <c r="T1765" i="1" s="1"/>
  <c r="R1766" i="1"/>
  <c r="T1766" i="1" s="1"/>
  <c r="R1767" i="1"/>
  <c r="T1767" i="1" s="1"/>
  <c r="R1768" i="1"/>
  <c r="T1768" i="1" s="1"/>
  <c r="R1769" i="1"/>
  <c r="T1769" i="1" s="1"/>
  <c r="R1770" i="1"/>
  <c r="T1770" i="1" s="1"/>
  <c r="R1771" i="1"/>
  <c r="T1771" i="1" s="1"/>
  <c r="R1772" i="1"/>
  <c r="T1772" i="1" s="1"/>
  <c r="R1773" i="1"/>
  <c r="T1773" i="1" s="1"/>
  <c r="R1774" i="1"/>
  <c r="T1774" i="1" s="1"/>
  <c r="R1775" i="1"/>
  <c r="T1775" i="1" s="1"/>
  <c r="R1776" i="1"/>
  <c r="T1776" i="1" s="1"/>
  <c r="R1777" i="1"/>
  <c r="T1777" i="1" s="1"/>
  <c r="R1778" i="1"/>
  <c r="T1778" i="1" s="1"/>
  <c r="R1779" i="1"/>
  <c r="T1779" i="1" s="1"/>
  <c r="R1780" i="1"/>
  <c r="T1780" i="1" s="1"/>
  <c r="R1781" i="1"/>
  <c r="T1781" i="1" s="1"/>
  <c r="R1782" i="1"/>
  <c r="T1782" i="1" s="1"/>
  <c r="R1783" i="1"/>
  <c r="T1783" i="1" s="1"/>
  <c r="R1784" i="1"/>
  <c r="T1784" i="1" s="1"/>
  <c r="R1785" i="1"/>
  <c r="T1785" i="1" s="1"/>
  <c r="R1786" i="1"/>
  <c r="T1786" i="1" s="1"/>
  <c r="R1787" i="1"/>
  <c r="T1787" i="1" s="1"/>
  <c r="R1788" i="1"/>
  <c r="T1788" i="1" s="1"/>
  <c r="R1789" i="1"/>
  <c r="T1789" i="1" s="1"/>
  <c r="R1790" i="1"/>
  <c r="T1790" i="1" s="1"/>
  <c r="R1791" i="1"/>
  <c r="T1791" i="1" s="1"/>
  <c r="R1792" i="1"/>
  <c r="T1792" i="1" s="1"/>
  <c r="R1793" i="1"/>
  <c r="T1793" i="1" s="1"/>
  <c r="R1794" i="1"/>
  <c r="T1794" i="1" s="1"/>
  <c r="R1795" i="1"/>
  <c r="T1795" i="1" s="1"/>
  <c r="R1796" i="1"/>
  <c r="T1796" i="1" s="1"/>
  <c r="R1797" i="1"/>
  <c r="T1797" i="1" s="1"/>
  <c r="R1798" i="1"/>
  <c r="T1798" i="1" s="1"/>
  <c r="R1799" i="1"/>
  <c r="T1799" i="1" s="1"/>
  <c r="R1800" i="1"/>
  <c r="T1800" i="1" s="1"/>
  <c r="R1801" i="1"/>
  <c r="T1801" i="1" s="1"/>
  <c r="R1802" i="1"/>
  <c r="T1802" i="1" s="1"/>
  <c r="R1803" i="1"/>
  <c r="T1803" i="1" s="1"/>
  <c r="R1804" i="1"/>
  <c r="T1804" i="1" s="1"/>
  <c r="R1805" i="1"/>
  <c r="T1805" i="1" s="1"/>
  <c r="R1806" i="1"/>
  <c r="T1806" i="1" s="1"/>
  <c r="R1807" i="1"/>
  <c r="T1807" i="1" s="1"/>
  <c r="R1808" i="1"/>
  <c r="T1808" i="1" s="1"/>
  <c r="R1809" i="1"/>
  <c r="T1809" i="1" s="1"/>
  <c r="R1810" i="1"/>
  <c r="T1810" i="1" s="1"/>
  <c r="R1811" i="1"/>
  <c r="T1811" i="1" s="1"/>
  <c r="R1812" i="1"/>
  <c r="T1812" i="1" s="1"/>
  <c r="R1813" i="1"/>
  <c r="T1813" i="1" s="1"/>
  <c r="R1814" i="1"/>
  <c r="T1814" i="1" s="1"/>
  <c r="R1815" i="1"/>
  <c r="T1815" i="1" s="1"/>
  <c r="R1816" i="1"/>
  <c r="T1816" i="1" s="1"/>
  <c r="R1817" i="1"/>
  <c r="T1817" i="1" s="1"/>
  <c r="R1818" i="1"/>
  <c r="T1818" i="1" s="1"/>
  <c r="R1819" i="1"/>
  <c r="T1819" i="1" s="1"/>
  <c r="R1820" i="1"/>
  <c r="T1820" i="1" s="1"/>
  <c r="R1821" i="1"/>
  <c r="T1821" i="1" s="1"/>
  <c r="R1822" i="1"/>
  <c r="T1822" i="1" s="1"/>
  <c r="R1823" i="1"/>
  <c r="T1823" i="1" s="1"/>
  <c r="R1824" i="1"/>
  <c r="T1824" i="1" s="1"/>
  <c r="R1825" i="1"/>
  <c r="T1825" i="1" s="1"/>
  <c r="R1826" i="1"/>
  <c r="T1826" i="1" s="1"/>
  <c r="R1827" i="1"/>
  <c r="T1827" i="1" s="1"/>
  <c r="R1828" i="1"/>
  <c r="T1828" i="1" s="1"/>
  <c r="R1829" i="1"/>
  <c r="T1829" i="1" s="1"/>
  <c r="R1830" i="1"/>
  <c r="T1830" i="1" s="1"/>
  <c r="R1831" i="1"/>
  <c r="T1831" i="1" s="1"/>
  <c r="R1832" i="1"/>
  <c r="T1832" i="1" s="1"/>
  <c r="R1833" i="1"/>
  <c r="T1833" i="1" s="1"/>
  <c r="R1834" i="1"/>
  <c r="T1834" i="1" s="1"/>
  <c r="R1835" i="1"/>
  <c r="T1835" i="1" s="1"/>
  <c r="R1836" i="1"/>
  <c r="T1836" i="1" s="1"/>
  <c r="R1837" i="1"/>
  <c r="T1837" i="1" s="1"/>
  <c r="R1838" i="1"/>
  <c r="T1838" i="1" s="1"/>
  <c r="R1839" i="1"/>
  <c r="T1839" i="1" s="1"/>
  <c r="R1840" i="1"/>
  <c r="T1840" i="1" s="1"/>
  <c r="R1841" i="1"/>
  <c r="T1841" i="1" s="1"/>
  <c r="R1842" i="1"/>
  <c r="T1842" i="1" s="1"/>
  <c r="R1843" i="1"/>
  <c r="T1843" i="1" s="1"/>
  <c r="R1844" i="1"/>
  <c r="T1844" i="1" s="1"/>
  <c r="R1845" i="1"/>
  <c r="T1845" i="1" s="1"/>
  <c r="R1846" i="1"/>
  <c r="T1846" i="1" s="1"/>
  <c r="R1847" i="1"/>
  <c r="T1847" i="1" s="1"/>
  <c r="R1848" i="1"/>
  <c r="T1848" i="1" s="1"/>
  <c r="R1849" i="1"/>
  <c r="T1849" i="1" s="1"/>
  <c r="R1850" i="1"/>
  <c r="T1850" i="1" s="1"/>
  <c r="R1851" i="1"/>
  <c r="T1851" i="1" s="1"/>
  <c r="R1852" i="1"/>
  <c r="T1852" i="1" s="1"/>
  <c r="R1853" i="1"/>
  <c r="T1853" i="1" s="1"/>
  <c r="R1854" i="1"/>
  <c r="T1854" i="1" s="1"/>
  <c r="R1855" i="1"/>
  <c r="T1855" i="1" s="1"/>
  <c r="R1856" i="1"/>
  <c r="T1856" i="1" s="1"/>
  <c r="R1857" i="1"/>
  <c r="T1857" i="1" s="1"/>
  <c r="R1858" i="1"/>
  <c r="T1858" i="1" s="1"/>
  <c r="R1859" i="1"/>
  <c r="T1859" i="1" s="1"/>
  <c r="R1860" i="1"/>
  <c r="T1860" i="1" s="1"/>
  <c r="R1861" i="1"/>
  <c r="T1861" i="1" s="1"/>
  <c r="R1862" i="1"/>
  <c r="T1862" i="1" s="1"/>
  <c r="R1863" i="1"/>
  <c r="T1863" i="1" s="1"/>
  <c r="R1864" i="1"/>
  <c r="T1864" i="1" s="1"/>
  <c r="R1865" i="1"/>
  <c r="T1865" i="1" s="1"/>
  <c r="R1866" i="1"/>
  <c r="T1866" i="1" s="1"/>
  <c r="R1867" i="1"/>
  <c r="T1867" i="1" s="1"/>
  <c r="R1868" i="1"/>
  <c r="T1868" i="1" s="1"/>
  <c r="R1869" i="1"/>
  <c r="T1869" i="1" s="1"/>
  <c r="R1870" i="1"/>
  <c r="T1870" i="1" s="1"/>
  <c r="R1871" i="1"/>
  <c r="T1871" i="1" s="1"/>
  <c r="R1872" i="1"/>
  <c r="T1872" i="1" s="1"/>
  <c r="R1873" i="1"/>
  <c r="T1873" i="1" s="1"/>
  <c r="R1874" i="1"/>
  <c r="T1874" i="1" s="1"/>
  <c r="R1875" i="1"/>
  <c r="T1875" i="1" s="1"/>
  <c r="R1876" i="1"/>
  <c r="T1876" i="1" s="1"/>
  <c r="R1877" i="1"/>
  <c r="T1877" i="1" s="1"/>
  <c r="R1878" i="1"/>
  <c r="T1878" i="1" s="1"/>
  <c r="R1879" i="1"/>
  <c r="T1879" i="1" s="1"/>
  <c r="R1880" i="1"/>
  <c r="T1880" i="1" s="1"/>
  <c r="R1881" i="1"/>
  <c r="T1881" i="1" s="1"/>
  <c r="R1882" i="1"/>
  <c r="T1882" i="1" s="1"/>
  <c r="R1883" i="1"/>
  <c r="T1883" i="1" s="1"/>
  <c r="R1884" i="1"/>
  <c r="T1884" i="1" s="1"/>
  <c r="R1885" i="1"/>
  <c r="T1885" i="1" s="1"/>
  <c r="R1886" i="1"/>
  <c r="T1886" i="1" s="1"/>
  <c r="R1887" i="1"/>
  <c r="T1887" i="1" s="1"/>
  <c r="R1888" i="1"/>
  <c r="T1888" i="1" s="1"/>
  <c r="R1889" i="1"/>
  <c r="T1889" i="1" s="1"/>
  <c r="R1890" i="1"/>
  <c r="T1890" i="1" s="1"/>
  <c r="R1891" i="1"/>
  <c r="T1891" i="1" s="1"/>
  <c r="R1892" i="1"/>
  <c r="T1892" i="1" s="1"/>
  <c r="R1893" i="1"/>
  <c r="T1893" i="1" s="1"/>
  <c r="R1894" i="1"/>
  <c r="T1894" i="1" s="1"/>
  <c r="R1895" i="1"/>
  <c r="T1895" i="1" s="1"/>
  <c r="R1896" i="1"/>
  <c r="T1896" i="1" s="1"/>
  <c r="R1897" i="1"/>
  <c r="T1897" i="1" s="1"/>
  <c r="R1898" i="1"/>
  <c r="T1898" i="1" s="1"/>
  <c r="R1899" i="1"/>
  <c r="T1899" i="1" s="1"/>
  <c r="R1900" i="1"/>
  <c r="T1900" i="1" s="1"/>
  <c r="R1901" i="1"/>
  <c r="T1901" i="1" s="1"/>
  <c r="R1902" i="1"/>
  <c r="T1902" i="1" s="1"/>
  <c r="R1903" i="1"/>
  <c r="T1903" i="1" s="1"/>
  <c r="R1904" i="1"/>
  <c r="T1904" i="1" s="1"/>
  <c r="R1905" i="1"/>
  <c r="T1905" i="1" s="1"/>
  <c r="R1906" i="1"/>
  <c r="T1906" i="1" s="1"/>
  <c r="R1907" i="1"/>
  <c r="T1907" i="1" s="1"/>
  <c r="R1908" i="1"/>
  <c r="T1908" i="1" s="1"/>
  <c r="R1909" i="1"/>
  <c r="T1909" i="1" s="1"/>
  <c r="R1910" i="1"/>
  <c r="T1910" i="1" s="1"/>
  <c r="R1911" i="1"/>
  <c r="T1911" i="1" s="1"/>
  <c r="R1912" i="1"/>
  <c r="T1912" i="1" s="1"/>
  <c r="R1913" i="1"/>
  <c r="T1913" i="1" s="1"/>
  <c r="R1914" i="1"/>
  <c r="T1914" i="1" s="1"/>
  <c r="R1915" i="1"/>
  <c r="T1915" i="1" s="1"/>
  <c r="R1916" i="1"/>
  <c r="T1916" i="1" s="1"/>
  <c r="R1917" i="1"/>
  <c r="T1917" i="1" s="1"/>
  <c r="R1918" i="1"/>
  <c r="T1918" i="1" s="1"/>
  <c r="R1919" i="1"/>
  <c r="T1919" i="1" s="1"/>
  <c r="R1920" i="1"/>
  <c r="T1920" i="1" s="1"/>
  <c r="R1921" i="1"/>
  <c r="T1921" i="1" s="1"/>
  <c r="R1922" i="1"/>
  <c r="T1922" i="1" s="1"/>
  <c r="R1923" i="1"/>
  <c r="T1923" i="1" s="1"/>
  <c r="R1924" i="1"/>
  <c r="T1924" i="1" s="1"/>
  <c r="R1925" i="1"/>
  <c r="T1925" i="1" s="1"/>
  <c r="R1926" i="1"/>
  <c r="T1926" i="1" s="1"/>
  <c r="R1927" i="1"/>
  <c r="T1927" i="1" s="1"/>
  <c r="R1928" i="1"/>
  <c r="T1928" i="1" s="1"/>
  <c r="R1929" i="1"/>
  <c r="T1929" i="1" s="1"/>
  <c r="R1930" i="1"/>
  <c r="T1930" i="1" s="1"/>
  <c r="R1931" i="1"/>
  <c r="T1931" i="1" s="1"/>
  <c r="R1932" i="1"/>
  <c r="T1932" i="1" s="1"/>
  <c r="R1933" i="1"/>
  <c r="T1933" i="1" s="1"/>
  <c r="R1934" i="1"/>
  <c r="T1934" i="1" s="1"/>
  <c r="R1935" i="1"/>
  <c r="T1935" i="1" s="1"/>
  <c r="R1936" i="1"/>
  <c r="T1936" i="1" s="1"/>
  <c r="R1937" i="1"/>
  <c r="T1937" i="1" s="1"/>
  <c r="R1938" i="1"/>
  <c r="T1938" i="1" s="1"/>
  <c r="R1939" i="1"/>
  <c r="T1939" i="1" s="1"/>
  <c r="R1940" i="1"/>
  <c r="T1940" i="1" s="1"/>
  <c r="R1941" i="1"/>
  <c r="T1941" i="1" s="1"/>
  <c r="R1942" i="1"/>
  <c r="T1942" i="1" s="1"/>
  <c r="R1943" i="1"/>
  <c r="T1943" i="1" s="1"/>
  <c r="R1944" i="1"/>
  <c r="T1944" i="1" s="1"/>
  <c r="R1945" i="1"/>
  <c r="T1945" i="1" s="1"/>
  <c r="R1946" i="1"/>
  <c r="T1946" i="1" s="1"/>
  <c r="R1947" i="1"/>
  <c r="T1947" i="1" s="1"/>
  <c r="R1948" i="1"/>
  <c r="T1948" i="1" s="1"/>
  <c r="R1949" i="1"/>
  <c r="T1949" i="1" s="1"/>
  <c r="R1950" i="1"/>
  <c r="T1950" i="1" s="1"/>
  <c r="R1951" i="1"/>
  <c r="T1951" i="1" s="1"/>
  <c r="R1952" i="1"/>
  <c r="T1952" i="1" s="1"/>
  <c r="R1953" i="1"/>
  <c r="T1953" i="1" s="1"/>
  <c r="R1954" i="1"/>
  <c r="T1954" i="1" s="1"/>
  <c r="R1955" i="1"/>
  <c r="T1955" i="1" s="1"/>
  <c r="R1956" i="1"/>
  <c r="T1956" i="1" s="1"/>
  <c r="R1957" i="1"/>
  <c r="T1957" i="1" s="1"/>
  <c r="R1958" i="1"/>
  <c r="T1958" i="1" s="1"/>
  <c r="R1959" i="1"/>
  <c r="T1959" i="1" s="1"/>
  <c r="R1960" i="1"/>
  <c r="T1960" i="1" s="1"/>
  <c r="R1961" i="1"/>
  <c r="T1961" i="1" s="1"/>
  <c r="R1962" i="1"/>
  <c r="T1962" i="1" s="1"/>
  <c r="R1963" i="1"/>
  <c r="T1963" i="1" s="1"/>
  <c r="R1964" i="1"/>
  <c r="T1964" i="1" s="1"/>
  <c r="R1965" i="1"/>
  <c r="T1965" i="1" s="1"/>
  <c r="R1966" i="1"/>
  <c r="T1966" i="1" s="1"/>
  <c r="R1967" i="1"/>
  <c r="T1967" i="1" s="1"/>
  <c r="R1968" i="1"/>
  <c r="T1968" i="1" s="1"/>
  <c r="R1969" i="1"/>
  <c r="T1969" i="1" s="1"/>
  <c r="R1970" i="1"/>
  <c r="T1970" i="1" s="1"/>
  <c r="R1971" i="1"/>
  <c r="T1971" i="1" s="1"/>
  <c r="R1972" i="1"/>
  <c r="T1972" i="1" s="1"/>
  <c r="R1973" i="1"/>
  <c r="T1973" i="1" s="1"/>
  <c r="R1974" i="1"/>
  <c r="T1974" i="1" s="1"/>
  <c r="R1975" i="1"/>
  <c r="T1975" i="1" s="1"/>
  <c r="R1976" i="1"/>
  <c r="T1976" i="1" s="1"/>
  <c r="R1977" i="1"/>
  <c r="T1977" i="1" s="1"/>
  <c r="R1978" i="1"/>
  <c r="T1978" i="1" s="1"/>
  <c r="R1979" i="1"/>
  <c r="T1979" i="1" s="1"/>
  <c r="R1980" i="1"/>
  <c r="T1980" i="1" s="1"/>
  <c r="R1981" i="1"/>
  <c r="T1981" i="1" s="1"/>
  <c r="R1982" i="1"/>
  <c r="T1982" i="1" s="1"/>
  <c r="R1983" i="1"/>
  <c r="T1983" i="1" s="1"/>
  <c r="R1984" i="1"/>
  <c r="T1984" i="1" s="1"/>
  <c r="R1985" i="1"/>
  <c r="T1985" i="1" s="1"/>
  <c r="R1986" i="1"/>
  <c r="T1986" i="1" s="1"/>
  <c r="R1987" i="1"/>
  <c r="T1987" i="1" s="1"/>
  <c r="R1988" i="1"/>
  <c r="T1988" i="1" s="1"/>
  <c r="R1989" i="1"/>
  <c r="T1989" i="1" s="1"/>
  <c r="R1990" i="1"/>
  <c r="T1990" i="1" s="1"/>
  <c r="R1991" i="1"/>
  <c r="T1991" i="1" s="1"/>
  <c r="R1992" i="1"/>
  <c r="T1992" i="1" s="1"/>
  <c r="R1993" i="1"/>
  <c r="T1993" i="1" s="1"/>
  <c r="R1994" i="1"/>
  <c r="T1994" i="1" s="1"/>
  <c r="R1995" i="1"/>
  <c r="T1995" i="1" s="1"/>
  <c r="R1996" i="1"/>
  <c r="T1996" i="1" s="1"/>
  <c r="R1997" i="1"/>
  <c r="T1997" i="1" s="1"/>
  <c r="R1998" i="1"/>
  <c r="T1998" i="1" s="1"/>
  <c r="R1999" i="1"/>
  <c r="T1999" i="1" s="1"/>
  <c r="R2000" i="1"/>
  <c r="T2000" i="1" s="1"/>
  <c r="R2001" i="1"/>
  <c r="T2001" i="1" s="1"/>
  <c r="R2002" i="1"/>
  <c r="T2002" i="1" s="1"/>
  <c r="R2003" i="1"/>
  <c r="T2003" i="1" s="1"/>
  <c r="R2004" i="1"/>
  <c r="T2004" i="1" s="1"/>
  <c r="R2005" i="1"/>
  <c r="T2005" i="1" s="1"/>
  <c r="R2006" i="1"/>
  <c r="T2006" i="1" s="1"/>
  <c r="R2007" i="1"/>
  <c r="T2007" i="1" s="1"/>
  <c r="R2008" i="1"/>
  <c r="T2008" i="1" s="1"/>
  <c r="R2009" i="1"/>
  <c r="T2009" i="1" s="1"/>
  <c r="R2010" i="1"/>
  <c r="T2010" i="1" s="1"/>
  <c r="R2011" i="1"/>
  <c r="T2011" i="1" s="1"/>
  <c r="R2012" i="1"/>
  <c r="T2012" i="1" s="1"/>
  <c r="R2013" i="1"/>
  <c r="T2013" i="1" s="1"/>
  <c r="R2014" i="1"/>
  <c r="T2014" i="1" s="1"/>
  <c r="R2015" i="1"/>
  <c r="T2015" i="1" s="1"/>
  <c r="R2016" i="1"/>
  <c r="T2016" i="1" s="1"/>
  <c r="R2017" i="1"/>
  <c r="T2017" i="1" s="1"/>
  <c r="R2018" i="1"/>
  <c r="T2018" i="1" s="1"/>
  <c r="R2019" i="1"/>
  <c r="T2019" i="1" s="1"/>
  <c r="R2020" i="1"/>
  <c r="T2020" i="1" s="1"/>
  <c r="R2021" i="1"/>
  <c r="T2021" i="1" s="1"/>
  <c r="R2022" i="1"/>
  <c r="T2022" i="1" s="1"/>
  <c r="R2023" i="1"/>
  <c r="T2023" i="1" s="1"/>
  <c r="R2024" i="1"/>
  <c r="T2024" i="1" s="1"/>
  <c r="R2025" i="1"/>
  <c r="T2025" i="1" s="1"/>
  <c r="R2026" i="1"/>
  <c r="T2026" i="1" s="1"/>
  <c r="R2027" i="1"/>
  <c r="T2027" i="1" s="1"/>
  <c r="R2028" i="1"/>
  <c r="T2028" i="1" s="1"/>
  <c r="R2029" i="1"/>
  <c r="T2029" i="1" s="1"/>
  <c r="R2030" i="1"/>
  <c r="T2030" i="1" s="1"/>
  <c r="R2031" i="1"/>
  <c r="T2031" i="1" s="1"/>
  <c r="R2032" i="1"/>
  <c r="T2032" i="1" s="1"/>
  <c r="R2033" i="1"/>
  <c r="T2033" i="1" s="1"/>
  <c r="R2034" i="1"/>
  <c r="T2034" i="1" s="1"/>
  <c r="R2035" i="1"/>
  <c r="T2035" i="1" s="1"/>
  <c r="R2036" i="1"/>
  <c r="T2036" i="1" s="1"/>
  <c r="R2037" i="1"/>
  <c r="T2037" i="1" s="1"/>
  <c r="R2038" i="1"/>
  <c r="T2038" i="1" s="1"/>
  <c r="R2039" i="1"/>
  <c r="T2039" i="1" s="1"/>
  <c r="R2040" i="1"/>
  <c r="T2040" i="1" s="1"/>
  <c r="R2041" i="1"/>
  <c r="T2041" i="1" s="1"/>
  <c r="R2042" i="1"/>
  <c r="T2042" i="1" s="1"/>
  <c r="R2043" i="1"/>
  <c r="T2043" i="1" s="1"/>
  <c r="R2044" i="1"/>
  <c r="T2044" i="1" s="1"/>
  <c r="R2045" i="1"/>
  <c r="T2045" i="1" s="1"/>
  <c r="R2046" i="1"/>
  <c r="T2046" i="1" s="1"/>
  <c r="R2047" i="1"/>
  <c r="T2047" i="1" s="1"/>
  <c r="R2048" i="1"/>
  <c r="T2048" i="1" s="1"/>
  <c r="R2049" i="1"/>
  <c r="T2049" i="1" s="1"/>
  <c r="R2050" i="1"/>
  <c r="T2050" i="1" s="1"/>
  <c r="R2051" i="1"/>
  <c r="T2051" i="1" s="1"/>
  <c r="R2052" i="1"/>
  <c r="T2052" i="1" s="1"/>
  <c r="R2053" i="1"/>
  <c r="T2053" i="1" s="1"/>
  <c r="R2054" i="1"/>
  <c r="T2054" i="1" s="1"/>
  <c r="R2055" i="1"/>
  <c r="T2055" i="1" s="1"/>
  <c r="R2056" i="1"/>
  <c r="T2056" i="1" s="1"/>
  <c r="R2057" i="1"/>
  <c r="T2057" i="1" s="1"/>
  <c r="R2058" i="1"/>
  <c r="T2058" i="1" s="1"/>
  <c r="R2059" i="1"/>
  <c r="T2059" i="1" s="1"/>
  <c r="R2060" i="1"/>
  <c r="T2060" i="1" s="1"/>
  <c r="R2061" i="1"/>
  <c r="T2061" i="1" s="1"/>
  <c r="R2062" i="1"/>
  <c r="T2062" i="1" s="1"/>
  <c r="R2063" i="1"/>
  <c r="T2063" i="1" s="1"/>
  <c r="R2064" i="1"/>
  <c r="T2064" i="1" s="1"/>
  <c r="R2065" i="1"/>
  <c r="T2065" i="1" s="1"/>
  <c r="R2066" i="1"/>
  <c r="T2066" i="1" s="1"/>
  <c r="R2067" i="1"/>
  <c r="T2067" i="1" s="1"/>
  <c r="R2068" i="1"/>
  <c r="T2068" i="1" s="1"/>
  <c r="R2069" i="1"/>
  <c r="T2069" i="1" s="1"/>
  <c r="R2070" i="1"/>
  <c r="T2070" i="1" s="1"/>
  <c r="R2071" i="1"/>
  <c r="T2071" i="1" s="1"/>
  <c r="R2072" i="1"/>
  <c r="T2072" i="1" s="1"/>
  <c r="R2073" i="1"/>
  <c r="T2073" i="1" s="1"/>
  <c r="R2074" i="1"/>
  <c r="T2074" i="1" s="1"/>
  <c r="R2075" i="1"/>
  <c r="T2075" i="1" s="1"/>
  <c r="R2076" i="1"/>
  <c r="T2076" i="1" s="1"/>
  <c r="R2077" i="1"/>
  <c r="T2077" i="1" s="1"/>
  <c r="R2078" i="1"/>
  <c r="T2078" i="1" s="1"/>
  <c r="R2079" i="1"/>
  <c r="T2079" i="1" s="1"/>
  <c r="R2080" i="1"/>
  <c r="T2080" i="1" s="1"/>
  <c r="R2081" i="1"/>
  <c r="T2081" i="1" s="1"/>
  <c r="R2082" i="1"/>
  <c r="T2082" i="1" s="1"/>
  <c r="R2083" i="1"/>
  <c r="T2083" i="1" s="1"/>
  <c r="R2084" i="1"/>
  <c r="T2084" i="1" s="1"/>
  <c r="R2085" i="1"/>
  <c r="T2085" i="1" s="1"/>
  <c r="R2086" i="1"/>
  <c r="T2086" i="1" s="1"/>
  <c r="R2087" i="1"/>
  <c r="T2087" i="1" s="1"/>
  <c r="R2088" i="1"/>
  <c r="T2088" i="1" s="1"/>
  <c r="R2089" i="1"/>
  <c r="T2089" i="1" s="1"/>
  <c r="R2090" i="1"/>
  <c r="T2090" i="1" s="1"/>
  <c r="R2091" i="1"/>
  <c r="T2091" i="1" s="1"/>
  <c r="R2092" i="1"/>
  <c r="T2092" i="1" s="1"/>
  <c r="R2093" i="1"/>
  <c r="T2093" i="1" s="1"/>
  <c r="R2094" i="1"/>
  <c r="T2094" i="1" s="1"/>
  <c r="R2095" i="1"/>
  <c r="T2095" i="1" s="1"/>
  <c r="R2096" i="1"/>
  <c r="T2096" i="1" s="1"/>
  <c r="R2097" i="1"/>
  <c r="T2097" i="1" s="1"/>
  <c r="R2098" i="1"/>
  <c r="T2098" i="1" s="1"/>
  <c r="R2099" i="1"/>
  <c r="T2099" i="1" s="1"/>
  <c r="R2100" i="1"/>
  <c r="T2100" i="1" s="1"/>
  <c r="R2101" i="1"/>
  <c r="T2101" i="1" s="1"/>
  <c r="R2102" i="1"/>
  <c r="T2102" i="1" s="1"/>
  <c r="R2103" i="1"/>
  <c r="T2103" i="1" s="1"/>
  <c r="R2104" i="1"/>
  <c r="T2104" i="1" s="1"/>
  <c r="R2105" i="1"/>
  <c r="T2105" i="1" s="1"/>
  <c r="R2106" i="1"/>
  <c r="T2106" i="1" s="1"/>
  <c r="R2107" i="1"/>
  <c r="T2107" i="1" s="1"/>
  <c r="R2108" i="1"/>
  <c r="T2108" i="1" s="1"/>
  <c r="R2109" i="1"/>
  <c r="T2109" i="1" s="1"/>
  <c r="R2110" i="1"/>
  <c r="T2110" i="1" s="1"/>
  <c r="R2111" i="1"/>
  <c r="T2111" i="1" s="1"/>
  <c r="R2112" i="1"/>
  <c r="T2112" i="1" s="1"/>
  <c r="R2113" i="1"/>
  <c r="T2113" i="1" s="1"/>
  <c r="R2114" i="1"/>
  <c r="T2114" i="1" s="1"/>
  <c r="R2115" i="1"/>
  <c r="T2115" i="1" s="1"/>
  <c r="R2116" i="1"/>
  <c r="T2116" i="1" s="1"/>
  <c r="R2117" i="1"/>
  <c r="T2117" i="1" s="1"/>
  <c r="R2118" i="1"/>
  <c r="T2118" i="1" s="1"/>
  <c r="R2119" i="1"/>
  <c r="T2119" i="1" s="1"/>
  <c r="R2120" i="1"/>
  <c r="T2120" i="1" s="1"/>
  <c r="R2121" i="1"/>
  <c r="T2121" i="1" s="1"/>
  <c r="R2122" i="1"/>
  <c r="T2122" i="1" s="1"/>
  <c r="R2123" i="1"/>
  <c r="T2123" i="1" s="1"/>
  <c r="R2124" i="1"/>
  <c r="T2124" i="1" s="1"/>
  <c r="R2125" i="1"/>
  <c r="T2125" i="1" s="1"/>
  <c r="R2126" i="1"/>
  <c r="T2126" i="1" s="1"/>
  <c r="R2127" i="1"/>
  <c r="T2127" i="1" s="1"/>
  <c r="R2128" i="1"/>
  <c r="T2128" i="1" s="1"/>
  <c r="R2129" i="1"/>
  <c r="T2129" i="1" s="1"/>
  <c r="R2130" i="1"/>
  <c r="T2130" i="1" s="1"/>
  <c r="R2131" i="1"/>
  <c r="T2131" i="1" s="1"/>
  <c r="R2132" i="1"/>
  <c r="T2132" i="1" s="1"/>
  <c r="R2133" i="1"/>
  <c r="T2133" i="1" s="1"/>
  <c r="R2134" i="1"/>
  <c r="T2134" i="1" s="1"/>
  <c r="R2135" i="1"/>
  <c r="T2135" i="1" s="1"/>
  <c r="R2136" i="1"/>
  <c r="T2136" i="1" s="1"/>
  <c r="R2137" i="1"/>
  <c r="T2137" i="1" s="1"/>
  <c r="R2138" i="1"/>
  <c r="T2138" i="1" s="1"/>
  <c r="R2139" i="1"/>
  <c r="T2139" i="1" s="1"/>
  <c r="R2140" i="1"/>
  <c r="T2140" i="1" s="1"/>
  <c r="R2141" i="1"/>
  <c r="T2141" i="1" s="1"/>
  <c r="R2142" i="1"/>
  <c r="T2142" i="1" s="1"/>
  <c r="R2143" i="1"/>
  <c r="T2143" i="1" s="1"/>
  <c r="R2144" i="1"/>
  <c r="T2144" i="1" s="1"/>
  <c r="R2145" i="1"/>
  <c r="T2145" i="1" s="1"/>
  <c r="R2146" i="1"/>
  <c r="T2146" i="1" s="1"/>
  <c r="R2147" i="1"/>
  <c r="T2147" i="1" s="1"/>
  <c r="R2148" i="1"/>
  <c r="T2148" i="1" s="1"/>
  <c r="R2149" i="1"/>
  <c r="T2149" i="1" s="1"/>
  <c r="R2150" i="1"/>
  <c r="T2150" i="1" s="1"/>
  <c r="R2151" i="1"/>
  <c r="T2151" i="1" s="1"/>
  <c r="R2152" i="1"/>
  <c r="T2152" i="1" s="1"/>
  <c r="R2153" i="1"/>
  <c r="T2153" i="1" s="1"/>
  <c r="R2154" i="1"/>
  <c r="T2154" i="1" s="1"/>
  <c r="R2155" i="1"/>
  <c r="T2155" i="1" s="1"/>
  <c r="R2156" i="1"/>
  <c r="T2156" i="1" s="1"/>
  <c r="R2157" i="1"/>
  <c r="T2157" i="1" s="1"/>
  <c r="R2158" i="1"/>
  <c r="T2158" i="1" s="1"/>
  <c r="R2159" i="1"/>
  <c r="T2159" i="1" s="1"/>
  <c r="R2160" i="1"/>
  <c r="T2160" i="1" s="1"/>
  <c r="R2161" i="1"/>
  <c r="T2161" i="1" s="1"/>
  <c r="R2162" i="1"/>
  <c r="T2162" i="1" s="1"/>
  <c r="R2163" i="1"/>
  <c r="T2163" i="1" s="1"/>
  <c r="R2164" i="1"/>
  <c r="T2164" i="1" s="1"/>
  <c r="R2165" i="1"/>
  <c r="T2165" i="1" s="1"/>
  <c r="R2166" i="1"/>
  <c r="T2166" i="1" s="1"/>
  <c r="R2167" i="1"/>
  <c r="T2167" i="1" s="1"/>
  <c r="R2168" i="1"/>
  <c r="T2168" i="1" s="1"/>
  <c r="R2169" i="1"/>
  <c r="T2169" i="1" s="1"/>
  <c r="R2170" i="1"/>
  <c r="T2170" i="1" s="1"/>
  <c r="R2171" i="1"/>
  <c r="T2171" i="1" s="1"/>
  <c r="R2172" i="1"/>
  <c r="T2172" i="1" s="1"/>
  <c r="R2173" i="1"/>
  <c r="T2173" i="1" s="1"/>
  <c r="R2174" i="1"/>
  <c r="T2174" i="1" s="1"/>
  <c r="R2175" i="1"/>
  <c r="T2175" i="1" s="1"/>
  <c r="R2176" i="1"/>
  <c r="T2176" i="1" s="1"/>
  <c r="R2177" i="1"/>
  <c r="T2177" i="1" s="1"/>
  <c r="R2178" i="1"/>
  <c r="T2178" i="1" s="1"/>
  <c r="R2179" i="1"/>
  <c r="T2179" i="1" s="1"/>
  <c r="R2180" i="1"/>
  <c r="T2180" i="1" s="1"/>
  <c r="R2181" i="1"/>
  <c r="T2181" i="1" s="1"/>
  <c r="R2182" i="1"/>
  <c r="T2182" i="1" s="1"/>
  <c r="R2183" i="1"/>
  <c r="T2183" i="1" s="1"/>
  <c r="R2184" i="1"/>
  <c r="T2184" i="1" s="1"/>
  <c r="R2185" i="1"/>
  <c r="T2185" i="1" s="1"/>
  <c r="R2186" i="1"/>
  <c r="T2186" i="1" s="1"/>
  <c r="R2187" i="1"/>
  <c r="T2187" i="1" s="1"/>
  <c r="R2188" i="1"/>
  <c r="T2188" i="1" s="1"/>
  <c r="R2189" i="1"/>
  <c r="T2189" i="1" s="1"/>
  <c r="R2190" i="1"/>
  <c r="T2190" i="1" s="1"/>
  <c r="R2191" i="1"/>
  <c r="T2191" i="1" s="1"/>
  <c r="R2192" i="1"/>
  <c r="T2192" i="1" s="1"/>
  <c r="R2193" i="1"/>
  <c r="T2193" i="1" s="1"/>
  <c r="R2194" i="1"/>
  <c r="T2194" i="1" s="1"/>
  <c r="R2195" i="1"/>
  <c r="T2195" i="1" s="1"/>
  <c r="R2196" i="1"/>
  <c r="T2196" i="1" s="1"/>
  <c r="R2197" i="1"/>
  <c r="T2197" i="1" s="1"/>
  <c r="R2198" i="1"/>
  <c r="T2198" i="1" s="1"/>
  <c r="R2199" i="1"/>
  <c r="T2199" i="1" s="1"/>
  <c r="R2200" i="1"/>
  <c r="T2200" i="1" s="1"/>
  <c r="R2201" i="1"/>
  <c r="T2201" i="1" s="1"/>
  <c r="R2202" i="1"/>
  <c r="T2202" i="1" s="1"/>
  <c r="R2203" i="1"/>
  <c r="T2203" i="1" s="1"/>
  <c r="R2204" i="1"/>
  <c r="T2204" i="1" s="1"/>
  <c r="R2205" i="1"/>
  <c r="T2205" i="1" s="1"/>
  <c r="R2206" i="1"/>
  <c r="T2206" i="1" s="1"/>
  <c r="R2207" i="1"/>
  <c r="T2207" i="1" s="1"/>
  <c r="R2208" i="1"/>
  <c r="T2208" i="1" s="1"/>
  <c r="R2209" i="1"/>
  <c r="T2209" i="1" s="1"/>
  <c r="R2210" i="1"/>
  <c r="T2210" i="1" s="1"/>
  <c r="R2211" i="1"/>
  <c r="T2211" i="1" s="1"/>
  <c r="R2212" i="1"/>
  <c r="T2212" i="1" s="1"/>
  <c r="R2213" i="1"/>
  <c r="T2213" i="1" s="1"/>
  <c r="R2214" i="1"/>
  <c r="T2214" i="1" s="1"/>
  <c r="R2215" i="1"/>
  <c r="T2215" i="1" s="1"/>
  <c r="R2216" i="1"/>
  <c r="T2216" i="1" s="1"/>
  <c r="R2217" i="1"/>
  <c r="T2217" i="1" s="1"/>
  <c r="R2218" i="1"/>
  <c r="T2218" i="1" s="1"/>
  <c r="R2219" i="1"/>
  <c r="T2219" i="1" s="1"/>
  <c r="R2220" i="1"/>
  <c r="T2220" i="1" s="1"/>
  <c r="R2221" i="1"/>
  <c r="T2221" i="1" s="1"/>
  <c r="R2222" i="1"/>
  <c r="T2222" i="1" s="1"/>
  <c r="R2223" i="1"/>
  <c r="T2223" i="1" s="1"/>
  <c r="R2224" i="1"/>
  <c r="T2224" i="1" s="1"/>
  <c r="R2225" i="1"/>
  <c r="T2225" i="1" s="1"/>
  <c r="R2226" i="1"/>
  <c r="T2226" i="1" s="1"/>
  <c r="R2227" i="1"/>
  <c r="T2227" i="1" s="1"/>
  <c r="R2228" i="1"/>
  <c r="T2228" i="1" s="1"/>
  <c r="R2229" i="1"/>
  <c r="T2229" i="1" s="1"/>
  <c r="R2230" i="1"/>
  <c r="T2230" i="1" s="1"/>
  <c r="R2231" i="1"/>
  <c r="T2231" i="1" s="1"/>
  <c r="R2232" i="1"/>
  <c r="T2232" i="1" s="1"/>
  <c r="R2233" i="1"/>
  <c r="T2233" i="1" s="1"/>
  <c r="R2234" i="1"/>
  <c r="T2234" i="1" s="1"/>
  <c r="R2235" i="1"/>
  <c r="T2235" i="1" s="1"/>
  <c r="R2236" i="1"/>
  <c r="T2236" i="1" s="1"/>
  <c r="R2237" i="1"/>
  <c r="T2237" i="1" s="1"/>
  <c r="R2238" i="1"/>
  <c r="T2238" i="1" s="1"/>
  <c r="R2239" i="1"/>
  <c r="T2239" i="1" s="1"/>
  <c r="R2240" i="1"/>
  <c r="T2240" i="1" s="1"/>
  <c r="R2241" i="1"/>
  <c r="T2241" i="1" s="1"/>
  <c r="R2242" i="1"/>
  <c r="T2242" i="1" s="1"/>
  <c r="R2243" i="1"/>
  <c r="T2243" i="1" s="1"/>
  <c r="R2244" i="1"/>
  <c r="T2244" i="1" s="1"/>
  <c r="R2245" i="1"/>
  <c r="T2245" i="1" s="1"/>
  <c r="R2246" i="1"/>
  <c r="T2246" i="1" s="1"/>
  <c r="R2247" i="1"/>
  <c r="T2247" i="1" s="1"/>
  <c r="R2248" i="1"/>
  <c r="T2248" i="1" s="1"/>
  <c r="R2249" i="1"/>
  <c r="T2249" i="1" s="1"/>
  <c r="R2250" i="1"/>
  <c r="T2250" i="1" s="1"/>
  <c r="R2251" i="1"/>
  <c r="T2251" i="1" s="1"/>
  <c r="R2252" i="1"/>
  <c r="T2252" i="1" s="1"/>
  <c r="R2253" i="1"/>
  <c r="T2253" i="1" s="1"/>
  <c r="R2254" i="1"/>
  <c r="T2254" i="1" s="1"/>
  <c r="R2255" i="1"/>
  <c r="T2255" i="1" s="1"/>
  <c r="R2256" i="1"/>
  <c r="T2256" i="1" s="1"/>
  <c r="R2257" i="1"/>
  <c r="T2257" i="1" s="1"/>
  <c r="R2258" i="1"/>
  <c r="T2258" i="1" s="1"/>
  <c r="R2259" i="1"/>
  <c r="T2259" i="1" s="1"/>
  <c r="R2260" i="1"/>
  <c r="T2260" i="1" s="1"/>
  <c r="R2261" i="1"/>
  <c r="T2261" i="1" s="1"/>
  <c r="R2262" i="1"/>
  <c r="T2262" i="1" s="1"/>
  <c r="R2263" i="1"/>
  <c r="T2263" i="1" s="1"/>
  <c r="R2264" i="1"/>
  <c r="T2264" i="1" s="1"/>
  <c r="R2265" i="1"/>
  <c r="T2265" i="1" s="1"/>
  <c r="R2266" i="1"/>
  <c r="T2266" i="1" s="1"/>
  <c r="R2267" i="1"/>
  <c r="T2267" i="1" s="1"/>
  <c r="R2268" i="1"/>
  <c r="T2268" i="1" s="1"/>
  <c r="R2269" i="1"/>
  <c r="T2269" i="1" s="1"/>
  <c r="R2270" i="1"/>
  <c r="T2270" i="1" s="1"/>
  <c r="R2271" i="1"/>
  <c r="T2271" i="1" s="1"/>
  <c r="R2272" i="1"/>
  <c r="T2272" i="1" s="1"/>
  <c r="R2273" i="1"/>
  <c r="T2273" i="1" s="1"/>
  <c r="R2274" i="1"/>
  <c r="T2274" i="1" s="1"/>
  <c r="R2275" i="1"/>
  <c r="T2275" i="1" s="1"/>
  <c r="R2276" i="1"/>
  <c r="T2276" i="1" s="1"/>
  <c r="R2277" i="1"/>
  <c r="T2277" i="1" s="1"/>
  <c r="R2278" i="1"/>
  <c r="T2278" i="1" s="1"/>
  <c r="R2279" i="1"/>
  <c r="T2279" i="1" s="1"/>
  <c r="R2280" i="1"/>
  <c r="T2280" i="1" s="1"/>
  <c r="R2281" i="1"/>
  <c r="T2281" i="1" s="1"/>
  <c r="R2282" i="1"/>
  <c r="T2282" i="1" s="1"/>
  <c r="R2283" i="1"/>
  <c r="T2283" i="1" s="1"/>
  <c r="R2284" i="1"/>
  <c r="T2284" i="1" s="1"/>
  <c r="R2285" i="1"/>
  <c r="T2285" i="1" s="1"/>
  <c r="R2286" i="1"/>
  <c r="T2286" i="1" s="1"/>
  <c r="R2287" i="1"/>
  <c r="T2287" i="1" s="1"/>
  <c r="R2288" i="1"/>
  <c r="T2288" i="1" s="1"/>
  <c r="R2289" i="1"/>
  <c r="T2289" i="1" s="1"/>
  <c r="R2290" i="1"/>
  <c r="T2290" i="1" s="1"/>
  <c r="R2291" i="1"/>
  <c r="T2291" i="1" s="1"/>
  <c r="R2292" i="1"/>
  <c r="T2292" i="1" s="1"/>
  <c r="R2293" i="1"/>
  <c r="T2293" i="1" s="1"/>
  <c r="R2294" i="1"/>
  <c r="T2294" i="1" s="1"/>
  <c r="R2295" i="1"/>
  <c r="T2295" i="1" s="1"/>
  <c r="R2296" i="1"/>
  <c r="T2296" i="1" s="1"/>
  <c r="R2297" i="1"/>
  <c r="T2297" i="1" s="1"/>
  <c r="R2298" i="1"/>
  <c r="T2298" i="1" s="1"/>
  <c r="R2299" i="1"/>
  <c r="T2299" i="1" s="1"/>
  <c r="R2300" i="1"/>
  <c r="T2300" i="1" s="1"/>
  <c r="R2301" i="1"/>
  <c r="T2301" i="1" s="1"/>
  <c r="R2302" i="1"/>
  <c r="T2302" i="1" s="1"/>
  <c r="R2303" i="1"/>
  <c r="T2303" i="1" s="1"/>
  <c r="R2304" i="1"/>
  <c r="T2304" i="1" s="1"/>
  <c r="R2305" i="1"/>
  <c r="T2305" i="1" s="1"/>
  <c r="R2306" i="1"/>
  <c r="T2306" i="1" s="1"/>
  <c r="R2307" i="1"/>
  <c r="T2307" i="1" s="1"/>
  <c r="R2308" i="1"/>
  <c r="T2308" i="1" s="1"/>
  <c r="R2309" i="1"/>
  <c r="T2309" i="1" s="1"/>
  <c r="R2310" i="1"/>
  <c r="T2310" i="1" s="1"/>
  <c r="R2311" i="1"/>
  <c r="T2311" i="1" s="1"/>
  <c r="R2312" i="1"/>
  <c r="T2312" i="1" s="1"/>
  <c r="R2313" i="1"/>
  <c r="T2313" i="1" s="1"/>
  <c r="R2314" i="1"/>
  <c r="T2314" i="1" s="1"/>
  <c r="R2315" i="1"/>
  <c r="T2315" i="1" s="1"/>
  <c r="R2316" i="1"/>
  <c r="T2316" i="1" s="1"/>
  <c r="R2317" i="1"/>
  <c r="T2317" i="1" s="1"/>
  <c r="R2318" i="1"/>
  <c r="T2318" i="1" s="1"/>
  <c r="R2319" i="1"/>
  <c r="T2319" i="1" s="1"/>
  <c r="R2320" i="1"/>
  <c r="T2320" i="1" s="1"/>
  <c r="R2321" i="1"/>
  <c r="T2321" i="1" s="1"/>
  <c r="R2322" i="1"/>
  <c r="T2322" i="1" s="1"/>
  <c r="R2323" i="1"/>
  <c r="T2323" i="1" s="1"/>
  <c r="R2324" i="1"/>
  <c r="T2324" i="1" s="1"/>
  <c r="R2325" i="1"/>
  <c r="T2325" i="1" s="1"/>
  <c r="R2326" i="1"/>
  <c r="T2326" i="1" s="1"/>
  <c r="R2327" i="1"/>
  <c r="T2327" i="1" s="1"/>
  <c r="R2328" i="1"/>
  <c r="T2328" i="1" s="1"/>
  <c r="R2329" i="1"/>
  <c r="T2329" i="1" s="1"/>
  <c r="R2330" i="1"/>
  <c r="T2330" i="1" s="1"/>
  <c r="R2331" i="1"/>
  <c r="T2331" i="1" s="1"/>
  <c r="R2332" i="1"/>
  <c r="T2332" i="1" s="1"/>
  <c r="R2333" i="1"/>
  <c r="T2333" i="1" s="1"/>
  <c r="R2334" i="1"/>
  <c r="T2334" i="1" s="1"/>
  <c r="R2335" i="1"/>
  <c r="T2335" i="1" s="1"/>
  <c r="R2336" i="1"/>
  <c r="T2336" i="1" s="1"/>
  <c r="R2337" i="1"/>
  <c r="T2337" i="1" s="1"/>
  <c r="R2338" i="1"/>
  <c r="T2338" i="1" s="1"/>
  <c r="R2339" i="1"/>
  <c r="T2339" i="1" s="1"/>
  <c r="R2340" i="1"/>
  <c r="T2340" i="1" s="1"/>
  <c r="R2341" i="1"/>
  <c r="T2341" i="1" s="1"/>
  <c r="R2342" i="1"/>
  <c r="T2342" i="1" s="1"/>
  <c r="R2343" i="1"/>
  <c r="T2343" i="1" s="1"/>
  <c r="R2344" i="1"/>
  <c r="T2344" i="1" s="1"/>
  <c r="R2345" i="1"/>
  <c r="T2345" i="1" s="1"/>
  <c r="R2346" i="1"/>
  <c r="T2346" i="1" s="1"/>
  <c r="R2347" i="1"/>
  <c r="T2347" i="1" s="1"/>
  <c r="R2348" i="1"/>
  <c r="T2348" i="1" s="1"/>
  <c r="R2349" i="1"/>
  <c r="T2349" i="1" s="1"/>
  <c r="R2350" i="1"/>
  <c r="T2350" i="1" s="1"/>
  <c r="R2351" i="1"/>
  <c r="T2351" i="1" s="1"/>
  <c r="R2352" i="1"/>
  <c r="T2352" i="1" s="1"/>
  <c r="R2353" i="1"/>
  <c r="T2353" i="1" s="1"/>
  <c r="R2354" i="1"/>
  <c r="T2354" i="1" s="1"/>
  <c r="R2355" i="1"/>
  <c r="T2355" i="1" s="1"/>
  <c r="R2356" i="1"/>
  <c r="T2356" i="1" s="1"/>
  <c r="R2357" i="1"/>
  <c r="T2357" i="1" s="1"/>
  <c r="R2358" i="1"/>
  <c r="T2358" i="1" s="1"/>
  <c r="R2359" i="1"/>
  <c r="T2359" i="1" s="1"/>
  <c r="R2360" i="1"/>
  <c r="T2360" i="1" s="1"/>
  <c r="R2361" i="1"/>
  <c r="T2361" i="1" s="1"/>
  <c r="R2362" i="1"/>
  <c r="T2362" i="1" s="1"/>
  <c r="R2363" i="1"/>
  <c r="T2363" i="1" s="1"/>
  <c r="R2364" i="1"/>
  <c r="T2364" i="1" s="1"/>
  <c r="R2365" i="1"/>
  <c r="T2365" i="1" s="1"/>
  <c r="R2366" i="1"/>
  <c r="T2366" i="1" s="1"/>
  <c r="R2367" i="1"/>
  <c r="T2367" i="1" s="1"/>
  <c r="R2368" i="1"/>
  <c r="T2368" i="1" s="1"/>
  <c r="R2369" i="1"/>
  <c r="T2369" i="1" s="1"/>
  <c r="R2370" i="1"/>
  <c r="T2370" i="1" s="1"/>
  <c r="R2371" i="1"/>
  <c r="T2371" i="1" s="1"/>
  <c r="R2372" i="1"/>
  <c r="T2372" i="1" s="1"/>
  <c r="R2373" i="1"/>
  <c r="T2373" i="1" s="1"/>
  <c r="R2374" i="1"/>
  <c r="T2374" i="1" s="1"/>
  <c r="R2375" i="1"/>
  <c r="T2375" i="1" s="1"/>
  <c r="R2376" i="1"/>
  <c r="T2376" i="1" s="1"/>
  <c r="R2377" i="1"/>
  <c r="T2377" i="1" s="1"/>
  <c r="R2378" i="1"/>
  <c r="T2378" i="1" s="1"/>
  <c r="R2379" i="1"/>
  <c r="T2379" i="1" s="1"/>
  <c r="R2380" i="1"/>
  <c r="T2380" i="1" s="1"/>
  <c r="R2381" i="1"/>
  <c r="T2381" i="1" s="1"/>
  <c r="R2382" i="1"/>
  <c r="T2382" i="1" s="1"/>
  <c r="R2383" i="1"/>
  <c r="T2383" i="1" s="1"/>
  <c r="R2384" i="1"/>
  <c r="T2384" i="1" s="1"/>
  <c r="R2385" i="1"/>
  <c r="T2385" i="1" s="1"/>
  <c r="R2386" i="1"/>
  <c r="T2386" i="1" s="1"/>
  <c r="R2387" i="1"/>
  <c r="T2387" i="1" s="1"/>
  <c r="R2388" i="1"/>
  <c r="T2388" i="1" s="1"/>
  <c r="R2389" i="1"/>
  <c r="T2389" i="1" s="1"/>
  <c r="R2390" i="1"/>
  <c r="T2390" i="1" s="1"/>
  <c r="R2391" i="1"/>
  <c r="T2391" i="1" s="1"/>
  <c r="R2392" i="1"/>
  <c r="T2392" i="1" s="1"/>
  <c r="R2393" i="1"/>
  <c r="T2393" i="1" s="1"/>
  <c r="R2394" i="1"/>
  <c r="T2394" i="1" s="1"/>
  <c r="R2395" i="1"/>
  <c r="T2395" i="1" s="1"/>
  <c r="R2396" i="1"/>
  <c r="T2396" i="1" s="1"/>
  <c r="R2397" i="1"/>
  <c r="T2397" i="1" s="1"/>
  <c r="R2398" i="1"/>
  <c r="T2398" i="1" s="1"/>
  <c r="R2399" i="1"/>
  <c r="T2399" i="1" s="1"/>
  <c r="R2400" i="1"/>
  <c r="T2400" i="1" s="1"/>
  <c r="R2401" i="1"/>
  <c r="T2401" i="1" s="1"/>
  <c r="R2402" i="1"/>
  <c r="T2402" i="1" s="1"/>
  <c r="R2403" i="1"/>
  <c r="T2403" i="1" s="1"/>
  <c r="R2404" i="1"/>
  <c r="T2404" i="1" s="1"/>
  <c r="R2405" i="1"/>
  <c r="T2405" i="1" s="1"/>
  <c r="R2406" i="1"/>
  <c r="T2406" i="1" s="1"/>
  <c r="R2407" i="1"/>
  <c r="T2407" i="1" s="1"/>
  <c r="R2408" i="1"/>
  <c r="T2408" i="1" s="1"/>
  <c r="R2409" i="1"/>
  <c r="T2409" i="1" s="1"/>
  <c r="R2410" i="1"/>
  <c r="T2410" i="1" s="1"/>
  <c r="R2411" i="1"/>
  <c r="T2411" i="1" s="1"/>
  <c r="R2412" i="1"/>
  <c r="T2412" i="1" s="1"/>
  <c r="R2413" i="1"/>
  <c r="T2413" i="1" s="1"/>
  <c r="R2414" i="1"/>
  <c r="T2414" i="1" s="1"/>
  <c r="R2415" i="1"/>
  <c r="T2415" i="1" s="1"/>
  <c r="R2416" i="1"/>
  <c r="T2416" i="1" s="1"/>
  <c r="R2417" i="1"/>
  <c r="T2417" i="1" s="1"/>
  <c r="R2418" i="1"/>
  <c r="T2418" i="1" s="1"/>
  <c r="R2419" i="1"/>
  <c r="T2419" i="1" s="1"/>
  <c r="R2420" i="1"/>
  <c r="T2420" i="1" s="1"/>
  <c r="R2421" i="1"/>
  <c r="T2421" i="1" s="1"/>
  <c r="R2422" i="1"/>
  <c r="T2422" i="1" s="1"/>
  <c r="R2423" i="1"/>
  <c r="T2423" i="1" s="1"/>
  <c r="R2424" i="1"/>
  <c r="T2424" i="1" s="1"/>
  <c r="R2425" i="1"/>
  <c r="T2425" i="1" s="1"/>
  <c r="R2426" i="1"/>
  <c r="T2426" i="1" s="1"/>
  <c r="R2427" i="1"/>
  <c r="T2427" i="1" s="1"/>
  <c r="R2428" i="1"/>
  <c r="T2428" i="1" s="1"/>
  <c r="R2429" i="1"/>
  <c r="T2429" i="1" s="1"/>
  <c r="R2430" i="1"/>
  <c r="T2430" i="1" s="1"/>
  <c r="R2431" i="1"/>
  <c r="T2431" i="1" s="1"/>
  <c r="R2432" i="1"/>
  <c r="T2432" i="1" s="1"/>
  <c r="R2433" i="1"/>
  <c r="T2433" i="1" s="1"/>
  <c r="R2434" i="1"/>
  <c r="T2434" i="1" s="1"/>
  <c r="R2435" i="1"/>
  <c r="T2435" i="1" s="1"/>
  <c r="R2436" i="1"/>
  <c r="T2436" i="1" s="1"/>
  <c r="R2437" i="1"/>
  <c r="T2437" i="1" s="1"/>
  <c r="R2438" i="1"/>
  <c r="T2438" i="1" s="1"/>
  <c r="R2439" i="1"/>
  <c r="T2439" i="1" s="1"/>
  <c r="R2440" i="1"/>
  <c r="T2440" i="1" s="1"/>
  <c r="R2441" i="1"/>
  <c r="T2441" i="1" s="1"/>
  <c r="R2442" i="1"/>
  <c r="T2442" i="1" s="1"/>
  <c r="R2443" i="1"/>
  <c r="T2443" i="1" s="1"/>
  <c r="R2444" i="1"/>
  <c r="T2444" i="1" s="1"/>
  <c r="R2445" i="1"/>
  <c r="T2445" i="1" s="1"/>
  <c r="R2446" i="1"/>
  <c r="T2446" i="1" s="1"/>
  <c r="R2447" i="1"/>
  <c r="T2447" i="1" s="1"/>
  <c r="R2448" i="1"/>
  <c r="T2448" i="1" s="1"/>
  <c r="R2449" i="1"/>
  <c r="T2449" i="1" s="1"/>
  <c r="R2450" i="1"/>
  <c r="T2450" i="1" s="1"/>
  <c r="R2451" i="1"/>
  <c r="T2451" i="1" s="1"/>
  <c r="R2452" i="1"/>
  <c r="T2452" i="1" s="1"/>
  <c r="R2453" i="1"/>
  <c r="T2453" i="1" s="1"/>
  <c r="R2454" i="1"/>
  <c r="T2454" i="1" s="1"/>
  <c r="R2455" i="1"/>
  <c r="T2455" i="1" s="1"/>
  <c r="R2456" i="1"/>
  <c r="T2456" i="1" s="1"/>
  <c r="R2457" i="1"/>
  <c r="T2457" i="1" s="1"/>
  <c r="R2458" i="1"/>
  <c r="T2458" i="1" s="1"/>
  <c r="R2459" i="1"/>
  <c r="T2459" i="1" s="1"/>
  <c r="R2460" i="1"/>
  <c r="T2460" i="1" s="1"/>
  <c r="R2461" i="1"/>
  <c r="T2461" i="1" s="1"/>
  <c r="R2462" i="1"/>
  <c r="T2462" i="1" s="1"/>
  <c r="R2463" i="1"/>
  <c r="T2463" i="1" s="1"/>
  <c r="R2464" i="1"/>
  <c r="T2464" i="1" s="1"/>
  <c r="R2465" i="1"/>
  <c r="T2465" i="1" s="1"/>
  <c r="R2466" i="1"/>
  <c r="T2466" i="1" s="1"/>
  <c r="R2467" i="1"/>
  <c r="T2467" i="1" s="1"/>
  <c r="R2468" i="1"/>
  <c r="T2468" i="1" s="1"/>
  <c r="R2469" i="1"/>
  <c r="T2469" i="1" s="1"/>
  <c r="R2470" i="1"/>
  <c r="T2470" i="1" s="1"/>
  <c r="R2471" i="1"/>
  <c r="T2471" i="1" s="1"/>
  <c r="R2472" i="1"/>
  <c r="T2472" i="1" s="1"/>
  <c r="R2473" i="1"/>
  <c r="T2473" i="1" s="1"/>
  <c r="R2474" i="1"/>
  <c r="T2474" i="1" s="1"/>
  <c r="R2475" i="1"/>
  <c r="T2475" i="1" s="1"/>
  <c r="R2476" i="1"/>
  <c r="T2476" i="1" s="1"/>
  <c r="R2477" i="1"/>
  <c r="T2477" i="1" s="1"/>
  <c r="R2478" i="1"/>
  <c r="T2478" i="1" s="1"/>
  <c r="R2479" i="1"/>
  <c r="T2479" i="1" s="1"/>
  <c r="R2480" i="1"/>
  <c r="T2480" i="1" s="1"/>
  <c r="R2481" i="1"/>
  <c r="T2481" i="1" s="1"/>
  <c r="R2482" i="1"/>
  <c r="T2482" i="1" s="1"/>
  <c r="R2483" i="1"/>
  <c r="T2483" i="1" s="1"/>
  <c r="R2484" i="1"/>
  <c r="T2484" i="1" s="1"/>
  <c r="R2485" i="1"/>
  <c r="T2485" i="1" s="1"/>
  <c r="R2486" i="1"/>
  <c r="R2487" i="1"/>
  <c r="T2487" i="1" s="1"/>
  <c r="R2488" i="1"/>
  <c r="T2488" i="1" s="1"/>
  <c r="R2489" i="1"/>
  <c r="T2489" i="1" s="1"/>
  <c r="R2490" i="1"/>
  <c r="T2490" i="1" s="1"/>
  <c r="R2491" i="1"/>
  <c r="T2491" i="1" s="1"/>
  <c r="R2492" i="1"/>
  <c r="T2492" i="1" s="1"/>
  <c r="R2493" i="1"/>
  <c r="T2493" i="1" s="1"/>
  <c r="R2494" i="1"/>
  <c r="R2495" i="1"/>
  <c r="T2495" i="1" s="1"/>
  <c r="R2496" i="1"/>
  <c r="T2496" i="1" s="1"/>
  <c r="R2497" i="1"/>
  <c r="T2497" i="1" s="1"/>
  <c r="R2498" i="1"/>
  <c r="R2499" i="1"/>
  <c r="T2499" i="1" s="1"/>
  <c r="R2500" i="1"/>
  <c r="T2500" i="1" s="1"/>
  <c r="R2501" i="1"/>
  <c r="T2501" i="1" s="1"/>
  <c r="R2502" i="1"/>
  <c r="R2503" i="1"/>
  <c r="T2503" i="1" s="1"/>
  <c r="R2504" i="1"/>
  <c r="T2504" i="1" s="1"/>
  <c r="R2505" i="1"/>
  <c r="T2505" i="1" s="1"/>
  <c r="R2506" i="1"/>
  <c r="T2506" i="1" s="1"/>
  <c r="R2507" i="1"/>
  <c r="T2507" i="1" s="1"/>
  <c r="R2508" i="1"/>
  <c r="T2508" i="1" s="1"/>
  <c r="R2509" i="1"/>
  <c r="T2509" i="1" s="1"/>
  <c r="R2510" i="1"/>
  <c r="R2511" i="1"/>
  <c r="T2511" i="1" s="1"/>
  <c r="R2512" i="1"/>
  <c r="T2512" i="1" s="1"/>
  <c r="R2513" i="1"/>
  <c r="T2513" i="1" s="1"/>
  <c r="R2514" i="1"/>
  <c r="T2514" i="1" s="1"/>
  <c r="R2515" i="1"/>
  <c r="T2515" i="1" s="1"/>
  <c r="R2516" i="1"/>
  <c r="T2516" i="1" s="1"/>
  <c r="R2517" i="1"/>
  <c r="T2517" i="1" s="1"/>
  <c r="R2518" i="1"/>
  <c r="R2519" i="1"/>
  <c r="T2519" i="1" s="1"/>
  <c r="R2520" i="1"/>
  <c r="T2520" i="1" s="1"/>
  <c r="R2521" i="1"/>
  <c r="T2521" i="1" s="1"/>
  <c r="R2522" i="1"/>
  <c r="R2523" i="1"/>
  <c r="T2523" i="1" s="1"/>
  <c r="R2524" i="1"/>
  <c r="T2524" i="1" s="1"/>
  <c r="R2525" i="1"/>
  <c r="T2525" i="1" s="1"/>
  <c r="R2526" i="1"/>
  <c r="R2527" i="1"/>
  <c r="T2527" i="1" s="1"/>
  <c r="R2528" i="1"/>
  <c r="T2528" i="1" s="1"/>
  <c r="R2529" i="1"/>
  <c r="T2529" i="1" s="1"/>
  <c r="R2530" i="1"/>
  <c r="R2531" i="1"/>
  <c r="T2531" i="1" s="1"/>
  <c r="R2532" i="1"/>
  <c r="T2532" i="1" s="1"/>
  <c r="R2533" i="1"/>
  <c r="T2533" i="1" s="1"/>
  <c r="R2534" i="1"/>
  <c r="R2535" i="1"/>
  <c r="T2535" i="1" s="1"/>
  <c r="R2536" i="1"/>
  <c r="T2536" i="1" s="1"/>
  <c r="R2537" i="1"/>
  <c r="T2537" i="1" s="1"/>
  <c r="R2538" i="1"/>
  <c r="T2538" i="1" s="1"/>
  <c r="R2539" i="1"/>
  <c r="T2539" i="1" s="1"/>
  <c r="R2540" i="1"/>
  <c r="T2540" i="1" s="1"/>
  <c r="R2541" i="1"/>
  <c r="T2541" i="1" s="1"/>
  <c r="R2542" i="1"/>
  <c r="R2543" i="1"/>
  <c r="T2543" i="1" s="1"/>
  <c r="R2544" i="1"/>
  <c r="T2544" i="1" s="1"/>
  <c r="R2545" i="1"/>
  <c r="T2545" i="1" s="1"/>
  <c r="R2546" i="1"/>
  <c r="R2547" i="1"/>
  <c r="T2547" i="1" s="1"/>
  <c r="R2548" i="1"/>
  <c r="T2548" i="1" s="1"/>
  <c r="R2549" i="1"/>
  <c r="T2549" i="1" s="1"/>
  <c r="R2550" i="1"/>
  <c r="T2550" i="1" s="1"/>
  <c r="R2551" i="1"/>
  <c r="T2551" i="1" s="1"/>
  <c r="R2552" i="1"/>
  <c r="T2552" i="1" s="1"/>
  <c r="R2553" i="1"/>
  <c r="T2553" i="1" s="1"/>
  <c r="R2554" i="1"/>
  <c r="T2554" i="1" s="1"/>
  <c r="R2555" i="1"/>
  <c r="T2555" i="1" s="1"/>
  <c r="R2556" i="1"/>
  <c r="T2556" i="1" s="1"/>
  <c r="R2557" i="1"/>
  <c r="T2557" i="1" s="1"/>
  <c r="R2558" i="1"/>
  <c r="T2558" i="1" s="1"/>
  <c r="R2559" i="1"/>
  <c r="T2559" i="1" s="1"/>
  <c r="R2560" i="1"/>
  <c r="T2560" i="1" s="1"/>
  <c r="R2561" i="1"/>
  <c r="T2561" i="1" s="1"/>
  <c r="R2562" i="1"/>
  <c r="T2562" i="1" s="1"/>
  <c r="R2563" i="1"/>
  <c r="T2563" i="1" s="1"/>
  <c r="R2564" i="1"/>
  <c r="T2564" i="1" s="1"/>
  <c r="R2565" i="1"/>
  <c r="T2565" i="1" s="1"/>
  <c r="R2566" i="1"/>
  <c r="T2566" i="1" s="1"/>
  <c r="R2567" i="1"/>
  <c r="T2567" i="1" s="1"/>
  <c r="R2568" i="1"/>
  <c r="T2568" i="1" s="1"/>
  <c r="R2569" i="1"/>
  <c r="T2569" i="1" s="1"/>
  <c r="R2570" i="1"/>
  <c r="T2570" i="1" s="1"/>
  <c r="R2571" i="1"/>
  <c r="T2571" i="1" s="1"/>
  <c r="R2572" i="1"/>
  <c r="T2572" i="1" s="1"/>
  <c r="R2573" i="1"/>
  <c r="T2573" i="1" s="1"/>
  <c r="R2574" i="1"/>
  <c r="T2574" i="1" s="1"/>
  <c r="R2575" i="1"/>
  <c r="T2575" i="1" s="1"/>
  <c r="R2576" i="1"/>
  <c r="T2576" i="1" s="1"/>
  <c r="R2577" i="1"/>
  <c r="T2577" i="1" s="1"/>
  <c r="R2578" i="1"/>
  <c r="T2578" i="1" s="1"/>
  <c r="R2579" i="1"/>
  <c r="T2579" i="1" s="1"/>
  <c r="R2580" i="1"/>
  <c r="T2580" i="1" s="1"/>
  <c r="R2581" i="1"/>
  <c r="T2581" i="1" s="1"/>
  <c r="R2582" i="1"/>
  <c r="T2582" i="1" s="1"/>
  <c r="R2583" i="1"/>
  <c r="T2583" i="1" s="1"/>
  <c r="R2584" i="1"/>
  <c r="T2584" i="1" s="1"/>
  <c r="R2585" i="1"/>
  <c r="T2585" i="1" s="1"/>
  <c r="R2586" i="1"/>
  <c r="T2586" i="1" s="1"/>
  <c r="R2587" i="1"/>
  <c r="T2587" i="1" s="1"/>
  <c r="R2588" i="1"/>
  <c r="T2588" i="1" s="1"/>
  <c r="R2589" i="1"/>
  <c r="T2589" i="1" s="1"/>
  <c r="R2590" i="1"/>
  <c r="T2590" i="1" s="1"/>
  <c r="R2591" i="1"/>
  <c r="T2591" i="1" s="1"/>
  <c r="R2592" i="1"/>
  <c r="T2592" i="1" s="1"/>
  <c r="R2593" i="1"/>
  <c r="T2593" i="1" s="1"/>
  <c r="R2594" i="1"/>
  <c r="T2594" i="1" s="1"/>
  <c r="R2595" i="1"/>
  <c r="T2595" i="1" s="1"/>
  <c r="R2596" i="1"/>
  <c r="T2596" i="1" s="1"/>
  <c r="R2597" i="1"/>
  <c r="T2597" i="1" s="1"/>
  <c r="R2598" i="1"/>
  <c r="T2598" i="1" s="1"/>
  <c r="R2599" i="1"/>
  <c r="T2599" i="1" s="1"/>
  <c r="R2600" i="1"/>
  <c r="T2600" i="1" s="1"/>
  <c r="R2601" i="1"/>
  <c r="T2601" i="1" s="1"/>
  <c r="R2602" i="1"/>
  <c r="T2602" i="1" s="1"/>
  <c r="R2603" i="1"/>
  <c r="T2603" i="1" s="1"/>
  <c r="R2604" i="1"/>
  <c r="T2604" i="1" s="1"/>
  <c r="R2605" i="1"/>
  <c r="T2605" i="1" s="1"/>
  <c r="R2606" i="1"/>
  <c r="T2606" i="1" s="1"/>
  <c r="R2607" i="1"/>
  <c r="T2607" i="1" s="1"/>
  <c r="R2608" i="1"/>
  <c r="T2608" i="1" s="1"/>
  <c r="R2609" i="1"/>
  <c r="T2609" i="1" s="1"/>
  <c r="R2610" i="1"/>
  <c r="T2610" i="1" s="1"/>
  <c r="R2611" i="1"/>
  <c r="T2611" i="1" s="1"/>
  <c r="R2612" i="1"/>
  <c r="T2612" i="1" s="1"/>
  <c r="R2613" i="1"/>
  <c r="T2613" i="1" s="1"/>
  <c r="R2614" i="1"/>
  <c r="R2615" i="1"/>
  <c r="T2615" i="1" s="1"/>
  <c r="R2616" i="1"/>
  <c r="T2616" i="1" s="1"/>
  <c r="R2617" i="1"/>
  <c r="T2617" i="1" s="1"/>
  <c r="R2618" i="1"/>
  <c r="R2619" i="1"/>
  <c r="T2619" i="1" s="1"/>
  <c r="R2620" i="1"/>
  <c r="T2620" i="1" s="1"/>
  <c r="R2621" i="1"/>
  <c r="T2621" i="1" s="1"/>
  <c r="R2622" i="1"/>
  <c r="T2622" i="1" s="1"/>
  <c r="R2623" i="1"/>
  <c r="T2623" i="1" s="1"/>
  <c r="R2624" i="1"/>
  <c r="T2624" i="1" s="1"/>
  <c r="R2625" i="1"/>
  <c r="T2625" i="1" s="1"/>
  <c r="R2626" i="1"/>
  <c r="R2627" i="1"/>
  <c r="T2627" i="1" s="1"/>
  <c r="R2628" i="1"/>
  <c r="T2628" i="1" s="1"/>
  <c r="R2629" i="1"/>
  <c r="T2629" i="1" s="1"/>
  <c r="R2630" i="1"/>
  <c r="R2631" i="1"/>
  <c r="T2631" i="1" s="1"/>
  <c r="R2632" i="1"/>
  <c r="T2632" i="1" s="1"/>
  <c r="R2633" i="1"/>
  <c r="T2633" i="1" s="1"/>
  <c r="R2634" i="1"/>
  <c r="R2635" i="1"/>
  <c r="T2635" i="1" s="1"/>
  <c r="R2636" i="1"/>
  <c r="T2636" i="1" s="1"/>
  <c r="R2637" i="1"/>
  <c r="T2637" i="1" s="1"/>
  <c r="R2638" i="1"/>
  <c r="R2639" i="1"/>
  <c r="T2639" i="1" s="1"/>
  <c r="R2640" i="1"/>
  <c r="T2640" i="1" s="1"/>
  <c r="R2641" i="1"/>
  <c r="T2641" i="1" s="1"/>
  <c r="R2642" i="1"/>
  <c r="R2643" i="1"/>
  <c r="T2643" i="1" s="1"/>
  <c r="R2644" i="1"/>
  <c r="T2644" i="1" s="1"/>
  <c r="R2645" i="1"/>
  <c r="T2645" i="1" s="1"/>
  <c r="R2646" i="1"/>
  <c r="T2646" i="1" s="1"/>
  <c r="R2647" i="1"/>
  <c r="T2647" i="1" s="1"/>
  <c r="R2648" i="1"/>
  <c r="T2648" i="1" s="1"/>
  <c r="R2649" i="1"/>
  <c r="T2649" i="1" s="1"/>
  <c r="R2650" i="1"/>
  <c r="R2651" i="1"/>
  <c r="T2651" i="1" s="1"/>
  <c r="R2652" i="1"/>
  <c r="T2652" i="1" s="1"/>
  <c r="R2653" i="1"/>
  <c r="T2653" i="1" s="1"/>
  <c r="R2654" i="1"/>
  <c r="T2654" i="1" s="1"/>
  <c r="R2655" i="1"/>
  <c r="T2655" i="1" s="1"/>
  <c r="R2656" i="1"/>
  <c r="T2656" i="1" s="1"/>
  <c r="R2657" i="1"/>
  <c r="T2657" i="1" s="1"/>
  <c r="R2658" i="1"/>
  <c r="R2659" i="1"/>
  <c r="T2659" i="1" s="1"/>
  <c r="R2660" i="1"/>
  <c r="T2660" i="1" s="1"/>
  <c r="R2661" i="1"/>
  <c r="T2661" i="1" s="1"/>
  <c r="R2662" i="1"/>
  <c r="R2663" i="1"/>
  <c r="T2663" i="1" s="1"/>
  <c r="R2664" i="1"/>
  <c r="T2664" i="1" s="1"/>
  <c r="R2665" i="1"/>
  <c r="T2665" i="1" s="1"/>
  <c r="R2666" i="1"/>
  <c r="R2667" i="1"/>
  <c r="T2667" i="1" s="1"/>
  <c r="R2668" i="1"/>
  <c r="T2668" i="1" s="1"/>
  <c r="R2669" i="1"/>
  <c r="T2669" i="1" s="1"/>
  <c r="R2670" i="1"/>
  <c r="T2670" i="1" s="1"/>
  <c r="R2671" i="1"/>
  <c r="T2671" i="1" s="1"/>
  <c r="R2672" i="1"/>
  <c r="T2672" i="1" s="1"/>
  <c r="R2673" i="1"/>
  <c r="T2673" i="1" s="1"/>
  <c r="R2674" i="1"/>
  <c r="R2675" i="1"/>
  <c r="T2675" i="1" s="1"/>
  <c r="R2676" i="1"/>
  <c r="T2676" i="1" s="1"/>
  <c r="R2677" i="1"/>
  <c r="T2677" i="1" s="1"/>
  <c r="R2678" i="1"/>
  <c r="T2678" i="1" s="1"/>
  <c r="R2679" i="1"/>
  <c r="T2679" i="1" s="1"/>
  <c r="R2680" i="1"/>
  <c r="T2680" i="1" s="1"/>
  <c r="R2681" i="1"/>
  <c r="T2681" i="1" s="1"/>
  <c r="R2682" i="1"/>
  <c r="T2682" i="1" s="1"/>
  <c r="R2683" i="1"/>
  <c r="T2683" i="1" s="1"/>
  <c r="R2684" i="1"/>
  <c r="T2684" i="1" s="1"/>
  <c r="R2685" i="1"/>
  <c r="T2685" i="1" s="1"/>
  <c r="R2686" i="1"/>
  <c r="T2686" i="1" s="1"/>
  <c r="R2687" i="1"/>
  <c r="T2687" i="1" s="1"/>
  <c r="R2688" i="1"/>
  <c r="T2688" i="1" s="1"/>
  <c r="R2689" i="1"/>
  <c r="T2689" i="1" s="1"/>
  <c r="R2690" i="1"/>
  <c r="T2690" i="1" s="1"/>
  <c r="R2691" i="1"/>
  <c r="T2691" i="1" s="1"/>
  <c r="R2692" i="1"/>
  <c r="T2692" i="1" s="1"/>
  <c r="R2693" i="1"/>
  <c r="T2693" i="1" s="1"/>
  <c r="R2694" i="1"/>
  <c r="T2694" i="1" s="1"/>
  <c r="R2695" i="1"/>
  <c r="T2695" i="1" s="1"/>
  <c r="R2696" i="1"/>
  <c r="T2696" i="1" s="1"/>
  <c r="R2697" i="1"/>
  <c r="T2697" i="1" s="1"/>
  <c r="R2698" i="1"/>
  <c r="T2698" i="1" s="1"/>
  <c r="R2699" i="1"/>
  <c r="T2699" i="1" s="1"/>
  <c r="R2700" i="1"/>
  <c r="T2700" i="1" s="1"/>
  <c r="R2701" i="1"/>
  <c r="T2701" i="1" s="1"/>
  <c r="R2702" i="1"/>
  <c r="T2702" i="1" s="1"/>
  <c r="R2703" i="1"/>
  <c r="T2703" i="1" s="1"/>
  <c r="R2704" i="1"/>
  <c r="T2704" i="1" s="1"/>
  <c r="R2705" i="1"/>
  <c r="T2705" i="1" s="1"/>
  <c r="R2706" i="1"/>
  <c r="T2706" i="1" s="1"/>
  <c r="R2707" i="1"/>
  <c r="T2707" i="1" s="1"/>
  <c r="R2708" i="1"/>
  <c r="T2708" i="1" s="1"/>
  <c r="R2709" i="1"/>
  <c r="T2709" i="1" s="1"/>
  <c r="R2710" i="1"/>
  <c r="T2710" i="1" s="1"/>
  <c r="R2711" i="1"/>
  <c r="T2711" i="1" s="1"/>
  <c r="R2712" i="1"/>
  <c r="T2712" i="1" s="1"/>
  <c r="R2713" i="1"/>
  <c r="T2713" i="1" s="1"/>
  <c r="R2714" i="1"/>
  <c r="T2714" i="1" s="1"/>
  <c r="R2715" i="1"/>
  <c r="T2715" i="1" s="1"/>
  <c r="R2716" i="1"/>
  <c r="T2716" i="1" s="1"/>
  <c r="R2717" i="1"/>
  <c r="T2717" i="1" s="1"/>
  <c r="R2718" i="1"/>
  <c r="T2718" i="1" s="1"/>
  <c r="R2719" i="1"/>
  <c r="T2719" i="1" s="1"/>
  <c r="R2720" i="1"/>
  <c r="T2720" i="1" s="1"/>
  <c r="R2721" i="1"/>
  <c r="T2721" i="1" s="1"/>
  <c r="R2722" i="1"/>
  <c r="T2722" i="1" s="1"/>
  <c r="R2723" i="1"/>
  <c r="T2723" i="1" s="1"/>
  <c r="R2724" i="1"/>
  <c r="T2724" i="1" s="1"/>
  <c r="R2725" i="1"/>
  <c r="T2725" i="1" s="1"/>
  <c r="R2726" i="1"/>
  <c r="T2726" i="1" s="1"/>
  <c r="R2727" i="1"/>
  <c r="T2727" i="1" s="1"/>
  <c r="R2728" i="1"/>
  <c r="T2728" i="1" s="1"/>
  <c r="R2729" i="1"/>
  <c r="T2729" i="1" s="1"/>
  <c r="R2730" i="1"/>
  <c r="T2730" i="1" s="1"/>
  <c r="R2731" i="1"/>
  <c r="T2731" i="1" s="1"/>
  <c r="R2732" i="1"/>
  <c r="T2732" i="1" s="1"/>
  <c r="R2733" i="1"/>
  <c r="T2733" i="1" s="1"/>
  <c r="R2734" i="1"/>
  <c r="T2734" i="1" s="1"/>
  <c r="R2735" i="1"/>
  <c r="T2735" i="1" s="1"/>
  <c r="R2736" i="1"/>
  <c r="T2736" i="1" s="1"/>
  <c r="R2737" i="1"/>
  <c r="T2737" i="1" s="1"/>
  <c r="R2738" i="1"/>
  <c r="T2738" i="1" s="1"/>
  <c r="R2739" i="1"/>
  <c r="T2739" i="1" s="1"/>
  <c r="R2740" i="1"/>
  <c r="T2740" i="1" s="1"/>
  <c r="R2741" i="1"/>
  <c r="T2741" i="1" s="1"/>
  <c r="R2742" i="1"/>
  <c r="R2743" i="1"/>
  <c r="T2743" i="1" s="1"/>
  <c r="R2744" i="1"/>
  <c r="T2744" i="1" s="1"/>
  <c r="R2745" i="1"/>
  <c r="T2745" i="1" s="1"/>
  <c r="R2746" i="1"/>
  <c r="T2746" i="1" s="1"/>
  <c r="R2747" i="1"/>
  <c r="T2747" i="1" s="1"/>
  <c r="R2748" i="1"/>
  <c r="T2748" i="1" s="1"/>
  <c r="R2749" i="1"/>
  <c r="T2749" i="1" s="1"/>
  <c r="R2750" i="1"/>
  <c r="R2751" i="1"/>
  <c r="T2751" i="1" s="1"/>
  <c r="R2752" i="1"/>
  <c r="T2752" i="1" s="1"/>
  <c r="R2753" i="1"/>
  <c r="T2753" i="1" s="1"/>
  <c r="R2754" i="1"/>
  <c r="R2755" i="1"/>
  <c r="T2755" i="1" s="1"/>
  <c r="R2756" i="1"/>
  <c r="T2756" i="1" s="1"/>
  <c r="R2757" i="1"/>
  <c r="T2757" i="1" s="1"/>
  <c r="R2758" i="1"/>
  <c r="R2759" i="1"/>
  <c r="T2759" i="1" s="1"/>
  <c r="R2760" i="1"/>
  <c r="T2760" i="1" s="1"/>
  <c r="R2761" i="1"/>
  <c r="T2761" i="1" s="1"/>
  <c r="R2762" i="1"/>
  <c r="T2762" i="1" s="1"/>
  <c r="R2763" i="1"/>
  <c r="T2763" i="1" s="1"/>
  <c r="R2764" i="1"/>
  <c r="T2764" i="1" s="1"/>
  <c r="R2765" i="1"/>
  <c r="T2765" i="1" s="1"/>
  <c r="R2766" i="1"/>
  <c r="R2767" i="1"/>
  <c r="T2767" i="1" s="1"/>
  <c r="R2768" i="1"/>
  <c r="T2768" i="1" s="1"/>
  <c r="R2769" i="1"/>
  <c r="T2769" i="1" s="1"/>
  <c r="R2770" i="1"/>
  <c r="T2770" i="1" s="1"/>
  <c r="R2771" i="1"/>
  <c r="T2771" i="1" s="1"/>
  <c r="R2772" i="1"/>
  <c r="T2772" i="1" s="1"/>
  <c r="R2773" i="1"/>
  <c r="T2773" i="1" s="1"/>
  <c r="R2774" i="1"/>
  <c r="R2775" i="1"/>
  <c r="T2775" i="1" s="1"/>
  <c r="R2776" i="1"/>
  <c r="T2776" i="1" s="1"/>
  <c r="R2777" i="1"/>
  <c r="T2777" i="1" s="1"/>
  <c r="R2778" i="1"/>
  <c r="R2779" i="1"/>
  <c r="T2779" i="1" s="1"/>
  <c r="R2780" i="1"/>
  <c r="T2780" i="1" s="1"/>
  <c r="R2781" i="1"/>
  <c r="T2781" i="1" s="1"/>
  <c r="R2782" i="1"/>
  <c r="R2783" i="1"/>
  <c r="T2783" i="1" s="1"/>
  <c r="R2784" i="1"/>
  <c r="T2784" i="1" s="1"/>
  <c r="R2785" i="1"/>
  <c r="T2785" i="1" s="1"/>
  <c r="R2786" i="1"/>
  <c r="R2787" i="1"/>
  <c r="T2787" i="1" s="1"/>
  <c r="R2788" i="1"/>
  <c r="T2788" i="1" s="1"/>
  <c r="R2789" i="1"/>
  <c r="T2789" i="1" s="1"/>
  <c r="R2790" i="1"/>
  <c r="R2791" i="1"/>
  <c r="T2791" i="1" s="1"/>
  <c r="R2792" i="1"/>
  <c r="T2792" i="1" s="1"/>
  <c r="R2793" i="1"/>
  <c r="T2793" i="1" s="1"/>
  <c r="R2794" i="1"/>
  <c r="T2794" i="1" s="1"/>
  <c r="R2795" i="1"/>
  <c r="T2795" i="1" s="1"/>
  <c r="R2796" i="1"/>
  <c r="T2796" i="1" s="1"/>
  <c r="R2797" i="1"/>
  <c r="T2797" i="1" s="1"/>
  <c r="R2798" i="1"/>
  <c r="R2799" i="1"/>
  <c r="T2799" i="1" s="1"/>
  <c r="R2800" i="1"/>
  <c r="T2800" i="1" s="1"/>
  <c r="R2801" i="1"/>
  <c r="T2801" i="1" s="1"/>
  <c r="R2802" i="1"/>
  <c r="R2803" i="1"/>
  <c r="T2803" i="1" s="1"/>
  <c r="R2804" i="1"/>
  <c r="T2804" i="1" s="1"/>
  <c r="R2805" i="1"/>
  <c r="T2805" i="1" s="1"/>
  <c r="R2806" i="1"/>
  <c r="T2806" i="1" s="1"/>
  <c r="R2807" i="1"/>
  <c r="T2807" i="1" s="1"/>
  <c r="R2808" i="1"/>
  <c r="T2808" i="1" s="1"/>
  <c r="R2809" i="1"/>
  <c r="T2809" i="1" s="1"/>
  <c r="R2810" i="1"/>
  <c r="T2810" i="1" s="1"/>
  <c r="R2811" i="1"/>
  <c r="T2811" i="1" s="1"/>
  <c r="R2812" i="1"/>
  <c r="T2812" i="1" s="1"/>
  <c r="R2813" i="1"/>
  <c r="T2813" i="1" s="1"/>
  <c r="R2814" i="1"/>
  <c r="T2814" i="1" s="1"/>
  <c r="R2815" i="1"/>
  <c r="T2815" i="1" s="1"/>
  <c r="R2816" i="1"/>
  <c r="T2816" i="1" s="1"/>
  <c r="R2817" i="1"/>
  <c r="T2817" i="1" s="1"/>
  <c r="R2818" i="1"/>
  <c r="T2818" i="1" s="1"/>
  <c r="R2819" i="1"/>
  <c r="T2819" i="1" s="1"/>
  <c r="R2820" i="1"/>
  <c r="T2820" i="1" s="1"/>
  <c r="R2821" i="1"/>
  <c r="T2821" i="1" s="1"/>
  <c r="R2822" i="1"/>
  <c r="T2822" i="1" s="1"/>
  <c r="R2823" i="1"/>
  <c r="T2823" i="1" s="1"/>
  <c r="R2824" i="1"/>
  <c r="T2824" i="1" s="1"/>
  <c r="R2825" i="1"/>
  <c r="T2825" i="1" s="1"/>
  <c r="R2826" i="1"/>
  <c r="T2826" i="1" s="1"/>
  <c r="R2827" i="1"/>
  <c r="T2827" i="1" s="1"/>
  <c r="R2828" i="1"/>
  <c r="T2828" i="1" s="1"/>
  <c r="R2829" i="1"/>
  <c r="T2829" i="1" s="1"/>
  <c r="R2830" i="1"/>
  <c r="T2830" i="1" s="1"/>
  <c r="R2831" i="1"/>
  <c r="T2831" i="1" s="1"/>
  <c r="R2832" i="1"/>
  <c r="T2832" i="1" s="1"/>
  <c r="R2833" i="1"/>
  <c r="T2833" i="1" s="1"/>
  <c r="R2834" i="1"/>
  <c r="T2834" i="1" s="1"/>
  <c r="R2835" i="1"/>
  <c r="T2835" i="1" s="1"/>
  <c r="R2836" i="1"/>
  <c r="T2836" i="1" s="1"/>
  <c r="R2837" i="1"/>
  <c r="T2837" i="1" s="1"/>
  <c r="R2838" i="1"/>
  <c r="T2838" i="1" s="1"/>
  <c r="R2839" i="1"/>
  <c r="T2839" i="1" s="1"/>
  <c r="R2840" i="1"/>
  <c r="T2840" i="1" s="1"/>
  <c r="R2841" i="1"/>
  <c r="T2841" i="1" s="1"/>
  <c r="R2842" i="1"/>
  <c r="T2842" i="1" s="1"/>
  <c r="R2843" i="1"/>
  <c r="T2843" i="1" s="1"/>
  <c r="R2844" i="1"/>
  <c r="T2844" i="1" s="1"/>
  <c r="R2845" i="1"/>
  <c r="T2845" i="1" s="1"/>
  <c r="R2846" i="1"/>
  <c r="T2846" i="1" s="1"/>
  <c r="R2847" i="1"/>
  <c r="T2847" i="1" s="1"/>
  <c r="R2848" i="1"/>
  <c r="T2848" i="1" s="1"/>
  <c r="R2849" i="1"/>
  <c r="T2849" i="1" s="1"/>
  <c r="R2850" i="1"/>
  <c r="T2850" i="1" s="1"/>
  <c r="R2851" i="1"/>
  <c r="T2851" i="1" s="1"/>
  <c r="R2852" i="1"/>
  <c r="T2852" i="1" s="1"/>
  <c r="R2853" i="1"/>
  <c r="T2853" i="1" s="1"/>
  <c r="R2854" i="1"/>
  <c r="T2854" i="1" s="1"/>
  <c r="R2855" i="1"/>
  <c r="T2855" i="1" s="1"/>
  <c r="R2856" i="1"/>
  <c r="T2856" i="1" s="1"/>
  <c r="R2857" i="1"/>
  <c r="T2857" i="1" s="1"/>
  <c r="R2858" i="1"/>
  <c r="T2858" i="1" s="1"/>
  <c r="R2859" i="1"/>
  <c r="T2859" i="1" s="1"/>
  <c r="R2860" i="1"/>
  <c r="T2860" i="1" s="1"/>
  <c r="R2861" i="1"/>
  <c r="T2861" i="1" s="1"/>
  <c r="R2862" i="1"/>
  <c r="T2862" i="1" s="1"/>
  <c r="R2863" i="1"/>
  <c r="T2863" i="1" s="1"/>
  <c r="R2864" i="1"/>
  <c r="T2864" i="1" s="1"/>
  <c r="R2865" i="1"/>
  <c r="T2865" i="1" s="1"/>
  <c r="R2866" i="1"/>
  <c r="T2866" i="1" s="1"/>
  <c r="R2867" i="1"/>
  <c r="T2867" i="1" s="1"/>
  <c r="R2868" i="1"/>
  <c r="T2868" i="1" s="1"/>
  <c r="R2869" i="1"/>
  <c r="T2869" i="1" s="1"/>
  <c r="R2870" i="1"/>
  <c r="R2871" i="1"/>
  <c r="T2871" i="1" s="1"/>
  <c r="R2872" i="1"/>
  <c r="T2872" i="1" s="1"/>
  <c r="R2873" i="1"/>
  <c r="T2873" i="1" s="1"/>
  <c r="R2874" i="1"/>
  <c r="R2875" i="1"/>
  <c r="T2875" i="1" s="1"/>
  <c r="R2876" i="1"/>
  <c r="T2876" i="1" s="1"/>
  <c r="R2877" i="1"/>
  <c r="T2877" i="1" s="1"/>
  <c r="R2878" i="1"/>
  <c r="T2878" i="1" s="1"/>
  <c r="R2879" i="1"/>
  <c r="T2879" i="1" s="1"/>
  <c r="R2880" i="1"/>
  <c r="T2880" i="1" s="1"/>
  <c r="R2881" i="1"/>
  <c r="T2881" i="1" s="1"/>
  <c r="R2882" i="1"/>
  <c r="R2883" i="1"/>
  <c r="T2883" i="1" s="1"/>
  <c r="R2884" i="1"/>
  <c r="T2884" i="1" s="1"/>
  <c r="R2885" i="1"/>
  <c r="T2885" i="1" s="1"/>
  <c r="R2886" i="1"/>
  <c r="R2887" i="1"/>
  <c r="T2887" i="1" s="1"/>
  <c r="R2888" i="1"/>
  <c r="T2888" i="1" s="1"/>
  <c r="R2889" i="1"/>
  <c r="T2889" i="1" s="1"/>
  <c r="R2890" i="1"/>
  <c r="R2891" i="1"/>
  <c r="T2891" i="1" s="1"/>
  <c r="R2892" i="1"/>
  <c r="T2892" i="1" s="1"/>
  <c r="R2893" i="1"/>
  <c r="T2893" i="1" s="1"/>
  <c r="R2894" i="1"/>
  <c r="R2895" i="1"/>
  <c r="T2895" i="1" s="1"/>
  <c r="R2896" i="1"/>
  <c r="T2896" i="1" s="1"/>
  <c r="R2897" i="1"/>
  <c r="T2897" i="1" s="1"/>
  <c r="R2898" i="1"/>
  <c r="R2899" i="1"/>
  <c r="T2899" i="1" s="1"/>
  <c r="R2900" i="1"/>
  <c r="T2900" i="1" s="1"/>
  <c r="R2901" i="1"/>
  <c r="T2901" i="1" s="1"/>
  <c r="R2902" i="1"/>
  <c r="T2902" i="1" s="1"/>
  <c r="R2903" i="1"/>
  <c r="T2903" i="1" s="1"/>
  <c r="R2904" i="1"/>
  <c r="T2904" i="1" s="1"/>
  <c r="R2905" i="1"/>
  <c r="T2905" i="1" s="1"/>
  <c r="R2906" i="1"/>
  <c r="R2907" i="1"/>
  <c r="T2907" i="1" s="1"/>
  <c r="R2908" i="1"/>
  <c r="T2908" i="1" s="1"/>
  <c r="R2909" i="1"/>
  <c r="T2909" i="1" s="1"/>
  <c r="R2910" i="1"/>
  <c r="T2910" i="1" s="1"/>
  <c r="R2911" i="1"/>
  <c r="T2911" i="1" s="1"/>
  <c r="R2912" i="1"/>
  <c r="T2912" i="1" s="1"/>
  <c r="R2913" i="1"/>
  <c r="T2913" i="1" s="1"/>
  <c r="R2914" i="1"/>
  <c r="R2915" i="1"/>
  <c r="T2915" i="1" s="1"/>
  <c r="R2916" i="1"/>
  <c r="T2916" i="1" s="1"/>
  <c r="R2917" i="1"/>
  <c r="T2917" i="1" s="1"/>
  <c r="R2918" i="1"/>
  <c r="R2919" i="1"/>
  <c r="T2919" i="1" s="1"/>
  <c r="R2920" i="1"/>
  <c r="T2920" i="1" s="1"/>
  <c r="R2921" i="1"/>
  <c r="T2921" i="1" s="1"/>
  <c r="R2922" i="1"/>
  <c r="R2923" i="1"/>
  <c r="T2923" i="1" s="1"/>
  <c r="R2924" i="1"/>
  <c r="T2924" i="1" s="1"/>
  <c r="R2925" i="1"/>
  <c r="T2925" i="1" s="1"/>
  <c r="R2926" i="1"/>
  <c r="T2926" i="1" s="1"/>
  <c r="R2927" i="1"/>
  <c r="T2927" i="1" s="1"/>
  <c r="R2928" i="1"/>
  <c r="T2928" i="1" s="1"/>
  <c r="R2929" i="1"/>
  <c r="T2929" i="1" s="1"/>
  <c r="R2930" i="1"/>
  <c r="R2931" i="1"/>
  <c r="T2931" i="1" s="1"/>
  <c r="R2932" i="1"/>
  <c r="T2932" i="1" s="1"/>
  <c r="R2933" i="1"/>
  <c r="T2933" i="1" s="1"/>
  <c r="R2934" i="1"/>
  <c r="T2934" i="1" s="1"/>
  <c r="R2935" i="1"/>
  <c r="T2935" i="1" s="1"/>
  <c r="R2936" i="1"/>
  <c r="T2936" i="1" s="1"/>
  <c r="R2937" i="1"/>
  <c r="T2937" i="1" s="1"/>
  <c r="R2938" i="1"/>
  <c r="T2938" i="1" s="1"/>
  <c r="R2939" i="1"/>
  <c r="T2939" i="1" s="1"/>
  <c r="R2940" i="1"/>
  <c r="T2940" i="1" s="1"/>
  <c r="R2941" i="1"/>
  <c r="T2941" i="1" s="1"/>
  <c r="R2942" i="1"/>
  <c r="T2942" i="1" s="1"/>
  <c r="R2943" i="1"/>
  <c r="T2943" i="1" s="1"/>
  <c r="R2944" i="1"/>
  <c r="T2944" i="1" s="1"/>
  <c r="R2945" i="1"/>
  <c r="T2945" i="1" s="1"/>
  <c r="R2946" i="1"/>
  <c r="T2946" i="1" s="1"/>
  <c r="R2947" i="1"/>
  <c r="T2947" i="1" s="1"/>
  <c r="R2948" i="1"/>
  <c r="T2948" i="1" s="1"/>
  <c r="R2949" i="1"/>
  <c r="T2949" i="1" s="1"/>
  <c r="R2950" i="1"/>
  <c r="T2950" i="1" s="1"/>
  <c r="R2951" i="1"/>
  <c r="T2951" i="1" s="1"/>
  <c r="R2952" i="1"/>
  <c r="T2952" i="1" s="1"/>
  <c r="R2953" i="1"/>
  <c r="T2953" i="1" s="1"/>
  <c r="R2954" i="1"/>
  <c r="T2954" i="1" s="1"/>
  <c r="R2955" i="1"/>
  <c r="T2955" i="1" s="1"/>
  <c r="R2956" i="1"/>
  <c r="T2956" i="1" s="1"/>
  <c r="R2957" i="1"/>
  <c r="T2957" i="1" s="1"/>
  <c r="R2958" i="1"/>
  <c r="T2958" i="1" s="1"/>
  <c r="R2959" i="1"/>
  <c r="T2959" i="1" s="1"/>
  <c r="R2960" i="1"/>
  <c r="T2960" i="1" s="1"/>
  <c r="R2961" i="1"/>
  <c r="T2961" i="1" s="1"/>
  <c r="R2962" i="1"/>
  <c r="T2962" i="1" s="1"/>
  <c r="R2963" i="1"/>
  <c r="T2963" i="1" s="1"/>
  <c r="R2964" i="1"/>
  <c r="T2964" i="1" s="1"/>
  <c r="R2965" i="1"/>
  <c r="T2965" i="1" s="1"/>
  <c r="R2966" i="1"/>
  <c r="T2966" i="1" s="1"/>
  <c r="R2967" i="1"/>
  <c r="T2967" i="1" s="1"/>
  <c r="R2968" i="1"/>
  <c r="T2968" i="1" s="1"/>
  <c r="R2969" i="1"/>
  <c r="T2969" i="1" s="1"/>
  <c r="R2970" i="1"/>
  <c r="T2970" i="1" s="1"/>
  <c r="R2971" i="1"/>
  <c r="T2971" i="1" s="1"/>
  <c r="R2972" i="1"/>
  <c r="T2972" i="1" s="1"/>
  <c r="R2973" i="1"/>
  <c r="T2973" i="1" s="1"/>
  <c r="R2974" i="1"/>
  <c r="T2974" i="1" s="1"/>
  <c r="R2975" i="1"/>
  <c r="T2975" i="1" s="1"/>
  <c r="R2976" i="1"/>
  <c r="T2976" i="1" s="1"/>
  <c r="R2977" i="1"/>
  <c r="T2977" i="1" s="1"/>
  <c r="R2978" i="1"/>
  <c r="T2978" i="1" s="1"/>
  <c r="R2979" i="1"/>
  <c r="T2979" i="1" s="1"/>
  <c r="R2980" i="1"/>
  <c r="T2980" i="1" s="1"/>
  <c r="R2981" i="1"/>
  <c r="T2981" i="1" s="1"/>
  <c r="R2982" i="1"/>
  <c r="T2982" i="1" s="1"/>
  <c r="R2983" i="1"/>
  <c r="T2983" i="1" s="1"/>
  <c r="R2984" i="1"/>
  <c r="T2984" i="1" s="1"/>
  <c r="R2985" i="1"/>
  <c r="T2985" i="1" s="1"/>
  <c r="R2986" i="1"/>
  <c r="T2986" i="1" s="1"/>
  <c r="R2987" i="1"/>
  <c r="T2987" i="1" s="1"/>
  <c r="R2988" i="1"/>
  <c r="T2988" i="1" s="1"/>
  <c r="R2989" i="1"/>
  <c r="T2989" i="1" s="1"/>
  <c r="R2990" i="1"/>
  <c r="T2990" i="1" s="1"/>
  <c r="R2991" i="1"/>
  <c r="T2991" i="1" s="1"/>
  <c r="R2992" i="1"/>
  <c r="T2992" i="1" s="1"/>
  <c r="R2993" i="1"/>
  <c r="T2993" i="1" s="1"/>
  <c r="R2994" i="1"/>
  <c r="T2994" i="1" s="1"/>
  <c r="R2995" i="1"/>
  <c r="T2995" i="1" s="1"/>
  <c r="R2996" i="1"/>
  <c r="T2996" i="1" s="1"/>
  <c r="R2997" i="1"/>
  <c r="T2997" i="1" s="1"/>
  <c r="R2998" i="1"/>
  <c r="R2999" i="1"/>
  <c r="T2999" i="1" s="1"/>
  <c r="R3000" i="1"/>
  <c r="T3000" i="1" s="1"/>
  <c r="R3001" i="1"/>
  <c r="T3001" i="1" s="1"/>
  <c r="R3002" i="1"/>
  <c r="T3002" i="1" s="1"/>
  <c r="R3003" i="1"/>
  <c r="T3003" i="1" s="1"/>
  <c r="R3004" i="1"/>
  <c r="T3004" i="1" s="1"/>
  <c r="R3005" i="1"/>
  <c r="T3005" i="1" s="1"/>
  <c r="R3006" i="1"/>
  <c r="R3007" i="1"/>
  <c r="T3007" i="1" s="1"/>
  <c r="R3008" i="1"/>
  <c r="T3008" i="1" s="1"/>
  <c r="R3009" i="1"/>
  <c r="T3009" i="1" s="1"/>
  <c r="R3010" i="1"/>
  <c r="R3011" i="1"/>
  <c r="T3011" i="1" s="1"/>
  <c r="R3012" i="1"/>
  <c r="T3012" i="1" s="1"/>
  <c r="R3013" i="1"/>
  <c r="T3013" i="1" s="1"/>
  <c r="R3014" i="1"/>
  <c r="R3015" i="1"/>
  <c r="T3015" i="1" s="1"/>
  <c r="R3016" i="1"/>
  <c r="T3016" i="1" s="1"/>
  <c r="R3017" i="1"/>
  <c r="T3017" i="1" s="1"/>
  <c r="R3018" i="1"/>
  <c r="T3018" i="1" s="1"/>
  <c r="R3019" i="1"/>
  <c r="T3019" i="1" s="1"/>
  <c r="R3020" i="1"/>
  <c r="T3020" i="1" s="1"/>
  <c r="R3021" i="1"/>
  <c r="T3021" i="1" s="1"/>
  <c r="R3022" i="1"/>
  <c r="R3023" i="1"/>
  <c r="T3023" i="1" s="1"/>
  <c r="R3024" i="1"/>
  <c r="T3024" i="1" s="1"/>
  <c r="R3025" i="1"/>
  <c r="T3025" i="1" s="1"/>
  <c r="R3026" i="1"/>
  <c r="T3026" i="1" s="1"/>
  <c r="R3027" i="1"/>
  <c r="T3027" i="1" s="1"/>
  <c r="R3028" i="1"/>
  <c r="T3028" i="1" s="1"/>
  <c r="R3029" i="1"/>
  <c r="T3029" i="1" s="1"/>
  <c r="R3030" i="1"/>
  <c r="R3031" i="1"/>
  <c r="T3031" i="1" s="1"/>
  <c r="R3032" i="1"/>
  <c r="T3032" i="1" s="1"/>
  <c r="R3033" i="1"/>
  <c r="T3033" i="1" s="1"/>
  <c r="R3034" i="1"/>
  <c r="R3035" i="1"/>
  <c r="T3035" i="1" s="1"/>
  <c r="R3036" i="1"/>
  <c r="T3036" i="1" s="1"/>
  <c r="R3037" i="1"/>
  <c r="T3037" i="1" s="1"/>
  <c r="R3038" i="1"/>
  <c r="R3039" i="1"/>
  <c r="T3039" i="1" s="1"/>
  <c r="R3040" i="1"/>
  <c r="T3040" i="1" s="1"/>
  <c r="R3041" i="1"/>
  <c r="T3041" i="1" s="1"/>
  <c r="R3042" i="1"/>
  <c r="R3043" i="1"/>
  <c r="T3043" i="1" s="1"/>
  <c r="R3044" i="1"/>
  <c r="T3044" i="1" s="1"/>
  <c r="R3045" i="1"/>
  <c r="T3045" i="1" s="1"/>
  <c r="R3046" i="1"/>
  <c r="R3047" i="1"/>
  <c r="T3047" i="1" s="1"/>
  <c r="R3048" i="1"/>
  <c r="T3048" i="1" s="1"/>
  <c r="R3049" i="1"/>
  <c r="T3049" i="1" s="1"/>
  <c r="R3050" i="1"/>
  <c r="T3050" i="1" s="1"/>
  <c r="R3051" i="1"/>
  <c r="T3051" i="1" s="1"/>
  <c r="R3052" i="1"/>
  <c r="T3052" i="1" s="1"/>
  <c r="R3053" i="1"/>
  <c r="T3053" i="1" s="1"/>
  <c r="R3054" i="1"/>
  <c r="R3055" i="1"/>
  <c r="T3055" i="1" s="1"/>
  <c r="R3056" i="1"/>
  <c r="T3056" i="1" s="1"/>
  <c r="R3057" i="1"/>
  <c r="T3057" i="1" s="1"/>
  <c r="R3058" i="1"/>
  <c r="R3059" i="1"/>
  <c r="T3059" i="1" s="1"/>
  <c r="R3060" i="1"/>
  <c r="T3060" i="1" s="1"/>
  <c r="R3061" i="1"/>
  <c r="T3061" i="1" s="1"/>
  <c r="R3062" i="1"/>
  <c r="T3062" i="1" s="1"/>
  <c r="R3063" i="1"/>
  <c r="T3063" i="1" s="1"/>
  <c r="R3064" i="1"/>
  <c r="T3064" i="1" s="1"/>
  <c r="R3065" i="1"/>
  <c r="T3065" i="1" s="1"/>
  <c r="R3066" i="1"/>
  <c r="T3066" i="1" s="1"/>
  <c r="R3067" i="1"/>
  <c r="T3067" i="1" s="1"/>
  <c r="R3068" i="1"/>
  <c r="T3068" i="1" s="1"/>
  <c r="R3069" i="1"/>
  <c r="T3069" i="1" s="1"/>
  <c r="R3070" i="1"/>
  <c r="T3070" i="1" s="1"/>
  <c r="R3071" i="1"/>
  <c r="T3071" i="1" s="1"/>
  <c r="R3072" i="1"/>
  <c r="T3072" i="1" s="1"/>
  <c r="R3073" i="1"/>
  <c r="T3073" i="1" s="1"/>
  <c r="R3074" i="1"/>
  <c r="T3074" i="1" s="1"/>
  <c r="R3075" i="1"/>
  <c r="T3075" i="1" s="1"/>
  <c r="R3076" i="1"/>
  <c r="T3076" i="1" s="1"/>
  <c r="R3077" i="1"/>
  <c r="T3077" i="1" s="1"/>
  <c r="R3078" i="1"/>
  <c r="T3078" i="1" s="1"/>
  <c r="R3079" i="1"/>
  <c r="T3079" i="1" s="1"/>
  <c r="R3080" i="1"/>
  <c r="T3080" i="1" s="1"/>
  <c r="R3081" i="1"/>
  <c r="T3081" i="1" s="1"/>
  <c r="R3082" i="1"/>
  <c r="T3082" i="1" s="1"/>
  <c r="R3083" i="1"/>
  <c r="T3083" i="1" s="1"/>
  <c r="R3084" i="1"/>
  <c r="T3084" i="1" s="1"/>
  <c r="R3085" i="1"/>
  <c r="T3085" i="1" s="1"/>
  <c r="R3086" i="1"/>
  <c r="T3086" i="1" s="1"/>
  <c r="R3087" i="1"/>
  <c r="T3087" i="1" s="1"/>
  <c r="R3088" i="1"/>
  <c r="T3088" i="1" s="1"/>
  <c r="R3089" i="1"/>
  <c r="T3089" i="1" s="1"/>
  <c r="R3090" i="1"/>
  <c r="T3090" i="1" s="1"/>
  <c r="R3091" i="1"/>
  <c r="T3091" i="1" s="1"/>
  <c r="R3092" i="1"/>
  <c r="T3092" i="1" s="1"/>
  <c r="R3093" i="1"/>
  <c r="T3093" i="1" s="1"/>
  <c r="R3094" i="1"/>
  <c r="T3094" i="1" s="1"/>
  <c r="R3095" i="1"/>
  <c r="T3095" i="1" s="1"/>
  <c r="R3096" i="1"/>
  <c r="T3096" i="1" s="1"/>
  <c r="R3097" i="1"/>
  <c r="T3097" i="1" s="1"/>
  <c r="R3098" i="1"/>
  <c r="T3098" i="1" s="1"/>
  <c r="R3099" i="1"/>
  <c r="T3099" i="1" s="1"/>
  <c r="R3100" i="1"/>
  <c r="T3100" i="1" s="1"/>
  <c r="R3101" i="1"/>
  <c r="T3101" i="1" s="1"/>
  <c r="R3102" i="1"/>
  <c r="T3102" i="1" s="1"/>
  <c r="R3103" i="1"/>
  <c r="T3103" i="1" s="1"/>
  <c r="R3104" i="1"/>
  <c r="T3104" i="1" s="1"/>
  <c r="R3105" i="1"/>
  <c r="T3105" i="1" s="1"/>
  <c r="R3106" i="1"/>
  <c r="T3106" i="1" s="1"/>
  <c r="R3107" i="1"/>
  <c r="T3107" i="1" s="1"/>
  <c r="R3108" i="1"/>
  <c r="T3108" i="1" s="1"/>
  <c r="R3109" i="1"/>
  <c r="T3109" i="1" s="1"/>
  <c r="R3110" i="1"/>
  <c r="T3110" i="1" s="1"/>
  <c r="R3111" i="1"/>
  <c r="T3111" i="1" s="1"/>
  <c r="R3112" i="1"/>
  <c r="T3112" i="1" s="1"/>
  <c r="R3113" i="1"/>
  <c r="T3113" i="1" s="1"/>
  <c r="R3114" i="1"/>
  <c r="T3114" i="1" s="1"/>
  <c r="R3115" i="1"/>
  <c r="T3115" i="1" s="1"/>
  <c r="R3116" i="1"/>
  <c r="T3116" i="1" s="1"/>
  <c r="R3117" i="1"/>
  <c r="T3117" i="1" s="1"/>
  <c r="R3118" i="1"/>
  <c r="T3118" i="1" s="1"/>
  <c r="R3119" i="1"/>
  <c r="T3119" i="1" s="1"/>
  <c r="R3120" i="1"/>
  <c r="T3120" i="1" s="1"/>
  <c r="R3121" i="1"/>
  <c r="T3121" i="1" s="1"/>
  <c r="R3122" i="1"/>
  <c r="T3122" i="1" s="1"/>
  <c r="R3123" i="1"/>
  <c r="R3124" i="1"/>
  <c r="T3124" i="1" s="1"/>
  <c r="R3125" i="1"/>
  <c r="T3125" i="1" s="1"/>
  <c r="R3126" i="1"/>
  <c r="T3126" i="1" s="1"/>
  <c r="R3127" i="1"/>
  <c r="R3128" i="1"/>
  <c r="T3128" i="1" s="1"/>
  <c r="R3129" i="1"/>
  <c r="T3129" i="1" s="1"/>
  <c r="R3130" i="1"/>
  <c r="R3131" i="1"/>
  <c r="R3132" i="1"/>
  <c r="T3132" i="1" s="1"/>
  <c r="R3133" i="1"/>
  <c r="T3133" i="1" s="1"/>
  <c r="R3134" i="1"/>
  <c r="R3135" i="1"/>
  <c r="R3136" i="1"/>
  <c r="T3136" i="1" s="1"/>
  <c r="R3137" i="1"/>
  <c r="T3137" i="1" s="1"/>
  <c r="R3138" i="1"/>
  <c r="T3138" i="1" s="1"/>
  <c r="R3139" i="1"/>
  <c r="R3140" i="1"/>
  <c r="T3140" i="1" s="1"/>
  <c r="R3141" i="1"/>
  <c r="T3141" i="1" s="1"/>
  <c r="R3142" i="1"/>
  <c r="R3143" i="1"/>
  <c r="R3144" i="1"/>
  <c r="T3144" i="1" s="1"/>
  <c r="R3145" i="1"/>
  <c r="T3145" i="1" s="1"/>
  <c r="R3146" i="1"/>
  <c r="T3146" i="1" s="1"/>
  <c r="R3147" i="1"/>
  <c r="T3147" i="1" s="1"/>
  <c r="R3148" i="1"/>
  <c r="T3148" i="1" s="1"/>
  <c r="R3149" i="1"/>
  <c r="T3149" i="1" s="1"/>
  <c r="R3150" i="1"/>
  <c r="R3151" i="1"/>
  <c r="R3152" i="1"/>
  <c r="T3152" i="1" s="1"/>
  <c r="R3153" i="1"/>
  <c r="T3153" i="1" s="1"/>
  <c r="R3154" i="1"/>
  <c r="T3154" i="1" s="1"/>
  <c r="R3155" i="1"/>
  <c r="R3156" i="1"/>
  <c r="T3156" i="1" s="1"/>
  <c r="R3157" i="1"/>
  <c r="T3157" i="1" s="1"/>
  <c r="R3158" i="1"/>
  <c r="T3158" i="1" s="1"/>
  <c r="R3159" i="1"/>
  <c r="R3160" i="1"/>
  <c r="T3160" i="1" s="1"/>
  <c r="R3161" i="1"/>
  <c r="T3161" i="1" s="1"/>
  <c r="R3162" i="1"/>
  <c r="R3163" i="1"/>
  <c r="R3164" i="1"/>
  <c r="T3164" i="1" s="1"/>
  <c r="R3165" i="1"/>
  <c r="T3165" i="1" s="1"/>
  <c r="R3166" i="1"/>
  <c r="R3167" i="1"/>
  <c r="R3168" i="1"/>
  <c r="T3168" i="1" s="1"/>
  <c r="R3169" i="1"/>
  <c r="T3169" i="1" s="1"/>
  <c r="R3170" i="1"/>
  <c r="R3171" i="1"/>
  <c r="R3172" i="1"/>
  <c r="T3172" i="1" s="1"/>
  <c r="R3173" i="1"/>
  <c r="T3173" i="1" s="1"/>
  <c r="R3174" i="1"/>
  <c r="T3174" i="1" s="1"/>
  <c r="R3175" i="1"/>
  <c r="R3176" i="1"/>
  <c r="T3176" i="1" s="1"/>
  <c r="R3177" i="1"/>
  <c r="T3177" i="1" s="1"/>
  <c r="R3178" i="1"/>
  <c r="R3179" i="1"/>
  <c r="R3180" i="1"/>
  <c r="T3180" i="1" s="1"/>
  <c r="R3181" i="1"/>
  <c r="T3181" i="1" s="1"/>
  <c r="R3182" i="1"/>
  <c r="R3183" i="1"/>
  <c r="T3183" i="1" s="1"/>
  <c r="R3184" i="1"/>
  <c r="T3184" i="1" s="1"/>
  <c r="R3185" i="1"/>
  <c r="T3185" i="1" s="1"/>
  <c r="R3186" i="1"/>
  <c r="T3186" i="1" s="1"/>
  <c r="R3187" i="1"/>
  <c r="R3188" i="1"/>
  <c r="T3188" i="1" s="1"/>
  <c r="R3189" i="1"/>
  <c r="T3189" i="1" s="1"/>
  <c r="R3190" i="1"/>
  <c r="T3190" i="1" s="1"/>
  <c r="R3191" i="1"/>
  <c r="R3192" i="1"/>
  <c r="T3192" i="1" s="1"/>
  <c r="R3193" i="1"/>
  <c r="T3193" i="1" s="1"/>
  <c r="R3194" i="1"/>
  <c r="R3195" i="1"/>
  <c r="R3196" i="1"/>
  <c r="T3196" i="1" s="1"/>
  <c r="R3197" i="1"/>
  <c r="T3197" i="1" s="1"/>
  <c r="R3198" i="1"/>
  <c r="R3199" i="1"/>
  <c r="R3200" i="1"/>
  <c r="T3200" i="1" s="1"/>
  <c r="R3201" i="1"/>
  <c r="T3201" i="1" s="1"/>
  <c r="R3202" i="1"/>
  <c r="T3202" i="1" s="1"/>
  <c r="R3203" i="1"/>
  <c r="R3204" i="1"/>
  <c r="T3204" i="1" s="1"/>
  <c r="R3205" i="1"/>
  <c r="T3205" i="1" s="1"/>
  <c r="R3206" i="1"/>
  <c r="R3207" i="1"/>
  <c r="R3208" i="1"/>
  <c r="T3208" i="1" s="1"/>
  <c r="R3209" i="1"/>
  <c r="T3209" i="1" s="1"/>
  <c r="R3210" i="1"/>
  <c r="T3210" i="1" s="1"/>
  <c r="R3211" i="1"/>
  <c r="R3212" i="1"/>
  <c r="T3212" i="1" s="1"/>
  <c r="R3213" i="1"/>
  <c r="T3213" i="1" s="1"/>
  <c r="R3214" i="1"/>
  <c r="R3215" i="1"/>
  <c r="T3215" i="1" s="1"/>
  <c r="R3216" i="1"/>
  <c r="T3216" i="1" s="1"/>
  <c r="R3217" i="1"/>
  <c r="T3217" i="1" s="1"/>
  <c r="R3218" i="1"/>
  <c r="T3218" i="1" s="1"/>
  <c r="R3219" i="1"/>
  <c r="R3220" i="1"/>
  <c r="T3220" i="1" s="1"/>
  <c r="R3221" i="1"/>
  <c r="T3221" i="1" s="1"/>
  <c r="R3222" i="1"/>
  <c r="T3222" i="1" s="1"/>
  <c r="R3223" i="1"/>
  <c r="T3223" i="1" s="1"/>
  <c r="R3224" i="1"/>
  <c r="T3224" i="1" s="1"/>
  <c r="R3225" i="1"/>
  <c r="T3225" i="1" s="1"/>
  <c r="R3226" i="1"/>
  <c r="R3227" i="1"/>
  <c r="R3228" i="1"/>
  <c r="T3228" i="1" s="1"/>
  <c r="R3229" i="1"/>
  <c r="T3229" i="1" s="1"/>
  <c r="R3230" i="1"/>
  <c r="R3231" i="1"/>
  <c r="R3232" i="1"/>
  <c r="T3232" i="1" s="1"/>
  <c r="R3233" i="1"/>
  <c r="T3233" i="1" s="1"/>
  <c r="R3234" i="1"/>
  <c r="R3235" i="1"/>
  <c r="R3236" i="1"/>
  <c r="T3236" i="1" s="1"/>
  <c r="R3237" i="1"/>
  <c r="T3237" i="1" s="1"/>
  <c r="R3238" i="1"/>
  <c r="T3238" i="1" s="1"/>
  <c r="R3239" i="1"/>
  <c r="R3240" i="1"/>
  <c r="T3240" i="1" s="1"/>
  <c r="R3241" i="1"/>
  <c r="T3241" i="1" s="1"/>
  <c r="R3242" i="1"/>
  <c r="R3243" i="1"/>
  <c r="R3244" i="1"/>
  <c r="T3244" i="1" s="1"/>
  <c r="R3245" i="1"/>
  <c r="T3245" i="1" s="1"/>
  <c r="R3246" i="1"/>
  <c r="R3247" i="1"/>
  <c r="R3248" i="1"/>
  <c r="T3248" i="1" s="1"/>
  <c r="R3249" i="1"/>
  <c r="T3249" i="1" s="1"/>
  <c r="R3250" i="1"/>
  <c r="T3250" i="1" s="1"/>
  <c r="R3251" i="1"/>
  <c r="R3252" i="1"/>
  <c r="T3252" i="1" s="1"/>
  <c r="R3253" i="1"/>
  <c r="T3253" i="1" s="1"/>
  <c r="R3254" i="1"/>
  <c r="T3254" i="1" s="1"/>
  <c r="R3255" i="1"/>
  <c r="R3256" i="1"/>
  <c r="T3256" i="1" s="1"/>
  <c r="R3257" i="1"/>
  <c r="T3257" i="1" s="1"/>
  <c r="R3258" i="1"/>
  <c r="R3259" i="1"/>
  <c r="T3259" i="1" s="1"/>
  <c r="R3260" i="1"/>
  <c r="T3260" i="1" s="1"/>
  <c r="R3261" i="1"/>
  <c r="T3261" i="1" s="1"/>
  <c r="R3262" i="1"/>
  <c r="R3263" i="1"/>
  <c r="R3264" i="1"/>
  <c r="T3264" i="1" s="1"/>
  <c r="R3265" i="1"/>
  <c r="T3265" i="1" s="1"/>
  <c r="R3266" i="1"/>
  <c r="T3266" i="1" s="1"/>
  <c r="R3267" i="1"/>
  <c r="R3268" i="1"/>
  <c r="T3268" i="1" s="1"/>
  <c r="R3269" i="1"/>
  <c r="T3269" i="1" s="1"/>
  <c r="R3270" i="1"/>
  <c r="R3271" i="1"/>
  <c r="R3272" i="1"/>
  <c r="T3272" i="1" s="1"/>
  <c r="R3273" i="1"/>
  <c r="T3273" i="1" s="1"/>
  <c r="R3274" i="1"/>
  <c r="T3274" i="1" s="1"/>
  <c r="R3275" i="1"/>
  <c r="R3276" i="1"/>
  <c r="T3276" i="1" s="1"/>
  <c r="R3277" i="1"/>
  <c r="T3277" i="1" s="1"/>
  <c r="R3278" i="1"/>
  <c r="R3279" i="1"/>
  <c r="R3280" i="1"/>
  <c r="T3280" i="1" s="1"/>
  <c r="R3281" i="1"/>
  <c r="T3281" i="1" s="1"/>
  <c r="R3282" i="1"/>
  <c r="T3282" i="1" s="1"/>
  <c r="R3283" i="1"/>
  <c r="R3284" i="1"/>
  <c r="T3284" i="1" s="1"/>
  <c r="R3285" i="1"/>
  <c r="T3285" i="1" s="1"/>
  <c r="R3286" i="1"/>
  <c r="T3286" i="1" s="1"/>
  <c r="R3287" i="1"/>
  <c r="R3288" i="1"/>
  <c r="T3288" i="1" s="1"/>
  <c r="R3289" i="1"/>
  <c r="T3289" i="1" s="1"/>
  <c r="R3290" i="1"/>
  <c r="R3291" i="1"/>
  <c r="R3292" i="1"/>
  <c r="T3292" i="1" s="1"/>
  <c r="R3293" i="1"/>
  <c r="T3293" i="1" s="1"/>
  <c r="R3294" i="1"/>
  <c r="R3295" i="1"/>
  <c r="R3296" i="1"/>
  <c r="T3296" i="1" s="1"/>
  <c r="R3297" i="1"/>
  <c r="T3297" i="1" s="1"/>
  <c r="R3298" i="1"/>
  <c r="R3299" i="1"/>
  <c r="R3300" i="1"/>
  <c r="T3300" i="1" s="1"/>
  <c r="R3301" i="1"/>
  <c r="T3301" i="1" s="1"/>
  <c r="R3302" i="1"/>
  <c r="T3302" i="1" s="1"/>
  <c r="R3303" i="1"/>
  <c r="R3304" i="1"/>
  <c r="T3304" i="1" s="1"/>
  <c r="R3305" i="1"/>
  <c r="T3305" i="1" s="1"/>
  <c r="R3306" i="1"/>
  <c r="R3307" i="1"/>
  <c r="R3308" i="1"/>
  <c r="T3308" i="1" s="1"/>
  <c r="R3309" i="1"/>
  <c r="T3309" i="1" s="1"/>
  <c r="R3310" i="1"/>
  <c r="R3311" i="1"/>
  <c r="R3312" i="1"/>
  <c r="T3312" i="1" s="1"/>
  <c r="R3313" i="1"/>
  <c r="T3313" i="1" s="1"/>
  <c r="R3314" i="1"/>
  <c r="R3315" i="1"/>
  <c r="R3316" i="1"/>
  <c r="T3316" i="1" s="1"/>
  <c r="R3317" i="1"/>
  <c r="T3317" i="1" s="1"/>
  <c r="R3318" i="1"/>
  <c r="T3318" i="1" s="1"/>
  <c r="R3319" i="1"/>
  <c r="R3320" i="1"/>
  <c r="T3320" i="1" s="1"/>
  <c r="R3321" i="1"/>
  <c r="T3321" i="1" s="1"/>
  <c r="R3322" i="1"/>
  <c r="R3323" i="1"/>
  <c r="R3324" i="1"/>
  <c r="T3324" i="1" s="1"/>
  <c r="R3325" i="1"/>
  <c r="T3325" i="1" s="1"/>
  <c r="R3326" i="1"/>
  <c r="R3327" i="1"/>
  <c r="R3328" i="1"/>
  <c r="T3328" i="1" s="1"/>
  <c r="R3329" i="1"/>
  <c r="T3329" i="1" s="1"/>
  <c r="R3330" i="1"/>
  <c r="R3331" i="1"/>
  <c r="R3332" i="1"/>
  <c r="T3332" i="1" s="1"/>
  <c r="R3333" i="1"/>
  <c r="T3333" i="1" s="1"/>
  <c r="R3334" i="1"/>
  <c r="R3335" i="1"/>
  <c r="R3336" i="1"/>
  <c r="T3336" i="1" s="1"/>
  <c r="R3337" i="1"/>
  <c r="T3337" i="1" s="1"/>
  <c r="R3338" i="1"/>
  <c r="T3338" i="1" s="1"/>
  <c r="R3339" i="1"/>
  <c r="R3340" i="1"/>
  <c r="T3340" i="1" s="1"/>
  <c r="R3341" i="1"/>
  <c r="T3341" i="1" s="1"/>
  <c r="R3342" i="1"/>
  <c r="R3343" i="1"/>
  <c r="R3344" i="1"/>
  <c r="T3344" i="1" s="1"/>
  <c r="R3345" i="1"/>
  <c r="T3345" i="1" s="1"/>
  <c r="R3346" i="1"/>
  <c r="R3347" i="1"/>
  <c r="R3348" i="1"/>
  <c r="T3348" i="1" s="1"/>
  <c r="R3349" i="1"/>
  <c r="T3349" i="1" s="1"/>
  <c r="R3350" i="1"/>
  <c r="T3350" i="1" s="1"/>
  <c r="R3351" i="1"/>
  <c r="R3352" i="1"/>
  <c r="T3352" i="1" s="1"/>
  <c r="R3353" i="1"/>
  <c r="T3353" i="1" s="1"/>
  <c r="R3354" i="1"/>
  <c r="R3355" i="1"/>
  <c r="R3356" i="1"/>
  <c r="T3356" i="1" s="1"/>
  <c r="R3357" i="1"/>
  <c r="T3357" i="1" s="1"/>
  <c r="R3358" i="1"/>
  <c r="R3359" i="1"/>
  <c r="R3360" i="1"/>
  <c r="T3360" i="1" s="1"/>
  <c r="R3361" i="1"/>
  <c r="T3361" i="1" s="1"/>
  <c r="R3362" i="1"/>
  <c r="R3363" i="1"/>
  <c r="R3364" i="1"/>
  <c r="T3364" i="1" s="1"/>
  <c r="R3365" i="1"/>
  <c r="T3365" i="1" s="1"/>
  <c r="R3366" i="1"/>
  <c r="R3367" i="1"/>
  <c r="R3368" i="1"/>
  <c r="T3368" i="1" s="1"/>
  <c r="R3369" i="1"/>
  <c r="T3369" i="1" s="1"/>
  <c r="R3370" i="1"/>
  <c r="R3371" i="1"/>
  <c r="R3372" i="1"/>
  <c r="T3372" i="1" s="1"/>
  <c r="R3373" i="1"/>
  <c r="T3373" i="1" s="1"/>
  <c r="R3374" i="1"/>
  <c r="R3375" i="1"/>
  <c r="R3376" i="1"/>
  <c r="T3376" i="1" s="1"/>
  <c r="R3377" i="1"/>
  <c r="T3377" i="1" s="1"/>
  <c r="R3378" i="1"/>
  <c r="T3378" i="1" s="1"/>
  <c r="R3379" i="1"/>
  <c r="R3380" i="1"/>
  <c r="T3380" i="1" s="1"/>
  <c r="R3381" i="1"/>
  <c r="T3381" i="1" s="1"/>
  <c r="R3382" i="1"/>
  <c r="R3383" i="1"/>
  <c r="R3384" i="1"/>
  <c r="T3384" i="1" s="1"/>
  <c r="R3385" i="1"/>
  <c r="T3385" i="1" s="1"/>
  <c r="R3386" i="1"/>
  <c r="R3387" i="1"/>
  <c r="R3388" i="1"/>
  <c r="T3388" i="1" s="1"/>
  <c r="R3389" i="1"/>
  <c r="T3389" i="1" s="1"/>
  <c r="R3390" i="1"/>
  <c r="R3391" i="1"/>
  <c r="R3392" i="1"/>
  <c r="T3392" i="1" s="1"/>
  <c r="R3393" i="1"/>
  <c r="T3393" i="1" s="1"/>
  <c r="R3394" i="1"/>
  <c r="T3394" i="1" s="1"/>
  <c r="R3395" i="1"/>
  <c r="R3396" i="1"/>
  <c r="T3396" i="1" s="1"/>
  <c r="R3397" i="1"/>
  <c r="T3397" i="1" s="1"/>
  <c r="R3398" i="1"/>
  <c r="R3399" i="1"/>
  <c r="R3400" i="1"/>
  <c r="T3400" i="1" s="1"/>
  <c r="R3401" i="1"/>
  <c r="T3401" i="1" s="1"/>
  <c r="R3402" i="1"/>
  <c r="R3403" i="1"/>
  <c r="T3403" i="1" s="1"/>
  <c r="R3404" i="1"/>
  <c r="T3404" i="1" s="1"/>
  <c r="R3405" i="1"/>
  <c r="T3405" i="1" s="1"/>
  <c r="R3406" i="1"/>
  <c r="R3407" i="1"/>
  <c r="R3408" i="1"/>
  <c r="T3408" i="1" s="1"/>
  <c r="R3409" i="1"/>
  <c r="T3409" i="1" s="1"/>
  <c r="R3410" i="1"/>
  <c r="T3410" i="1" s="1"/>
  <c r="R3411" i="1"/>
  <c r="R3412" i="1"/>
  <c r="T3412" i="1" s="1"/>
  <c r="R3413" i="1"/>
  <c r="T3413" i="1" s="1"/>
  <c r="R3414" i="1"/>
  <c r="R3415" i="1"/>
  <c r="R3416" i="1"/>
  <c r="T3416" i="1" s="1"/>
  <c r="R3417" i="1"/>
  <c r="T3417" i="1" s="1"/>
  <c r="R3418" i="1"/>
  <c r="R3419" i="1"/>
  <c r="R3420" i="1"/>
  <c r="T3420" i="1" s="1"/>
  <c r="R3421" i="1"/>
  <c r="T3421" i="1" s="1"/>
  <c r="R3422" i="1"/>
  <c r="R3423" i="1"/>
  <c r="R3424" i="1"/>
  <c r="T3424" i="1" s="1"/>
  <c r="R3425" i="1"/>
  <c r="T3425" i="1" s="1"/>
  <c r="R3426" i="1"/>
  <c r="R3427" i="1"/>
  <c r="R3428" i="1"/>
  <c r="T3428" i="1" s="1"/>
  <c r="R3429" i="1"/>
  <c r="T3429" i="1" s="1"/>
  <c r="R3430" i="1"/>
  <c r="T3430" i="1" s="1"/>
  <c r="R3431" i="1"/>
  <c r="R3432" i="1"/>
  <c r="T3432" i="1" s="1"/>
  <c r="R3433" i="1"/>
  <c r="T3433" i="1" s="1"/>
  <c r="R3434" i="1"/>
  <c r="R3435" i="1"/>
  <c r="R3436" i="1"/>
  <c r="T3436" i="1" s="1"/>
  <c r="R3437" i="1"/>
  <c r="T3437" i="1" s="1"/>
  <c r="R3438" i="1"/>
  <c r="R3439" i="1"/>
  <c r="T3439" i="1" s="1"/>
  <c r="R3440" i="1"/>
  <c r="T3440" i="1" s="1"/>
  <c r="R3441" i="1"/>
  <c r="T3441" i="1" s="1"/>
  <c r="R3442" i="1"/>
  <c r="R3443" i="1"/>
  <c r="R3444" i="1"/>
  <c r="T3444" i="1" s="1"/>
  <c r="R3445" i="1"/>
  <c r="T3445" i="1" s="1"/>
  <c r="R3446" i="1"/>
  <c r="T3446" i="1" s="1"/>
  <c r="R3447" i="1"/>
  <c r="R3448" i="1"/>
  <c r="T3448" i="1" s="1"/>
  <c r="R3449" i="1"/>
  <c r="T3449" i="1" s="1"/>
  <c r="R3450" i="1"/>
  <c r="R3451" i="1"/>
  <c r="R3452" i="1"/>
  <c r="T3452" i="1" s="1"/>
  <c r="R3453" i="1"/>
  <c r="T3453" i="1" s="1"/>
  <c r="R3454" i="1"/>
  <c r="R3455" i="1"/>
  <c r="R3456" i="1"/>
  <c r="T3456" i="1" s="1"/>
  <c r="R3457" i="1"/>
  <c r="T3457" i="1" s="1"/>
  <c r="R3458" i="1"/>
  <c r="R3459" i="1"/>
  <c r="R3460" i="1"/>
  <c r="T3460" i="1" s="1"/>
  <c r="R3461" i="1"/>
  <c r="T3461" i="1" s="1"/>
  <c r="R3462" i="1"/>
  <c r="R3463" i="1"/>
  <c r="R3464" i="1"/>
  <c r="T3464" i="1" s="1"/>
  <c r="R3465" i="1"/>
  <c r="T3465" i="1" s="1"/>
  <c r="R3466" i="1"/>
  <c r="T3466" i="1" s="1"/>
  <c r="R3467" i="1"/>
  <c r="R3468" i="1"/>
  <c r="T3468" i="1" s="1"/>
  <c r="R3469" i="1"/>
  <c r="T3469" i="1" s="1"/>
  <c r="R3470" i="1"/>
  <c r="R3471" i="1"/>
  <c r="R3472" i="1"/>
  <c r="T3472" i="1" s="1"/>
  <c r="R3473" i="1"/>
  <c r="T3473" i="1" s="1"/>
  <c r="R3474" i="1"/>
  <c r="R3475" i="1"/>
  <c r="R3476" i="1"/>
  <c r="T3476" i="1" s="1"/>
  <c r="R3477" i="1"/>
  <c r="T3477" i="1" s="1"/>
  <c r="R3478" i="1"/>
  <c r="T3478" i="1" s="1"/>
  <c r="R3479" i="1"/>
  <c r="R3480" i="1"/>
  <c r="T3480" i="1" s="1"/>
  <c r="R3481" i="1"/>
  <c r="T3481" i="1" s="1"/>
  <c r="R3482" i="1"/>
  <c r="R3483" i="1"/>
  <c r="R3484" i="1"/>
  <c r="T3484" i="1" s="1"/>
  <c r="R3485" i="1"/>
  <c r="T3485" i="1" s="1"/>
  <c r="R3486" i="1"/>
  <c r="T3486" i="1" s="1"/>
  <c r="R3487" i="1"/>
  <c r="R3488" i="1"/>
  <c r="T3488" i="1" s="1"/>
  <c r="R3489" i="1"/>
  <c r="T3489" i="1" s="1"/>
  <c r="R3490" i="1"/>
  <c r="R3491" i="1"/>
  <c r="R3492" i="1"/>
  <c r="T3492" i="1" s="1"/>
  <c r="R3493" i="1"/>
  <c r="T3493" i="1" s="1"/>
  <c r="R3494" i="1"/>
  <c r="T3494" i="1" s="1"/>
  <c r="R3495" i="1"/>
  <c r="R3496" i="1"/>
  <c r="T3496" i="1" s="1"/>
  <c r="R3497" i="1"/>
  <c r="T3497" i="1" s="1"/>
  <c r="R3498" i="1"/>
  <c r="R3499" i="1"/>
  <c r="R3500" i="1"/>
  <c r="T3500" i="1" s="1"/>
  <c r="R3501" i="1"/>
  <c r="T3501" i="1" s="1"/>
  <c r="R3502" i="1"/>
  <c r="R3503" i="1"/>
  <c r="R3504" i="1"/>
  <c r="T3504" i="1" s="1"/>
  <c r="R3505" i="1"/>
  <c r="T3505" i="1" s="1"/>
  <c r="R3506" i="1"/>
  <c r="T3506" i="1" s="1"/>
  <c r="R3507" i="1"/>
  <c r="R3508" i="1"/>
  <c r="T3508" i="1" s="1"/>
  <c r="R3509" i="1"/>
  <c r="T3509" i="1" s="1"/>
  <c r="R3510" i="1"/>
  <c r="T3510" i="1" s="1"/>
  <c r="R3511" i="1"/>
  <c r="T3511" i="1" s="1"/>
  <c r="R3512" i="1"/>
  <c r="T3512" i="1" s="1"/>
  <c r="R3513" i="1"/>
  <c r="T3513" i="1" s="1"/>
  <c r="R3514" i="1"/>
  <c r="R3515" i="1"/>
  <c r="R3516" i="1"/>
  <c r="T3516" i="1" s="1"/>
  <c r="R3517" i="1"/>
  <c r="T3517" i="1" s="1"/>
  <c r="R3518" i="1"/>
  <c r="T3518" i="1" s="1"/>
  <c r="R3519" i="1"/>
  <c r="R3520" i="1"/>
  <c r="T3520" i="1" s="1"/>
  <c r="R3521" i="1"/>
  <c r="T3521" i="1" s="1"/>
  <c r="R3522" i="1"/>
  <c r="R3523" i="1"/>
  <c r="R3524" i="1"/>
  <c r="T3524" i="1" s="1"/>
  <c r="R3525" i="1"/>
  <c r="T3525" i="1" s="1"/>
  <c r="R3526" i="1"/>
  <c r="T3526" i="1" s="1"/>
  <c r="R3527" i="1"/>
  <c r="R3528" i="1"/>
  <c r="T3528" i="1" s="1"/>
  <c r="R3529" i="1"/>
  <c r="T3529" i="1" s="1"/>
  <c r="R3530" i="1"/>
  <c r="R3531" i="1"/>
  <c r="R3532" i="1"/>
  <c r="T3532" i="1" s="1"/>
  <c r="R3533" i="1"/>
  <c r="T3533" i="1" s="1"/>
  <c r="R3534" i="1"/>
  <c r="R3535" i="1"/>
  <c r="R3536" i="1"/>
  <c r="T3536" i="1" s="1"/>
  <c r="R3537" i="1"/>
  <c r="T3537" i="1" s="1"/>
  <c r="R3538" i="1"/>
  <c r="T3538" i="1" s="1"/>
  <c r="R3539" i="1"/>
  <c r="R3540" i="1"/>
  <c r="T3540" i="1" s="1"/>
  <c r="R3541" i="1"/>
  <c r="T3541" i="1" s="1"/>
  <c r="R3542" i="1"/>
  <c r="T3542" i="1" s="1"/>
  <c r="R3543" i="1"/>
  <c r="R3544" i="1"/>
  <c r="T3544" i="1" s="1"/>
  <c r="R3545" i="1"/>
  <c r="T3545" i="1" s="1"/>
  <c r="R3546" i="1"/>
  <c r="R3547" i="1"/>
  <c r="R3548" i="1"/>
  <c r="T3548" i="1" s="1"/>
  <c r="R3549" i="1"/>
  <c r="T3549" i="1" s="1"/>
  <c r="R3550" i="1"/>
  <c r="T3550" i="1" s="1"/>
  <c r="R3551" i="1"/>
  <c r="R3552" i="1"/>
  <c r="T3552" i="1" s="1"/>
  <c r="R3553" i="1"/>
  <c r="T3553" i="1" s="1"/>
  <c r="R3554" i="1"/>
  <c r="R3555" i="1"/>
  <c r="R3556" i="1"/>
  <c r="T3556" i="1" s="1"/>
  <c r="R3557" i="1"/>
  <c r="T3557" i="1" s="1"/>
  <c r="R3558" i="1"/>
  <c r="T3558" i="1" s="1"/>
  <c r="R3559" i="1"/>
  <c r="R3560" i="1"/>
  <c r="T3560" i="1" s="1"/>
  <c r="R3561" i="1"/>
  <c r="T3561" i="1" s="1"/>
  <c r="R3562" i="1"/>
  <c r="R3563" i="1"/>
  <c r="R3564" i="1"/>
  <c r="T3564" i="1" s="1"/>
  <c r="R3565" i="1"/>
  <c r="T3565" i="1" s="1"/>
  <c r="R3566" i="1"/>
  <c r="R3567" i="1"/>
  <c r="R3568" i="1"/>
  <c r="T3568" i="1" s="1"/>
  <c r="R3569" i="1"/>
  <c r="T3569" i="1" s="1"/>
  <c r="R3570" i="1"/>
  <c r="T3570" i="1" s="1"/>
  <c r="R3571" i="1"/>
  <c r="R3572" i="1"/>
  <c r="T3572" i="1" s="1"/>
  <c r="R3573" i="1"/>
  <c r="T3573" i="1" s="1"/>
  <c r="R3574" i="1"/>
  <c r="T3574" i="1" s="1"/>
  <c r="R3575" i="1"/>
  <c r="R3576" i="1"/>
  <c r="T3576" i="1" s="1"/>
  <c r="R3577" i="1"/>
  <c r="T3577" i="1" s="1"/>
  <c r="R3578" i="1"/>
  <c r="R3579" i="1"/>
  <c r="R3580" i="1"/>
  <c r="T3580" i="1" s="1"/>
  <c r="R3581" i="1"/>
  <c r="T3581" i="1" s="1"/>
  <c r="R3582" i="1"/>
  <c r="T3582" i="1" s="1"/>
  <c r="R3583" i="1"/>
  <c r="R3584" i="1"/>
  <c r="T3584" i="1" s="1"/>
  <c r="R3585" i="1"/>
  <c r="T3585" i="1" s="1"/>
  <c r="R3586" i="1"/>
  <c r="R3587" i="1"/>
  <c r="R3588" i="1"/>
  <c r="T3588" i="1" s="1"/>
  <c r="R3589" i="1"/>
  <c r="T3589" i="1" s="1"/>
  <c r="R3590" i="1"/>
  <c r="T3590" i="1" s="1"/>
  <c r="R3591" i="1"/>
  <c r="R3592" i="1"/>
  <c r="T3592" i="1" s="1"/>
  <c r="R3593" i="1"/>
  <c r="T3593" i="1" s="1"/>
  <c r="R3594" i="1"/>
  <c r="R3595" i="1"/>
  <c r="R3596" i="1"/>
  <c r="T3596" i="1" s="1"/>
  <c r="R3597" i="1"/>
  <c r="T3597" i="1" s="1"/>
  <c r="R3598" i="1"/>
  <c r="R3599" i="1"/>
  <c r="R3600" i="1"/>
  <c r="T3600" i="1" s="1"/>
  <c r="R3601" i="1"/>
  <c r="T3601" i="1" s="1"/>
  <c r="R3602" i="1"/>
  <c r="T3602" i="1" s="1"/>
  <c r="R3603" i="1"/>
  <c r="R3604" i="1"/>
  <c r="T3604" i="1" s="1"/>
  <c r="R3605" i="1"/>
  <c r="T3605" i="1" s="1"/>
  <c r="R3606" i="1"/>
  <c r="T3606" i="1" s="1"/>
  <c r="R3607" i="1"/>
  <c r="R3608" i="1"/>
  <c r="T3608" i="1" s="1"/>
  <c r="R3609" i="1"/>
  <c r="T3609" i="1" s="1"/>
  <c r="R3610" i="1"/>
  <c r="R3611" i="1"/>
  <c r="R3612" i="1"/>
  <c r="T3612" i="1" s="1"/>
  <c r="R3613" i="1"/>
  <c r="T3613" i="1" s="1"/>
  <c r="R3614" i="1"/>
  <c r="T3614" i="1" s="1"/>
  <c r="R3615" i="1"/>
  <c r="R3616" i="1"/>
  <c r="T3616" i="1" s="1"/>
  <c r="R3617" i="1"/>
  <c r="T3617" i="1" s="1"/>
  <c r="R3618" i="1"/>
  <c r="R3619" i="1"/>
  <c r="R3620" i="1"/>
  <c r="T3620" i="1" s="1"/>
  <c r="R3621" i="1"/>
  <c r="T3621" i="1" s="1"/>
  <c r="R3622" i="1"/>
  <c r="T3622" i="1" s="1"/>
  <c r="R3623" i="1"/>
  <c r="R3624" i="1"/>
  <c r="T3624" i="1" s="1"/>
  <c r="R3625" i="1"/>
  <c r="T3625" i="1" s="1"/>
  <c r="R3626" i="1"/>
  <c r="R3627" i="1"/>
  <c r="R3628" i="1"/>
  <c r="T3628" i="1" s="1"/>
  <c r="R3629" i="1"/>
  <c r="T3629" i="1" s="1"/>
  <c r="R3630" i="1"/>
  <c r="R3631" i="1"/>
  <c r="R3632" i="1"/>
  <c r="T3632" i="1" s="1"/>
  <c r="R3633" i="1"/>
  <c r="T3633" i="1" s="1"/>
  <c r="R3634" i="1"/>
  <c r="T3634" i="1" s="1"/>
  <c r="R3635" i="1"/>
  <c r="R3636" i="1"/>
  <c r="T3636" i="1" s="1"/>
  <c r="R3637" i="1"/>
  <c r="T3637" i="1" s="1"/>
  <c r="R3638" i="1"/>
  <c r="T3638" i="1" s="1"/>
  <c r="R3639" i="1"/>
  <c r="R3640" i="1"/>
  <c r="T3640" i="1" s="1"/>
  <c r="R3641" i="1"/>
  <c r="T3641" i="1" s="1"/>
  <c r="R3642" i="1"/>
  <c r="R3643" i="1"/>
  <c r="R3644" i="1"/>
  <c r="T3644" i="1" s="1"/>
  <c r="R3645" i="1"/>
  <c r="T3645" i="1" s="1"/>
  <c r="R3646" i="1"/>
  <c r="T3646" i="1" s="1"/>
  <c r="R3647" i="1"/>
  <c r="R3648" i="1"/>
  <c r="T3648" i="1" s="1"/>
  <c r="R3649" i="1"/>
  <c r="T3649" i="1" s="1"/>
  <c r="R3650" i="1"/>
  <c r="R3651" i="1"/>
  <c r="R3652" i="1"/>
  <c r="T3652" i="1" s="1"/>
  <c r="R3653" i="1"/>
  <c r="T3653" i="1" s="1"/>
  <c r="R3654" i="1"/>
  <c r="T3654" i="1" s="1"/>
  <c r="R3655" i="1"/>
  <c r="R3656" i="1"/>
  <c r="T3656" i="1" s="1"/>
  <c r="R3657" i="1"/>
  <c r="T3657" i="1" s="1"/>
  <c r="R3658" i="1"/>
  <c r="R3659" i="1"/>
  <c r="R3660" i="1"/>
  <c r="T3660" i="1" s="1"/>
  <c r="R3661" i="1"/>
  <c r="T3661" i="1" s="1"/>
  <c r="R3662" i="1"/>
  <c r="R3663" i="1"/>
  <c r="R3664" i="1"/>
  <c r="T3664" i="1" s="1"/>
  <c r="R3665" i="1"/>
  <c r="T3665" i="1" s="1"/>
  <c r="R3666" i="1"/>
  <c r="T3666" i="1" s="1"/>
  <c r="R3667" i="1"/>
  <c r="R3668" i="1"/>
  <c r="T3668" i="1" s="1"/>
  <c r="R3669" i="1"/>
  <c r="T3669" i="1" s="1"/>
  <c r="R3670" i="1"/>
  <c r="T3670" i="1" s="1"/>
  <c r="R3671" i="1"/>
  <c r="R3672" i="1"/>
  <c r="T3672" i="1" s="1"/>
  <c r="R3673" i="1"/>
  <c r="T3673" i="1" s="1"/>
  <c r="R3674" i="1"/>
  <c r="R3675" i="1"/>
  <c r="R3676" i="1"/>
  <c r="T3676" i="1" s="1"/>
  <c r="R3677" i="1"/>
  <c r="T3677" i="1" s="1"/>
  <c r="R3678" i="1"/>
  <c r="T3678" i="1" s="1"/>
  <c r="R3679" i="1"/>
  <c r="R3680" i="1"/>
  <c r="T3680" i="1" s="1"/>
  <c r="R3681" i="1"/>
  <c r="T3681" i="1" s="1"/>
  <c r="R3682" i="1"/>
  <c r="R3683" i="1"/>
  <c r="R3684" i="1"/>
  <c r="T3684" i="1" s="1"/>
  <c r="R3685" i="1"/>
  <c r="T3685" i="1" s="1"/>
  <c r="R3686" i="1"/>
  <c r="T3686" i="1" s="1"/>
  <c r="R3687" i="1"/>
  <c r="R3688" i="1"/>
  <c r="T3688" i="1" s="1"/>
  <c r="R3689" i="1"/>
  <c r="T3689" i="1" s="1"/>
  <c r="R3690" i="1"/>
  <c r="R3691" i="1"/>
  <c r="R3692" i="1"/>
  <c r="T3692" i="1" s="1"/>
  <c r="R3693" i="1"/>
  <c r="T3693" i="1" s="1"/>
  <c r="R3694" i="1"/>
  <c r="R3695" i="1"/>
  <c r="R3696" i="1"/>
  <c r="T3696" i="1" s="1"/>
  <c r="R3697" i="1"/>
  <c r="T3697" i="1" s="1"/>
  <c r="R3698" i="1"/>
  <c r="T3698" i="1" s="1"/>
  <c r="R3699" i="1"/>
  <c r="R3700" i="1"/>
  <c r="T3700" i="1" s="1"/>
  <c r="R3701" i="1"/>
  <c r="T3701" i="1" s="1"/>
  <c r="R3702" i="1"/>
  <c r="T3702" i="1" s="1"/>
  <c r="R3703" i="1"/>
  <c r="R3704" i="1"/>
  <c r="T3704" i="1" s="1"/>
  <c r="R3705" i="1"/>
  <c r="T3705" i="1" s="1"/>
  <c r="R3706" i="1"/>
  <c r="R3707" i="1"/>
  <c r="R3708" i="1"/>
  <c r="T3708" i="1" s="1"/>
  <c r="R3709" i="1"/>
  <c r="T3709" i="1" s="1"/>
  <c r="R3710" i="1"/>
  <c r="T3710" i="1" s="1"/>
  <c r="R3711" i="1"/>
  <c r="R3712" i="1"/>
  <c r="T3712" i="1" s="1"/>
  <c r="R3713" i="1"/>
  <c r="T3713" i="1" s="1"/>
  <c r="R3714" i="1"/>
  <c r="R3715" i="1"/>
  <c r="R3716" i="1"/>
  <c r="T3716" i="1" s="1"/>
  <c r="R3717" i="1"/>
  <c r="T3717" i="1" s="1"/>
  <c r="R3718" i="1"/>
  <c r="T3718" i="1" s="1"/>
  <c r="R3719" i="1"/>
  <c r="R3720" i="1"/>
  <c r="T3720" i="1" s="1"/>
  <c r="R3721" i="1"/>
  <c r="T3721" i="1" s="1"/>
  <c r="R3722" i="1"/>
  <c r="R3723" i="1"/>
  <c r="R3724" i="1"/>
  <c r="T3724" i="1" s="1"/>
  <c r="R3725" i="1"/>
  <c r="T3725" i="1" s="1"/>
  <c r="R3726" i="1"/>
  <c r="R3727" i="1"/>
  <c r="R3728" i="1"/>
  <c r="T3728" i="1" s="1"/>
  <c r="R3729" i="1"/>
  <c r="T3729" i="1" s="1"/>
  <c r="R3730" i="1"/>
  <c r="T3730" i="1" s="1"/>
  <c r="R3731" i="1"/>
  <c r="R3732" i="1"/>
  <c r="T3732" i="1" s="1"/>
  <c r="R3733" i="1"/>
  <c r="T3733" i="1" s="1"/>
  <c r="R3734" i="1"/>
  <c r="T3734" i="1" s="1"/>
  <c r="R3735" i="1"/>
  <c r="R3736" i="1"/>
  <c r="T3736" i="1" s="1"/>
  <c r="R3737" i="1"/>
  <c r="T3737" i="1" s="1"/>
  <c r="R3738" i="1"/>
  <c r="R3739" i="1"/>
  <c r="R3740" i="1"/>
  <c r="T3740" i="1" s="1"/>
  <c r="R3741" i="1"/>
  <c r="T3741" i="1" s="1"/>
  <c r="R3742" i="1"/>
  <c r="T3742" i="1" s="1"/>
  <c r="R3743" i="1"/>
  <c r="R3744" i="1"/>
  <c r="T3744" i="1" s="1"/>
  <c r="R3745" i="1"/>
  <c r="T3745" i="1" s="1"/>
  <c r="R3746" i="1"/>
  <c r="R3747" i="1"/>
  <c r="R3748" i="1"/>
  <c r="T3748" i="1" s="1"/>
  <c r="R3749" i="1"/>
  <c r="T3749" i="1" s="1"/>
  <c r="R3750" i="1"/>
  <c r="T3750" i="1" s="1"/>
  <c r="R3751" i="1"/>
  <c r="R3752" i="1"/>
  <c r="T3752" i="1" s="1"/>
  <c r="R3753" i="1"/>
  <c r="T3753" i="1" s="1"/>
  <c r="R3754" i="1"/>
  <c r="R3755" i="1"/>
  <c r="R3756" i="1"/>
  <c r="T3756" i="1" s="1"/>
  <c r="R3757" i="1"/>
  <c r="T3757" i="1" s="1"/>
  <c r="R3758" i="1"/>
  <c r="R3759" i="1"/>
  <c r="R3760" i="1"/>
  <c r="T3760" i="1" s="1"/>
  <c r="R3761" i="1"/>
  <c r="T3761" i="1" s="1"/>
  <c r="R3762" i="1"/>
  <c r="T3762" i="1" s="1"/>
  <c r="R3763" i="1"/>
  <c r="R3764" i="1"/>
  <c r="T3764" i="1" s="1"/>
  <c r="R3765" i="1"/>
  <c r="T3765" i="1" s="1"/>
  <c r="R3766" i="1"/>
  <c r="T3766" i="1" s="1"/>
  <c r="R3767" i="1"/>
  <c r="T3767" i="1" s="1"/>
  <c r="R3768" i="1"/>
  <c r="T3768" i="1" s="1"/>
  <c r="R3769" i="1"/>
  <c r="T3769" i="1" s="1"/>
  <c r="R3770" i="1"/>
  <c r="R3771" i="1"/>
  <c r="R3772" i="1"/>
  <c r="T3772" i="1" s="1"/>
  <c r="R3773" i="1"/>
  <c r="T3773" i="1" s="1"/>
  <c r="R3774" i="1"/>
  <c r="T3774" i="1" s="1"/>
  <c r="R3775" i="1"/>
  <c r="R3776" i="1"/>
  <c r="T3776" i="1" s="1"/>
  <c r="R3777" i="1"/>
  <c r="T3777" i="1" s="1"/>
  <c r="R3778" i="1"/>
  <c r="R3779" i="1"/>
  <c r="R3780" i="1"/>
  <c r="T3780" i="1" s="1"/>
  <c r="R3781" i="1"/>
  <c r="T3781" i="1" s="1"/>
  <c r="R3782" i="1"/>
  <c r="T3782" i="1" s="1"/>
  <c r="R3783" i="1"/>
  <c r="R3784" i="1"/>
  <c r="T3784" i="1" s="1"/>
  <c r="R3785" i="1"/>
  <c r="T3785" i="1" s="1"/>
  <c r="R3786" i="1"/>
  <c r="R3787" i="1"/>
  <c r="R3788" i="1"/>
  <c r="T3788" i="1" s="1"/>
  <c r="R3789" i="1"/>
  <c r="T3789" i="1" s="1"/>
  <c r="R3790" i="1"/>
  <c r="R3791" i="1"/>
  <c r="R3792" i="1"/>
  <c r="T3792" i="1" s="1"/>
  <c r="R3793" i="1"/>
  <c r="T3793" i="1" s="1"/>
  <c r="R3794" i="1"/>
  <c r="T3794" i="1" s="1"/>
  <c r="R3795" i="1"/>
  <c r="R3796" i="1"/>
  <c r="T3796" i="1" s="1"/>
  <c r="R3797" i="1"/>
  <c r="T3797" i="1" s="1"/>
  <c r="R3798" i="1"/>
  <c r="T3798" i="1" s="1"/>
  <c r="R3799" i="1"/>
  <c r="R3800" i="1"/>
  <c r="T3800" i="1" s="1"/>
  <c r="R3801" i="1"/>
  <c r="T3801" i="1" s="1"/>
  <c r="R3802" i="1"/>
  <c r="R3803" i="1"/>
  <c r="R3804" i="1"/>
  <c r="T3804" i="1" s="1"/>
  <c r="R3805" i="1"/>
  <c r="T3805" i="1" s="1"/>
  <c r="R3806" i="1"/>
  <c r="T3806" i="1" s="1"/>
  <c r="R3807" i="1"/>
  <c r="R3808" i="1"/>
  <c r="T3808" i="1" s="1"/>
  <c r="R3809" i="1"/>
  <c r="T3809" i="1" s="1"/>
  <c r="R3810" i="1"/>
  <c r="R3811" i="1"/>
  <c r="R3812" i="1"/>
  <c r="T3812" i="1" s="1"/>
  <c r="R3813" i="1"/>
  <c r="T3813" i="1" s="1"/>
  <c r="R3814" i="1"/>
  <c r="T3814" i="1" s="1"/>
  <c r="R3815" i="1"/>
  <c r="R3816" i="1"/>
  <c r="T3816" i="1" s="1"/>
  <c r="R3817" i="1"/>
  <c r="T3817" i="1" s="1"/>
  <c r="R3818" i="1"/>
  <c r="R3819" i="1"/>
  <c r="R3820" i="1"/>
  <c r="T3820" i="1" s="1"/>
  <c r="R3821" i="1"/>
  <c r="T3821" i="1" s="1"/>
  <c r="R3822" i="1"/>
  <c r="R3823" i="1"/>
  <c r="R3824" i="1"/>
  <c r="T3824" i="1" s="1"/>
  <c r="R3825" i="1"/>
  <c r="T3825" i="1" s="1"/>
  <c r="R3826" i="1"/>
  <c r="T3826" i="1" s="1"/>
  <c r="R3827" i="1"/>
  <c r="R3828" i="1"/>
  <c r="T3828" i="1" s="1"/>
  <c r="R3829" i="1"/>
  <c r="T3829" i="1" s="1"/>
  <c r="R3830" i="1"/>
  <c r="T3830" i="1" s="1"/>
  <c r="R3831" i="1"/>
  <c r="R3832" i="1"/>
  <c r="T3832" i="1" s="1"/>
  <c r="R3833" i="1"/>
  <c r="T3833" i="1" s="1"/>
  <c r="R3834" i="1"/>
  <c r="R3835" i="1"/>
  <c r="R3836" i="1"/>
  <c r="T3836" i="1" s="1"/>
  <c r="R3837" i="1"/>
  <c r="T3837" i="1" s="1"/>
  <c r="R3838" i="1"/>
  <c r="T3838" i="1" s="1"/>
  <c r="R3839" i="1"/>
  <c r="R3840" i="1"/>
  <c r="T3840" i="1" s="1"/>
  <c r="R3841" i="1"/>
  <c r="T3841" i="1" s="1"/>
  <c r="R3842" i="1"/>
  <c r="R3843" i="1"/>
  <c r="R3844" i="1"/>
  <c r="T3844" i="1" s="1"/>
  <c r="R3845" i="1"/>
  <c r="T3845" i="1" s="1"/>
  <c r="R3846" i="1"/>
  <c r="T3846" i="1" s="1"/>
  <c r="R3847" i="1"/>
  <c r="R3848" i="1"/>
  <c r="T3848" i="1" s="1"/>
  <c r="R3849" i="1"/>
  <c r="T3849" i="1" s="1"/>
  <c r="R3850" i="1"/>
  <c r="R3851" i="1"/>
  <c r="R3852" i="1"/>
  <c r="T3852" i="1" s="1"/>
  <c r="R3853" i="1"/>
  <c r="T3853" i="1" s="1"/>
  <c r="R3854" i="1"/>
  <c r="R3855" i="1"/>
  <c r="R3856" i="1"/>
  <c r="T3856" i="1" s="1"/>
  <c r="R3857" i="1"/>
  <c r="T3857" i="1" s="1"/>
  <c r="R3858" i="1"/>
  <c r="T3858" i="1" s="1"/>
  <c r="R3859" i="1"/>
  <c r="R3860" i="1"/>
  <c r="T3860" i="1" s="1"/>
  <c r="R3861" i="1"/>
  <c r="T3861" i="1" s="1"/>
  <c r="R3862" i="1"/>
  <c r="T3862" i="1" s="1"/>
  <c r="R3863" i="1"/>
  <c r="R3864" i="1"/>
  <c r="T3864" i="1" s="1"/>
  <c r="R3865" i="1"/>
  <c r="T3865" i="1" s="1"/>
  <c r="R3866" i="1"/>
  <c r="R3867" i="1"/>
  <c r="R3868" i="1"/>
  <c r="T3868" i="1" s="1"/>
  <c r="R3869" i="1"/>
  <c r="T3869" i="1" s="1"/>
  <c r="R3870" i="1"/>
  <c r="T3870" i="1" s="1"/>
  <c r="R3871" i="1"/>
  <c r="R3872" i="1"/>
  <c r="T3872" i="1" s="1"/>
  <c r="R3873" i="1"/>
  <c r="T3873" i="1" s="1"/>
  <c r="R3874" i="1"/>
  <c r="R3875" i="1"/>
  <c r="R3876" i="1"/>
  <c r="T3876" i="1" s="1"/>
  <c r="R3877" i="1"/>
  <c r="T3877" i="1" s="1"/>
  <c r="R3878" i="1"/>
  <c r="T3878" i="1" s="1"/>
  <c r="R3879" i="1"/>
  <c r="R3880" i="1"/>
  <c r="T3880" i="1" s="1"/>
  <c r="R3881" i="1"/>
  <c r="T3881" i="1" s="1"/>
  <c r="R3882" i="1"/>
  <c r="R3883" i="1"/>
  <c r="R3884" i="1"/>
  <c r="T3884" i="1" s="1"/>
  <c r="R3885" i="1"/>
  <c r="T3885" i="1" s="1"/>
  <c r="R3886" i="1"/>
  <c r="R3887" i="1"/>
  <c r="R3888" i="1"/>
  <c r="T3888" i="1" s="1"/>
  <c r="R3889" i="1"/>
  <c r="T3889" i="1" s="1"/>
  <c r="R3890" i="1"/>
  <c r="T3890" i="1" s="1"/>
  <c r="R3891" i="1"/>
  <c r="R3892" i="1"/>
  <c r="T3892" i="1" s="1"/>
  <c r="R3893" i="1"/>
  <c r="T3893" i="1" s="1"/>
  <c r="R3894" i="1"/>
  <c r="T3894" i="1" s="1"/>
  <c r="R3895" i="1"/>
  <c r="R3896" i="1"/>
  <c r="T3896" i="1" s="1"/>
  <c r="R3897" i="1"/>
  <c r="T3897" i="1" s="1"/>
  <c r="R3898" i="1"/>
  <c r="R3899" i="1"/>
  <c r="R3900" i="1"/>
  <c r="T3900" i="1" s="1"/>
  <c r="R3901" i="1"/>
  <c r="T3901" i="1" s="1"/>
  <c r="R3902" i="1"/>
  <c r="T3902" i="1" s="1"/>
  <c r="R3903" i="1"/>
  <c r="R3904" i="1"/>
  <c r="T3904" i="1" s="1"/>
  <c r="R3905" i="1"/>
  <c r="T3905" i="1" s="1"/>
  <c r="R3906" i="1"/>
  <c r="R3907" i="1"/>
  <c r="R3908" i="1"/>
  <c r="T3908" i="1" s="1"/>
  <c r="R3909" i="1"/>
  <c r="T3909" i="1" s="1"/>
  <c r="R3910" i="1"/>
  <c r="T3910" i="1" s="1"/>
  <c r="R3911" i="1"/>
  <c r="R3912" i="1"/>
  <c r="T3912" i="1" s="1"/>
  <c r="R3913" i="1"/>
  <c r="T3913" i="1" s="1"/>
  <c r="R3914" i="1"/>
  <c r="R3915" i="1"/>
  <c r="R3916" i="1"/>
  <c r="T3916" i="1" s="1"/>
  <c r="R3917" i="1"/>
  <c r="T3917" i="1" s="1"/>
  <c r="R3918" i="1"/>
  <c r="R3919" i="1"/>
  <c r="R3920" i="1"/>
  <c r="T3920" i="1" s="1"/>
  <c r="R3921" i="1"/>
  <c r="T3921" i="1" s="1"/>
  <c r="R3922" i="1"/>
  <c r="T3922" i="1" s="1"/>
  <c r="R3923" i="1"/>
  <c r="R3924" i="1"/>
  <c r="T3924" i="1" s="1"/>
  <c r="R3925" i="1"/>
  <c r="T3925" i="1" s="1"/>
  <c r="R3926" i="1"/>
  <c r="T3926" i="1" s="1"/>
  <c r="R3927" i="1"/>
  <c r="R3928" i="1"/>
  <c r="T3928" i="1" s="1"/>
  <c r="R3929" i="1"/>
  <c r="T3929" i="1" s="1"/>
  <c r="R3930" i="1"/>
  <c r="R3931" i="1"/>
  <c r="R3932" i="1"/>
  <c r="T3932" i="1" s="1"/>
  <c r="R3933" i="1"/>
  <c r="T3933" i="1" s="1"/>
  <c r="R3934" i="1"/>
  <c r="T3934" i="1" s="1"/>
  <c r="R3935" i="1"/>
  <c r="R3936" i="1"/>
  <c r="T3936" i="1" s="1"/>
  <c r="R3937" i="1"/>
  <c r="T3937" i="1" s="1"/>
  <c r="R3938" i="1"/>
  <c r="R3939" i="1"/>
  <c r="R3940" i="1"/>
  <c r="T3940" i="1" s="1"/>
  <c r="R3941" i="1"/>
  <c r="T3941" i="1" s="1"/>
  <c r="R3942" i="1"/>
  <c r="T3942" i="1" s="1"/>
  <c r="R3943" i="1"/>
  <c r="R3944" i="1"/>
  <c r="T3944" i="1" s="1"/>
  <c r="R3945" i="1"/>
  <c r="T3945" i="1" s="1"/>
  <c r="R3946" i="1"/>
  <c r="R3947" i="1"/>
  <c r="R3948" i="1"/>
  <c r="T3948" i="1" s="1"/>
  <c r="R3949" i="1"/>
  <c r="T3949" i="1" s="1"/>
  <c r="R3950" i="1"/>
  <c r="R3951" i="1"/>
  <c r="R3952" i="1"/>
  <c r="T3952" i="1" s="1"/>
  <c r="R3953" i="1"/>
  <c r="T3953" i="1" s="1"/>
  <c r="R3954" i="1"/>
  <c r="T3954" i="1" s="1"/>
  <c r="R3955" i="1"/>
  <c r="R3956" i="1"/>
  <c r="T3956" i="1" s="1"/>
  <c r="R3957" i="1"/>
  <c r="T3957" i="1" s="1"/>
  <c r="R3958" i="1"/>
  <c r="T3958" i="1" s="1"/>
  <c r="R3959" i="1"/>
  <c r="R3960" i="1"/>
  <c r="T3960" i="1" s="1"/>
  <c r="R3961" i="1"/>
  <c r="T3961" i="1" s="1"/>
  <c r="R3962" i="1"/>
  <c r="R3963" i="1"/>
  <c r="R3964" i="1"/>
  <c r="T3964" i="1" s="1"/>
  <c r="R3965" i="1"/>
  <c r="T3965" i="1" s="1"/>
  <c r="R3966" i="1"/>
  <c r="T3966" i="1" s="1"/>
  <c r="R3967" i="1"/>
  <c r="R3968" i="1"/>
  <c r="T3968" i="1" s="1"/>
  <c r="R3969" i="1"/>
  <c r="T3969" i="1" s="1"/>
  <c r="R3970" i="1"/>
  <c r="R3971" i="1"/>
  <c r="R3972" i="1"/>
  <c r="T3972" i="1" s="1"/>
  <c r="R3973" i="1"/>
  <c r="T3973" i="1" s="1"/>
  <c r="R3974" i="1"/>
  <c r="T3974" i="1" s="1"/>
  <c r="R3975" i="1"/>
  <c r="R3976" i="1"/>
  <c r="T3976" i="1" s="1"/>
  <c r="R3977" i="1"/>
  <c r="T3977" i="1" s="1"/>
  <c r="R3978" i="1"/>
  <c r="R3979" i="1"/>
  <c r="R3980" i="1"/>
  <c r="T3980" i="1" s="1"/>
  <c r="R3981" i="1"/>
  <c r="T3981" i="1" s="1"/>
  <c r="R3982" i="1"/>
  <c r="R3983" i="1"/>
  <c r="R3984" i="1"/>
  <c r="T3984" i="1" s="1"/>
  <c r="R3985" i="1"/>
  <c r="T3985" i="1" s="1"/>
  <c r="R3986" i="1"/>
  <c r="T3986" i="1" s="1"/>
  <c r="R3987" i="1"/>
  <c r="R3988" i="1"/>
  <c r="T3988" i="1" s="1"/>
  <c r="R3989" i="1"/>
  <c r="T3989" i="1" s="1"/>
  <c r="R3990" i="1"/>
  <c r="T3990" i="1" s="1"/>
  <c r="R3991" i="1"/>
  <c r="R3992" i="1"/>
  <c r="T3992" i="1" s="1"/>
  <c r="R3993" i="1"/>
  <c r="T3993" i="1" s="1"/>
  <c r="R3994" i="1"/>
  <c r="R3995" i="1"/>
  <c r="R3996" i="1"/>
  <c r="T3996" i="1" s="1"/>
  <c r="R3997" i="1"/>
  <c r="T3997" i="1" s="1"/>
  <c r="R3998" i="1"/>
  <c r="T3998" i="1" s="1"/>
  <c r="R3999" i="1"/>
  <c r="R4000" i="1"/>
  <c r="T4000" i="1" s="1"/>
  <c r="R4001" i="1"/>
  <c r="T4001" i="1" s="1"/>
  <c r="R4002" i="1"/>
  <c r="R4003" i="1"/>
  <c r="R4004" i="1"/>
  <c r="T4004" i="1" s="1"/>
  <c r="R4005" i="1"/>
  <c r="T4005" i="1" s="1"/>
  <c r="R4006" i="1"/>
  <c r="T4006" i="1" s="1"/>
  <c r="R4007" i="1"/>
  <c r="R4008" i="1"/>
  <c r="T4008" i="1" s="1"/>
  <c r="R4009" i="1"/>
  <c r="T4009" i="1" s="1"/>
  <c r="R4010" i="1"/>
  <c r="R4011" i="1"/>
  <c r="R4012" i="1"/>
  <c r="T4012" i="1" s="1"/>
  <c r="R4013" i="1"/>
  <c r="T4013" i="1" s="1"/>
  <c r="R4014" i="1"/>
  <c r="R4015" i="1"/>
  <c r="R4016" i="1"/>
  <c r="T4016" i="1" s="1"/>
  <c r="R4017" i="1"/>
  <c r="T4017" i="1" s="1"/>
  <c r="R4018" i="1"/>
  <c r="T4018" i="1" s="1"/>
  <c r="R4019" i="1"/>
  <c r="R4020" i="1"/>
  <c r="T4020" i="1" s="1"/>
  <c r="R4021" i="1"/>
  <c r="T4021" i="1" s="1"/>
  <c r="R4022" i="1"/>
  <c r="T4022" i="1" s="1"/>
  <c r="R4023" i="1"/>
  <c r="T4023" i="1" s="1"/>
  <c r="R4024" i="1"/>
  <c r="T4024" i="1" s="1"/>
  <c r="R4025" i="1"/>
  <c r="T4025" i="1" s="1"/>
  <c r="R4026" i="1"/>
  <c r="R4027" i="1"/>
  <c r="R4028" i="1"/>
  <c r="T4028" i="1" s="1"/>
  <c r="R4029" i="1"/>
  <c r="T4029" i="1" s="1"/>
  <c r="R4030" i="1"/>
  <c r="T4030" i="1" s="1"/>
  <c r="R4031" i="1"/>
  <c r="R4032" i="1"/>
  <c r="T4032" i="1" s="1"/>
  <c r="R4033" i="1"/>
  <c r="T4033" i="1" s="1"/>
  <c r="R4034" i="1"/>
  <c r="R4035" i="1"/>
  <c r="R4036" i="1"/>
  <c r="T4036" i="1" s="1"/>
  <c r="R4037" i="1"/>
  <c r="T4037" i="1" s="1"/>
  <c r="R4038" i="1"/>
  <c r="T4038" i="1" s="1"/>
  <c r="R4039" i="1"/>
  <c r="R4040" i="1"/>
  <c r="T4040" i="1" s="1"/>
  <c r="R4041" i="1"/>
  <c r="T4041" i="1" s="1"/>
  <c r="R4042" i="1"/>
  <c r="R4043" i="1"/>
  <c r="R4044" i="1"/>
  <c r="T4044" i="1" s="1"/>
  <c r="R4045" i="1"/>
  <c r="T4045" i="1" s="1"/>
  <c r="R4046" i="1"/>
  <c r="R4047" i="1"/>
  <c r="R4048" i="1"/>
  <c r="T4048" i="1" s="1"/>
  <c r="R4049" i="1"/>
  <c r="T4049" i="1" s="1"/>
  <c r="R4050" i="1"/>
  <c r="T4050" i="1" s="1"/>
  <c r="R4051" i="1"/>
  <c r="R4052" i="1"/>
  <c r="T4052" i="1" s="1"/>
  <c r="R4053" i="1"/>
  <c r="T4053" i="1" s="1"/>
  <c r="R4054" i="1"/>
  <c r="T4054" i="1" s="1"/>
  <c r="R4055" i="1"/>
  <c r="R4056" i="1"/>
  <c r="T4056" i="1" s="1"/>
  <c r="R4057" i="1"/>
  <c r="T4057" i="1" s="1"/>
  <c r="R4058" i="1"/>
  <c r="R4059" i="1"/>
  <c r="R4060" i="1"/>
  <c r="T4060" i="1" s="1"/>
  <c r="R4061" i="1"/>
  <c r="T4061" i="1" s="1"/>
  <c r="R4062" i="1"/>
  <c r="T4062" i="1" s="1"/>
  <c r="R4063" i="1"/>
  <c r="R4064" i="1"/>
  <c r="T4064" i="1" s="1"/>
  <c r="R4065" i="1"/>
  <c r="T4065" i="1" s="1"/>
  <c r="R4066" i="1"/>
  <c r="R4067" i="1"/>
  <c r="R4068" i="1"/>
  <c r="T4068" i="1" s="1"/>
  <c r="R4069" i="1"/>
  <c r="T4069" i="1" s="1"/>
  <c r="R4070" i="1"/>
  <c r="T4070" i="1" s="1"/>
  <c r="R4071" i="1"/>
  <c r="R4072" i="1"/>
  <c r="T4072" i="1" s="1"/>
  <c r="R4073" i="1"/>
  <c r="T4073" i="1" s="1"/>
  <c r="R4074" i="1"/>
  <c r="R4075" i="1"/>
  <c r="R4076" i="1"/>
  <c r="T4076" i="1" s="1"/>
  <c r="R4077" i="1"/>
  <c r="T4077" i="1" s="1"/>
  <c r="R4078" i="1"/>
  <c r="R4079" i="1"/>
  <c r="R4080" i="1"/>
  <c r="T4080" i="1" s="1"/>
  <c r="R4081" i="1"/>
  <c r="T4081" i="1" s="1"/>
  <c r="R4082" i="1"/>
  <c r="T4082" i="1" s="1"/>
  <c r="R4083" i="1"/>
  <c r="R4084" i="1"/>
  <c r="T4084" i="1" s="1"/>
  <c r="R4085" i="1"/>
  <c r="T4085" i="1" s="1"/>
  <c r="R4086" i="1"/>
  <c r="T4086" i="1" s="1"/>
  <c r="R4087" i="1"/>
  <c r="R4088" i="1"/>
  <c r="T4088" i="1" s="1"/>
  <c r="R4089" i="1"/>
  <c r="T4089" i="1" s="1"/>
  <c r="R4090" i="1"/>
  <c r="R4091" i="1"/>
  <c r="R4092" i="1"/>
  <c r="T4092" i="1" s="1"/>
  <c r="R4093" i="1"/>
  <c r="T4093" i="1" s="1"/>
  <c r="R4094" i="1"/>
  <c r="T4094" i="1" s="1"/>
  <c r="R4095" i="1"/>
  <c r="R4096" i="1"/>
  <c r="T4096" i="1" s="1"/>
  <c r="R4097" i="1"/>
  <c r="T4097" i="1" s="1"/>
  <c r="R4098" i="1"/>
  <c r="R4099" i="1"/>
  <c r="R4100" i="1"/>
  <c r="T4100" i="1" s="1"/>
  <c r="R4101" i="1"/>
  <c r="T4101" i="1" s="1"/>
  <c r="R4102" i="1"/>
  <c r="T4102" i="1" s="1"/>
  <c r="R4103" i="1"/>
  <c r="R4104" i="1"/>
  <c r="T4104" i="1" s="1"/>
  <c r="R4105" i="1"/>
  <c r="T4105" i="1" s="1"/>
  <c r="R4106" i="1"/>
  <c r="R4107" i="1"/>
  <c r="R4108" i="1"/>
  <c r="T4108" i="1" s="1"/>
  <c r="R4109" i="1"/>
  <c r="T4109" i="1" s="1"/>
  <c r="R4110" i="1"/>
  <c r="R4111" i="1"/>
  <c r="R4112" i="1"/>
  <c r="T4112" i="1" s="1"/>
  <c r="R4113" i="1"/>
  <c r="T4113" i="1" s="1"/>
  <c r="R4114" i="1"/>
  <c r="T4114" i="1" s="1"/>
  <c r="R4115" i="1"/>
  <c r="R4116" i="1"/>
  <c r="T4116" i="1" s="1"/>
  <c r="R4117" i="1"/>
  <c r="T4117" i="1" s="1"/>
  <c r="R4118" i="1"/>
  <c r="T4118" i="1" s="1"/>
  <c r="R4119" i="1"/>
  <c r="R4120" i="1"/>
  <c r="T4120" i="1" s="1"/>
  <c r="R4121" i="1"/>
  <c r="T4121" i="1" s="1"/>
  <c r="R4122" i="1"/>
  <c r="R4123" i="1"/>
  <c r="R4124" i="1"/>
  <c r="T4124" i="1" s="1"/>
  <c r="R4125" i="1"/>
  <c r="T4125" i="1" s="1"/>
  <c r="R4126" i="1"/>
  <c r="T4126" i="1" s="1"/>
  <c r="R4127" i="1"/>
  <c r="R4128" i="1"/>
  <c r="T4128" i="1" s="1"/>
  <c r="R4129" i="1"/>
  <c r="T4129" i="1" s="1"/>
  <c r="R4130" i="1"/>
  <c r="R4131" i="1"/>
  <c r="R4132" i="1"/>
  <c r="T4132" i="1" s="1"/>
  <c r="R4133" i="1"/>
  <c r="T4133" i="1" s="1"/>
  <c r="R4134" i="1"/>
  <c r="T4134" i="1" s="1"/>
  <c r="R4135" i="1"/>
  <c r="R4136" i="1"/>
  <c r="T4136" i="1" s="1"/>
  <c r="R4137" i="1"/>
  <c r="T4137" i="1" s="1"/>
  <c r="R4138" i="1"/>
  <c r="R4139" i="1"/>
  <c r="R4140" i="1"/>
  <c r="T4140" i="1" s="1"/>
  <c r="R4141" i="1"/>
  <c r="T4141" i="1" s="1"/>
  <c r="R4142" i="1"/>
  <c r="R4143" i="1"/>
  <c r="R4144" i="1"/>
  <c r="T4144" i="1" s="1"/>
  <c r="R4145" i="1"/>
  <c r="T4145" i="1" s="1"/>
  <c r="R4146" i="1"/>
  <c r="T4146" i="1" s="1"/>
  <c r="R4147" i="1"/>
  <c r="R4148" i="1"/>
  <c r="T4148" i="1" s="1"/>
  <c r="R4149" i="1"/>
  <c r="T4149" i="1" s="1"/>
  <c r="R4150" i="1"/>
  <c r="T4150" i="1" s="1"/>
  <c r="R4151" i="1"/>
  <c r="R4152" i="1"/>
  <c r="T4152" i="1" s="1"/>
  <c r="R4153" i="1"/>
  <c r="T4153" i="1" s="1"/>
  <c r="R4154" i="1"/>
  <c r="R4155" i="1"/>
  <c r="R4156" i="1"/>
  <c r="T4156" i="1" s="1"/>
  <c r="R4157" i="1"/>
  <c r="T4157" i="1" s="1"/>
  <c r="R4158" i="1"/>
  <c r="T4158" i="1" s="1"/>
  <c r="R4159" i="1"/>
  <c r="R4160" i="1"/>
  <c r="T4160" i="1" s="1"/>
  <c r="R4161" i="1"/>
  <c r="T4161" i="1" s="1"/>
  <c r="R4162" i="1"/>
  <c r="R4163" i="1"/>
  <c r="R4164" i="1"/>
  <c r="T4164" i="1" s="1"/>
  <c r="R4165" i="1"/>
  <c r="T4165" i="1" s="1"/>
  <c r="R4166" i="1"/>
  <c r="T4166" i="1" s="1"/>
  <c r="R4167" i="1"/>
  <c r="R4168" i="1"/>
  <c r="T4168" i="1" s="1"/>
  <c r="R4169" i="1"/>
  <c r="T4169" i="1" s="1"/>
  <c r="R4170" i="1"/>
  <c r="R4171" i="1"/>
  <c r="R4172" i="1"/>
  <c r="T4172" i="1" s="1"/>
  <c r="R4173" i="1"/>
  <c r="T4173" i="1" s="1"/>
  <c r="R4174" i="1"/>
  <c r="R4175" i="1"/>
  <c r="R4176" i="1"/>
  <c r="T4176" i="1" s="1"/>
  <c r="R4177" i="1"/>
  <c r="T4177" i="1" s="1"/>
  <c r="R4178" i="1"/>
  <c r="T4178" i="1" s="1"/>
  <c r="R4179" i="1"/>
  <c r="R4180" i="1"/>
  <c r="T4180" i="1" s="1"/>
  <c r="R4181" i="1"/>
  <c r="T4181" i="1" s="1"/>
  <c r="R4182" i="1"/>
  <c r="T4182" i="1" s="1"/>
  <c r="R4183" i="1"/>
  <c r="R4184" i="1"/>
  <c r="T4184" i="1" s="1"/>
  <c r="R4185" i="1"/>
  <c r="T4185" i="1" s="1"/>
  <c r="R4186" i="1"/>
  <c r="R4187" i="1"/>
  <c r="R4188" i="1"/>
  <c r="T4188" i="1" s="1"/>
  <c r="R4189" i="1"/>
  <c r="T4189" i="1" s="1"/>
  <c r="R4190" i="1"/>
  <c r="T4190" i="1" s="1"/>
  <c r="R4191" i="1"/>
  <c r="R4192" i="1"/>
  <c r="T4192" i="1" s="1"/>
  <c r="R4193" i="1"/>
  <c r="T4193" i="1" s="1"/>
  <c r="R4194" i="1"/>
  <c r="R4195" i="1"/>
  <c r="R4196" i="1"/>
  <c r="T4196" i="1" s="1"/>
  <c r="R4197" i="1"/>
  <c r="T4197" i="1" s="1"/>
  <c r="R4198" i="1"/>
  <c r="T4198" i="1" s="1"/>
  <c r="R4199" i="1"/>
  <c r="R4200" i="1"/>
  <c r="T4200" i="1" s="1"/>
  <c r="R4201" i="1"/>
  <c r="T4201" i="1" s="1"/>
  <c r="R4202" i="1"/>
  <c r="R4203" i="1"/>
  <c r="R4204" i="1"/>
  <c r="T4204" i="1" s="1"/>
  <c r="R4205" i="1"/>
  <c r="T4205" i="1" s="1"/>
  <c r="R4206" i="1"/>
  <c r="R4207" i="1"/>
  <c r="R4208" i="1"/>
  <c r="T4208" i="1" s="1"/>
  <c r="R4209" i="1"/>
  <c r="T4209" i="1" s="1"/>
  <c r="R4210" i="1"/>
  <c r="T4210" i="1" s="1"/>
  <c r="R4211" i="1"/>
  <c r="R4212" i="1"/>
  <c r="T4212" i="1" s="1"/>
  <c r="R4213" i="1"/>
  <c r="T4213" i="1" s="1"/>
  <c r="R4214" i="1"/>
  <c r="T4214" i="1" s="1"/>
  <c r="R4215" i="1"/>
  <c r="R4216" i="1"/>
  <c r="T4216" i="1" s="1"/>
  <c r="R4217" i="1"/>
  <c r="T4217" i="1" s="1"/>
  <c r="R4218" i="1"/>
  <c r="R4219" i="1"/>
  <c r="R4220" i="1"/>
  <c r="T4220" i="1" s="1"/>
  <c r="R4221" i="1"/>
  <c r="T4221" i="1" s="1"/>
  <c r="R4222" i="1"/>
  <c r="T4222" i="1" s="1"/>
  <c r="R4223" i="1"/>
  <c r="R4224" i="1"/>
  <c r="T4224" i="1" s="1"/>
  <c r="R4225" i="1"/>
  <c r="T4225" i="1" s="1"/>
  <c r="R4226" i="1"/>
  <c r="R4227" i="1"/>
  <c r="R4228" i="1"/>
  <c r="T4228" i="1" s="1"/>
  <c r="R4229" i="1"/>
  <c r="T4229" i="1" s="1"/>
  <c r="R4230" i="1"/>
  <c r="T4230" i="1" s="1"/>
  <c r="R4231" i="1"/>
  <c r="R4232" i="1"/>
  <c r="T4232" i="1" s="1"/>
  <c r="R4233" i="1"/>
  <c r="T4233" i="1" s="1"/>
  <c r="R4234" i="1"/>
  <c r="R4235" i="1"/>
  <c r="R4236" i="1"/>
  <c r="T4236" i="1" s="1"/>
  <c r="R4237" i="1"/>
  <c r="T4237" i="1" s="1"/>
  <c r="R4238" i="1"/>
  <c r="R4239" i="1"/>
  <c r="R4240" i="1"/>
  <c r="T4240" i="1" s="1"/>
  <c r="R4241" i="1"/>
  <c r="T4241" i="1" s="1"/>
  <c r="R4242" i="1"/>
  <c r="T4242" i="1" s="1"/>
  <c r="R4243" i="1"/>
  <c r="R4244" i="1"/>
  <c r="T4244" i="1" s="1"/>
  <c r="R4245" i="1"/>
  <c r="T4245" i="1" s="1"/>
  <c r="R4246" i="1"/>
  <c r="T4246" i="1" s="1"/>
  <c r="R4247" i="1"/>
  <c r="R4248" i="1"/>
  <c r="T4248" i="1" s="1"/>
  <c r="R4249" i="1"/>
  <c r="T4249" i="1" s="1"/>
  <c r="R4250" i="1"/>
  <c r="R4251" i="1"/>
  <c r="R4252" i="1"/>
  <c r="T4252" i="1" s="1"/>
  <c r="R4253" i="1"/>
  <c r="T4253" i="1" s="1"/>
  <c r="R4254" i="1"/>
  <c r="T4254" i="1" s="1"/>
  <c r="R4255" i="1"/>
  <c r="R4256" i="1"/>
  <c r="T4256" i="1" s="1"/>
  <c r="R4257" i="1"/>
  <c r="T4257" i="1" s="1"/>
  <c r="R4258" i="1"/>
  <c r="R4259" i="1"/>
  <c r="R4260" i="1"/>
  <c r="T4260" i="1" s="1"/>
  <c r="R4261" i="1"/>
  <c r="T4261" i="1" s="1"/>
  <c r="R4262" i="1"/>
  <c r="T4262" i="1" s="1"/>
  <c r="R4263" i="1"/>
  <c r="R4264" i="1"/>
  <c r="T4264" i="1" s="1"/>
  <c r="R4265" i="1"/>
  <c r="T4265" i="1" s="1"/>
  <c r="R4266" i="1"/>
  <c r="R4267" i="1"/>
  <c r="R4268" i="1"/>
  <c r="T4268" i="1" s="1"/>
  <c r="R4269" i="1"/>
  <c r="T4269" i="1" s="1"/>
  <c r="R4270" i="1"/>
  <c r="R4271" i="1"/>
  <c r="R4272" i="1"/>
  <c r="T4272" i="1" s="1"/>
  <c r="R4273" i="1"/>
  <c r="T4273" i="1" s="1"/>
  <c r="R4274" i="1"/>
  <c r="T4274" i="1" s="1"/>
  <c r="R4275" i="1"/>
  <c r="R4276" i="1"/>
  <c r="T4276" i="1" s="1"/>
  <c r="R4277" i="1"/>
  <c r="T4277" i="1" s="1"/>
  <c r="R4278" i="1"/>
  <c r="T4278" i="1" s="1"/>
  <c r="R4279" i="1"/>
  <c r="T4279" i="1" s="1"/>
  <c r="R4280" i="1"/>
  <c r="T4280" i="1" s="1"/>
  <c r="R4281" i="1"/>
  <c r="T4281" i="1" s="1"/>
  <c r="R4282" i="1"/>
  <c r="R4283" i="1"/>
  <c r="R4284" i="1"/>
  <c r="T4284" i="1" s="1"/>
  <c r="R4285" i="1"/>
  <c r="T4285" i="1" s="1"/>
  <c r="R4286" i="1"/>
  <c r="T4286" i="1" s="1"/>
  <c r="R4287" i="1"/>
  <c r="R4288" i="1"/>
  <c r="T4288" i="1" s="1"/>
  <c r="R4289" i="1"/>
  <c r="T4289" i="1" s="1"/>
  <c r="R4290" i="1"/>
  <c r="R4291" i="1"/>
  <c r="R4292" i="1"/>
  <c r="T4292" i="1" s="1"/>
  <c r="R4293" i="1"/>
  <c r="T4293" i="1" s="1"/>
  <c r="R4294" i="1"/>
  <c r="T4294" i="1" s="1"/>
  <c r="R4295" i="1"/>
  <c r="R4296" i="1"/>
  <c r="T4296" i="1" s="1"/>
  <c r="R4297" i="1"/>
  <c r="T4297" i="1" s="1"/>
  <c r="R4298" i="1"/>
  <c r="R4299" i="1"/>
  <c r="R4300" i="1"/>
  <c r="T4300" i="1" s="1"/>
  <c r="R4301" i="1"/>
  <c r="T4301" i="1" s="1"/>
  <c r="R4302" i="1"/>
  <c r="R4303" i="1"/>
  <c r="R4304" i="1"/>
  <c r="T4304" i="1" s="1"/>
  <c r="R4305" i="1"/>
  <c r="T4305" i="1" s="1"/>
  <c r="R4306" i="1"/>
  <c r="T4306" i="1" s="1"/>
  <c r="R4307" i="1"/>
  <c r="R4308" i="1"/>
  <c r="T4308" i="1" s="1"/>
  <c r="R4309" i="1"/>
  <c r="T4309" i="1" s="1"/>
  <c r="R4310" i="1"/>
  <c r="T4310" i="1" s="1"/>
  <c r="R4311" i="1"/>
  <c r="R4312" i="1"/>
  <c r="T4312" i="1" s="1"/>
  <c r="R4313" i="1"/>
  <c r="T4313" i="1" s="1"/>
  <c r="R4314" i="1"/>
  <c r="R4315" i="1"/>
  <c r="R4316" i="1"/>
  <c r="T4316" i="1" s="1"/>
  <c r="R4317" i="1"/>
  <c r="T4317" i="1" s="1"/>
  <c r="R4318" i="1"/>
  <c r="T4318" i="1" s="1"/>
  <c r="R4319" i="1"/>
  <c r="R4320" i="1"/>
  <c r="T4320" i="1" s="1"/>
  <c r="R4321" i="1"/>
  <c r="T4321" i="1" s="1"/>
  <c r="R4322" i="1"/>
  <c r="R4323" i="1"/>
  <c r="R4324" i="1"/>
  <c r="T4324" i="1" s="1"/>
  <c r="R4325" i="1"/>
  <c r="T4325" i="1" s="1"/>
  <c r="R4326" i="1"/>
  <c r="T4326" i="1" s="1"/>
  <c r="R4327" i="1"/>
  <c r="R4328" i="1"/>
  <c r="T4328" i="1" s="1"/>
  <c r="R4329" i="1"/>
  <c r="T4329" i="1" s="1"/>
  <c r="R4330" i="1"/>
  <c r="R4331" i="1"/>
  <c r="R4332" i="1"/>
  <c r="T4332" i="1" s="1"/>
  <c r="R4333" i="1"/>
  <c r="T4333" i="1" s="1"/>
  <c r="R4334" i="1"/>
  <c r="R4335" i="1"/>
  <c r="R4336" i="1"/>
  <c r="T4336" i="1" s="1"/>
  <c r="R4337" i="1"/>
  <c r="T4337" i="1" s="1"/>
  <c r="R4338" i="1"/>
  <c r="T4338" i="1" s="1"/>
  <c r="R4339" i="1"/>
  <c r="R4340" i="1"/>
  <c r="T4340" i="1" s="1"/>
  <c r="R4341" i="1"/>
  <c r="T4341" i="1" s="1"/>
  <c r="R4342" i="1"/>
  <c r="T4342" i="1" s="1"/>
  <c r="R4343" i="1"/>
  <c r="R4344" i="1"/>
  <c r="T4344" i="1" s="1"/>
  <c r="R4345" i="1"/>
  <c r="T4345" i="1" s="1"/>
  <c r="R4346" i="1"/>
  <c r="R4347" i="1"/>
  <c r="R4348" i="1"/>
  <c r="T4348" i="1" s="1"/>
  <c r="R4349" i="1"/>
  <c r="T4349" i="1" s="1"/>
  <c r="R4350" i="1"/>
  <c r="T4350" i="1" s="1"/>
  <c r="R4351" i="1"/>
  <c r="R4352" i="1"/>
  <c r="T4352" i="1" s="1"/>
  <c r="R4353" i="1"/>
  <c r="T4353" i="1" s="1"/>
  <c r="R4354" i="1"/>
  <c r="R4355" i="1"/>
  <c r="R4356" i="1"/>
  <c r="T4356" i="1" s="1"/>
  <c r="R4357" i="1"/>
  <c r="T4357" i="1" s="1"/>
  <c r="R4358" i="1"/>
  <c r="T4358" i="1" s="1"/>
  <c r="R4359" i="1"/>
  <c r="R4360" i="1"/>
  <c r="T4360" i="1" s="1"/>
  <c r="R4361" i="1"/>
  <c r="T4361" i="1" s="1"/>
  <c r="R4362" i="1"/>
  <c r="R4363" i="1"/>
  <c r="R4364" i="1"/>
  <c r="T4364" i="1" s="1"/>
  <c r="R4365" i="1"/>
  <c r="T4365" i="1" s="1"/>
  <c r="R4366" i="1"/>
  <c r="R4367" i="1"/>
  <c r="R4368" i="1"/>
  <c r="T4368" i="1" s="1"/>
  <c r="R4369" i="1"/>
  <c r="T4369" i="1" s="1"/>
  <c r="R4370" i="1"/>
  <c r="T4370" i="1" s="1"/>
  <c r="R4371" i="1"/>
  <c r="R4372" i="1"/>
  <c r="T4372" i="1" s="1"/>
  <c r="R4373" i="1"/>
  <c r="T4373" i="1" s="1"/>
  <c r="R4374" i="1"/>
  <c r="T4374" i="1" s="1"/>
  <c r="R4375" i="1"/>
  <c r="R4376" i="1"/>
  <c r="T4376" i="1" s="1"/>
  <c r="R4377" i="1"/>
  <c r="T4377" i="1" s="1"/>
  <c r="R4378" i="1"/>
  <c r="R4379" i="1"/>
  <c r="R4380" i="1"/>
  <c r="T4380" i="1" s="1"/>
  <c r="R4381" i="1"/>
  <c r="T4381" i="1" s="1"/>
  <c r="R4382" i="1"/>
  <c r="T4382" i="1" s="1"/>
  <c r="R4383" i="1"/>
  <c r="R4384" i="1"/>
  <c r="T4384" i="1" s="1"/>
  <c r="R4385" i="1"/>
  <c r="T4385" i="1" s="1"/>
  <c r="R4386" i="1"/>
  <c r="R4387" i="1"/>
  <c r="R4388" i="1"/>
  <c r="T4388" i="1" s="1"/>
  <c r="R4389" i="1"/>
  <c r="T4389" i="1" s="1"/>
  <c r="R4390" i="1"/>
  <c r="T4390" i="1" s="1"/>
  <c r="R4391" i="1"/>
  <c r="R4392" i="1"/>
  <c r="T4392" i="1" s="1"/>
  <c r="R4393" i="1"/>
  <c r="T4393" i="1" s="1"/>
  <c r="R4394" i="1"/>
  <c r="R4395" i="1"/>
  <c r="R4396" i="1"/>
  <c r="T4396" i="1" s="1"/>
  <c r="R4397" i="1"/>
  <c r="T4397" i="1" s="1"/>
  <c r="R4398" i="1"/>
  <c r="R4399" i="1"/>
  <c r="R4400" i="1"/>
  <c r="T4400" i="1" s="1"/>
  <c r="R4401" i="1"/>
  <c r="T4401" i="1" s="1"/>
  <c r="R4402" i="1"/>
  <c r="T4402" i="1" s="1"/>
  <c r="R4403" i="1"/>
  <c r="R4404" i="1"/>
  <c r="T4404" i="1" s="1"/>
  <c r="R4405" i="1"/>
  <c r="T4405" i="1" s="1"/>
  <c r="R4406" i="1"/>
  <c r="T4406" i="1" s="1"/>
  <c r="R4407" i="1"/>
  <c r="R4408" i="1"/>
  <c r="T4408" i="1" s="1"/>
  <c r="R4409" i="1"/>
  <c r="T4409" i="1" s="1"/>
  <c r="R4410" i="1"/>
  <c r="R4411" i="1"/>
  <c r="R4412" i="1"/>
  <c r="T4412" i="1" s="1"/>
  <c r="R4413" i="1"/>
  <c r="T4413" i="1" s="1"/>
  <c r="R4414" i="1"/>
  <c r="T4414" i="1" s="1"/>
  <c r="R4415" i="1"/>
  <c r="R4416" i="1"/>
  <c r="T4416" i="1" s="1"/>
  <c r="R4417" i="1"/>
  <c r="T4417" i="1" s="1"/>
  <c r="R4418" i="1"/>
  <c r="R4419" i="1"/>
  <c r="R4420" i="1"/>
  <c r="T4420" i="1" s="1"/>
  <c r="R4421" i="1"/>
  <c r="T4421" i="1" s="1"/>
  <c r="R4422" i="1"/>
  <c r="T4422" i="1" s="1"/>
  <c r="R4423" i="1"/>
  <c r="R4424" i="1"/>
  <c r="T4424" i="1" s="1"/>
  <c r="R4425" i="1"/>
  <c r="T4425" i="1" s="1"/>
  <c r="R4426" i="1"/>
  <c r="R4427" i="1"/>
  <c r="R4428" i="1"/>
  <c r="T4428" i="1" s="1"/>
  <c r="R4429" i="1"/>
  <c r="T4429" i="1" s="1"/>
  <c r="R4430" i="1"/>
  <c r="R4431" i="1"/>
  <c r="R4432" i="1"/>
  <c r="T4432" i="1" s="1"/>
  <c r="R4433" i="1"/>
  <c r="T4433" i="1" s="1"/>
  <c r="R4434" i="1"/>
  <c r="T4434" i="1" s="1"/>
  <c r="R4435" i="1"/>
  <c r="R4436" i="1"/>
  <c r="T4436" i="1" s="1"/>
  <c r="R4437" i="1"/>
  <c r="T4437" i="1" s="1"/>
  <c r="R4438" i="1"/>
  <c r="T4438" i="1" s="1"/>
  <c r="R4439" i="1"/>
  <c r="R4440" i="1"/>
  <c r="T4440" i="1" s="1"/>
  <c r="R4441" i="1"/>
  <c r="T4441" i="1" s="1"/>
  <c r="R4442" i="1"/>
  <c r="R4443" i="1"/>
  <c r="R4444" i="1"/>
  <c r="T4444" i="1" s="1"/>
  <c r="R4445" i="1"/>
  <c r="T4445" i="1" s="1"/>
  <c r="R4446" i="1"/>
  <c r="T4446" i="1" s="1"/>
  <c r="R4447" i="1"/>
  <c r="R4448" i="1"/>
  <c r="T4448" i="1" s="1"/>
  <c r="R4449" i="1"/>
  <c r="T4449" i="1" s="1"/>
  <c r="R4450" i="1"/>
  <c r="R4451" i="1"/>
  <c r="R4452" i="1"/>
  <c r="T4452" i="1" s="1"/>
  <c r="R4453" i="1"/>
  <c r="T4453" i="1" s="1"/>
  <c r="R4454" i="1"/>
  <c r="T4454" i="1" s="1"/>
  <c r="R4455" i="1"/>
  <c r="R4456" i="1"/>
  <c r="T4456" i="1" s="1"/>
  <c r="R4457" i="1"/>
  <c r="T4457" i="1" s="1"/>
  <c r="R4458" i="1"/>
  <c r="R4459" i="1"/>
  <c r="R4460" i="1"/>
  <c r="T4460" i="1" s="1"/>
  <c r="R4461" i="1"/>
  <c r="T4461" i="1" s="1"/>
  <c r="R4462" i="1"/>
  <c r="R4463" i="1"/>
  <c r="R4464" i="1"/>
  <c r="T4464" i="1" s="1"/>
  <c r="R4465" i="1"/>
  <c r="T4465" i="1" s="1"/>
  <c r="R4466" i="1"/>
  <c r="T4466" i="1" s="1"/>
  <c r="R4467" i="1"/>
  <c r="R4468" i="1"/>
  <c r="T4468" i="1" s="1"/>
  <c r="R4469" i="1"/>
  <c r="T4469" i="1" s="1"/>
  <c r="R4470" i="1"/>
  <c r="T4470" i="1" s="1"/>
  <c r="R4471" i="1"/>
  <c r="R4472" i="1"/>
  <c r="T4472" i="1" s="1"/>
  <c r="R4473" i="1"/>
  <c r="T4473" i="1" s="1"/>
  <c r="R4474" i="1"/>
  <c r="R4475" i="1"/>
  <c r="R4476" i="1"/>
  <c r="T4476" i="1" s="1"/>
  <c r="R4477" i="1"/>
  <c r="T4477" i="1" s="1"/>
  <c r="R4478" i="1"/>
  <c r="T4478" i="1" s="1"/>
  <c r="R4479" i="1"/>
  <c r="R4480" i="1"/>
  <c r="T4480" i="1" s="1"/>
  <c r="R4481" i="1"/>
  <c r="T4481" i="1" s="1"/>
  <c r="R4482" i="1"/>
  <c r="R4483" i="1"/>
  <c r="R4484" i="1"/>
  <c r="T4484" i="1" s="1"/>
  <c r="R4485" i="1"/>
  <c r="T4485" i="1" s="1"/>
  <c r="R4486" i="1"/>
  <c r="T4486" i="1" s="1"/>
  <c r="R4487" i="1"/>
  <c r="R4488" i="1"/>
  <c r="T4488" i="1" s="1"/>
  <c r="R4489" i="1"/>
  <c r="T4489" i="1" s="1"/>
  <c r="R4490" i="1"/>
  <c r="R4491" i="1"/>
  <c r="R4492" i="1"/>
  <c r="T4492" i="1" s="1"/>
  <c r="R4493" i="1"/>
  <c r="T4493" i="1" s="1"/>
  <c r="R4494" i="1"/>
  <c r="R4495" i="1"/>
  <c r="R4496" i="1"/>
  <c r="T4496" i="1" s="1"/>
  <c r="R4497" i="1"/>
  <c r="T4497" i="1" s="1"/>
  <c r="R4498" i="1"/>
  <c r="T4498" i="1" s="1"/>
  <c r="R4499" i="1"/>
  <c r="R4500" i="1"/>
  <c r="T4500" i="1" s="1"/>
  <c r="R4501" i="1"/>
  <c r="T4501" i="1" s="1"/>
  <c r="R4502" i="1"/>
  <c r="T4502" i="1" s="1"/>
  <c r="R4503" i="1"/>
  <c r="R4504" i="1"/>
  <c r="T4504" i="1" s="1"/>
  <c r="R4505" i="1"/>
  <c r="T4505" i="1" s="1"/>
  <c r="R4506" i="1"/>
  <c r="R4507" i="1"/>
  <c r="R4508" i="1"/>
  <c r="T4508" i="1" s="1"/>
  <c r="R4509" i="1"/>
  <c r="T4509" i="1" s="1"/>
  <c r="R4510" i="1"/>
  <c r="T4510" i="1" s="1"/>
  <c r="R4511" i="1"/>
  <c r="R4512" i="1"/>
  <c r="T4512" i="1" s="1"/>
  <c r="R4513" i="1"/>
  <c r="T4513" i="1" s="1"/>
  <c r="R4514" i="1"/>
  <c r="R4515" i="1"/>
  <c r="R4516" i="1"/>
  <c r="T4516" i="1" s="1"/>
  <c r="R4517" i="1"/>
  <c r="T4517" i="1" s="1"/>
  <c r="R4518" i="1"/>
  <c r="T4518" i="1" s="1"/>
  <c r="R4519" i="1"/>
  <c r="R4520" i="1"/>
  <c r="T4520" i="1" s="1"/>
  <c r="R4521" i="1"/>
  <c r="T4521" i="1" s="1"/>
  <c r="R4522" i="1"/>
  <c r="R4523" i="1"/>
  <c r="R4524" i="1"/>
  <c r="T4524" i="1" s="1"/>
  <c r="R4525" i="1"/>
  <c r="T4525" i="1" s="1"/>
  <c r="R4526" i="1"/>
  <c r="R4527" i="1"/>
  <c r="R4528" i="1"/>
  <c r="T4528" i="1" s="1"/>
  <c r="R4529" i="1"/>
  <c r="T4529" i="1" s="1"/>
  <c r="R4530" i="1"/>
  <c r="T4530" i="1" s="1"/>
  <c r="R4531" i="1"/>
  <c r="R4532" i="1"/>
  <c r="T4532" i="1" s="1"/>
  <c r="R4533" i="1"/>
  <c r="T4533" i="1" s="1"/>
  <c r="R4534" i="1"/>
  <c r="T4534" i="1" s="1"/>
  <c r="R4535" i="1"/>
  <c r="T4535" i="1" s="1"/>
  <c r="R4536" i="1"/>
  <c r="T4536" i="1" s="1"/>
  <c r="R4537" i="1"/>
  <c r="T4537" i="1" s="1"/>
  <c r="R4538" i="1"/>
  <c r="R4539" i="1"/>
  <c r="R4540" i="1"/>
  <c r="T4540" i="1" s="1"/>
  <c r="R4541" i="1"/>
  <c r="T4541" i="1" s="1"/>
  <c r="R4542" i="1"/>
  <c r="T4542" i="1" s="1"/>
  <c r="R4543" i="1"/>
  <c r="R4544" i="1"/>
  <c r="T4544" i="1" s="1"/>
  <c r="R4545" i="1"/>
  <c r="T4545" i="1" s="1"/>
  <c r="R4546" i="1"/>
  <c r="R4547" i="1"/>
  <c r="R4548" i="1"/>
  <c r="T4548" i="1" s="1"/>
  <c r="R4549" i="1"/>
  <c r="T4549" i="1" s="1"/>
  <c r="R4550" i="1"/>
  <c r="T4550" i="1" s="1"/>
  <c r="R4551" i="1"/>
  <c r="R4552" i="1"/>
  <c r="T4552" i="1" s="1"/>
  <c r="R4553" i="1"/>
  <c r="T4553" i="1" s="1"/>
  <c r="R4554" i="1"/>
  <c r="R4555" i="1"/>
  <c r="R4556" i="1"/>
  <c r="T4556" i="1" s="1"/>
  <c r="R4557" i="1"/>
  <c r="T4557" i="1" s="1"/>
  <c r="R4558" i="1"/>
  <c r="R4559" i="1"/>
  <c r="R4560" i="1"/>
  <c r="T4560" i="1" s="1"/>
  <c r="R4561" i="1"/>
  <c r="T4561" i="1" s="1"/>
  <c r="R4562" i="1"/>
  <c r="T4562" i="1" s="1"/>
  <c r="R4563" i="1"/>
  <c r="R4564" i="1"/>
  <c r="T4564" i="1" s="1"/>
  <c r="R4565" i="1"/>
  <c r="T4565" i="1" s="1"/>
  <c r="R4566" i="1"/>
  <c r="T4566" i="1" s="1"/>
  <c r="R4567" i="1"/>
  <c r="R4568" i="1"/>
  <c r="T4568" i="1" s="1"/>
  <c r="R4569" i="1"/>
  <c r="T4569" i="1" s="1"/>
  <c r="R4570" i="1"/>
  <c r="R4571" i="1"/>
  <c r="R4572" i="1"/>
  <c r="T4572" i="1" s="1"/>
  <c r="R4573" i="1"/>
  <c r="T4573" i="1" s="1"/>
  <c r="R4574" i="1"/>
  <c r="T4574" i="1" s="1"/>
  <c r="R4575" i="1"/>
  <c r="R4576" i="1"/>
  <c r="T4576" i="1" s="1"/>
  <c r="R4577" i="1"/>
  <c r="T4577" i="1" s="1"/>
  <c r="R4578" i="1"/>
  <c r="R4579" i="1"/>
  <c r="R4580" i="1"/>
  <c r="T4580" i="1" s="1"/>
  <c r="R4581" i="1"/>
  <c r="T4581" i="1" s="1"/>
  <c r="R4582" i="1"/>
  <c r="T4582" i="1" s="1"/>
  <c r="R4583" i="1"/>
  <c r="R4584" i="1"/>
  <c r="T4584" i="1" s="1"/>
  <c r="R4585" i="1"/>
  <c r="T4585" i="1" s="1"/>
  <c r="R4586" i="1"/>
  <c r="R4587" i="1"/>
  <c r="R4588" i="1"/>
  <c r="T4588" i="1" s="1"/>
  <c r="R4589" i="1"/>
  <c r="T4589" i="1" s="1"/>
  <c r="R4590" i="1"/>
  <c r="T4590" i="1" s="1"/>
  <c r="R4591" i="1"/>
  <c r="R4592" i="1"/>
  <c r="T4592" i="1" s="1"/>
  <c r="R4593" i="1"/>
  <c r="T4593" i="1" s="1"/>
  <c r="R4594" i="1"/>
  <c r="R4595" i="1"/>
  <c r="T4595" i="1" s="1"/>
  <c r="R4596" i="1"/>
  <c r="T4596" i="1" s="1"/>
  <c r="R4597" i="1"/>
  <c r="T4597" i="1" s="1"/>
  <c r="R4598" i="1"/>
  <c r="R4599" i="1"/>
  <c r="R4600" i="1"/>
  <c r="T4600" i="1" s="1"/>
  <c r="R4601" i="1"/>
  <c r="T4601" i="1" s="1"/>
  <c r="R4602" i="1"/>
  <c r="T4602" i="1" s="1"/>
  <c r="R4603" i="1"/>
  <c r="T4603" i="1" s="1"/>
  <c r="R4604" i="1"/>
  <c r="T4604" i="1" s="1"/>
  <c r="R4605" i="1"/>
  <c r="T4605" i="1" s="1"/>
  <c r="R4606" i="1"/>
  <c r="R4607" i="1"/>
  <c r="R4608" i="1"/>
  <c r="T4608" i="1" s="1"/>
  <c r="R4609" i="1"/>
  <c r="T4609" i="1" s="1"/>
  <c r="R4610" i="1"/>
  <c r="R4611" i="1"/>
  <c r="R4612" i="1"/>
  <c r="T4612" i="1" s="1"/>
  <c r="R4613" i="1"/>
  <c r="T4613" i="1" s="1"/>
  <c r="R4614" i="1"/>
  <c r="T4614" i="1" s="1"/>
  <c r="R4615" i="1"/>
  <c r="R4616" i="1"/>
  <c r="T4616" i="1" s="1"/>
  <c r="R4617" i="1"/>
  <c r="T4617" i="1" s="1"/>
  <c r="R4618" i="1"/>
  <c r="R4619" i="1"/>
  <c r="R4620" i="1"/>
  <c r="T4620" i="1" s="1"/>
  <c r="R4621" i="1"/>
  <c r="T4621" i="1" s="1"/>
  <c r="R4622" i="1"/>
  <c r="T4622" i="1" s="1"/>
  <c r="R4623" i="1"/>
  <c r="R4624" i="1"/>
  <c r="T4624" i="1" s="1"/>
  <c r="R4625" i="1"/>
  <c r="T4625" i="1" s="1"/>
  <c r="R4626" i="1"/>
  <c r="R4627" i="1"/>
  <c r="R4628" i="1"/>
  <c r="T4628" i="1" s="1"/>
  <c r="R4629" i="1"/>
  <c r="T4629" i="1" s="1"/>
  <c r="R4630" i="1"/>
  <c r="R4631" i="1"/>
  <c r="R4632" i="1"/>
  <c r="T4632" i="1" s="1"/>
  <c r="R4633" i="1"/>
  <c r="T4633" i="1" s="1"/>
  <c r="R4634" i="1"/>
  <c r="T4634" i="1" s="1"/>
  <c r="R4635" i="1"/>
  <c r="R4636" i="1"/>
  <c r="T4636" i="1" s="1"/>
  <c r="R4637" i="1"/>
  <c r="T4637" i="1" s="1"/>
  <c r="R4638" i="1"/>
  <c r="R4639" i="1"/>
  <c r="R4640" i="1"/>
  <c r="T4640" i="1" s="1"/>
  <c r="R4641" i="1"/>
  <c r="T4641" i="1" s="1"/>
  <c r="R4642" i="1"/>
  <c r="R4643" i="1"/>
  <c r="R4644" i="1"/>
  <c r="T4644" i="1" s="1"/>
  <c r="R4645" i="1"/>
  <c r="T4645" i="1" s="1"/>
  <c r="R4646" i="1"/>
  <c r="T4646" i="1" s="1"/>
  <c r="R4647" i="1"/>
  <c r="R4648" i="1"/>
  <c r="T4648" i="1" s="1"/>
  <c r="R4649" i="1"/>
  <c r="T4649" i="1" s="1"/>
  <c r="R4650" i="1"/>
  <c r="R4651" i="1"/>
  <c r="R4652" i="1"/>
  <c r="T4652" i="1" s="1"/>
  <c r="R4653" i="1"/>
  <c r="T4653" i="1" s="1"/>
  <c r="R4654" i="1"/>
  <c r="T4654" i="1" s="1"/>
  <c r="R4655" i="1"/>
  <c r="R4656" i="1"/>
  <c r="T4656" i="1" s="1"/>
  <c r="R4657" i="1"/>
  <c r="T4657" i="1" s="1"/>
  <c r="R4658" i="1"/>
  <c r="R4659" i="1"/>
  <c r="R4660" i="1"/>
  <c r="T4660" i="1" s="1"/>
  <c r="R4661" i="1"/>
  <c r="T4661" i="1" s="1"/>
  <c r="R4662" i="1"/>
  <c r="R4663" i="1"/>
  <c r="R4664" i="1"/>
  <c r="T4664" i="1" s="1"/>
  <c r="R4665" i="1"/>
  <c r="T4665" i="1" s="1"/>
  <c r="R4666" i="1"/>
  <c r="T4666" i="1" s="1"/>
  <c r="R4667" i="1"/>
  <c r="R4668" i="1"/>
  <c r="T4668" i="1" s="1"/>
  <c r="R4669" i="1"/>
  <c r="T4669" i="1" s="1"/>
  <c r="R4670" i="1"/>
  <c r="R4671" i="1"/>
  <c r="R4672" i="1"/>
  <c r="T4672" i="1" s="1"/>
  <c r="R4673" i="1"/>
  <c r="T4673" i="1" s="1"/>
  <c r="R4674" i="1"/>
  <c r="R4675" i="1"/>
  <c r="R4676" i="1"/>
  <c r="T4676" i="1" s="1"/>
  <c r="R4677" i="1"/>
  <c r="T4677" i="1" s="1"/>
  <c r="R4678" i="1"/>
  <c r="T4678" i="1" s="1"/>
  <c r="R4679" i="1"/>
  <c r="R4680" i="1"/>
  <c r="T4680" i="1" s="1"/>
  <c r="R4681" i="1"/>
  <c r="T4681" i="1" s="1"/>
  <c r="R4682" i="1"/>
  <c r="R4683" i="1"/>
  <c r="R4684" i="1"/>
  <c r="T4684" i="1" s="1"/>
  <c r="R4685" i="1"/>
  <c r="T4685" i="1" s="1"/>
  <c r="R4686" i="1"/>
  <c r="T4686" i="1" s="1"/>
  <c r="R4687" i="1"/>
  <c r="R4688" i="1"/>
  <c r="T4688" i="1" s="1"/>
  <c r="R4689" i="1"/>
  <c r="T4689" i="1" s="1"/>
  <c r="R4690" i="1"/>
  <c r="R4691" i="1"/>
  <c r="R4692" i="1"/>
  <c r="T4692" i="1" s="1"/>
  <c r="R4693" i="1"/>
  <c r="T4693" i="1" s="1"/>
  <c r="R4694" i="1"/>
  <c r="R4695" i="1"/>
  <c r="R4696" i="1"/>
  <c r="T4696" i="1" s="1"/>
  <c r="R4697" i="1"/>
  <c r="T4697" i="1" s="1"/>
  <c r="R4698" i="1"/>
  <c r="T4698" i="1" s="1"/>
  <c r="R4699" i="1"/>
  <c r="R4700" i="1"/>
  <c r="T4700" i="1" s="1"/>
  <c r="R4701" i="1"/>
  <c r="T4701" i="1" s="1"/>
  <c r="R4702" i="1"/>
  <c r="R4703" i="1"/>
  <c r="R4704" i="1"/>
  <c r="T4704" i="1" s="1"/>
  <c r="R4705" i="1"/>
  <c r="T4705" i="1" s="1"/>
  <c r="R4706" i="1"/>
  <c r="R4707" i="1"/>
  <c r="R4708" i="1"/>
  <c r="T4708" i="1" s="1"/>
  <c r="R4709" i="1"/>
  <c r="T4709" i="1" s="1"/>
  <c r="R4710" i="1"/>
  <c r="T4710" i="1" s="1"/>
  <c r="R4711" i="1"/>
  <c r="R4712" i="1"/>
  <c r="T4712" i="1" s="1"/>
  <c r="R4713" i="1"/>
  <c r="T4713" i="1" s="1"/>
  <c r="R4714" i="1"/>
  <c r="R4715" i="1"/>
  <c r="R4716" i="1"/>
  <c r="T4716" i="1" s="1"/>
  <c r="R4717" i="1"/>
  <c r="T4717" i="1" s="1"/>
  <c r="R4718" i="1"/>
  <c r="T4718" i="1" s="1"/>
  <c r="R4719" i="1"/>
  <c r="R4720" i="1"/>
  <c r="T4720" i="1" s="1"/>
  <c r="R4721" i="1"/>
  <c r="T4721" i="1" s="1"/>
  <c r="R4722" i="1"/>
  <c r="R4723" i="1"/>
  <c r="T4723" i="1" s="1"/>
  <c r="R4724" i="1"/>
  <c r="T4724" i="1" s="1"/>
  <c r="R4725" i="1"/>
  <c r="T4725" i="1" s="1"/>
  <c r="R4726" i="1"/>
  <c r="R4727" i="1"/>
  <c r="R4728" i="1"/>
  <c r="T4728" i="1" s="1"/>
  <c r="R4729" i="1"/>
  <c r="T4729" i="1" s="1"/>
  <c r="R4730" i="1"/>
  <c r="T4730" i="1" s="1"/>
  <c r="R4731" i="1"/>
  <c r="T4731" i="1" s="1"/>
  <c r="R4732" i="1"/>
  <c r="T4732" i="1" s="1"/>
  <c r="R4733" i="1"/>
  <c r="T4733" i="1" s="1"/>
  <c r="R4734" i="1"/>
  <c r="R4735" i="1"/>
  <c r="R4736" i="1"/>
  <c r="T4736" i="1" s="1"/>
  <c r="R4737" i="1"/>
  <c r="T4737" i="1" s="1"/>
  <c r="R4738" i="1"/>
  <c r="R4739" i="1"/>
  <c r="R4740" i="1"/>
  <c r="T4740" i="1" s="1"/>
  <c r="R4741" i="1"/>
  <c r="T4741" i="1" s="1"/>
  <c r="R4742" i="1"/>
  <c r="T4742" i="1" s="1"/>
  <c r="R4743" i="1"/>
  <c r="R4744" i="1"/>
  <c r="T4744" i="1" s="1"/>
  <c r="R4745" i="1"/>
  <c r="T4745" i="1" s="1"/>
  <c r="R4746" i="1"/>
  <c r="R4747" i="1"/>
  <c r="R4748" i="1"/>
  <c r="T4748" i="1" s="1"/>
  <c r="R4749" i="1"/>
  <c r="T4749" i="1" s="1"/>
  <c r="R4750" i="1"/>
  <c r="T4750" i="1" s="1"/>
  <c r="R4751" i="1"/>
  <c r="R4752" i="1"/>
  <c r="T4752" i="1" s="1"/>
  <c r="R4753" i="1"/>
  <c r="T4753" i="1" s="1"/>
  <c r="R4754" i="1"/>
  <c r="R4755" i="1"/>
  <c r="R4756" i="1"/>
  <c r="T4756" i="1" s="1"/>
  <c r="R4757" i="1"/>
  <c r="T4757" i="1" s="1"/>
  <c r="R4758" i="1"/>
  <c r="R4759" i="1"/>
  <c r="R4760" i="1"/>
  <c r="T4760" i="1" s="1"/>
  <c r="R4761" i="1"/>
  <c r="T4761" i="1" s="1"/>
  <c r="R4762" i="1"/>
  <c r="T4762" i="1" s="1"/>
  <c r="R4763" i="1"/>
  <c r="R4764" i="1"/>
  <c r="T4764" i="1" s="1"/>
  <c r="R4765" i="1"/>
  <c r="T4765" i="1" s="1"/>
  <c r="R4766" i="1"/>
  <c r="T4766" i="1" s="1"/>
  <c r="R4767" i="1"/>
  <c r="R4768" i="1"/>
  <c r="T4768" i="1" s="1"/>
  <c r="R4769" i="1"/>
  <c r="T4769" i="1" s="1"/>
  <c r="R4770" i="1"/>
  <c r="R4771" i="1"/>
  <c r="R4772" i="1"/>
  <c r="T4772" i="1" s="1"/>
  <c r="R4773" i="1"/>
  <c r="T4773" i="1" s="1"/>
  <c r="R4774" i="1"/>
  <c r="T4774" i="1" s="1"/>
  <c r="R4775" i="1"/>
  <c r="R4776" i="1"/>
  <c r="T4776" i="1" s="1"/>
  <c r="R4777" i="1"/>
  <c r="T4777" i="1" s="1"/>
  <c r="R4778" i="1"/>
  <c r="R4779" i="1"/>
  <c r="R4780" i="1"/>
  <c r="T4780" i="1" s="1"/>
  <c r="R4781" i="1"/>
  <c r="T4781" i="1" s="1"/>
  <c r="R4782" i="1"/>
  <c r="T4782" i="1" s="1"/>
  <c r="R4783" i="1"/>
  <c r="R4784" i="1"/>
  <c r="T4784" i="1" s="1"/>
  <c r="R4785" i="1"/>
  <c r="T4785" i="1" s="1"/>
  <c r="R4786" i="1"/>
  <c r="R4787" i="1"/>
  <c r="R4788" i="1"/>
  <c r="T4788" i="1" s="1"/>
  <c r="R4789" i="1"/>
  <c r="T4789" i="1" s="1"/>
  <c r="R4790" i="1"/>
  <c r="R4791" i="1"/>
  <c r="R4792" i="1"/>
  <c r="T4792" i="1" s="1"/>
  <c r="R4793" i="1"/>
  <c r="T4793" i="1" s="1"/>
  <c r="R4794" i="1"/>
  <c r="T4794" i="1" s="1"/>
  <c r="R4795" i="1"/>
  <c r="R4796" i="1"/>
  <c r="T4796" i="1" s="1"/>
  <c r="R4797" i="1"/>
  <c r="T4797" i="1" s="1"/>
  <c r="R4798" i="1"/>
  <c r="T4798" i="1" s="1"/>
  <c r="R4799" i="1"/>
  <c r="R4800" i="1"/>
  <c r="T4800" i="1" s="1"/>
  <c r="R4801" i="1"/>
  <c r="T4801" i="1" s="1"/>
  <c r="R4802" i="1"/>
  <c r="R4803" i="1"/>
  <c r="R4804" i="1"/>
  <c r="T4804" i="1" s="1"/>
  <c r="R4805" i="1"/>
  <c r="T4805" i="1" s="1"/>
  <c r="R4806" i="1"/>
  <c r="T4806" i="1" s="1"/>
  <c r="R4807" i="1"/>
  <c r="R4808" i="1"/>
  <c r="T4808" i="1" s="1"/>
  <c r="R4809" i="1"/>
  <c r="T4809" i="1" s="1"/>
  <c r="R4810" i="1"/>
  <c r="R4811" i="1"/>
  <c r="R4812" i="1"/>
  <c r="T4812" i="1" s="1"/>
  <c r="R4813" i="1"/>
  <c r="T4813" i="1" s="1"/>
  <c r="R4814" i="1"/>
  <c r="T4814" i="1" s="1"/>
  <c r="R4815" i="1"/>
  <c r="R4816" i="1"/>
  <c r="T4816" i="1" s="1"/>
  <c r="R4817" i="1"/>
  <c r="T4817" i="1" s="1"/>
  <c r="R4818" i="1"/>
  <c r="R4819" i="1"/>
  <c r="R4820" i="1"/>
  <c r="T4820" i="1" s="1"/>
  <c r="R4821" i="1"/>
  <c r="T4821" i="1" s="1"/>
  <c r="R4822" i="1"/>
  <c r="R4823" i="1"/>
  <c r="R4824" i="1"/>
  <c r="T4824" i="1" s="1"/>
  <c r="R4825" i="1"/>
  <c r="T4825" i="1" s="1"/>
  <c r="R4826" i="1"/>
  <c r="T4826" i="1" s="1"/>
  <c r="R4827" i="1"/>
  <c r="R4828" i="1"/>
  <c r="T4828" i="1" s="1"/>
  <c r="R4829" i="1"/>
  <c r="T4829" i="1" s="1"/>
  <c r="R4830" i="1"/>
  <c r="T4830" i="1" s="1"/>
  <c r="R4831" i="1"/>
  <c r="R4832" i="1"/>
  <c r="T4832" i="1" s="1"/>
  <c r="R4833" i="1"/>
  <c r="T4833" i="1" s="1"/>
  <c r="R4834" i="1"/>
  <c r="R4835" i="1"/>
  <c r="R4836" i="1"/>
  <c r="T4836" i="1" s="1"/>
  <c r="R4837" i="1"/>
  <c r="T4837" i="1" s="1"/>
  <c r="R4838" i="1"/>
  <c r="T4838" i="1" s="1"/>
  <c r="R4839" i="1"/>
  <c r="R4840" i="1"/>
  <c r="T4840" i="1" s="1"/>
  <c r="R4841" i="1"/>
  <c r="T4841" i="1" s="1"/>
  <c r="R4842" i="1"/>
  <c r="R4843" i="1"/>
  <c r="R4844" i="1"/>
  <c r="T4844" i="1" s="1"/>
  <c r="R4845" i="1"/>
  <c r="T4845" i="1" s="1"/>
  <c r="R4846" i="1"/>
  <c r="T4846" i="1" s="1"/>
  <c r="R4847" i="1"/>
  <c r="R4848" i="1"/>
  <c r="T4848" i="1" s="1"/>
  <c r="R4849" i="1"/>
  <c r="T4849" i="1" s="1"/>
  <c r="R4850" i="1"/>
  <c r="R4851" i="1"/>
  <c r="R4852" i="1"/>
  <c r="T4852" i="1" s="1"/>
  <c r="R4853" i="1"/>
  <c r="T4853" i="1" s="1"/>
  <c r="R4854" i="1"/>
  <c r="R4855" i="1"/>
  <c r="R4856" i="1"/>
  <c r="T4856" i="1" s="1"/>
  <c r="R4857" i="1"/>
  <c r="T4857" i="1" s="1"/>
  <c r="R4858" i="1"/>
  <c r="T4858" i="1" s="1"/>
  <c r="R4859" i="1"/>
  <c r="R4860" i="1"/>
  <c r="T4860" i="1" s="1"/>
  <c r="R4861" i="1"/>
  <c r="T4861" i="1" s="1"/>
  <c r="R4862" i="1"/>
  <c r="T4862" i="1" s="1"/>
  <c r="R4863" i="1"/>
  <c r="R4864" i="1"/>
  <c r="T4864" i="1" s="1"/>
  <c r="R4865" i="1"/>
  <c r="T4865" i="1" s="1"/>
  <c r="R4866" i="1"/>
  <c r="R4867" i="1"/>
  <c r="R4868" i="1"/>
  <c r="T4868" i="1" s="1"/>
  <c r="R4869" i="1"/>
  <c r="T4869" i="1" s="1"/>
  <c r="R4870" i="1"/>
  <c r="T4870" i="1" s="1"/>
  <c r="R4871" i="1"/>
  <c r="R4872" i="1"/>
  <c r="T4872" i="1" s="1"/>
  <c r="R4873" i="1"/>
  <c r="T4873" i="1" s="1"/>
  <c r="R4874" i="1"/>
  <c r="R4875" i="1"/>
  <c r="R4876" i="1"/>
  <c r="T4876" i="1" s="1"/>
  <c r="R4877" i="1"/>
  <c r="T4877" i="1" s="1"/>
  <c r="R4878" i="1"/>
  <c r="T4878" i="1" s="1"/>
  <c r="R4879" i="1"/>
  <c r="R4880" i="1"/>
  <c r="T4880" i="1" s="1"/>
  <c r="R4881" i="1"/>
  <c r="T4881" i="1" s="1"/>
  <c r="R4882" i="1"/>
  <c r="R4883" i="1"/>
  <c r="R4884" i="1"/>
  <c r="T4884" i="1" s="1"/>
  <c r="R4885" i="1"/>
  <c r="T4885" i="1" s="1"/>
  <c r="R4886" i="1"/>
  <c r="R4887" i="1"/>
  <c r="R4888" i="1"/>
  <c r="T4888" i="1" s="1"/>
  <c r="R4889" i="1"/>
  <c r="T4889" i="1" s="1"/>
  <c r="R4890" i="1"/>
  <c r="T4890" i="1" s="1"/>
  <c r="R4891" i="1"/>
  <c r="R4892" i="1"/>
  <c r="T4892" i="1" s="1"/>
  <c r="R4893" i="1"/>
  <c r="T4893" i="1" s="1"/>
  <c r="R4894" i="1"/>
  <c r="T4894" i="1" s="1"/>
  <c r="R4895" i="1"/>
  <c r="R4896" i="1"/>
  <c r="T4896" i="1" s="1"/>
  <c r="R4897" i="1"/>
  <c r="T4897" i="1" s="1"/>
  <c r="R4898" i="1"/>
  <c r="R4899" i="1"/>
  <c r="R4900" i="1"/>
  <c r="T4900" i="1" s="1"/>
  <c r="R4901" i="1"/>
  <c r="T4901" i="1" s="1"/>
  <c r="R4902" i="1"/>
  <c r="T4902" i="1" s="1"/>
  <c r="R4903" i="1"/>
  <c r="R4904" i="1"/>
  <c r="T4904" i="1" s="1"/>
  <c r="R4905" i="1"/>
  <c r="T4905" i="1" s="1"/>
  <c r="R4906" i="1"/>
  <c r="R4907" i="1"/>
  <c r="R4908" i="1"/>
  <c r="T4908" i="1" s="1"/>
  <c r="R4909" i="1"/>
  <c r="T4909" i="1" s="1"/>
  <c r="R4910" i="1"/>
  <c r="T4910" i="1" s="1"/>
  <c r="R4911" i="1"/>
  <c r="R4912" i="1"/>
  <c r="T4912" i="1" s="1"/>
  <c r="R4913" i="1"/>
  <c r="T4913" i="1" s="1"/>
  <c r="R4914" i="1"/>
  <c r="R4915" i="1"/>
  <c r="R4916" i="1"/>
  <c r="T4916" i="1" s="1"/>
  <c r="R4917" i="1"/>
  <c r="T4917" i="1" s="1"/>
  <c r="R4918" i="1"/>
  <c r="R4919" i="1"/>
  <c r="R4920" i="1"/>
  <c r="T4920" i="1" s="1"/>
  <c r="R4921" i="1"/>
  <c r="T4921" i="1" s="1"/>
  <c r="R4922" i="1"/>
  <c r="T4922" i="1" s="1"/>
  <c r="R4923" i="1"/>
  <c r="R4924" i="1"/>
  <c r="T4924" i="1" s="1"/>
  <c r="R4925" i="1"/>
  <c r="T4925" i="1" s="1"/>
  <c r="R4926" i="1"/>
  <c r="T4926" i="1" s="1"/>
  <c r="R4927" i="1"/>
  <c r="R4928" i="1"/>
  <c r="T4928" i="1" s="1"/>
  <c r="R4929" i="1"/>
  <c r="T4929" i="1" s="1"/>
  <c r="R4930" i="1"/>
  <c r="R4931" i="1"/>
  <c r="R4932" i="1"/>
  <c r="T4932" i="1" s="1"/>
  <c r="R4933" i="1"/>
  <c r="T4933" i="1" s="1"/>
  <c r="R4934" i="1"/>
  <c r="T4934" i="1" s="1"/>
  <c r="R4935" i="1"/>
  <c r="R4936" i="1"/>
  <c r="T4936" i="1" s="1"/>
  <c r="R4937" i="1"/>
  <c r="T4937" i="1" s="1"/>
  <c r="R4938" i="1"/>
  <c r="R4939" i="1"/>
  <c r="R4940" i="1"/>
  <c r="T4940" i="1" s="1"/>
  <c r="R4941" i="1"/>
  <c r="T4941" i="1" s="1"/>
  <c r="R4942" i="1"/>
  <c r="T4942" i="1" s="1"/>
  <c r="R4943" i="1"/>
  <c r="R4944" i="1"/>
  <c r="T4944" i="1" s="1"/>
  <c r="R4945" i="1"/>
  <c r="T4945" i="1" s="1"/>
  <c r="R4946" i="1"/>
  <c r="R4947" i="1"/>
  <c r="R4948" i="1"/>
  <c r="T4948" i="1" s="1"/>
  <c r="R4949" i="1"/>
  <c r="T4949" i="1" s="1"/>
  <c r="R4950" i="1"/>
  <c r="R4951" i="1"/>
  <c r="R4952" i="1"/>
  <c r="T4952" i="1" s="1"/>
  <c r="R4953" i="1"/>
  <c r="T4953" i="1" s="1"/>
  <c r="R4954" i="1"/>
  <c r="T4954" i="1" s="1"/>
  <c r="R4955" i="1"/>
  <c r="R4956" i="1"/>
  <c r="T4956" i="1" s="1"/>
  <c r="R4957" i="1"/>
  <c r="T4957" i="1" s="1"/>
  <c r="R4958" i="1"/>
  <c r="T4958" i="1" s="1"/>
  <c r="R4959" i="1"/>
  <c r="R4960" i="1"/>
  <c r="T4960" i="1" s="1"/>
  <c r="R4961" i="1"/>
  <c r="T4961" i="1" s="1"/>
  <c r="R4962" i="1"/>
  <c r="R4963" i="1"/>
  <c r="R4964" i="1"/>
  <c r="T4964" i="1" s="1"/>
  <c r="R4965" i="1"/>
  <c r="T4965" i="1" s="1"/>
  <c r="R4966" i="1"/>
  <c r="T4966" i="1" s="1"/>
  <c r="R4967" i="1"/>
  <c r="R4968" i="1"/>
  <c r="T4968" i="1" s="1"/>
  <c r="R4969" i="1"/>
  <c r="T4969" i="1" s="1"/>
  <c r="R4970" i="1"/>
  <c r="R4971" i="1"/>
  <c r="R4972" i="1"/>
  <c r="T4972" i="1" s="1"/>
  <c r="R4973" i="1"/>
  <c r="T4973" i="1" s="1"/>
  <c r="R4974" i="1"/>
  <c r="T4974" i="1" s="1"/>
  <c r="R4975" i="1"/>
  <c r="R4976" i="1"/>
  <c r="T4976" i="1" s="1"/>
  <c r="R4977" i="1"/>
  <c r="T4977" i="1" s="1"/>
  <c r="R4978" i="1"/>
  <c r="R4979" i="1"/>
  <c r="R4980" i="1"/>
  <c r="T4980" i="1" s="1"/>
  <c r="R4981" i="1"/>
  <c r="T4981" i="1" s="1"/>
  <c r="R4982" i="1"/>
  <c r="R4983" i="1"/>
  <c r="R4984" i="1"/>
  <c r="T4984" i="1" s="1"/>
  <c r="R4985" i="1"/>
  <c r="T4985" i="1" s="1"/>
  <c r="R4986" i="1"/>
  <c r="T4986" i="1" s="1"/>
  <c r="R4987" i="1"/>
  <c r="R4988" i="1"/>
  <c r="T4988" i="1" s="1"/>
  <c r="R4989" i="1"/>
  <c r="T4989" i="1" s="1"/>
  <c r="R4990" i="1"/>
  <c r="T4990" i="1" s="1"/>
  <c r="R4991" i="1"/>
  <c r="R4992" i="1"/>
  <c r="T4992" i="1" s="1"/>
  <c r="R4993" i="1"/>
  <c r="T4993" i="1" s="1"/>
  <c r="R4994" i="1"/>
  <c r="R4995" i="1"/>
  <c r="R4996" i="1"/>
  <c r="T4996" i="1" s="1"/>
  <c r="R4997" i="1"/>
  <c r="T4997" i="1" s="1"/>
  <c r="R4998" i="1"/>
  <c r="T4998" i="1" s="1"/>
  <c r="R4999" i="1"/>
  <c r="R5000" i="1"/>
  <c r="T5000" i="1" s="1"/>
  <c r="R5001" i="1"/>
  <c r="T5001" i="1" s="1"/>
  <c r="R5002" i="1"/>
  <c r="R5003" i="1"/>
  <c r="R5004" i="1"/>
  <c r="T5004" i="1" s="1"/>
  <c r="R5005" i="1"/>
  <c r="T5005" i="1" s="1"/>
  <c r="R5006" i="1"/>
  <c r="T5006" i="1" s="1"/>
  <c r="R5007" i="1"/>
  <c r="R5008" i="1"/>
  <c r="T5008" i="1" s="1"/>
  <c r="R5009" i="1"/>
  <c r="T5009" i="1" s="1"/>
  <c r="R5010" i="1"/>
  <c r="R5011" i="1"/>
  <c r="R5012" i="1"/>
  <c r="T5012" i="1" s="1"/>
  <c r="R5013" i="1"/>
  <c r="T5013" i="1" s="1"/>
  <c r="R5014" i="1"/>
  <c r="R5015" i="1"/>
  <c r="R5016" i="1"/>
  <c r="T5016" i="1" s="1"/>
  <c r="R5017" i="1"/>
  <c r="T5017" i="1" s="1"/>
  <c r="R5018" i="1"/>
  <c r="T5018" i="1" s="1"/>
  <c r="R5019" i="1"/>
  <c r="R5020" i="1"/>
  <c r="T5020" i="1" s="1"/>
  <c r="R5021" i="1"/>
  <c r="T5021" i="1" s="1"/>
  <c r="R5022" i="1"/>
  <c r="T5022" i="1" s="1"/>
  <c r="R5023" i="1"/>
  <c r="R5024" i="1"/>
  <c r="T5024" i="1" s="1"/>
  <c r="R5025" i="1"/>
  <c r="T5025" i="1" s="1"/>
  <c r="R5026" i="1"/>
  <c r="R5027" i="1"/>
  <c r="R5028" i="1"/>
  <c r="T5028" i="1" s="1"/>
  <c r="R5029" i="1"/>
  <c r="T5029" i="1" s="1"/>
  <c r="R5030" i="1"/>
  <c r="T5030" i="1" s="1"/>
  <c r="R5031" i="1"/>
  <c r="R5032" i="1"/>
  <c r="T5032" i="1" s="1"/>
  <c r="R5033" i="1"/>
  <c r="T5033" i="1" s="1"/>
  <c r="R5034" i="1"/>
  <c r="R5035" i="1"/>
  <c r="R5036" i="1"/>
  <c r="T5036" i="1" s="1"/>
  <c r="R5037" i="1"/>
  <c r="T5037" i="1" s="1"/>
  <c r="R5038" i="1"/>
  <c r="T5038" i="1" s="1"/>
  <c r="R5039" i="1"/>
  <c r="R5040" i="1"/>
  <c r="T5040" i="1" s="1"/>
  <c r="R5041" i="1"/>
  <c r="T5041" i="1" s="1"/>
  <c r="R5042" i="1"/>
  <c r="R5043" i="1"/>
  <c r="R5044" i="1"/>
  <c r="T5044" i="1" s="1"/>
  <c r="R5045" i="1"/>
  <c r="T5045" i="1" s="1"/>
  <c r="R5046" i="1"/>
  <c r="R5047" i="1"/>
  <c r="R5048" i="1"/>
  <c r="T5048" i="1" s="1"/>
  <c r="R5049" i="1"/>
  <c r="T5049" i="1" s="1"/>
  <c r="R5050" i="1"/>
  <c r="T5050" i="1" s="1"/>
  <c r="R5051" i="1"/>
  <c r="R5052" i="1"/>
  <c r="T5052" i="1" s="1"/>
  <c r="R5053" i="1"/>
  <c r="T5053" i="1" s="1"/>
  <c r="R5054" i="1"/>
  <c r="T5054" i="1" s="1"/>
  <c r="R5055" i="1"/>
  <c r="R5056" i="1"/>
  <c r="T5056" i="1" s="1"/>
  <c r="R5057" i="1"/>
  <c r="T5057" i="1" s="1"/>
  <c r="R5058" i="1"/>
  <c r="R5059" i="1"/>
  <c r="R5060" i="1"/>
  <c r="T5060" i="1" s="1"/>
  <c r="R5061" i="1"/>
  <c r="T5061" i="1" s="1"/>
  <c r="R5062" i="1"/>
  <c r="T5062" i="1" s="1"/>
  <c r="R5063" i="1"/>
  <c r="R5064" i="1"/>
  <c r="T5064" i="1" s="1"/>
  <c r="R5065" i="1"/>
  <c r="T5065" i="1" s="1"/>
  <c r="R5066" i="1"/>
  <c r="R5067" i="1"/>
  <c r="R5068" i="1"/>
  <c r="T5068" i="1" s="1"/>
  <c r="R5069" i="1"/>
  <c r="T5069" i="1" s="1"/>
  <c r="R5070" i="1"/>
  <c r="T5070" i="1" s="1"/>
  <c r="R5071" i="1"/>
  <c r="R5072" i="1"/>
  <c r="T5072" i="1" s="1"/>
  <c r="R5073" i="1"/>
  <c r="T5073" i="1" s="1"/>
  <c r="R5074" i="1"/>
  <c r="R5075" i="1"/>
  <c r="R5076" i="1"/>
  <c r="T5076" i="1" s="1"/>
  <c r="R5077" i="1"/>
  <c r="T5077" i="1" s="1"/>
  <c r="R5078" i="1"/>
  <c r="R5079" i="1"/>
  <c r="R5080" i="1"/>
  <c r="T5080" i="1" s="1"/>
  <c r="R5081" i="1"/>
  <c r="T5081" i="1" s="1"/>
  <c r="R5082" i="1"/>
  <c r="T5082" i="1" s="1"/>
  <c r="R5083" i="1"/>
  <c r="R5084" i="1"/>
  <c r="T5084" i="1" s="1"/>
  <c r="R5085" i="1"/>
  <c r="T5085" i="1" s="1"/>
  <c r="R5086" i="1"/>
  <c r="T5086" i="1" s="1"/>
  <c r="R5087" i="1"/>
  <c r="R5088" i="1"/>
  <c r="T5088" i="1" s="1"/>
  <c r="R5089" i="1"/>
  <c r="T5089" i="1" s="1"/>
  <c r="R5090" i="1"/>
  <c r="R5091" i="1"/>
  <c r="R5092" i="1"/>
  <c r="T5092" i="1" s="1"/>
  <c r="R5093" i="1"/>
  <c r="T5093" i="1" s="1"/>
  <c r="R5094" i="1"/>
  <c r="T5094" i="1" s="1"/>
  <c r="R5095" i="1"/>
  <c r="R5096" i="1"/>
  <c r="T5096" i="1" s="1"/>
  <c r="R5097" i="1"/>
  <c r="T5097" i="1" s="1"/>
  <c r="R5098" i="1"/>
  <c r="R5099" i="1"/>
  <c r="R5100" i="1"/>
  <c r="T5100" i="1" s="1"/>
  <c r="R5101" i="1"/>
  <c r="T5101" i="1" s="1"/>
  <c r="R5102" i="1"/>
  <c r="T5102" i="1" s="1"/>
  <c r="R5103" i="1"/>
  <c r="R5104" i="1"/>
  <c r="T5104" i="1" s="1"/>
  <c r="R5105" i="1"/>
  <c r="T5105" i="1" s="1"/>
  <c r="R5106" i="1"/>
  <c r="R5107" i="1"/>
  <c r="R5108" i="1"/>
  <c r="T5108" i="1" s="1"/>
  <c r="R5109" i="1"/>
  <c r="T5109" i="1" s="1"/>
  <c r="R5110" i="1"/>
  <c r="R5111" i="1"/>
  <c r="R5112" i="1"/>
  <c r="T5112" i="1" s="1"/>
  <c r="R5113" i="1"/>
  <c r="T5113" i="1" s="1"/>
  <c r="R5114" i="1"/>
  <c r="T5114" i="1" s="1"/>
  <c r="R5115" i="1"/>
  <c r="R5116" i="1"/>
  <c r="T5116" i="1" s="1"/>
  <c r="R5117" i="1"/>
  <c r="T5117" i="1" s="1"/>
  <c r="R5118" i="1"/>
  <c r="T5118" i="1" s="1"/>
  <c r="R5119" i="1"/>
  <c r="R5120" i="1"/>
  <c r="T5120" i="1" s="1"/>
  <c r="R5121" i="1"/>
  <c r="T5121" i="1" s="1"/>
  <c r="R5122" i="1"/>
  <c r="R5123" i="1"/>
  <c r="R5124" i="1"/>
  <c r="T5124" i="1" s="1"/>
  <c r="R5125" i="1"/>
  <c r="T5125" i="1" s="1"/>
  <c r="R5126" i="1"/>
  <c r="T5126" i="1" s="1"/>
  <c r="R5127" i="1"/>
  <c r="R5128" i="1"/>
  <c r="T5128" i="1" s="1"/>
  <c r="R5129" i="1"/>
  <c r="T5129" i="1" s="1"/>
  <c r="R5130" i="1"/>
  <c r="R5131" i="1"/>
  <c r="R5132" i="1"/>
  <c r="T5132" i="1" s="1"/>
  <c r="R5133" i="1"/>
  <c r="T5133" i="1" s="1"/>
  <c r="R5134" i="1"/>
  <c r="T5134" i="1" s="1"/>
  <c r="R5135" i="1"/>
  <c r="R5136" i="1"/>
  <c r="T5136" i="1" s="1"/>
  <c r="R5137" i="1"/>
  <c r="T5137" i="1" s="1"/>
  <c r="R5138" i="1"/>
  <c r="R5139" i="1"/>
  <c r="R5140" i="1"/>
  <c r="T5140" i="1" s="1"/>
  <c r="R5141" i="1"/>
  <c r="T5141" i="1" s="1"/>
  <c r="R5142" i="1"/>
  <c r="R5143" i="1"/>
  <c r="R5144" i="1"/>
  <c r="T5144" i="1" s="1"/>
  <c r="R5145" i="1"/>
  <c r="T5145" i="1" s="1"/>
  <c r="R5146" i="1"/>
  <c r="T5146" i="1" s="1"/>
  <c r="R5147" i="1"/>
  <c r="R5148" i="1"/>
  <c r="T5148" i="1" s="1"/>
  <c r="R5149" i="1"/>
  <c r="T5149" i="1" s="1"/>
  <c r="R5150" i="1"/>
  <c r="T5150" i="1" s="1"/>
  <c r="R5151" i="1"/>
  <c r="R5152" i="1"/>
  <c r="T5152" i="1" s="1"/>
  <c r="R5153" i="1"/>
  <c r="T5153" i="1" s="1"/>
  <c r="R5154" i="1"/>
  <c r="R5155" i="1"/>
  <c r="R5156" i="1"/>
  <c r="T5156" i="1" s="1"/>
  <c r="R5157" i="1"/>
  <c r="T5157" i="1" s="1"/>
  <c r="R5158" i="1"/>
  <c r="T5158" i="1" s="1"/>
  <c r="R5159" i="1"/>
  <c r="R5160" i="1"/>
  <c r="T5160" i="1" s="1"/>
  <c r="R5161" i="1"/>
  <c r="T5161" i="1" s="1"/>
  <c r="R5162" i="1"/>
  <c r="R5163" i="1"/>
  <c r="R5164" i="1"/>
  <c r="T5164" i="1" s="1"/>
  <c r="R5165" i="1"/>
  <c r="T5165" i="1" s="1"/>
  <c r="R5166" i="1"/>
  <c r="T5166" i="1" s="1"/>
  <c r="R5167" i="1"/>
  <c r="R5168" i="1"/>
  <c r="T5168" i="1" s="1"/>
  <c r="R5169" i="1"/>
  <c r="T5169" i="1" s="1"/>
  <c r="R5170" i="1"/>
  <c r="R5171" i="1"/>
  <c r="R5172" i="1"/>
  <c r="T5172" i="1" s="1"/>
  <c r="R5173" i="1"/>
  <c r="T5173" i="1" s="1"/>
  <c r="R5174" i="1"/>
  <c r="R5175" i="1"/>
  <c r="R5176" i="1"/>
  <c r="T5176" i="1" s="1"/>
  <c r="R5177" i="1"/>
  <c r="T5177" i="1" s="1"/>
  <c r="R5178" i="1"/>
  <c r="T5178" i="1" s="1"/>
  <c r="R5179" i="1"/>
  <c r="R5180" i="1"/>
  <c r="T5180" i="1" s="1"/>
  <c r="R5181" i="1"/>
  <c r="T5181" i="1" s="1"/>
  <c r="R5182" i="1"/>
  <c r="T5182" i="1" s="1"/>
  <c r="R5183" i="1"/>
  <c r="R5184" i="1"/>
  <c r="T5184" i="1" s="1"/>
  <c r="R5185" i="1"/>
  <c r="T5185" i="1" s="1"/>
  <c r="R5186" i="1"/>
  <c r="R5187" i="1"/>
  <c r="R5188" i="1"/>
  <c r="T5188" i="1" s="1"/>
  <c r="R5189" i="1"/>
  <c r="T5189" i="1" s="1"/>
  <c r="R5190" i="1"/>
  <c r="T5190" i="1" s="1"/>
  <c r="R5191" i="1"/>
  <c r="R5192" i="1"/>
  <c r="T5192" i="1" s="1"/>
  <c r="R5193" i="1"/>
  <c r="T5193" i="1" s="1"/>
  <c r="R5194" i="1"/>
  <c r="R5195" i="1"/>
  <c r="R5196" i="1"/>
  <c r="T5196" i="1" s="1"/>
  <c r="R5197" i="1"/>
  <c r="T5197" i="1" s="1"/>
  <c r="R5198" i="1"/>
  <c r="T5198" i="1" s="1"/>
  <c r="R5199" i="1"/>
  <c r="R5200" i="1"/>
  <c r="T5200" i="1" s="1"/>
  <c r="R5201" i="1"/>
  <c r="T5201" i="1" s="1"/>
  <c r="R5202" i="1"/>
  <c r="R5203" i="1"/>
  <c r="R5204" i="1"/>
  <c r="T5204" i="1" s="1"/>
  <c r="R5205" i="1"/>
  <c r="T5205" i="1" s="1"/>
  <c r="R5206" i="1"/>
  <c r="R5207" i="1"/>
  <c r="R5208" i="1"/>
  <c r="T5208" i="1" s="1"/>
  <c r="R5209" i="1"/>
  <c r="T5209" i="1" s="1"/>
  <c r="R5210" i="1"/>
  <c r="R5211" i="1"/>
  <c r="R5212" i="1"/>
  <c r="T5212" i="1" s="1"/>
  <c r="R5213" i="1"/>
  <c r="T5213" i="1" s="1"/>
  <c r="R5214" i="1"/>
  <c r="T5214" i="1" s="1"/>
  <c r="R5215" i="1"/>
  <c r="R5216" i="1"/>
  <c r="T5216" i="1" s="1"/>
  <c r="R5217" i="1"/>
  <c r="T5217" i="1" s="1"/>
  <c r="R5218" i="1"/>
  <c r="R5219" i="1"/>
  <c r="R5220" i="1"/>
  <c r="T5220" i="1" s="1"/>
  <c r="R5221" i="1"/>
  <c r="T5221" i="1" s="1"/>
  <c r="R5222" i="1"/>
  <c r="T5222" i="1" s="1"/>
  <c r="R5223" i="1"/>
  <c r="R5224" i="1"/>
  <c r="T5224" i="1" s="1"/>
  <c r="R5225" i="1"/>
  <c r="T5225" i="1" s="1"/>
  <c r="R5226" i="1"/>
  <c r="R5227" i="1"/>
  <c r="R5228" i="1"/>
  <c r="T5228" i="1" s="1"/>
  <c r="R5229" i="1"/>
  <c r="T5229" i="1" s="1"/>
  <c r="R5230" i="1"/>
  <c r="T5230" i="1" s="1"/>
  <c r="R5231" i="1"/>
  <c r="R5232" i="1"/>
  <c r="T5232" i="1" s="1"/>
  <c r="R5233" i="1"/>
  <c r="T5233" i="1" s="1"/>
  <c r="R5234" i="1"/>
  <c r="R5235" i="1"/>
  <c r="R5236" i="1"/>
  <c r="T5236" i="1" s="1"/>
  <c r="R5237" i="1"/>
  <c r="T5237" i="1" s="1"/>
  <c r="R5238" i="1"/>
  <c r="R5239" i="1"/>
  <c r="R5240" i="1"/>
  <c r="T5240" i="1" s="1"/>
  <c r="R5241" i="1"/>
  <c r="T5241" i="1" s="1"/>
  <c r="R5242" i="1"/>
  <c r="R5243" i="1"/>
  <c r="R5244" i="1"/>
  <c r="T5244" i="1" s="1"/>
  <c r="R5245" i="1"/>
  <c r="T5245" i="1" s="1"/>
  <c r="R5246" i="1"/>
  <c r="T5246" i="1" s="1"/>
  <c r="R5247" i="1"/>
  <c r="R5248" i="1"/>
  <c r="T5248" i="1" s="1"/>
  <c r="R5249" i="1"/>
  <c r="T5249" i="1" s="1"/>
  <c r="R5250" i="1"/>
  <c r="R5251" i="1"/>
  <c r="R5252" i="1"/>
  <c r="T5252" i="1" s="1"/>
  <c r="R5253" i="1"/>
  <c r="T5253" i="1" s="1"/>
  <c r="R5254" i="1"/>
  <c r="T5254" i="1" s="1"/>
  <c r="R5255" i="1"/>
  <c r="R5256" i="1"/>
  <c r="T5256" i="1" s="1"/>
  <c r="R5257" i="1"/>
  <c r="T5257" i="1" s="1"/>
  <c r="R5258" i="1"/>
  <c r="R5259" i="1"/>
  <c r="R5260" i="1"/>
  <c r="T5260" i="1" s="1"/>
  <c r="R5261" i="1"/>
  <c r="T5261" i="1" s="1"/>
  <c r="R5262" i="1"/>
  <c r="T5262" i="1" s="1"/>
  <c r="R5263" i="1"/>
  <c r="R5264" i="1"/>
  <c r="T5264" i="1" s="1"/>
  <c r="R5265" i="1"/>
  <c r="T5265" i="1" s="1"/>
  <c r="R5266" i="1"/>
  <c r="R5267" i="1"/>
  <c r="R5268" i="1"/>
  <c r="T5268" i="1" s="1"/>
  <c r="R5269" i="1"/>
  <c r="T5269" i="1" s="1"/>
  <c r="R5270" i="1"/>
  <c r="R5271" i="1"/>
  <c r="R5272" i="1"/>
  <c r="T5272" i="1" s="1"/>
  <c r="R5273" i="1"/>
  <c r="T5273" i="1" s="1"/>
  <c r="R5274" i="1"/>
  <c r="R5275" i="1"/>
  <c r="R5276" i="1"/>
  <c r="T5276" i="1" s="1"/>
  <c r="R5277" i="1"/>
  <c r="T5277" i="1" s="1"/>
  <c r="R5278" i="1"/>
  <c r="T5278" i="1" s="1"/>
  <c r="R5279" i="1"/>
  <c r="R5280" i="1"/>
  <c r="T5280" i="1" s="1"/>
  <c r="R5281" i="1"/>
  <c r="T5281" i="1" s="1"/>
  <c r="R5282" i="1"/>
  <c r="R5283" i="1"/>
  <c r="R5284" i="1"/>
  <c r="T5284" i="1" s="1"/>
  <c r="R5285" i="1"/>
  <c r="T5285" i="1" s="1"/>
  <c r="R5286" i="1"/>
  <c r="T5286" i="1" s="1"/>
  <c r="R5287" i="1"/>
  <c r="R5288" i="1"/>
  <c r="T5288" i="1" s="1"/>
  <c r="R5289" i="1"/>
  <c r="T5289" i="1" s="1"/>
  <c r="R5290" i="1"/>
  <c r="R5291" i="1"/>
  <c r="R5292" i="1"/>
  <c r="T5292" i="1" s="1"/>
  <c r="R5293" i="1"/>
  <c r="T5293" i="1" s="1"/>
  <c r="R5294" i="1"/>
  <c r="T5294" i="1" s="1"/>
  <c r="R5295" i="1"/>
  <c r="R5296" i="1"/>
  <c r="T5296" i="1" s="1"/>
  <c r="R5297" i="1"/>
  <c r="T5297" i="1" s="1"/>
  <c r="R5298" i="1"/>
  <c r="R5299" i="1"/>
  <c r="R5300" i="1"/>
  <c r="T5300" i="1" s="1"/>
  <c r="R5301" i="1"/>
  <c r="T5301" i="1" s="1"/>
  <c r="R5302" i="1"/>
  <c r="R5303" i="1"/>
  <c r="R5304" i="1"/>
  <c r="T5304" i="1" s="1"/>
  <c r="R5305" i="1"/>
  <c r="T5305" i="1" s="1"/>
  <c r="R5306" i="1"/>
  <c r="R5307" i="1"/>
  <c r="R5308" i="1"/>
  <c r="T5308" i="1" s="1"/>
  <c r="R5309" i="1"/>
  <c r="T5309" i="1" s="1"/>
  <c r="R5310" i="1"/>
  <c r="T5310" i="1" s="1"/>
  <c r="R5311" i="1"/>
  <c r="R5312" i="1"/>
  <c r="T5312" i="1" s="1"/>
  <c r="R5313" i="1"/>
  <c r="T5313" i="1" s="1"/>
  <c r="R5314" i="1"/>
  <c r="R5315" i="1"/>
  <c r="R5316" i="1"/>
  <c r="T5316" i="1" s="1"/>
  <c r="R5317" i="1"/>
  <c r="T5317" i="1" s="1"/>
  <c r="R5318" i="1"/>
  <c r="T5318" i="1" s="1"/>
  <c r="R5319" i="1"/>
  <c r="R5320" i="1"/>
  <c r="T5320" i="1" s="1"/>
  <c r="R5321" i="1"/>
  <c r="T5321" i="1" s="1"/>
  <c r="R5322" i="1"/>
  <c r="R5323" i="1"/>
  <c r="R5324" i="1"/>
  <c r="T5324" i="1" s="1"/>
  <c r="R5325" i="1"/>
  <c r="T5325" i="1" s="1"/>
  <c r="R5326" i="1"/>
  <c r="T5326" i="1" s="1"/>
  <c r="R5327" i="1"/>
  <c r="R5328" i="1"/>
  <c r="T5328" i="1" s="1"/>
  <c r="R5329" i="1"/>
  <c r="T5329" i="1" s="1"/>
  <c r="R5330" i="1"/>
  <c r="R5331" i="1"/>
  <c r="R5332" i="1"/>
  <c r="T5332" i="1" s="1"/>
  <c r="R5333" i="1"/>
  <c r="T5333" i="1" s="1"/>
  <c r="R5334" i="1"/>
  <c r="R5335" i="1"/>
  <c r="R5336" i="1"/>
  <c r="T5336" i="1" s="1"/>
  <c r="R5337" i="1"/>
  <c r="T5337" i="1" s="1"/>
  <c r="R5338" i="1"/>
  <c r="R5339" i="1"/>
  <c r="R5340" i="1"/>
  <c r="T5340" i="1" s="1"/>
  <c r="R5341" i="1"/>
  <c r="T5341" i="1" s="1"/>
  <c r="R5342" i="1"/>
  <c r="T5342" i="1" s="1"/>
  <c r="R5343" i="1"/>
  <c r="R5344" i="1"/>
  <c r="T5344" i="1" s="1"/>
  <c r="R5345" i="1"/>
  <c r="T5345" i="1" s="1"/>
  <c r="R5346" i="1"/>
  <c r="R5347" i="1"/>
  <c r="R5348" i="1"/>
  <c r="T5348" i="1" s="1"/>
  <c r="R5349" i="1"/>
  <c r="T5349" i="1" s="1"/>
  <c r="R5350" i="1"/>
  <c r="T5350" i="1" s="1"/>
  <c r="R5351" i="1"/>
  <c r="R5352" i="1"/>
  <c r="T5352" i="1" s="1"/>
  <c r="R5353" i="1"/>
  <c r="T5353" i="1" s="1"/>
  <c r="R5354" i="1"/>
  <c r="R5355" i="1"/>
  <c r="R5356" i="1"/>
  <c r="T5356" i="1" s="1"/>
  <c r="R5357" i="1"/>
  <c r="T5357" i="1" s="1"/>
  <c r="R5358" i="1"/>
  <c r="T5358" i="1" s="1"/>
  <c r="R5359" i="1"/>
  <c r="R5360" i="1"/>
  <c r="T5360" i="1" s="1"/>
  <c r="R5361" i="1"/>
  <c r="T5361" i="1" s="1"/>
  <c r="R5362" i="1"/>
  <c r="R5363" i="1"/>
  <c r="R5364" i="1"/>
  <c r="T5364" i="1" s="1"/>
  <c r="R5365" i="1"/>
  <c r="T5365" i="1" s="1"/>
  <c r="R5366" i="1"/>
  <c r="R5367" i="1"/>
  <c r="R5368" i="1"/>
  <c r="T5368" i="1" s="1"/>
  <c r="R5369" i="1"/>
  <c r="T5369" i="1" s="1"/>
  <c r="R5370" i="1"/>
  <c r="R5371" i="1"/>
  <c r="R5372" i="1"/>
  <c r="T5372" i="1" s="1"/>
  <c r="R5373" i="1"/>
  <c r="T5373" i="1" s="1"/>
  <c r="R5374" i="1"/>
  <c r="T5374" i="1" s="1"/>
  <c r="R5375" i="1"/>
  <c r="R5376" i="1"/>
  <c r="T5376" i="1" s="1"/>
  <c r="R5377" i="1"/>
  <c r="T5377" i="1" s="1"/>
  <c r="R5378" i="1"/>
  <c r="R5379" i="1"/>
  <c r="R5380" i="1"/>
  <c r="T5380" i="1" s="1"/>
  <c r="R5381" i="1"/>
  <c r="T5381" i="1" s="1"/>
  <c r="R5382" i="1"/>
  <c r="T5382" i="1" s="1"/>
  <c r="R5383" i="1"/>
  <c r="R5384" i="1"/>
  <c r="T5384" i="1" s="1"/>
  <c r="R5385" i="1"/>
  <c r="T5385" i="1" s="1"/>
  <c r="R5386" i="1"/>
  <c r="R5387" i="1"/>
  <c r="R5388" i="1"/>
  <c r="T5388" i="1" s="1"/>
  <c r="R5389" i="1"/>
  <c r="T5389" i="1" s="1"/>
  <c r="R5390" i="1"/>
  <c r="T5390" i="1" s="1"/>
  <c r="R5391" i="1"/>
  <c r="R5392" i="1"/>
  <c r="T5392" i="1" s="1"/>
  <c r="R5393" i="1"/>
  <c r="T5393" i="1" s="1"/>
  <c r="R5394" i="1"/>
  <c r="R5395" i="1"/>
  <c r="R5396" i="1"/>
  <c r="T5396" i="1" s="1"/>
  <c r="R5397" i="1"/>
  <c r="T5397" i="1" s="1"/>
  <c r="R5398" i="1"/>
  <c r="R5399" i="1"/>
  <c r="R5400" i="1"/>
  <c r="T5400" i="1" s="1"/>
  <c r="R5401" i="1"/>
  <c r="T5401" i="1" s="1"/>
  <c r="R5402" i="1"/>
  <c r="R5403" i="1"/>
  <c r="R5404" i="1"/>
  <c r="T5404" i="1" s="1"/>
  <c r="R5405" i="1"/>
  <c r="T5405" i="1" s="1"/>
  <c r="R5406" i="1"/>
  <c r="T5406" i="1" s="1"/>
  <c r="R5407" i="1"/>
  <c r="R5408" i="1"/>
  <c r="T5408" i="1" s="1"/>
  <c r="R5409" i="1"/>
  <c r="T5409" i="1" s="1"/>
  <c r="R5410" i="1"/>
  <c r="R5411" i="1"/>
  <c r="R5412" i="1"/>
  <c r="T5412" i="1" s="1"/>
  <c r="R5413" i="1"/>
  <c r="T5413" i="1" s="1"/>
  <c r="R5414" i="1"/>
  <c r="T5414" i="1" s="1"/>
  <c r="R5415" i="1"/>
  <c r="R5416" i="1"/>
  <c r="T5416" i="1" s="1"/>
  <c r="R5417" i="1"/>
  <c r="T5417" i="1" s="1"/>
  <c r="R5418" i="1"/>
  <c r="R5419" i="1"/>
  <c r="R5420" i="1"/>
  <c r="T5420" i="1" s="1"/>
  <c r="R5421" i="1"/>
  <c r="T5421" i="1" s="1"/>
  <c r="R5422" i="1"/>
  <c r="T5422" i="1" s="1"/>
  <c r="R5423" i="1"/>
  <c r="R5424" i="1"/>
  <c r="T5424" i="1" s="1"/>
  <c r="R5425" i="1"/>
  <c r="T5425" i="1" s="1"/>
  <c r="R5426" i="1"/>
  <c r="R5427" i="1"/>
  <c r="R5428" i="1"/>
  <c r="T5428" i="1" s="1"/>
  <c r="R5429" i="1"/>
  <c r="T5429" i="1" s="1"/>
  <c r="R5430" i="1"/>
  <c r="R5431" i="1"/>
  <c r="R5432" i="1"/>
  <c r="T5432" i="1" s="1"/>
  <c r="R5433" i="1"/>
  <c r="T5433" i="1" s="1"/>
  <c r="R5434" i="1"/>
  <c r="R5435" i="1"/>
  <c r="R5436" i="1"/>
  <c r="T5436" i="1" s="1"/>
  <c r="R5437" i="1"/>
  <c r="T5437" i="1" s="1"/>
  <c r="R5438" i="1"/>
  <c r="T5438" i="1" s="1"/>
  <c r="R5439" i="1"/>
  <c r="R5440" i="1"/>
  <c r="T5440" i="1" s="1"/>
  <c r="R5441" i="1"/>
  <c r="T5441" i="1" s="1"/>
  <c r="R5442" i="1"/>
  <c r="R5443" i="1"/>
  <c r="R5444" i="1"/>
  <c r="T5444" i="1" s="1"/>
  <c r="R5445" i="1"/>
  <c r="T5445" i="1" s="1"/>
  <c r="R5446" i="1"/>
  <c r="T5446" i="1" s="1"/>
  <c r="R5447" i="1"/>
  <c r="R5448" i="1"/>
  <c r="T5448" i="1" s="1"/>
  <c r="R5449" i="1"/>
  <c r="T5449" i="1" s="1"/>
  <c r="R5450" i="1"/>
  <c r="R5451" i="1"/>
  <c r="R5452" i="1"/>
  <c r="T5452" i="1" s="1"/>
  <c r="R5453" i="1"/>
  <c r="T5453" i="1" s="1"/>
  <c r="R5454" i="1"/>
  <c r="T5454" i="1" s="1"/>
  <c r="R5455" i="1"/>
  <c r="R5456" i="1"/>
  <c r="T5456" i="1" s="1"/>
  <c r="R5457" i="1"/>
  <c r="T5457" i="1" s="1"/>
  <c r="R5458" i="1"/>
  <c r="R5459" i="1"/>
  <c r="R5460" i="1"/>
  <c r="T5460" i="1" s="1"/>
  <c r="R5461" i="1"/>
  <c r="T5461" i="1" s="1"/>
  <c r="R5462" i="1"/>
  <c r="R5463" i="1"/>
  <c r="R5464" i="1"/>
  <c r="T5464" i="1" s="1"/>
  <c r="R5465" i="1"/>
  <c r="T5465" i="1" s="1"/>
  <c r="R5466" i="1"/>
  <c r="R5467" i="1"/>
  <c r="R5468" i="1"/>
  <c r="T5468" i="1" s="1"/>
  <c r="R5469" i="1"/>
  <c r="T5469" i="1" s="1"/>
  <c r="R5470" i="1"/>
  <c r="T5470" i="1" s="1"/>
  <c r="R5471" i="1"/>
  <c r="R5472" i="1"/>
  <c r="T5472" i="1" s="1"/>
  <c r="R5473" i="1"/>
  <c r="T5473" i="1" s="1"/>
  <c r="R5474" i="1"/>
  <c r="R5475" i="1"/>
  <c r="R5476" i="1"/>
  <c r="T5476" i="1" s="1"/>
  <c r="R5477" i="1"/>
  <c r="T5477" i="1" s="1"/>
  <c r="R5478" i="1"/>
  <c r="T5478" i="1" s="1"/>
  <c r="R5479" i="1"/>
  <c r="T5479" i="1" s="1"/>
  <c r="R5480" i="1"/>
  <c r="T5480" i="1" s="1"/>
  <c r="R5481" i="1"/>
  <c r="T5481" i="1" s="1"/>
  <c r="R5482" i="1"/>
  <c r="R5483" i="1"/>
  <c r="T5483" i="1" s="1"/>
  <c r="R5484" i="1"/>
  <c r="T5484" i="1" s="1"/>
  <c r="R5485" i="1"/>
  <c r="T5485" i="1" s="1"/>
  <c r="R5486" i="1"/>
  <c r="T5486" i="1" s="1"/>
  <c r="R5487" i="1"/>
  <c r="T5487" i="1" s="1"/>
  <c r="R5488" i="1"/>
  <c r="T5488" i="1" s="1"/>
  <c r="R5489" i="1"/>
  <c r="T5489" i="1" s="1"/>
  <c r="R5490" i="1"/>
  <c r="R5491" i="1"/>
  <c r="T5491" i="1" s="1"/>
  <c r="R5492" i="1"/>
  <c r="T5492" i="1" s="1"/>
  <c r="R5493" i="1"/>
  <c r="T5493" i="1" s="1"/>
  <c r="R5494" i="1"/>
  <c r="R5495" i="1"/>
  <c r="T5495" i="1" s="1"/>
  <c r="R5496" i="1"/>
  <c r="T5496" i="1" s="1"/>
  <c r="R5497" i="1"/>
  <c r="T5497" i="1" s="1"/>
  <c r="R5498" i="1"/>
  <c r="R5499" i="1"/>
  <c r="T5499" i="1" s="1"/>
  <c r="R5500" i="1"/>
  <c r="T5500" i="1" s="1"/>
  <c r="R5501" i="1"/>
  <c r="T5501" i="1" s="1"/>
  <c r="R5502" i="1"/>
  <c r="R5503" i="1"/>
  <c r="T5503" i="1" s="1"/>
  <c r="R5504" i="1"/>
  <c r="T5504" i="1" s="1"/>
  <c r="R5505" i="1"/>
  <c r="T5505" i="1" s="1"/>
  <c r="R5506" i="1"/>
  <c r="R5507" i="1"/>
  <c r="T5507" i="1" s="1"/>
  <c r="R5508" i="1"/>
  <c r="T5508" i="1" s="1"/>
  <c r="R5509" i="1"/>
  <c r="T5509" i="1" s="1"/>
  <c r="R5510" i="1"/>
  <c r="R5511" i="1"/>
  <c r="T5511" i="1" s="1"/>
  <c r="R5512" i="1"/>
  <c r="T5512" i="1" s="1"/>
  <c r="R5513" i="1"/>
  <c r="T5513" i="1" s="1"/>
  <c r="R5514" i="1"/>
  <c r="R5515" i="1"/>
  <c r="T5515" i="1" s="1"/>
  <c r="R5516" i="1"/>
  <c r="T5516" i="1" s="1"/>
  <c r="R5517" i="1"/>
  <c r="T5517" i="1" s="1"/>
  <c r="R5518" i="1"/>
  <c r="R5519" i="1"/>
  <c r="T5519" i="1" s="1"/>
  <c r="R5520" i="1"/>
  <c r="T5520" i="1" s="1"/>
  <c r="R5521" i="1"/>
  <c r="T5521" i="1" s="1"/>
  <c r="R5522" i="1"/>
  <c r="R5523" i="1"/>
  <c r="T5523" i="1" s="1"/>
  <c r="R5524" i="1"/>
  <c r="T5524" i="1" s="1"/>
  <c r="R5525" i="1"/>
  <c r="T5525" i="1" s="1"/>
  <c r="R5526" i="1"/>
  <c r="R5527" i="1"/>
  <c r="T5527" i="1" s="1"/>
  <c r="R5528" i="1"/>
  <c r="T5528" i="1" s="1"/>
  <c r="R5529" i="1"/>
  <c r="T5529" i="1" s="1"/>
  <c r="R5530" i="1"/>
  <c r="R5531" i="1"/>
  <c r="T5531" i="1" s="1"/>
  <c r="R5532" i="1"/>
  <c r="T5532" i="1" s="1"/>
  <c r="R5533" i="1"/>
  <c r="T5533" i="1" s="1"/>
  <c r="R5534" i="1"/>
  <c r="R5535" i="1"/>
  <c r="T5535" i="1" s="1"/>
  <c r="R5536" i="1"/>
  <c r="T5536" i="1" s="1"/>
  <c r="R5537" i="1"/>
  <c r="T5537" i="1" s="1"/>
  <c r="R5538" i="1"/>
  <c r="T5538" i="1" s="1"/>
  <c r="R5539" i="1"/>
  <c r="T5539" i="1" s="1"/>
  <c r="R5540" i="1"/>
  <c r="T5540" i="1" s="1"/>
  <c r="R5541" i="1"/>
  <c r="T5541" i="1" s="1"/>
  <c r="R5542" i="1"/>
  <c r="R5543" i="1"/>
  <c r="T5543" i="1" s="1"/>
  <c r="R5544" i="1"/>
  <c r="T5544" i="1" s="1"/>
  <c r="R5545" i="1"/>
  <c r="T5545" i="1" s="1"/>
  <c r="R5546" i="1"/>
  <c r="T5546" i="1" s="1"/>
  <c r="R5547" i="1"/>
  <c r="T5547" i="1" s="1"/>
  <c r="R5548" i="1"/>
  <c r="T5548" i="1" s="1"/>
  <c r="R5549" i="1"/>
  <c r="T5549" i="1" s="1"/>
  <c r="R5550" i="1"/>
  <c r="R5551" i="1"/>
  <c r="T5551" i="1" s="1"/>
  <c r="R5552" i="1"/>
  <c r="T5552" i="1" s="1"/>
  <c r="R5553" i="1"/>
  <c r="T5553" i="1" s="1"/>
  <c r="R5554" i="1"/>
  <c r="R5555" i="1"/>
  <c r="T5555" i="1" s="1"/>
  <c r="R5556" i="1"/>
  <c r="T5556" i="1" s="1"/>
  <c r="R5557" i="1"/>
  <c r="T5557" i="1" s="1"/>
  <c r="R5558" i="1"/>
  <c r="R5559" i="1"/>
  <c r="T5559" i="1" s="1"/>
  <c r="R5560" i="1"/>
  <c r="T5560" i="1" s="1"/>
  <c r="R5561" i="1"/>
  <c r="T5561" i="1" s="1"/>
  <c r="R5562" i="1"/>
  <c r="R5563" i="1"/>
  <c r="T5563" i="1" s="1"/>
  <c r="R5564" i="1"/>
  <c r="T5564" i="1" s="1"/>
  <c r="R5565" i="1"/>
  <c r="T5565" i="1" s="1"/>
  <c r="R5566" i="1"/>
  <c r="R5567" i="1"/>
  <c r="T5567" i="1" s="1"/>
  <c r="R5568" i="1"/>
  <c r="T5568" i="1" s="1"/>
  <c r="R5569" i="1"/>
  <c r="T5569" i="1" s="1"/>
  <c r="R5570" i="1"/>
  <c r="R5571" i="1"/>
  <c r="T5571" i="1" s="1"/>
  <c r="R5572" i="1"/>
  <c r="T5572" i="1" s="1"/>
  <c r="R5573" i="1"/>
  <c r="T5573" i="1" s="1"/>
  <c r="R5574" i="1"/>
  <c r="R5575" i="1"/>
  <c r="T5575" i="1" s="1"/>
  <c r="R5576" i="1"/>
  <c r="T5576" i="1" s="1"/>
  <c r="R5577" i="1"/>
  <c r="T5577" i="1" s="1"/>
  <c r="R5578" i="1"/>
  <c r="R5579" i="1"/>
  <c r="T5579" i="1" s="1"/>
  <c r="R5580" i="1"/>
  <c r="T5580" i="1" s="1"/>
  <c r="R5581" i="1"/>
  <c r="T5581" i="1" s="1"/>
  <c r="R5582" i="1"/>
  <c r="T5582" i="1" s="1"/>
  <c r="R5583" i="1"/>
  <c r="T5583" i="1" s="1"/>
  <c r="R5584" i="1"/>
  <c r="T5584" i="1" s="1"/>
  <c r="R5585" i="1"/>
  <c r="T5585" i="1" s="1"/>
  <c r="R5586" i="1"/>
  <c r="R5587" i="1"/>
  <c r="T5587" i="1" s="1"/>
  <c r="R5588" i="1"/>
  <c r="T5588" i="1" s="1"/>
  <c r="R5589" i="1"/>
  <c r="T5589" i="1" s="1"/>
  <c r="R5590" i="1"/>
  <c r="T5590" i="1" s="1"/>
  <c r="R5591" i="1"/>
  <c r="T5591" i="1" s="1"/>
  <c r="R5592" i="1"/>
  <c r="T5592" i="1" s="1"/>
  <c r="R5593" i="1"/>
  <c r="T5593" i="1" s="1"/>
  <c r="R5594" i="1"/>
  <c r="R5595" i="1"/>
  <c r="T5595" i="1" s="1"/>
  <c r="R5596" i="1"/>
  <c r="T5596" i="1" s="1"/>
  <c r="R5597" i="1"/>
  <c r="T5597" i="1" s="1"/>
  <c r="R5598" i="1"/>
  <c r="T5598" i="1" s="1"/>
  <c r="R5599" i="1"/>
  <c r="T5599" i="1" s="1"/>
  <c r="R5600" i="1"/>
  <c r="T5600" i="1" s="1"/>
  <c r="R5601" i="1"/>
  <c r="T5601" i="1" s="1"/>
  <c r="R5602" i="1"/>
  <c r="R5603" i="1"/>
  <c r="T5603" i="1" s="1"/>
  <c r="R5604" i="1"/>
  <c r="T5604" i="1" s="1"/>
  <c r="R5605" i="1"/>
  <c r="T5605" i="1" s="1"/>
  <c r="R5606" i="1"/>
  <c r="R5607" i="1"/>
  <c r="T5607" i="1" s="1"/>
  <c r="R5608" i="1"/>
  <c r="T5608" i="1" s="1"/>
  <c r="R5609" i="1"/>
  <c r="T5609" i="1" s="1"/>
  <c r="R5610" i="1"/>
  <c r="R5611" i="1"/>
  <c r="T5611" i="1" s="1"/>
  <c r="R5612" i="1"/>
  <c r="T5612" i="1" s="1"/>
  <c r="R5613" i="1"/>
  <c r="T5613" i="1" s="1"/>
  <c r="R5614" i="1"/>
  <c r="R5615" i="1"/>
  <c r="T5615" i="1" s="1"/>
  <c r="R5616" i="1"/>
  <c r="T5616" i="1" s="1"/>
  <c r="R5617" i="1"/>
  <c r="T5617" i="1" s="1"/>
  <c r="R5618" i="1"/>
  <c r="R5619" i="1"/>
  <c r="T5619" i="1" s="1"/>
  <c r="R5620" i="1"/>
  <c r="T5620" i="1" s="1"/>
  <c r="R5621" i="1"/>
  <c r="T5621" i="1" s="1"/>
  <c r="R5622" i="1"/>
  <c r="T5622" i="1" s="1"/>
  <c r="R5623" i="1"/>
  <c r="T5623" i="1" s="1"/>
  <c r="R5624" i="1"/>
  <c r="T5624" i="1" s="1"/>
  <c r="R5625" i="1"/>
  <c r="T5625" i="1" s="1"/>
  <c r="R5626" i="1"/>
  <c r="T5626" i="1" s="1"/>
  <c r="R5627" i="1"/>
  <c r="T5627" i="1" s="1"/>
  <c r="R5628" i="1"/>
  <c r="T5628" i="1" s="1"/>
  <c r="R5629" i="1"/>
  <c r="T5629" i="1" s="1"/>
  <c r="R5630" i="1"/>
  <c r="R5631" i="1"/>
  <c r="T5631" i="1" s="1"/>
  <c r="R5632" i="1"/>
  <c r="T5632" i="1" s="1"/>
  <c r="R5633" i="1"/>
  <c r="T5633" i="1" s="1"/>
  <c r="R5634" i="1"/>
  <c r="R5635" i="1"/>
  <c r="T5635" i="1" s="1"/>
  <c r="R5636" i="1"/>
  <c r="T5636" i="1" s="1"/>
  <c r="R5637" i="1"/>
  <c r="T5637" i="1" s="1"/>
  <c r="R5638" i="1"/>
  <c r="R5639" i="1"/>
  <c r="T5639" i="1" s="1"/>
  <c r="R5640" i="1"/>
  <c r="T5640" i="1" s="1"/>
  <c r="R5641" i="1"/>
  <c r="T5641" i="1" s="1"/>
  <c r="R5642" i="1"/>
  <c r="T5642" i="1" s="1"/>
  <c r="R5643" i="1"/>
  <c r="T5643" i="1" s="1"/>
  <c r="R5644" i="1"/>
  <c r="T5644" i="1" s="1"/>
  <c r="R5645" i="1"/>
  <c r="T5645" i="1" s="1"/>
  <c r="R5646" i="1"/>
  <c r="R5647" i="1"/>
  <c r="T5647" i="1" s="1"/>
  <c r="R5648" i="1"/>
  <c r="T5648" i="1" s="1"/>
  <c r="R5649" i="1"/>
  <c r="T5649" i="1" s="1"/>
  <c r="R5650" i="1"/>
  <c r="T5650" i="1" s="1"/>
  <c r="R5651" i="1"/>
  <c r="T5651" i="1" s="1"/>
  <c r="R5652" i="1"/>
  <c r="T5652" i="1" s="1"/>
  <c r="R5653" i="1"/>
  <c r="T5653" i="1" s="1"/>
  <c r="R5654" i="1"/>
  <c r="R5655" i="1"/>
  <c r="T5655" i="1" s="1"/>
  <c r="R5656" i="1"/>
  <c r="T5656" i="1" s="1"/>
  <c r="R5657" i="1"/>
  <c r="T5657" i="1" s="1"/>
  <c r="R5658" i="1"/>
  <c r="T5658" i="1" s="1"/>
  <c r="R5659" i="1"/>
  <c r="T5659" i="1" s="1"/>
  <c r="R5660" i="1"/>
  <c r="T5660" i="1" s="1"/>
  <c r="R5661" i="1"/>
  <c r="T5661" i="1" s="1"/>
  <c r="R5662" i="1"/>
  <c r="R5663" i="1"/>
  <c r="T5663" i="1" s="1"/>
  <c r="R5664" i="1"/>
  <c r="T5664" i="1" s="1"/>
  <c r="R5665" i="1"/>
  <c r="T5665" i="1" s="1"/>
  <c r="R5666" i="1"/>
  <c r="R5667" i="1"/>
  <c r="T5667" i="1" s="1"/>
  <c r="R5668" i="1"/>
  <c r="T5668" i="1" s="1"/>
  <c r="R5669" i="1"/>
  <c r="T5669" i="1" s="1"/>
  <c r="R5670" i="1"/>
  <c r="R5671" i="1"/>
  <c r="T5671" i="1" s="1"/>
  <c r="R5672" i="1"/>
  <c r="T5672" i="1" s="1"/>
  <c r="R5673" i="1"/>
  <c r="T5673" i="1" s="1"/>
  <c r="R5674" i="1"/>
  <c r="R5675" i="1"/>
  <c r="T5675" i="1" s="1"/>
  <c r="R5676" i="1"/>
  <c r="T5676" i="1" s="1"/>
  <c r="R5677" i="1"/>
  <c r="T5677" i="1" s="1"/>
  <c r="R5678" i="1"/>
  <c r="R5679" i="1"/>
  <c r="T5679" i="1" s="1"/>
  <c r="R5680" i="1"/>
  <c r="T5680" i="1" s="1"/>
  <c r="R5681" i="1"/>
  <c r="T5681" i="1" s="1"/>
  <c r="R5682" i="1"/>
  <c r="T5682" i="1" s="1"/>
  <c r="R5683" i="1"/>
  <c r="T5683" i="1" s="1"/>
  <c r="R5684" i="1"/>
  <c r="T5684" i="1" s="1"/>
  <c r="R5685" i="1"/>
  <c r="T5685" i="1" s="1"/>
  <c r="R5686" i="1"/>
  <c r="R5687" i="1"/>
  <c r="T5687" i="1" s="1"/>
  <c r="R5688" i="1"/>
  <c r="T5688" i="1" s="1"/>
  <c r="R5689" i="1"/>
  <c r="T5689" i="1" s="1"/>
  <c r="R5690" i="1"/>
  <c r="R5691" i="1"/>
  <c r="T5691" i="1" s="1"/>
  <c r="R5692" i="1"/>
  <c r="T5692" i="1" s="1"/>
  <c r="R5693" i="1"/>
  <c r="T5693" i="1" s="1"/>
  <c r="R5694" i="1"/>
  <c r="R5695" i="1"/>
  <c r="T5695" i="1" s="1"/>
  <c r="R5696" i="1"/>
  <c r="T5696" i="1" s="1"/>
  <c r="R5697" i="1"/>
  <c r="T5697" i="1" s="1"/>
  <c r="R5698" i="1"/>
  <c r="R5699" i="1"/>
  <c r="T5699" i="1" s="1"/>
  <c r="R5700" i="1"/>
  <c r="T5700" i="1" s="1"/>
  <c r="R5701" i="1"/>
  <c r="T5701" i="1" s="1"/>
  <c r="R5702" i="1"/>
  <c r="T5702" i="1" s="1"/>
  <c r="R5703" i="1"/>
  <c r="T5703" i="1" s="1"/>
  <c r="R5704" i="1"/>
  <c r="T5704" i="1" s="1"/>
  <c r="R5705" i="1"/>
  <c r="T5705" i="1" s="1"/>
  <c r="R5706" i="1"/>
  <c r="R5707" i="1"/>
  <c r="T5707" i="1" s="1"/>
  <c r="R5708" i="1"/>
  <c r="T5708" i="1" s="1"/>
  <c r="R5709" i="1"/>
  <c r="T5709" i="1" s="1"/>
  <c r="R5710" i="1"/>
  <c r="R5711" i="1"/>
  <c r="T5711" i="1" s="1"/>
  <c r="R5712" i="1"/>
  <c r="T5712" i="1" s="1"/>
  <c r="R5713" i="1"/>
  <c r="T5713" i="1" s="1"/>
  <c r="R5714" i="1"/>
  <c r="R5715" i="1"/>
  <c r="T5715" i="1" s="1"/>
  <c r="R5716" i="1"/>
  <c r="T5716" i="1" s="1"/>
  <c r="R5717" i="1"/>
  <c r="T5717" i="1" s="1"/>
  <c r="R5718" i="1"/>
  <c r="R5719" i="1"/>
  <c r="T5719" i="1" s="1"/>
  <c r="R5720" i="1"/>
  <c r="T5720" i="1" s="1"/>
  <c r="R5721" i="1"/>
  <c r="T5721" i="1" s="1"/>
  <c r="R5722" i="1"/>
  <c r="R5723" i="1"/>
  <c r="T5723" i="1" s="1"/>
  <c r="R5724" i="1"/>
  <c r="T5724" i="1" s="1"/>
  <c r="R5725" i="1"/>
  <c r="T5725" i="1" s="1"/>
  <c r="R5726" i="1"/>
  <c r="R5727" i="1"/>
  <c r="T5727" i="1" s="1"/>
  <c r="R5728" i="1"/>
  <c r="T5728" i="1" s="1"/>
  <c r="R5729" i="1"/>
  <c r="T5729" i="1" s="1"/>
  <c r="R5730" i="1"/>
  <c r="R5731" i="1"/>
  <c r="T5731" i="1" s="1"/>
  <c r="R5732" i="1"/>
  <c r="T5732" i="1" s="1"/>
  <c r="R5733" i="1"/>
  <c r="T5733" i="1" s="1"/>
  <c r="R5734" i="1"/>
  <c r="T5734" i="1" s="1"/>
  <c r="R5735" i="1"/>
  <c r="T5735" i="1" s="1"/>
  <c r="R5736" i="1"/>
  <c r="T5736" i="1" s="1"/>
  <c r="R5737" i="1"/>
  <c r="T5737" i="1" s="1"/>
  <c r="R5738" i="1"/>
  <c r="R5739" i="1"/>
  <c r="T5739" i="1" s="1"/>
  <c r="R5740" i="1"/>
  <c r="T5740" i="1" s="1"/>
  <c r="R5741" i="1"/>
  <c r="T5741" i="1" s="1"/>
  <c r="R5742" i="1"/>
  <c r="T5742" i="1" s="1"/>
  <c r="R5743" i="1"/>
  <c r="T5743" i="1" s="1"/>
  <c r="R5744" i="1"/>
  <c r="T5744" i="1" s="1"/>
  <c r="R5745" i="1"/>
  <c r="T5745" i="1" s="1"/>
  <c r="R5746" i="1"/>
  <c r="R5747" i="1"/>
  <c r="T5747" i="1" s="1"/>
  <c r="R5748" i="1"/>
  <c r="T5748" i="1" s="1"/>
  <c r="R5749" i="1"/>
  <c r="T5749" i="1" s="1"/>
  <c r="R5750" i="1"/>
  <c r="R5751" i="1"/>
  <c r="T5751" i="1" s="1"/>
  <c r="R5752" i="1"/>
  <c r="T5752" i="1" s="1"/>
  <c r="R5753" i="1"/>
  <c r="T5753" i="1" s="1"/>
  <c r="R5754" i="1"/>
  <c r="R5755" i="1"/>
  <c r="T5755" i="1" s="1"/>
  <c r="R5756" i="1"/>
  <c r="T5756" i="1" s="1"/>
  <c r="R5757" i="1"/>
  <c r="T5757" i="1" s="1"/>
  <c r="R5758" i="1"/>
  <c r="R5759" i="1"/>
  <c r="T5759" i="1" s="1"/>
  <c r="R5760" i="1"/>
  <c r="T5760" i="1" s="1"/>
  <c r="R5761" i="1"/>
  <c r="T5761" i="1" s="1"/>
  <c r="R5762" i="1"/>
  <c r="R5763" i="1"/>
  <c r="T5763" i="1" s="1"/>
  <c r="R5764" i="1"/>
  <c r="T5764" i="1" s="1"/>
  <c r="R5765" i="1"/>
  <c r="T5765" i="1" s="1"/>
  <c r="R5766" i="1"/>
  <c r="R5767" i="1"/>
  <c r="T5767" i="1" s="1"/>
  <c r="R5768" i="1"/>
  <c r="T5768" i="1" s="1"/>
  <c r="R5769" i="1"/>
  <c r="T5769" i="1" s="1"/>
  <c r="R5770" i="1"/>
  <c r="R5771" i="1"/>
  <c r="T5771" i="1" s="1"/>
  <c r="R5772" i="1"/>
  <c r="T5772" i="1" s="1"/>
  <c r="R5773" i="1"/>
  <c r="T5773" i="1" s="1"/>
  <c r="R5774" i="1"/>
  <c r="R5775" i="1"/>
  <c r="T5775" i="1" s="1"/>
  <c r="R5776" i="1"/>
  <c r="T5776" i="1" s="1"/>
  <c r="R5777" i="1"/>
  <c r="T5777" i="1" s="1"/>
  <c r="R5778" i="1"/>
  <c r="R5779" i="1"/>
  <c r="T5779" i="1" s="1"/>
  <c r="R5780" i="1"/>
  <c r="T5780" i="1" s="1"/>
  <c r="R5781" i="1"/>
  <c r="T5781" i="1" s="1"/>
  <c r="R5782" i="1"/>
  <c r="R5783" i="1"/>
  <c r="T5783" i="1" s="1"/>
  <c r="R5784" i="1"/>
  <c r="T5784" i="1" s="1"/>
  <c r="R5785" i="1"/>
  <c r="T5785" i="1" s="1"/>
  <c r="R5786" i="1"/>
  <c r="R5787" i="1"/>
  <c r="T5787" i="1" s="1"/>
  <c r="R5788" i="1"/>
  <c r="T5788" i="1" s="1"/>
  <c r="R5789" i="1"/>
  <c r="T5789" i="1" s="1"/>
  <c r="R5790" i="1"/>
  <c r="R5791" i="1"/>
  <c r="T5791" i="1" s="1"/>
  <c r="R5792" i="1"/>
  <c r="T5792" i="1" s="1"/>
  <c r="R5793" i="1"/>
  <c r="T5793" i="1" s="1"/>
  <c r="R5794" i="1"/>
  <c r="T5794" i="1" s="1"/>
  <c r="R5795" i="1"/>
  <c r="T5795" i="1" s="1"/>
  <c r="R5796" i="1"/>
  <c r="T5796" i="1" s="1"/>
  <c r="R5797" i="1"/>
  <c r="T5797" i="1" s="1"/>
  <c r="R5798" i="1"/>
  <c r="R5799" i="1"/>
  <c r="T5799" i="1" s="1"/>
  <c r="R5800" i="1"/>
  <c r="T5800" i="1" s="1"/>
  <c r="R5801" i="1"/>
  <c r="T5801" i="1" s="1"/>
  <c r="R5802" i="1"/>
  <c r="T5802" i="1" s="1"/>
  <c r="R5803" i="1"/>
  <c r="T5803" i="1" s="1"/>
  <c r="R5804" i="1"/>
  <c r="T5804" i="1" s="1"/>
  <c r="R5805" i="1"/>
  <c r="T5805" i="1" s="1"/>
  <c r="R5806" i="1"/>
  <c r="R5807" i="1"/>
  <c r="T5807" i="1" s="1"/>
  <c r="R5808" i="1"/>
  <c r="T5808" i="1" s="1"/>
  <c r="R5809" i="1"/>
  <c r="T5809" i="1" s="1"/>
  <c r="R5810" i="1"/>
  <c r="R5811" i="1"/>
  <c r="T5811" i="1" s="1"/>
  <c r="R5812" i="1"/>
  <c r="T5812" i="1" s="1"/>
  <c r="R5813" i="1"/>
  <c r="T5813" i="1" s="1"/>
  <c r="R5814" i="1"/>
  <c r="R5815" i="1"/>
  <c r="T5815" i="1" s="1"/>
  <c r="R5816" i="1"/>
  <c r="T5816" i="1" s="1"/>
  <c r="R5817" i="1"/>
  <c r="T5817" i="1" s="1"/>
  <c r="R5818" i="1"/>
  <c r="R5819" i="1"/>
  <c r="R5820" i="1"/>
  <c r="T5820" i="1" s="1"/>
  <c r="R5821" i="1"/>
  <c r="T5821" i="1" s="1"/>
  <c r="R5822" i="1"/>
  <c r="R5823" i="1"/>
  <c r="R5824" i="1"/>
  <c r="T5824" i="1" s="1"/>
  <c r="R5825" i="1"/>
  <c r="T5825" i="1" s="1"/>
  <c r="R5826" i="1"/>
  <c r="R5827" i="1"/>
  <c r="R5828" i="1"/>
  <c r="T5828" i="1" s="1"/>
  <c r="R5829" i="1"/>
  <c r="T5829" i="1" s="1"/>
  <c r="R5830" i="1"/>
  <c r="R5831" i="1"/>
  <c r="R5832" i="1"/>
  <c r="T5832" i="1" s="1"/>
  <c r="R5833" i="1"/>
  <c r="T5833" i="1" s="1"/>
  <c r="R5834" i="1"/>
  <c r="R5835" i="1"/>
  <c r="R5836" i="1"/>
  <c r="T5836" i="1" s="1"/>
  <c r="R5837" i="1"/>
  <c r="T5837" i="1" s="1"/>
  <c r="R5838" i="1"/>
  <c r="R5839" i="1"/>
  <c r="R5840" i="1"/>
  <c r="T5840" i="1" s="1"/>
  <c r="R5841" i="1"/>
  <c r="T5841" i="1" s="1"/>
  <c r="R5842" i="1"/>
  <c r="R5843" i="1"/>
  <c r="T5843" i="1" s="1"/>
  <c r="R5844" i="1"/>
  <c r="T5844" i="1" s="1"/>
  <c r="R5845" i="1"/>
  <c r="T5845" i="1" s="1"/>
  <c r="R5846" i="1"/>
  <c r="R5847" i="1"/>
  <c r="R5848" i="1"/>
  <c r="T5848" i="1" s="1"/>
  <c r="R5849" i="1"/>
  <c r="T5849" i="1" s="1"/>
  <c r="R5850" i="1"/>
  <c r="R5851" i="1"/>
  <c r="R5852" i="1"/>
  <c r="T5852" i="1" s="1"/>
  <c r="R5853" i="1"/>
  <c r="T5853" i="1" s="1"/>
  <c r="R5854" i="1"/>
  <c r="R5855" i="1"/>
  <c r="T5855" i="1" s="1"/>
  <c r="R5856" i="1"/>
  <c r="T5856" i="1" s="1"/>
  <c r="R5857" i="1"/>
  <c r="T5857" i="1" s="1"/>
  <c r="R5858" i="1"/>
  <c r="R5859" i="1"/>
  <c r="R5860" i="1"/>
  <c r="T5860" i="1" s="1"/>
  <c r="R5861" i="1"/>
  <c r="T5861" i="1" s="1"/>
  <c r="R5862" i="1"/>
  <c r="R5863" i="1"/>
  <c r="R5864" i="1"/>
  <c r="T5864" i="1" s="1"/>
  <c r="R5865" i="1"/>
  <c r="T5865" i="1" s="1"/>
  <c r="R5866" i="1"/>
  <c r="R5867" i="1"/>
  <c r="R5868" i="1"/>
  <c r="T5868" i="1" s="1"/>
  <c r="R5869" i="1"/>
  <c r="T5869" i="1" s="1"/>
  <c r="R5870" i="1"/>
  <c r="R5871" i="1"/>
  <c r="R5872" i="1"/>
  <c r="T5872" i="1" s="1"/>
  <c r="R5873" i="1"/>
  <c r="T5873" i="1" s="1"/>
  <c r="R5874" i="1"/>
  <c r="R5875" i="1"/>
  <c r="R5876" i="1"/>
  <c r="T5876" i="1" s="1"/>
  <c r="R5877" i="1"/>
  <c r="T5877" i="1" s="1"/>
  <c r="R5878" i="1"/>
  <c r="R5879" i="1"/>
  <c r="R5880" i="1"/>
  <c r="T5880" i="1" s="1"/>
  <c r="R5881" i="1"/>
  <c r="T5881" i="1" s="1"/>
  <c r="R5882" i="1"/>
  <c r="R5883" i="1"/>
  <c r="R5884" i="1"/>
  <c r="T5884" i="1" s="1"/>
  <c r="R5885" i="1"/>
  <c r="T5885" i="1" s="1"/>
  <c r="R5886" i="1"/>
  <c r="R5887" i="1"/>
  <c r="R5888" i="1"/>
  <c r="T5888" i="1" s="1"/>
  <c r="R5889" i="1"/>
  <c r="T5889" i="1" s="1"/>
  <c r="R5890" i="1"/>
  <c r="R5891" i="1"/>
  <c r="T5891" i="1" s="1"/>
  <c r="R5892" i="1"/>
  <c r="T5892" i="1" s="1"/>
  <c r="R5893" i="1"/>
  <c r="T5893" i="1" s="1"/>
  <c r="R5894" i="1"/>
  <c r="R5895" i="1"/>
  <c r="R5896" i="1"/>
  <c r="T5896" i="1" s="1"/>
  <c r="R5897" i="1"/>
  <c r="T5897" i="1" s="1"/>
  <c r="R5898" i="1"/>
  <c r="R5899" i="1"/>
  <c r="R5900" i="1"/>
  <c r="T5900" i="1" s="1"/>
  <c r="R5901" i="1"/>
  <c r="T5901" i="1" s="1"/>
  <c r="R5902" i="1"/>
  <c r="R5903" i="1"/>
  <c r="R5904" i="1"/>
  <c r="T5904" i="1" s="1"/>
  <c r="R5905" i="1"/>
  <c r="T5905" i="1" s="1"/>
  <c r="R5906" i="1"/>
  <c r="R5907" i="1"/>
  <c r="R5908" i="1"/>
  <c r="T5908" i="1" s="1"/>
  <c r="R5909" i="1"/>
  <c r="T5909" i="1" s="1"/>
  <c r="R5910" i="1"/>
  <c r="R5911" i="1"/>
  <c r="R5912" i="1"/>
  <c r="T5912" i="1" s="1"/>
  <c r="R5913" i="1"/>
  <c r="T5913" i="1" s="1"/>
  <c r="R5914" i="1"/>
  <c r="R5915" i="1"/>
  <c r="R5916" i="1"/>
  <c r="T5916" i="1" s="1"/>
  <c r="R5917" i="1"/>
  <c r="T5917" i="1" s="1"/>
  <c r="R5918" i="1"/>
  <c r="R5919" i="1"/>
  <c r="R5920" i="1"/>
  <c r="T5920" i="1" s="1"/>
  <c r="R5921" i="1"/>
  <c r="T5921" i="1" s="1"/>
  <c r="R5922" i="1"/>
  <c r="R5923" i="1"/>
  <c r="R5924" i="1"/>
  <c r="T5924" i="1" s="1"/>
  <c r="R5925" i="1"/>
  <c r="T5925" i="1" s="1"/>
  <c r="R5926" i="1"/>
  <c r="R5927" i="1"/>
  <c r="R5928" i="1"/>
  <c r="T5928" i="1" s="1"/>
  <c r="R5929" i="1"/>
  <c r="T5929" i="1" s="1"/>
  <c r="R5930" i="1"/>
  <c r="T5930" i="1" s="1"/>
  <c r="R5931" i="1"/>
  <c r="R5932" i="1"/>
  <c r="T5932" i="1" s="1"/>
  <c r="R5933" i="1"/>
  <c r="T5933" i="1" s="1"/>
  <c r="R5934" i="1"/>
  <c r="R5935" i="1"/>
  <c r="R5936" i="1"/>
  <c r="T5936" i="1" s="1"/>
  <c r="R5937" i="1"/>
  <c r="T5937" i="1" s="1"/>
  <c r="R5938" i="1"/>
  <c r="R5939" i="1"/>
  <c r="R5940" i="1"/>
  <c r="T5940" i="1" s="1"/>
  <c r="R5941" i="1"/>
  <c r="T5941" i="1" s="1"/>
  <c r="R5942" i="1"/>
  <c r="T5942" i="1" s="1"/>
  <c r="R5943" i="1"/>
  <c r="R5944" i="1"/>
  <c r="T5944" i="1" s="1"/>
  <c r="R5945" i="1"/>
  <c r="T5945" i="1" s="1"/>
  <c r="R5946" i="1"/>
  <c r="T5946" i="1" s="1"/>
  <c r="R5947" i="1"/>
  <c r="R5948" i="1"/>
  <c r="T5948" i="1" s="1"/>
  <c r="R5949" i="1"/>
  <c r="T5949" i="1" s="1"/>
  <c r="R5950" i="1"/>
  <c r="R5951" i="1"/>
  <c r="R5952" i="1"/>
  <c r="T5952" i="1" s="1"/>
  <c r="R5953" i="1"/>
  <c r="T5953" i="1" s="1"/>
  <c r="R5954" i="1"/>
  <c r="R5955" i="1"/>
  <c r="R5956" i="1"/>
  <c r="T5956" i="1" s="1"/>
  <c r="R5957" i="1"/>
  <c r="T5957" i="1" s="1"/>
  <c r="R5958" i="1"/>
  <c r="T5958" i="1" s="1"/>
  <c r="R5959" i="1"/>
  <c r="R5960" i="1"/>
  <c r="T5960" i="1" s="1"/>
  <c r="R5961" i="1"/>
  <c r="T5961" i="1" s="1"/>
  <c r="R5962" i="1"/>
  <c r="T5962" i="1" s="1"/>
  <c r="R5963" i="1"/>
  <c r="R5964" i="1"/>
  <c r="T5964" i="1" s="1"/>
  <c r="R5965" i="1"/>
  <c r="T5965" i="1" s="1"/>
  <c r="R5966" i="1"/>
  <c r="R5967" i="1"/>
  <c r="R5968" i="1"/>
  <c r="T5968" i="1" s="1"/>
  <c r="R5969" i="1"/>
  <c r="T5969" i="1" s="1"/>
  <c r="R5970" i="1"/>
  <c r="R5971" i="1"/>
  <c r="R5972" i="1"/>
  <c r="T5972" i="1" s="1"/>
  <c r="R5973" i="1"/>
  <c r="T5973" i="1" s="1"/>
  <c r="R5974" i="1"/>
  <c r="T5974" i="1" s="1"/>
  <c r="R5975" i="1"/>
  <c r="R5976" i="1"/>
  <c r="T5976" i="1" s="1"/>
  <c r="R5977" i="1"/>
  <c r="T5977" i="1" s="1"/>
  <c r="R5978" i="1"/>
  <c r="T5978" i="1" s="1"/>
  <c r="R5979" i="1"/>
  <c r="R5980" i="1"/>
  <c r="T5980" i="1" s="1"/>
  <c r="R5981" i="1"/>
  <c r="T5981" i="1" s="1"/>
  <c r="R5982" i="1"/>
  <c r="R5983" i="1"/>
  <c r="R5984" i="1"/>
  <c r="T5984" i="1" s="1"/>
  <c r="R5985" i="1"/>
  <c r="T5985" i="1" s="1"/>
  <c r="R5986" i="1"/>
  <c r="R5987" i="1"/>
  <c r="R5988" i="1"/>
  <c r="T5988" i="1" s="1"/>
  <c r="R5989" i="1"/>
  <c r="T5989" i="1" s="1"/>
  <c r="R5990" i="1"/>
  <c r="R5991" i="1"/>
  <c r="T5991" i="1" s="1"/>
  <c r="R5992" i="1"/>
  <c r="T5992" i="1" s="1"/>
  <c r="R5993" i="1"/>
  <c r="T5993" i="1" s="1"/>
  <c r="R5994" i="1"/>
  <c r="R5995" i="1"/>
  <c r="R5996" i="1"/>
  <c r="T5996" i="1" s="1"/>
  <c r="R5997" i="1"/>
  <c r="T5997" i="1" s="1"/>
  <c r="R5998" i="1"/>
  <c r="R5999" i="1"/>
  <c r="R6000" i="1"/>
  <c r="T6000" i="1" s="1"/>
  <c r="R6001" i="1"/>
  <c r="T6001" i="1" s="1"/>
  <c r="R6002" i="1"/>
  <c r="R6003" i="1"/>
  <c r="R6004" i="1"/>
  <c r="T6004" i="1" s="1"/>
  <c r="R6005" i="1"/>
  <c r="T6005" i="1" s="1"/>
  <c r="R6006" i="1"/>
  <c r="R6007" i="1"/>
  <c r="T6007" i="1" s="1"/>
  <c r="R6008" i="1"/>
  <c r="T6008" i="1" s="1"/>
  <c r="R6009" i="1"/>
  <c r="T6009" i="1" s="1"/>
  <c r="R6010" i="1"/>
  <c r="R6011" i="1"/>
  <c r="R6012" i="1"/>
  <c r="T6012" i="1" s="1"/>
  <c r="R6013" i="1"/>
  <c r="T6013" i="1" s="1"/>
  <c r="R6014" i="1"/>
  <c r="R6015" i="1"/>
  <c r="R6016" i="1"/>
  <c r="T6016" i="1" s="1"/>
  <c r="R6017" i="1"/>
  <c r="T6017" i="1" s="1"/>
  <c r="R6018" i="1"/>
  <c r="R6019" i="1"/>
  <c r="R6020" i="1"/>
  <c r="T6020" i="1" s="1"/>
  <c r="R6021" i="1"/>
  <c r="T6021" i="1" s="1"/>
  <c r="R6022" i="1"/>
  <c r="R6023" i="1"/>
  <c r="T6023" i="1" s="1"/>
  <c r="R6024" i="1"/>
  <c r="T6024" i="1" s="1"/>
  <c r="R6025" i="1"/>
  <c r="T6025" i="1" s="1"/>
  <c r="R6026" i="1"/>
  <c r="R6027" i="1"/>
  <c r="R6028" i="1"/>
  <c r="T6028" i="1" s="1"/>
  <c r="R6029" i="1"/>
  <c r="T6029" i="1" s="1"/>
  <c r="R6030" i="1"/>
  <c r="R6031" i="1"/>
  <c r="R6032" i="1"/>
  <c r="T6032" i="1" s="1"/>
  <c r="R6033" i="1"/>
  <c r="T6033" i="1" s="1"/>
  <c r="R6034" i="1"/>
  <c r="R6035" i="1"/>
  <c r="R6036" i="1"/>
  <c r="T6036" i="1" s="1"/>
  <c r="R6037" i="1"/>
  <c r="T6037" i="1" s="1"/>
  <c r="R6038" i="1"/>
  <c r="R6039" i="1"/>
  <c r="T6039" i="1" s="1"/>
  <c r="R6040" i="1"/>
  <c r="T6040" i="1" s="1"/>
  <c r="R6041" i="1"/>
  <c r="T6041" i="1" s="1"/>
  <c r="R6042" i="1"/>
  <c r="R6043" i="1"/>
  <c r="R6044" i="1"/>
  <c r="T6044" i="1" s="1"/>
  <c r="R6045" i="1"/>
  <c r="T6045" i="1" s="1"/>
  <c r="R6046" i="1"/>
  <c r="R6047" i="1"/>
  <c r="R6048" i="1"/>
  <c r="T6048" i="1" s="1"/>
  <c r="R6049" i="1"/>
  <c r="T6049" i="1" s="1"/>
  <c r="R6050" i="1"/>
  <c r="R6051" i="1"/>
  <c r="R6052" i="1"/>
  <c r="T6052" i="1" s="1"/>
  <c r="R6053" i="1"/>
  <c r="T6053" i="1" s="1"/>
  <c r="R6054" i="1"/>
  <c r="R6055" i="1"/>
  <c r="T6055" i="1" s="1"/>
  <c r="R6056" i="1"/>
  <c r="T6056" i="1" s="1"/>
  <c r="R6057" i="1"/>
  <c r="T6057" i="1" s="1"/>
  <c r="R6058" i="1"/>
  <c r="R6059" i="1"/>
  <c r="R6060" i="1"/>
  <c r="T6060" i="1" s="1"/>
  <c r="R6061" i="1"/>
  <c r="T6061" i="1" s="1"/>
  <c r="R6062" i="1"/>
  <c r="R6063" i="1"/>
  <c r="R6064" i="1"/>
  <c r="T6064" i="1" s="1"/>
  <c r="R6065" i="1"/>
  <c r="T6065" i="1" s="1"/>
  <c r="R6066" i="1"/>
  <c r="R6067" i="1"/>
  <c r="R6068" i="1"/>
  <c r="T6068" i="1" s="1"/>
  <c r="R6069" i="1"/>
  <c r="T6069" i="1" s="1"/>
  <c r="R6070" i="1"/>
  <c r="R6071" i="1"/>
  <c r="T6071" i="1" s="1"/>
  <c r="R6072" i="1"/>
  <c r="T6072" i="1" s="1"/>
  <c r="R6073" i="1"/>
  <c r="T6073" i="1" s="1"/>
  <c r="R6074" i="1"/>
  <c r="R6075" i="1"/>
  <c r="R6076" i="1"/>
  <c r="T6076" i="1" s="1"/>
  <c r="R6077" i="1"/>
  <c r="T6077" i="1" s="1"/>
  <c r="R6078" i="1"/>
  <c r="R6079" i="1"/>
  <c r="R6080" i="1"/>
  <c r="T6080" i="1" s="1"/>
  <c r="R6081" i="1"/>
  <c r="T6081" i="1" s="1"/>
  <c r="R6082" i="1"/>
  <c r="R6083" i="1"/>
  <c r="R6084" i="1"/>
  <c r="T6084" i="1" s="1"/>
  <c r="R6085" i="1"/>
  <c r="T6085" i="1" s="1"/>
  <c r="R6086" i="1"/>
  <c r="R6087" i="1"/>
  <c r="T6087" i="1" s="1"/>
  <c r="R6088" i="1"/>
  <c r="T6088" i="1" s="1"/>
  <c r="R6089" i="1"/>
  <c r="T6089" i="1" s="1"/>
  <c r="R6090" i="1"/>
  <c r="R6091" i="1"/>
  <c r="R6092" i="1"/>
  <c r="T6092" i="1" s="1"/>
  <c r="R6093" i="1"/>
  <c r="T6093" i="1" s="1"/>
  <c r="R6094" i="1"/>
  <c r="R6095" i="1"/>
  <c r="R6096" i="1"/>
  <c r="T6096" i="1" s="1"/>
  <c r="R6097" i="1"/>
  <c r="T6097" i="1" s="1"/>
  <c r="R6098" i="1"/>
  <c r="R6099" i="1"/>
  <c r="R6100" i="1"/>
  <c r="T6100" i="1" s="1"/>
  <c r="R6101" i="1"/>
  <c r="T6101" i="1" s="1"/>
  <c r="R6102" i="1"/>
  <c r="R6103" i="1"/>
  <c r="T6103" i="1" s="1"/>
  <c r="R6104" i="1"/>
  <c r="T6104" i="1" s="1"/>
  <c r="R6105" i="1"/>
  <c r="T6105" i="1" s="1"/>
  <c r="R6106" i="1"/>
  <c r="R6107" i="1"/>
  <c r="R6108" i="1"/>
  <c r="T6108" i="1" s="1"/>
  <c r="R6109" i="1"/>
  <c r="T6109" i="1" s="1"/>
  <c r="R6110" i="1"/>
  <c r="R6111" i="1"/>
  <c r="R6112" i="1"/>
  <c r="T6112" i="1" s="1"/>
  <c r="R6113" i="1"/>
  <c r="T6113" i="1" s="1"/>
  <c r="R6114" i="1"/>
  <c r="R6115" i="1"/>
  <c r="R6116" i="1"/>
  <c r="T6116" i="1" s="1"/>
  <c r="R6117" i="1"/>
  <c r="T6117" i="1" s="1"/>
  <c r="R6118" i="1"/>
  <c r="R6119" i="1"/>
  <c r="T6119" i="1" s="1"/>
  <c r="R6120" i="1"/>
  <c r="T6120" i="1" s="1"/>
  <c r="R6121" i="1"/>
  <c r="T6121" i="1" s="1"/>
  <c r="R6122" i="1"/>
  <c r="R6123" i="1"/>
  <c r="R6124" i="1"/>
  <c r="T6124" i="1" s="1"/>
  <c r="R6125" i="1"/>
  <c r="T6125" i="1" s="1"/>
  <c r="R6126" i="1"/>
  <c r="R6127" i="1"/>
  <c r="R6128" i="1"/>
  <c r="T6128" i="1" s="1"/>
  <c r="R6129" i="1"/>
  <c r="T6129" i="1" s="1"/>
  <c r="R6130" i="1"/>
  <c r="R6131" i="1"/>
  <c r="R6132" i="1"/>
  <c r="T6132" i="1" s="1"/>
  <c r="R6133" i="1"/>
  <c r="T6133" i="1" s="1"/>
  <c r="R6134" i="1"/>
  <c r="R6135" i="1"/>
  <c r="T6135" i="1" s="1"/>
  <c r="R6136" i="1"/>
  <c r="T6136" i="1" s="1"/>
  <c r="R6137" i="1"/>
  <c r="T6137" i="1" s="1"/>
  <c r="R6138" i="1"/>
  <c r="R6139" i="1"/>
  <c r="R6140" i="1"/>
  <c r="T6140" i="1" s="1"/>
  <c r="R6141" i="1"/>
  <c r="T6141" i="1" s="1"/>
  <c r="R6142" i="1"/>
  <c r="R6143" i="1"/>
  <c r="R6144" i="1"/>
  <c r="T6144" i="1" s="1"/>
  <c r="R6145" i="1"/>
  <c r="T6145" i="1" s="1"/>
  <c r="R6146" i="1"/>
  <c r="R6147" i="1"/>
  <c r="R6148" i="1"/>
  <c r="T6148" i="1" s="1"/>
  <c r="R6149" i="1"/>
  <c r="T6149" i="1" s="1"/>
  <c r="R6150" i="1"/>
  <c r="R6151" i="1"/>
  <c r="T6151" i="1" s="1"/>
  <c r="R6152" i="1"/>
  <c r="T6152" i="1" s="1"/>
  <c r="R6153" i="1"/>
  <c r="T6153" i="1" s="1"/>
  <c r="R6154" i="1"/>
  <c r="R6155" i="1"/>
  <c r="R6156" i="1"/>
  <c r="T6156" i="1" s="1"/>
  <c r="R6157" i="1"/>
  <c r="T6157" i="1" s="1"/>
  <c r="R6158" i="1"/>
  <c r="R6159" i="1"/>
  <c r="R6160" i="1"/>
  <c r="T6160" i="1" s="1"/>
  <c r="R6161" i="1"/>
  <c r="T6161" i="1" s="1"/>
  <c r="R6162" i="1"/>
  <c r="R6163" i="1"/>
  <c r="R6164" i="1"/>
  <c r="T6164" i="1" s="1"/>
  <c r="R6165" i="1"/>
  <c r="T6165" i="1" s="1"/>
  <c r="R6166" i="1"/>
  <c r="R6167" i="1"/>
  <c r="T6167" i="1" s="1"/>
  <c r="R6168" i="1"/>
  <c r="T6168" i="1" s="1"/>
  <c r="R6169" i="1"/>
  <c r="T6169" i="1" s="1"/>
  <c r="R6170" i="1"/>
  <c r="R6171" i="1"/>
  <c r="R6172" i="1"/>
  <c r="T6172" i="1" s="1"/>
  <c r="R6173" i="1"/>
  <c r="T6173" i="1" s="1"/>
  <c r="R6174" i="1"/>
  <c r="R6175" i="1"/>
  <c r="R6176" i="1"/>
  <c r="T6176" i="1" s="1"/>
  <c r="R6177" i="1"/>
  <c r="T6177" i="1" s="1"/>
  <c r="R6178" i="1"/>
  <c r="R6179" i="1"/>
  <c r="R6180" i="1"/>
  <c r="T6180" i="1" s="1"/>
  <c r="R6181" i="1"/>
  <c r="T6181" i="1" s="1"/>
  <c r="R6182" i="1"/>
  <c r="T6182" i="1" s="1"/>
  <c r="R6183" i="1"/>
  <c r="R6184" i="1"/>
  <c r="T6184" i="1" s="1"/>
  <c r="R6185" i="1"/>
  <c r="T6185" i="1" s="1"/>
  <c r="R6186" i="1"/>
  <c r="T6186" i="1" s="1"/>
  <c r="R6187" i="1"/>
  <c r="R6188" i="1"/>
  <c r="T6188" i="1" s="1"/>
  <c r="R6189" i="1"/>
  <c r="T6189" i="1" s="1"/>
  <c r="R6190" i="1"/>
  <c r="T6190" i="1" s="1"/>
  <c r="R6191" i="1"/>
  <c r="R6192" i="1"/>
  <c r="T6192" i="1" s="1"/>
  <c r="R6193" i="1"/>
  <c r="T6193" i="1" s="1"/>
  <c r="R6194" i="1"/>
  <c r="T6194" i="1" s="1"/>
  <c r="R6195" i="1"/>
  <c r="R6196" i="1"/>
  <c r="T6196" i="1" s="1"/>
  <c r="R6197" i="1"/>
  <c r="T6197" i="1" s="1"/>
  <c r="R6198" i="1"/>
  <c r="T6198" i="1" s="1"/>
  <c r="R6199" i="1"/>
  <c r="R6200" i="1"/>
  <c r="T6200" i="1" s="1"/>
  <c r="R6201" i="1"/>
  <c r="T6201" i="1" s="1"/>
  <c r="R6202" i="1"/>
  <c r="T6202" i="1" s="1"/>
  <c r="R6203" i="1"/>
  <c r="R6204" i="1"/>
  <c r="T6204" i="1" s="1"/>
  <c r="R6205" i="1"/>
  <c r="T6205" i="1" s="1"/>
  <c r="R6206" i="1"/>
  <c r="T6206" i="1" s="1"/>
  <c r="R6207" i="1"/>
  <c r="R6208" i="1"/>
  <c r="T6208" i="1" s="1"/>
  <c r="R6209" i="1"/>
  <c r="T6209" i="1" s="1"/>
  <c r="R6210" i="1"/>
  <c r="T6210" i="1" s="1"/>
  <c r="R6211" i="1"/>
  <c r="R6212" i="1"/>
  <c r="T6212" i="1" s="1"/>
  <c r="R6213" i="1"/>
  <c r="T6213" i="1" s="1"/>
  <c r="R6214" i="1"/>
  <c r="T6214" i="1" s="1"/>
  <c r="R6215" i="1"/>
  <c r="R6216" i="1"/>
  <c r="T6216" i="1" s="1"/>
  <c r="R6217" i="1"/>
  <c r="T6217" i="1" s="1"/>
  <c r="R6218" i="1"/>
  <c r="T6218" i="1" s="1"/>
  <c r="R6219" i="1"/>
  <c r="R6220" i="1"/>
  <c r="T6220" i="1" s="1"/>
  <c r="R6221" i="1"/>
  <c r="T6221" i="1" s="1"/>
  <c r="R6222" i="1"/>
  <c r="T6222" i="1" s="1"/>
  <c r="R6223" i="1"/>
  <c r="R6224" i="1"/>
  <c r="T6224" i="1" s="1"/>
  <c r="R6225" i="1"/>
  <c r="T6225" i="1" s="1"/>
  <c r="R6226" i="1"/>
  <c r="T6226" i="1" s="1"/>
  <c r="R6227" i="1"/>
  <c r="R6228" i="1"/>
  <c r="T6228" i="1" s="1"/>
  <c r="R6229" i="1"/>
  <c r="T6229" i="1" s="1"/>
  <c r="R6230" i="1"/>
  <c r="T6230" i="1" s="1"/>
  <c r="R6231" i="1"/>
  <c r="R6232" i="1"/>
  <c r="T6232" i="1" s="1"/>
  <c r="R6233" i="1"/>
  <c r="T6233" i="1" s="1"/>
  <c r="R6234" i="1"/>
  <c r="T6234" i="1" s="1"/>
  <c r="R6235" i="1"/>
  <c r="R6236" i="1"/>
  <c r="T6236" i="1" s="1"/>
  <c r="R6237" i="1"/>
  <c r="T6237" i="1" s="1"/>
  <c r="R6238" i="1"/>
  <c r="T6238" i="1" s="1"/>
  <c r="R6239" i="1"/>
  <c r="R6240" i="1"/>
  <c r="T6240" i="1" s="1"/>
  <c r="R6241" i="1"/>
  <c r="T6241" i="1" s="1"/>
  <c r="R6242" i="1"/>
  <c r="T6242" i="1" s="1"/>
  <c r="R6243" i="1"/>
  <c r="R6244" i="1"/>
  <c r="T6244" i="1" s="1"/>
  <c r="R6245" i="1"/>
  <c r="T6245" i="1" s="1"/>
  <c r="R6246" i="1"/>
  <c r="T6246" i="1" s="1"/>
  <c r="R6247" i="1"/>
  <c r="R6248" i="1"/>
  <c r="T6248" i="1" s="1"/>
  <c r="R6249" i="1"/>
  <c r="T6249" i="1" s="1"/>
  <c r="R6250" i="1"/>
  <c r="T6250" i="1" s="1"/>
  <c r="R6251" i="1"/>
  <c r="R6252" i="1"/>
  <c r="T6252" i="1" s="1"/>
  <c r="R6253" i="1"/>
  <c r="T6253" i="1" s="1"/>
  <c r="R6254" i="1"/>
  <c r="T6254" i="1" s="1"/>
  <c r="R6255" i="1"/>
  <c r="R6256" i="1"/>
  <c r="T6256" i="1" s="1"/>
  <c r="R6257" i="1"/>
  <c r="T6257" i="1" s="1"/>
  <c r="R6258" i="1"/>
  <c r="T6258" i="1" s="1"/>
  <c r="R6259" i="1"/>
  <c r="R6260" i="1"/>
  <c r="T6260" i="1" s="1"/>
  <c r="R6261" i="1"/>
  <c r="T6261" i="1" s="1"/>
  <c r="R6262" i="1"/>
  <c r="T6262" i="1" s="1"/>
  <c r="R6263" i="1"/>
  <c r="R6264" i="1"/>
  <c r="T6264" i="1" s="1"/>
  <c r="R6265" i="1"/>
  <c r="T6265" i="1" s="1"/>
  <c r="R6266" i="1"/>
  <c r="T6266" i="1" s="1"/>
  <c r="R6267" i="1"/>
  <c r="R6268" i="1"/>
  <c r="T6268" i="1" s="1"/>
  <c r="R6269" i="1"/>
  <c r="T6269" i="1" s="1"/>
  <c r="R6270" i="1"/>
  <c r="T6270" i="1" s="1"/>
  <c r="R6271" i="1"/>
  <c r="R6272" i="1"/>
  <c r="T6272" i="1" s="1"/>
  <c r="R6273" i="1"/>
  <c r="T6273" i="1" s="1"/>
  <c r="R6274" i="1"/>
  <c r="T6274" i="1" s="1"/>
  <c r="R6275" i="1"/>
  <c r="R6276" i="1"/>
  <c r="T6276" i="1" s="1"/>
  <c r="R6277" i="1"/>
  <c r="T6277" i="1" s="1"/>
  <c r="R6278" i="1"/>
  <c r="T6278" i="1" s="1"/>
  <c r="R6279" i="1"/>
  <c r="R6280" i="1"/>
  <c r="T6280" i="1" s="1"/>
  <c r="R6281" i="1"/>
  <c r="T6281" i="1" s="1"/>
  <c r="R6282" i="1"/>
  <c r="T6282" i="1" s="1"/>
  <c r="R6283" i="1"/>
  <c r="R6284" i="1"/>
  <c r="T6284" i="1" s="1"/>
  <c r="R6285" i="1"/>
  <c r="T6285" i="1" s="1"/>
  <c r="R6286" i="1"/>
  <c r="T6286" i="1" s="1"/>
  <c r="R6287" i="1"/>
  <c r="R6288" i="1"/>
  <c r="T6288" i="1" s="1"/>
  <c r="R6289" i="1"/>
  <c r="T6289" i="1" s="1"/>
  <c r="R6290" i="1"/>
  <c r="T6290" i="1" s="1"/>
  <c r="R6291" i="1"/>
  <c r="R6292" i="1"/>
  <c r="T6292" i="1" s="1"/>
  <c r="R6293" i="1"/>
  <c r="T6293" i="1" s="1"/>
  <c r="R6294" i="1"/>
  <c r="T6294" i="1" s="1"/>
  <c r="R6295" i="1"/>
  <c r="R6296" i="1"/>
  <c r="T6296" i="1" s="1"/>
  <c r="R6297" i="1"/>
  <c r="T6297" i="1" s="1"/>
  <c r="R6298" i="1"/>
  <c r="T6298" i="1" s="1"/>
  <c r="R6299" i="1"/>
  <c r="R6300" i="1"/>
  <c r="T6300" i="1" s="1"/>
  <c r="R6301" i="1"/>
  <c r="T6301" i="1" s="1"/>
  <c r="R6302" i="1"/>
  <c r="T6302" i="1" s="1"/>
  <c r="R6303" i="1"/>
  <c r="R6304" i="1"/>
  <c r="T6304" i="1" s="1"/>
  <c r="R6305" i="1"/>
  <c r="T6305" i="1" s="1"/>
  <c r="R6306" i="1"/>
  <c r="T6306" i="1" s="1"/>
  <c r="R6307" i="1"/>
  <c r="R6308" i="1"/>
  <c r="T6308" i="1" s="1"/>
  <c r="R6309" i="1"/>
  <c r="T6309" i="1" s="1"/>
  <c r="R6310" i="1"/>
  <c r="T6310" i="1" s="1"/>
  <c r="R6311" i="1"/>
  <c r="R6312" i="1"/>
  <c r="T6312" i="1" s="1"/>
  <c r="R6313" i="1"/>
  <c r="T6313" i="1" s="1"/>
  <c r="R6314" i="1"/>
  <c r="T6314" i="1" s="1"/>
  <c r="R6315" i="1"/>
  <c r="R6316" i="1"/>
  <c r="T6316" i="1" s="1"/>
  <c r="R6317" i="1"/>
  <c r="T6317" i="1" s="1"/>
  <c r="R6318" i="1"/>
  <c r="T6318" i="1" s="1"/>
  <c r="R6319" i="1"/>
  <c r="R6320" i="1"/>
  <c r="T6320" i="1" s="1"/>
  <c r="R6321" i="1"/>
  <c r="T6321" i="1" s="1"/>
  <c r="R6322" i="1"/>
  <c r="T6322" i="1" s="1"/>
  <c r="R6323" i="1"/>
  <c r="R6324" i="1"/>
  <c r="T6324" i="1" s="1"/>
  <c r="R6325" i="1"/>
  <c r="T6325" i="1" s="1"/>
  <c r="R6326" i="1"/>
  <c r="T6326" i="1" s="1"/>
  <c r="R6327" i="1"/>
  <c r="R6328" i="1"/>
  <c r="T6328" i="1" s="1"/>
  <c r="R6329" i="1"/>
  <c r="T6329" i="1" s="1"/>
  <c r="R6330" i="1"/>
  <c r="T6330" i="1" s="1"/>
  <c r="R6331" i="1"/>
  <c r="R6332" i="1"/>
  <c r="T6332" i="1" s="1"/>
  <c r="R6333" i="1"/>
  <c r="T6333" i="1" s="1"/>
  <c r="R6334" i="1"/>
  <c r="T6334" i="1" s="1"/>
  <c r="R6335" i="1"/>
  <c r="R6336" i="1"/>
  <c r="T6336" i="1" s="1"/>
  <c r="R6337" i="1"/>
  <c r="T6337" i="1" s="1"/>
  <c r="R6338" i="1"/>
  <c r="T6338" i="1" s="1"/>
  <c r="R6339" i="1"/>
  <c r="R6340" i="1"/>
  <c r="T6340" i="1" s="1"/>
  <c r="R6341" i="1"/>
  <c r="T6341" i="1" s="1"/>
  <c r="R6342" i="1"/>
  <c r="T6342" i="1" s="1"/>
  <c r="R6343" i="1"/>
  <c r="R6344" i="1"/>
  <c r="T6344" i="1" s="1"/>
  <c r="R6345" i="1"/>
  <c r="T6345" i="1" s="1"/>
  <c r="R6346" i="1"/>
  <c r="T6346" i="1" s="1"/>
  <c r="R6347" i="1"/>
  <c r="R6348" i="1"/>
  <c r="T6348" i="1" s="1"/>
  <c r="R6349" i="1"/>
  <c r="T6349" i="1" s="1"/>
  <c r="R6350" i="1"/>
  <c r="T6350" i="1" s="1"/>
  <c r="R6351" i="1"/>
  <c r="R6352" i="1"/>
  <c r="T6352" i="1" s="1"/>
  <c r="R6353" i="1"/>
  <c r="T6353" i="1" s="1"/>
  <c r="R6354" i="1"/>
  <c r="T6354" i="1" s="1"/>
  <c r="R6355" i="1"/>
  <c r="R6356" i="1"/>
  <c r="T6356" i="1" s="1"/>
  <c r="R6357" i="1"/>
  <c r="T6357" i="1" s="1"/>
  <c r="R6358" i="1"/>
  <c r="T6358" i="1" s="1"/>
  <c r="R6359" i="1"/>
  <c r="R6360" i="1"/>
  <c r="T6360" i="1" s="1"/>
  <c r="R6361" i="1"/>
  <c r="T6361" i="1" s="1"/>
  <c r="R6362" i="1"/>
  <c r="T6362" i="1" s="1"/>
  <c r="R6363" i="1"/>
  <c r="R6364" i="1"/>
  <c r="T6364" i="1" s="1"/>
  <c r="R6365" i="1"/>
  <c r="T6365" i="1" s="1"/>
  <c r="R6366" i="1"/>
  <c r="T6366" i="1" s="1"/>
  <c r="R6367" i="1"/>
  <c r="R6368" i="1"/>
  <c r="T6368" i="1" s="1"/>
  <c r="R6369" i="1"/>
  <c r="T6369" i="1" s="1"/>
  <c r="R6370" i="1"/>
  <c r="T6370" i="1" s="1"/>
  <c r="R6371" i="1"/>
  <c r="R6372" i="1"/>
  <c r="T6372" i="1" s="1"/>
  <c r="R6373" i="1"/>
  <c r="T6373" i="1" s="1"/>
  <c r="R6374" i="1"/>
  <c r="T6374" i="1" s="1"/>
  <c r="R6375" i="1"/>
  <c r="R6376" i="1"/>
  <c r="T6376" i="1" s="1"/>
  <c r="R6377" i="1"/>
  <c r="T6377" i="1" s="1"/>
  <c r="R6378" i="1"/>
  <c r="T6378" i="1" s="1"/>
  <c r="R6379" i="1"/>
  <c r="R6380" i="1"/>
  <c r="T6380" i="1" s="1"/>
  <c r="R6381" i="1"/>
  <c r="T6381" i="1" s="1"/>
  <c r="R6382" i="1"/>
  <c r="T6382" i="1" s="1"/>
  <c r="R6383" i="1"/>
  <c r="R6384" i="1"/>
  <c r="T6384" i="1" s="1"/>
  <c r="R6385" i="1"/>
  <c r="T6385" i="1" s="1"/>
  <c r="R6386" i="1"/>
  <c r="T6386" i="1" s="1"/>
  <c r="R6387" i="1"/>
  <c r="R6388" i="1"/>
  <c r="T6388" i="1" s="1"/>
  <c r="R6389" i="1"/>
  <c r="T6389" i="1" s="1"/>
  <c r="R6390" i="1"/>
  <c r="T6390" i="1" s="1"/>
  <c r="R6391" i="1"/>
  <c r="R6392" i="1"/>
  <c r="T6392" i="1" s="1"/>
  <c r="R6393" i="1"/>
  <c r="T6393" i="1" s="1"/>
  <c r="R6394" i="1"/>
  <c r="T6394" i="1" s="1"/>
  <c r="R6395" i="1"/>
  <c r="R6396" i="1"/>
  <c r="T6396" i="1" s="1"/>
  <c r="R6397" i="1"/>
  <c r="T6397" i="1" s="1"/>
  <c r="R6398" i="1"/>
  <c r="T6398" i="1" s="1"/>
  <c r="R6399" i="1"/>
  <c r="R6400" i="1"/>
  <c r="T6400" i="1" s="1"/>
  <c r="R6401" i="1"/>
  <c r="T6401" i="1" s="1"/>
  <c r="R6402" i="1"/>
  <c r="T6402" i="1" s="1"/>
  <c r="R6403" i="1"/>
  <c r="R6404" i="1"/>
  <c r="T6404" i="1" s="1"/>
  <c r="R6405" i="1"/>
  <c r="T6405" i="1" s="1"/>
  <c r="R6406" i="1"/>
  <c r="T6406" i="1" s="1"/>
  <c r="R6407" i="1"/>
  <c r="R6408" i="1"/>
  <c r="T6408" i="1" s="1"/>
  <c r="R6409" i="1"/>
  <c r="T6409" i="1" s="1"/>
  <c r="R6410" i="1"/>
  <c r="T6410" i="1" s="1"/>
  <c r="R6411" i="1"/>
  <c r="R6412" i="1"/>
  <c r="T6412" i="1" s="1"/>
  <c r="R6413" i="1"/>
  <c r="T6413" i="1" s="1"/>
  <c r="R6414" i="1"/>
  <c r="T6414" i="1" s="1"/>
  <c r="R6415" i="1"/>
  <c r="R6416" i="1"/>
  <c r="T6416" i="1" s="1"/>
  <c r="R6417" i="1"/>
  <c r="T6417" i="1" s="1"/>
  <c r="R6418" i="1"/>
  <c r="T6418" i="1" s="1"/>
  <c r="R6419" i="1"/>
  <c r="R6420" i="1"/>
  <c r="T6420" i="1" s="1"/>
  <c r="R6421" i="1"/>
  <c r="T6421" i="1" s="1"/>
  <c r="R6422" i="1"/>
  <c r="T6422" i="1" s="1"/>
  <c r="R6423" i="1"/>
  <c r="R6424" i="1"/>
  <c r="T6424" i="1" s="1"/>
  <c r="R6425" i="1"/>
  <c r="T6425" i="1" s="1"/>
  <c r="R6426" i="1"/>
  <c r="T6426" i="1" s="1"/>
  <c r="R6427" i="1"/>
  <c r="R6428" i="1"/>
  <c r="T6428" i="1" s="1"/>
  <c r="R6429" i="1"/>
  <c r="T6429" i="1" s="1"/>
  <c r="R6430" i="1"/>
  <c r="T6430" i="1" s="1"/>
  <c r="R6431" i="1"/>
  <c r="R6432" i="1"/>
  <c r="T6432" i="1" s="1"/>
  <c r="R6433" i="1"/>
  <c r="T6433" i="1" s="1"/>
  <c r="R6434" i="1"/>
  <c r="T6434" i="1" s="1"/>
  <c r="R6435" i="1"/>
  <c r="R6436" i="1"/>
  <c r="T6436" i="1" s="1"/>
  <c r="R6437" i="1"/>
  <c r="T6437" i="1" s="1"/>
  <c r="R6438" i="1"/>
  <c r="T6438" i="1" s="1"/>
  <c r="R6439" i="1"/>
  <c r="R6440" i="1"/>
  <c r="T6440" i="1" s="1"/>
  <c r="R6441" i="1"/>
  <c r="T6441" i="1" s="1"/>
  <c r="R6442" i="1"/>
  <c r="T6442" i="1" s="1"/>
  <c r="R6443" i="1"/>
  <c r="R6444" i="1"/>
  <c r="T6444" i="1" s="1"/>
  <c r="R6445" i="1"/>
  <c r="T6445" i="1" s="1"/>
  <c r="R6446" i="1"/>
  <c r="T6446" i="1" s="1"/>
  <c r="R6447" i="1"/>
  <c r="R6448" i="1"/>
  <c r="T6448" i="1" s="1"/>
  <c r="R6449" i="1"/>
  <c r="T6449" i="1" s="1"/>
  <c r="R6450" i="1"/>
  <c r="T6450" i="1" s="1"/>
  <c r="R6451" i="1"/>
  <c r="R6452" i="1"/>
  <c r="T6452" i="1" s="1"/>
  <c r="R6453" i="1"/>
  <c r="T6453" i="1" s="1"/>
  <c r="R6454" i="1"/>
  <c r="T6454" i="1" s="1"/>
  <c r="R6455" i="1"/>
  <c r="R6456" i="1"/>
  <c r="T6456" i="1" s="1"/>
  <c r="R6457" i="1"/>
  <c r="T6457" i="1" s="1"/>
  <c r="R6458" i="1"/>
  <c r="T6458" i="1" s="1"/>
  <c r="R6459" i="1"/>
  <c r="R6460" i="1"/>
  <c r="T6460" i="1" s="1"/>
  <c r="R6461" i="1"/>
  <c r="T6461" i="1" s="1"/>
  <c r="R6462" i="1"/>
  <c r="T6462" i="1" s="1"/>
  <c r="R6463" i="1"/>
  <c r="R6464" i="1"/>
  <c r="T6464" i="1" s="1"/>
  <c r="R6465" i="1"/>
  <c r="T6465" i="1" s="1"/>
  <c r="R6466" i="1"/>
  <c r="T6466" i="1" s="1"/>
  <c r="R6467" i="1"/>
  <c r="R6468" i="1"/>
  <c r="T6468" i="1" s="1"/>
  <c r="R6469" i="1"/>
  <c r="T6469" i="1" s="1"/>
  <c r="R6470" i="1"/>
  <c r="T6470" i="1" s="1"/>
  <c r="R6471" i="1"/>
  <c r="R6472" i="1"/>
  <c r="T6472" i="1" s="1"/>
  <c r="R6473" i="1"/>
  <c r="T6473" i="1" s="1"/>
  <c r="R6474" i="1"/>
  <c r="T6474" i="1" s="1"/>
  <c r="R6475" i="1"/>
  <c r="R6476" i="1"/>
  <c r="T6476" i="1" s="1"/>
  <c r="R6477" i="1"/>
  <c r="T6477" i="1" s="1"/>
  <c r="R6478" i="1"/>
  <c r="T6478" i="1" s="1"/>
  <c r="R6479" i="1"/>
  <c r="R6480" i="1"/>
  <c r="T6480" i="1" s="1"/>
  <c r="R6481" i="1"/>
  <c r="T6481" i="1" s="1"/>
  <c r="R6482" i="1"/>
  <c r="T6482" i="1" s="1"/>
  <c r="R6483" i="1"/>
  <c r="R6484" i="1"/>
  <c r="T6484" i="1" s="1"/>
  <c r="R6485" i="1"/>
  <c r="T6485" i="1" s="1"/>
  <c r="R6486" i="1"/>
  <c r="T6486" i="1" s="1"/>
  <c r="R6487" i="1"/>
  <c r="R6488" i="1"/>
  <c r="T6488" i="1" s="1"/>
  <c r="R6489" i="1"/>
  <c r="T6489" i="1" s="1"/>
  <c r="R6490" i="1"/>
  <c r="T6490" i="1" s="1"/>
  <c r="R6491" i="1"/>
  <c r="R6492" i="1"/>
  <c r="T6492" i="1" s="1"/>
  <c r="R6493" i="1"/>
  <c r="T6493" i="1" s="1"/>
  <c r="R6494" i="1"/>
  <c r="T6494" i="1" s="1"/>
  <c r="R6495" i="1"/>
  <c r="R6496" i="1"/>
  <c r="T6496" i="1" s="1"/>
  <c r="R6497" i="1"/>
  <c r="T6497" i="1" s="1"/>
  <c r="R6498" i="1"/>
  <c r="T6498" i="1" s="1"/>
  <c r="R6499" i="1"/>
  <c r="R6500" i="1"/>
  <c r="T6500" i="1" s="1"/>
  <c r="R6501" i="1"/>
  <c r="T6501" i="1" s="1"/>
  <c r="R6502" i="1"/>
  <c r="T6502" i="1" s="1"/>
  <c r="R6503" i="1"/>
  <c r="R6504" i="1"/>
  <c r="T6504" i="1" s="1"/>
  <c r="R6505" i="1"/>
  <c r="T6505" i="1" s="1"/>
  <c r="R6506" i="1"/>
  <c r="T6506" i="1" s="1"/>
  <c r="R6507" i="1"/>
  <c r="R6508" i="1"/>
  <c r="T6508" i="1" s="1"/>
  <c r="R6509" i="1"/>
  <c r="T6509" i="1" s="1"/>
  <c r="R6510" i="1"/>
  <c r="T6510" i="1" s="1"/>
  <c r="R6511" i="1"/>
  <c r="R6512" i="1"/>
  <c r="T6512" i="1" s="1"/>
  <c r="R6513" i="1"/>
  <c r="T6513" i="1" s="1"/>
  <c r="R6514" i="1"/>
  <c r="T6514" i="1" s="1"/>
  <c r="R6515" i="1"/>
  <c r="R6516" i="1"/>
  <c r="T6516" i="1" s="1"/>
  <c r="R6517" i="1"/>
  <c r="T6517" i="1" s="1"/>
  <c r="R6518" i="1"/>
  <c r="T6518" i="1" s="1"/>
  <c r="R6519" i="1"/>
  <c r="R6520" i="1"/>
  <c r="T6520" i="1" s="1"/>
  <c r="R6521" i="1"/>
  <c r="T6521" i="1" s="1"/>
  <c r="R6522" i="1"/>
  <c r="T6522" i="1" s="1"/>
  <c r="R6523" i="1"/>
  <c r="R6524" i="1"/>
  <c r="T6524" i="1" s="1"/>
  <c r="R6525" i="1"/>
  <c r="T6525" i="1" s="1"/>
  <c r="R6526" i="1"/>
  <c r="T6526" i="1" s="1"/>
  <c r="R6527" i="1"/>
  <c r="R6528" i="1"/>
  <c r="T6528" i="1" s="1"/>
  <c r="R6529" i="1"/>
  <c r="T6529" i="1" s="1"/>
  <c r="R6530" i="1"/>
  <c r="T6530" i="1" s="1"/>
  <c r="R6531" i="1"/>
  <c r="R6532" i="1"/>
  <c r="T6532" i="1" s="1"/>
  <c r="R6533" i="1"/>
  <c r="T6533" i="1" s="1"/>
  <c r="R6534" i="1"/>
  <c r="T6534" i="1" s="1"/>
  <c r="R6535" i="1"/>
  <c r="R6536" i="1"/>
  <c r="T6536" i="1" s="1"/>
  <c r="R6537" i="1"/>
  <c r="T6537" i="1" s="1"/>
  <c r="R6538" i="1"/>
  <c r="T6538" i="1" s="1"/>
  <c r="R6539" i="1"/>
  <c r="R6540" i="1"/>
  <c r="T6540" i="1" s="1"/>
  <c r="R6541" i="1"/>
  <c r="T6541" i="1" s="1"/>
  <c r="R6542" i="1"/>
  <c r="T6542" i="1" s="1"/>
  <c r="R6543" i="1"/>
  <c r="R6544" i="1"/>
  <c r="T6544" i="1" s="1"/>
  <c r="R6545" i="1"/>
  <c r="T6545" i="1" s="1"/>
  <c r="R6546" i="1"/>
  <c r="T6546" i="1" s="1"/>
  <c r="R6547" i="1"/>
  <c r="R6548" i="1"/>
  <c r="T6548" i="1" s="1"/>
  <c r="R6549" i="1"/>
  <c r="T6549" i="1" s="1"/>
  <c r="R6550" i="1"/>
  <c r="T6550" i="1" s="1"/>
  <c r="R6551" i="1"/>
  <c r="R6552" i="1"/>
  <c r="T6552" i="1" s="1"/>
  <c r="R6553" i="1"/>
  <c r="T6553" i="1" s="1"/>
  <c r="R6554" i="1"/>
  <c r="T6554" i="1" s="1"/>
  <c r="R6555" i="1"/>
  <c r="R6556" i="1"/>
  <c r="T6556" i="1" s="1"/>
  <c r="R6557" i="1"/>
  <c r="T6557" i="1" s="1"/>
  <c r="R6558" i="1"/>
  <c r="T6558" i="1" s="1"/>
  <c r="R6559" i="1"/>
  <c r="R6560" i="1"/>
  <c r="T6560" i="1" s="1"/>
  <c r="R6561" i="1"/>
  <c r="T6561" i="1" s="1"/>
  <c r="R6562" i="1"/>
  <c r="T6562" i="1" s="1"/>
  <c r="R6563" i="1"/>
  <c r="R6564" i="1"/>
  <c r="T6564" i="1" s="1"/>
  <c r="R6565" i="1"/>
  <c r="T6565" i="1" s="1"/>
  <c r="R6566" i="1"/>
  <c r="T6566" i="1" s="1"/>
  <c r="R6567" i="1"/>
  <c r="R6568" i="1"/>
  <c r="T6568" i="1" s="1"/>
  <c r="R6569" i="1"/>
  <c r="T6569" i="1" s="1"/>
  <c r="R6570" i="1"/>
  <c r="T6570" i="1" s="1"/>
  <c r="R6571" i="1"/>
  <c r="R6572" i="1"/>
  <c r="T6572" i="1" s="1"/>
  <c r="R6573" i="1"/>
  <c r="T6573" i="1" s="1"/>
  <c r="R6574" i="1"/>
  <c r="T6574" i="1" s="1"/>
  <c r="R6575" i="1"/>
  <c r="R6576" i="1"/>
  <c r="T6576" i="1" s="1"/>
  <c r="R6577" i="1"/>
  <c r="T6577" i="1" s="1"/>
  <c r="R6578" i="1"/>
  <c r="T6578" i="1" s="1"/>
  <c r="R6579" i="1"/>
  <c r="R6580" i="1"/>
  <c r="T6580" i="1" s="1"/>
  <c r="R6581" i="1"/>
  <c r="T6581" i="1" s="1"/>
  <c r="R6582" i="1"/>
  <c r="T6582" i="1" s="1"/>
  <c r="R6583" i="1"/>
  <c r="R6584" i="1"/>
  <c r="T6584" i="1" s="1"/>
  <c r="R6585" i="1"/>
  <c r="T6585" i="1" s="1"/>
  <c r="R6586" i="1"/>
  <c r="T6586" i="1" s="1"/>
  <c r="R6587" i="1"/>
  <c r="R6588" i="1"/>
  <c r="T6588" i="1" s="1"/>
  <c r="R6589" i="1"/>
  <c r="T6589" i="1" s="1"/>
  <c r="R6590" i="1"/>
  <c r="T6590" i="1" s="1"/>
  <c r="R6591" i="1"/>
  <c r="R6592" i="1"/>
  <c r="T6592" i="1" s="1"/>
  <c r="R6593" i="1"/>
  <c r="T6593" i="1" s="1"/>
  <c r="R6594" i="1"/>
  <c r="T6594" i="1" s="1"/>
  <c r="R6595" i="1"/>
  <c r="R6596" i="1"/>
  <c r="T6596" i="1" s="1"/>
  <c r="R6597" i="1"/>
  <c r="T6597" i="1" s="1"/>
  <c r="R6598" i="1"/>
  <c r="T6598" i="1" s="1"/>
  <c r="R6599" i="1"/>
  <c r="R6600" i="1"/>
  <c r="T6600" i="1" s="1"/>
  <c r="R6601" i="1"/>
  <c r="T6601" i="1" s="1"/>
  <c r="R6602" i="1"/>
  <c r="T6602" i="1" s="1"/>
  <c r="R6603" i="1"/>
  <c r="R6604" i="1"/>
  <c r="T6604" i="1" s="1"/>
  <c r="R6605" i="1"/>
  <c r="T6605" i="1" s="1"/>
  <c r="R6606" i="1"/>
  <c r="T6606" i="1" s="1"/>
  <c r="R6607" i="1"/>
  <c r="R6608" i="1"/>
  <c r="T6608" i="1" s="1"/>
  <c r="R6609" i="1"/>
  <c r="T6609" i="1" s="1"/>
  <c r="R6610" i="1"/>
  <c r="T6610" i="1" s="1"/>
  <c r="R6611" i="1"/>
  <c r="R6612" i="1"/>
  <c r="T6612" i="1" s="1"/>
  <c r="R6613" i="1"/>
  <c r="T6613" i="1" s="1"/>
  <c r="R6614" i="1"/>
  <c r="T6614" i="1" s="1"/>
  <c r="R6615" i="1"/>
  <c r="R6616" i="1"/>
  <c r="T6616" i="1" s="1"/>
  <c r="R6617" i="1"/>
  <c r="T6617" i="1" s="1"/>
  <c r="R6618" i="1"/>
  <c r="T6618" i="1" s="1"/>
  <c r="R6619" i="1"/>
  <c r="R6620" i="1"/>
  <c r="T6620" i="1" s="1"/>
  <c r="R6621" i="1"/>
  <c r="T6621" i="1" s="1"/>
  <c r="R6622" i="1"/>
  <c r="T6622" i="1" s="1"/>
  <c r="R6623" i="1"/>
  <c r="R6624" i="1"/>
  <c r="T6624" i="1" s="1"/>
  <c r="R6625" i="1"/>
  <c r="T6625" i="1" s="1"/>
  <c r="R6626" i="1"/>
  <c r="T6626" i="1" s="1"/>
  <c r="R6627" i="1"/>
  <c r="R6628" i="1"/>
  <c r="T6628" i="1" s="1"/>
  <c r="R6629" i="1"/>
  <c r="T6629" i="1" s="1"/>
  <c r="R6630" i="1"/>
  <c r="T6630" i="1" s="1"/>
  <c r="R6631" i="1"/>
  <c r="R6632" i="1"/>
  <c r="T6632" i="1" s="1"/>
  <c r="R6633" i="1"/>
  <c r="T6633" i="1" s="1"/>
  <c r="R6634" i="1"/>
  <c r="T6634" i="1" s="1"/>
  <c r="R6635" i="1"/>
  <c r="R6636" i="1"/>
  <c r="T6636" i="1" s="1"/>
  <c r="R6637" i="1"/>
  <c r="T6637" i="1" s="1"/>
  <c r="R6638" i="1"/>
  <c r="T6638" i="1" s="1"/>
  <c r="R6639" i="1"/>
  <c r="R6640" i="1"/>
  <c r="T6640" i="1" s="1"/>
  <c r="R6641" i="1"/>
  <c r="T6641" i="1" s="1"/>
  <c r="R6642" i="1"/>
  <c r="T6642" i="1" s="1"/>
  <c r="R6643" i="1"/>
  <c r="R6644" i="1"/>
  <c r="T6644" i="1" s="1"/>
  <c r="R6645" i="1"/>
  <c r="T6645" i="1" s="1"/>
  <c r="R6646" i="1"/>
  <c r="T6646" i="1" s="1"/>
  <c r="R6647" i="1"/>
  <c r="R6648" i="1"/>
  <c r="T6648" i="1" s="1"/>
  <c r="R6649" i="1"/>
  <c r="T6649" i="1" s="1"/>
  <c r="R6650" i="1"/>
  <c r="T6650" i="1" s="1"/>
  <c r="R6651" i="1"/>
  <c r="R6652" i="1"/>
  <c r="T6652" i="1" s="1"/>
  <c r="R6653" i="1"/>
  <c r="T6653" i="1" s="1"/>
  <c r="R6654" i="1"/>
  <c r="T6654" i="1" s="1"/>
  <c r="R6655" i="1"/>
  <c r="R6656" i="1"/>
  <c r="T6656" i="1" s="1"/>
  <c r="R6657" i="1"/>
  <c r="T6657" i="1" s="1"/>
  <c r="R6658" i="1"/>
  <c r="T6658" i="1" s="1"/>
  <c r="R6659" i="1"/>
  <c r="R6660" i="1"/>
  <c r="T6660" i="1" s="1"/>
  <c r="R6661" i="1"/>
  <c r="T6661" i="1" s="1"/>
  <c r="R6662" i="1"/>
  <c r="T6662" i="1" s="1"/>
  <c r="R6663" i="1"/>
  <c r="R6664" i="1"/>
  <c r="T6664" i="1" s="1"/>
  <c r="R6665" i="1"/>
  <c r="T6665" i="1" s="1"/>
  <c r="R6666" i="1"/>
  <c r="T6666" i="1" s="1"/>
  <c r="R6667" i="1"/>
  <c r="R6668" i="1"/>
  <c r="T6668" i="1" s="1"/>
  <c r="R6669" i="1"/>
  <c r="T6669" i="1" s="1"/>
  <c r="R6670" i="1"/>
  <c r="T6670" i="1" s="1"/>
  <c r="R6671" i="1"/>
  <c r="R6672" i="1"/>
  <c r="T6672" i="1" s="1"/>
  <c r="R6673" i="1"/>
  <c r="T6673" i="1" s="1"/>
  <c r="R6674" i="1"/>
  <c r="T6674" i="1" s="1"/>
  <c r="R6675" i="1"/>
  <c r="R6676" i="1"/>
  <c r="T6676" i="1" s="1"/>
  <c r="R6677" i="1"/>
  <c r="T6677" i="1" s="1"/>
  <c r="R6678" i="1"/>
  <c r="T6678" i="1" s="1"/>
  <c r="R6679" i="1"/>
  <c r="R6680" i="1"/>
  <c r="T6680" i="1" s="1"/>
  <c r="R6681" i="1"/>
  <c r="T6681" i="1" s="1"/>
  <c r="R6682" i="1"/>
  <c r="T6682" i="1" s="1"/>
  <c r="R6683" i="1"/>
  <c r="R6684" i="1"/>
  <c r="T6684" i="1" s="1"/>
  <c r="R6685" i="1"/>
  <c r="T6685" i="1" s="1"/>
  <c r="R6686" i="1"/>
  <c r="T6686" i="1" s="1"/>
  <c r="R6687" i="1"/>
  <c r="R6688" i="1"/>
  <c r="T6688" i="1" s="1"/>
  <c r="R6689" i="1"/>
  <c r="T6689" i="1" s="1"/>
  <c r="R6690" i="1"/>
  <c r="T6690" i="1" s="1"/>
  <c r="R6691" i="1"/>
  <c r="R6692" i="1"/>
  <c r="T6692" i="1" s="1"/>
  <c r="R6693" i="1"/>
  <c r="T6693" i="1" s="1"/>
  <c r="R6694" i="1"/>
  <c r="T6694" i="1" s="1"/>
  <c r="R6695" i="1"/>
  <c r="R6696" i="1"/>
  <c r="T6696" i="1" s="1"/>
  <c r="R6697" i="1"/>
  <c r="T6697" i="1" s="1"/>
  <c r="R6698" i="1"/>
  <c r="T6698" i="1" s="1"/>
  <c r="R6699" i="1"/>
  <c r="R6700" i="1"/>
  <c r="T6700" i="1" s="1"/>
  <c r="R6701" i="1"/>
  <c r="T6701" i="1" s="1"/>
  <c r="R6702" i="1"/>
  <c r="T6702" i="1" s="1"/>
  <c r="R6703" i="1"/>
  <c r="R6704" i="1"/>
  <c r="T6704" i="1" s="1"/>
  <c r="R6705" i="1"/>
  <c r="T6705" i="1" s="1"/>
  <c r="R6706" i="1"/>
  <c r="T6706" i="1" s="1"/>
  <c r="R6707" i="1"/>
  <c r="R6708" i="1"/>
  <c r="T6708" i="1" s="1"/>
  <c r="R6709" i="1"/>
  <c r="T6709" i="1" s="1"/>
  <c r="R6710" i="1"/>
  <c r="T6710" i="1" s="1"/>
  <c r="R6711" i="1"/>
  <c r="R6712" i="1"/>
  <c r="T6712" i="1" s="1"/>
  <c r="R6713" i="1"/>
  <c r="T6713" i="1" s="1"/>
  <c r="R6714" i="1"/>
  <c r="T6714" i="1" s="1"/>
  <c r="R6715" i="1"/>
  <c r="R6716" i="1"/>
  <c r="T6716" i="1" s="1"/>
  <c r="R6717" i="1"/>
  <c r="T6717" i="1" s="1"/>
  <c r="R6718" i="1"/>
  <c r="T6718" i="1" s="1"/>
  <c r="R6719" i="1"/>
  <c r="R6720" i="1"/>
  <c r="T6720" i="1" s="1"/>
  <c r="R6721" i="1"/>
  <c r="T6721" i="1" s="1"/>
  <c r="R6722" i="1"/>
  <c r="T6722" i="1" s="1"/>
  <c r="R6723" i="1"/>
  <c r="R6724" i="1"/>
  <c r="T6724" i="1" s="1"/>
  <c r="R6725" i="1"/>
  <c r="T6725" i="1" s="1"/>
  <c r="R6726" i="1"/>
  <c r="T6726" i="1" s="1"/>
  <c r="R6727" i="1"/>
  <c r="R6728" i="1"/>
  <c r="T6728" i="1" s="1"/>
  <c r="R6729" i="1"/>
  <c r="T6729" i="1" s="1"/>
  <c r="R6730" i="1"/>
  <c r="T6730" i="1" s="1"/>
  <c r="R6731" i="1"/>
  <c r="R6732" i="1"/>
  <c r="T6732" i="1" s="1"/>
  <c r="R6733" i="1"/>
  <c r="T6733" i="1" s="1"/>
  <c r="R6734" i="1"/>
  <c r="T6734" i="1" s="1"/>
  <c r="R6735" i="1"/>
  <c r="R6736" i="1"/>
  <c r="T6736" i="1" s="1"/>
  <c r="R6737" i="1"/>
  <c r="T6737" i="1" s="1"/>
  <c r="R6738" i="1"/>
  <c r="T6738" i="1" s="1"/>
  <c r="R6739" i="1"/>
  <c r="R6740" i="1"/>
  <c r="T6740" i="1" s="1"/>
  <c r="R6741" i="1"/>
  <c r="T6741" i="1" s="1"/>
  <c r="R6742" i="1"/>
  <c r="T6742" i="1" s="1"/>
  <c r="R6743" i="1"/>
  <c r="R6744" i="1"/>
  <c r="T6744" i="1" s="1"/>
  <c r="R6745" i="1"/>
  <c r="T6745" i="1" s="1"/>
  <c r="R6746" i="1"/>
  <c r="T6746" i="1" s="1"/>
  <c r="R6747" i="1"/>
  <c r="R6748" i="1"/>
  <c r="T6748" i="1" s="1"/>
  <c r="R6749" i="1"/>
  <c r="T6749" i="1" s="1"/>
  <c r="R6750" i="1"/>
  <c r="T6750" i="1" s="1"/>
  <c r="R6751" i="1"/>
  <c r="R6752" i="1"/>
  <c r="T6752" i="1" s="1"/>
  <c r="R6753" i="1"/>
  <c r="T6753" i="1" s="1"/>
  <c r="R6754" i="1"/>
  <c r="T6754" i="1" s="1"/>
  <c r="R6755" i="1"/>
  <c r="R6756" i="1"/>
  <c r="T6756" i="1" s="1"/>
  <c r="R6757" i="1"/>
  <c r="T6757" i="1" s="1"/>
  <c r="R6758" i="1"/>
  <c r="T6758" i="1" s="1"/>
  <c r="R6759" i="1"/>
  <c r="R6760" i="1"/>
  <c r="T6760" i="1" s="1"/>
  <c r="R6761" i="1"/>
  <c r="T6761" i="1" s="1"/>
  <c r="R6762" i="1"/>
  <c r="T6762" i="1" s="1"/>
  <c r="R6763" i="1"/>
  <c r="R6764" i="1"/>
  <c r="T6764" i="1" s="1"/>
  <c r="R6765" i="1"/>
  <c r="T6765" i="1" s="1"/>
  <c r="R6766" i="1"/>
  <c r="T6766" i="1" s="1"/>
  <c r="R6767" i="1"/>
  <c r="R6768" i="1"/>
  <c r="T6768" i="1" s="1"/>
  <c r="R6769" i="1"/>
  <c r="T6769" i="1" s="1"/>
  <c r="R6770" i="1"/>
  <c r="T6770" i="1" s="1"/>
  <c r="R6771" i="1"/>
  <c r="R6772" i="1"/>
  <c r="T6772" i="1" s="1"/>
  <c r="R6773" i="1"/>
  <c r="T6773" i="1" s="1"/>
  <c r="R6774" i="1"/>
  <c r="T6774" i="1" s="1"/>
  <c r="R6775" i="1"/>
  <c r="R6776" i="1"/>
  <c r="T6776" i="1" s="1"/>
  <c r="R6777" i="1"/>
  <c r="T6777" i="1" s="1"/>
  <c r="R6778" i="1"/>
  <c r="T6778" i="1" s="1"/>
  <c r="R6779" i="1"/>
  <c r="R6780" i="1"/>
  <c r="T6780" i="1" s="1"/>
  <c r="R6781" i="1"/>
  <c r="T6781" i="1" s="1"/>
  <c r="R6782" i="1"/>
  <c r="T6782" i="1" s="1"/>
  <c r="R6783" i="1"/>
  <c r="R6784" i="1"/>
  <c r="T6784" i="1" s="1"/>
  <c r="R6785" i="1"/>
  <c r="T6785" i="1" s="1"/>
  <c r="R6786" i="1"/>
  <c r="T6786" i="1" s="1"/>
  <c r="R6787" i="1"/>
  <c r="R6788" i="1"/>
  <c r="T6788" i="1" s="1"/>
  <c r="R6789" i="1"/>
  <c r="T6789" i="1" s="1"/>
  <c r="R6790" i="1"/>
  <c r="T6790" i="1" s="1"/>
  <c r="R6791" i="1"/>
  <c r="R6792" i="1"/>
  <c r="T6792" i="1" s="1"/>
  <c r="R6793" i="1"/>
  <c r="T6793" i="1" s="1"/>
  <c r="R6794" i="1"/>
  <c r="T6794" i="1" s="1"/>
  <c r="R6795" i="1"/>
  <c r="R6796" i="1"/>
  <c r="T6796" i="1" s="1"/>
  <c r="R6797" i="1"/>
  <c r="T6797" i="1" s="1"/>
  <c r="R6798" i="1"/>
  <c r="T6798" i="1" s="1"/>
  <c r="R6799" i="1"/>
  <c r="R6800" i="1"/>
  <c r="T6800" i="1" s="1"/>
  <c r="R6801" i="1"/>
  <c r="T6801" i="1" s="1"/>
  <c r="R6802" i="1"/>
  <c r="T6802" i="1" s="1"/>
  <c r="R6803" i="1"/>
  <c r="R6804" i="1"/>
  <c r="T6804" i="1" s="1"/>
  <c r="R6805" i="1"/>
  <c r="T6805" i="1" s="1"/>
  <c r="R6806" i="1"/>
  <c r="T6806" i="1" s="1"/>
  <c r="R6807" i="1"/>
  <c r="R6808" i="1"/>
  <c r="T6808" i="1" s="1"/>
  <c r="R6809" i="1"/>
  <c r="T6809" i="1" s="1"/>
  <c r="R6810" i="1"/>
  <c r="T6810" i="1" s="1"/>
  <c r="R6811" i="1"/>
  <c r="R6812" i="1"/>
  <c r="T6812" i="1" s="1"/>
  <c r="R6813" i="1"/>
  <c r="T6813" i="1" s="1"/>
  <c r="R6814" i="1"/>
  <c r="T6814" i="1" s="1"/>
  <c r="R6815" i="1"/>
  <c r="R6816" i="1"/>
  <c r="T6816" i="1" s="1"/>
  <c r="R6817" i="1"/>
  <c r="T6817" i="1" s="1"/>
  <c r="R6818" i="1"/>
  <c r="T6818" i="1" s="1"/>
  <c r="R6819" i="1"/>
  <c r="R6820" i="1"/>
  <c r="T6820" i="1" s="1"/>
  <c r="R6821" i="1"/>
  <c r="T6821" i="1" s="1"/>
  <c r="R6822" i="1"/>
  <c r="T6822" i="1" s="1"/>
  <c r="R6823" i="1"/>
  <c r="R6824" i="1"/>
  <c r="T6824" i="1" s="1"/>
  <c r="R6825" i="1"/>
  <c r="T6825" i="1" s="1"/>
  <c r="R6826" i="1"/>
  <c r="T6826" i="1" s="1"/>
  <c r="R6827" i="1"/>
  <c r="R6828" i="1"/>
  <c r="T6828" i="1" s="1"/>
  <c r="R6829" i="1"/>
  <c r="T6829" i="1" s="1"/>
  <c r="R6830" i="1"/>
  <c r="T6830" i="1" s="1"/>
  <c r="R6831" i="1"/>
  <c r="R6832" i="1"/>
  <c r="T6832" i="1" s="1"/>
  <c r="R6833" i="1"/>
  <c r="T6833" i="1" s="1"/>
  <c r="R6834" i="1"/>
  <c r="T6834" i="1" s="1"/>
  <c r="R6835" i="1"/>
  <c r="R6836" i="1"/>
  <c r="T6836" i="1" s="1"/>
  <c r="R6837" i="1"/>
  <c r="T6837" i="1" s="1"/>
  <c r="R6838" i="1"/>
  <c r="T6838" i="1" s="1"/>
  <c r="R6839" i="1"/>
  <c r="R6840" i="1"/>
  <c r="T6840" i="1" s="1"/>
  <c r="R6841" i="1"/>
  <c r="T6841" i="1" s="1"/>
  <c r="R6842" i="1"/>
  <c r="T6842" i="1" s="1"/>
  <c r="R6843" i="1"/>
  <c r="R6844" i="1"/>
  <c r="T6844" i="1" s="1"/>
  <c r="R6845" i="1"/>
  <c r="T6845" i="1" s="1"/>
  <c r="R6846" i="1"/>
  <c r="T6846" i="1" s="1"/>
  <c r="R6847" i="1"/>
  <c r="R6848" i="1"/>
  <c r="T6848" i="1" s="1"/>
  <c r="R6849" i="1"/>
  <c r="T6849" i="1" s="1"/>
  <c r="R6850" i="1"/>
  <c r="T6850" i="1" s="1"/>
  <c r="R6851" i="1"/>
  <c r="R6852" i="1"/>
  <c r="T6852" i="1" s="1"/>
  <c r="R6853" i="1"/>
  <c r="T6853" i="1" s="1"/>
  <c r="R6854" i="1"/>
  <c r="T6854" i="1" s="1"/>
  <c r="R6855" i="1"/>
  <c r="R6856" i="1"/>
  <c r="T6856" i="1" s="1"/>
  <c r="R6857" i="1"/>
  <c r="T6857" i="1" s="1"/>
  <c r="R6858" i="1"/>
  <c r="T6858" i="1" s="1"/>
  <c r="R6859" i="1"/>
  <c r="R6860" i="1"/>
  <c r="T6860" i="1" s="1"/>
  <c r="R6861" i="1"/>
  <c r="T6861" i="1" s="1"/>
  <c r="R6862" i="1"/>
  <c r="T6862" i="1" s="1"/>
  <c r="R6863" i="1"/>
  <c r="R6864" i="1"/>
  <c r="T6864" i="1" s="1"/>
  <c r="R6865" i="1"/>
  <c r="T6865" i="1" s="1"/>
  <c r="R6866" i="1"/>
  <c r="T6866" i="1" s="1"/>
  <c r="R6867" i="1"/>
  <c r="R6868" i="1"/>
  <c r="T6868" i="1" s="1"/>
  <c r="R6869" i="1"/>
  <c r="T6869" i="1" s="1"/>
  <c r="R6870" i="1"/>
  <c r="T6870" i="1" s="1"/>
  <c r="R6871" i="1"/>
  <c r="R6872" i="1"/>
  <c r="T6872" i="1" s="1"/>
  <c r="R6873" i="1"/>
  <c r="T6873" i="1" s="1"/>
  <c r="R6874" i="1"/>
  <c r="T6874" i="1" s="1"/>
  <c r="R6875" i="1"/>
  <c r="R6876" i="1"/>
  <c r="T6876" i="1" s="1"/>
  <c r="R6877" i="1"/>
  <c r="T6877" i="1" s="1"/>
  <c r="R6878" i="1"/>
  <c r="T6878" i="1" s="1"/>
  <c r="R6879" i="1"/>
  <c r="R6880" i="1"/>
  <c r="T6880" i="1" s="1"/>
  <c r="R6881" i="1"/>
  <c r="T6881" i="1" s="1"/>
  <c r="R6882" i="1"/>
  <c r="T6882" i="1" s="1"/>
  <c r="R6883" i="1"/>
  <c r="R6884" i="1"/>
  <c r="T6884" i="1" s="1"/>
  <c r="R6885" i="1"/>
  <c r="T6885" i="1" s="1"/>
  <c r="R6886" i="1"/>
  <c r="T6886" i="1" s="1"/>
  <c r="R6887" i="1"/>
  <c r="R6888" i="1"/>
  <c r="T6888" i="1" s="1"/>
  <c r="R6889" i="1"/>
  <c r="T6889" i="1" s="1"/>
  <c r="R6890" i="1"/>
  <c r="T6890" i="1" s="1"/>
  <c r="R6891" i="1"/>
  <c r="R6892" i="1"/>
  <c r="T6892" i="1" s="1"/>
  <c r="R6893" i="1"/>
  <c r="T6893" i="1" s="1"/>
  <c r="R6894" i="1"/>
  <c r="T6894" i="1" s="1"/>
  <c r="R6895" i="1"/>
  <c r="R6896" i="1"/>
  <c r="T6896" i="1" s="1"/>
  <c r="R6897" i="1"/>
  <c r="T6897" i="1" s="1"/>
  <c r="R6898" i="1"/>
  <c r="T6898" i="1" s="1"/>
  <c r="R6899" i="1"/>
  <c r="R6900" i="1"/>
  <c r="T6900" i="1" s="1"/>
  <c r="R6901" i="1"/>
  <c r="T6901" i="1" s="1"/>
  <c r="R6902" i="1"/>
  <c r="T6902" i="1" s="1"/>
  <c r="R6903" i="1"/>
  <c r="R6904" i="1"/>
  <c r="T6904" i="1" s="1"/>
  <c r="R6905" i="1"/>
  <c r="T6905" i="1" s="1"/>
  <c r="R6906" i="1"/>
  <c r="T6906" i="1" s="1"/>
  <c r="R6907" i="1"/>
  <c r="R6908" i="1"/>
  <c r="T6908" i="1" s="1"/>
  <c r="R6909" i="1"/>
  <c r="T6909" i="1" s="1"/>
  <c r="R6910" i="1"/>
  <c r="T6910" i="1" s="1"/>
  <c r="R6911" i="1"/>
  <c r="R6912" i="1"/>
  <c r="T6912" i="1" s="1"/>
  <c r="R6913" i="1"/>
  <c r="T6913" i="1" s="1"/>
  <c r="R6914" i="1"/>
  <c r="T6914" i="1" s="1"/>
  <c r="R6915" i="1"/>
  <c r="R6916" i="1"/>
  <c r="T6916" i="1" s="1"/>
  <c r="R6917" i="1"/>
  <c r="T6917" i="1" s="1"/>
  <c r="R6918" i="1"/>
  <c r="T6918" i="1" s="1"/>
  <c r="R6919" i="1"/>
  <c r="R6920" i="1"/>
  <c r="T6920" i="1" s="1"/>
  <c r="R6921" i="1"/>
  <c r="T6921" i="1" s="1"/>
  <c r="R6922" i="1"/>
  <c r="T6922" i="1" s="1"/>
  <c r="R6923" i="1"/>
  <c r="R6924" i="1"/>
  <c r="T6924" i="1" s="1"/>
  <c r="R6925" i="1"/>
  <c r="T6925" i="1" s="1"/>
  <c r="R6926" i="1"/>
  <c r="T6926" i="1" s="1"/>
  <c r="R6927" i="1"/>
  <c r="R6928" i="1"/>
  <c r="T6928" i="1" s="1"/>
  <c r="R6929" i="1"/>
  <c r="T6929" i="1" s="1"/>
  <c r="R6930" i="1"/>
  <c r="T6930" i="1" s="1"/>
  <c r="R6931" i="1"/>
  <c r="R6932" i="1"/>
  <c r="T6932" i="1" s="1"/>
  <c r="R6933" i="1"/>
  <c r="T6933" i="1" s="1"/>
  <c r="R6934" i="1"/>
  <c r="T6934" i="1" s="1"/>
  <c r="R6935" i="1"/>
  <c r="R6936" i="1"/>
  <c r="T6936" i="1" s="1"/>
  <c r="R6937" i="1"/>
  <c r="T6937" i="1" s="1"/>
  <c r="R6938" i="1"/>
  <c r="T6938" i="1" s="1"/>
  <c r="R6939" i="1"/>
  <c r="R6940" i="1"/>
  <c r="T6940" i="1" s="1"/>
  <c r="R6941" i="1"/>
  <c r="T6941" i="1" s="1"/>
  <c r="R6942" i="1"/>
  <c r="T6942" i="1" s="1"/>
  <c r="R6943" i="1"/>
  <c r="R6944" i="1"/>
  <c r="T6944" i="1" s="1"/>
  <c r="R6945" i="1"/>
  <c r="T6945" i="1" s="1"/>
  <c r="R6946" i="1"/>
  <c r="T6946" i="1" s="1"/>
  <c r="R6947" i="1"/>
  <c r="R6948" i="1"/>
  <c r="T6948" i="1" s="1"/>
  <c r="R6949" i="1"/>
  <c r="T6949" i="1" s="1"/>
  <c r="R6950" i="1"/>
  <c r="T6950" i="1" s="1"/>
  <c r="R6951" i="1"/>
  <c r="R6952" i="1"/>
  <c r="T6952" i="1" s="1"/>
  <c r="R6953" i="1"/>
  <c r="T6953" i="1" s="1"/>
  <c r="R6954" i="1"/>
  <c r="T6954" i="1" s="1"/>
  <c r="R6955" i="1"/>
  <c r="R6956" i="1"/>
  <c r="T6956" i="1" s="1"/>
  <c r="R6957" i="1"/>
  <c r="T6957" i="1" s="1"/>
  <c r="R6958" i="1"/>
  <c r="T6958" i="1" s="1"/>
  <c r="R6959" i="1"/>
  <c r="R6960" i="1"/>
  <c r="T6960" i="1" s="1"/>
  <c r="R6961" i="1"/>
  <c r="T6961" i="1" s="1"/>
  <c r="R6962" i="1"/>
  <c r="T6962" i="1" s="1"/>
  <c r="R6963" i="1"/>
  <c r="R6964" i="1"/>
  <c r="T6964" i="1" s="1"/>
  <c r="R6965" i="1"/>
  <c r="T6965" i="1" s="1"/>
  <c r="R6966" i="1"/>
  <c r="T6966" i="1" s="1"/>
  <c r="R6967" i="1"/>
  <c r="R6968" i="1"/>
  <c r="T6968" i="1" s="1"/>
  <c r="R6969" i="1"/>
  <c r="T6969" i="1" s="1"/>
  <c r="R6970" i="1"/>
  <c r="T6970" i="1" s="1"/>
  <c r="R6971" i="1"/>
  <c r="R6972" i="1"/>
  <c r="T6972" i="1" s="1"/>
  <c r="R6973" i="1"/>
  <c r="T6973" i="1" s="1"/>
  <c r="R6974" i="1"/>
  <c r="T6974" i="1" s="1"/>
  <c r="R6975" i="1"/>
  <c r="R6976" i="1"/>
  <c r="T6976" i="1" s="1"/>
  <c r="R6977" i="1"/>
  <c r="T6977" i="1" s="1"/>
  <c r="R6978" i="1"/>
  <c r="T6978" i="1" s="1"/>
  <c r="R6979" i="1"/>
  <c r="R6980" i="1"/>
  <c r="T6980" i="1" s="1"/>
  <c r="R6981" i="1"/>
  <c r="T6981" i="1" s="1"/>
  <c r="R6982" i="1"/>
  <c r="T6982" i="1" s="1"/>
  <c r="R6983" i="1"/>
  <c r="R6984" i="1"/>
  <c r="T6984" i="1" s="1"/>
  <c r="R6985" i="1"/>
  <c r="T6985" i="1" s="1"/>
  <c r="R6986" i="1"/>
  <c r="T6986" i="1" s="1"/>
  <c r="R6987" i="1"/>
  <c r="R6988" i="1"/>
  <c r="T6988" i="1" s="1"/>
  <c r="R6989" i="1"/>
  <c r="T6989" i="1" s="1"/>
  <c r="R6990" i="1"/>
  <c r="T6990" i="1" s="1"/>
  <c r="R6991" i="1"/>
  <c r="R6992" i="1"/>
  <c r="T6992" i="1" s="1"/>
  <c r="R6993" i="1"/>
  <c r="T6993" i="1" s="1"/>
  <c r="R6994" i="1"/>
  <c r="T6994" i="1" s="1"/>
  <c r="R6995" i="1"/>
  <c r="R6996" i="1"/>
  <c r="T6996" i="1" s="1"/>
  <c r="R6997" i="1"/>
  <c r="T6997" i="1" s="1"/>
  <c r="R6998" i="1"/>
  <c r="T6998" i="1" s="1"/>
  <c r="R6999" i="1"/>
  <c r="R7000" i="1"/>
  <c r="T7000" i="1" s="1"/>
  <c r="R7001" i="1"/>
  <c r="T7001" i="1" s="1"/>
  <c r="R7002" i="1"/>
  <c r="T7002" i="1" s="1"/>
  <c r="R7003" i="1"/>
  <c r="R7004" i="1"/>
  <c r="T7004" i="1" s="1"/>
  <c r="R7005" i="1"/>
  <c r="T7005" i="1" s="1"/>
  <c r="R7006" i="1"/>
  <c r="T7006" i="1" s="1"/>
  <c r="R7007" i="1"/>
  <c r="R7008" i="1"/>
  <c r="T7008" i="1" s="1"/>
  <c r="R7009" i="1"/>
  <c r="T7009" i="1" s="1"/>
  <c r="R7010" i="1"/>
  <c r="T7010" i="1" s="1"/>
  <c r="R7011" i="1"/>
  <c r="R7012" i="1"/>
  <c r="T7012" i="1" s="1"/>
  <c r="R7013" i="1"/>
  <c r="T7013" i="1" s="1"/>
  <c r="R7014" i="1"/>
  <c r="T7014" i="1" s="1"/>
  <c r="R7015" i="1"/>
  <c r="R7016" i="1"/>
  <c r="T7016" i="1" s="1"/>
  <c r="R7017" i="1"/>
  <c r="T7017" i="1" s="1"/>
  <c r="R7018" i="1"/>
  <c r="T7018" i="1" s="1"/>
  <c r="R7019" i="1"/>
  <c r="R7020" i="1"/>
  <c r="T7020" i="1" s="1"/>
  <c r="R7021" i="1"/>
  <c r="T7021" i="1" s="1"/>
  <c r="R7022" i="1"/>
  <c r="T7022" i="1" s="1"/>
  <c r="R7023" i="1"/>
  <c r="R7024" i="1"/>
  <c r="T7024" i="1" s="1"/>
  <c r="R7025" i="1"/>
  <c r="T7025" i="1" s="1"/>
  <c r="R7026" i="1"/>
  <c r="T7026" i="1" s="1"/>
  <c r="R7027" i="1"/>
  <c r="R7028" i="1"/>
  <c r="T7028" i="1" s="1"/>
  <c r="R7029" i="1"/>
  <c r="T7029" i="1" s="1"/>
  <c r="R7030" i="1"/>
  <c r="T7030" i="1" s="1"/>
  <c r="R7031" i="1"/>
  <c r="R7032" i="1"/>
  <c r="T7032" i="1" s="1"/>
  <c r="R7033" i="1"/>
  <c r="T7033" i="1" s="1"/>
  <c r="R7034" i="1"/>
  <c r="T7034" i="1" s="1"/>
  <c r="R7035" i="1"/>
  <c r="R7036" i="1"/>
  <c r="T7036" i="1" s="1"/>
  <c r="R7037" i="1"/>
  <c r="T7037" i="1" s="1"/>
  <c r="R7038" i="1"/>
  <c r="T7038" i="1" s="1"/>
  <c r="R7039" i="1"/>
  <c r="R7040" i="1"/>
  <c r="T7040" i="1" s="1"/>
  <c r="R7041" i="1"/>
  <c r="T7041" i="1" s="1"/>
  <c r="R7042" i="1"/>
  <c r="T7042" i="1" s="1"/>
  <c r="R7043" i="1"/>
  <c r="R7044" i="1"/>
  <c r="T7044" i="1" s="1"/>
  <c r="R7045" i="1"/>
  <c r="T7045" i="1" s="1"/>
  <c r="R7046" i="1"/>
  <c r="T7046" i="1" s="1"/>
  <c r="R7047" i="1"/>
  <c r="R7048" i="1"/>
  <c r="T7048" i="1" s="1"/>
  <c r="R7049" i="1"/>
  <c r="T7049" i="1" s="1"/>
  <c r="R7050" i="1"/>
  <c r="T7050" i="1" s="1"/>
  <c r="R7051" i="1"/>
  <c r="R7052" i="1"/>
  <c r="T7052" i="1" s="1"/>
  <c r="R7053" i="1"/>
  <c r="T7053" i="1" s="1"/>
  <c r="R7054" i="1"/>
  <c r="T7054" i="1" s="1"/>
  <c r="R7055" i="1"/>
  <c r="R7056" i="1"/>
  <c r="T7056" i="1" s="1"/>
  <c r="R7057" i="1"/>
  <c r="T7057" i="1" s="1"/>
  <c r="R7058" i="1"/>
  <c r="T7058" i="1" s="1"/>
  <c r="R7059" i="1"/>
  <c r="R7060" i="1"/>
  <c r="T7060" i="1" s="1"/>
  <c r="R7061" i="1"/>
  <c r="T7061" i="1" s="1"/>
  <c r="R7062" i="1"/>
  <c r="T7062" i="1" s="1"/>
  <c r="R7063" i="1"/>
  <c r="R7064" i="1"/>
  <c r="T7064" i="1" s="1"/>
  <c r="R7065" i="1"/>
  <c r="T7065" i="1" s="1"/>
  <c r="R7066" i="1"/>
  <c r="T7066" i="1" s="1"/>
  <c r="R7067" i="1"/>
  <c r="R7068" i="1"/>
  <c r="T7068" i="1" s="1"/>
  <c r="R7069" i="1"/>
  <c r="T7069" i="1" s="1"/>
  <c r="R7070" i="1"/>
  <c r="T7070" i="1" s="1"/>
  <c r="R7071" i="1"/>
  <c r="R7072" i="1"/>
  <c r="T7072" i="1" s="1"/>
  <c r="R7073" i="1"/>
  <c r="T7073" i="1" s="1"/>
  <c r="R7074" i="1"/>
  <c r="T7074" i="1" s="1"/>
  <c r="R7075" i="1"/>
  <c r="R7076" i="1"/>
  <c r="T7076" i="1" s="1"/>
  <c r="R7077" i="1"/>
  <c r="T7077" i="1" s="1"/>
  <c r="R7078" i="1"/>
  <c r="T7078" i="1" s="1"/>
  <c r="R7079" i="1"/>
  <c r="R7080" i="1"/>
  <c r="T7080" i="1" s="1"/>
  <c r="R7081" i="1"/>
  <c r="T7081" i="1" s="1"/>
  <c r="R7082" i="1"/>
  <c r="T7082" i="1" s="1"/>
  <c r="R7083" i="1"/>
  <c r="R7084" i="1"/>
  <c r="T7084" i="1" s="1"/>
  <c r="R7085" i="1"/>
  <c r="T7085" i="1" s="1"/>
  <c r="R7086" i="1"/>
  <c r="T7086" i="1" s="1"/>
  <c r="R7087" i="1"/>
  <c r="R7088" i="1"/>
  <c r="T7088" i="1" s="1"/>
  <c r="R7089" i="1"/>
  <c r="T7089" i="1" s="1"/>
  <c r="R7090" i="1"/>
  <c r="T7090" i="1" s="1"/>
  <c r="R7091" i="1"/>
  <c r="R7092" i="1"/>
  <c r="T7092" i="1" s="1"/>
  <c r="R7093" i="1"/>
  <c r="T7093" i="1" s="1"/>
  <c r="R7094" i="1"/>
  <c r="T7094" i="1" s="1"/>
  <c r="R7095" i="1"/>
  <c r="R7096" i="1"/>
  <c r="T7096" i="1" s="1"/>
  <c r="R7097" i="1"/>
  <c r="T7097" i="1" s="1"/>
  <c r="R7098" i="1"/>
  <c r="T7098" i="1" s="1"/>
  <c r="R7099" i="1"/>
  <c r="R7100" i="1"/>
  <c r="T7100" i="1" s="1"/>
  <c r="R7101" i="1"/>
  <c r="T7101" i="1" s="1"/>
  <c r="R7102" i="1"/>
  <c r="T7102" i="1" s="1"/>
  <c r="R7103" i="1"/>
  <c r="R7104" i="1"/>
  <c r="T7104" i="1" s="1"/>
  <c r="R7105" i="1"/>
  <c r="T7105" i="1" s="1"/>
  <c r="R7106" i="1"/>
  <c r="T7106" i="1" s="1"/>
  <c r="R7107" i="1"/>
  <c r="R7108" i="1"/>
  <c r="T7108" i="1" s="1"/>
  <c r="R7109" i="1"/>
  <c r="T7109" i="1" s="1"/>
  <c r="R7110" i="1"/>
  <c r="T7110" i="1" s="1"/>
  <c r="R7111" i="1"/>
  <c r="R7112" i="1"/>
  <c r="T7112" i="1" s="1"/>
  <c r="R7113" i="1"/>
  <c r="T7113" i="1" s="1"/>
  <c r="R7114" i="1"/>
  <c r="T7114" i="1" s="1"/>
  <c r="R7115" i="1"/>
  <c r="R7116" i="1"/>
  <c r="T7116" i="1" s="1"/>
  <c r="R7117" i="1"/>
  <c r="T7117" i="1" s="1"/>
  <c r="R7118" i="1"/>
  <c r="T7118" i="1" s="1"/>
  <c r="R7119" i="1"/>
  <c r="R7120" i="1"/>
  <c r="T7120" i="1" s="1"/>
  <c r="R7121" i="1"/>
  <c r="T7121" i="1" s="1"/>
  <c r="R7122" i="1"/>
  <c r="T7122" i="1" s="1"/>
  <c r="R7123" i="1"/>
  <c r="R7124" i="1"/>
  <c r="T7124" i="1" s="1"/>
  <c r="R7125" i="1"/>
  <c r="T7125" i="1" s="1"/>
  <c r="R7126" i="1"/>
  <c r="T7126" i="1" s="1"/>
  <c r="R7127" i="1"/>
  <c r="R7128" i="1"/>
  <c r="T7128" i="1" s="1"/>
  <c r="R7129" i="1"/>
  <c r="T7129" i="1" s="1"/>
  <c r="R7130" i="1"/>
  <c r="T7130" i="1" s="1"/>
  <c r="R7131" i="1"/>
  <c r="R7132" i="1"/>
  <c r="T7132" i="1" s="1"/>
  <c r="R7133" i="1"/>
  <c r="T7133" i="1" s="1"/>
  <c r="R7134" i="1"/>
  <c r="T7134" i="1" s="1"/>
  <c r="R7135" i="1"/>
  <c r="R7136" i="1"/>
  <c r="T7136" i="1" s="1"/>
  <c r="R7137" i="1"/>
  <c r="T7137" i="1" s="1"/>
  <c r="R7138" i="1"/>
  <c r="T7138" i="1" s="1"/>
  <c r="R7139" i="1"/>
  <c r="R7140" i="1"/>
  <c r="T7140" i="1" s="1"/>
  <c r="R7141" i="1"/>
  <c r="T7141" i="1" s="1"/>
  <c r="R7142" i="1"/>
  <c r="T7142" i="1" s="1"/>
  <c r="R7143" i="1"/>
  <c r="R7144" i="1"/>
  <c r="T7144" i="1" s="1"/>
  <c r="R7145" i="1"/>
  <c r="T7145" i="1" s="1"/>
  <c r="R7146" i="1"/>
  <c r="T7146" i="1" s="1"/>
  <c r="R7147" i="1"/>
  <c r="R7148" i="1"/>
  <c r="T7148" i="1" s="1"/>
  <c r="R7149" i="1"/>
  <c r="T7149" i="1" s="1"/>
  <c r="R7150" i="1"/>
  <c r="T7150" i="1" s="1"/>
  <c r="R7151" i="1"/>
  <c r="R7152" i="1"/>
  <c r="T7152" i="1" s="1"/>
  <c r="R7153" i="1"/>
  <c r="T7153" i="1" s="1"/>
  <c r="R7154" i="1"/>
  <c r="T7154" i="1" s="1"/>
  <c r="R7155" i="1"/>
  <c r="R7156" i="1"/>
  <c r="T7156" i="1" s="1"/>
  <c r="R7157" i="1"/>
  <c r="T7157" i="1" s="1"/>
  <c r="R7158" i="1"/>
  <c r="T7158" i="1" s="1"/>
  <c r="R7159" i="1"/>
  <c r="R7160" i="1"/>
  <c r="T7160" i="1" s="1"/>
  <c r="R7161" i="1"/>
  <c r="T7161" i="1" s="1"/>
  <c r="R7162" i="1"/>
  <c r="T7162" i="1" s="1"/>
  <c r="R7163" i="1"/>
  <c r="R7164" i="1"/>
  <c r="T7164" i="1" s="1"/>
  <c r="R7165" i="1"/>
  <c r="T7165" i="1" s="1"/>
  <c r="R7166" i="1"/>
  <c r="T7166" i="1" s="1"/>
  <c r="R7167" i="1"/>
  <c r="R7168" i="1"/>
  <c r="T7168" i="1" s="1"/>
  <c r="R7169" i="1"/>
  <c r="T7169" i="1" s="1"/>
  <c r="R7170" i="1"/>
  <c r="T7170" i="1" s="1"/>
  <c r="R7171" i="1"/>
  <c r="R7172" i="1"/>
  <c r="T7172" i="1" s="1"/>
  <c r="R7173" i="1"/>
  <c r="T7173" i="1" s="1"/>
  <c r="R7174" i="1"/>
  <c r="T7174" i="1" s="1"/>
  <c r="R7175" i="1"/>
  <c r="R7176" i="1"/>
  <c r="T7176" i="1" s="1"/>
  <c r="R7177" i="1"/>
  <c r="T7177" i="1" s="1"/>
  <c r="R7178" i="1"/>
  <c r="T7178" i="1" s="1"/>
  <c r="R7179" i="1"/>
  <c r="R7180" i="1"/>
  <c r="T7180" i="1" s="1"/>
  <c r="R7181" i="1"/>
  <c r="T7181" i="1" s="1"/>
  <c r="R7182" i="1"/>
  <c r="T7182" i="1" s="1"/>
  <c r="R7183" i="1"/>
  <c r="R7184" i="1"/>
  <c r="T7184" i="1" s="1"/>
  <c r="R7185" i="1"/>
  <c r="T7185" i="1" s="1"/>
  <c r="R7186" i="1"/>
  <c r="T7186" i="1" s="1"/>
  <c r="R7187" i="1"/>
  <c r="R7188" i="1"/>
  <c r="T7188" i="1" s="1"/>
  <c r="R7189" i="1"/>
  <c r="T7189" i="1" s="1"/>
  <c r="R7190" i="1"/>
  <c r="T7190" i="1" s="1"/>
  <c r="R7191" i="1"/>
  <c r="R7192" i="1"/>
  <c r="T7192" i="1" s="1"/>
  <c r="R7193" i="1"/>
  <c r="T7193" i="1" s="1"/>
  <c r="R7194" i="1"/>
  <c r="T7194" i="1" s="1"/>
  <c r="R7195" i="1"/>
  <c r="R7196" i="1"/>
  <c r="T7196" i="1" s="1"/>
  <c r="R7197" i="1"/>
  <c r="T7197" i="1" s="1"/>
  <c r="R7198" i="1"/>
  <c r="T7198" i="1" s="1"/>
  <c r="R7199" i="1"/>
  <c r="R7200" i="1"/>
  <c r="T7200" i="1" s="1"/>
  <c r="R7201" i="1"/>
  <c r="T7201" i="1" s="1"/>
  <c r="R7202" i="1"/>
  <c r="T7202" i="1" s="1"/>
  <c r="R7203" i="1"/>
  <c r="R7204" i="1"/>
  <c r="T7204" i="1" s="1"/>
  <c r="R7205" i="1"/>
  <c r="T7205" i="1" s="1"/>
  <c r="R7206" i="1"/>
  <c r="T7206" i="1" s="1"/>
  <c r="R7207" i="1"/>
  <c r="R7208" i="1"/>
  <c r="T7208" i="1" s="1"/>
  <c r="R7209" i="1"/>
  <c r="T7209" i="1" s="1"/>
  <c r="R7210" i="1"/>
  <c r="T7210" i="1" s="1"/>
  <c r="R7211" i="1"/>
  <c r="R7212" i="1"/>
  <c r="T7212" i="1" s="1"/>
  <c r="R7213" i="1"/>
  <c r="T7213" i="1" s="1"/>
  <c r="R7214" i="1"/>
  <c r="T7214" i="1" s="1"/>
  <c r="R7215" i="1"/>
  <c r="R7216" i="1"/>
  <c r="T7216" i="1" s="1"/>
  <c r="R7217" i="1"/>
  <c r="T7217" i="1" s="1"/>
  <c r="R7218" i="1"/>
  <c r="T7218" i="1" s="1"/>
  <c r="R7219" i="1"/>
  <c r="R7220" i="1"/>
  <c r="T7220" i="1" s="1"/>
  <c r="R7221" i="1"/>
  <c r="T7221" i="1" s="1"/>
  <c r="R7222" i="1"/>
  <c r="T7222" i="1" s="1"/>
  <c r="R7223" i="1"/>
  <c r="R7224" i="1"/>
  <c r="T7224" i="1" s="1"/>
  <c r="R7225" i="1"/>
  <c r="T7225" i="1" s="1"/>
  <c r="R7226" i="1"/>
  <c r="T7226" i="1" s="1"/>
  <c r="R7227" i="1"/>
  <c r="R7228" i="1"/>
  <c r="T7228" i="1" s="1"/>
  <c r="R7229" i="1"/>
  <c r="T7229" i="1" s="1"/>
  <c r="R7230" i="1"/>
  <c r="T7230" i="1" s="1"/>
  <c r="R7231" i="1"/>
  <c r="R7232" i="1"/>
  <c r="T7232" i="1" s="1"/>
  <c r="R7233" i="1"/>
  <c r="T7233" i="1" s="1"/>
  <c r="R7234" i="1"/>
  <c r="T7234" i="1" s="1"/>
  <c r="R7235" i="1"/>
  <c r="R7236" i="1"/>
  <c r="T7236" i="1" s="1"/>
  <c r="R7237" i="1"/>
  <c r="T7237" i="1" s="1"/>
  <c r="R7238" i="1"/>
  <c r="T7238" i="1" s="1"/>
  <c r="R7239" i="1"/>
  <c r="R7240" i="1"/>
  <c r="T7240" i="1" s="1"/>
  <c r="R7241" i="1"/>
  <c r="T7241" i="1" s="1"/>
  <c r="R7242" i="1"/>
  <c r="T7242" i="1" s="1"/>
  <c r="R7243" i="1"/>
  <c r="R7244" i="1"/>
  <c r="T7244" i="1" s="1"/>
  <c r="R7245" i="1"/>
  <c r="T7245" i="1" s="1"/>
  <c r="R7246" i="1"/>
  <c r="T7246" i="1" s="1"/>
  <c r="R7247" i="1"/>
  <c r="R7248" i="1"/>
  <c r="T7248" i="1" s="1"/>
  <c r="R7249" i="1"/>
  <c r="T7249" i="1" s="1"/>
  <c r="R7250" i="1"/>
  <c r="T7250" i="1" s="1"/>
  <c r="R7251" i="1"/>
  <c r="R7252" i="1"/>
  <c r="T7252" i="1" s="1"/>
  <c r="R7253" i="1"/>
  <c r="T7253" i="1" s="1"/>
  <c r="R7254" i="1"/>
  <c r="T7254" i="1" s="1"/>
  <c r="R7255" i="1"/>
  <c r="R7256" i="1"/>
  <c r="T7256" i="1" s="1"/>
  <c r="R7257" i="1"/>
  <c r="T7257" i="1" s="1"/>
  <c r="R7258" i="1"/>
  <c r="T7258" i="1" s="1"/>
  <c r="R7259" i="1"/>
  <c r="R7260" i="1"/>
  <c r="T7260" i="1" s="1"/>
  <c r="R7261" i="1"/>
  <c r="T7261" i="1" s="1"/>
  <c r="R7262" i="1"/>
  <c r="T7262" i="1" s="1"/>
  <c r="R7263" i="1"/>
  <c r="R7264" i="1"/>
  <c r="T7264" i="1" s="1"/>
  <c r="R7265" i="1"/>
  <c r="T7265" i="1" s="1"/>
  <c r="R7266" i="1"/>
  <c r="T7266" i="1" s="1"/>
  <c r="R7267" i="1"/>
  <c r="R7268" i="1"/>
  <c r="T7268" i="1" s="1"/>
  <c r="R7269" i="1"/>
  <c r="T7269" i="1" s="1"/>
  <c r="R7270" i="1"/>
  <c r="T7270" i="1" s="1"/>
  <c r="R7271" i="1"/>
  <c r="R7272" i="1"/>
  <c r="T7272" i="1" s="1"/>
  <c r="R7273" i="1"/>
  <c r="T7273" i="1" s="1"/>
  <c r="R7274" i="1"/>
  <c r="T7274" i="1" s="1"/>
  <c r="R7275" i="1"/>
  <c r="R7276" i="1"/>
  <c r="T7276" i="1" s="1"/>
  <c r="R7277" i="1"/>
  <c r="T7277" i="1" s="1"/>
  <c r="R7278" i="1"/>
  <c r="T7278" i="1" s="1"/>
  <c r="R7279" i="1"/>
  <c r="R7280" i="1"/>
  <c r="T7280" i="1" s="1"/>
  <c r="R7281" i="1"/>
  <c r="T7281" i="1" s="1"/>
  <c r="R7282" i="1"/>
  <c r="T7282" i="1" s="1"/>
  <c r="R7283" i="1"/>
  <c r="R7284" i="1"/>
  <c r="T7284" i="1" s="1"/>
  <c r="R7285" i="1"/>
  <c r="T7285" i="1" s="1"/>
  <c r="R7286" i="1"/>
  <c r="T7286" i="1" s="1"/>
  <c r="R7287" i="1"/>
  <c r="R7288" i="1"/>
  <c r="T7288" i="1" s="1"/>
  <c r="R7289" i="1"/>
  <c r="T7289" i="1" s="1"/>
  <c r="R7290" i="1"/>
  <c r="T7290" i="1" s="1"/>
  <c r="R7291" i="1"/>
  <c r="R7292" i="1"/>
  <c r="T7292" i="1" s="1"/>
  <c r="R7293" i="1"/>
  <c r="T7293" i="1" s="1"/>
  <c r="R7294" i="1"/>
  <c r="T7294" i="1" s="1"/>
  <c r="R7295" i="1"/>
  <c r="R7296" i="1"/>
  <c r="T7296" i="1" s="1"/>
  <c r="R7297" i="1"/>
  <c r="T7297" i="1" s="1"/>
  <c r="R7298" i="1"/>
  <c r="T7298" i="1" s="1"/>
  <c r="R7299" i="1"/>
  <c r="R7300" i="1"/>
  <c r="T7300" i="1" s="1"/>
  <c r="R7301" i="1"/>
  <c r="T7301" i="1" s="1"/>
  <c r="R7302" i="1"/>
  <c r="T7302" i="1" s="1"/>
  <c r="R7303" i="1"/>
  <c r="R7304" i="1"/>
  <c r="T7304" i="1" s="1"/>
  <c r="R7305" i="1"/>
  <c r="T7305" i="1" s="1"/>
  <c r="R7306" i="1"/>
  <c r="T7306" i="1" s="1"/>
  <c r="R7307" i="1"/>
  <c r="R7308" i="1"/>
  <c r="T7308" i="1" s="1"/>
  <c r="R7309" i="1"/>
  <c r="T7309" i="1" s="1"/>
  <c r="R7310" i="1"/>
  <c r="T7310" i="1" s="1"/>
  <c r="R7311" i="1"/>
  <c r="R7312" i="1"/>
  <c r="T7312" i="1" s="1"/>
  <c r="R7313" i="1"/>
  <c r="T7313" i="1" s="1"/>
  <c r="R7314" i="1"/>
  <c r="T7314" i="1" s="1"/>
  <c r="R7315" i="1"/>
  <c r="R7316" i="1"/>
  <c r="T7316" i="1" s="1"/>
  <c r="R7317" i="1"/>
  <c r="T7317" i="1" s="1"/>
  <c r="R7318" i="1"/>
  <c r="T7318" i="1" s="1"/>
  <c r="R7319" i="1"/>
  <c r="R7320" i="1"/>
  <c r="T7320" i="1" s="1"/>
  <c r="R7321" i="1"/>
  <c r="T7321" i="1" s="1"/>
  <c r="R7322" i="1"/>
  <c r="T7322" i="1" s="1"/>
  <c r="R7323" i="1"/>
  <c r="R7324" i="1"/>
  <c r="T7324" i="1" s="1"/>
  <c r="R7325" i="1"/>
  <c r="T7325" i="1" s="1"/>
  <c r="R7326" i="1"/>
  <c r="T7326" i="1" s="1"/>
  <c r="R7327" i="1"/>
  <c r="R7328" i="1"/>
  <c r="T7328" i="1" s="1"/>
  <c r="R7329" i="1"/>
  <c r="T7329" i="1" s="1"/>
  <c r="R7330" i="1"/>
  <c r="T7330" i="1" s="1"/>
  <c r="R7331" i="1"/>
  <c r="R7332" i="1"/>
  <c r="T7332" i="1" s="1"/>
  <c r="R7333" i="1"/>
  <c r="T7333" i="1" s="1"/>
  <c r="R7334" i="1"/>
  <c r="T7334" i="1" s="1"/>
  <c r="R7335" i="1"/>
  <c r="R7336" i="1"/>
  <c r="T7336" i="1" s="1"/>
  <c r="R7337" i="1"/>
  <c r="T7337" i="1" s="1"/>
  <c r="R7338" i="1"/>
  <c r="T7338" i="1" s="1"/>
  <c r="R7339" i="1"/>
  <c r="R7340" i="1"/>
  <c r="T7340" i="1" s="1"/>
  <c r="R7341" i="1"/>
  <c r="T7341" i="1" s="1"/>
  <c r="R7342" i="1"/>
  <c r="T7342" i="1" s="1"/>
  <c r="R7343" i="1"/>
  <c r="R7344" i="1"/>
  <c r="T7344" i="1" s="1"/>
  <c r="R7345" i="1"/>
  <c r="T7345" i="1" s="1"/>
  <c r="R7346" i="1"/>
  <c r="T7346" i="1" s="1"/>
  <c r="R7347" i="1"/>
  <c r="R7348" i="1"/>
  <c r="T7348" i="1" s="1"/>
  <c r="R7349" i="1"/>
  <c r="T7349" i="1" s="1"/>
  <c r="R7350" i="1"/>
  <c r="T7350" i="1" s="1"/>
  <c r="R7351" i="1"/>
  <c r="R7352" i="1"/>
  <c r="T7352" i="1" s="1"/>
  <c r="R7353" i="1"/>
  <c r="T7353" i="1" s="1"/>
  <c r="R7354" i="1"/>
  <c r="T7354" i="1" s="1"/>
  <c r="R7355" i="1"/>
  <c r="R7356" i="1"/>
  <c r="T7356" i="1" s="1"/>
  <c r="R7357" i="1"/>
  <c r="T7357" i="1" s="1"/>
  <c r="R7358" i="1"/>
  <c r="T7358" i="1" s="1"/>
  <c r="R7359" i="1"/>
  <c r="R7360" i="1"/>
  <c r="T7360" i="1" s="1"/>
  <c r="R7361" i="1"/>
  <c r="T7361" i="1" s="1"/>
  <c r="R7362" i="1"/>
  <c r="T7362" i="1" s="1"/>
  <c r="R7363" i="1"/>
  <c r="R7364" i="1"/>
  <c r="T7364" i="1" s="1"/>
  <c r="R7365" i="1"/>
  <c r="T7365" i="1" s="1"/>
  <c r="R7366" i="1"/>
  <c r="T7366" i="1" s="1"/>
  <c r="R7367" i="1"/>
  <c r="R7368" i="1"/>
  <c r="T7368" i="1" s="1"/>
  <c r="R7369" i="1"/>
  <c r="T7369" i="1" s="1"/>
  <c r="R7370" i="1"/>
  <c r="T7370" i="1" s="1"/>
  <c r="R7371" i="1"/>
  <c r="R7372" i="1"/>
  <c r="T7372" i="1" s="1"/>
  <c r="R7373" i="1"/>
  <c r="T7373" i="1" s="1"/>
  <c r="R7374" i="1"/>
  <c r="T7374" i="1" s="1"/>
  <c r="R7375" i="1"/>
  <c r="R7376" i="1"/>
  <c r="T7376" i="1" s="1"/>
  <c r="R7377" i="1"/>
  <c r="T7377" i="1" s="1"/>
  <c r="R7378" i="1"/>
  <c r="T7378" i="1" s="1"/>
  <c r="R7379" i="1"/>
  <c r="R7380" i="1"/>
  <c r="T7380" i="1" s="1"/>
  <c r="R7381" i="1"/>
  <c r="T7381" i="1" s="1"/>
  <c r="R7382" i="1"/>
  <c r="T7382" i="1" s="1"/>
  <c r="R7383" i="1"/>
  <c r="R7384" i="1"/>
  <c r="T7384" i="1" s="1"/>
  <c r="R7385" i="1"/>
  <c r="T7385" i="1" s="1"/>
  <c r="R7386" i="1"/>
  <c r="T7386" i="1" s="1"/>
  <c r="R7387" i="1"/>
  <c r="R7388" i="1"/>
  <c r="T7388" i="1" s="1"/>
  <c r="R7389" i="1"/>
  <c r="T7389" i="1" s="1"/>
  <c r="R7390" i="1"/>
  <c r="T7390" i="1" s="1"/>
  <c r="R7391" i="1"/>
  <c r="R7392" i="1"/>
  <c r="T7392" i="1" s="1"/>
  <c r="R7393" i="1"/>
  <c r="T7393" i="1" s="1"/>
  <c r="R7394" i="1"/>
  <c r="T7394" i="1" s="1"/>
  <c r="R7395" i="1"/>
  <c r="R7396" i="1"/>
  <c r="T7396" i="1" s="1"/>
  <c r="R7397" i="1"/>
  <c r="T7397" i="1" s="1"/>
  <c r="R7398" i="1"/>
  <c r="T7398" i="1" s="1"/>
  <c r="R7399" i="1"/>
  <c r="R7400" i="1"/>
  <c r="T7400" i="1" s="1"/>
  <c r="R7401" i="1"/>
  <c r="T7401" i="1" s="1"/>
  <c r="R7402" i="1"/>
  <c r="T7402" i="1" s="1"/>
  <c r="R7403" i="1"/>
  <c r="R7404" i="1"/>
  <c r="T7404" i="1" s="1"/>
  <c r="R7405" i="1"/>
  <c r="T7405" i="1" s="1"/>
  <c r="R7406" i="1"/>
  <c r="T7406" i="1" s="1"/>
  <c r="R7407" i="1"/>
  <c r="R7408" i="1"/>
  <c r="T7408" i="1" s="1"/>
  <c r="R7409" i="1"/>
  <c r="T7409" i="1" s="1"/>
  <c r="R7410" i="1"/>
  <c r="T7410" i="1" s="1"/>
  <c r="R7411" i="1"/>
  <c r="R7412" i="1"/>
  <c r="T7412" i="1" s="1"/>
  <c r="R7413" i="1"/>
  <c r="T7413" i="1" s="1"/>
  <c r="R7414" i="1"/>
  <c r="T7414" i="1" s="1"/>
  <c r="R7415" i="1"/>
  <c r="R7416" i="1"/>
  <c r="T7416" i="1" s="1"/>
  <c r="R7417" i="1"/>
  <c r="T7417" i="1" s="1"/>
  <c r="R7418" i="1"/>
  <c r="T7418" i="1" s="1"/>
  <c r="R7419" i="1"/>
  <c r="R7420" i="1"/>
  <c r="T7420" i="1" s="1"/>
  <c r="R7421" i="1"/>
  <c r="T7421" i="1" s="1"/>
  <c r="R7422" i="1"/>
  <c r="T7422" i="1" s="1"/>
  <c r="R7423" i="1"/>
  <c r="R7424" i="1"/>
  <c r="T7424" i="1" s="1"/>
  <c r="R7425" i="1"/>
  <c r="T7425" i="1" s="1"/>
  <c r="R7426" i="1"/>
  <c r="T7426" i="1" s="1"/>
  <c r="R7427" i="1"/>
  <c r="R7428" i="1"/>
  <c r="T7428" i="1" s="1"/>
  <c r="R7429" i="1"/>
  <c r="T7429" i="1" s="1"/>
  <c r="R7430" i="1"/>
  <c r="T7430" i="1" s="1"/>
  <c r="R7431" i="1"/>
  <c r="R7432" i="1"/>
  <c r="T7432" i="1" s="1"/>
  <c r="R7433" i="1"/>
  <c r="T7433" i="1" s="1"/>
  <c r="R7434" i="1"/>
  <c r="T7434" i="1" s="1"/>
  <c r="R7435" i="1"/>
  <c r="R7436" i="1"/>
  <c r="T7436" i="1" s="1"/>
  <c r="R7437" i="1"/>
  <c r="T7437" i="1" s="1"/>
  <c r="R7438" i="1"/>
  <c r="T7438" i="1" s="1"/>
  <c r="R7439" i="1"/>
  <c r="R7440" i="1"/>
  <c r="T7440" i="1" s="1"/>
  <c r="R7441" i="1"/>
  <c r="T7441" i="1" s="1"/>
  <c r="R7442" i="1"/>
  <c r="T7442" i="1" s="1"/>
  <c r="R7443" i="1"/>
  <c r="R7444" i="1"/>
  <c r="T7444" i="1" s="1"/>
  <c r="R7445" i="1"/>
  <c r="T7445" i="1" s="1"/>
  <c r="R7446" i="1"/>
  <c r="T7446" i="1" s="1"/>
  <c r="R7447" i="1"/>
  <c r="R7448" i="1"/>
  <c r="T7448" i="1" s="1"/>
  <c r="R7449" i="1"/>
  <c r="T7449" i="1" s="1"/>
  <c r="R7450" i="1"/>
  <c r="T7450" i="1" s="1"/>
  <c r="R7451" i="1"/>
  <c r="R7452" i="1"/>
  <c r="T7452" i="1" s="1"/>
  <c r="R7453" i="1"/>
  <c r="T7453" i="1" s="1"/>
  <c r="R7454" i="1"/>
  <c r="T7454" i="1" s="1"/>
  <c r="R7455" i="1"/>
  <c r="R7456" i="1"/>
  <c r="T7456" i="1" s="1"/>
  <c r="R7457" i="1"/>
  <c r="T7457" i="1" s="1"/>
  <c r="R7458" i="1"/>
  <c r="T7458" i="1" s="1"/>
  <c r="R7459" i="1"/>
  <c r="R7460" i="1"/>
  <c r="T7460" i="1" s="1"/>
  <c r="R7461" i="1"/>
  <c r="T7461" i="1" s="1"/>
  <c r="R7462" i="1"/>
  <c r="T7462" i="1" s="1"/>
  <c r="R7463" i="1"/>
  <c r="R7464" i="1"/>
  <c r="T7464" i="1" s="1"/>
  <c r="R7465" i="1"/>
  <c r="T7465" i="1" s="1"/>
  <c r="R7466" i="1"/>
  <c r="T7466" i="1" s="1"/>
  <c r="R7467" i="1"/>
  <c r="R7468" i="1"/>
  <c r="T7468" i="1" s="1"/>
  <c r="R7469" i="1"/>
  <c r="T7469" i="1" s="1"/>
  <c r="R7470" i="1"/>
  <c r="T7470" i="1" s="1"/>
  <c r="R7471" i="1"/>
  <c r="R7472" i="1"/>
  <c r="T7472" i="1" s="1"/>
  <c r="R7473" i="1"/>
  <c r="T7473" i="1" s="1"/>
  <c r="R7474" i="1"/>
  <c r="T7474" i="1" s="1"/>
  <c r="R7475" i="1"/>
  <c r="R7476" i="1"/>
  <c r="T7476" i="1" s="1"/>
  <c r="R7477" i="1"/>
  <c r="T7477" i="1" s="1"/>
  <c r="R7478" i="1"/>
  <c r="T7478" i="1" s="1"/>
  <c r="R7479" i="1"/>
  <c r="R7480" i="1"/>
  <c r="T7480" i="1" s="1"/>
  <c r="R7481" i="1"/>
  <c r="T7481" i="1" s="1"/>
  <c r="R7482" i="1"/>
  <c r="T7482" i="1" s="1"/>
  <c r="R7483" i="1"/>
  <c r="R7484" i="1"/>
  <c r="T7484" i="1" s="1"/>
  <c r="R7485" i="1"/>
  <c r="T7485" i="1" s="1"/>
  <c r="R7486" i="1"/>
  <c r="T7486" i="1" s="1"/>
  <c r="R7487" i="1"/>
  <c r="R7488" i="1"/>
  <c r="T7488" i="1" s="1"/>
  <c r="R7489" i="1"/>
  <c r="T7489" i="1" s="1"/>
  <c r="R7490" i="1"/>
  <c r="T7490" i="1" s="1"/>
  <c r="R7491" i="1"/>
  <c r="R7492" i="1"/>
  <c r="T7492" i="1" s="1"/>
  <c r="R7493" i="1"/>
  <c r="T7493" i="1" s="1"/>
  <c r="R7494" i="1"/>
  <c r="T7494" i="1" s="1"/>
  <c r="R7495" i="1"/>
  <c r="R7496" i="1"/>
  <c r="T7496" i="1" s="1"/>
  <c r="R7497" i="1"/>
  <c r="T7497" i="1" s="1"/>
  <c r="R7498" i="1"/>
  <c r="T7498" i="1" s="1"/>
  <c r="R7499" i="1"/>
  <c r="R7500" i="1"/>
  <c r="T7500" i="1" s="1"/>
  <c r="R7501" i="1"/>
  <c r="T7501" i="1" s="1"/>
  <c r="R7502" i="1"/>
  <c r="T7502" i="1" s="1"/>
  <c r="R7503" i="1"/>
  <c r="R7504" i="1"/>
  <c r="T7504" i="1" s="1"/>
  <c r="R7505" i="1"/>
  <c r="T7505" i="1" s="1"/>
  <c r="R7506" i="1"/>
  <c r="T7506" i="1" s="1"/>
  <c r="R7507" i="1"/>
  <c r="R7508" i="1"/>
  <c r="T7508" i="1" s="1"/>
  <c r="R7509" i="1"/>
  <c r="T7509" i="1" s="1"/>
  <c r="R7510" i="1"/>
  <c r="T7510" i="1" s="1"/>
  <c r="R7511" i="1"/>
  <c r="R7512" i="1"/>
  <c r="T7512" i="1" s="1"/>
  <c r="R7513" i="1"/>
  <c r="T7513" i="1" s="1"/>
  <c r="R7514" i="1"/>
  <c r="T7514" i="1" s="1"/>
  <c r="R7515" i="1"/>
  <c r="R7516" i="1"/>
  <c r="T7516" i="1" s="1"/>
  <c r="R7517" i="1"/>
  <c r="T7517" i="1" s="1"/>
  <c r="R7518" i="1"/>
  <c r="T7518" i="1" s="1"/>
  <c r="R7519" i="1"/>
  <c r="R7520" i="1"/>
  <c r="T7520" i="1" s="1"/>
  <c r="R7521" i="1"/>
  <c r="T7521" i="1" s="1"/>
  <c r="R7522" i="1"/>
  <c r="T7522" i="1" s="1"/>
  <c r="R7523" i="1"/>
  <c r="R7524" i="1"/>
  <c r="T7524" i="1" s="1"/>
  <c r="R7525" i="1"/>
  <c r="T7525" i="1" s="1"/>
  <c r="R7526" i="1"/>
  <c r="T7526" i="1" s="1"/>
  <c r="R7527" i="1"/>
  <c r="R7528" i="1"/>
  <c r="T7528" i="1" s="1"/>
  <c r="R7529" i="1"/>
  <c r="T7529" i="1" s="1"/>
  <c r="R7530" i="1"/>
  <c r="T7530" i="1" s="1"/>
  <c r="R7531" i="1"/>
  <c r="R7532" i="1"/>
  <c r="T7532" i="1" s="1"/>
  <c r="R7533" i="1"/>
  <c r="T7533" i="1" s="1"/>
  <c r="R7534" i="1"/>
  <c r="T7534" i="1" s="1"/>
  <c r="R7535" i="1"/>
  <c r="R7536" i="1"/>
  <c r="T7536" i="1" s="1"/>
  <c r="R7537" i="1"/>
  <c r="T7537" i="1" s="1"/>
  <c r="R7538" i="1"/>
  <c r="T7538" i="1" s="1"/>
  <c r="R7539" i="1"/>
  <c r="R7540" i="1"/>
  <c r="T7540" i="1" s="1"/>
  <c r="R7541" i="1"/>
  <c r="T7541" i="1" s="1"/>
  <c r="R7542" i="1"/>
  <c r="T7542" i="1" s="1"/>
  <c r="R7543" i="1"/>
  <c r="R7544" i="1"/>
  <c r="T7544" i="1" s="1"/>
  <c r="R7545" i="1"/>
  <c r="T7545" i="1" s="1"/>
  <c r="R7546" i="1"/>
  <c r="T7546" i="1" s="1"/>
  <c r="R7547" i="1"/>
  <c r="R7548" i="1"/>
  <c r="T7548" i="1" s="1"/>
  <c r="R7549" i="1"/>
  <c r="T7549" i="1" s="1"/>
  <c r="R7550" i="1"/>
  <c r="T7550" i="1" s="1"/>
  <c r="R7551" i="1"/>
  <c r="R7552" i="1"/>
  <c r="T7552" i="1" s="1"/>
  <c r="R7553" i="1"/>
  <c r="T7553" i="1" s="1"/>
  <c r="R7554" i="1"/>
  <c r="T7554" i="1" s="1"/>
  <c r="R7555" i="1"/>
  <c r="R7556" i="1"/>
  <c r="T7556" i="1" s="1"/>
  <c r="R7557" i="1"/>
  <c r="T7557" i="1" s="1"/>
  <c r="R7558" i="1"/>
  <c r="T7558" i="1" s="1"/>
  <c r="R7559" i="1"/>
  <c r="R7560" i="1"/>
  <c r="T7560" i="1" s="1"/>
  <c r="R7561" i="1"/>
  <c r="T7561" i="1" s="1"/>
  <c r="R7562" i="1"/>
  <c r="T7562" i="1" s="1"/>
  <c r="R7563" i="1"/>
  <c r="R7564" i="1"/>
  <c r="T7564" i="1" s="1"/>
  <c r="R7565" i="1"/>
  <c r="T7565" i="1" s="1"/>
  <c r="R7566" i="1"/>
  <c r="T7566" i="1" s="1"/>
  <c r="R7567" i="1"/>
  <c r="R7568" i="1"/>
  <c r="T7568" i="1" s="1"/>
  <c r="R7569" i="1"/>
  <c r="T7569" i="1" s="1"/>
  <c r="R7570" i="1"/>
  <c r="T7570" i="1" s="1"/>
  <c r="R7571" i="1"/>
  <c r="R7572" i="1"/>
  <c r="T7572" i="1" s="1"/>
  <c r="R7573" i="1"/>
  <c r="T7573" i="1" s="1"/>
  <c r="R7574" i="1"/>
  <c r="T7574" i="1" s="1"/>
  <c r="R7575" i="1"/>
  <c r="R7576" i="1"/>
  <c r="T7576" i="1" s="1"/>
  <c r="R7577" i="1"/>
  <c r="T7577" i="1" s="1"/>
  <c r="R7578" i="1"/>
  <c r="T7578" i="1" s="1"/>
  <c r="R7579" i="1"/>
  <c r="R7580" i="1"/>
  <c r="T7580" i="1" s="1"/>
  <c r="R7581" i="1"/>
  <c r="T7581" i="1" s="1"/>
  <c r="R7582" i="1"/>
  <c r="T7582" i="1" s="1"/>
  <c r="R7583" i="1"/>
  <c r="R7584" i="1"/>
  <c r="T7584" i="1" s="1"/>
  <c r="R7585" i="1"/>
  <c r="T7585" i="1" s="1"/>
  <c r="R7586" i="1"/>
  <c r="T7586" i="1" s="1"/>
  <c r="R7587" i="1"/>
  <c r="R7588" i="1"/>
  <c r="T7588" i="1" s="1"/>
  <c r="R7589" i="1"/>
  <c r="T7589" i="1" s="1"/>
  <c r="R7590" i="1"/>
  <c r="T7590" i="1" s="1"/>
  <c r="R7591" i="1"/>
  <c r="R7592" i="1"/>
  <c r="T7592" i="1" s="1"/>
  <c r="R7593" i="1"/>
  <c r="T7593" i="1" s="1"/>
  <c r="R7594" i="1"/>
  <c r="T7594" i="1" s="1"/>
  <c r="R7595" i="1"/>
  <c r="R7596" i="1"/>
  <c r="T7596" i="1" s="1"/>
  <c r="R7597" i="1"/>
  <c r="T7597" i="1" s="1"/>
  <c r="R7598" i="1"/>
  <c r="T7598" i="1" s="1"/>
  <c r="R7599" i="1"/>
  <c r="R7600" i="1"/>
  <c r="T7600" i="1" s="1"/>
  <c r="R7601" i="1"/>
  <c r="T7601" i="1" s="1"/>
  <c r="R7602" i="1"/>
  <c r="T7602" i="1" s="1"/>
  <c r="R7603" i="1"/>
  <c r="R7604" i="1"/>
  <c r="T7604" i="1" s="1"/>
  <c r="R7605" i="1"/>
  <c r="T7605" i="1" s="1"/>
  <c r="R7606" i="1"/>
  <c r="T7606" i="1" s="1"/>
  <c r="R7607" i="1"/>
  <c r="R7608" i="1"/>
  <c r="T7608" i="1" s="1"/>
  <c r="R7609" i="1"/>
  <c r="T7609" i="1" s="1"/>
  <c r="R7610" i="1"/>
  <c r="T7610" i="1" s="1"/>
  <c r="R7611" i="1"/>
  <c r="R7612" i="1"/>
  <c r="T7612" i="1" s="1"/>
  <c r="R7613" i="1"/>
  <c r="T7613" i="1" s="1"/>
  <c r="R7614" i="1"/>
  <c r="T7614" i="1" s="1"/>
  <c r="R7615" i="1"/>
  <c r="R7616" i="1"/>
  <c r="T7616" i="1" s="1"/>
  <c r="R7617" i="1"/>
  <c r="T7617" i="1" s="1"/>
  <c r="R7618" i="1"/>
  <c r="T7618" i="1" s="1"/>
  <c r="R7619" i="1"/>
  <c r="R7620" i="1"/>
  <c r="T7620" i="1" s="1"/>
  <c r="R7621" i="1"/>
  <c r="T7621" i="1" s="1"/>
  <c r="R7622" i="1"/>
  <c r="T7622" i="1" s="1"/>
  <c r="R7623" i="1"/>
  <c r="R7624" i="1"/>
  <c r="T7624" i="1" s="1"/>
  <c r="R7625" i="1"/>
  <c r="T7625" i="1" s="1"/>
  <c r="R7626" i="1"/>
  <c r="T7626" i="1" s="1"/>
  <c r="R7627" i="1"/>
  <c r="R7628" i="1"/>
  <c r="T7628" i="1" s="1"/>
  <c r="R7629" i="1"/>
  <c r="T7629" i="1" s="1"/>
  <c r="R7630" i="1"/>
  <c r="T7630" i="1" s="1"/>
  <c r="R7631" i="1"/>
  <c r="R7632" i="1"/>
  <c r="T7632" i="1" s="1"/>
  <c r="R7633" i="1"/>
  <c r="T7633" i="1" s="1"/>
  <c r="R7634" i="1"/>
  <c r="T7634" i="1" s="1"/>
  <c r="R7635" i="1"/>
  <c r="R7636" i="1"/>
  <c r="T7636" i="1" s="1"/>
  <c r="R7637" i="1"/>
  <c r="T7637" i="1" s="1"/>
  <c r="R7638" i="1"/>
  <c r="T7638" i="1" s="1"/>
  <c r="R7639" i="1"/>
  <c r="R7640" i="1"/>
  <c r="T7640" i="1" s="1"/>
  <c r="R7641" i="1"/>
  <c r="T7641" i="1" s="1"/>
  <c r="R7642" i="1"/>
  <c r="T7642" i="1" s="1"/>
  <c r="R7643" i="1"/>
  <c r="R7644" i="1"/>
  <c r="T7644" i="1" s="1"/>
  <c r="R7645" i="1"/>
  <c r="T7645" i="1" s="1"/>
  <c r="R7646" i="1"/>
  <c r="T7646" i="1" s="1"/>
  <c r="R7647" i="1"/>
  <c r="R7648" i="1"/>
  <c r="T7648" i="1" s="1"/>
  <c r="R7649" i="1"/>
  <c r="T7649" i="1" s="1"/>
  <c r="R7650" i="1"/>
  <c r="T7650" i="1" s="1"/>
  <c r="R7651" i="1"/>
  <c r="R7652" i="1"/>
  <c r="T7652" i="1" s="1"/>
  <c r="R7653" i="1"/>
  <c r="T7653" i="1" s="1"/>
  <c r="R7654" i="1"/>
  <c r="T7654" i="1" s="1"/>
  <c r="R7655" i="1"/>
  <c r="R7656" i="1"/>
  <c r="T7656" i="1" s="1"/>
  <c r="R7657" i="1"/>
  <c r="T7657" i="1" s="1"/>
  <c r="R7658" i="1"/>
  <c r="T7658" i="1" s="1"/>
  <c r="R7659" i="1"/>
  <c r="R7660" i="1"/>
  <c r="T7660" i="1" s="1"/>
  <c r="R7661" i="1"/>
  <c r="T7661" i="1" s="1"/>
  <c r="R7662" i="1"/>
  <c r="T7662" i="1" s="1"/>
  <c r="R7663" i="1"/>
  <c r="R7664" i="1"/>
  <c r="T7664" i="1" s="1"/>
  <c r="R7665" i="1"/>
  <c r="T7665" i="1" s="1"/>
  <c r="R7666" i="1"/>
  <c r="T7666" i="1" s="1"/>
  <c r="R7667" i="1"/>
  <c r="R7668" i="1"/>
  <c r="T7668" i="1" s="1"/>
  <c r="R7669" i="1"/>
  <c r="T7669" i="1" s="1"/>
  <c r="R7670" i="1"/>
  <c r="T7670" i="1" s="1"/>
  <c r="R7671" i="1"/>
  <c r="R7672" i="1"/>
  <c r="T7672" i="1" s="1"/>
  <c r="R7673" i="1"/>
  <c r="T7673" i="1" s="1"/>
  <c r="R7674" i="1"/>
  <c r="T7674" i="1" s="1"/>
  <c r="R7675" i="1"/>
  <c r="R7676" i="1"/>
  <c r="T7676" i="1" s="1"/>
  <c r="R7677" i="1"/>
  <c r="T7677" i="1" s="1"/>
  <c r="R7678" i="1"/>
  <c r="T7678" i="1" s="1"/>
  <c r="R7679" i="1"/>
  <c r="R7680" i="1"/>
  <c r="T7680" i="1" s="1"/>
  <c r="R7681" i="1"/>
  <c r="T7681" i="1" s="1"/>
  <c r="R7682" i="1"/>
  <c r="T7682" i="1" s="1"/>
  <c r="R7683" i="1"/>
  <c r="R7684" i="1"/>
  <c r="T7684" i="1" s="1"/>
  <c r="R7685" i="1"/>
  <c r="T7685" i="1" s="1"/>
  <c r="R7686" i="1"/>
  <c r="T7686" i="1" s="1"/>
  <c r="R7687" i="1"/>
  <c r="R7688" i="1"/>
  <c r="T7688" i="1" s="1"/>
  <c r="R7689" i="1"/>
  <c r="T7689" i="1" s="1"/>
  <c r="R7690" i="1"/>
  <c r="T7690" i="1" s="1"/>
  <c r="R7691" i="1"/>
  <c r="R7692" i="1"/>
  <c r="T7692" i="1" s="1"/>
  <c r="R7693" i="1"/>
  <c r="T7693" i="1" s="1"/>
  <c r="R7694" i="1"/>
  <c r="T7694" i="1" s="1"/>
  <c r="R7695" i="1"/>
  <c r="R7696" i="1"/>
  <c r="T7696" i="1" s="1"/>
  <c r="R7697" i="1"/>
  <c r="T7697" i="1" s="1"/>
  <c r="R7698" i="1"/>
  <c r="T7698" i="1" s="1"/>
  <c r="R7699" i="1"/>
  <c r="R7700" i="1"/>
  <c r="T7700" i="1" s="1"/>
  <c r="R7701" i="1"/>
  <c r="T7701" i="1" s="1"/>
  <c r="R7702" i="1"/>
  <c r="T7702" i="1" s="1"/>
  <c r="R7703" i="1"/>
  <c r="R7704" i="1"/>
  <c r="T7704" i="1" s="1"/>
  <c r="R7705" i="1"/>
  <c r="T7705" i="1" s="1"/>
  <c r="R7706" i="1"/>
  <c r="T7706" i="1" s="1"/>
  <c r="R7707" i="1"/>
  <c r="R7708" i="1"/>
  <c r="T7708" i="1" s="1"/>
  <c r="R7709" i="1"/>
  <c r="T7709" i="1" s="1"/>
  <c r="R7710" i="1"/>
  <c r="T7710" i="1" s="1"/>
  <c r="R7711" i="1"/>
  <c r="R7712" i="1"/>
  <c r="T7712" i="1" s="1"/>
  <c r="R7713" i="1"/>
  <c r="T7713" i="1" s="1"/>
  <c r="R7714" i="1"/>
  <c r="T7714" i="1" s="1"/>
  <c r="R7715" i="1"/>
  <c r="R7716" i="1"/>
  <c r="T7716" i="1" s="1"/>
  <c r="R7717" i="1"/>
  <c r="T7717" i="1" s="1"/>
  <c r="R7718" i="1"/>
  <c r="T7718" i="1" s="1"/>
  <c r="R7719" i="1"/>
  <c r="R7720" i="1"/>
  <c r="T7720" i="1" s="1"/>
  <c r="R7721" i="1"/>
  <c r="T7721" i="1" s="1"/>
  <c r="R7722" i="1"/>
  <c r="T7722" i="1" s="1"/>
  <c r="R7723" i="1"/>
  <c r="R7724" i="1"/>
  <c r="T7724" i="1" s="1"/>
  <c r="R7725" i="1"/>
  <c r="T7725" i="1" s="1"/>
  <c r="R7726" i="1"/>
  <c r="T7726" i="1" s="1"/>
  <c r="R7727" i="1"/>
  <c r="R7728" i="1"/>
  <c r="T7728" i="1" s="1"/>
  <c r="R7729" i="1"/>
  <c r="T7729" i="1" s="1"/>
  <c r="R7730" i="1"/>
  <c r="T7730" i="1" s="1"/>
  <c r="R7731" i="1"/>
  <c r="R7732" i="1"/>
  <c r="T7732" i="1" s="1"/>
  <c r="R7733" i="1"/>
  <c r="T7733" i="1" s="1"/>
  <c r="R7734" i="1"/>
  <c r="T7734" i="1" s="1"/>
  <c r="R7735" i="1"/>
  <c r="R7736" i="1"/>
  <c r="T7736" i="1" s="1"/>
  <c r="R7737" i="1"/>
  <c r="T7737" i="1" s="1"/>
  <c r="R7738" i="1"/>
  <c r="T7738" i="1" s="1"/>
  <c r="R7739" i="1"/>
  <c r="R7740" i="1"/>
  <c r="T7740" i="1" s="1"/>
  <c r="R7741" i="1"/>
  <c r="T7741" i="1" s="1"/>
  <c r="R7742" i="1"/>
  <c r="T7742" i="1" s="1"/>
  <c r="R7743" i="1"/>
  <c r="R7744" i="1"/>
  <c r="T7744" i="1" s="1"/>
  <c r="R7745" i="1"/>
  <c r="T7745" i="1" s="1"/>
  <c r="R7746" i="1"/>
  <c r="T7746" i="1" s="1"/>
  <c r="R7747" i="1"/>
  <c r="R7748" i="1"/>
  <c r="T7748" i="1" s="1"/>
  <c r="R7749" i="1"/>
  <c r="T7749" i="1" s="1"/>
  <c r="R7750" i="1"/>
  <c r="T7750" i="1" s="1"/>
  <c r="R7751" i="1"/>
  <c r="R7752" i="1"/>
  <c r="T7752" i="1" s="1"/>
  <c r="R7753" i="1"/>
  <c r="T7753" i="1" s="1"/>
  <c r="R7754" i="1"/>
  <c r="T7754" i="1" s="1"/>
  <c r="R7755" i="1"/>
  <c r="R7756" i="1"/>
  <c r="T7756" i="1" s="1"/>
  <c r="R7757" i="1"/>
  <c r="T7757" i="1" s="1"/>
  <c r="R7758" i="1"/>
  <c r="T7758" i="1" s="1"/>
  <c r="R7759" i="1"/>
  <c r="R7760" i="1"/>
  <c r="T7760" i="1" s="1"/>
  <c r="R7761" i="1"/>
  <c r="T7761" i="1" s="1"/>
  <c r="R7762" i="1"/>
  <c r="T7762" i="1" s="1"/>
  <c r="R7763" i="1"/>
  <c r="R7764" i="1"/>
  <c r="T7764" i="1" s="1"/>
  <c r="R7765" i="1"/>
  <c r="T7765" i="1" s="1"/>
  <c r="R7766" i="1"/>
  <c r="T7766" i="1" s="1"/>
  <c r="R7767" i="1"/>
  <c r="R7768" i="1"/>
  <c r="T7768" i="1" s="1"/>
  <c r="R7769" i="1"/>
  <c r="T7769" i="1" s="1"/>
  <c r="R7770" i="1"/>
  <c r="T7770" i="1" s="1"/>
  <c r="R7771" i="1"/>
  <c r="R7772" i="1"/>
  <c r="T7772" i="1" s="1"/>
  <c r="R7773" i="1"/>
  <c r="T7773" i="1" s="1"/>
  <c r="R7774" i="1"/>
  <c r="T7774" i="1" s="1"/>
  <c r="R7775" i="1"/>
  <c r="R7776" i="1"/>
  <c r="T7776" i="1" s="1"/>
  <c r="R7777" i="1"/>
  <c r="T7777" i="1" s="1"/>
  <c r="R7778" i="1"/>
  <c r="T7778" i="1" s="1"/>
  <c r="R7779" i="1"/>
  <c r="R7780" i="1"/>
  <c r="T7780" i="1" s="1"/>
  <c r="R7781" i="1"/>
  <c r="T7781" i="1" s="1"/>
  <c r="R7782" i="1"/>
  <c r="T7782" i="1" s="1"/>
  <c r="R7783" i="1"/>
  <c r="R7784" i="1"/>
  <c r="T7784" i="1" s="1"/>
  <c r="R7785" i="1"/>
  <c r="T7785" i="1" s="1"/>
  <c r="R7786" i="1"/>
  <c r="T7786" i="1" s="1"/>
  <c r="R7787" i="1"/>
  <c r="R7788" i="1"/>
  <c r="T7788" i="1" s="1"/>
  <c r="R7789" i="1"/>
  <c r="T7789" i="1" s="1"/>
  <c r="R7790" i="1"/>
  <c r="T7790" i="1" s="1"/>
  <c r="R7791" i="1"/>
  <c r="R7792" i="1"/>
  <c r="T7792" i="1" s="1"/>
  <c r="R7793" i="1"/>
  <c r="T7793" i="1" s="1"/>
  <c r="R7794" i="1"/>
  <c r="T7794" i="1" s="1"/>
  <c r="R7795" i="1"/>
  <c r="R7796" i="1"/>
  <c r="T7796" i="1" s="1"/>
  <c r="R7797" i="1"/>
  <c r="T7797" i="1" s="1"/>
  <c r="R7798" i="1"/>
  <c r="T7798" i="1" s="1"/>
  <c r="R7799" i="1"/>
  <c r="R7800" i="1"/>
  <c r="T7800" i="1" s="1"/>
  <c r="R7801" i="1"/>
  <c r="T7801" i="1" s="1"/>
  <c r="R7802" i="1"/>
  <c r="T7802" i="1" s="1"/>
  <c r="R7803" i="1"/>
  <c r="R7804" i="1"/>
  <c r="T7804" i="1" s="1"/>
  <c r="R7805" i="1"/>
  <c r="T7805" i="1" s="1"/>
  <c r="R7806" i="1"/>
  <c r="T7806" i="1" s="1"/>
  <c r="R7807" i="1"/>
  <c r="R7808" i="1"/>
  <c r="T7808" i="1" s="1"/>
  <c r="R7809" i="1"/>
  <c r="T7809" i="1" s="1"/>
  <c r="R7810" i="1"/>
  <c r="T7810" i="1" s="1"/>
  <c r="R7811" i="1"/>
  <c r="R7812" i="1"/>
  <c r="T7812" i="1" s="1"/>
  <c r="R7813" i="1"/>
  <c r="T7813" i="1" s="1"/>
  <c r="R7814" i="1"/>
  <c r="T7814" i="1" s="1"/>
  <c r="R7815" i="1"/>
  <c r="R7816" i="1"/>
  <c r="T7816" i="1" s="1"/>
  <c r="R7817" i="1"/>
  <c r="T7817" i="1" s="1"/>
  <c r="R7818" i="1"/>
  <c r="T7818" i="1" s="1"/>
  <c r="R7819" i="1"/>
  <c r="R7820" i="1"/>
  <c r="T7820" i="1" s="1"/>
  <c r="R7821" i="1"/>
  <c r="T7821" i="1" s="1"/>
  <c r="R7822" i="1"/>
  <c r="T7822" i="1" s="1"/>
  <c r="R7823" i="1"/>
  <c r="R7824" i="1"/>
  <c r="T7824" i="1" s="1"/>
  <c r="R7825" i="1"/>
  <c r="T7825" i="1" s="1"/>
  <c r="R7826" i="1"/>
  <c r="T7826" i="1" s="1"/>
  <c r="R7827" i="1"/>
  <c r="R7828" i="1"/>
  <c r="T7828" i="1" s="1"/>
  <c r="R7829" i="1"/>
  <c r="T7829" i="1" s="1"/>
  <c r="R7830" i="1"/>
  <c r="T7830" i="1" s="1"/>
  <c r="R7831" i="1"/>
  <c r="R7832" i="1"/>
  <c r="T7832" i="1" s="1"/>
  <c r="R7833" i="1"/>
  <c r="T7833" i="1" s="1"/>
  <c r="R7834" i="1"/>
  <c r="T7834" i="1" s="1"/>
  <c r="R7835" i="1"/>
  <c r="R7836" i="1"/>
  <c r="T7836" i="1" s="1"/>
  <c r="R7837" i="1"/>
  <c r="T7837" i="1" s="1"/>
  <c r="R7838" i="1"/>
  <c r="T7838" i="1" s="1"/>
  <c r="R7839" i="1"/>
  <c r="R7840" i="1"/>
  <c r="T7840" i="1" s="1"/>
  <c r="R7841" i="1"/>
  <c r="T7841" i="1" s="1"/>
  <c r="R7842" i="1"/>
  <c r="T7842" i="1" s="1"/>
  <c r="R7843" i="1"/>
  <c r="R7844" i="1"/>
  <c r="T7844" i="1" s="1"/>
  <c r="R7845" i="1"/>
  <c r="T7845" i="1" s="1"/>
  <c r="R7846" i="1"/>
  <c r="T7846" i="1" s="1"/>
  <c r="R7847" i="1"/>
  <c r="R7848" i="1"/>
  <c r="T7848" i="1" s="1"/>
  <c r="R7849" i="1"/>
  <c r="T7849" i="1" s="1"/>
  <c r="R7850" i="1"/>
  <c r="T7850" i="1" s="1"/>
  <c r="R7851" i="1"/>
  <c r="R7852" i="1"/>
  <c r="T7852" i="1" s="1"/>
  <c r="R7853" i="1"/>
  <c r="T7853" i="1" s="1"/>
  <c r="R7854" i="1"/>
  <c r="T7854" i="1" s="1"/>
  <c r="R7855" i="1"/>
  <c r="R7856" i="1"/>
  <c r="T7856" i="1" s="1"/>
  <c r="R7857" i="1"/>
  <c r="T7857" i="1" s="1"/>
  <c r="R7858" i="1"/>
  <c r="T7858" i="1" s="1"/>
  <c r="R7859" i="1"/>
  <c r="R7860" i="1"/>
  <c r="T7860" i="1" s="1"/>
  <c r="R7861" i="1"/>
  <c r="T7861" i="1" s="1"/>
  <c r="R7862" i="1"/>
  <c r="T7862" i="1" s="1"/>
  <c r="R7863" i="1"/>
  <c r="R7864" i="1"/>
  <c r="T7864" i="1" s="1"/>
  <c r="R7865" i="1"/>
  <c r="T7865" i="1" s="1"/>
  <c r="R7866" i="1"/>
  <c r="T7866" i="1" s="1"/>
  <c r="R7867" i="1"/>
  <c r="R7868" i="1"/>
  <c r="T7868" i="1" s="1"/>
  <c r="R7869" i="1"/>
  <c r="T7869" i="1" s="1"/>
  <c r="R7870" i="1"/>
  <c r="T7870" i="1" s="1"/>
  <c r="R7871" i="1"/>
  <c r="R7872" i="1"/>
  <c r="T7872" i="1" s="1"/>
  <c r="R7873" i="1"/>
  <c r="T7873" i="1" s="1"/>
  <c r="R7874" i="1"/>
  <c r="T7874" i="1" s="1"/>
  <c r="R7875" i="1"/>
  <c r="R7876" i="1"/>
  <c r="T7876" i="1" s="1"/>
  <c r="R7877" i="1"/>
  <c r="T7877" i="1" s="1"/>
  <c r="R7878" i="1"/>
  <c r="T7878" i="1" s="1"/>
  <c r="R7879" i="1"/>
  <c r="R7880" i="1"/>
  <c r="T7880" i="1" s="1"/>
  <c r="R7881" i="1"/>
  <c r="T7881" i="1" s="1"/>
  <c r="R7882" i="1"/>
  <c r="T7882" i="1" s="1"/>
  <c r="R7883" i="1"/>
  <c r="R7884" i="1"/>
  <c r="T7884" i="1" s="1"/>
  <c r="R7885" i="1"/>
  <c r="T7885" i="1" s="1"/>
  <c r="R7886" i="1"/>
  <c r="T7886" i="1" s="1"/>
  <c r="R7887" i="1"/>
  <c r="R7888" i="1"/>
  <c r="T7888" i="1" s="1"/>
  <c r="R7889" i="1"/>
  <c r="T7889" i="1" s="1"/>
  <c r="R7890" i="1"/>
  <c r="T7890" i="1" s="1"/>
  <c r="R7891" i="1"/>
  <c r="R7892" i="1"/>
  <c r="T7892" i="1" s="1"/>
  <c r="R7893" i="1"/>
  <c r="T7893" i="1" s="1"/>
  <c r="R7894" i="1"/>
  <c r="T7894" i="1" s="1"/>
  <c r="R7895" i="1"/>
  <c r="R7896" i="1"/>
  <c r="T7896" i="1" s="1"/>
  <c r="R7897" i="1"/>
  <c r="T7897" i="1" s="1"/>
  <c r="R7898" i="1"/>
  <c r="T7898" i="1" s="1"/>
  <c r="R7899" i="1"/>
  <c r="R7900" i="1"/>
  <c r="T7900" i="1" s="1"/>
  <c r="R7901" i="1"/>
  <c r="T7901" i="1" s="1"/>
  <c r="R7902" i="1"/>
  <c r="T7902" i="1" s="1"/>
  <c r="R7903" i="1"/>
  <c r="R7904" i="1"/>
  <c r="T7904" i="1" s="1"/>
  <c r="R7905" i="1"/>
  <c r="T7905" i="1" s="1"/>
  <c r="R7906" i="1"/>
  <c r="T7906" i="1" s="1"/>
  <c r="R7907" i="1"/>
  <c r="R7908" i="1"/>
  <c r="T7908" i="1" s="1"/>
  <c r="R7909" i="1"/>
  <c r="T7909" i="1" s="1"/>
  <c r="R7910" i="1"/>
  <c r="T7910" i="1" s="1"/>
  <c r="R7911" i="1"/>
  <c r="R7912" i="1"/>
  <c r="T7912" i="1" s="1"/>
  <c r="R7913" i="1"/>
  <c r="T7913" i="1" s="1"/>
  <c r="R7914" i="1"/>
  <c r="T7914" i="1" s="1"/>
  <c r="R7915" i="1"/>
  <c r="R7916" i="1"/>
  <c r="T7916" i="1" s="1"/>
  <c r="R7917" i="1"/>
  <c r="T7917" i="1" s="1"/>
  <c r="R7918" i="1"/>
  <c r="T7918" i="1" s="1"/>
  <c r="R7919" i="1"/>
  <c r="R7920" i="1"/>
  <c r="T7920" i="1" s="1"/>
  <c r="R7921" i="1"/>
  <c r="T7921" i="1" s="1"/>
  <c r="R7922" i="1"/>
  <c r="T7922" i="1" s="1"/>
  <c r="R7923" i="1"/>
  <c r="R7924" i="1"/>
  <c r="T7924" i="1" s="1"/>
  <c r="R7925" i="1"/>
  <c r="T7925" i="1" s="1"/>
  <c r="R7926" i="1"/>
  <c r="T7926" i="1" s="1"/>
  <c r="R7927" i="1"/>
  <c r="R7928" i="1"/>
  <c r="T7928" i="1" s="1"/>
  <c r="R7929" i="1"/>
  <c r="T7929" i="1" s="1"/>
  <c r="R7930" i="1"/>
  <c r="T7930" i="1" s="1"/>
  <c r="R7931" i="1"/>
  <c r="R7932" i="1"/>
  <c r="T7932" i="1" s="1"/>
  <c r="R7933" i="1"/>
  <c r="T7933" i="1" s="1"/>
  <c r="R7934" i="1"/>
  <c r="T7934" i="1" s="1"/>
  <c r="R7935" i="1"/>
  <c r="R7936" i="1"/>
  <c r="T7936" i="1" s="1"/>
  <c r="R7937" i="1"/>
  <c r="T7937" i="1" s="1"/>
  <c r="R7938" i="1"/>
  <c r="T7938" i="1" s="1"/>
  <c r="R7939" i="1"/>
  <c r="R7940" i="1"/>
  <c r="T7940" i="1" s="1"/>
  <c r="R7941" i="1"/>
  <c r="T7941" i="1" s="1"/>
  <c r="R7942" i="1"/>
  <c r="T7942" i="1" s="1"/>
  <c r="R7943" i="1"/>
  <c r="R7944" i="1"/>
  <c r="T7944" i="1" s="1"/>
  <c r="R7945" i="1"/>
  <c r="T7945" i="1" s="1"/>
  <c r="R7946" i="1"/>
  <c r="T7946" i="1" s="1"/>
  <c r="R7947" i="1"/>
  <c r="R7948" i="1"/>
  <c r="T7948" i="1" s="1"/>
  <c r="R7949" i="1"/>
  <c r="T7949" i="1" s="1"/>
  <c r="R7950" i="1"/>
  <c r="T7950" i="1" s="1"/>
  <c r="R7951" i="1"/>
  <c r="R7952" i="1"/>
  <c r="T7952" i="1" s="1"/>
  <c r="R7953" i="1"/>
  <c r="T7953" i="1" s="1"/>
  <c r="R7954" i="1"/>
  <c r="T7954" i="1" s="1"/>
  <c r="R7955" i="1"/>
  <c r="R7956" i="1"/>
  <c r="T7956" i="1" s="1"/>
  <c r="R7957" i="1"/>
  <c r="T7957" i="1" s="1"/>
  <c r="R7958" i="1"/>
  <c r="T7958" i="1" s="1"/>
  <c r="R7959" i="1"/>
  <c r="R7960" i="1"/>
  <c r="T7960" i="1" s="1"/>
  <c r="R7961" i="1"/>
  <c r="T7961" i="1" s="1"/>
  <c r="R7962" i="1"/>
  <c r="T7962" i="1" s="1"/>
  <c r="R7963" i="1"/>
  <c r="R7964" i="1"/>
  <c r="T7964" i="1" s="1"/>
  <c r="R7965" i="1"/>
  <c r="T7965" i="1" s="1"/>
  <c r="R7966" i="1"/>
  <c r="T7966" i="1" s="1"/>
  <c r="R7967" i="1"/>
  <c r="R7968" i="1"/>
  <c r="T7968" i="1" s="1"/>
  <c r="R7969" i="1"/>
  <c r="T7969" i="1" s="1"/>
  <c r="R7970" i="1"/>
  <c r="T7970" i="1" s="1"/>
  <c r="R7971" i="1"/>
  <c r="R7972" i="1"/>
  <c r="T7972" i="1" s="1"/>
  <c r="R7973" i="1"/>
  <c r="T7973" i="1" s="1"/>
  <c r="R7974" i="1"/>
  <c r="T7974" i="1" s="1"/>
  <c r="R7975" i="1"/>
  <c r="R7976" i="1"/>
  <c r="T7976" i="1" s="1"/>
  <c r="R7977" i="1"/>
  <c r="T7977" i="1" s="1"/>
  <c r="R7978" i="1"/>
  <c r="T7978" i="1" s="1"/>
  <c r="R7979" i="1"/>
  <c r="R7980" i="1"/>
  <c r="T7980" i="1" s="1"/>
  <c r="R7981" i="1"/>
  <c r="T7981" i="1" s="1"/>
  <c r="R7982" i="1"/>
  <c r="T7982" i="1" s="1"/>
  <c r="R7983" i="1"/>
  <c r="R7984" i="1"/>
  <c r="T7984" i="1" s="1"/>
  <c r="R7985" i="1"/>
  <c r="T7985" i="1" s="1"/>
  <c r="R7986" i="1"/>
  <c r="T7986" i="1" s="1"/>
  <c r="R7987" i="1"/>
  <c r="R7988" i="1"/>
  <c r="T7988" i="1" s="1"/>
  <c r="R7989" i="1"/>
  <c r="T7989" i="1" s="1"/>
  <c r="R7990" i="1"/>
  <c r="T7990" i="1" s="1"/>
  <c r="R7991" i="1"/>
  <c r="R7992" i="1"/>
  <c r="T7992" i="1" s="1"/>
  <c r="R7993" i="1"/>
  <c r="T7993" i="1" s="1"/>
  <c r="R7994" i="1"/>
  <c r="T7994" i="1" s="1"/>
  <c r="R7995" i="1"/>
  <c r="R7996" i="1"/>
  <c r="T7996" i="1" s="1"/>
  <c r="R7997" i="1"/>
  <c r="T7997" i="1" s="1"/>
  <c r="R7998" i="1"/>
  <c r="T7998" i="1" s="1"/>
  <c r="R7999" i="1"/>
  <c r="R8000" i="1"/>
  <c r="T8000" i="1" s="1"/>
  <c r="R8001" i="1"/>
  <c r="T8001" i="1" s="1"/>
  <c r="R8002" i="1"/>
  <c r="T8002" i="1" s="1"/>
  <c r="R8003" i="1"/>
  <c r="R8004" i="1"/>
  <c r="T8004" i="1" s="1"/>
  <c r="R8005" i="1"/>
  <c r="T8005" i="1" s="1"/>
  <c r="R8006" i="1"/>
  <c r="T8006" i="1" s="1"/>
  <c r="R8007" i="1"/>
  <c r="R8008" i="1"/>
  <c r="T8008" i="1" s="1"/>
  <c r="R8009" i="1"/>
  <c r="T8009" i="1" s="1"/>
  <c r="R8010" i="1"/>
  <c r="T8010" i="1" s="1"/>
  <c r="R8011" i="1"/>
  <c r="R8012" i="1"/>
  <c r="T8012" i="1" s="1"/>
  <c r="R8013" i="1"/>
  <c r="T8013" i="1" s="1"/>
  <c r="R8014" i="1"/>
  <c r="T8014" i="1" s="1"/>
  <c r="R8015" i="1"/>
  <c r="R8016" i="1"/>
  <c r="T8016" i="1" s="1"/>
  <c r="R8017" i="1"/>
  <c r="T8017" i="1" s="1"/>
  <c r="R8018" i="1"/>
  <c r="T8018" i="1" s="1"/>
  <c r="R8019" i="1"/>
  <c r="R8020" i="1"/>
  <c r="T8020" i="1" s="1"/>
  <c r="R8021" i="1"/>
  <c r="T8021" i="1" s="1"/>
  <c r="R8022" i="1"/>
  <c r="T8022" i="1" s="1"/>
  <c r="R8023" i="1"/>
  <c r="R8024" i="1"/>
  <c r="T8024" i="1" s="1"/>
  <c r="R8025" i="1"/>
  <c r="T8025" i="1" s="1"/>
  <c r="R8026" i="1"/>
  <c r="T8026" i="1" s="1"/>
  <c r="R8027" i="1"/>
  <c r="R8028" i="1"/>
  <c r="T8028" i="1" s="1"/>
  <c r="R8029" i="1"/>
  <c r="T8029" i="1" s="1"/>
  <c r="R8030" i="1"/>
  <c r="T8030" i="1" s="1"/>
  <c r="R8031" i="1"/>
  <c r="R8032" i="1"/>
  <c r="T8032" i="1" s="1"/>
  <c r="R8033" i="1"/>
  <c r="T8033" i="1" s="1"/>
  <c r="R8034" i="1"/>
  <c r="T8034" i="1" s="1"/>
  <c r="R8035" i="1"/>
  <c r="R8036" i="1"/>
  <c r="T8036" i="1" s="1"/>
  <c r="R8037" i="1"/>
  <c r="T8037" i="1" s="1"/>
  <c r="R8038" i="1"/>
  <c r="T8038" i="1" s="1"/>
  <c r="R8039" i="1"/>
  <c r="R8040" i="1"/>
  <c r="T8040" i="1" s="1"/>
  <c r="R8041" i="1"/>
  <c r="T8041" i="1" s="1"/>
  <c r="R8042" i="1"/>
  <c r="T8042" i="1" s="1"/>
  <c r="R8043" i="1"/>
  <c r="R8044" i="1"/>
  <c r="T8044" i="1" s="1"/>
  <c r="R8045" i="1"/>
  <c r="T8045" i="1" s="1"/>
  <c r="R8046" i="1"/>
  <c r="T8046" i="1" s="1"/>
  <c r="R8047" i="1"/>
  <c r="R8048" i="1"/>
  <c r="T8048" i="1" s="1"/>
  <c r="R8049" i="1"/>
  <c r="T8049" i="1" s="1"/>
  <c r="R8050" i="1"/>
  <c r="T8050" i="1" s="1"/>
  <c r="R8051" i="1"/>
  <c r="R8052" i="1"/>
  <c r="T8052" i="1" s="1"/>
  <c r="R8053" i="1"/>
  <c r="T8053" i="1" s="1"/>
  <c r="R8054" i="1"/>
  <c r="T8054" i="1" s="1"/>
  <c r="R8055" i="1"/>
  <c r="R8056" i="1"/>
  <c r="T8056" i="1" s="1"/>
  <c r="R8057" i="1"/>
  <c r="T8057" i="1" s="1"/>
  <c r="R8058" i="1"/>
  <c r="T8058" i="1" s="1"/>
  <c r="R8059" i="1"/>
  <c r="R8060" i="1"/>
  <c r="T8060" i="1" s="1"/>
  <c r="R8061" i="1"/>
  <c r="T8061" i="1" s="1"/>
  <c r="R8062" i="1"/>
  <c r="T8062" i="1" s="1"/>
  <c r="R8063" i="1"/>
  <c r="R8064" i="1"/>
  <c r="T8064" i="1" s="1"/>
  <c r="R8065" i="1"/>
  <c r="T8065" i="1" s="1"/>
  <c r="R8066" i="1"/>
  <c r="T8066" i="1" s="1"/>
  <c r="R8067" i="1"/>
  <c r="R8068" i="1"/>
  <c r="T8068" i="1" s="1"/>
  <c r="R8069" i="1"/>
  <c r="T8069" i="1" s="1"/>
  <c r="R8070" i="1"/>
  <c r="T8070" i="1" s="1"/>
  <c r="R8071" i="1"/>
  <c r="R8072" i="1"/>
  <c r="T8072" i="1" s="1"/>
  <c r="R8073" i="1"/>
  <c r="T8073" i="1" s="1"/>
  <c r="R8074" i="1"/>
  <c r="T8074" i="1" s="1"/>
  <c r="R8075" i="1"/>
  <c r="R8076" i="1"/>
  <c r="T8076" i="1" s="1"/>
  <c r="R8077" i="1"/>
  <c r="T8077" i="1" s="1"/>
  <c r="R8078" i="1"/>
  <c r="T8078" i="1" s="1"/>
  <c r="R8079" i="1"/>
  <c r="R8080" i="1"/>
  <c r="T8080" i="1" s="1"/>
  <c r="R8081" i="1"/>
  <c r="T8081" i="1" s="1"/>
  <c r="R8082" i="1"/>
  <c r="T8082" i="1" s="1"/>
  <c r="R8083" i="1"/>
  <c r="R8084" i="1"/>
  <c r="T8084" i="1" s="1"/>
  <c r="R8085" i="1"/>
  <c r="T8085" i="1" s="1"/>
  <c r="R8086" i="1"/>
  <c r="T8086" i="1" s="1"/>
  <c r="R8087" i="1"/>
  <c r="R8088" i="1"/>
  <c r="T8088" i="1" s="1"/>
  <c r="R8089" i="1"/>
  <c r="T8089" i="1" s="1"/>
  <c r="R8090" i="1"/>
  <c r="T8090" i="1" s="1"/>
  <c r="R8091" i="1"/>
  <c r="R8092" i="1"/>
  <c r="T8092" i="1" s="1"/>
  <c r="R8093" i="1"/>
  <c r="T8093" i="1" s="1"/>
  <c r="R8094" i="1"/>
  <c r="T8094" i="1" s="1"/>
  <c r="R8095" i="1"/>
  <c r="R8096" i="1"/>
  <c r="T8096" i="1" s="1"/>
  <c r="R8097" i="1"/>
  <c r="T8097" i="1" s="1"/>
  <c r="R8098" i="1"/>
  <c r="T8098" i="1" s="1"/>
  <c r="R8099" i="1"/>
  <c r="R8100" i="1"/>
  <c r="T8100" i="1" s="1"/>
  <c r="R8101" i="1"/>
  <c r="T8101" i="1" s="1"/>
  <c r="R8102" i="1"/>
  <c r="T8102" i="1" s="1"/>
  <c r="R8103" i="1"/>
  <c r="R8104" i="1"/>
  <c r="T8104" i="1" s="1"/>
  <c r="R8105" i="1"/>
  <c r="T8105" i="1" s="1"/>
  <c r="R8106" i="1"/>
  <c r="T8106" i="1" s="1"/>
  <c r="R8107" i="1"/>
  <c r="R8108" i="1"/>
  <c r="T8108" i="1" s="1"/>
  <c r="R8109" i="1"/>
  <c r="T8109" i="1" s="1"/>
  <c r="R8110" i="1"/>
  <c r="T8110" i="1" s="1"/>
  <c r="R8111" i="1"/>
  <c r="R8112" i="1"/>
  <c r="T8112" i="1" s="1"/>
  <c r="R8113" i="1"/>
  <c r="T8113" i="1" s="1"/>
  <c r="R8114" i="1"/>
  <c r="T8114" i="1" s="1"/>
  <c r="R8115" i="1"/>
  <c r="R8116" i="1"/>
  <c r="T8116" i="1" s="1"/>
  <c r="R8117" i="1"/>
  <c r="T8117" i="1" s="1"/>
  <c r="R8118" i="1"/>
  <c r="T8118" i="1" s="1"/>
  <c r="R8119" i="1"/>
  <c r="R8120" i="1"/>
  <c r="T8120" i="1" s="1"/>
  <c r="R8121" i="1"/>
  <c r="T8121" i="1" s="1"/>
  <c r="R8122" i="1"/>
  <c r="T8122" i="1" s="1"/>
  <c r="R8123" i="1"/>
  <c r="R8124" i="1"/>
  <c r="T8124" i="1" s="1"/>
  <c r="R8125" i="1"/>
  <c r="T8125" i="1" s="1"/>
  <c r="R8126" i="1"/>
  <c r="T8126" i="1" s="1"/>
  <c r="R8127" i="1"/>
  <c r="R8128" i="1"/>
  <c r="T8128" i="1" s="1"/>
  <c r="R8129" i="1"/>
  <c r="T8129" i="1" s="1"/>
  <c r="R8130" i="1"/>
  <c r="T8130" i="1" s="1"/>
  <c r="R8131" i="1"/>
  <c r="R8132" i="1"/>
  <c r="T8132" i="1" s="1"/>
  <c r="R8133" i="1"/>
  <c r="T8133" i="1" s="1"/>
  <c r="R8134" i="1"/>
  <c r="T8134" i="1" s="1"/>
  <c r="R8135" i="1"/>
  <c r="R8136" i="1"/>
  <c r="T8136" i="1" s="1"/>
  <c r="R8137" i="1"/>
  <c r="T8137" i="1" s="1"/>
  <c r="R8138" i="1"/>
  <c r="T8138" i="1" s="1"/>
  <c r="R8139" i="1"/>
  <c r="R8140" i="1"/>
  <c r="T8140" i="1" s="1"/>
  <c r="R8141" i="1"/>
  <c r="T8141" i="1" s="1"/>
  <c r="R8142" i="1"/>
  <c r="T8142" i="1" s="1"/>
  <c r="R8143" i="1"/>
  <c r="R8144" i="1"/>
  <c r="T8144" i="1" s="1"/>
  <c r="R8145" i="1"/>
  <c r="T8145" i="1" s="1"/>
  <c r="R8146" i="1"/>
  <c r="T8146" i="1" s="1"/>
  <c r="R8147" i="1"/>
  <c r="R8148" i="1"/>
  <c r="T8148" i="1" s="1"/>
  <c r="R8149" i="1"/>
  <c r="T8149" i="1" s="1"/>
  <c r="R8150" i="1"/>
  <c r="T8150" i="1" s="1"/>
  <c r="R8151" i="1"/>
  <c r="R8152" i="1"/>
  <c r="T8152" i="1" s="1"/>
  <c r="R8153" i="1"/>
  <c r="T8153" i="1" s="1"/>
  <c r="R8154" i="1"/>
  <c r="T8154" i="1" s="1"/>
  <c r="R8155" i="1"/>
  <c r="R8156" i="1"/>
  <c r="T8156" i="1" s="1"/>
  <c r="R8157" i="1"/>
  <c r="T8157" i="1" s="1"/>
  <c r="R8158" i="1"/>
  <c r="T8158" i="1" s="1"/>
  <c r="R8159" i="1"/>
  <c r="R8160" i="1"/>
  <c r="T8160" i="1" s="1"/>
  <c r="R8161" i="1"/>
  <c r="T8161" i="1" s="1"/>
  <c r="R8162" i="1"/>
  <c r="T8162" i="1" s="1"/>
  <c r="R8163" i="1"/>
  <c r="R8164" i="1"/>
  <c r="T8164" i="1" s="1"/>
  <c r="R8165" i="1"/>
  <c r="T8165" i="1" s="1"/>
  <c r="R8166" i="1"/>
  <c r="T8166" i="1" s="1"/>
  <c r="R8167" i="1"/>
  <c r="R8168" i="1"/>
  <c r="T8168" i="1" s="1"/>
  <c r="R8169" i="1"/>
  <c r="T8169" i="1" s="1"/>
  <c r="R8170" i="1"/>
  <c r="T8170" i="1" s="1"/>
  <c r="R8171" i="1"/>
  <c r="R8172" i="1"/>
  <c r="T8172" i="1" s="1"/>
  <c r="R8173" i="1"/>
  <c r="T8173" i="1" s="1"/>
  <c r="R8174" i="1"/>
  <c r="T8174" i="1" s="1"/>
  <c r="R8175" i="1"/>
  <c r="R8176" i="1"/>
  <c r="T8176" i="1" s="1"/>
  <c r="R8177" i="1"/>
  <c r="T8177" i="1" s="1"/>
  <c r="R8178" i="1"/>
  <c r="T8178" i="1" s="1"/>
  <c r="R8179" i="1"/>
  <c r="R8180" i="1"/>
  <c r="T8180" i="1" s="1"/>
  <c r="R8181" i="1"/>
  <c r="T8181" i="1" s="1"/>
  <c r="R8182" i="1"/>
  <c r="T8182" i="1" s="1"/>
  <c r="R8183" i="1"/>
  <c r="R8184" i="1"/>
  <c r="T8184" i="1" s="1"/>
  <c r="R8185" i="1"/>
  <c r="T8185" i="1" s="1"/>
  <c r="R8186" i="1"/>
  <c r="T8186" i="1" s="1"/>
  <c r="R8187" i="1"/>
  <c r="R8188" i="1"/>
  <c r="T8188" i="1" s="1"/>
  <c r="R8189" i="1"/>
  <c r="T8189" i="1" s="1"/>
  <c r="R8190" i="1"/>
  <c r="T8190" i="1" s="1"/>
  <c r="R8191" i="1"/>
  <c r="R8192" i="1"/>
  <c r="T8192" i="1" s="1"/>
  <c r="R8193" i="1"/>
  <c r="T8193" i="1" s="1"/>
  <c r="R8194" i="1"/>
  <c r="T8194" i="1" s="1"/>
  <c r="R8195" i="1"/>
  <c r="R8196" i="1"/>
  <c r="T8196" i="1" s="1"/>
  <c r="R8197" i="1"/>
  <c r="T8197" i="1" s="1"/>
  <c r="R8198" i="1"/>
  <c r="T8198" i="1" s="1"/>
  <c r="R8199" i="1"/>
  <c r="R8200" i="1"/>
  <c r="T8200" i="1" s="1"/>
  <c r="R8201" i="1"/>
  <c r="T8201" i="1" s="1"/>
  <c r="R8202" i="1"/>
  <c r="T8202" i="1" s="1"/>
  <c r="R8203" i="1"/>
  <c r="R8204" i="1"/>
  <c r="T8204" i="1" s="1"/>
  <c r="R8205" i="1"/>
  <c r="T8205" i="1" s="1"/>
  <c r="R8206" i="1"/>
  <c r="T8206" i="1" s="1"/>
  <c r="R8207" i="1"/>
  <c r="R8208" i="1"/>
  <c r="T8208" i="1" s="1"/>
  <c r="R8209" i="1"/>
  <c r="T8209" i="1" s="1"/>
  <c r="R8210" i="1"/>
  <c r="T8210" i="1" s="1"/>
  <c r="R8211" i="1"/>
  <c r="R8212" i="1"/>
  <c r="T8212" i="1" s="1"/>
  <c r="R8213" i="1"/>
  <c r="T8213" i="1" s="1"/>
  <c r="R8214" i="1"/>
  <c r="T8214" i="1" s="1"/>
  <c r="R8215" i="1"/>
  <c r="R8216" i="1"/>
  <c r="T8216" i="1" s="1"/>
  <c r="R8217" i="1"/>
  <c r="T8217" i="1" s="1"/>
  <c r="R8218" i="1"/>
  <c r="T8218" i="1" s="1"/>
  <c r="R8219" i="1"/>
  <c r="R8220" i="1"/>
  <c r="T8220" i="1" s="1"/>
  <c r="R8221" i="1"/>
  <c r="T8221" i="1" s="1"/>
  <c r="R8222" i="1"/>
  <c r="T8222" i="1" s="1"/>
  <c r="R8223" i="1"/>
  <c r="R8224" i="1"/>
  <c r="T8224" i="1" s="1"/>
  <c r="R8225" i="1"/>
  <c r="T8225" i="1" s="1"/>
  <c r="R8226" i="1"/>
  <c r="T8226" i="1" s="1"/>
  <c r="R8227" i="1"/>
  <c r="R8228" i="1"/>
  <c r="T8228" i="1" s="1"/>
  <c r="R8229" i="1"/>
  <c r="T8229" i="1" s="1"/>
  <c r="R8230" i="1"/>
  <c r="T8230" i="1" s="1"/>
  <c r="R8231" i="1"/>
  <c r="R8232" i="1"/>
  <c r="T8232" i="1" s="1"/>
  <c r="R8233" i="1"/>
  <c r="T8233" i="1" s="1"/>
  <c r="R8234" i="1"/>
  <c r="T8234" i="1" s="1"/>
  <c r="R8235" i="1"/>
  <c r="R8236" i="1"/>
  <c r="T8236" i="1" s="1"/>
  <c r="R8237" i="1"/>
  <c r="T8237" i="1" s="1"/>
  <c r="R8238" i="1"/>
  <c r="T8238" i="1" s="1"/>
  <c r="R8239" i="1"/>
  <c r="R8240" i="1"/>
  <c r="T8240" i="1" s="1"/>
  <c r="R8241" i="1"/>
  <c r="T8241" i="1" s="1"/>
  <c r="R8242" i="1"/>
  <c r="T8242" i="1" s="1"/>
  <c r="R8243" i="1"/>
  <c r="R8244" i="1"/>
  <c r="T8244" i="1" s="1"/>
  <c r="R8245" i="1"/>
  <c r="T8245" i="1" s="1"/>
  <c r="R8246" i="1"/>
  <c r="T8246" i="1" s="1"/>
  <c r="R8247" i="1"/>
  <c r="R8248" i="1"/>
  <c r="T8248" i="1" s="1"/>
  <c r="R8249" i="1"/>
  <c r="T8249" i="1" s="1"/>
  <c r="R8250" i="1"/>
  <c r="T8250" i="1" s="1"/>
  <c r="R8251" i="1"/>
  <c r="R8252" i="1"/>
  <c r="T8252" i="1" s="1"/>
  <c r="R8253" i="1"/>
  <c r="T8253" i="1" s="1"/>
  <c r="R8254" i="1"/>
  <c r="T8254" i="1" s="1"/>
  <c r="R8255" i="1"/>
  <c r="R8256" i="1"/>
  <c r="T8256" i="1" s="1"/>
  <c r="R8257" i="1"/>
  <c r="T8257" i="1" s="1"/>
  <c r="R8258" i="1"/>
  <c r="T8258" i="1" s="1"/>
  <c r="R8259" i="1"/>
  <c r="R8260" i="1"/>
  <c r="T8260" i="1" s="1"/>
  <c r="R8261" i="1"/>
  <c r="T8261" i="1" s="1"/>
  <c r="R8262" i="1"/>
  <c r="T8262" i="1" s="1"/>
  <c r="R8263" i="1"/>
  <c r="R8264" i="1"/>
  <c r="T8264" i="1" s="1"/>
  <c r="R8265" i="1"/>
  <c r="T8265" i="1" s="1"/>
  <c r="R8266" i="1"/>
  <c r="T8266" i="1" s="1"/>
  <c r="R8267" i="1"/>
  <c r="R8268" i="1"/>
  <c r="T8268" i="1" s="1"/>
  <c r="R8269" i="1"/>
  <c r="T8269" i="1" s="1"/>
  <c r="R8270" i="1"/>
  <c r="T8270" i="1" s="1"/>
  <c r="R8271" i="1"/>
  <c r="R8272" i="1"/>
  <c r="T8272" i="1" s="1"/>
  <c r="R8273" i="1"/>
  <c r="T8273" i="1" s="1"/>
  <c r="R8274" i="1"/>
  <c r="T8274" i="1" s="1"/>
  <c r="R8275" i="1"/>
  <c r="R8276" i="1"/>
  <c r="T8276" i="1" s="1"/>
  <c r="R8277" i="1"/>
  <c r="T8277" i="1" s="1"/>
  <c r="R8278" i="1"/>
  <c r="T8278" i="1" s="1"/>
  <c r="R8279" i="1"/>
  <c r="R8280" i="1"/>
  <c r="T8280" i="1" s="1"/>
  <c r="R8281" i="1"/>
  <c r="T8281" i="1" s="1"/>
  <c r="R8282" i="1"/>
  <c r="T8282" i="1" s="1"/>
  <c r="R8283" i="1"/>
  <c r="R8284" i="1"/>
  <c r="T8284" i="1" s="1"/>
  <c r="R8285" i="1"/>
  <c r="T8285" i="1" s="1"/>
  <c r="R8286" i="1"/>
  <c r="T8286" i="1" s="1"/>
  <c r="R8287" i="1"/>
  <c r="R8288" i="1"/>
  <c r="T8288" i="1" s="1"/>
  <c r="R8289" i="1"/>
  <c r="T8289" i="1" s="1"/>
  <c r="R8290" i="1"/>
  <c r="T8290" i="1" s="1"/>
  <c r="R8291" i="1"/>
  <c r="R8292" i="1"/>
  <c r="T8292" i="1" s="1"/>
  <c r="R8293" i="1"/>
  <c r="T8293" i="1" s="1"/>
  <c r="R8294" i="1"/>
  <c r="T8294" i="1" s="1"/>
  <c r="R8295" i="1"/>
  <c r="R8296" i="1"/>
  <c r="T8296" i="1" s="1"/>
  <c r="R8297" i="1"/>
  <c r="T8297" i="1" s="1"/>
  <c r="R8298" i="1"/>
  <c r="T8298" i="1" s="1"/>
  <c r="R8299" i="1"/>
  <c r="R8300" i="1"/>
  <c r="T8300" i="1" s="1"/>
  <c r="R8301" i="1"/>
  <c r="T8301" i="1" s="1"/>
  <c r="R8302" i="1"/>
  <c r="T8302" i="1" s="1"/>
  <c r="R8303" i="1"/>
  <c r="R8304" i="1"/>
  <c r="T8304" i="1" s="1"/>
  <c r="R8305" i="1"/>
  <c r="T8305" i="1" s="1"/>
  <c r="R8306" i="1"/>
  <c r="T8306" i="1" s="1"/>
  <c r="R8307" i="1"/>
  <c r="R8308" i="1"/>
  <c r="T8308" i="1" s="1"/>
  <c r="R8309" i="1"/>
  <c r="T8309" i="1" s="1"/>
  <c r="R8310" i="1"/>
  <c r="T8310" i="1" s="1"/>
  <c r="R8311" i="1"/>
  <c r="R8312" i="1"/>
  <c r="T8312" i="1" s="1"/>
  <c r="R8313" i="1"/>
  <c r="T8313" i="1" s="1"/>
  <c r="R8314" i="1"/>
  <c r="T8314" i="1" s="1"/>
  <c r="R8315" i="1"/>
  <c r="R8316" i="1"/>
  <c r="T8316" i="1" s="1"/>
  <c r="R8317" i="1"/>
  <c r="T8317" i="1" s="1"/>
  <c r="R8318" i="1"/>
  <c r="T8318" i="1" s="1"/>
  <c r="R8319" i="1"/>
  <c r="R8320" i="1"/>
  <c r="T8320" i="1" s="1"/>
  <c r="R8321" i="1"/>
  <c r="T8321" i="1" s="1"/>
  <c r="R8322" i="1"/>
  <c r="T8322" i="1" s="1"/>
  <c r="R8323" i="1"/>
  <c r="R8324" i="1"/>
  <c r="T8324" i="1" s="1"/>
  <c r="R8325" i="1"/>
  <c r="T8325" i="1" s="1"/>
  <c r="R8326" i="1"/>
  <c r="T8326" i="1" s="1"/>
  <c r="R8327" i="1"/>
  <c r="R8328" i="1"/>
  <c r="T8328" i="1" s="1"/>
  <c r="R8329" i="1"/>
  <c r="T8329" i="1" s="1"/>
  <c r="R8330" i="1"/>
  <c r="T8330" i="1" s="1"/>
  <c r="R8331" i="1"/>
  <c r="R8332" i="1"/>
  <c r="T8332" i="1" s="1"/>
  <c r="R8333" i="1"/>
  <c r="T8333" i="1" s="1"/>
  <c r="R8334" i="1"/>
  <c r="T8334" i="1" s="1"/>
  <c r="R8335" i="1"/>
  <c r="R8336" i="1"/>
  <c r="T8336" i="1" s="1"/>
  <c r="R8337" i="1"/>
  <c r="T8337" i="1" s="1"/>
  <c r="R8338" i="1"/>
  <c r="T8338" i="1" s="1"/>
  <c r="R8339" i="1"/>
  <c r="R8340" i="1"/>
  <c r="T8340" i="1" s="1"/>
  <c r="R8341" i="1"/>
  <c r="T8341" i="1" s="1"/>
  <c r="R8342" i="1"/>
  <c r="T8342" i="1" s="1"/>
  <c r="R8343" i="1"/>
  <c r="R8344" i="1"/>
  <c r="T8344" i="1" s="1"/>
  <c r="R8345" i="1"/>
  <c r="T8345" i="1" s="1"/>
  <c r="R8346" i="1"/>
  <c r="T8346" i="1" s="1"/>
  <c r="R8347" i="1"/>
  <c r="R8348" i="1"/>
  <c r="T8348" i="1" s="1"/>
  <c r="R8349" i="1"/>
  <c r="T8349" i="1" s="1"/>
  <c r="R8350" i="1"/>
  <c r="T8350" i="1" s="1"/>
  <c r="R8351" i="1"/>
  <c r="R8352" i="1"/>
  <c r="T8352" i="1" s="1"/>
  <c r="R8353" i="1"/>
  <c r="T8353" i="1" s="1"/>
  <c r="R8354" i="1"/>
  <c r="T8354" i="1" s="1"/>
  <c r="R8355" i="1"/>
  <c r="R8356" i="1"/>
  <c r="T8356" i="1" s="1"/>
  <c r="R8357" i="1"/>
  <c r="T8357" i="1" s="1"/>
  <c r="R8358" i="1"/>
  <c r="T8358" i="1" s="1"/>
  <c r="R8359" i="1"/>
  <c r="R8360" i="1"/>
  <c r="T8360" i="1" s="1"/>
  <c r="R8361" i="1"/>
  <c r="T8361" i="1" s="1"/>
  <c r="R8362" i="1"/>
  <c r="T8362" i="1" s="1"/>
  <c r="R8363" i="1"/>
  <c r="R8364" i="1"/>
  <c r="T8364" i="1" s="1"/>
  <c r="R8365" i="1"/>
  <c r="T8365" i="1" s="1"/>
  <c r="R8366" i="1"/>
  <c r="T8366" i="1" s="1"/>
  <c r="R8367" i="1"/>
  <c r="R8368" i="1"/>
  <c r="T8368" i="1" s="1"/>
  <c r="R8369" i="1"/>
  <c r="T8369" i="1" s="1"/>
  <c r="R8370" i="1"/>
  <c r="T8370" i="1" s="1"/>
  <c r="R8371" i="1"/>
  <c r="R8372" i="1"/>
  <c r="T8372" i="1" s="1"/>
  <c r="R8373" i="1"/>
  <c r="T8373" i="1" s="1"/>
  <c r="R8374" i="1"/>
  <c r="T8374" i="1" s="1"/>
  <c r="R8375" i="1"/>
  <c r="R8376" i="1"/>
  <c r="T8376" i="1" s="1"/>
  <c r="R8377" i="1"/>
  <c r="T8377" i="1" s="1"/>
  <c r="R8378" i="1"/>
  <c r="T8378" i="1" s="1"/>
  <c r="R8379" i="1"/>
  <c r="R8380" i="1"/>
  <c r="T8380" i="1" s="1"/>
  <c r="R8381" i="1"/>
  <c r="T8381" i="1" s="1"/>
  <c r="R8382" i="1"/>
  <c r="T8382" i="1" s="1"/>
  <c r="R8383" i="1"/>
  <c r="R8384" i="1"/>
  <c r="T8384" i="1" s="1"/>
  <c r="R8385" i="1"/>
  <c r="T8385" i="1" s="1"/>
  <c r="R8386" i="1"/>
  <c r="T8386" i="1" s="1"/>
  <c r="R8387" i="1"/>
  <c r="R8388" i="1"/>
  <c r="T8388" i="1" s="1"/>
  <c r="R8389" i="1"/>
  <c r="T8389" i="1" s="1"/>
  <c r="R8390" i="1"/>
  <c r="T8390" i="1" s="1"/>
  <c r="R8391" i="1"/>
  <c r="R8392" i="1"/>
  <c r="T8392" i="1" s="1"/>
  <c r="R8393" i="1"/>
  <c r="T8393" i="1" s="1"/>
  <c r="R8394" i="1"/>
  <c r="T8394" i="1" s="1"/>
  <c r="R8395" i="1"/>
  <c r="R8396" i="1"/>
  <c r="T8396" i="1" s="1"/>
  <c r="R8397" i="1"/>
  <c r="T8397" i="1" s="1"/>
  <c r="R8398" i="1"/>
  <c r="T8398" i="1" s="1"/>
  <c r="R8399" i="1"/>
  <c r="R8400" i="1"/>
  <c r="T8400" i="1" s="1"/>
  <c r="R8401" i="1"/>
  <c r="T8401" i="1" s="1"/>
  <c r="R8402" i="1"/>
  <c r="T8402" i="1" s="1"/>
  <c r="R8403" i="1"/>
  <c r="R8404" i="1"/>
  <c r="T8404" i="1" s="1"/>
  <c r="R8405" i="1"/>
  <c r="T8405" i="1" s="1"/>
  <c r="R8406" i="1"/>
  <c r="T8406" i="1" s="1"/>
  <c r="R8407" i="1"/>
  <c r="R8408" i="1"/>
  <c r="T8408" i="1" s="1"/>
  <c r="R8409" i="1"/>
  <c r="T8409" i="1" s="1"/>
  <c r="R8410" i="1"/>
  <c r="T8410" i="1" s="1"/>
  <c r="R8411" i="1"/>
  <c r="R8412" i="1"/>
  <c r="T8412" i="1" s="1"/>
  <c r="R8413" i="1"/>
  <c r="T8413" i="1" s="1"/>
  <c r="R8414" i="1"/>
  <c r="T8414" i="1" s="1"/>
  <c r="R8415" i="1"/>
  <c r="R8416" i="1"/>
  <c r="T8416" i="1" s="1"/>
  <c r="R8417" i="1"/>
  <c r="T8417" i="1" s="1"/>
  <c r="R8418" i="1"/>
  <c r="T8418" i="1" s="1"/>
  <c r="R8419" i="1"/>
  <c r="R8420" i="1"/>
  <c r="T8420" i="1" s="1"/>
  <c r="R8421" i="1"/>
  <c r="T8421" i="1" s="1"/>
  <c r="R8422" i="1"/>
  <c r="T8422" i="1" s="1"/>
  <c r="R8423" i="1"/>
  <c r="R8424" i="1"/>
  <c r="T8424" i="1" s="1"/>
  <c r="R8425" i="1"/>
  <c r="T8425" i="1" s="1"/>
  <c r="R8426" i="1"/>
  <c r="T8426" i="1" s="1"/>
  <c r="R8427" i="1"/>
  <c r="R8428" i="1"/>
  <c r="T8428" i="1" s="1"/>
  <c r="R8429" i="1"/>
  <c r="T8429" i="1" s="1"/>
  <c r="R8430" i="1"/>
  <c r="T8430" i="1" s="1"/>
  <c r="R8431" i="1"/>
  <c r="R8432" i="1"/>
  <c r="T8432" i="1" s="1"/>
  <c r="R8433" i="1"/>
  <c r="T8433" i="1" s="1"/>
  <c r="R8434" i="1"/>
  <c r="T8434" i="1" s="1"/>
  <c r="R8435" i="1"/>
  <c r="R8436" i="1"/>
  <c r="T8436" i="1" s="1"/>
  <c r="R8437" i="1"/>
  <c r="T8437" i="1" s="1"/>
  <c r="R8438" i="1"/>
  <c r="T8438" i="1" s="1"/>
  <c r="R8439" i="1"/>
  <c r="R8440" i="1"/>
  <c r="T8440" i="1" s="1"/>
  <c r="R8441" i="1"/>
  <c r="T8441" i="1" s="1"/>
  <c r="R8442" i="1"/>
  <c r="T8442" i="1" s="1"/>
  <c r="R8443" i="1"/>
  <c r="R8444" i="1"/>
  <c r="T8444" i="1" s="1"/>
  <c r="R8445" i="1"/>
  <c r="T8445" i="1" s="1"/>
  <c r="R8446" i="1"/>
  <c r="T8446" i="1" s="1"/>
  <c r="R8447" i="1"/>
  <c r="R8448" i="1"/>
  <c r="T8448" i="1" s="1"/>
  <c r="R8449" i="1"/>
  <c r="T8449" i="1" s="1"/>
  <c r="R8450" i="1"/>
  <c r="T8450" i="1" s="1"/>
  <c r="R8451" i="1"/>
  <c r="R8452" i="1"/>
  <c r="T8452" i="1" s="1"/>
  <c r="R8453" i="1"/>
  <c r="T8453" i="1" s="1"/>
  <c r="R8454" i="1"/>
  <c r="T8454" i="1" s="1"/>
  <c r="R8455" i="1"/>
  <c r="R8456" i="1"/>
  <c r="T8456" i="1" s="1"/>
  <c r="R8457" i="1"/>
  <c r="T8457" i="1" s="1"/>
  <c r="R8458" i="1"/>
  <c r="T8458" i="1" s="1"/>
  <c r="R8459" i="1"/>
  <c r="R8460" i="1"/>
  <c r="T8460" i="1" s="1"/>
  <c r="R8461" i="1"/>
  <c r="T8461" i="1" s="1"/>
  <c r="R8462" i="1"/>
  <c r="T8462" i="1" s="1"/>
  <c r="R8463" i="1"/>
  <c r="R8464" i="1"/>
  <c r="T8464" i="1" s="1"/>
  <c r="R8465" i="1"/>
  <c r="T8465" i="1" s="1"/>
  <c r="R8466" i="1"/>
  <c r="T8466" i="1" s="1"/>
  <c r="R8467" i="1"/>
  <c r="R8468" i="1"/>
  <c r="T8468" i="1" s="1"/>
  <c r="R8469" i="1"/>
  <c r="T8469" i="1" s="1"/>
  <c r="R8470" i="1"/>
  <c r="T8470" i="1" s="1"/>
  <c r="R8471" i="1"/>
  <c r="R8472" i="1"/>
  <c r="T8472" i="1" s="1"/>
  <c r="R8473" i="1"/>
  <c r="T8473" i="1" s="1"/>
  <c r="R8474" i="1"/>
  <c r="T8474" i="1" s="1"/>
  <c r="R8475" i="1"/>
  <c r="R8476" i="1"/>
  <c r="T8476" i="1" s="1"/>
  <c r="R8477" i="1"/>
  <c r="T8477" i="1" s="1"/>
  <c r="R8478" i="1"/>
  <c r="T8478" i="1" s="1"/>
  <c r="R8479" i="1"/>
  <c r="R8480" i="1"/>
  <c r="T8480" i="1" s="1"/>
  <c r="R8481" i="1"/>
  <c r="T8481" i="1" s="1"/>
  <c r="R8482" i="1"/>
  <c r="T8482" i="1" s="1"/>
  <c r="R8483" i="1"/>
  <c r="R8484" i="1"/>
  <c r="T8484" i="1" s="1"/>
  <c r="R8485" i="1"/>
  <c r="T8485" i="1" s="1"/>
  <c r="R8486" i="1"/>
  <c r="T8486" i="1" s="1"/>
  <c r="R8487" i="1"/>
  <c r="R8488" i="1"/>
  <c r="T8488" i="1" s="1"/>
  <c r="R8489" i="1"/>
  <c r="T8489" i="1" s="1"/>
  <c r="R8490" i="1"/>
  <c r="T8490" i="1" s="1"/>
  <c r="R8491" i="1"/>
  <c r="R8492" i="1"/>
  <c r="T8492" i="1" s="1"/>
  <c r="R8493" i="1"/>
  <c r="T8493" i="1" s="1"/>
  <c r="R8494" i="1"/>
  <c r="T8494" i="1" s="1"/>
  <c r="R8495" i="1"/>
  <c r="R8496" i="1"/>
  <c r="T8496" i="1" s="1"/>
  <c r="R8497" i="1"/>
  <c r="T8497" i="1" s="1"/>
  <c r="R8498" i="1"/>
  <c r="T8498" i="1" s="1"/>
  <c r="R8499" i="1"/>
  <c r="R8500" i="1"/>
  <c r="T8500" i="1" s="1"/>
  <c r="R8501" i="1"/>
  <c r="T8501" i="1" s="1"/>
  <c r="R8502" i="1"/>
  <c r="T8502" i="1" s="1"/>
  <c r="R8503" i="1"/>
  <c r="R8504" i="1"/>
  <c r="T8504" i="1" s="1"/>
  <c r="R8505" i="1"/>
  <c r="T8505" i="1" s="1"/>
  <c r="R8506" i="1"/>
  <c r="T8506" i="1" s="1"/>
  <c r="R8507" i="1"/>
  <c r="R8508" i="1"/>
  <c r="T8508" i="1" s="1"/>
  <c r="R8509" i="1"/>
  <c r="T8509" i="1" s="1"/>
  <c r="R8510" i="1"/>
  <c r="T8510" i="1" s="1"/>
  <c r="R8511" i="1"/>
  <c r="R8512" i="1"/>
  <c r="T8512" i="1" s="1"/>
  <c r="R8513" i="1"/>
  <c r="T8513" i="1" s="1"/>
  <c r="R8514" i="1"/>
  <c r="T8514" i="1" s="1"/>
  <c r="R8515" i="1"/>
  <c r="R8516" i="1"/>
  <c r="T8516" i="1" s="1"/>
  <c r="R8517" i="1"/>
  <c r="T8517" i="1" s="1"/>
  <c r="R8518" i="1"/>
  <c r="T8518" i="1" s="1"/>
  <c r="R8519" i="1"/>
  <c r="R8520" i="1"/>
  <c r="T8520" i="1" s="1"/>
  <c r="R8521" i="1"/>
  <c r="T8521" i="1" s="1"/>
  <c r="R8522" i="1"/>
  <c r="T8522" i="1" s="1"/>
  <c r="R8523" i="1"/>
  <c r="R8524" i="1"/>
  <c r="T8524" i="1" s="1"/>
  <c r="R8525" i="1"/>
  <c r="T8525" i="1" s="1"/>
  <c r="R8526" i="1"/>
  <c r="T8526" i="1" s="1"/>
  <c r="R8527" i="1"/>
  <c r="R8528" i="1"/>
  <c r="T8528" i="1" s="1"/>
  <c r="R8529" i="1"/>
  <c r="T8529" i="1" s="1"/>
  <c r="R8530" i="1"/>
  <c r="T8530" i="1" s="1"/>
  <c r="R8531" i="1"/>
  <c r="R8532" i="1"/>
  <c r="T8532" i="1" s="1"/>
  <c r="R8533" i="1"/>
  <c r="T8533" i="1" s="1"/>
  <c r="R8534" i="1"/>
  <c r="T8534" i="1" s="1"/>
  <c r="R8535" i="1"/>
  <c r="R8536" i="1"/>
  <c r="T8536" i="1" s="1"/>
  <c r="R8537" i="1"/>
  <c r="T8537" i="1" s="1"/>
  <c r="R8538" i="1"/>
  <c r="T8538" i="1" s="1"/>
  <c r="R8539" i="1"/>
  <c r="R8540" i="1"/>
  <c r="T8540" i="1" s="1"/>
  <c r="R8541" i="1"/>
  <c r="T8541" i="1" s="1"/>
  <c r="R8542" i="1"/>
  <c r="T8542" i="1" s="1"/>
  <c r="R8543" i="1"/>
  <c r="R8544" i="1"/>
  <c r="T8544" i="1" s="1"/>
  <c r="R8545" i="1"/>
  <c r="T8545" i="1" s="1"/>
  <c r="R8546" i="1"/>
  <c r="T8546" i="1" s="1"/>
  <c r="R8547" i="1"/>
  <c r="R8548" i="1"/>
  <c r="T8548" i="1" s="1"/>
  <c r="R8549" i="1"/>
  <c r="T8549" i="1" s="1"/>
  <c r="R8550" i="1"/>
  <c r="T8550" i="1" s="1"/>
  <c r="R8551" i="1"/>
  <c r="R8552" i="1"/>
  <c r="T8552" i="1" s="1"/>
  <c r="R8553" i="1"/>
  <c r="T8553" i="1" s="1"/>
  <c r="R8554" i="1"/>
  <c r="T8554" i="1" s="1"/>
  <c r="R8555" i="1"/>
  <c r="R8556" i="1"/>
  <c r="T8556" i="1" s="1"/>
  <c r="R8557" i="1"/>
  <c r="T8557" i="1" s="1"/>
  <c r="R8558" i="1"/>
  <c r="T8558" i="1" s="1"/>
  <c r="R8559" i="1"/>
  <c r="R8560" i="1"/>
  <c r="T8560" i="1" s="1"/>
  <c r="R8561" i="1"/>
  <c r="T8561" i="1" s="1"/>
  <c r="R8562" i="1"/>
  <c r="T8562" i="1" s="1"/>
  <c r="R8563" i="1"/>
  <c r="R8564" i="1"/>
  <c r="T8564" i="1" s="1"/>
  <c r="R8565" i="1"/>
  <c r="T8565" i="1" s="1"/>
  <c r="R8566" i="1"/>
  <c r="T8566" i="1" s="1"/>
  <c r="R8567" i="1"/>
  <c r="R8568" i="1"/>
  <c r="T8568" i="1" s="1"/>
  <c r="R8569" i="1"/>
  <c r="T8569" i="1" s="1"/>
  <c r="R8570" i="1"/>
  <c r="T8570" i="1" s="1"/>
  <c r="R8571" i="1"/>
  <c r="R8572" i="1"/>
  <c r="T8572" i="1" s="1"/>
  <c r="R8573" i="1"/>
  <c r="T8573" i="1" s="1"/>
  <c r="R8574" i="1"/>
  <c r="T8574" i="1" s="1"/>
  <c r="R8575" i="1"/>
  <c r="R8576" i="1"/>
  <c r="T8576" i="1" s="1"/>
  <c r="R8577" i="1"/>
  <c r="T8577" i="1" s="1"/>
  <c r="R8578" i="1"/>
  <c r="T8578" i="1" s="1"/>
  <c r="R8579" i="1"/>
  <c r="R8580" i="1"/>
  <c r="T8580" i="1" s="1"/>
  <c r="R8581" i="1"/>
  <c r="T8581" i="1" s="1"/>
  <c r="R8582" i="1"/>
  <c r="T8582" i="1" s="1"/>
  <c r="R8583" i="1"/>
  <c r="R8584" i="1"/>
  <c r="T8584" i="1" s="1"/>
  <c r="R8585" i="1"/>
  <c r="T8585" i="1" s="1"/>
  <c r="R8586" i="1"/>
  <c r="T8586" i="1" s="1"/>
  <c r="R8587" i="1"/>
  <c r="R8588" i="1"/>
  <c r="T8588" i="1" s="1"/>
  <c r="R8589" i="1"/>
  <c r="T8589" i="1" s="1"/>
  <c r="R8590" i="1"/>
  <c r="T8590" i="1" s="1"/>
  <c r="R8591" i="1"/>
  <c r="R8592" i="1"/>
  <c r="T8592" i="1" s="1"/>
  <c r="R8593" i="1"/>
  <c r="T8593" i="1" s="1"/>
  <c r="R8594" i="1"/>
  <c r="T8594" i="1" s="1"/>
  <c r="R8595" i="1"/>
  <c r="R8596" i="1"/>
  <c r="T8596" i="1" s="1"/>
  <c r="R8597" i="1"/>
  <c r="T8597" i="1" s="1"/>
  <c r="R8598" i="1"/>
  <c r="T8598" i="1" s="1"/>
  <c r="R8599" i="1"/>
  <c r="R8600" i="1"/>
  <c r="T8600" i="1" s="1"/>
  <c r="R8601" i="1"/>
  <c r="T8601" i="1" s="1"/>
  <c r="R8602" i="1"/>
  <c r="T8602" i="1" s="1"/>
  <c r="R8603" i="1"/>
  <c r="R8604" i="1"/>
  <c r="T8604" i="1" s="1"/>
  <c r="R8605" i="1"/>
  <c r="T8605" i="1" s="1"/>
  <c r="R8606" i="1"/>
  <c r="T8606" i="1" s="1"/>
  <c r="R8607" i="1"/>
  <c r="R8608" i="1"/>
  <c r="T8608" i="1" s="1"/>
  <c r="R8609" i="1"/>
  <c r="T8609" i="1" s="1"/>
  <c r="R8610" i="1"/>
  <c r="T8610" i="1" s="1"/>
  <c r="R8611" i="1"/>
  <c r="R8612" i="1"/>
  <c r="T8612" i="1" s="1"/>
  <c r="R8613" i="1"/>
  <c r="T8613" i="1" s="1"/>
  <c r="R8614" i="1"/>
  <c r="T8614" i="1" s="1"/>
  <c r="R8615" i="1"/>
  <c r="R8616" i="1"/>
  <c r="T8616" i="1" s="1"/>
  <c r="R8617" i="1"/>
  <c r="T8617" i="1" s="1"/>
  <c r="R8618" i="1"/>
  <c r="T8618" i="1" s="1"/>
  <c r="R8619" i="1"/>
  <c r="R8620" i="1"/>
  <c r="T8620" i="1" s="1"/>
  <c r="R8621" i="1"/>
  <c r="T8621" i="1" s="1"/>
  <c r="R8622" i="1"/>
  <c r="T8622" i="1" s="1"/>
  <c r="R8623" i="1"/>
  <c r="R8624" i="1"/>
  <c r="T8624" i="1" s="1"/>
  <c r="R8625" i="1"/>
  <c r="T8625" i="1" s="1"/>
  <c r="R8626" i="1"/>
  <c r="T8626" i="1" s="1"/>
  <c r="R8627" i="1"/>
  <c r="R8628" i="1"/>
  <c r="T8628" i="1" s="1"/>
  <c r="R8629" i="1"/>
  <c r="T8629" i="1" s="1"/>
  <c r="R8630" i="1"/>
  <c r="T8630" i="1" s="1"/>
  <c r="R8631" i="1"/>
  <c r="R8632" i="1"/>
  <c r="T8632" i="1" s="1"/>
  <c r="R8633" i="1"/>
  <c r="T8633" i="1" s="1"/>
  <c r="R8634" i="1"/>
  <c r="T8634" i="1" s="1"/>
  <c r="R8635" i="1"/>
  <c r="R8636" i="1"/>
  <c r="T8636" i="1" s="1"/>
  <c r="R8637" i="1"/>
  <c r="T8637" i="1" s="1"/>
  <c r="R8638" i="1"/>
  <c r="T8638" i="1" s="1"/>
  <c r="R8639" i="1"/>
  <c r="R8640" i="1"/>
  <c r="T8640" i="1" s="1"/>
  <c r="R8641" i="1"/>
  <c r="T8641" i="1" s="1"/>
  <c r="R8642" i="1"/>
  <c r="T8642" i="1" s="1"/>
  <c r="R8643" i="1"/>
  <c r="R8644" i="1"/>
  <c r="T8644" i="1" s="1"/>
  <c r="R8645" i="1"/>
  <c r="T8645" i="1" s="1"/>
  <c r="R8646" i="1"/>
  <c r="T8646" i="1" s="1"/>
  <c r="R8647" i="1"/>
  <c r="R8648" i="1"/>
  <c r="T8648" i="1" s="1"/>
  <c r="R8649" i="1"/>
  <c r="T8649" i="1" s="1"/>
  <c r="R8650" i="1"/>
  <c r="T8650" i="1" s="1"/>
  <c r="R8651" i="1"/>
  <c r="R8652" i="1"/>
  <c r="T8652" i="1" s="1"/>
  <c r="R8653" i="1"/>
  <c r="T8653" i="1" s="1"/>
  <c r="R8654" i="1"/>
  <c r="T8654" i="1" s="1"/>
  <c r="R8655" i="1"/>
  <c r="R8656" i="1"/>
  <c r="T8656" i="1" s="1"/>
  <c r="R8657" i="1"/>
  <c r="T8657" i="1" s="1"/>
  <c r="R8658" i="1"/>
  <c r="T8658" i="1" s="1"/>
  <c r="R8659" i="1"/>
  <c r="R8660" i="1"/>
  <c r="T8660" i="1" s="1"/>
  <c r="R8661" i="1"/>
  <c r="T8661" i="1" s="1"/>
  <c r="R8662" i="1"/>
  <c r="T8662" i="1" s="1"/>
  <c r="R8663" i="1"/>
  <c r="R8664" i="1"/>
  <c r="T8664" i="1" s="1"/>
  <c r="R8665" i="1"/>
  <c r="T8665" i="1" s="1"/>
  <c r="R8666" i="1"/>
  <c r="T8666" i="1" s="1"/>
  <c r="R8667" i="1"/>
  <c r="R8668" i="1"/>
  <c r="T8668" i="1" s="1"/>
  <c r="R8669" i="1"/>
  <c r="T8669" i="1" s="1"/>
  <c r="R8670" i="1"/>
  <c r="T8670" i="1" s="1"/>
  <c r="R8671" i="1"/>
  <c r="R8672" i="1"/>
  <c r="T8672" i="1" s="1"/>
  <c r="R8673" i="1"/>
  <c r="T8673" i="1" s="1"/>
  <c r="R8674" i="1"/>
  <c r="T8674" i="1" s="1"/>
  <c r="R8675" i="1"/>
  <c r="R8676" i="1"/>
  <c r="T8676" i="1" s="1"/>
  <c r="R8677" i="1"/>
  <c r="T8677" i="1" s="1"/>
  <c r="R8678" i="1"/>
  <c r="T8678" i="1" s="1"/>
  <c r="R8679" i="1"/>
  <c r="R8680" i="1"/>
  <c r="T8680" i="1" s="1"/>
  <c r="R8681" i="1"/>
  <c r="T8681" i="1" s="1"/>
  <c r="R8682" i="1"/>
  <c r="T8682" i="1" s="1"/>
  <c r="R8683" i="1"/>
  <c r="R8684" i="1"/>
  <c r="T8684" i="1" s="1"/>
  <c r="R8685" i="1"/>
  <c r="T8685" i="1" s="1"/>
  <c r="R8686" i="1"/>
  <c r="T8686" i="1" s="1"/>
  <c r="R8687" i="1"/>
  <c r="R8688" i="1"/>
  <c r="T8688" i="1" s="1"/>
  <c r="R8689" i="1"/>
  <c r="T8689" i="1" s="1"/>
  <c r="R8690" i="1"/>
  <c r="T8690" i="1" s="1"/>
  <c r="R8691" i="1"/>
  <c r="R8692" i="1"/>
  <c r="T8692" i="1" s="1"/>
  <c r="R8693" i="1"/>
  <c r="T8693" i="1" s="1"/>
  <c r="R8694" i="1"/>
  <c r="T8694" i="1" s="1"/>
  <c r="R8695" i="1"/>
  <c r="R8696" i="1"/>
  <c r="T8696" i="1" s="1"/>
  <c r="R8697" i="1"/>
  <c r="T8697" i="1" s="1"/>
  <c r="R8698" i="1"/>
  <c r="T8698" i="1" s="1"/>
  <c r="R8699" i="1"/>
  <c r="R8700" i="1"/>
  <c r="T8700" i="1" s="1"/>
  <c r="R8701" i="1"/>
  <c r="T8701" i="1" s="1"/>
  <c r="R8702" i="1"/>
  <c r="T8702" i="1" s="1"/>
  <c r="R8703" i="1"/>
  <c r="R8704" i="1"/>
  <c r="T8704" i="1" s="1"/>
  <c r="R8705" i="1"/>
  <c r="T8705" i="1" s="1"/>
  <c r="R8706" i="1"/>
  <c r="T8706" i="1" s="1"/>
  <c r="R8707" i="1"/>
  <c r="R8708" i="1"/>
  <c r="T8708" i="1" s="1"/>
  <c r="R8709" i="1"/>
  <c r="T8709" i="1" s="1"/>
  <c r="R8710" i="1"/>
  <c r="T8710" i="1" s="1"/>
  <c r="R8711" i="1"/>
  <c r="R8712" i="1"/>
  <c r="T8712" i="1" s="1"/>
  <c r="R8713" i="1"/>
  <c r="T8713" i="1" s="1"/>
  <c r="R8714" i="1"/>
  <c r="T8714" i="1" s="1"/>
  <c r="R8715" i="1"/>
  <c r="R8716" i="1"/>
  <c r="T8716" i="1" s="1"/>
  <c r="R8717" i="1"/>
  <c r="T8717" i="1" s="1"/>
  <c r="R8718" i="1"/>
  <c r="T8718" i="1" s="1"/>
  <c r="R8719" i="1"/>
  <c r="R8720" i="1"/>
  <c r="T8720" i="1" s="1"/>
  <c r="R8721" i="1"/>
  <c r="T8721" i="1" s="1"/>
  <c r="R8722" i="1"/>
  <c r="T8722" i="1" s="1"/>
  <c r="R8723" i="1"/>
  <c r="R8724" i="1"/>
  <c r="T8724" i="1" s="1"/>
  <c r="R8725" i="1"/>
  <c r="T8725" i="1" s="1"/>
  <c r="R8726" i="1"/>
  <c r="T8726" i="1" s="1"/>
  <c r="R8727" i="1"/>
  <c r="R8728" i="1"/>
  <c r="T8728" i="1" s="1"/>
  <c r="R8729" i="1"/>
  <c r="T8729" i="1" s="1"/>
  <c r="R8730" i="1"/>
  <c r="T8730" i="1" s="1"/>
  <c r="R8731" i="1"/>
  <c r="R8732" i="1"/>
  <c r="T8732" i="1" s="1"/>
  <c r="R8733" i="1"/>
  <c r="T8733" i="1" s="1"/>
  <c r="R8734" i="1"/>
  <c r="T8734" i="1" s="1"/>
  <c r="R8735" i="1"/>
  <c r="R8736" i="1"/>
  <c r="T8736" i="1" s="1"/>
  <c r="R8737" i="1"/>
  <c r="T8737" i="1" s="1"/>
  <c r="R8738" i="1"/>
  <c r="T8738" i="1" s="1"/>
  <c r="R8739" i="1"/>
  <c r="R8740" i="1"/>
  <c r="T8740" i="1" s="1"/>
  <c r="R8741" i="1"/>
  <c r="T8741" i="1" s="1"/>
  <c r="R8742" i="1"/>
  <c r="T8742" i="1" s="1"/>
  <c r="R8743" i="1"/>
  <c r="R8744" i="1"/>
  <c r="T8744" i="1" s="1"/>
  <c r="R8745" i="1"/>
  <c r="T8745" i="1" s="1"/>
  <c r="R8746" i="1"/>
  <c r="T8746" i="1" s="1"/>
  <c r="R8747" i="1"/>
  <c r="R8748" i="1"/>
  <c r="T8748" i="1" s="1"/>
  <c r="R8749" i="1"/>
  <c r="T8749" i="1" s="1"/>
  <c r="R8750" i="1"/>
  <c r="T8750" i="1" s="1"/>
  <c r="R8751" i="1"/>
  <c r="R8752" i="1"/>
  <c r="T8752" i="1" s="1"/>
  <c r="R8753" i="1"/>
  <c r="T8753" i="1" s="1"/>
  <c r="R8754" i="1"/>
  <c r="T8754" i="1" s="1"/>
  <c r="R8755" i="1"/>
  <c r="R8756" i="1"/>
  <c r="T8756" i="1" s="1"/>
  <c r="R8757" i="1"/>
  <c r="T8757" i="1" s="1"/>
  <c r="R8758" i="1"/>
  <c r="T8758" i="1" s="1"/>
  <c r="R8759" i="1"/>
  <c r="R8760" i="1"/>
  <c r="T8760" i="1" s="1"/>
  <c r="R8761" i="1"/>
  <c r="T8761" i="1" s="1"/>
  <c r="R8762" i="1"/>
  <c r="T8762" i="1" s="1"/>
  <c r="R8763" i="1"/>
  <c r="R8764" i="1"/>
  <c r="T8764" i="1" s="1"/>
  <c r="R8765" i="1"/>
  <c r="T8765" i="1" s="1"/>
  <c r="R8766" i="1"/>
  <c r="T8766" i="1" s="1"/>
  <c r="R8767" i="1"/>
  <c r="R8768" i="1"/>
  <c r="T8768" i="1" s="1"/>
  <c r="R8769" i="1"/>
  <c r="T8769" i="1" s="1"/>
  <c r="R8770" i="1"/>
  <c r="T8770" i="1" s="1"/>
  <c r="R8771" i="1"/>
  <c r="R8772" i="1"/>
  <c r="T8772" i="1" s="1"/>
  <c r="R8773" i="1"/>
  <c r="T8773" i="1" s="1"/>
  <c r="R8774" i="1"/>
  <c r="T8774" i="1" s="1"/>
  <c r="R8775" i="1"/>
  <c r="R16" i="1"/>
  <c r="T16" i="1" s="1"/>
  <c r="S17" i="1"/>
  <c r="D2932" i="13" s="1"/>
  <c r="S20" i="1"/>
  <c r="D2935" i="13" s="1"/>
  <c r="S21" i="1"/>
  <c r="D2936" i="13" s="1"/>
  <c r="S22" i="1"/>
  <c r="D2937" i="13" s="1"/>
  <c r="S23" i="1"/>
  <c r="D2938" i="13" s="1"/>
  <c r="S24" i="1"/>
  <c r="D2939" i="13" s="1"/>
  <c r="S25" i="1"/>
  <c r="D2940" i="13" s="1"/>
  <c r="S26" i="1"/>
  <c r="D2941" i="13" s="1"/>
  <c r="S27" i="1"/>
  <c r="D2942" i="13" s="1"/>
  <c r="S28" i="1"/>
  <c r="D2943" i="13" s="1"/>
  <c r="S29" i="1"/>
  <c r="D2944" i="13" s="1"/>
  <c r="S30" i="1"/>
  <c r="D2945" i="13" s="1"/>
  <c r="S31" i="1"/>
  <c r="D2946" i="13" s="1"/>
  <c r="S32" i="1"/>
  <c r="D2947" i="13" s="1"/>
  <c r="S33" i="1"/>
  <c r="D2948" i="13" s="1"/>
  <c r="S36" i="1"/>
  <c r="D2951" i="13" s="1"/>
  <c r="S37" i="1"/>
  <c r="D2952" i="13" s="1"/>
  <c r="S38" i="1"/>
  <c r="D2953" i="13" s="1"/>
  <c r="S39" i="1"/>
  <c r="D2954" i="13" s="1"/>
  <c r="S40" i="1"/>
  <c r="D2955" i="13" s="1"/>
  <c r="S41" i="1"/>
  <c r="D2956" i="13" s="1"/>
  <c r="S42" i="1"/>
  <c r="D2957" i="13" s="1"/>
  <c r="S43" i="1"/>
  <c r="D2958" i="13" s="1"/>
  <c r="S44" i="1"/>
  <c r="D2959" i="13" s="1"/>
  <c r="S45" i="1"/>
  <c r="D2960" i="13" s="1"/>
  <c r="S46" i="1"/>
  <c r="D2961" i="13" s="1"/>
  <c r="S47" i="1"/>
  <c r="D2962" i="13" s="1"/>
  <c r="S48" i="1"/>
  <c r="D2963" i="13" s="1"/>
  <c r="S49" i="1"/>
  <c r="D2964" i="13" s="1"/>
  <c r="S52" i="1"/>
  <c r="D2967" i="13" s="1"/>
  <c r="S53" i="1"/>
  <c r="D2968" i="13" s="1"/>
  <c r="S54" i="1"/>
  <c r="D2969" i="13" s="1"/>
  <c r="S55" i="1"/>
  <c r="D2970" i="13" s="1"/>
  <c r="S56" i="1"/>
  <c r="D2971" i="13" s="1"/>
  <c r="S57" i="1"/>
  <c r="D2972" i="13" s="1"/>
  <c r="S58" i="1"/>
  <c r="D2973" i="13" s="1"/>
  <c r="S59" i="1"/>
  <c r="D2974" i="13" s="1"/>
  <c r="S60" i="1"/>
  <c r="D2975" i="13" s="1"/>
  <c r="S61" i="1"/>
  <c r="D2976" i="13" s="1"/>
  <c r="S62" i="1"/>
  <c r="D2977" i="13" s="1"/>
  <c r="S63" i="1"/>
  <c r="D2978" i="13" s="1"/>
  <c r="S64" i="1"/>
  <c r="D2979" i="13" s="1"/>
  <c r="S65" i="1"/>
  <c r="D2980" i="13" s="1"/>
  <c r="S68" i="1"/>
  <c r="D2983" i="13" s="1"/>
  <c r="S69" i="1"/>
  <c r="D2984" i="13" s="1"/>
  <c r="S70" i="1"/>
  <c r="D2985" i="13" s="1"/>
  <c r="S71" i="1"/>
  <c r="D2986" i="13" s="1"/>
  <c r="S72" i="1"/>
  <c r="D2987" i="13" s="1"/>
  <c r="S73" i="1"/>
  <c r="D2988" i="13" s="1"/>
  <c r="S74" i="1"/>
  <c r="D2989" i="13" s="1"/>
  <c r="S75" i="1"/>
  <c r="D2990" i="13" s="1"/>
  <c r="S76" i="1"/>
  <c r="D2991" i="13" s="1"/>
  <c r="S77" i="1"/>
  <c r="D2992" i="13" s="1"/>
  <c r="S78" i="1"/>
  <c r="D2993" i="13" s="1"/>
  <c r="S79" i="1"/>
  <c r="D2994" i="13" s="1"/>
  <c r="S80" i="1"/>
  <c r="D2995" i="13" s="1"/>
  <c r="S81" i="1"/>
  <c r="D2996" i="13" s="1"/>
  <c r="S84" i="1"/>
  <c r="D2999" i="13" s="1"/>
  <c r="S85" i="1"/>
  <c r="D3000" i="13" s="1"/>
  <c r="S86" i="1"/>
  <c r="D3001" i="13" s="1"/>
  <c r="S87" i="1"/>
  <c r="D3002" i="13" s="1"/>
  <c r="S88" i="1"/>
  <c r="D3003" i="13" s="1"/>
  <c r="S89" i="1"/>
  <c r="D3004" i="13" s="1"/>
  <c r="S90" i="1"/>
  <c r="D3005" i="13" s="1"/>
  <c r="S91" i="1"/>
  <c r="D3006" i="13" s="1"/>
  <c r="S92" i="1"/>
  <c r="D3007" i="13" s="1"/>
  <c r="S93" i="1"/>
  <c r="D3008" i="13" s="1"/>
  <c r="S94" i="1"/>
  <c r="D3009" i="13" s="1"/>
  <c r="S95" i="1"/>
  <c r="D3010" i="13" s="1"/>
  <c r="S96" i="1"/>
  <c r="D3011" i="13" s="1"/>
  <c r="S97" i="1"/>
  <c r="D3012" i="13" s="1"/>
  <c r="S100" i="1"/>
  <c r="D3015" i="13" s="1"/>
  <c r="S101" i="1"/>
  <c r="D3016" i="13" s="1"/>
  <c r="S102" i="1"/>
  <c r="D3017" i="13" s="1"/>
  <c r="S103" i="1"/>
  <c r="D3018" i="13" s="1"/>
  <c r="S104" i="1"/>
  <c r="D3019" i="13" s="1"/>
  <c r="S105" i="1"/>
  <c r="D3020" i="13" s="1"/>
  <c r="S106" i="1"/>
  <c r="D3021" i="13" s="1"/>
  <c r="S107" i="1"/>
  <c r="D3022" i="13" s="1"/>
  <c r="S108" i="1"/>
  <c r="D3023" i="13" s="1"/>
  <c r="S109" i="1"/>
  <c r="D3024" i="13" s="1"/>
  <c r="S110" i="1"/>
  <c r="D3025" i="13" s="1"/>
  <c r="S111" i="1"/>
  <c r="D3026" i="13" s="1"/>
  <c r="S112" i="1"/>
  <c r="D3027" i="13" s="1"/>
  <c r="S113" i="1"/>
  <c r="D3028" i="13" s="1"/>
  <c r="S116" i="1"/>
  <c r="D3031" i="13" s="1"/>
  <c r="S117" i="1"/>
  <c r="D3032" i="13" s="1"/>
  <c r="S118" i="1"/>
  <c r="D3033" i="13" s="1"/>
  <c r="S119" i="1"/>
  <c r="D3034" i="13" s="1"/>
  <c r="S120" i="1"/>
  <c r="D3035" i="13" s="1"/>
  <c r="S121" i="1"/>
  <c r="D3036" i="13" s="1"/>
  <c r="S122" i="1"/>
  <c r="D3037" i="13" s="1"/>
  <c r="S123" i="1"/>
  <c r="D3038" i="13" s="1"/>
  <c r="S124" i="1"/>
  <c r="D3039" i="13" s="1"/>
  <c r="S125" i="1"/>
  <c r="D3040" i="13" s="1"/>
  <c r="S126" i="1"/>
  <c r="D3041" i="13" s="1"/>
  <c r="S127" i="1"/>
  <c r="D3042" i="13" s="1"/>
  <c r="S128" i="1"/>
  <c r="D3043" i="13" s="1"/>
  <c r="S129" i="1"/>
  <c r="D3044" i="13" s="1"/>
  <c r="S130" i="1"/>
  <c r="D3045" i="13" s="1"/>
  <c r="S132" i="1"/>
  <c r="D3047" i="13" s="1"/>
  <c r="S133" i="1"/>
  <c r="D3048" i="13" s="1"/>
  <c r="S134" i="1"/>
  <c r="D3049" i="13" s="1"/>
  <c r="S135" i="1"/>
  <c r="D3050" i="13" s="1"/>
  <c r="S136" i="1"/>
  <c r="D3051" i="13" s="1"/>
  <c r="S137" i="1"/>
  <c r="D3052" i="13" s="1"/>
  <c r="S138" i="1"/>
  <c r="D3053" i="13" s="1"/>
  <c r="S139" i="1"/>
  <c r="D3054" i="13" s="1"/>
  <c r="S140" i="1"/>
  <c r="D3055" i="13" s="1"/>
  <c r="S141" i="1"/>
  <c r="D3056" i="13" s="1"/>
  <c r="S142" i="1"/>
  <c r="D3057" i="13" s="1"/>
  <c r="S143" i="1"/>
  <c r="D3058" i="13" s="1"/>
  <c r="S144" i="1"/>
  <c r="D3059" i="13" s="1"/>
  <c r="S145" i="1"/>
  <c r="D3060" i="13" s="1"/>
  <c r="S146" i="1"/>
  <c r="D3061" i="13" s="1"/>
  <c r="S148" i="1"/>
  <c r="D3063" i="13" s="1"/>
  <c r="S149" i="1"/>
  <c r="D3064" i="13" s="1"/>
  <c r="S150" i="1"/>
  <c r="D3065" i="13" s="1"/>
  <c r="S151" i="1"/>
  <c r="D3066" i="13" s="1"/>
  <c r="S152" i="1"/>
  <c r="D3067" i="13" s="1"/>
  <c r="S153" i="1"/>
  <c r="D3068" i="13" s="1"/>
  <c r="S154" i="1"/>
  <c r="D3069" i="13" s="1"/>
  <c r="S155" i="1"/>
  <c r="D3070" i="13" s="1"/>
  <c r="S156" i="1"/>
  <c r="D3071" i="13" s="1"/>
  <c r="S157" i="1"/>
  <c r="D3072" i="13" s="1"/>
  <c r="S158" i="1"/>
  <c r="D3073" i="13" s="1"/>
  <c r="S159" i="1"/>
  <c r="D3074" i="13" s="1"/>
  <c r="S160" i="1"/>
  <c r="D3075" i="13" s="1"/>
  <c r="S161" i="1"/>
  <c r="D3076" i="13" s="1"/>
  <c r="S162" i="1"/>
  <c r="D3077" i="13" s="1"/>
  <c r="S164" i="1"/>
  <c r="D3079" i="13" s="1"/>
  <c r="S165" i="1"/>
  <c r="D3080" i="13" s="1"/>
  <c r="S166" i="1"/>
  <c r="D3081" i="13" s="1"/>
  <c r="S167" i="1"/>
  <c r="D3082" i="13" s="1"/>
  <c r="S168" i="1"/>
  <c r="D3083" i="13" s="1"/>
  <c r="S169" i="1"/>
  <c r="D3084" i="13" s="1"/>
  <c r="S170" i="1"/>
  <c r="D3085" i="13" s="1"/>
  <c r="S171" i="1"/>
  <c r="D3086" i="13" s="1"/>
  <c r="S172" i="1"/>
  <c r="D3087" i="13" s="1"/>
  <c r="S173" i="1"/>
  <c r="D3088" i="13" s="1"/>
  <c r="S174" i="1"/>
  <c r="D3089" i="13" s="1"/>
  <c r="S175" i="1"/>
  <c r="D3090" i="13" s="1"/>
  <c r="S176" i="1"/>
  <c r="D3091" i="13" s="1"/>
  <c r="S177" i="1"/>
  <c r="D3092" i="13" s="1"/>
  <c r="S178" i="1"/>
  <c r="D3093" i="13" s="1"/>
  <c r="S180" i="1"/>
  <c r="D3095" i="13" s="1"/>
  <c r="S181" i="1"/>
  <c r="D3096" i="13" s="1"/>
  <c r="S182" i="1"/>
  <c r="D3097" i="13" s="1"/>
  <c r="S183" i="1"/>
  <c r="D3098" i="13" s="1"/>
  <c r="S184" i="1"/>
  <c r="D3099" i="13" s="1"/>
  <c r="S185" i="1"/>
  <c r="D3100" i="13" s="1"/>
  <c r="S186" i="1"/>
  <c r="D3101" i="13" s="1"/>
  <c r="S187" i="1"/>
  <c r="D3102" i="13" s="1"/>
  <c r="S188" i="1"/>
  <c r="D3103" i="13" s="1"/>
  <c r="S189" i="1"/>
  <c r="D3104" i="13" s="1"/>
  <c r="S190" i="1"/>
  <c r="D3105" i="13" s="1"/>
  <c r="S191" i="1"/>
  <c r="D3106" i="13" s="1"/>
  <c r="S192" i="1"/>
  <c r="D3107" i="13" s="1"/>
  <c r="S193" i="1"/>
  <c r="D3108" i="13" s="1"/>
  <c r="S194" i="1"/>
  <c r="D3109" i="13" s="1"/>
  <c r="S196" i="1"/>
  <c r="D3111" i="13" s="1"/>
  <c r="S197" i="1"/>
  <c r="D3112" i="13" s="1"/>
  <c r="S198" i="1"/>
  <c r="D3113" i="13" s="1"/>
  <c r="S199" i="1"/>
  <c r="D3114" i="13" s="1"/>
  <c r="S200" i="1"/>
  <c r="D3115" i="13" s="1"/>
  <c r="S201" i="1"/>
  <c r="D3116" i="13" s="1"/>
  <c r="S202" i="1"/>
  <c r="D3117" i="13" s="1"/>
  <c r="S203" i="1"/>
  <c r="D3118" i="13" s="1"/>
  <c r="S204" i="1"/>
  <c r="D3119" i="13" s="1"/>
  <c r="S205" i="1"/>
  <c r="D3120" i="13" s="1"/>
  <c r="S206" i="1"/>
  <c r="D3121" i="13" s="1"/>
  <c r="S207" i="1"/>
  <c r="D3122" i="13" s="1"/>
  <c r="S208" i="1"/>
  <c r="D3123" i="13" s="1"/>
  <c r="S209" i="1"/>
  <c r="D3124" i="13" s="1"/>
  <c r="S210" i="1"/>
  <c r="D3125" i="13" s="1"/>
  <c r="S212" i="1"/>
  <c r="D3127" i="13" s="1"/>
  <c r="S213" i="1"/>
  <c r="D3128" i="13" s="1"/>
  <c r="S214" i="1"/>
  <c r="D3129" i="13" s="1"/>
  <c r="S215" i="1"/>
  <c r="D3130" i="13" s="1"/>
  <c r="S216" i="1"/>
  <c r="D3131" i="13" s="1"/>
  <c r="S217" i="1"/>
  <c r="D3132" i="13" s="1"/>
  <c r="S218" i="1"/>
  <c r="D3133" i="13" s="1"/>
  <c r="S219" i="1"/>
  <c r="D3134" i="13" s="1"/>
  <c r="S220" i="1"/>
  <c r="D3135" i="13" s="1"/>
  <c r="S221" i="1"/>
  <c r="D3136" i="13" s="1"/>
  <c r="S222" i="1"/>
  <c r="D3137" i="13" s="1"/>
  <c r="S223" i="1"/>
  <c r="D3138" i="13" s="1"/>
  <c r="S224" i="1"/>
  <c r="D3139" i="13" s="1"/>
  <c r="S225" i="1"/>
  <c r="D3140" i="13" s="1"/>
  <c r="S226" i="1"/>
  <c r="D3141" i="13" s="1"/>
  <c r="S228" i="1"/>
  <c r="D3143" i="13" s="1"/>
  <c r="S229" i="1"/>
  <c r="D3144" i="13" s="1"/>
  <c r="S230" i="1"/>
  <c r="D3145" i="13" s="1"/>
  <c r="S231" i="1"/>
  <c r="D3146" i="13" s="1"/>
  <c r="S232" i="1"/>
  <c r="D3147" i="13" s="1"/>
  <c r="S233" i="1"/>
  <c r="D3148" i="13" s="1"/>
  <c r="S234" i="1"/>
  <c r="D3149" i="13" s="1"/>
  <c r="S235" i="1"/>
  <c r="D3150" i="13" s="1"/>
  <c r="S236" i="1"/>
  <c r="D3151" i="13" s="1"/>
  <c r="S237" i="1"/>
  <c r="D3152" i="13" s="1"/>
  <c r="S238" i="1"/>
  <c r="D3153" i="13" s="1"/>
  <c r="S239" i="1"/>
  <c r="D3154" i="13" s="1"/>
  <c r="S240" i="1"/>
  <c r="D3155" i="13" s="1"/>
  <c r="S241" i="1"/>
  <c r="D3156" i="13" s="1"/>
  <c r="S242" i="1"/>
  <c r="D3157" i="13" s="1"/>
  <c r="S244" i="1"/>
  <c r="D3159" i="13" s="1"/>
  <c r="S245" i="1"/>
  <c r="D3160" i="13" s="1"/>
  <c r="S246" i="1"/>
  <c r="D3161" i="13" s="1"/>
  <c r="S247" i="1"/>
  <c r="D3162" i="13" s="1"/>
  <c r="S248" i="1"/>
  <c r="D3163" i="13" s="1"/>
  <c r="S249" i="1"/>
  <c r="D3164" i="13" s="1"/>
  <c r="S250" i="1"/>
  <c r="D3165" i="13" s="1"/>
  <c r="S251" i="1"/>
  <c r="D3166" i="13" s="1"/>
  <c r="S252" i="1"/>
  <c r="D3167" i="13" s="1"/>
  <c r="S253" i="1"/>
  <c r="D3168" i="13" s="1"/>
  <c r="S254" i="1"/>
  <c r="D3169" i="13" s="1"/>
  <c r="S255" i="1"/>
  <c r="D3170" i="13" s="1"/>
  <c r="S256" i="1"/>
  <c r="D3171" i="13" s="1"/>
  <c r="S257" i="1"/>
  <c r="D3172" i="13" s="1"/>
  <c r="S258" i="1"/>
  <c r="D3173" i="13" s="1"/>
  <c r="S260" i="1"/>
  <c r="D3175" i="13" s="1"/>
  <c r="S261" i="1"/>
  <c r="D3176" i="13" s="1"/>
  <c r="S262" i="1"/>
  <c r="D3177" i="13" s="1"/>
  <c r="S263" i="1"/>
  <c r="D3178" i="13" s="1"/>
  <c r="S264" i="1"/>
  <c r="D3179" i="13" s="1"/>
  <c r="S265" i="1"/>
  <c r="D3180" i="13" s="1"/>
  <c r="S266" i="1"/>
  <c r="D3181" i="13" s="1"/>
  <c r="S267" i="1"/>
  <c r="D3182" i="13" s="1"/>
  <c r="S268" i="1"/>
  <c r="D3183" i="13" s="1"/>
  <c r="S269" i="1"/>
  <c r="D3184" i="13" s="1"/>
  <c r="S270" i="1"/>
  <c r="D3185" i="13" s="1"/>
  <c r="S271" i="1"/>
  <c r="D3186" i="13" s="1"/>
  <c r="S272" i="1"/>
  <c r="D3187" i="13" s="1"/>
  <c r="S273" i="1"/>
  <c r="D3188" i="13" s="1"/>
  <c r="S274" i="1"/>
  <c r="D3189" i="13" s="1"/>
  <c r="S276" i="1"/>
  <c r="D3191" i="13" s="1"/>
  <c r="S277" i="1"/>
  <c r="D3192" i="13" s="1"/>
  <c r="S278" i="1"/>
  <c r="D3193" i="13" s="1"/>
  <c r="S279" i="1"/>
  <c r="D3194" i="13" s="1"/>
  <c r="S280" i="1"/>
  <c r="D3195" i="13" s="1"/>
  <c r="S281" i="1"/>
  <c r="D3196" i="13" s="1"/>
  <c r="S282" i="1"/>
  <c r="D3197" i="13" s="1"/>
  <c r="S283" i="1"/>
  <c r="D3198" i="13" s="1"/>
  <c r="S284" i="1"/>
  <c r="D3199" i="13" s="1"/>
  <c r="S285" i="1"/>
  <c r="D3200" i="13" s="1"/>
  <c r="S286" i="1"/>
  <c r="D3201" i="13" s="1"/>
  <c r="S287" i="1"/>
  <c r="D3202" i="13" s="1"/>
  <c r="S288" i="1"/>
  <c r="D3203" i="13" s="1"/>
  <c r="S289" i="1"/>
  <c r="D3204" i="13" s="1"/>
  <c r="S290" i="1"/>
  <c r="D3205" i="13" s="1"/>
  <c r="S292" i="1"/>
  <c r="D3207" i="13" s="1"/>
  <c r="S293" i="1"/>
  <c r="D3208" i="13" s="1"/>
  <c r="S294" i="1"/>
  <c r="D3209" i="13" s="1"/>
  <c r="S295" i="1"/>
  <c r="D3210" i="13" s="1"/>
  <c r="S296" i="1"/>
  <c r="D3211" i="13" s="1"/>
  <c r="S297" i="1"/>
  <c r="D3212" i="13" s="1"/>
  <c r="S298" i="1"/>
  <c r="D3213" i="13" s="1"/>
  <c r="S299" i="1"/>
  <c r="D3214" i="13" s="1"/>
  <c r="S300" i="1"/>
  <c r="D3215" i="13" s="1"/>
  <c r="S301" i="1"/>
  <c r="D3216" i="13" s="1"/>
  <c r="S302" i="1"/>
  <c r="D3217" i="13" s="1"/>
  <c r="S303" i="1"/>
  <c r="D3218" i="13" s="1"/>
  <c r="S304" i="1"/>
  <c r="D3219" i="13" s="1"/>
  <c r="S305" i="1"/>
  <c r="D3220" i="13" s="1"/>
  <c r="S306" i="1"/>
  <c r="D3221" i="13" s="1"/>
  <c r="S308" i="1"/>
  <c r="D3223" i="13" s="1"/>
  <c r="S309" i="1"/>
  <c r="D3224" i="13" s="1"/>
  <c r="S310" i="1"/>
  <c r="D3225" i="13" s="1"/>
  <c r="S311" i="1"/>
  <c r="D3226" i="13" s="1"/>
  <c r="S312" i="1"/>
  <c r="D3227" i="13" s="1"/>
  <c r="S313" i="1"/>
  <c r="D3228" i="13" s="1"/>
  <c r="S314" i="1"/>
  <c r="D3229" i="13" s="1"/>
  <c r="S315" i="1"/>
  <c r="D3230" i="13" s="1"/>
  <c r="S316" i="1"/>
  <c r="D3231" i="13" s="1"/>
  <c r="S317" i="1"/>
  <c r="D3232" i="13" s="1"/>
  <c r="S318" i="1"/>
  <c r="D3233" i="13" s="1"/>
  <c r="S319" i="1"/>
  <c r="D3234" i="13" s="1"/>
  <c r="S320" i="1"/>
  <c r="D3235" i="13" s="1"/>
  <c r="S321" i="1"/>
  <c r="D3236" i="13" s="1"/>
  <c r="S322" i="1"/>
  <c r="D3237" i="13" s="1"/>
  <c r="S324" i="1"/>
  <c r="D3239" i="13" s="1"/>
  <c r="S325" i="1"/>
  <c r="D3240" i="13" s="1"/>
  <c r="S326" i="1"/>
  <c r="D3241" i="13" s="1"/>
  <c r="S327" i="1"/>
  <c r="D3242" i="13" s="1"/>
  <c r="S328" i="1"/>
  <c r="D3243" i="13" s="1"/>
  <c r="S329" i="1"/>
  <c r="D3244" i="13" s="1"/>
  <c r="S330" i="1"/>
  <c r="D3245" i="13" s="1"/>
  <c r="S331" i="1"/>
  <c r="D3246" i="13" s="1"/>
  <c r="S332" i="1"/>
  <c r="D3247" i="13" s="1"/>
  <c r="S333" i="1"/>
  <c r="D3248" i="13" s="1"/>
  <c r="S334" i="1"/>
  <c r="D3249" i="13" s="1"/>
  <c r="S335" i="1"/>
  <c r="D3250" i="13" s="1"/>
  <c r="S336" i="1"/>
  <c r="D3251" i="13" s="1"/>
  <c r="S337" i="1"/>
  <c r="D3252" i="13" s="1"/>
  <c r="S338" i="1"/>
  <c r="D3253" i="13" s="1"/>
  <c r="S340" i="1"/>
  <c r="D3255" i="13" s="1"/>
  <c r="S341" i="1"/>
  <c r="D3256" i="13" s="1"/>
  <c r="S342" i="1"/>
  <c r="D3257" i="13" s="1"/>
  <c r="S343" i="1"/>
  <c r="D3258" i="13" s="1"/>
  <c r="S344" i="1"/>
  <c r="D3259" i="13" s="1"/>
  <c r="S345" i="1"/>
  <c r="D3260" i="13" s="1"/>
  <c r="S346" i="1"/>
  <c r="D3261" i="13" s="1"/>
  <c r="S347" i="1"/>
  <c r="D3262" i="13" s="1"/>
  <c r="S348" i="1"/>
  <c r="D3263" i="13" s="1"/>
  <c r="S349" i="1"/>
  <c r="D3264" i="13" s="1"/>
  <c r="S350" i="1"/>
  <c r="D3265" i="13" s="1"/>
  <c r="S351" i="1"/>
  <c r="D3266" i="13" s="1"/>
  <c r="S352" i="1"/>
  <c r="D3267" i="13" s="1"/>
  <c r="S353" i="1"/>
  <c r="D3268" i="13" s="1"/>
  <c r="S354" i="1"/>
  <c r="D3269" i="13" s="1"/>
  <c r="S356" i="1"/>
  <c r="D3271" i="13" s="1"/>
  <c r="S357" i="1"/>
  <c r="D3272" i="13" s="1"/>
  <c r="S358" i="1"/>
  <c r="D3273" i="13" s="1"/>
  <c r="S359" i="1"/>
  <c r="D3274" i="13" s="1"/>
  <c r="S360" i="1"/>
  <c r="D3275" i="13" s="1"/>
  <c r="S361" i="1"/>
  <c r="D3276" i="13" s="1"/>
  <c r="S362" i="1"/>
  <c r="D3277" i="13" s="1"/>
  <c r="S363" i="1"/>
  <c r="D3278" i="13" s="1"/>
  <c r="S364" i="1"/>
  <c r="D3279" i="13" s="1"/>
  <c r="S365" i="1"/>
  <c r="D3280" i="13" s="1"/>
  <c r="S366" i="1"/>
  <c r="D3281" i="13" s="1"/>
  <c r="S367" i="1"/>
  <c r="D3282" i="13" s="1"/>
  <c r="S368" i="1"/>
  <c r="D3283" i="13" s="1"/>
  <c r="S369" i="1"/>
  <c r="D3284" i="13" s="1"/>
  <c r="S370" i="1"/>
  <c r="D3285" i="13" s="1"/>
  <c r="S372" i="1"/>
  <c r="D3287" i="13" s="1"/>
  <c r="S373" i="1"/>
  <c r="D3288" i="13" s="1"/>
  <c r="S374" i="1"/>
  <c r="D3289" i="13" s="1"/>
  <c r="S375" i="1"/>
  <c r="D3290" i="13" s="1"/>
  <c r="S376" i="1"/>
  <c r="D3291" i="13" s="1"/>
  <c r="S377" i="1"/>
  <c r="D3292" i="13" s="1"/>
  <c r="S378" i="1"/>
  <c r="D3293" i="13" s="1"/>
  <c r="S379" i="1"/>
  <c r="D3294" i="13" s="1"/>
  <c r="S380" i="1"/>
  <c r="D3295" i="13" s="1"/>
  <c r="S381" i="1"/>
  <c r="D3296" i="13" s="1"/>
  <c r="S382" i="1"/>
  <c r="D3297" i="13" s="1"/>
  <c r="S383" i="1"/>
  <c r="D3298" i="13" s="1"/>
  <c r="S384" i="1"/>
  <c r="D3299" i="13" s="1"/>
  <c r="S385" i="1"/>
  <c r="D3300" i="13" s="1"/>
  <c r="S386" i="1"/>
  <c r="D3301" i="13" s="1"/>
  <c r="S388" i="1"/>
  <c r="D3303" i="13" s="1"/>
  <c r="S389" i="1"/>
  <c r="D3304" i="13" s="1"/>
  <c r="S390" i="1"/>
  <c r="D3305" i="13" s="1"/>
  <c r="S391" i="1"/>
  <c r="D3306" i="13" s="1"/>
  <c r="S392" i="1"/>
  <c r="D3307" i="13" s="1"/>
  <c r="S393" i="1"/>
  <c r="D3308" i="13" s="1"/>
  <c r="S394" i="1"/>
  <c r="D3309" i="13" s="1"/>
  <c r="S395" i="1"/>
  <c r="D3310" i="13" s="1"/>
  <c r="S396" i="1"/>
  <c r="D3311" i="13" s="1"/>
  <c r="S397" i="1"/>
  <c r="D3312" i="13" s="1"/>
  <c r="S398" i="1"/>
  <c r="D3313" i="13" s="1"/>
  <c r="S399" i="1"/>
  <c r="D3314" i="13" s="1"/>
  <c r="S400" i="1"/>
  <c r="D3315" i="13" s="1"/>
  <c r="S401" i="1"/>
  <c r="D3316" i="13" s="1"/>
  <c r="S402" i="1"/>
  <c r="D3317" i="13" s="1"/>
  <c r="S404" i="1"/>
  <c r="D3319" i="13" s="1"/>
  <c r="S405" i="1"/>
  <c r="D3320" i="13" s="1"/>
  <c r="S406" i="1"/>
  <c r="D3321" i="13" s="1"/>
  <c r="S407" i="1"/>
  <c r="D3322" i="13" s="1"/>
  <c r="S408" i="1"/>
  <c r="D3323" i="13" s="1"/>
  <c r="S409" i="1"/>
  <c r="D3324" i="13" s="1"/>
  <c r="S410" i="1"/>
  <c r="D3325" i="13" s="1"/>
  <c r="S411" i="1"/>
  <c r="D3326" i="13" s="1"/>
  <c r="S412" i="1"/>
  <c r="D3327" i="13" s="1"/>
  <c r="S413" i="1"/>
  <c r="D3328" i="13" s="1"/>
  <c r="S414" i="1"/>
  <c r="D3329" i="13" s="1"/>
  <c r="S415" i="1"/>
  <c r="D3330" i="13" s="1"/>
  <c r="S416" i="1"/>
  <c r="D3331" i="13" s="1"/>
  <c r="S417" i="1"/>
  <c r="D3332" i="13" s="1"/>
  <c r="S418" i="1"/>
  <c r="D3333" i="13" s="1"/>
  <c r="S420" i="1"/>
  <c r="D3335" i="13" s="1"/>
  <c r="S421" i="1"/>
  <c r="D3336" i="13" s="1"/>
  <c r="S422" i="1"/>
  <c r="D3337" i="13" s="1"/>
  <c r="S423" i="1"/>
  <c r="D3338" i="13" s="1"/>
  <c r="S424" i="1"/>
  <c r="D3339" i="13" s="1"/>
  <c r="S425" i="1"/>
  <c r="D3340" i="13" s="1"/>
  <c r="S426" i="1"/>
  <c r="D3341" i="13" s="1"/>
  <c r="S427" i="1"/>
  <c r="D3342" i="13" s="1"/>
  <c r="S428" i="1"/>
  <c r="D3343" i="13" s="1"/>
  <c r="S429" i="1"/>
  <c r="D3344" i="13" s="1"/>
  <c r="S430" i="1"/>
  <c r="D3345" i="13" s="1"/>
  <c r="S431" i="1"/>
  <c r="D3346" i="13" s="1"/>
  <c r="S432" i="1"/>
  <c r="D3347" i="13" s="1"/>
  <c r="S433" i="1"/>
  <c r="D3348" i="13" s="1"/>
  <c r="S434" i="1"/>
  <c r="D3349" i="13" s="1"/>
  <c r="S436" i="1"/>
  <c r="D3351" i="13" s="1"/>
  <c r="S437" i="1"/>
  <c r="D3352" i="13" s="1"/>
  <c r="S438" i="1"/>
  <c r="D3353" i="13" s="1"/>
  <c r="S439" i="1"/>
  <c r="D3354" i="13" s="1"/>
  <c r="S440" i="1"/>
  <c r="D3355" i="13" s="1"/>
  <c r="S441" i="1"/>
  <c r="D3356" i="13" s="1"/>
  <c r="S442" i="1"/>
  <c r="D3357" i="13" s="1"/>
  <c r="S443" i="1"/>
  <c r="D3358" i="13" s="1"/>
  <c r="S444" i="1"/>
  <c r="D3359" i="13" s="1"/>
  <c r="S445" i="1"/>
  <c r="D3360" i="13" s="1"/>
  <c r="S446" i="1"/>
  <c r="D3361" i="13" s="1"/>
  <c r="S447" i="1"/>
  <c r="D3362" i="13" s="1"/>
  <c r="S448" i="1"/>
  <c r="D3363" i="13" s="1"/>
  <c r="S449" i="1"/>
  <c r="D3364" i="13" s="1"/>
  <c r="S450" i="1"/>
  <c r="D3365" i="13" s="1"/>
  <c r="S452" i="1"/>
  <c r="D3367" i="13" s="1"/>
  <c r="S453" i="1"/>
  <c r="D3368" i="13" s="1"/>
  <c r="S454" i="1"/>
  <c r="D3369" i="13" s="1"/>
  <c r="S455" i="1"/>
  <c r="D3370" i="13" s="1"/>
  <c r="S456" i="1"/>
  <c r="D3371" i="13" s="1"/>
  <c r="S457" i="1"/>
  <c r="D3372" i="13" s="1"/>
  <c r="S458" i="1"/>
  <c r="D3373" i="13" s="1"/>
  <c r="S459" i="1"/>
  <c r="D3374" i="13" s="1"/>
  <c r="S460" i="1"/>
  <c r="D3375" i="13" s="1"/>
  <c r="S461" i="1"/>
  <c r="D3376" i="13" s="1"/>
  <c r="S462" i="1"/>
  <c r="D3377" i="13" s="1"/>
  <c r="S463" i="1"/>
  <c r="D3378" i="13" s="1"/>
  <c r="S464" i="1"/>
  <c r="D3379" i="13" s="1"/>
  <c r="S465" i="1"/>
  <c r="D3380" i="13" s="1"/>
  <c r="S466" i="1"/>
  <c r="D3381" i="13" s="1"/>
  <c r="S468" i="1"/>
  <c r="D3383" i="13" s="1"/>
  <c r="S469" i="1"/>
  <c r="D3384" i="13" s="1"/>
  <c r="S470" i="1"/>
  <c r="D3385" i="13" s="1"/>
  <c r="S471" i="1"/>
  <c r="D3386" i="13" s="1"/>
  <c r="S472" i="1"/>
  <c r="D3387" i="13" s="1"/>
  <c r="S473" i="1"/>
  <c r="D3388" i="13" s="1"/>
  <c r="S474" i="1"/>
  <c r="D3389" i="13" s="1"/>
  <c r="S475" i="1"/>
  <c r="D3390" i="13" s="1"/>
  <c r="S476" i="1"/>
  <c r="D3391" i="13" s="1"/>
  <c r="S477" i="1"/>
  <c r="D3392" i="13" s="1"/>
  <c r="S478" i="1"/>
  <c r="D3393" i="13" s="1"/>
  <c r="S479" i="1"/>
  <c r="D3394" i="13" s="1"/>
  <c r="S480" i="1"/>
  <c r="D3395" i="13" s="1"/>
  <c r="S481" i="1"/>
  <c r="D3396" i="13" s="1"/>
  <c r="S482" i="1"/>
  <c r="D3397" i="13" s="1"/>
  <c r="S484" i="1"/>
  <c r="D3399" i="13" s="1"/>
  <c r="S485" i="1"/>
  <c r="D3400" i="13" s="1"/>
  <c r="S486" i="1"/>
  <c r="D3401" i="13" s="1"/>
  <c r="S487" i="1"/>
  <c r="D3402" i="13" s="1"/>
  <c r="S488" i="1"/>
  <c r="D3403" i="13" s="1"/>
  <c r="S489" i="1"/>
  <c r="D3404" i="13" s="1"/>
  <c r="S490" i="1"/>
  <c r="D3405" i="13" s="1"/>
  <c r="S491" i="1"/>
  <c r="D3406" i="13" s="1"/>
  <c r="S492" i="1"/>
  <c r="D3407" i="13" s="1"/>
  <c r="S493" i="1"/>
  <c r="D3408" i="13" s="1"/>
  <c r="S494" i="1"/>
  <c r="D3409" i="13" s="1"/>
  <c r="S495" i="1"/>
  <c r="D3410" i="13" s="1"/>
  <c r="S496" i="1"/>
  <c r="D3411" i="13" s="1"/>
  <c r="S497" i="1"/>
  <c r="D3412" i="13" s="1"/>
  <c r="S498" i="1"/>
  <c r="D3413" i="13" s="1"/>
  <c r="S500" i="1"/>
  <c r="D3415" i="13" s="1"/>
  <c r="S501" i="1"/>
  <c r="D3416" i="13" s="1"/>
  <c r="S502" i="1"/>
  <c r="D3417" i="13" s="1"/>
  <c r="S503" i="1"/>
  <c r="D3418" i="13" s="1"/>
  <c r="S504" i="1"/>
  <c r="D3419" i="13" s="1"/>
  <c r="S505" i="1"/>
  <c r="D3420" i="13" s="1"/>
  <c r="S506" i="1"/>
  <c r="D3421" i="13" s="1"/>
  <c r="S507" i="1"/>
  <c r="D3422" i="13" s="1"/>
  <c r="S508" i="1"/>
  <c r="D3423" i="13" s="1"/>
  <c r="S509" i="1"/>
  <c r="D3424" i="13" s="1"/>
  <c r="S510" i="1"/>
  <c r="D3425" i="13" s="1"/>
  <c r="S511" i="1"/>
  <c r="D3426" i="13" s="1"/>
  <c r="S512" i="1"/>
  <c r="D3427" i="13" s="1"/>
  <c r="S513" i="1"/>
  <c r="D3428" i="13" s="1"/>
  <c r="S514" i="1"/>
  <c r="D3429" i="13" s="1"/>
  <c r="S516" i="1"/>
  <c r="D3431" i="13" s="1"/>
  <c r="S517" i="1"/>
  <c r="D3432" i="13" s="1"/>
  <c r="S518" i="1"/>
  <c r="D3433" i="13" s="1"/>
  <c r="S519" i="1"/>
  <c r="D3434" i="13" s="1"/>
  <c r="S520" i="1"/>
  <c r="D3435" i="13" s="1"/>
  <c r="S521" i="1"/>
  <c r="D3436" i="13" s="1"/>
  <c r="S522" i="1"/>
  <c r="D3437" i="13" s="1"/>
  <c r="S523" i="1"/>
  <c r="D3438" i="13" s="1"/>
  <c r="S524" i="1"/>
  <c r="D3439" i="13" s="1"/>
  <c r="S525" i="1"/>
  <c r="D3440" i="13" s="1"/>
  <c r="S526" i="1"/>
  <c r="D3441" i="13" s="1"/>
  <c r="S527" i="1"/>
  <c r="D3442" i="13" s="1"/>
  <c r="S528" i="1"/>
  <c r="D3443" i="13" s="1"/>
  <c r="S529" i="1"/>
  <c r="D3444" i="13" s="1"/>
  <c r="S530" i="1"/>
  <c r="D3445" i="13" s="1"/>
  <c r="S532" i="1"/>
  <c r="D3447" i="13" s="1"/>
  <c r="S533" i="1"/>
  <c r="D3448" i="13" s="1"/>
  <c r="S534" i="1"/>
  <c r="D3449" i="13" s="1"/>
  <c r="S535" i="1"/>
  <c r="D3450" i="13" s="1"/>
  <c r="S536" i="1"/>
  <c r="D3451" i="13" s="1"/>
  <c r="S537" i="1"/>
  <c r="D3452" i="13" s="1"/>
  <c r="S538" i="1"/>
  <c r="D3453" i="13" s="1"/>
  <c r="S539" i="1"/>
  <c r="D3454" i="13" s="1"/>
  <c r="S540" i="1"/>
  <c r="D3455" i="13" s="1"/>
  <c r="S541" i="1"/>
  <c r="D3456" i="13" s="1"/>
  <c r="S542" i="1"/>
  <c r="D3457" i="13" s="1"/>
  <c r="S543" i="1"/>
  <c r="D3458" i="13" s="1"/>
  <c r="S544" i="1"/>
  <c r="D3459" i="13" s="1"/>
  <c r="S545" i="1"/>
  <c r="D3460" i="13" s="1"/>
  <c r="S546" i="1"/>
  <c r="D3461" i="13" s="1"/>
  <c r="S548" i="1"/>
  <c r="D3463" i="13" s="1"/>
  <c r="S549" i="1"/>
  <c r="D3464" i="13" s="1"/>
  <c r="S550" i="1"/>
  <c r="D3465" i="13" s="1"/>
  <c r="S551" i="1"/>
  <c r="D3466" i="13" s="1"/>
  <c r="S552" i="1"/>
  <c r="D3467" i="13" s="1"/>
  <c r="S553" i="1"/>
  <c r="D3468" i="13" s="1"/>
  <c r="S554" i="1"/>
  <c r="D3469" i="13" s="1"/>
  <c r="S555" i="1"/>
  <c r="D3470" i="13" s="1"/>
  <c r="S556" i="1"/>
  <c r="D3471" i="13" s="1"/>
  <c r="S557" i="1"/>
  <c r="D3472" i="13" s="1"/>
  <c r="S558" i="1"/>
  <c r="D3473" i="13" s="1"/>
  <c r="S559" i="1"/>
  <c r="D3474" i="13" s="1"/>
  <c r="S560" i="1"/>
  <c r="D3475" i="13" s="1"/>
  <c r="S561" i="1"/>
  <c r="D3476" i="13" s="1"/>
  <c r="S562" i="1"/>
  <c r="D3477" i="13" s="1"/>
  <c r="S564" i="1"/>
  <c r="D3479" i="13" s="1"/>
  <c r="S565" i="1"/>
  <c r="D3480" i="13" s="1"/>
  <c r="S566" i="1"/>
  <c r="D3481" i="13" s="1"/>
  <c r="S567" i="1"/>
  <c r="D3482" i="13" s="1"/>
  <c r="S568" i="1"/>
  <c r="D3483" i="13" s="1"/>
  <c r="S569" i="1"/>
  <c r="D3484" i="13" s="1"/>
  <c r="S570" i="1"/>
  <c r="D3485" i="13" s="1"/>
  <c r="S571" i="1"/>
  <c r="D3486" i="13" s="1"/>
  <c r="S572" i="1"/>
  <c r="D3487" i="13" s="1"/>
  <c r="S573" i="1"/>
  <c r="D3488" i="13" s="1"/>
  <c r="S574" i="1"/>
  <c r="D3489" i="13" s="1"/>
  <c r="S575" i="1"/>
  <c r="D3490" i="13" s="1"/>
  <c r="S576" i="1"/>
  <c r="D3491" i="13" s="1"/>
  <c r="S577" i="1"/>
  <c r="D3492" i="13" s="1"/>
  <c r="S578" i="1"/>
  <c r="D3493" i="13" s="1"/>
  <c r="S580" i="1"/>
  <c r="D3495" i="13" s="1"/>
  <c r="S581" i="1"/>
  <c r="D3496" i="13" s="1"/>
  <c r="S582" i="1"/>
  <c r="D3497" i="13" s="1"/>
  <c r="S583" i="1"/>
  <c r="D3498" i="13" s="1"/>
  <c r="S584" i="1"/>
  <c r="D3499" i="13" s="1"/>
  <c r="S585" i="1"/>
  <c r="D3500" i="13" s="1"/>
  <c r="S586" i="1"/>
  <c r="D3501" i="13" s="1"/>
  <c r="S587" i="1"/>
  <c r="D3502" i="13" s="1"/>
  <c r="S588" i="1"/>
  <c r="D3503" i="13" s="1"/>
  <c r="S589" i="1"/>
  <c r="D3504" i="13" s="1"/>
  <c r="S590" i="1"/>
  <c r="D3505" i="13" s="1"/>
  <c r="S591" i="1"/>
  <c r="D3506" i="13" s="1"/>
  <c r="S592" i="1"/>
  <c r="D3507" i="13" s="1"/>
  <c r="S593" i="1"/>
  <c r="D3508" i="13" s="1"/>
  <c r="S594" i="1"/>
  <c r="D3509" i="13" s="1"/>
  <c r="S596" i="1"/>
  <c r="D3511" i="13" s="1"/>
  <c r="S597" i="1"/>
  <c r="D3512" i="13" s="1"/>
  <c r="S598" i="1"/>
  <c r="D3513" i="13" s="1"/>
  <c r="S599" i="1"/>
  <c r="D3514" i="13" s="1"/>
  <c r="S600" i="1"/>
  <c r="D3515" i="13" s="1"/>
  <c r="S601" i="1"/>
  <c r="D3516" i="13" s="1"/>
  <c r="S602" i="1"/>
  <c r="D3517" i="13" s="1"/>
  <c r="S603" i="1"/>
  <c r="D3518" i="13" s="1"/>
  <c r="S604" i="1"/>
  <c r="D3519" i="13" s="1"/>
  <c r="S605" i="1"/>
  <c r="D3520" i="13" s="1"/>
  <c r="S606" i="1"/>
  <c r="D3521" i="13" s="1"/>
  <c r="S607" i="1"/>
  <c r="D3522" i="13" s="1"/>
  <c r="S608" i="1"/>
  <c r="D3523" i="13" s="1"/>
  <c r="S609" i="1"/>
  <c r="D3524" i="13" s="1"/>
  <c r="S610" i="1"/>
  <c r="D3525" i="13" s="1"/>
  <c r="S612" i="1"/>
  <c r="D3527" i="13" s="1"/>
  <c r="S613" i="1"/>
  <c r="D3528" i="13" s="1"/>
  <c r="S614" i="1"/>
  <c r="D3529" i="13" s="1"/>
  <c r="S615" i="1"/>
  <c r="D3530" i="13" s="1"/>
  <c r="S616" i="1"/>
  <c r="D3531" i="13" s="1"/>
  <c r="S617" i="1"/>
  <c r="D3532" i="13" s="1"/>
  <c r="S618" i="1"/>
  <c r="D3533" i="13" s="1"/>
  <c r="S619" i="1"/>
  <c r="D3534" i="13" s="1"/>
  <c r="S620" i="1"/>
  <c r="D3535" i="13" s="1"/>
  <c r="S621" i="1"/>
  <c r="D3536" i="13" s="1"/>
  <c r="S622" i="1"/>
  <c r="D3537" i="13" s="1"/>
  <c r="S623" i="1"/>
  <c r="D3538" i="13" s="1"/>
  <c r="S624" i="1"/>
  <c r="D3539" i="13" s="1"/>
  <c r="S625" i="1"/>
  <c r="D3540" i="13" s="1"/>
  <c r="S626" i="1"/>
  <c r="D3541" i="13" s="1"/>
  <c r="S628" i="1"/>
  <c r="D3543" i="13" s="1"/>
  <c r="S629" i="1"/>
  <c r="D3544" i="13" s="1"/>
  <c r="S630" i="1"/>
  <c r="D3545" i="13" s="1"/>
  <c r="S631" i="1"/>
  <c r="D3546" i="13" s="1"/>
  <c r="S632" i="1"/>
  <c r="D3547" i="13" s="1"/>
  <c r="S633" i="1"/>
  <c r="D3548" i="13" s="1"/>
  <c r="S634" i="1"/>
  <c r="D3549" i="13" s="1"/>
  <c r="S635" i="1"/>
  <c r="D3550" i="13" s="1"/>
  <c r="S636" i="1"/>
  <c r="D3551" i="13" s="1"/>
  <c r="S637" i="1"/>
  <c r="D3552" i="13" s="1"/>
  <c r="S638" i="1"/>
  <c r="D3553" i="13" s="1"/>
  <c r="S639" i="1"/>
  <c r="D3554" i="13" s="1"/>
  <c r="S640" i="1"/>
  <c r="D3555" i="13" s="1"/>
  <c r="S641" i="1"/>
  <c r="D3556" i="13" s="1"/>
  <c r="S642" i="1"/>
  <c r="D3557" i="13" s="1"/>
  <c r="S644" i="1"/>
  <c r="D3559" i="13" s="1"/>
  <c r="S645" i="1"/>
  <c r="D3560" i="13" s="1"/>
  <c r="S646" i="1"/>
  <c r="D3561" i="13" s="1"/>
  <c r="S647" i="1"/>
  <c r="D3562" i="13" s="1"/>
  <c r="S648" i="1"/>
  <c r="D3563" i="13" s="1"/>
  <c r="S649" i="1"/>
  <c r="D3564" i="13" s="1"/>
  <c r="S650" i="1"/>
  <c r="D3565" i="13" s="1"/>
  <c r="S651" i="1"/>
  <c r="D3566" i="13" s="1"/>
  <c r="S652" i="1"/>
  <c r="D3567" i="13" s="1"/>
  <c r="S653" i="1"/>
  <c r="D3568" i="13" s="1"/>
  <c r="S654" i="1"/>
  <c r="D3569" i="13" s="1"/>
  <c r="S655" i="1"/>
  <c r="D3570" i="13" s="1"/>
  <c r="S656" i="1"/>
  <c r="D3571" i="13" s="1"/>
  <c r="S657" i="1"/>
  <c r="D3572" i="13" s="1"/>
  <c r="S658" i="1"/>
  <c r="D3573" i="13" s="1"/>
  <c r="S660" i="1"/>
  <c r="D3575" i="13" s="1"/>
  <c r="S661" i="1"/>
  <c r="D3576" i="13" s="1"/>
  <c r="S662" i="1"/>
  <c r="D3577" i="13" s="1"/>
  <c r="S663" i="1"/>
  <c r="D3578" i="13" s="1"/>
  <c r="S664" i="1"/>
  <c r="D3579" i="13" s="1"/>
  <c r="S665" i="1"/>
  <c r="D3580" i="13" s="1"/>
  <c r="S666" i="1"/>
  <c r="D3581" i="13" s="1"/>
  <c r="S667" i="1"/>
  <c r="D3582" i="13" s="1"/>
  <c r="S668" i="1"/>
  <c r="D3583" i="13" s="1"/>
  <c r="S669" i="1"/>
  <c r="D3584" i="13" s="1"/>
  <c r="S670" i="1"/>
  <c r="D3585" i="13" s="1"/>
  <c r="S671" i="1"/>
  <c r="D3586" i="13" s="1"/>
  <c r="S672" i="1"/>
  <c r="D3587" i="13" s="1"/>
  <c r="S673" i="1"/>
  <c r="D3588" i="13" s="1"/>
  <c r="S674" i="1"/>
  <c r="D3589" i="13" s="1"/>
  <c r="S676" i="1"/>
  <c r="D3591" i="13" s="1"/>
  <c r="S677" i="1"/>
  <c r="D3592" i="13" s="1"/>
  <c r="S678" i="1"/>
  <c r="D3593" i="13" s="1"/>
  <c r="S679" i="1"/>
  <c r="D3594" i="13" s="1"/>
  <c r="S680" i="1"/>
  <c r="D3595" i="13" s="1"/>
  <c r="S681" i="1"/>
  <c r="D3596" i="13" s="1"/>
  <c r="S682" i="1"/>
  <c r="D3597" i="13" s="1"/>
  <c r="S683" i="1"/>
  <c r="D3598" i="13" s="1"/>
  <c r="S684" i="1"/>
  <c r="D3599" i="13" s="1"/>
  <c r="S685" i="1"/>
  <c r="D3600" i="13" s="1"/>
  <c r="S686" i="1"/>
  <c r="D3601" i="13" s="1"/>
  <c r="S687" i="1"/>
  <c r="D3602" i="13" s="1"/>
  <c r="S688" i="1"/>
  <c r="D3603" i="13" s="1"/>
  <c r="S689" i="1"/>
  <c r="D3604" i="13" s="1"/>
  <c r="S690" i="1"/>
  <c r="D3605" i="13" s="1"/>
  <c r="S692" i="1"/>
  <c r="D3607" i="13" s="1"/>
  <c r="S693" i="1"/>
  <c r="D3608" i="13" s="1"/>
  <c r="S694" i="1"/>
  <c r="D3609" i="13" s="1"/>
  <c r="S695" i="1"/>
  <c r="D3610" i="13" s="1"/>
  <c r="S696" i="1"/>
  <c r="D3611" i="13" s="1"/>
  <c r="S697" i="1"/>
  <c r="D3612" i="13" s="1"/>
  <c r="S698" i="1"/>
  <c r="D3613" i="13" s="1"/>
  <c r="S699" i="1"/>
  <c r="D3614" i="13" s="1"/>
  <c r="S700" i="1"/>
  <c r="D3615" i="13" s="1"/>
  <c r="S701" i="1"/>
  <c r="D3616" i="13" s="1"/>
  <c r="S702" i="1"/>
  <c r="D3617" i="13" s="1"/>
  <c r="S703" i="1"/>
  <c r="D3618" i="13" s="1"/>
  <c r="S704" i="1"/>
  <c r="D3619" i="13" s="1"/>
  <c r="S705" i="1"/>
  <c r="D3620" i="13" s="1"/>
  <c r="S706" i="1"/>
  <c r="D3621" i="13" s="1"/>
  <c r="S708" i="1"/>
  <c r="D3623" i="13" s="1"/>
  <c r="S709" i="1"/>
  <c r="D3624" i="13" s="1"/>
  <c r="S710" i="1"/>
  <c r="D3625" i="13" s="1"/>
  <c r="S711" i="1"/>
  <c r="D3626" i="13" s="1"/>
  <c r="S712" i="1"/>
  <c r="D3627" i="13" s="1"/>
  <c r="S713" i="1"/>
  <c r="D3628" i="13" s="1"/>
  <c r="S714" i="1"/>
  <c r="D3629" i="13" s="1"/>
  <c r="S715" i="1"/>
  <c r="D3630" i="13" s="1"/>
  <c r="S716" i="1"/>
  <c r="D3631" i="13" s="1"/>
  <c r="S717" i="1"/>
  <c r="D3632" i="13" s="1"/>
  <c r="S718" i="1"/>
  <c r="D3633" i="13" s="1"/>
  <c r="S719" i="1"/>
  <c r="D3634" i="13" s="1"/>
  <c r="S720" i="1"/>
  <c r="D3635" i="13" s="1"/>
  <c r="S721" i="1"/>
  <c r="D3636" i="13" s="1"/>
  <c r="S722" i="1"/>
  <c r="D3637" i="13" s="1"/>
  <c r="S724" i="1"/>
  <c r="D3639" i="13" s="1"/>
  <c r="S725" i="1"/>
  <c r="D3640" i="13" s="1"/>
  <c r="S726" i="1"/>
  <c r="D3641" i="13" s="1"/>
  <c r="S727" i="1"/>
  <c r="D3642" i="13" s="1"/>
  <c r="S728" i="1"/>
  <c r="D3643" i="13" s="1"/>
  <c r="S729" i="1"/>
  <c r="D3644" i="13" s="1"/>
  <c r="S730" i="1"/>
  <c r="D3645" i="13" s="1"/>
  <c r="S731" i="1"/>
  <c r="D3646" i="13" s="1"/>
  <c r="S732" i="1"/>
  <c r="D3647" i="13" s="1"/>
  <c r="S733" i="1"/>
  <c r="D3648" i="13" s="1"/>
  <c r="S734" i="1"/>
  <c r="D3649" i="13" s="1"/>
  <c r="S735" i="1"/>
  <c r="D3650" i="13" s="1"/>
  <c r="S736" i="1"/>
  <c r="D3651" i="13" s="1"/>
  <c r="S737" i="1"/>
  <c r="D3652" i="13" s="1"/>
  <c r="S738" i="1"/>
  <c r="D3653" i="13" s="1"/>
  <c r="S740" i="1"/>
  <c r="D3655" i="13" s="1"/>
  <c r="S741" i="1"/>
  <c r="D3656" i="13" s="1"/>
  <c r="S742" i="1"/>
  <c r="D3657" i="13" s="1"/>
  <c r="S743" i="1"/>
  <c r="D3658" i="13" s="1"/>
  <c r="S744" i="1"/>
  <c r="D3659" i="13" s="1"/>
  <c r="S745" i="1"/>
  <c r="D3660" i="13" s="1"/>
  <c r="S746" i="1"/>
  <c r="D3661" i="13" s="1"/>
  <c r="S747" i="1"/>
  <c r="D3662" i="13" s="1"/>
  <c r="S748" i="1"/>
  <c r="D3663" i="13" s="1"/>
  <c r="S749" i="1"/>
  <c r="D3664" i="13" s="1"/>
  <c r="S750" i="1"/>
  <c r="D3665" i="13" s="1"/>
  <c r="S751" i="1"/>
  <c r="D3666" i="13" s="1"/>
  <c r="S752" i="1"/>
  <c r="D3667" i="13" s="1"/>
  <c r="S753" i="1"/>
  <c r="D3668" i="13" s="1"/>
  <c r="S754" i="1"/>
  <c r="D3669" i="13" s="1"/>
  <c r="S756" i="1"/>
  <c r="D3671" i="13" s="1"/>
  <c r="S757" i="1"/>
  <c r="D3672" i="13" s="1"/>
  <c r="S758" i="1"/>
  <c r="D3673" i="13" s="1"/>
  <c r="S759" i="1"/>
  <c r="D3674" i="13" s="1"/>
  <c r="S760" i="1"/>
  <c r="D3675" i="13" s="1"/>
  <c r="S761" i="1"/>
  <c r="D3676" i="13" s="1"/>
  <c r="S762" i="1"/>
  <c r="D3677" i="13" s="1"/>
  <c r="S763" i="1"/>
  <c r="D3678" i="13" s="1"/>
  <c r="S764" i="1"/>
  <c r="D3679" i="13" s="1"/>
  <c r="S765" i="1"/>
  <c r="D3680" i="13" s="1"/>
  <c r="S766" i="1"/>
  <c r="D3681" i="13" s="1"/>
  <c r="S767" i="1"/>
  <c r="D3682" i="13" s="1"/>
  <c r="S768" i="1"/>
  <c r="D3683" i="13" s="1"/>
  <c r="S769" i="1"/>
  <c r="D3684" i="13" s="1"/>
  <c r="S770" i="1"/>
  <c r="D3685" i="13" s="1"/>
  <c r="S772" i="1"/>
  <c r="D3687" i="13" s="1"/>
  <c r="S773" i="1"/>
  <c r="D3688" i="13" s="1"/>
  <c r="S774" i="1"/>
  <c r="D3689" i="13" s="1"/>
  <c r="S775" i="1"/>
  <c r="D3690" i="13" s="1"/>
  <c r="S776" i="1"/>
  <c r="D3691" i="13" s="1"/>
  <c r="S777" i="1"/>
  <c r="D3692" i="13" s="1"/>
  <c r="S778" i="1"/>
  <c r="D3693" i="13" s="1"/>
  <c r="S779" i="1"/>
  <c r="D3694" i="13" s="1"/>
  <c r="S780" i="1"/>
  <c r="D3695" i="13" s="1"/>
  <c r="S781" i="1"/>
  <c r="D3696" i="13" s="1"/>
  <c r="S782" i="1"/>
  <c r="D3697" i="13" s="1"/>
  <c r="S783" i="1"/>
  <c r="D3698" i="13" s="1"/>
  <c r="S784" i="1"/>
  <c r="D3699" i="13" s="1"/>
  <c r="S785" i="1"/>
  <c r="D3700" i="13" s="1"/>
  <c r="S786" i="1"/>
  <c r="D3701" i="13" s="1"/>
  <c r="S788" i="1"/>
  <c r="D3703" i="13" s="1"/>
  <c r="S789" i="1"/>
  <c r="D3704" i="13" s="1"/>
  <c r="S790" i="1"/>
  <c r="D3705" i="13" s="1"/>
  <c r="S791" i="1"/>
  <c r="D3706" i="13" s="1"/>
  <c r="S792" i="1"/>
  <c r="D3707" i="13" s="1"/>
  <c r="S793" i="1"/>
  <c r="D3708" i="13" s="1"/>
  <c r="S794" i="1"/>
  <c r="D3709" i="13" s="1"/>
  <c r="S795" i="1"/>
  <c r="D3710" i="13" s="1"/>
  <c r="S796" i="1"/>
  <c r="D3711" i="13" s="1"/>
  <c r="S797" i="1"/>
  <c r="D3712" i="13" s="1"/>
  <c r="S798" i="1"/>
  <c r="D3713" i="13" s="1"/>
  <c r="S799" i="1"/>
  <c r="D3714" i="13" s="1"/>
  <c r="S800" i="1"/>
  <c r="D3715" i="13" s="1"/>
  <c r="S801" i="1"/>
  <c r="D3716" i="13" s="1"/>
  <c r="S802" i="1"/>
  <c r="D3717" i="13" s="1"/>
  <c r="S804" i="1"/>
  <c r="D3719" i="13" s="1"/>
  <c r="S805" i="1"/>
  <c r="D3720" i="13" s="1"/>
  <c r="S806" i="1"/>
  <c r="D3721" i="13" s="1"/>
  <c r="S807" i="1"/>
  <c r="D3722" i="13" s="1"/>
  <c r="S808" i="1"/>
  <c r="D3723" i="13" s="1"/>
  <c r="S809" i="1"/>
  <c r="D3724" i="13" s="1"/>
  <c r="S810" i="1"/>
  <c r="D3725" i="13" s="1"/>
  <c r="S811" i="1"/>
  <c r="D3726" i="13" s="1"/>
  <c r="S812" i="1"/>
  <c r="D3727" i="13" s="1"/>
  <c r="S813" i="1"/>
  <c r="D3728" i="13" s="1"/>
  <c r="S814" i="1"/>
  <c r="D3729" i="13" s="1"/>
  <c r="S815" i="1"/>
  <c r="D3730" i="13" s="1"/>
  <c r="S816" i="1"/>
  <c r="D3731" i="13" s="1"/>
  <c r="S817" i="1"/>
  <c r="D3732" i="13" s="1"/>
  <c r="S818" i="1"/>
  <c r="D3733" i="13" s="1"/>
  <c r="S820" i="1"/>
  <c r="D3735" i="13" s="1"/>
  <c r="S821" i="1"/>
  <c r="D3736" i="13" s="1"/>
  <c r="S822" i="1"/>
  <c r="D3737" i="13" s="1"/>
  <c r="S823" i="1"/>
  <c r="D3738" i="13" s="1"/>
  <c r="S824" i="1"/>
  <c r="D3739" i="13" s="1"/>
  <c r="S825" i="1"/>
  <c r="D3740" i="13" s="1"/>
  <c r="S826" i="1"/>
  <c r="D3741" i="13" s="1"/>
  <c r="S827" i="1"/>
  <c r="D3742" i="13" s="1"/>
  <c r="S828" i="1"/>
  <c r="D3743" i="13" s="1"/>
  <c r="S829" i="1"/>
  <c r="D3744" i="13" s="1"/>
  <c r="S830" i="1"/>
  <c r="D3745" i="13" s="1"/>
  <c r="S831" i="1"/>
  <c r="D3746" i="13" s="1"/>
  <c r="S832" i="1"/>
  <c r="D3747" i="13" s="1"/>
  <c r="S833" i="1"/>
  <c r="D3748" i="13" s="1"/>
  <c r="S834" i="1"/>
  <c r="D3749" i="13" s="1"/>
  <c r="S836" i="1"/>
  <c r="D3751" i="13" s="1"/>
  <c r="S837" i="1"/>
  <c r="D3752" i="13" s="1"/>
  <c r="S838" i="1"/>
  <c r="D3753" i="13" s="1"/>
  <c r="S839" i="1"/>
  <c r="D3754" i="13" s="1"/>
  <c r="S840" i="1"/>
  <c r="D3755" i="13" s="1"/>
  <c r="S841" i="1"/>
  <c r="D3756" i="13" s="1"/>
  <c r="S842" i="1"/>
  <c r="D3757" i="13" s="1"/>
  <c r="S843" i="1"/>
  <c r="D3758" i="13" s="1"/>
  <c r="S844" i="1"/>
  <c r="D3759" i="13" s="1"/>
  <c r="S845" i="1"/>
  <c r="D3760" i="13" s="1"/>
  <c r="S846" i="1"/>
  <c r="D3761" i="13" s="1"/>
  <c r="S847" i="1"/>
  <c r="D3762" i="13" s="1"/>
  <c r="S848" i="1"/>
  <c r="D3763" i="13" s="1"/>
  <c r="S849" i="1"/>
  <c r="D3764" i="13" s="1"/>
  <c r="S850" i="1"/>
  <c r="D3765" i="13" s="1"/>
  <c r="S852" i="1"/>
  <c r="D3767" i="13" s="1"/>
  <c r="S853" i="1"/>
  <c r="D3768" i="13" s="1"/>
  <c r="S854" i="1"/>
  <c r="D3769" i="13" s="1"/>
  <c r="S855" i="1"/>
  <c r="D3770" i="13" s="1"/>
  <c r="S856" i="1"/>
  <c r="D3771" i="13" s="1"/>
  <c r="S857" i="1"/>
  <c r="D3772" i="13" s="1"/>
  <c r="S858" i="1"/>
  <c r="D3773" i="13" s="1"/>
  <c r="S859" i="1"/>
  <c r="D3774" i="13" s="1"/>
  <c r="S860" i="1"/>
  <c r="D3775" i="13" s="1"/>
  <c r="S861" i="1"/>
  <c r="D3776" i="13" s="1"/>
  <c r="S862" i="1"/>
  <c r="D3777" i="13" s="1"/>
  <c r="S863" i="1"/>
  <c r="D3778" i="13" s="1"/>
  <c r="S864" i="1"/>
  <c r="D3779" i="13" s="1"/>
  <c r="S865" i="1"/>
  <c r="D3780" i="13" s="1"/>
  <c r="S866" i="1"/>
  <c r="D3781" i="13" s="1"/>
  <c r="S868" i="1"/>
  <c r="D3783" i="13" s="1"/>
  <c r="S869" i="1"/>
  <c r="D3784" i="13" s="1"/>
  <c r="S870" i="1"/>
  <c r="D3785" i="13" s="1"/>
  <c r="S871" i="1"/>
  <c r="D3786" i="13" s="1"/>
  <c r="S872" i="1"/>
  <c r="D3787" i="13" s="1"/>
  <c r="S873" i="1"/>
  <c r="D3788" i="13" s="1"/>
  <c r="S874" i="1"/>
  <c r="D3789" i="13" s="1"/>
  <c r="S875" i="1"/>
  <c r="D3790" i="13" s="1"/>
  <c r="S876" i="1"/>
  <c r="D3791" i="13" s="1"/>
  <c r="S877" i="1"/>
  <c r="D3792" i="13" s="1"/>
  <c r="S878" i="1"/>
  <c r="D3793" i="13" s="1"/>
  <c r="S879" i="1"/>
  <c r="D3794" i="13" s="1"/>
  <c r="S880" i="1"/>
  <c r="D3795" i="13" s="1"/>
  <c r="S881" i="1"/>
  <c r="D3796" i="13" s="1"/>
  <c r="S882" i="1"/>
  <c r="D3797" i="13" s="1"/>
  <c r="S884" i="1"/>
  <c r="D3799" i="13" s="1"/>
  <c r="S885" i="1"/>
  <c r="D3800" i="13" s="1"/>
  <c r="S886" i="1"/>
  <c r="D3801" i="13" s="1"/>
  <c r="S887" i="1"/>
  <c r="D3802" i="13" s="1"/>
  <c r="S888" i="1"/>
  <c r="D3803" i="13" s="1"/>
  <c r="S889" i="1"/>
  <c r="D3804" i="13" s="1"/>
  <c r="S890" i="1"/>
  <c r="D3805" i="13" s="1"/>
  <c r="S891" i="1"/>
  <c r="D3806" i="13" s="1"/>
  <c r="S892" i="1"/>
  <c r="D3807" i="13" s="1"/>
  <c r="S893" i="1"/>
  <c r="D3808" i="13" s="1"/>
  <c r="S894" i="1"/>
  <c r="D3809" i="13" s="1"/>
  <c r="S895" i="1"/>
  <c r="D3810" i="13" s="1"/>
  <c r="S896" i="1"/>
  <c r="D3811" i="13" s="1"/>
  <c r="S897" i="1"/>
  <c r="D3812" i="13" s="1"/>
  <c r="S898" i="1"/>
  <c r="D3813" i="13" s="1"/>
  <c r="S900" i="1"/>
  <c r="D3815" i="13" s="1"/>
  <c r="S901" i="1"/>
  <c r="D3816" i="13" s="1"/>
  <c r="S902" i="1"/>
  <c r="D3817" i="13" s="1"/>
  <c r="S903" i="1"/>
  <c r="D3818" i="13" s="1"/>
  <c r="S904" i="1"/>
  <c r="D3819" i="13" s="1"/>
  <c r="S905" i="1"/>
  <c r="D3820" i="13" s="1"/>
  <c r="S906" i="1"/>
  <c r="D3821" i="13" s="1"/>
  <c r="S907" i="1"/>
  <c r="D3822" i="13" s="1"/>
  <c r="S908" i="1"/>
  <c r="D3823" i="13" s="1"/>
  <c r="S909" i="1"/>
  <c r="D3824" i="13" s="1"/>
  <c r="S910" i="1"/>
  <c r="D3825" i="13" s="1"/>
  <c r="S911" i="1"/>
  <c r="D3826" i="13" s="1"/>
  <c r="S912" i="1"/>
  <c r="D3827" i="13" s="1"/>
  <c r="S913" i="1"/>
  <c r="D3828" i="13" s="1"/>
  <c r="S914" i="1"/>
  <c r="D3829" i="13" s="1"/>
  <c r="S916" i="1"/>
  <c r="D3831" i="13" s="1"/>
  <c r="S917" i="1"/>
  <c r="D3832" i="13" s="1"/>
  <c r="S918" i="1"/>
  <c r="D3833" i="13" s="1"/>
  <c r="S919" i="1"/>
  <c r="D3834" i="13" s="1"/>
  <c r="S920" i="1"/>
  <c r="D3835" i="13" s="1"/>
  <c r="S921" i="1"/>
  <c r="D3836" i="13" s="1"/>
  <c r="S922" i="1"/>
  <c r="D3837" i="13" s="1"/>
  <c r="S923" i="1"/>
  <c r="D3838" i="13" s="1"/>
  <c r="S924" i="1"/>
  <c r="D3839" i="13" s="1"/>
  <c r="S925" i="1"/>
  <c r="D3840" i="13" s="1"/>
  <c r="S926" i="1"/>
  <c r="D3841" i="13" s="1"/>
  <c r="S927" i="1"/>
  <c r="D3842" i="13" s="1"/>
  <c r="S928" i="1"/>
  <c r="D3843" i="13" s="1"/>
  <c r="S929" i="1"/>
  <c r="D3844" i="13" s="1"/>
  <c r="S930" i="1"/>
  <c r="D3845" i="13" s="1"/>
  <c r="S932" i="1"/>
  <c r="D3847" i="13" s="1"/>
  <c r="S933" i="1"/>
  <c r="D3848" i="13" s="1"/>
  <c r="S934" i="1"/>
  <c r="D3849" i="13" s="1"/>
  <c r="S935" i="1"/>
  <c r="D3850" i="13" s="1"/>
  <c r="S936" i="1"/>
  <c r="D3851" i="13" s="1"/>
  <c r="S937" i="1"/>
  <c r="D3852" i="13" s="1"/>
  <c r="S938" i="1"/>
  <c r="D3853" i="13" s="1"/>
  <c r="S939" i="1"/>
  <c r="D3854" i="13" s="1"/>
  <c r="S940" i="1"/>
  <c r="D3855" i="13" s="1"/>
  <c r="S941" i="1"/>
  <c r="D3856" i="13" s="1"/>
  <c r="S942" i="1"/>
  <c r="D3857" i="13" s="1"/>
  <c r="S943" i="1"/>
  <c r="D3858" i="13" s="1"/>
  <c r="S944" i="1"/>
  <c r="D3859" i="13" s="1"/>
  <c r="S945" i="1"/>
  <c r="D3860" i="13" s="1"/>
  <c r="S946" i="1"/>
  <c r="D3861" i="13" s="1"/>
  <c r="S948" i="1"/>
  <c r="D3863" i="13" s="1"/>
  <c r="S949" i="1"/>
  <c r="D3864" i="13" s="1"/>
  <c r="S950" i="1"/>
  <c r="D3865" i="13" s="1"/>
  <c r="S951" i="1"/>
  <c r="D3866" i="13" s="1"/>
  <c r="S952" i="1"/>
  <c r="D3867" i="13" s="1"/>
  <c r="S953" i="1"/>
  <c r="D3868" i="13" s="1"/>
  <c r="S954" i="1"/>
  <c r="D3869" i="13" s="1"/>
  <c r="S955" i="1"/>
  <c r="D3870" i="13" s="1"/>
  <c r="S956" i="1"/>
  <c r="D3871" i="13" s="1"/>
  <c r="S957" i="1"/>
  <c r="D3872" i="13" s="1"/>
  <c r="S958" i="1"/>
  <c r="D3873" i="13" s="1"/>
  <c r="S959" i="1"/>
  <c r="D3874" i="13" s="1"/>
  <c r="S960" i="1"/>
  <c r="D3875" i="13" s="1"/>
  <c r="S961" i="1"/>
  <c r="D3876" i="13" s="1"/>
  <c r="S962" i="1"/>
  <c r="D3877" i="13" s="1"/>
  <c r="S964" i="1"/>
  <c r="D3879" i="13" s="1"/>
  <c r="S965" i="1"/>
  <c r="D3880" i="13" s="1"/>
  <c r="S966" i="1"/>
  <c r="D3881" i="13" s="1"/>
  <c r="S967" i="1"/>
  <c r="D3882" i="13" s="1"/>
  <c r="S968" i="1"/>
  <c r="D3883" i="13" s="1"/>
  <c r="S969" i="1"/>
  <c r="D3884" i="13" s="1"/>
  <c r="S970" i="1"/>
  <c r="D3885" i="13" s="1"/>
  <c r="S971" i="1"/>
  <c r="D3886" i="13" s="1"/>
  <c r="S972" i="1"/>
  <c r="D3887" i="13" s="1"/>
  <c r="S973" i="1"/>
  <c r="D3888" i="13" s="1"/>
  <c r="S974" i="1"/>
  <c r="D3889" i="13" s="1"/>
  <c r="S975" i="1"/>
  <c r="D3890" i="13" s="1"/>
  <c r="S976" i="1"/>
  <c r="D3891" i="13" s="1"/>
  <c r="S977" i="1"/>
  <c r="D3892" i="13" s="1"/>
  <c r="S978" i="1"/>
  <c r="D3893" i="13" s="1"/>
  <c r="S980" i="1"/>
  <c r="D3895" i="13" s="1"/>
  <c r="S981" i="1"/>
  <c r="D3896" i="13" s="1"/>
  <c r="S982" i="1"/>
  <c r="D3897" i="13" s="1"/>
  <c r="S983" i="1"/>
  <c r="D3898" i="13" s="1"/>
  <c r="S984" i="1"/>
  <c r="D3899" i="13" s="1"/>
  <c r="S985" i="1"/>
  <c r="D3900" i="13" s="1"/>
  <c r="S986" i="1"/>
  <c r="D3901" i="13" s="1"/>
  <c r="S987" i="1"/>
  <c r="D3902" i="13" s="1"/>
  <c r="S988" i="1"/>
  <c r="D3903" i="13" s="1"/>
  <c r="S989" i="1"/>
  <c r="D3904" i="13" s="1"/>
  <c r="S990" i="1"/>
  <c r="D3905" i="13" s="1"/>
  <c r="S991" i="1"/>
  <c r="D3906" i="13" s="1"/>
  <c r="S992" i="1"/>
  <c r="D3907" i="13" s="1"/>
  <c r="S993" i="1"/>
  <c r="D3908" i="13" s="1"/>
  <c r="S994" i="1"/>
  <c r="D3909" i="13" s="1"/>
  <c r="S996" i="1"/>
  <c r="D3911" i="13" s="1"/>
  <c r="S997" i="1"/>
  <c r="D3912" i="13" s="1"/>
  <c r="S998" i="1"/>
  <c r="D3913" i="13" s="1"/>
  <c r="S999" i="1"/>
  <c r="D3914" i="13" s="1"/>
  <c r="S1000" i="1"/>
  <c r="D3915" i="13" s="1"/>
  <c r="S1001" i="1"/>
  <c r="D3916" i="13" s="1"/>
  <c r="S1002" i="1"/>
  <c r="D3917" i="13" s="1"/>
  <c r="S1003" i="1"/>
  <c r="D3918" i="13" s="1"/>
  <c r="S1004" i="1"/>
  <c r="D3919" i="13" s="1"/>
  <c r="S1005" i="1"/>
  <c r="D3920" i="13" s="1"/>
  <c r="S1006" i="1"/>
  <c r="D3921" i="13" s="1"/>
  <c r="S1007" i="1"/>
  <c r="D3922" i="13" s="1"/>
  <c r="S1008" i="1"/>
  <c r="D3923" i="13" s="1"/>
  <c r="S1009" i="1"/>
  <c r="D3924" i="13" s="1"/>
  <c r="S1010" i="1"/>
  <c r="D3925" i="13" s="1"/>
  <c r="S1012" i="1"/>
  <c r="D3927" i="13" s="1"/>
  <c r="S1013" i="1"/>
  <c r="D3928" i="13" s="1"/>
  <c r="S1014" i="1"/>
  <c r="D3929" i="13" s="1"/>
  <c r="S1015" i="1"/>
  <c r="D3930" i="13" s="1"/>
  <c r="S1016" i="1"/>
  <c r="D3931" i="13" s="1"/>
  <c r="S1017" i="1"/>
  <c r="D3932" i="13" s="1"/>
  <c r="S1018" i="1"/>
  <c r="D3933" i="13" s="1"/>
  <c r="S1019" i="1"/>
  <c r="D3934" i="13" s="1"/>
  <c r="S1020" i="1"/>
  <c r="D3935" i="13" s="1"/>
  <c r="S1021" i="1"/>
  <c r="D3936" i="13" s="1"/>
  <c r="S1022" i="1"/>
  <c r="D3937" i="13" s="1"/>
  <c r="S1023" i="1"/>
  <c r="D3938" i="13" s="1"/>
  <c r="S1024" i="1"/>
  <c r="D3939" i="13" s="1"/>
  <c r="S1025" i="1"/>
  <c r="D3940" i="13" s="1"/>
  <c r="S1026" i="1"/>
  <c r="D3941" i="13" s="1"/>
  <c r="S1028" i="1"/>
  <c r="D3943" i="13" s="1"/>
  <c r="S1029" i="1"/>
  <c r="D3944" i="13" s="1"/>
  <c r="S1030" i="1"/>
  <c r="D3945" i="13" s="1"/>
  <c r="S1031" i="1"/>
  <c r="D3946" i="13" s="1"/>
  <c r="S1032" i="1"/>
  <c r="D3947" i="13" s="1"/>
  <c r="S1033" i="1"/>
  <c r="D3948" i="13" s="1"/>
  <c r="S1034" i="1"/>
  <c r="D3949" i="13" s="1"/>
  <c r="S1035" i="1"/>
  <c r="D3950" i="13" s="1"/>
  <c r="S1036" i="1"/>
  <c r="D3951" i="13" s="1"/>
  <c r="S1037" i="1"/>
  <c r="D3952" i="13" s="1"/>
  <c r="S1038" i="1"/>
  <c r="D3953" i="13" s="1"/>
  <c r="S1039" i="1"/>
  <c r="D3954" i="13" s="1"/>
  <c r="S1040" i="1"/>
  <c r="D3955" i="13" s="1"/>
  <c r="S1041" i="1"/>
  <c r="D3956" i="13" s="1"/>
  <c r="S1042" i="1"/>
  <c r="D3957" i="13" s="1"/>
  <c r="S1044" i="1"/>
  <c r="D3959" i="13" s="1"/>
  <c r="S1045" i="1"/>
  <c r="D3960" i="13" s="1"/>
  <c r="S1046" i="1"/>
  <c r="D3961" i="13" s="1"/>
  <c r="S1047" i="1"/>
  <c r="D3962" i="13" s="1"/>
  <c r="S1048" i="1"/>
  <c r="D3963" i="13" s="1"/>
  <c r="S1049" i="1"/>
  <c r="D3964" i="13" s="1"/>
  <c r="S1050" i="1"/>
  <c r="D3965" i="13" s="1"/>
  <c r="S1051" i="1"/>
  <c r="D3966" i="13" s="1"/>
  <c r="S1052" i="1"/>
  <c r="D3967" i="13" s="1"/>
  <c r="S1053" i="1"/>
  <c r="D3968" i="13" s="1"/>
  <c r="S1054" i="1"/>
  <c r="D3969" i="13" s="1"/>
  <c r="S1055" i="1"/>
  <c r="D3970" i="13" s="1"/>
  <c r="S1056" i="1"/>
  <c r="D3971" i="13" s="1"/>
  <c r="S1057" i="1"/>
  <c r="D3972" i="13" s="1"/>
  <c r="S1058" i="1"/>
  <c r="D3973" i="13" s="1"/>
  <c r="S1060" i="1"/>
  <c r="D3975" i="13" s="1"/>
  <c r="S1061" i="1"/>
  <c r="D3976" i="13" s="1"/>
  <c r="S1062" i="1"/>
  <c r="D3977" i="13" s="1"/>
  <c r="S1063" i="1"/>
  <c r="D3978" i="13" s="1"/>
  <c r="S1064" i="1"/>
  <c r="D3979" i="13" s="1"/>
  <c r="S1065" i="1"/>
  <c r="D3980" i="13" s="1"/>
  <c r="S1066" i="1"/>
  <c r="D3981" i="13" s="1"/>
  <c r="S1067" i="1"/>
  <c r="D3982" i="13" s="1"/>
  <c r="S1068" i="1"/>
  <c r="D3983" i="13" s="1"/>
  <c r="S1069" i="1"/>
  <c r="D3984" i="13" s="1"/>
  <c r="S1070" i="1"/>
  <c r="D3985" i="13" s="1"/>
  <c r="S1071" i="1"/>
  <c r="D3986" i="13" s="1"/>
  <c r="S1072" i="1"/>
  <c r="D3987" i="13" s="1"/>
  <c r="S1073" i="1"/>
  <c r="D3988" i="13" s="1"/>
  <c r="S1074" i="1"/>
  <c r="D3989" i="13" s="1"/>
  <c r="S1076" i="1"/>
  <c r="D3991" i="13" s="1"/>
  <c r="S1077" i="1"/>
  <c r="D3992" i="13" s="1"/>
  <c r="S1078" i="1"/>
  <c r="D3993" i="13" s="1"/>
  <c r="S1079" i="1"/>
  <c r="D3994" i="13" s="1"/>
  <c r="S1080" i="1"/>
  <c r="D3995" i="13" s="1"/>
  <c r="S1081" i="1"/>
  <c r="D3996" i="13" s="1"/>
  <c r="S1082" i="1"/>
  <c r="D3997" i="13" s="1"/>
  <c r="S1083" i="1"/>
  <c r="D3998" i="13" s="1"/>
  <c r="S1084" i="1"/>
  <c r="D3999" i="13" s="1"/>
  <c r="S1085" i="1"/>
  <c r="D4000" i="13" s="1"/>
  <c r="S1086" i="1"/>
  <c r="D4001" i="13" s="1"/>
  <c r="S1087" i="1"/>
  <c r="D4002" i="13" s="1"/>
  <c r="S1088" i="1"/>
  <c r="D4003" i="13" s="1"/>
  <c r="S1089" i="1"/>
  <c r="D4004" i="13" s="1"/>
  <c r="S1090" i="1"/>
  <c r="D4005" i="13" s="1"/>
  <c r="S1092" i="1"/>
  <c r="D4007" i="13" s="1"/>
  <c r="S1093" i="1"/>
  <c r="D4008" i="13" s="1"/>
  <c r="S1094" i="1"/>
  <c r="D4009" i="13" s="1"/>
  <c r="S1095" i="1"/>
  <c r="D4010" i="13" s="1"/>
  <c r="S1096" i="1"/>
  <c r="D4011" i="13" s="1"/>
  <c r="S1097" i="1"/>
  <c r="D4012" i="13" s="1"/>
  <c r="S1098" i="1"/>
  <c r="D4013" i="13" s="1"/>
  <c r="S1099" i="1"/>
  <c r="D4014" i="13" s="1"/>
  <c r="S1100" i="1"/>
  <c r="D4015" i="13" s="1"/>
  <c r="S1101" i="1"/>
  <c r="D4016" i="13" s="1"/>
  <c r="S1102" i="1"/>
  <c r="D4017" i="13" s="1"/>
  <c r="S1103" i="1"/>
  <c r="D4018" i="13" s="1"/>
  <c r="S1104" i="1"/>
  <c r="D4019" i="13" s="1"/>
  <c r="S1105" i="1"/>
  <c r="D4020" i="13" s="1"/>
  <c r="S1106" i="1"/>
  <c r="D4021" i="13" s="1"/>
  <c r="S1108" i="1"/>
  <c r="D4023" i="13" s="1"/>
  <c r="S1109" i="1"/>
  <c r="D4024" i="13" s="1"/>
  <c r="S1110" i="1"/>
  <c r="D4025" i="13" s="1"/>
  <c r="S1111" i="1"/>
  <c r="D4026" i="13" s="1"/>
  <c r="S1112" i="1"/>
  <c r="D4027" i="13" s="1"/>
  <c r="S1113" i="1"/>
  <c r="D4028" i="13" s="1"/>
  <c r="S1114" i="1"/>
  <c r="D4029" i="13" s="1"/>
  <c r="S1115" i="1"/>
  <c r="D4030" i="13" s="1"/>
  <c r="S1116" i="1"/>
  <c r="D4031" i="13" s="1"/>
  <c r="S1117" i="1"/>
  <c r="D4032" i="13" s="1"/>
  <c r="S1118" i="1"/>
  <c r="D4033" i="13" s="1"/>
  <c r="S1119" i="1"/>
  <c r="D4034" i="13" s="1"/>
  <c r="S1120" i="1"/>
  <c r="D4035" i="13" s="1"/>
  <c r="S1121" i="1"/>
  <c r="D4036" i="13" s="1"/>
  <c r="S1122" i="1"/>
  <c r="D4037" i="13" s="1"/>
  <c r="S1124" i="1"/>
  <c r="D4039" i="13" s="1"/>
  <c r="S1125" i="1"/>
  <c r="D4040" i="13" s="1"/>
  <c r="S1126" i="1"/>
  <c r="D4041" i="13" s="1"/>
  <c r="S1127" i="1"/>
  <c r="D4042" i="13" s="1"/>
  <c r="S1128" i="1"/>
  <c r="D4043" i="13" s="1"/>
  <c r="S1129" i="1"/>
  <c r="D4044" i="13" s="1"/>
  <c r="S1130" i="1"/>
  <c r="D4045" i="13" s="1"/>
  <c r="S1131" i="1"/>
  <c r="D4046" i="13" s="1"/>
  <c r="S1132" i="1"/>
  <c r="D4047" i="13" s="1"/>
  <c r="S1133" i="1"/>
  <c r="D4048" i="13" s="1"/>
  <c r="S1134" i="1"/>
  <c r="D4049" i="13" s="1"/>
  <c r="S1135" i="1"/>
  <c r="D4050" i="13" s="1"/>
  <c r="S1136" i="1"/>
  <c r="D4051" i="13" s="1"/>
  <c r="S1137" i="1"/>
  <c r="D4052" i="13" s="1"/>
  <c r="S1138" i="1"/>
  <c r="D4053" i="13" s="1"/>
  <c r="S1140" i="1"/>
  <c r="D4055" i="13" s="1"/>
  <c r="S1141" i="1"/>
  <c r="D4056" i="13" s="1"/>
  <c r="S1142" i="1"/>
  <c r="D4057" i="13" s="1"/>
  <c r="S1143" i="1"/>
  <c r="D4058" i="13" s="1"/>
  <c r="S1144" i="1"/>
  <c r="D4059" i="13" s="1"/>
  <c r="S1145" i="1"/>
  <c r="D4060" i="13" s="1"/>
  <c r="S1146" i="1"/>
  <c r="D4061" i="13" s="1"/>
  <c r="S1147" i="1"/>
  <c r="D4062" i="13" s="1"/>
  <c r="S1148" i="1"/>
  <c r="D4063" i="13" s="1"/>
  <c r="S1149" i="1"/>
  <c r="D4064" i="13" s="1"/>
  <c r="S1150" i="1"/>
  <c r="D4065" i="13" s="1"/>
  <c r="S1151" i="1"/>
  <c r="D4066" i="13" s="1"/>
  <c r="S1152" i="1"/>
  <c r="D4067" i="13" s="1"/>
  <c r="S1153" i="1"/>
  <c r="D4068" i="13" s="1"/>
  <c r="S1154" i="1"/>
  <c r="D4069" i="13" s="1"/>
  <c r="S1156" i="1"/>
  <c r="D4071" i="13" s="1"/>
  <c r="S1157" i="1"/>
  <c r="D4072" i="13" s="1"/>
  <c r="S1158" i="1"/>
  <c r="D4073" i="13" s="1"/>
  <c r="S1159" i="1"/>
  <c r="D4074" i="13" s="1"/>
  <c r="S1160" i="1"/>
  <c r="D4075" i="13" s="1"/>
  <c r="S1161" i="1"/>
  <c r="D4076" i="13" s="1"/>
  <c r="S1162" i="1"/>
  <c r="D4077" i="13" s="1"/>
  <c r="S1163" i="1"/>
  <c r="D4078" i="13" s="1"/>
  <c r="S1164" i="1"/>
  <c r="D4079" i="13" s="1"/>
  <c r="S1165" i="1"/>
  <c r="D4080" i="13" s="1"/>
  <c r="S1166" i="1"/>
  <c r="D4081" i="13" s="1"/>
  <c r="S1167" i="1"/>
  <c r="D4082" i="13" s="1"/>
  <c r="S1168" i="1"/>
  <c r="D4083" i="13" s="1"/>
  <c r="S1169" i="1"/>
  <c r="D4084" i="13" s="1"/>
  <c r="S1170" i="1"/>
  <c r="D4085" i="13" s="1"/>
  <c r="S1172" i="1"/>
  <c r="D4087" i="13" s="1"/>
  <c r="S1173" i="1"/>
  <c r="D4088" i="13" s="1"/>
  <c r="S1174" i="1"/>
  <c r="D4089" i="13" s="1"/>
  <c r="S1175" i="1"/>
  <c r="D4090" i="13" s="1"/>
  <c r="S1176" i="1"/>
  <c r="D4091" i="13" s="1"/>
  <c r="S1177" i="1"/>
  <c r="D4092" i="13" s="1"/>
  <c r="S1178" i="1"/>
  <c r="D4093" i="13" s="1"/>
  <c r="S1179" i="1"/>
  <c r="D4094" i="13" s="1"/>
  <c r="S1180" i="1"/>
  <c r="D4095" i="13" s="1"/>
  <c r="S1181" i="1"/>
  <c r="D4096" i="13" s="1"/>
  <c r="S1182" i="1"/>
  <c r="D4097" i="13" s="1"/>
  <c r="S1183" i="1"/>
  <c r="D4098" i="13" s="1"/>
  <c r="S1184" i="1"/>
  <c r="D4099" i="13" s="1"/>
  <c r="S1185" i="1"/>
  <c r="D4100" i="13" s="1"/>
  <c r="S1186" i="1"/>
  <c r="D4101" i="13" s="1"/>
  <c r="S1188" i="1"/>
  <c r="D4103" i="13" s="1"/>
  <c r="S1189" i="1"/>
  <c r="D4104" i="13" s="1"/>
  <c r="S1190" i="1"/>
  <c r="D4105" i="13" s="1"/>
  <c r="S1191" i="1"/>
  <c r="D4106" i="13" s="1"/>
  <c r="S1192" i="1"/>
  <c r="D4107" i="13" s="1"/>
  <c r="S1193" i="1"/>
  <c r="D4108" i="13" s="1"/>
  <c r="S1194" i="1"/>
  <c r="D4109" i="13" s="1"/>
  <c r="S1195" i="1"/>
  <c r="D4110" i="13" s="1"/>
  <c r="S1196" i="1"/>
  <c r="D4111" i="13" s="1"/>
  <c r="S1197" i="1"/>
  <c r="D4112" i="13" s="1"/>
  <c r="S1198" i="1"/>
  <c r="D4113" i="13" s="1"/>
  <c r="S1199" i="1"/>
  <c r="D4114" i="13" s="1"/>
  <c r="S1200" i="1"/>
  <c r="D4115" i="13" s="1"/>
  <c r="S1201" i="1"/>
  <c r="D4116" i="13" s="1"/>
  <c r="S1202" i="1"/>
  <c r="D4117" i="13" s="1"/>
  <c r="S1204" i="1"/>
  <c r="D4119" i="13" s="1"/>
  <c r="S1205" i="1"/>
  <c r="D4120" i="13" s="1"/>
  <c r="S1206" i="1"/>
  <c r="D4121" i="13" s="1"/>
  <c r="S1207" i="1"/>
  <c r="D4122" i="13" s="1"/>
  <c r="S1208" i="1"/>
  <c r="D4123" i="13" s="1"/>
  <c r="S1209" i="1"/>
  <c r="D4124" i="13" s="1"/>
  <c r="S1210" i="1"/>
  <c r="D4125" i="13" s="1"/>
  <c r="S1211" i="1"/>
  <c r="D4126" i="13" s="1"/>
  <c r="S1212" i="1"/>
  <c r="D4127" i="13" s="1"/>
  <c r="S1213" i="1"/>
  <c r="D4128" i="13" s="1"/>
  <c r="S1214" i="1"/>
  <c r="D4129" i="13" s="1"/>
  <c r="S1215" i="1"/>
  <c r="D4130" i="13" s="1"/>
  <c r="S1216" i="1"/>
  <c r="D4131" i="13" s="1"/>
  <c r="S1217" i="1"/>
  <c r="D4132" i="13" s="1"/>
  <c r="S1218" i="1"/>
  <c r="D4133" i="13" s="1"/>
  <c r="S1220" i="1"/>
  <c r="D4135" i="13" s="1"/>
  <c r="S1221" i="1"/>
  <c r="D4136" i="13" s="1"/>
  <c r="S1222" i="1"/>
  <c r="D4137" i="13" s="1"/>
  <c r="S1223" i="1"/>
  <c r="D4138" i="13" s="1"/>
  <c r="S1224" i="1"/>
  <c r="D4139" i="13" s="1"/>
  <c r="S1225" i="1"/>
  <c r="D4140" i="13" s="1"/>
  <c r="S1226" i="1"/>
  <c r="D4141" i="13" s="1"/>
  <c r="S1227" i="1"/>
  <c r="D4142" i="13" s="1"/>
  <c r="S1228" i="1"/>
  <c r="D4143" i="13" s="1"/>
  <c r="S1229" i="1"/>
  <c r="D4144" i="13" s="1"/>
  <c r="S1230" i="1"/>
  <c r="D4145" i="13" s="1"/>
  <c r="S1231" i="1"/>
  <c r="D4146" i="13" s="1"/>
  <c r="S1232" i="1"/>
  <c r="D4147" i="13" s="1"/>
  <c r="S1233" i="1"/>
  <c r="D4148" i="13" s="1"/>
  <c r="S1234" i="1"/>
  <c r="D4149" i="13" s="1"/>
  <c r="S1236" i="1"/>
  <c r="D4151" i="13" s="1"/>
  <c r="S1237" i="1"/>
  <c r="D4152" i="13" s="1"/>
  <c r="S1238" i="1"/>
  <c r="D4153" i="13" s="1"/>
  <c r="S1239" i="1"/>
  <c r="D4154" i="13" s="1"/>
  <c r="S1240" i="1"/>
  <c r="D4155" i="13" s="1"/>
  <c r="S1241" i="1"/>
  <c r="D4156" i="13" s="1"/>
  <c r="S1242" i="1"/>
  <c r="D4157" i="13" s="1"/>
  <c r="S1243" i="1"/>
  <c r="D4158" i="13" s="1"/>
  <c r="S1244" i="1"/>
  <c r="D4159" i="13" s="1"/>
  <c r="S1245" i="1"/>
  <c r="D4160" i="13" s="1"/>
  <c r="S1246" i="1"/>
  <c r="D4161" i="13" s="1"/>
  <c r="S1247" i="1"/>
  <c r="D4162" i="13" s="1"/>
  <c r="S1248" i="1"/>
  <c r="D4163" i="13" s="1"/>
  <c r="S1249" i="1"/>
  <c r="D4164" i="13" s="1"/>
  <c r="S1250" i="1"/>
  <c r="D4165" i="13" s="1"/>
  <c r="S1252" i="1"/>
  <c r="D4167" i="13" s="1"/>
  <c r="S1253" i="1"/>
  <c r="D4168" i="13" s="1"/>
  <c r="S1254" i="1"/>
  <c r="D4169" i="13" s="1"/>
  <c r="S1255" i="1"/>
  <c r="D4170" i="13" s="1"/>
  <c r="S1256" i="1"/>
  <c r="D4171" i="13" s="1"/>
  <c r="S1257" i="1"/>
  <c r="D4172" i="13" s="1"/>
  <c r="S1258" i="1"/>
  <c r="D4173" i="13" s="1"/>
  <c r="S1259" i="1"/>
  <c r="D4174" i="13" s="1"/>
  <c r="S1260" i="1"/>
  <c r="D4175" i="13" s="1"/>
  <c r="S1261" i="1"/>
  <c r="D4176" i="13" s="1"/>
  <c r="S1262" i="1"/>
  <c r="D4177" i="13" s="1"/>
  <c r="S1263" i="1"/>
  <c r="D4178" i="13" s="1"/>
  <c r="S1264" i="1"/>
  <c r="D4179" i="13" s="1"/>
  <c r="S1265" i="1"/>
  <c r="D4180" i="13" s="1"/>
  <c r="S1266" i="1"/>
  <c r="D4181" i="13" s="1"/>
  <c r="S1268" i="1"/>
  <c r="D4183" i="13" s="1"/>
  <c r="S1269" i="1"/>
  <c r="D4184" i="13" s="1"/>
  <c r="S1270" i="1"/>
  <c r="D4185" i="13" s="1"/>
  <c r="S1271" i="1"/>
  <c r="D4186" i="13" s="1"/>
  <c r="S1272" i="1"/>
  <c r="D4187" i="13" s="1"/>
  <c r="S1273" i="1"/>
  <c r="D4188" i="13" s="1"/>
  <c r="S1274" i="1"/>
  <c r="D4189" i="13" s="1"/>
  <c r="S1275" i="1"/>
  <c r="D4190" i="13" s="1"/>
  <c r="S1276" i="1"/>
  <c r="D4191" i="13" s="1"/>
  <c r="S1277" i="1"/>
  <c r="D4192" i="13" s="1"/>
  <c r="S1278" i="1"/>
  <c r="D4193" i="13" s="1"/>
  <c r="S1279" i="1"/>
  <c r="D4194" i="13" s="1"/>
  <c r="S1280" i="1"/>
  <c r="D4195" i="13" s="1"/>
  <c r="S1281" i="1"/>
  <c r="D4196" i="13" s="1"/>
  <c r="S1282" i="1"/>
  <c r="D4197" i="13" s="1"/>
  <c r="S1284" i="1"/>
  <c r="D4199" i="13" s="1"/>
  <c r="S1285" i="1"/>
  <c r="D4200" i="13" s="1"/>
  <c r="S1286" i="1"/>
  <c r="D4201" i="13" s="1"/>
  <c r="S1287" i="1"/>
  <c r="D4202" i="13" s="1"/>
  <c r="S1288" i="1"/>
  <c r="D4203" i="13" s="1"/>
  <c r="S1289" i="1"/>
  <c r="D4204" i="13" s="1"/>
  <c r="S1290" i="1"/>
  <c r="D4205" i="13" s="1"/>
  <c r="S1291" i="1"/>
  <c r="D4206" i="13" s="1"/>
  <c r="S1292" i="1"/>
  <c r="D4207" i="13" s="1"/>
  <c r="S1293" i="1"/>
  <c r="D4208" i="13" s="1"/>
  <c r="S1294" i="1"/>
  <c r="D4209" i="13" s="1"/>
  <c r="S1295" i="1"/>
  <c r="D4210" i="13" s="1"/>
  <c r="S1296" i="1"/>
  <c r="D4211" i="13" s="1"/>
  <c r="S1297" i="1"/>
  <c r="D4212" i="13" s="1"/>
  <c r="S1298" i="1"/>
  <c r="D4213" i="13" s="1"/>
  <c r="S1300" i="1"/>
  <c r="D4215" i="13" s="1"/>
  <c r="S1301" i="1"/>
  <c r="D4216" i="13" s="1"/>
  <c r="S1302" i="1"/>
  <c r="D4217" i="13" s="1"/>
  <c r="S1303" i="1"/>
  <c r="D4218" i="13" s="1"/>
  <c r="S1304" i="1"/>
  <c r="D4219" i="13" s="1"/>
  <c r="S1305" i="1"/>
  <c r="D4220" i="13" s="1"/>
  <c r="S1306" i="1"/>
  <c r="D4221" i="13" s="1"/>
  <c r="S1307" i="1"/>
  <c r="D4222" i="13" s="1"/>
  <c r="S1308" i="1"/>
  <c r="D4223" i="13" s="1"/>
  <c r="S1309" i="1"/>
  <c r="D4224" i="13" s="1"/>
  <c r="S1310" i="1"/>
  <c r="D4225" i="13" s="1"/>
  <c r="S1311" i="1"/>
  <c r="D4226" i="13" s="1"/>
  <c r="S1312" i="1"/>
  <c r="D4227" i="13" s="1"/>
  <c r="S1313" i="1"/>
  <c r="D4228" i="13" s="1"/>
  <c r="S1314" i="1"/>
  <c r="D4229" i="13" s="1"/>
  <c r="S1316" i="1"/>
  <c r="D4231" i="13" s="1"/>
  <c r="S1317" i="1"/>
  <c r="D4232" i="13" s="1"/>
  <c r="S1318" i="1"/>
  <c r="D4233" i="13" s="1"/>
  <c r="S1319" i="1"/>
  <c r="D4234" i="13" s="1"/>
  <c r="S1320" i="1"/>
  <c r="D4235" i="13" s="1"/>
  <c r="S1321" i="1"/>
  <c r="D4236" i="13" s="1"/>
  <c r="S1322" i="1"/>
  <c r="D4237" i="13" s="1"/>
  <c r="S1323" i="1"/>
  <c r="D4238" i="13" s="1"/>
  <c r="S1324" i="1"/>
  <c r="D4239" i="13" s="1"/>
  <c r="S1325" i="1"/>
  <c r="D4240" i="13" s="1"/>
  <c r="S1326" i="1"/>
  <c r="D4241" i="13" s="1"/>
  <c r="S1327" i="1"/>
  <c r="D4242" i="13" s="1"/>
  <c r="S1328" i="1"/>
  <c r="D4243" i="13" s="1"/>
  <c r="S1329" i="1"/>
  <c r="D4244" i="13" s="1"/>
  <c r="S1330" i="1"/>
  <c r="D4245" i="13" s="1"/>
  <c r="S1332" i="1"/>
  <c r="D4247" i="13" s="1"/>
  <c r="S1333" i="1"/>
  <c r="D4248" i="13" s="1"/>
  <c r="S1334" i="1"/>
  <c r="D4249" i="13" s="1"/>
  <c r="S1335" i="1"/>
  <c r="D4250" i="13" s="1"/>
  <c r="S1336" i="1"/>
  <c r="D4251" i="13" s="1"/>
  <c r="S1337" i="1"/>
  <c r="D4252" i="13" s="1"/>
  <c r="S1338" i="1"/>
  <c r="D4253" i="13" s="1"/>
  <c r="S1339" i="1"/>
  <c r="D4254" i="13" s="1"/>
  <c r="S1340" i="1"/>
  <c r="D4255" i="13" s="1"/>
  <c r="S1341" i="1"/>
  <c r="D4256" i="13" s="1"/>
  <c r="S1342" i="1"/>
  <c r="D4257" i="13" s="1"/>
  <c r="S1343" i="1"/>
  <c r="D4258" i="13" s="1"/>
  <c r="S1344" i="1"/>
  <c r="D4259" i="13" s="1"/>
  <c r="S1345" i="1"/>
  <c r="D4260" i="13" s="1"/>
  <c r="S1346" i="1"/>
  <c r="D4261" i="13" s="1"/>
  <c r="S1348" i="1"/>
  <c r="D4263" i="13" s="1"/>
  <c r="S1349" i="1"/>
  <c r="D4264" i="13" s="1"/>
  <c r="S1350" i="1"/>
  <c r="D4265" i="13" s="1"/>
  <c r="S1351" i="1"/>
  <c r="D4266" i="13" s="1"/>
  <c r="S1352" i="1"/>
  <c r="D4267" i="13" s="1"/>
  <c r="S1353" i="1"/>
  <c r="D4268" i="13" s="1"/>
  <c r="S1354" i="1"/>
  <c r="D4269" i="13" s="1"/>
  <c r="S1355" i="1"/>
  <c r="D4270" i="13" s="1"/>
  <c r="S1356" i="1"/>
  <c r="D4271" i="13" s="1"/>
  <c r="S1357" i="1"/>
  <c r="D4272" i="13" s="1"/>
  <c r="S1358" i="1"/>
  <c r="D4273" i="13" s="1"/>
  <c r="S1359" i="1"/>
  <c r="D4274" i="13" s="1"/>
  <c r="S1360" i="1"/>
  <c r="D4275" i="13" s="1"/>
  <c r="S1361" i="1"/>
  <c r="D4276" i="13" s="1"/>
  <c r="S1362" i="1"/>
  <c r="D4277" i="13" s="1"/>
  <c r="S1364" i="1"/>
  <c r="D4279" i="13" s="1"/>
  <c r="S1365" i="1"/>
  <c r="D4280" i="13" s="1"/>
  <c r="S1366" i="1"/>
  <c r="D4281" i="13" s="1"/>
  <c r="S1367" i="1"/>
  <c r="D4282" i="13" s="1"/>
  <c r="S1368" i="1"/>
  <c r="D4283" i="13" s="1"/>
  <c r="S1369" i="1"/>
  <c r="D4284" i="13" s="1"/>
  <c r="S1370" i="1"/>
  <c r="D4285" i="13" s="1"/>
  <c r="S1371" i="1"/>
  <c r="D4286" i="13" s="1"/>
  <c r="S1372" i="1"/>
  <c r="D4287" i="13" s="1"/>
  <c r="S1373" i="1"/>
  <c r="D4288" i="13" s="1"/>
  <c r="S1374" i="1"/>
  <c r="D4289" i="13" s="1"/>
  <c r="S1375" i="1"/>
  <c r="D4290" i="13" s="1"/>
  <c r="S1376" i="1"/>
  <c r="D4291" i="13" s="1"/>
  <c r="S1377" i="1"/>
  <c r="D4292" i="13" s="1"/>
  <c r="S1378" i="1"/>
  <c r="D4293" i="13" s="1"/>
  <c r="S1380" i="1"/>
  <c r="D4295" i="13" s="1"/>
  <c r="S1381" i="1"/>
  <c r="D4296" i="13" s="1"/>
  <c r="S1382" i="1"/>
  <c r="D4297" i="13" s="1"/>
  <c r="S1383" i="1"/>
  <c r="D4298" i="13" s="1"/>
  <c r="S1384" i="1"/>
  <c r="D4299" i="13" s="1"/>
  <c r="S1385" i="1"/>
  <c r="D4300" i="13" s="1"/>
  <c r="S1386" i="1"/>
  <c r="D4301" i="13" s="1"/>
  <c r="S1387" i="1"/>
  <c r="D4302" i="13" s="1"/>
  <c r="S1388" i="1"/>
  <c r="D4303" i="13" s="1"/>
  <c r="S1389" i="1"/>
  <c r="D4304" i="13" s="1"/>
  <c r="S1390" i="1"/>
  <c r="D4305" i="13" s="1"/>
  <c r="S1391" i="1"/>
  <c r="D4306" i="13" s="1"/>
  <c r="S1392" i="1"/>
  <c r="D4307" i="13" s="1"/>
  <c r="S1393" i="1"/>
  <c r="D4308" i="13" s="1"/>
  <c r="S1394" i="1"/>
  <c r="D4309" i="13" s="1"/>
  <c r="S1396" i="1"/>
  <c r="D4311" i="13" s="1"/>
  <c r="S1397" i="1"/>
  <c r="D4312" i="13" s="1"/>
  <c r="S1398" i="1"/>
  <c r="D4313" i="13" s="1"/>
  <c r="S1399" i="1"/>
  <c r="D4314" i="13" s="1"/>
  <c r="S1400" i="1"/>
  <c r="D4315" i="13" s="1"/>
  <c r="S1401" i="1"/>
  <c r="D4316" i="13" s="1"/>
  <c r="S1402" i="1"/>
  <c r="D4317" i="13" s="1"/>
  <c r="S1403" i="1"/>
  <c r="D4318" i="13" s="1"/>
  <c r="S1404" i="1"/>
  <c r="D4319" i="13" s="1"/>
  <c r="S1405" i="1"/>
  <c r="D4320" i="13" s="1"/>
  <c r="S1406" i="1"/>
  <c r="D4321" i="13" s="1"/>
  <c r="S1407" i="1"/>
  <c r="D4322" i="13" s="1"/>
  <c r="S1408" i="1"/>
  <c r="D4323" i="13" s="1"/>
  <c r="S1409" i="1"/>
  <c r="D4324" i="13" s="1"/>
  <c r="S1410" i="1"/>
  <c r="D4325" i="13" s="1"/>
  <c r="S1412" i="1"/>
  <c r="D4327" i="13" s="1"/>
  <c r="S1413" i="1"/>
  <c r="D4328" i="13" s="1"/>
  <c r="S1414" i="1"/>
  <c r="D4329" i="13" s="1"/>
  <c r="S1415" i="1"/>
  <c r="D4330" i="13" s="1"/>
  <c r="S1416" i="1"/>
  <c r="D4331" i="13" s="1"/>
  <c r="S1417" i="1"/>
  <c r="D4332" i="13" s="1"/>
  <c r="S1418" i="1"/>
  <c r="D4333" i="13" s="1"/>
  <c r="S1419" i="1"/>
  <c r="D4334" i="13" s="1"/>
  <c r="S1420" i="1"/>
  <c r="D4335" i="13" s="1"/>
  <c r="S1421" i="1"/>
  <c r="D4336" i="13" s="1"/>
  <c r="S1422" i="1"/>
  <c r="D4337" i="13" s="1"/>
  <c r="S1423" i="1"/>
  <c r="D4338" i="13" s="1"/>
  <c r="S1424" i="1"/>
  <c r="D4339" i="13" s="1"/>
  <c r="S1425" i="1"/>
  <c r="D4340" i="13" s="1"/>
  <c r="S1426" i="1"/>
  <c r="D4341" i="13" s="1"/>
  <c r="S1428" i="1"/>
  <c r="D4343" i="13" s="1"/>
  <c r="S1429" i="1"/>
  <c r="D4344" i="13" s="1"/>
  <c r="S1430" i="1"/>
  <c r="D4345" i="13" s="1"/>
  <c r="S1431" i="1"/>
  <c r="D4346" i="13" s="1"/>
  <c r="S1432" i="1"/>
  <c r="D4347" i="13" s="1"/>
  <c r="S1433" i="1"/>
  <c r="D4348" i="13" s="1"/>
  <c r="S1434" i="1"/>
  <c r="D4349" i="13" s="1"/>
  <c r="S1435" i="1"/>
  <c r="D4350" i="13" s="1"/>
  <c r="S1436" i="1"/>
  <c r="D4351" i="13" s="1"/>
  <c r="S1437" i="1"/>
  <c r="D4352" i="13" s="1"/>
  <c r="S1438" i="1"/>
  <c r="D4353" i="13" s="1"/>
  <c r="S1439" i="1"/>
  <c r="D4354" i="13" s="1"/>
  <c r="S1440" i="1"/>
  <c r="D4355" i="13" s="1"/>
  <c r="S1441" i="1"/>
  <c r="D4356" i="13" s="1"/>
  <c r="S1442" i="1"/>
  <c r="D4357" i="13" s="1"/>
  <c r="S1444" i="1"/>
  <c r="D4359" i="13" s="1"/>
  <c r="S1445" i="1"/>
  <c r="D4360" i="13" s="1"/>
  <c r="S1446" i="1"/>
  <c r="D4361" i="13" s="1"/>
  <c r="S1447" i="1"/>
  <c r="D4362" i="13" s="1"/>
  <c r="S1448" i="1"/>
  <c r="D4363" i="13" s="1"/>
  <c r="S1449" i="1"/>
  <c r="D4364" i="13" s="1"/>
  <c r="S1450" i="1"/>
  <c r="D4365" i="13" s="1"/>
  <c r="S1451" i="1"/>
  <c r="D4366" i="13" s="1"/>
  <c r="S1452" i="1"/>
  <c r="D4367" i="13" s="1"/>
  <c r="S1453" i="1"/>
  <c r="D4368" i="13" s="1"/>
  <c r="S1454" i="1"/>
  <c r="D4369" i="13" s="1"/>
  <c r="S1455" i="1"/>
  <c r="D4370" i="13" s="1"/>
  <c r="S1456" i="1"/>
  <c r="D4371" i="13" s="1"/>
  <c r="S1457" i="1"/>
  <c r="D4372" i="13" s="1"/>
  <c r="S1458" i="1"/>
  <c r="D4373" i="13" s="1"/>
  <c r="S1460" i="1"/>
  <c r="D4375" i="13" s="1"/>
  <c r="S1461" i="1"/>
  <c r="D4376" i="13" s="1"/>
  <c r="S1462" i="1"/>
  <c r="D4377" i="13" s="1"/>
  <c r="S1463" i="1"/>
  <c r="D4378" i="13" s="1"/>
  <c r="S1464" i="1"/>
  <c r="D4379" i="13" s="1"/>
  <c r="S1465" i="1"/>
  <c r="D4380" i="13" s="1"/>
  <c r="S1466" i="1"/>
  <c r="D4381" i="13" s="1"/>
  <c r="S1467" i="1"/>
  <c r="D4382" i="13" s="1"/>
  <c r="S1468" i="1"/>
  <c r="D4383" i="13" s="1"/>
  <c r="S1469" i="1"/>
  <c r="D4384" i="13" s="1"/>
  <c r="S1470" i="1"/>
  <c r="D4385" i="13" s="1"/>
  <c r="S1471" i="1"/>
  <c r="D4386" i="13" s="1"/>
  <c r="S1472" i="1"/>
  <c r="D4387" i="13" s="1"/>
  <c r="S1473" i="1"/>
  <c r="D4388" i="13" s="1"/>
  <c r="S1474" i="1"/>
  <c r="D4389" i="13" s="1"/>
  <c r="S1476" i="1"/>
  <c r="D4391" i="13" s="1"/>
  <c r="S1477" i="1"/>
  <c r="D4392" i="13" s="1"/>
  <c r="S1478" i="1"/>
  <c r="D4393" i="13" s="1"/>
  <c r="S1479" i="1"/>
  <c r="D4394" i="13" s="1"/>
  <c r="S1480" i="1"/>
  <c r="D4395" i="13" s="1"/>
  <c r="S1481" i="1"/>
  <c r="D4396" i="13" s="1"/>
  <c r="S1482" i="1"/>
  <c r="D4397" i="13" s="1"/>
  <c r="S1483" i="1"/>
  <c r="D4398" i="13" s="1"/>
  <c r="S1484" i="1"/>
  <c r="D4399" i="13" s="1"/>
  <c r="S1485" i="1"/>
  <c r="D4400" i="13" s="1"/>
  <c r="S1486" i="1"/>
  <c r="D4401" i="13" s="1"/>
  <c r="S1487" i="1"/>
  <c r="D4402" i="13" s="1"/>
  <c r="S1488" i="1"/>
  <c r="D4403" i="13" s="1"/>
  <c r="S1489" i="1"/>
  <c r="D4404" i="13" s="1"/>
  <c r="S1490" i="1"/>
  <c r="D4405" i="13" s="1"/>
  <c r="S1492" i="1"/>
  <c r="D4407" i="13" s="1"/>
  <c r="S1493" i="1"/>
  <c r="D4408" i="13" s="1"/>
  <c r="S1494" i="1"/>
  <c r="D4409" i="13" s="1"/>
  <c r="S1495" i="1"/>
  <c r="D4410" i="13" s="1"/>
  <c r="S1496" i="1"/>
  <c r="D4411" i="13" s="1"/>
  <c r="S1497" i="1"/>
  <c r="D4412" i="13" s="1"/>
  <c r="S1498" i="1"/>
  <c r="D4413" i="13" s="1"/>
  <c r="S1499" i="1"/>
  <c r="D4414" i="13" s="1"/>
  <c r="S1500" i="1"/>
  <c r="D4415" i="13" s="1"/>
  <c r="S1501" i="1"/>
  <c r="D4416" i="13" s="1"/>
  <c r="S1502" i="1"/>
  <c r="D4417" i="13" s="1"/>
  <c r="S1503" i="1"/>
  <c r="D4418" i="13" s="1"/>
  <c r="S1504" i="1"/>
  <c r="D4419" i="13" s="1"/>
  <c r="S1505" i="1"/>
  <c r="D4420" i="13" s="1"/>
  <c r="S1506" i="1"/>
  <c r="D4421" i="13" s="1"/>
  <c r="S1508" i="1"/>
  <c r="D4423" i="13" s="1"/>
  <c r="S1509" i="1"/>
  <c r="D4424" i="13" s="1"/>
  <c r="S1510" i="1"/>
  <c r="D4425" i="13" s="1"/>
  <c r="S1511" i="1"/>
  <c r="D4426" i="13" s="1"/>
  <c r="S1512" i="1"/>
  <c r="D4427" i="13" s="1"/>
  <c r="S1513" i="1"/>
  <c r="D4428" i="13" s="1"/>
  <c r="S1514" i="1"/>
  <c r="D4429" i="13" s="1"/>
  <c r="S1515" i="1"/>
  <c r="D4430" i="13" s="1"/>
  <c r="S1516" i="1"/>
  <c r="D4431" i="13" s="1"/>
  <c r="S1517" i="1"/>
  <c r="D4432" i="13" s="1"/>
  <c r="S1518" i="1"/>
  <c r="D4433" i="13" s="1"/>
  <c r="S1519" i="1"/>
  <c r="D4434" i="13" s="1"/>
  <c r="S1520" i="1"/>
  <c r="D4435" i="13" s="1"/>
  <c r="S1521" i="1"/>
  <c r="D4436" i="13" s="1"/>
  <c r="S1522" i="1"/>
  <c r="D4437" i="13" s="1"/>
  <c r="S1524" i="1"/>
  <c r="D4439" i="13" s="1"/>
  <c r="S1525" i="1"/>
  <c r="D4440" i="13" s="1"/>
  <c r="S1526" i="1"/>
  <c r="D4441" i="13" s="1"/>
  <c r="S1527" i="1"/>
  <c r="D4442" i="13" s="1"/>
  <c r="S1528" i="1"/>
  <c r="D4443" i="13" s="1"/>
  <c r="S1529" i="1"/>
  <c r="D4444" i="13" s="1"/>
  <c r="S1530" i="1"/>
  <c r="D4445" i="13" s="1"/>
  <c r="S1531" i="1"/>
  <c r="D4446" i="13" s="1"/>
  <c r="S1532" i="1"/>
  <c r="D4447" i="13" s="1"/>
  <c r="S1533" i="1"/>
  <c r="D4448" i="13" s="1"/>
  <c r="S1534" i="1"/>
  <c r="D4449" i="13" s="1"/>
  <c r="S1535" i="1"/>
  <c r="D4450" i="13" s="1"/>
  <c r="S1536" i="1"/>
  <c r="D4451" i="13" s="1"/>
  <c r="S1537" i="1"/>
  <c r="D4452" i="13" s="1"/>
  <c r="S1538" i="1"/>
  <c r="D4453" i="13" s="1"/>
  <c r="S1540" i="1"/>
  <c r="D4455" i="13" s="1"/>
  <c r="S1541" i="1"/>
  <c r="D4456" i="13" s="1"/>
  <c r="S1542" i="1"/>
  <c r="D4457" i="13" s="1"/>
  <c r="S1543" i="1"/>
  <c r="D4458" i="13" s="1"/>
  <c r="S1544" i="1"/>
  <c r="D4459" i="13" s="1"/>
  <c r="S1545" i="1"/>
  <c r="D4460" i="13" s="1"/>
  <c r="S1546" i="1"/>
  <c r="D4461" i="13" s="1"/>
  <c r="S1547" i="1"/>
  <c r="D4462" i="13" s="1"/>
  <c r="S1548" i="1"/>
  <c r="D4463" i="13" s="1"/>
  <c r="S1549" i="1"/>
  <c r="D4464" i="13" s="1"/>
  <c r="S1550" i="1"/>
  <c r="D4465" i="13" s="1"/>
  <c r="S1551" i="1"/>
  <c r="D4466" i="13" s="1"/>
  <c r="S1552" i="1"/>
  <c r="D4467" i="13" s="1"/>
  <c r="S1553" i="1"/>
  <c r="D4468" i="13" s="1"/>
  <c r="S1554" i="1"/>
  <c r="D4469" i="13" s="1"/>
  <c r="S1556" i="1"/>
  <c r="D4471" i="13" s="1"/>
  <c r="S1557" i="1"/>
  <c r="D4472" i="13" s="1"/>
  <c r="S1558" i="1"/>
  <c r="D4473" i="13" s="1"/>
  <c r="S1559" i="1"/>
  <c r="D4474" i="13" s="1"/>
  <c r="S1560" i="1"/>
  <c r="D4475" i="13" s="1"/>
  <c r="S1561" i="1"/>
  <c r="D4476" i="13" s="1"/>
  <c r="S1562" i="1"/>
  <c r="D4477" i="13" s="1"/>
  <c r="S1563" i="1"/>
  <c r="D4478" i="13" s="1"/>
  <c r="S1564" i="1"/>
  <c r="D4479" i="13" s="1"/>
  <c r="S1565" i="1"/>
  <c r="D4480" i="13" s="1"/>
  <c r="S1566" i="1"/>
  <c r="D4481" i="13" s="1"/>
  <c r="S1567" i="1"/>
  <c r="D4482" i="13" s="1"/>
  <c r="S1568" i="1"/>
  <c r="D4483" i="13" s="1"/>
  <c r="S1569" i="1"/>
  <c r="D4484" i="13" s="1"/>
  <c r="S1570" i="1"/>
  <c r="D4485" i="13" s="1"/>
  <c r="S1572" i="1"/>
  <c r="D4487" i="13" s="1"/>
  <c r="S1573" i="1"/>
  <c r="D4488" i="13" s="1"/>
  <c r="S1574" i="1"/>
  <c r="D4489" i="13" s="1"/>
  <c r="S1575" i="1"/>
  <c r="D4490" i="13" s="1"/>
  <c r="S1576" i="1"/>
  <c r="D4491" i="13" s="1"/>
  <c r="S1577" i="1"/>
  <c r="D4492" i="13" s="1"/>
  <c r="S1578" i="1"/>
  <c r="D4493" i="13" s="1"/>
  <c r="S1579" i="1"/>
  <c r="D4494" i="13" s="1"/>
  <c r="S1580" i="1"/>
  <c r="D4495" i="13" s="1"/>
  <c r="S1581" i="1"/>
  <c r="D4496" i="13" s="1"/>
  <c r="S1582" i="1"/>
  <c r="D4497" i="13" s="1"/>
  <c r="S1583" i="1"/>
  <c r="D4498" i="13" s="1"/>
  <c r="S1584" i="1"/>
  <c r="D4499" i="13" s="1"/>
  <c r="S1585" i="1"/>
  <c r="D4500" i="13" s="1"/>
  <c r="S1586" i="1"/>
  <c r="D4501" i="13" s="1"/>
  <c r="S1588" i="1"/>
  <c r="D4503" i="13" s="1"/>
  <c r="S1589" i="1"/>
  <c r="D4504" i="13" s="1"/>
  <c r="S1590" i="1"/>
  <c r="D4505" i="13" s="1"/>
  <c r="S1591" i="1"/>
  <c r="D4506" i="13" s="1"/>
  <c r="S1592" i="1"/>
  <c r="D4507" i="13" s="1"/>
  <c r="S1593" i="1"/>
  <c r="D4508" i="13" s="1"/>
  <c r="S1594" i="1"/>
  <c r="D4509" i="13" s="1"/>
  <c r="S1595" i="1"/>
  <c r="D4510" i="13" s="1"/>
  <c r="S1596" i="1"/>
  <c r="D4511" i="13" s="1"/>
  <c r="S1597" i="1"/>
  <c r="D4512" i="13" s="1"/>
  <c r="S1598" i="1"/>
  <c r="D4513" i="13" s="1"/>
  <c r="S1599" i="1"/>
  <c r="D4514" i="13" s="1"/>
  <c r="S1600" i="1"/>
  <c r="D4515" i="13" s="1"/>
  <c r="S1601" i="1"/>
  <c r="D4516" i="13" s="1"/>
  <c r="S1602" i="1"/>
  <c r="D4517" i="13" s="1"/>
  <c r="S1604" i="1"/>
  <c r="D4519" i="13" s="1"/>
  <c r="S1605" i="1"/>
  <c r="D4520" i="13" s="1"/>
  <c r="S1606" i="1"/>
  <c r="D4521" i="13" s="1"/>
  <c r="S1607" i="1"/>
  <c r="D4522" i="13" s="1"/>
  <c r="S1608" i="1"/>
  <c r="D4523" i="13" s="1"/>
  <c r="S1609" i="1"/>
  <c r="D4524" i="13" s="1"/>
  <c r="S1610" i="1"/>
  <c r="D4525" i="13" s="1"/>
  <c r="S1611" i="1"/>
  <c r="D4526" i="13" s="1"/>
  <c r="S1612" i="1"/>
  <c r="D4527" i="13" s="1"/>
  <c r="S1613" i="1"/>
  <c r="D4528" i="13" s="1"/>
  <c r="S1614" i="1"/>
  <c r="D4529" i="13" s="1"/>
  <c r="S1615" i="1"/>
  <c r="D4530" i="13" s="1"/>
  <c r="S1616" i="1"/>
  <c r="D4531" i="13" s="1"/>
  <c r="S1617" i="1"/>
  <c r="D4532" i="13" s="1"/>
  <c r="S1618" i="1"/>
  <c r="D4533" i="13" s="1"/>
  <c r="S1620" i="1"/>
  <c r="D4535" i="13" s="1"/>
  <c r="S1621" i="1"/>
  <c r="D4536" i="13" s="1"/>
  <c r="S1622" i="1"/>
  <c r="D4537" i="13" s="1"/>
  <c r="S1623" i="1"/>
  <c r="D4538" i="13" s="1"/>
  <c r="S1624" i="1"/>
  <c r="D4539" i="13" s="1"/>
  <c r="S1625" i="1"/>
  <c r="D4540" i="13" s="1"/>
  <c r="S1626" i="1"/>
  <c r="D4541" i="13" s="1"/>
  <c r="S1627" i="1"/>
  <c r="D4542" i="13" s="1"/>
  <c r="S1628" i="1"/>
  <c r="D4543" i="13" s="1"/>
  <c r="S1629" i="1"/>
  <c r="D4544" i="13" s="1"/>
  <c r="S1630" i="1"/>
  <c r="D4545" i="13" s="1"/>
  <c r="S1631" i="1"/>
  <c r="D4546" i="13" s="1"/>
  <c r="S1632" i="1"/>
  <c r="D4547" i="13" s="1"/>
  <c r="S1633" i="1"/>
  <c r="D4548" i="13" s="1"/>
  <c r="S1634" i="1"/>
  <c r="D4549" i="13" s="1"/>
  <c r="S1636" i="1"/>
  <c r="D4551" i="13" s="1"/>
  <c r="S1637" i="1"/>
  <c r="D4552" i="13" s="1"/>
  <c r="S1638" i="1"/>
  <c r="D4553" i="13" s="1"/>
  <c r="S1639" i="1"/>
  <c r="D4554" i="13" s="1"/>
  <c r="S1640" i="1"/>
  <c r="D4555" i="13" s="1"/>
  <c r="S1641" i="1"/>
  <c r="D4556" i="13" s="1"/>
  <c r="S1642" i="1"/>
  <c r="D4557" i="13" s="1"/>
  <c r="S1643" i="1"/>
  <c r="D4558" i="13" s="1"/>
  <c r="S1644" i="1"/>
  <c r="D4559" i="13" s="1"/>
  <c r="S1645" i="1"/>
  <c r="D4560" i="13" s="1"/>
  <c r="S1646" i="1"/>
  <c r="D4561" i="13" s="1"/>
  <c r="S1647" i="1"/>
  <c r="D4562" i="13" s="1"/>
  <c r="S1648" i="1"/>
  <c r="D4563" i="13" s="1"/>
  <c r="S1649" i="1"/>
  <c r="D4564" i="13" s="1"/>
  <c r="S1650" i="1"/>
  <c r="D4565" i="13" s="1"/>
  <c r="S1652" i="1"/>
  <c r="D4567" i="13" s="1"/>
  <c r="S1653" i="1"/>
  <c r="D4568" i="13" s="1"/>
  <c r="S1654" i="1"/>
  <c r="D4569" i="13" s="1"/>
  <c r="S1655" i="1"/>
  <c r="D4570" i="13" s="1"/>
  <c r="S1656" i="1"/>
  <c r="D4571" i="13" s="1"/>
  <c r="S1657" i="1"/>
  <c r="D4572" i="13" s="1"/>
  <c r="S1658" i="1"/>
  <c r="D4573" i="13" s="1"/>
  <c r="S1659" i="1"/>
  <c r="D4574" i="13" s="1"/>
  <c r="S1660" i="1"/>
  <c r="D4575" i="13" s="1"/>
  <c r="S1661" i="1"/>
  <c r="D4576" i="13" s="1"/>
  <c r="S1662" i="1"/>
  <c r="D4577" i="13" s="1"/>
  <c r="S1663" i="1"/>
  <c r="D4578" i="13" s="1"/>
  <c r="S1664" i="1"/>
  <c r="D4579" i="13" s="1"/>
  <c r="S1665" i="1"/>
  <c r="D4580" i="13" s="1"/>
  <c r="S1666" i="1"/>
  <c r="D4581" i="13" s="1"/>
  <c r="S1668" i="1"/>
  <c r="D4583" i="13" s="1"/>
  <c r="S1669" i="1"/>
  <c r="D4584" i="13" s="1"/>
  <c r="S1670" i="1"/>
  <c r="D4585" i="13" s="1"/>
  <c r="S1671" i="1"/>
  <c r="D4586" i="13" s="1"/>
  <c r="S1672" i="1"/>
  <c r="D4587" i="13" s="1"/>
  <c r="S1673" i="1"/>
  <c r="D4588" i="13" s="1"/>
  <c r="S1674" i="1"/>
  <c r="D4589" i="13" s="1"/>
  <c r="S1675" i="1"/>
  <c r="D4590" i="13" s="1"/>
  <c r="S1676" i="1"/>
  <c r="D4591" i="13" s="1"/>
  <c r="S1677" i="1"/>
  <c r="D4592" i="13" s="1"/>
  <c r="S1678" i="1"/>
  <c r="D4593" i="13" s="1"/>
  <c r="S1679" i="1"/>
  <c r="D4594" i="13" s="1"/>
  <c r="S1680" i="1"/>
  <c r="D4595" i="13" s="1"/>
  <c r="S1681" i="1"/>
  <c r="D4596" i="13" s="1"/>
  <c r="S1682" i="1"/>
  <c r="D4597" i="13" s="1"/>
  <c r="S1684" i="1"/>
  <c r="D4599" i="13" s="1"/>
  <c r="S1685" i="1"/>
  <c r="D4600" i="13" s="1"/>
  <c r="S1686" i="1"/>
  <c r="D4601" i="13" s="1"/>
  <c r="S1687" i="1"/>
  <c r="D4602" i="13" s="1"/>
  <c r="S1688" i="1"/>
  <c r="D4603" i="13" s="1"/>
  <c r="S1689" i="1"/>
  <c r="D4604" i="13" s="1"/>
  <c r="S1690" i="1"/>
  <c r="D4605" i="13" s="1"/>
  <c r="S1691" i="1"/>
  <c r="D4606" i="13" s="1"/>
  <c r="S1692" i="1"/>
  <c r="D4607" i="13" s="1"/>
  <c r="S1693" i="1"/>
  <c r="D4608" i="13" s="1"/>
  <c r="S1694" i="1"/>
  <c r="D4609" i="13" s="1"/>
  <c r="S1695" i="1"/>
  <c r="D4610" i="13" s="1"/>
  <c r="S1696" i="1"/>
  <c r="D4611" i="13" s="1"/>
  <c r="S1697" i="1"/>
  <c r="D4612" i="13" s="1"/>
  <c r="S1698" i="1"/>
  <c r="D4613" i="13" s="1"/>
  <c r="S1700" i="1"/>
  <c r="D4615" i="13" s="1"/>
  <c r="S1701" i="1"/>
  <c r="D4616" i="13" s="1"/>
  <c r="S1702" i="1"/>
  <c r="D4617" i="13" s="1"/>
  <c r="S1703" i="1"/>
  <c r="D4618" i="13" s="1"/>
  <c r="S1704" i="1"/>
  <c r="D4619" i="13" s="1"/>
  <c r="S1705" i="1"/>
  <c r="D4620" i="13" s="1"/>
  <c r="S1706" i="1"/>
  <c r="D4621" i="13" s="1"/>
  <c r="S1707" i="1"/>
  <c r="D4622" i="13" s="1"/>
  <c r="S1708" i="1"/>
  <c r="D4623" i="13" s="1"/>
  <c r="S1709" i="1"/>
  <c r="D4624" i="13" s="1"/>
  <c r="S1710" i="1"/>
  <c r="D4625" i="13" s="1"/>
  <c r="S1711" i="1"/>
  <c r="D4626" i="13" s="1"/>
  <c r="S1712" i="1"/>
  <c r="D4627" i="13" s="1"/>
  <c r="S1713" i="1"/>
  <c r="D4628" i="13" s="1"/>
  <c r="S1714" i="1"/>
  <c r="D4629" i="13" s="1"/>
  <c r="S1716" i="1"/>
  <c r="D4631" i="13" s="1"/>
  <c r="S1717" i="1"/>
  <c r="D4632" i="13" s="1"/>
  <c r="S1718" i="1"/>
  <c r="D4633" i="13" s="1"/>
  <c r="S1719" i="1"/>
  <c r="D4634" i="13" s="1"/>
  <c r="S1720" i="1"/>
  <c r="D4635" i="13" s="1"/>
  <c r="S1721" i="1"/>
  <c r="D4636" i="13" s="1"/>
  <c r="S1722" i="1"/>
  <c r="D4637" i="13" s="1"/>
  <c r="S1723" i="1"/>
  <c r="D4638" i="13" s="1"/>
  <c r="S1724" i="1"/>
  <c r="D4639" i="13" s="1"/>
  <c r="S1725" i="1"/>
  <c r="D4640" i="13" s="1"/>
  <c r="S1726" i="1"/>
  <c r="D4641" i="13" s="1"/>
  <c r="S1727" i="1"/>
  <c r="D4642" i="13" s="1"/>
  <c r="S1728" i="1"/>
  <c r="D4643" i="13" s="1"/>
  <c r="S1729" i="1"/>
  <c r="D4644" i="13" s="1"/>
  <c r="S1730" i="1"/>
  <c r="D4645" i="13" s="1"/>
  <c r="S1732" i="1"/>
  <c r="D4647" i="13" s="1"/>
  <c r="S1733" i="1"/>
  <c r="D4648" i="13" s="1"/>
  <c r="S1734" i="1"/>
  <c r="D4649" i="13" s="1"/>
  <c r="S1735" i="1"/>
  <c r="D4650" i="13" s="1"/>
  <c r="S1736" i="1"/>
  <c r="D4651" i="13" s="1"/>
  <c r="S1737" i="1"/>
  <c r="D4652" i="13" s="1"/>
  <c r="S1738" i="1"/>
  <c r="D4653" i="13" s="1"/>
  <c r="S1739" i="1"/>
  <c r="D4654" i="13" s="1"/>
  <c r="S1740" i="1"/>
  <c r="D4655" i="13" s="1"/>
  <c r="S1741" i="1"/>
  <c r="D4656" i="13" s="1"/>
  <c r="S1742" i="1"/>
  <c r="D4657" i="13" s="1"/>
  <c r="S1743" i="1"/>
  <c r="D4658" i="13" s="1"/>
  <c r="S1744" i="1"/>
  <c r="D4659" i="13" s="1"/>
  <c r="S1745" i="1"/>
  <c r="D4660" i="13" s="1"/>
  <c r="S1746" i="1"/>
  <c r="D4661" i="13" s="1"/>
  <c r="S1748" i="1"/>
  <c r="D4663" i="13" s="1"/>
  <c r="S1749" i="1"/>
  <c r="D4664" i="13" s="1"/>
  <c r="S1750" i="1"/>
  <c r="D4665" i="13" s="1"/>
  <c r="S1751" i="1"/>
  <c r="D4666" i="13" s="1"/>
  <c r="S1752" i="1"/>
  <c r="D4667" i="13" s="1"/>
  <c r="S1753" i="1"/>
  <c r="D4668" i="13" s="1"/>
  <c r="S1754" i="1"/>
  <c r="D4669" i="13" s="1"/>
  <c r="S1755" i="1"/>
  <c r="D4670" i="13" s="1"/>
  <c r="S1756" i="1"/>
  <c r="D4671" i="13" s="1"/>
  <c r="S1757" i="1"/>
  <c r="D4672" i="13" s="1"/>
  <c r="S1758" i="1"/>
  <c r="D4673" i="13" s="1"/>
  <c r="S1759" i="1"/>
  <c r="D4674" i="13" s="1"/>
  <c r="S1760" i="1"/>
  <c r="D4675" i="13" s="1"/>
  <c r="S1761" i="1"/>
  <c r="D4676" i="13" s="1"/>
  <c r="S1762" i="1"/>
  <c r="D4677" i="13" s="1"/>
  <c r="S1764" i="1"/>
  <c r="D4679" i="13" s="1"/>
  <c r="S1765" i="1"/>
  <c r="D4680" i="13" s="1"/>
  <c r="S1766" i="1"/>
  <c r="D4681" i="13" s="1"/>
  <c r="S1767" i="1"/>
  <c r="D4682" i="13" s="1"/>
  <c r="S1768" i="1"/>
  <c r="D4683" i="13" s="1"/>
  <c r="S1769" i="1"/>
  <c r="D4684" i="13" s="1"/>
  <c r="S1770" i="1"/>
  <c r="D4685" i="13" s="1"/>
  <c r="S1771" i="1"/>
  <c r="D4686" i="13" s="1"/>
  <c r="S1772" i="1"/>
  <c r="D4687" i="13" s="1"/>
  <c r="S1773" i="1"/>
  <c r="D4688" i="13" s="1"/>
  <c r="S1774" i="1"/>
  <c r="D4689" i="13" s="1"/>
  <c r="S1775" i="1"/>
  <c r="D4690" i="13" s="1"/>
  <c r="S1776" i="1"/>
  <c r="D4691" i="13" s="1"/>
  <c r="S1777" i="1"/>
  <c r="D4692" i="13" s="1"/>
  <c r="S1778" i="1"/>
  <c r="D4693" i="13" s="1"/>
  <c r="S1780" i="1"/>
  <c r="D4695" i="13" s="1"/>
  <c r="S1781" i="1"/>
  <c r="D4696" i="13" s="1"/>
  <c r="S1782" i="1"/>
  <c r="D4697" i="13" s="1"/>
  <c r="S1783" i="1"/>
  <c r="D4698" i="13" s="1"/>
  <c r="S1784" i="1"/>
  <c r="D4699" i="13" s="1"/>
  <c r="S1785" i="1"/>
  <c r="D4700" i="13" s="1"/>
  <c r="S1786" i="1"/>
  <c r="D4701" i="13" s="1"/>
  <c r="S1787" i="1"/>
  <c r="D4702" i="13" s="1"/>
  <c r="S1788" i="1"/>
  <c r="D4703" i="13" s="1"/>
  <c r="S1789" i="1"/>
  <c r="D4704" i="13" s="1"/>
  <c r="S1790" i="1"/>
  <c r="D4705" i="13" s="1"/>
  <c r="S1791" i="1"/>
  <c r="D4706" i="13" s="1"/>
  <c r="S1792" i="1"/>
  <c r="D4707" i="13" s="1"/>
  <c r="S1793" i="1"/>
  <c r="D4708" i="13" s="1"/>
  <c r="S1794" i="1"/>
  <c r="D4709" i="13" s="1"/>
  <c r="S1796" i="1"/>
  <c r="D4711" i="13" s="1"/>
  <c r="S1797" i="1"/>
  <c r="D4712" i="13" s="1"/>
  <c r="S1798" i="1"/>
  <c r="D4713" i="13" s="1"/>
  <c r="S1799" i="1"/>
  <c r="D4714" i="13" s="1"/>
  <c r="S1800" i="1"/>
  <c r="D4715" i="13" s="1"/>
  <c r="S1801" i="1"/>
  <c r="D4716" i="13" s="1"/>
  <c r="S1802" i="1"/>
  <c r="D4717" i="13" s="1"/>
  <c r="S1803" i="1"/>
  <c r="D4718" i="13" s="1"/>
  <c r="S1804" i="1"/>
  <c r="D4719" i="13" s="1"/>
  <c r="S1805" i="1"/>
  <c r="D4720" i="13" s="1"/>
  <c r="S1806" i="1"/>
  <c r="D4721" i="13" s="1"/>
  <c r="S1807" i="1"/>
  <c r="D4722" i="13" s="1"/>
  <c r="S1808" i="1"/>
  <c r="D4723" i="13" s="1"/>
  <c r="S1809" i="1"/>
  <c r="D4724" i="13" s="1"/>
  <c r="S1810" i="1"/>
  <c r="D4725" i="13" s="1"/>
  <c r="S1812" i="1"/>
  <c r="D4727" i="13" s="1"/>
  <c r="S1813" i="1"/>
  <c r="D4728" i="13" s="1"/>
  <c r="S1814" i="1"/>
  <c r="D4729" i="13" s="1"/>
  <c r="S1815" i="1"/>
  <c r="D4730" i="13" s="1"/>
  <c r="S1816" i="1"/>
  <c r="D4731" i="13" s="1"/>
  <c r="S1817" i="1"/>
  <c r="D4732" i="13" s="1"/>
  <c r="S1818" i="1"/>
  <c r="D4733" i="13" s="1"/>
  <c r="S1819" i="1"/>
  <c r="D4734" i="13" s="1"/>
  <c r="S1820" i="1"/>
  <c r="D4735" i="13" s="1"/>
  <c r="S1821" i="1"/>
  <c r="D4736" i="13" s="1"/>
  <c r="S1822" i="1"/>
  <c r="D4737" i="13" s="1"/>
  <c r="S1823" i="1"/>
  <c r="D4738" i="13" s="1"/>
  <c r="S1824" i="1"/>
  <c r="D4739" i="13" s="1"/>
  <c r="S1825" i="1"/>
  <c r="D4740" i="13" s="1"/>
  <c r="S1826" i="1"/>
  <c r="D4741" i="13" s="1"/>
  <c r="S1828" i="1"/>
  <c r="D4743" i="13" s="1"/>
  <c r="S1829" i="1"/>
  <c r="D4744" i="13" s="1"/>
  <c r="S1830" i="1"/>
  <c r="D4745" i="13" s="1"/>
  <c r="S1831" i="1"/>
  <c r="D4746" i="13" s="1"/>
  <c r="S1832" i="1"/>
  <c r="D4747" i="13" s="1"/>
  <c r="S1833" i="1"/>
  <c r="D4748" i="13" s="1"/>
  <c r="S1834" i="1"/>
  <c r="D4749" i="13" s="1"/>
  <c r="S1835" i="1"/>
  <c r="D4750" i="13" s="1"/>
  <c r="S1836" i="1"/>
  <c r="D4751" i="13" s="1"/>
  <c r="S1837" i="1"/>
  <c r="D4752" i="13" s="1"/>
  <c r="S1838" i="1"/>
  <c r="D4753" i="13" s="1"/>
  <c r="S1839" i="1"/>
  <c r="D4754" i="13" s="1"/>
  <c r="S1840" i="1"/>
  <c r="D4755" i="13" s="1"/>
  <c r="S1841" i="1"/>
  <c r="D4756" i="13" s="1"/>
  <c r="S1842" i="1"/>
  <c r="D4757" i="13" s="1"/>
  <c r="S1844" i="1"/>
  <c r="D4759" i="13" s="1"/>
  <c r="S1845" i="1"/>
  <c r="D4760" i="13" s="1"/>
  <c r="S1846" i="1"/>
  <c r="D4761" i="13" s="1"/>
  <c r="S1847" i="1"/>
  <c r="D4762" i="13" s="1"/>
  <c r="S1848" i="1"/>
  <c r="D4763" i="13" s="1"/>
  <c r="S1849" i="1"/>
  <c r="D4764" i="13" s="1"/>
  <c r="S1850" i="1"/>
  <c r="D4765" i="13" s="1"/>
  <c r="S1851" i="1"/>
  <c r="D4766" i="13" s="1"/>
  <c r="S1852" i="1"/>
  <c r="D4767" i="13" s="1"/>
  <c r="S1853" i="1"/>
  <c r="D4768" i="13" s="1"/>
  <c r="S1854" i="1"/>
  <c r="D4769" i="13" s="1"/>
  <c r="S1855" i="1"/>
  <c r="D4770" i="13" s="1"/>
  <c r="S1856" i="1"/>
  <c r="D4771" i="13" s="1"/>
  <c r="S1857" i="1"/>
  <c r="D4772" i="13" s="1"/>
  <c r="S1858" i="1"/>
  <c r="D4773" i="13" s="1"/>
  <c r="S1860" i="1"/>
  <c r="D4775" i="13" s="1"/>
  <c r="S1861" i="1"/>
  <c r="D4776" i="13" s="1"/>
  <c r="S1862" i="1"/>
  <c r="D4777" i="13" s="1"/>
  <c r="S1863" i="1"/>
  <c r="D4778" i="13" s="1"/>
  <c r="S1864" i="1"/>
  <c r="D4779" i="13" s="1"/>
  <c r="S1865" i="1"/>
  <c r="D4780" i="13" s="1"/>
  <c r="S1866" i="1"/>
  <c r="D4781" i="13" s="1"/>
  <c r="S1867" i="1"/>
  <c r="D4782" i="13" s="1"/>
  <c r="S1868" i="1"/>
  <c r="D4783" i="13" s="1"/>
  <c r="S1869" i="1"/>
  <c r="D4784" i="13" s="1"/>
  <c r="S1870" i="1"/>
  <c r="D4785" i="13" s="1"/>
  <c r="S1871" i="1"/>
  <c r="D4786" i="13" s="1"/>
  <c r="S1872" i="1"/>
  <c r="D4787" i="13" s="1"/>
  <c r="S1873" i="1"/>
  <c r="D4788" i="13" s="1"/>
  <c r="S1874" i="1"/>
  <c r="D4789" i="13" s="1"/>
  <c r="S1876" i="1"/>
  <c r="D4791" i="13" s="1"/>
  <c r="S1877" i="1"/>
  <c r="D4792" i="13" s="1"/>
  <c r="S1878" i="1"/>
  <c r="D4793" i="13" s="1"/>
  <c r="S1879" i="1"/>
  <c r="D4794" i="13" s="1"/>
  <c r="S1880" i="1"/>
  <c r="D4795" i="13" s="1"/>
  <c r="S1881" i="1"/>
  <c r="D4796" i="13" s="1"/>
  <c r="S1882" i="1"/>
  <c r="D4797" i="13" s="1"/>
  <c r="S1883" i="1"/>
  <c r="D4798" i="13" s="1"/>
  <c r="S1884" i="1"/>
  <c r="D4799" i="13" s="1"/>
  <c r="S1885" i="1"/>
  <c r="D4800" i="13" s="1"/>
  <c r="S1886" i="1"/>
  <c r="D4801" i="13" s="1"/>
  <c r="S1887" i="1"/>
  <c r="D4802" i="13" s="1"/>
  <c r="S1888" i="1"/>
  <c r="D4803" i="13" s="1"/>
  <c r="S1889" i="1"/>
  <c r="D4804" i="13" s="1"/>
  <c r="S1890" i="1"/>
  <c r="D4805" i="13" s="1"/>
  <c r="S1892" i="1"/>
  <c r="D4807" i="13" s="1"/>
  <c r="S1893" i="1"/>
  <c r="D4808" i="13" s="1"/>
  <c r="S1894" i="1"/>
  <c r="D4809" i="13" s="1"/>
  <c r="S1895" i="1"/>
  <c r="D4810" i="13" s="1"/>
  <c r="S1896" i="1"/>
  <c r="D4811" i="13" s="1"/>
  <c r="S1897" i="1"/>
  <c r="D4812" i="13" s="1"/>
  <c r="S1898" i="1"/>
  <c r="D4813" i="13" s="1"/>
  <c r="S1899" i="1"/>
  <c r="D4814" i="13" s="1"/>
  <c r="S1900" i="1"/>
  <c r="D4815" i="13" s="1"/>
  <c r="S1901" i="1"/>
  <c r="D4816" i="13" s="1"/>
  <c r="S1902" i="1"/>
  <c r="D4817" i="13" s="1"/>
  <c r="S1903" i="1"/>
  <c r="D4818" i="13" s="1"/>
  <c r="S1904" i="1"/>
  <c r="D4819" i="13" s="1"/>
  <c r="S1905" i="1"/>
  <c r="D4820" i="13" s="1"/>
  <c r="S1906" i="1"/>
  <c r="D4821" i="13" s="1"/>
  <c r="S1908" i="1"/>
  <c r="D4823" i="13" s="1"/>
  <c r="S1909" i="1"/>
  <c r="D4824" i="13" s="1"/>
  <c r="S1910" i="1"/>
  <c r="D4825" i="13" s="1"/>
  <c r="S1911" i="1"/>
  <c r="D4826" i="13" s="1"/>
  <c r="S1912" i="1"/>
  <c r="D4827" i="13" s="1"/>
  <c r="S1913" i="1"/>
  <c r="D4828" i="13" s="1"/>
  <c r="S1914" i="1"/>
  <c r="D4829" i="13" s="1"/>
  <c r="S1915" i="1"/>
  <c r="D4830" i="13" s="1"/>
  <c r="S1916" i="1"/>
  <c r="D4831" i="13" s="1"/>
  <c r="S1917" i="1"/>
  <c r="D4832" i="13" s="1"/>
  <c r="S1918" i="1"/>
  <c r="D4833" i="13" s="1"/>
  <c r="S1919" i="1"/>
  <c r="D4834" i="13" s="1"/>
  <c r="S1920" i="1"/>
  <c r="D4835" i="13" s="1"/>
  <c r="S1921" i="1"/>
  <c r="D4836" i="13" s="1"/>
  <c r="S1922" i="1"/>
  <c r="D4837" i="13" s="1"/>
  <c r="S1924" i="1"/>
  <c r="D4839" i="13" s="1"/>
  <c r="S1925" i="1"/>
  <c r="D4840" i="13" s="1"/>
  <c r="S1926" i="1"/>
  <c r="D4841" i="13" s="1"/>
  <c r="S1927" i="1"/>
  <c r="D4842" i="13" s="1"/>
  <c r="S1928" i="1"/>
  <c r="D4843" i="13" s="1"/>
  <c r="S1929" i="1"/>
  <c r="D4844" i="13" s="1"/>
  <c r="S1930" i="1"/>
  <c r="D4845" i="13" s="1"/>
  <c r="S1931" i="1"/>
  <c r="D4846" i="13" s="1"/>
  <c r="S1932" i="1"/>
  <c r="D4847" i="13" s="1"/>
  <c r="S1933" i="1"/>
  <c r="D4848" i="13" s="1"/>
  <c r="S1934" i="1"/>
  <c r="D4849" i="13" s="1"/>
  <c r="S1935" i="1"/>
  <c r="D4850" i="13" s="1"/>
  <c r="S1936" i="1"/>
  <c r="D4851" i="13" s="1"/>
  <c r="S1937" i="1"/>
  <c r="D4852" i="13" s="1"/>
  <c r="S1938" i="1"/>
  <c r="D4853" i="13" s="1"/>
  <c r="S1940" i="1"/>
  <c r="D4855" i="13" s="1"/>
  <c r="S1941" i="1"/>
  <c r="D4856" i="13" s="1"/>
  <c r="S1942" i="1"/>
  <c r="D4857" i="13" s="1"/>
  <c r="S1943" i="1"/>
  <c r="D4858" i="13" s="1"/>
  <c r="S1944" i="1"/>
  <c r="D4859" i="13" s="1"/>
  <c r="S1945" i="1"/>
  <c r="D4860" i="13" s="1"/>
  <c r="S1946" i="1"/>
  <c r="D4861" i="13" s="1"/>
  <c r="S1947" i="1"/>
  <c r="D4862" i="13" s="1"/>
  <c r="S1948" i="1"/>
  <c r="D4863" i="13" s="1"/>
  <c r="S1949" i="1"/>
  <c r="D4864" i="13" s="1"/>
  <c r="S1950" i="1"/>
  <c r="D4865" i="13" s="1"/>
  <c r="S1951" i="1"/>
  <c r="D4866" i="13" s="1"/>
  <c r="S1952" i="1"/>
  <c r="D4867" i="13" s="1"/>
  <c r="S1953" i="1"/>
  <c r="D4868" i="13" s="1"/>
  <c r="S1954" i="1"/>
  <c r="D4869" i="13" s="1"/>
  <c r="S1956" i="1"/>
  <c r="D4871" i="13" s="1"/>
  <c r="S1957" i="1"/>
  <c r="D4872" i="13" s="1"/>
  <c r="S1958" i="1"/>
  <c r="D4873" i="13" s="1"/>
  <c r="S1959" i="1"/>
  <c r="D4874" i="13" s="1"/>
  <c r="S1960" i="1"/>
  <c r="D4875" i="13" s="1"/>
  <c r="S1961" i="1"/>
  <c r="D4876" i="13" s="1"/>
  <c r="S1962" i="1"/>
  <c r="D4877" i="13" s="1"/>
  <c r="S1963" i="1"/>
  <c r="D4878" i="13" s="1"/>
  <c r="S1964" i="1"/>
  <c r="D4879" i="13" s="1"/>
  <c r="S1965" i="1"/>
  <c r="D4880" i="13" s="1"/>
  <c r="S1966" i="1"/>
  <c r="D4881" i="13" s="1"/>
  <c r="S1967" i="1"/>
  <c r="D4882" i="13" s="1"/>
  <c r="S1968" i="1"/>
  <c r="D4883" i="13" s="1"/>
  <c r="S1969" i="1"/>
  <c r="D4884" i="13" s="1"/>
  <c r="S1970" i="1"/>
  <c r="D4885" i="13" s="1"/>
  <c r="S1972" i="1"/>
  <c r="D4887" i="13" s="1"/>
  <c r="S1973" i="1"/>
  <c r="D4888" i="13" s="1"/>
  <c r="S1974" i="1"/>
  <c r="D4889" i="13" s="1"/>
  <c r="S1975" i="1"/>
  <c r="D4890" i="13" s="1"/>
  <c r="S1976" i="1"/>
  <c r="D4891" i="13" s="1"/>
  <c r="S1977" i="1"/>
  <c r="D4892" i="13" s="1"/>
  <c r="S1978" i="1"/>
  <c r="D4893" i="13" s="1"/>
  <c r="S1979" i="1"/>
  <c r="D4894" i="13" s="1"/>
  <c r="S1980" i="1"/>
  <c r="D4895" i="13" s="1"/>
  <c r="S1981" i="1"/>
  <c r="D4896" i="13" s="1"/>
  <c r="S1982" i="1"/>
  <c r="D4897" i="13" s="1"/>
  <c r="S1983" i="1"/>
  <c r="D4898" i="13" s="1"/>
  <c r="S1984" i="1"/>
  <c r="D4899" i="13" s="1"/>
  <c r="S1985" i="1"/>
  <c r="D4900" i="13" s="1"/>
  <c r="S1986" i="1"/>
  <c r="D4901" i="13" s="1"/>
  <c r="S1988" i="1"/>
  <c r="D4903" i="13" s="1"/>
  <c r="S1989" i="1"/>
  <c r="D4904" i="13" s="1"/>
  <c r="S1990" i="1"/>
  <c r="D4905" i="13" s="1"/>
  <c r="S1991" i="1"/>
  <c r="D4906" i="13" s="1"/>
  <c r="S1992" i="1"/>
  <c r="D4907" i="13" s="1"/>
  <c r="S1993" i="1"/>
  <c r="D4908" i="13" s="1"/>
  <c r="S1994" i="1"/>
  <c r="D4909" i="13" s="1"/>
  <c r="S1995" i="1"/>
  <c r="D4910" i="13" s="1"/>
  <c r="S1996" i="1"/>
  <c r="D4911" i="13" s="1"/>
  <c r="S1997" i="1"/>
  <c r="D4912" i="13" s="1"/>
  <c r="S1998" i="1"/>
  <c r="D4913" i="13" s="1"/>
  <c r="S1999" i="1"/>
  <c r="D4914" i="13" s="1"/>
  <c r="S2000" i="1"/>
  <c r="D4915" i="13" s="1"/>
  <c r="S2001" i="1"/>
  <c r="D4916" i="13" s="1"/>
  <c r="S2002" i="1"/>
  <c r="D4917" i="13" s="1"/>
  <c r="S2004" i="1"/>
  <c r="D4919" i="13" s="1"/>
  <c r="S2005" i="1"/>
  <c r="D4920" i="13" s="1"/>
  <c r="S2006" i="1"/>
  <c r="D4921" i="13" s="1"/>
  <c r="S2007" i="1"/>
  <c r="D4922" i="13" s="1"/>
  <c r="S2008" i="1"/>
  <c r="D4923" i="13" s="1"/>
  <c r="S2009" i="1"/>
  <c r="D4924" i="13" s="1"/>
  <c r="S2010" i="1"/>
  <c r="D4925" i="13" s="1"/>
  <c r="S2011" i="1"/>
  <c r="D4926" i="13" s="1"/>
  <c r="S2012" i="1"/>
  <c r="D4927" i="13" s="1"/>
  <c r="S2013" i="1"/>
  <c r="D4928" i="13" s="1"/>
  <c r="S2014" i="1"/>
  <c r="D4929" i="13" s="1"/>
  <c r="S2015" i="1"/>
  <c r="D4930" i="13" s="1"/>
  <c r="S2016" i="1"/>
  <c r="D4931" i="13" s="1"/>
  <c r="S2017" i="1"/>
  <c r="D4932" i="13" s="1"/>
  <c r="S2018" i="1"/>
  <c r="D4933" i="13" s="1"/>
  <c r="S2020" i="1"/>
  <c r="D4935" i="13" s="1"/>
  <c r="S2021" i="1"/>
  <c r="D4936" i="13" s="1"/>
  <c r="S2022" i="1"/>
  <c r="D4937" i="13" s="1"/>
  <c r="S2023" i="1"/>
  <c r="D4938" i="13" s="1"/>
  <c r="S2024" i="1"/>
  <c r="D4939" i="13" s="1"/>
  <c r="S2025" i="1"/>
  <c r="D4940" i="13" s="1"/>
  <c r="S2026" i="1"/>
  <c r="D4941" i="13" s="1"/>
  <c r="S2027" i="1"/>
  <c r="D4942" i="13" s="1"/>
  <c r="S2028" i="1"/>
  <c r="D4943" i="13" s="1"/>
  <c r="S2029" i="1"/>
  <c r="D4944" i="13" s="1"/>
  <c r="S2030" i="1"/>
  <c r="D4945" i="13" s="1"/>
  <c r="S2031" i="1"/>
  <c r="D4946" i="13" s="1"/>
  <c r="S2032" i="1"/>
  <c r="D4947" i="13" s="1"/>
  <c r="S2033" i="1"/>
  <c r="D4948" i="13" s="1"/>
  <c r="S2034" i="1"/>
  <c r="D4949" i="13" s="1"/>
  <c r="S2036" i="1"/>
  <c r="D4951" i="13" s="1"/>
  <c r="S2037" i="1"/>
  <c r="D4952" i="13" s="1"/>
  <c r="S2038" i="1"/>
  <c r="D4953" i="13" s="1"/>
  <c r="S2039" i="1"/>
  <c r="D4954" i="13" s="1"/>
  <c r="S2040" i="1"/>
  <c r="D4955" i="13" s="1"/>
  <c r="S2041" i="1"/>
  <c r="D4956" i="13" s="1"/>
  <c r="S2042" i="1"/>
  <c r="D4957" i="13" s="1"/>
  <c r="S2043" i="1"/>
  <c r="D4958" i="13" s="1"/>
  <c r="S2044" i="1"/>
  <c r="D4959" i="13" s="1"/>
  <c r="S2045" i="1"/>
  <c r="D4960" i="13" s="1"/>
  <c r="S2046" i="1"/>
  <c r="D4961" i="13" s="1"/>
  <c r="S2047" i="1"/>
  <c r="D4962" i="13" s="1"/>
  <c r="S2048" i="1"/>
  <c r="D4963" i="13" s="1"/>
  <c r="S2049" i="1"/>
  <c r="D4964" i="13" s="1"/>
  <c r="S2050" i="1"/>
  <c r="D4965" i="13" s="1"/>
  <c r="S2052" i="1"/>
  <c r="D4967" i="13" s="1"/>
  <c r="S2053" i="1"/>
  <c r="D4968" i="13" s="1"/>
  <c r="S2054" i="1"/>
  <c r="D4969" i="13" s="1"/>
  <c r="S2055" i="1"/>
  <c r="D4970" i="13" s="1"/>
  <c r="S2056" i="1"/>
  <c r="D4971" i="13" s="1"/>
  <c r="S2057" i="1"/>
  <c r="D4972" i="13" s="1"/>
  <c r="S2058" i="1"/>
  <c r="D4973" i="13" s="1"/>
  <c r="S2059" i="1"/>
  <c r="D4974" i="13" s="1"/>
  <c r="S2060" i="1"/>
  <c r="D4975" i="13" s="1"/>
  <c r="S2061" i="1"/>
  <c r="D4976" i="13" s="1"/>
  <c r="S2062" i="1"/>
  <c r="D4977" i="13" s="1"/>
  <c r="S2063" i="1"/>
  <c r="D4978" i="13" s="1"/>
  <c r="S2064" i="1"/>
  <c r="D4979" i="13" s="1"/>
  <c r="S2065" i="1"/>
  <c r="D4980" i="13" s="1"/>
  <c r="S2066" i="1"/>
  <c r="D4981" i="13" s="1"/>
  <c r="S2068" i="1"/>
  <c r="D4983" i="13" s="1"/>
  <c r="S2069" i="1"/>
  <c r="D4984" i="13" s="1"/>
  <c r="S2070" i="1"/>
  <c r="D4985" i="13" s="1"/>
  <c r="S2071" i="1"/>
  <c r="D4986" i="13" s="1"/>
  <c r="S2072" i="1"/>
  <c r="D4987" i="13" s="1"/>
  <c r="S2073" i="1"/>
  <c r="D4988" i="13" s="1"/>
  <c r="S2074" i="1"/>
  <c r="D4989" i="13" s="1"/>
  <c r="S2075" i="1"/>
  <c r="D4990" i="13" s="1"/>
  <c r="S2076" i="1"/>
  <c r="D4991" i="13" s="1"/>
  <c r="S2077" i="1"/>
  <c r="D4992" i="13" s="1"/>
  <c r="S2078" i="1"/>
  <c r="D4993" i="13" s="1"/>
  <c r="S2079" i="1"/>
  <c r="D4994" i="13" s="1"/>
  <c r="S2080" i="1"/>
  <c r="D4995" i="13" s="1"/>
  <c r="S2081" i="1"/>
  <c r="D4996" i="13" s="1"/>
  <c r="S2082" i="1"/>
  <c r="D4997" i="13" s="1"/>
  <c r="S2084" i="1"/>
  <c r="D4999" i="13" s="1"/>
  <c r="S2085" i="1"/>
  <c r="D5000" i="13" s="1"/>
  <c r="S2086" i="1"/>
  <c r="D5001" i="13" s="1"/>
  <c r="S2087" i="1"/>
  <c r="D5002" i="13" s="1"/>
  <c r="S2088" i="1"/>
  <c r="D5003" i="13" s="1"/>
  <c r="S2089" i="1"/>
  <c r="D5004" i="13" s="1"/>
  <c r="S2090" i="1"/>
  <c r="D5005" i="13" s="1"/>
  <c r="S2091" i="1"/>
  <c r="D5006" i="13" s="1"/>
  <c r="S2092" i="1"/>
  <c r="D5007" i="13" s="1"/>
  <c r="S2093" i="1"/>
  <c r="D5008" i="13" s="1"/>
  <c r="S2094" i="1"/>
  <c r="D5009" i="13" s="1"/>
  <c r="S2095" i="1"/>
  <c r="D5010" i="13" s="1"/>
  <c r="S2096" i="1"/>
  <c r="D5011" i="13" s="1"/>
  <c r="S2097" i="1"/>
  <c r="D5012" i="13" s="1"/>
  <c r="S2098" i="1"/>
  <c r="D5013" i="13" s="1"/>
  <c r="S2100" i="1"/>
  <c r="D5015" i="13" s="1"/>
  <c r="S2101" i="1"/>
  <c r="D5016" i="13" s="1"/>
  <c r="S2102" i="1"/>
  <c r="D5017" i="13" s="1"/>
  <c r="S2103" i="1"/>
  <c r="D5018" i="13" s="1"/>
  <c r="S2104" i="1"/>
  <c r="D5019" i="13" s="1"/>
  <c r="S2105" i="1"/>
  <c r="D5020" i="13" s="1"/>
  <c r="S2106" i="1"/>
  <c r="D5021" i="13" s="1"/>
  <c r="S2107" i="1"/>
  <c r="D5022" i="13" s="1"/>
  <c r="S2108" i="1"/>
  <c r="D5023" i="13" s="1"/>
  <c r="S2109" i="1"/>
  <c r="D5024" i="13" s="1"/>
  <c r="S2110" i="1"/>
  <c r="D5025" i="13" s="1"/>
  <c r="S2111" i="1"/>
  <c r="D5026" i="13" s="1"/>
  <c r="S2112" i="1"/>
  <c r="D5027" i="13" s="1"/>
  <c r="S2113" i="1"/>
  <c r="D5028" i="13" s="1"/>
  <c r="S2114" i="1"/>
  <c r="D5029" i="13" s="1"/>
  <c r="S2116" i="1"/>
  <c r="D5031" i="13" s="1"/>
  <c r="S2117" i="1"/>
  <c r="D5032" i="13" s="1"/>
  <c r="S2118" i="1"/>
  <c r="D5033" i="13" s="1"/>
  <c r="S2119" i="1"/>
  <c r="D5034" i="13" s="1"/>
  <c r="S2120" i="1"/>
  <c r="D5035" i="13" s="1"/>
  <c r="S2121" i="1"/>
  <c r="D5036" i="13" s="1"/>
  <c r="S2122" i="1"/>
  <c r="D5037" i="13" s="1"/>
  <c r="S2123" i="1"/>
  <c r="D5038" i="13" s="1"/>
  <c r="S2124" i="1"/>
  <c r="D5039" i="13" s="1"/>
  <c r="S2125" i="1"/>
  <c r="D5040" i="13" s="1"/>
  <c r="S2126" i="1"/>
  <c r="D5041" i="13" s="1"/>
  <c r="S2127" i="1"/>
  <c r="D5042" i="13" s="1"/>
  <c r="S2128" i="1"/>
  <c r="D5043" i="13" s="1"/>
  <c r="S2129" i="1"/>
  <c r="D5044" i="13" s="1"/>
  <c r="S2130" i="1"/>
  <c r="D5045" i="13" s="1"/>
  <c r="S2132" i="1"/>
  <c r="D5047" i="13" s="1"/>
  <c r="S2133" i="1"/>
  <c r="D5048" i="13" s="1"/>
  <c r="S2134" i="1"/>
  <c r="D5049" i="13" s="1"/>
  <c r="S2135" i="1"/>
  <c r="D5050" i="13" s="1"/>
  <c r="S2136" i="1"/>
  <c r="D5051" i="13" s="1"/>
  <c r="S2137" i="1"/>
  <c r="D5052" i="13" s="1"/>
  <c r="S2138" i="1"/>
  <c r="D5053" i="13" s="1"/>
  <c r="S2139" i="1"/>
  <c r="D5054" i="13" s="1"/>
  <c r="S2140" i="1"/>
  <c r="D5055" i="13" s="1"/>
  <c r="S2141" i="1"/>
  <c r="D5056" i="13" s="1"/>
  <c r="S2142" i="1"/>
  <c r="D5057" i="13" s="1"/>
  <c r="S2143" i="1"/>
  <c r="D5058" i="13" s="1"/>
  <c r="S2144" i="1"/>
  <c r="D5059" i="13" s="1"/>
  <c r="S2145" i="1"/>
  <c r="D5060" i="13" s="1"/>
  <c r="S2146" i="1"/>
  <c r="D5061" i="13" s="1"/>
  <c r="S2148" i="1"/>
  <c r="D5063" i="13" s="1"/>
  <c r="S2149" i="1"/>
  <c r="D5064" i="13" s="1"/>
  <c r="S2150" i="1"/>
  <c r="D5065" i="13" s="1"/>
  <c r="S2151" i="1"/>
  <c r="D5066" i="13" s="1"/>
  <c r="S2152" i="1"/>
  <c r="D5067" i="13" s="1"/>
  <c r="S2153" i="1"/>
  <c r="D5068" i="13" s="1"/>
  <c r="S2154" i="1"/>
  <c r="D5069" i="13" s="1"/>
  <c r="S2155" i="1"/>
  <c r="D5070" i="13" s="1"/>
  <c r="S2156" i="1"/>
  <c r="D5071" i="13" s="1"/>
  <c r="S2157" i="1"/>
  <c r="D5072" i="13" s="1"/>
  <c r="S2158" i="1"/>
  <c r="D5073" i="13" s="1"/>
  <c r="S2159" i="1"/>
  <c r="D5074" i="13" s="1"/>
  <c r="S2160" i="1"/>
  <c r="D5075" i="13" s="1"/>
  <c r="S2161" i="1"/>
  <c r="D5076" i="13" s="1"/>
  <c r="S2162" i="1"/>
  <c r="D5077" i="13" s="1"/>
  <c r="S2164" i="1"/>
  <c r="D5079" i="13" s="1"/>
  <c r="S2165" i="1"/>
  <c r="D5080" i="13" s="1"/>
  <c r="S2166" i="1"/>
  <c r="D5081" i="13" s="1"/>
  <c r="S2167" i="1"/>
  <c r="D5082" i="13" s="1"/>
  <c r="S2168" i="1"/>
  <c r="D5083" i="13" s="1"/>
  <c r="S2169" i="1"/>
  <c r="D5084" i="13" s="1"/>
  <c r="S2170" i="1"/>
  <c r="D5085" i="13" s="1"/>
  <c r="S2171" i="1"/>
  <c r="D5086" i="13" s="1"/>
  <c r="S2172" i="1"/>
  <c r="D5087" i="13" s="1"/>
  <c r="S2173" i="1"/>
  <c r="D5088" i="13" s="1"/>
  <c r="S2174" i="1"/>
  <c r="D5089" i="13" s="1"/>
  <c r="S2175" i="1"/>
  <c r="D5090" i="13" s="1"/>
  <c r="S2176" i="1"/>
  <c r="D5091" i="13" s="1"/>
  <c r="S2177" i="1"/>
  <c r="D5092" i="13" s="1"/>
  <c r="S2178" i="1"/>
  <c r="D5093" i="13" s="1"/>
  <c r="S2180" i="1"/>
  <c r="D5095" i="13" s="1"/>
  <c r="S2181" i="1"/>
  <c r="D5096" i="13" s="1"/>
  <c r="S2182" i="1"/>
  <c r="D5097" i="13" s="1"/>
  <c r="S2183" i="1"/>
  <c r="D5098" i="13" s="1"/>
  <c r="S2184" i="1"/>
  <c r="D5099" i="13" s="1"/>
  <c r="S2185" i="1"/>
  <c r="D5100" i="13" s="1"/>
  <c r="S2186" i="1"/>
  <c r="D5101" i="13" s="1"/>
  <c r="S2187" i="1"/>
  <c r="D5102" i="13" s="1"/>
  <c r="S2188" i="1"/>
  <c r="D5103" i="13" s="1"/>
  <c r="S2189" i="1"/>
  <c r="D5104" i="13" s="1"/>
  <c r="S2190" i="1"/>
  <c r="D5105" i="13" s="1"/>
  <c r="S2191" i="1"/>
  <c r="D5106" i="13" s="1"/>
  <c r="S2192" i="1"/>
  <c r="D5107" i="13" s="1"/>
  <c r="S2193" i="1"/>
  <c r="D5108" i="13" s="1"/>
  <c r="S2194" i="1"/>
  <c r="D5109" i="13" s="1"/>
  <c r="S2196" i="1"/>
  <c r="D5111" i="13" s="1"/>
  <c r="S2197" i="1"/>
  <c r="D5112" i="13" s="1"/>
  <c r="S2198" i="1"/>
  <c r="D5113" i="13" s="1"/>
  <c r="S2199" i="1"/>
  <c r="D5114" i="13" s="1"/>
  <c r="S2200" i="1"/>
  <c r="D5115" i="13" s="1"/>
  <c r="S2201" i="1"/>
  <c r="D5116" i="13" s="1"/>
  <c r="S2202" i="1"/>
  <c r="D5117" i="13" s="1"/>
  <c r="S2203" i="1"/>
  <c r="D5118" i="13" s="1"/>
  <c r="S2204" i="1"/>
  <c r="D5119" i="13" s="1"/>
  <c r="S2205" i="1"/>
  <c r="D5120" i="13" s="1"/>
  <c r="S2206" i="1"/>
  <c r="D5121" i="13" s="1"/>
  <c r="S2207" i="1"/>
  <c r="D5122" i="13" s="1"/>
  <c r="S2208" i="1"/>
  <c r="D5123" i="13" s="1"/>
  <c r="S2209" i="1"/>
  <c r="D5124" i="13" s="1"/>
  <c r="S2210" i="1"/>
  <c r="D5125" i="13" s="1"/>
  <c r="S2212" i="1"/>
  <c r="D5127" i="13" s="1"/>
  <c r="S2213" i="1"/>
  <c r="D5128" i="13" s="1"/>
  <c r="S2214" i="1"/>
  <c r="D5129" i="13" s="1"/>
  <c r="S2215" i="1"/>
  <c r="D5130" i="13" s="1"/>
  <c r="S2216" i="1"/>
  <c r="D5131" i="13" s="1"/>
  <c r="S2217" i="1"/>
  <c r="D5132" i="13" s="1"/>
  <c r="S2218" i="1"/>
  <c r="D5133" i="13" s="1"/>
  <c r="S2219" i="1"/>
  <c r="D5134" i="13" s="1"/>
  <c r="S2220" i="1"/>
  <c r="D5135" i="13" s="1"/>
  <c r="S2221" i="1"/>
  <c r="D5136" i="13" s="1"/>
  <c r="S2222" i="1"/>
  <c r="D5137" i="13" s="1"/>
  <c r="S2223" i="1"/>
  <c r="D5138" i="13" s="1"/>
  <c r="S2224" i="1"/>
  <c r="D5139" i="13" s="1"/>
  <c r="S2225" i="1"/>
  <c r="D5140" i="13" s="1"/>
  <c r="S2226" i="1"/>
  <c r="D5141" i="13" s="1"/>
  <c r="S2228" i="1"/>
  <c r="D5143" i="13" s="1"/>
  <c r="S2229" i="1"/>
  <c r="D5144" i="13" s="1"/>
  <c r="S2230" i="1"/>
  <c r="D5145" i="13" s="1"/>
  <c r="S2231" i="1"/>
  <c r="D5146" i="13" s="1"/>
  <c r="S2232" i="1"/>
  <c r="D5147" i="13" s="1"/>
  <c r="S2233" i="1"/>
  <c r="D5148" i="13" s="1"/>
  <c r="S2234" i="1"/>
  <c r="D5149" i="13" s="1"/>
  <c r="S2235" i="1"/>
  <c r="D5150" i="13" s="1"/>
  <c r="S2236" i="1"/>
  <c r="D5151" i="13" s="1"/>
  <c r="S2237" i="1"/>
  <c r="D5152" i="13" s="1"/>
  <c r="S2238" i="1"/>
  <c r="D5153" i="13" s="1"/>
  <c r="S2239" i="1"/>
  <c r="D5154" i="13" s="1"/>
  <c r="S2240" i="1"/>
  <c r="D5155" i="13" s="1"/>
  <c r="S2241" i="1"/>
  <c r="D5156" i="13" s="1"/>
  <c r="S2242" i="1"/>
  <c r="D5157" i="13" s="1"/>
  <c r="S2244" i="1"/>
  <c r="D5159" i="13" s="1"/>
  <c r="S2245" i="1"/>
  <c r="D5160" i="13" s="1"/>
  <c r="S2246" i="1"/>
  <c r="D5161" i="13" s="1"/>
  <c r="S2247" i="1"/>
  <c r="D5162" i="13" s="1"/>
  <c r="S2248" i="1"/>
  <c r="D5163" i="13" s="1"/>
  <c r="S2249" i="1"/>
  <c r="D5164" i="13" s="1"/>
  <c r="S2250" i="1"/>
  <c r="D5165" i="13" s="1"/>
  <c r="S2251" i="1"/>
  <c r="D5166" i="13" s="1"/>
  <c r="S2252" i="1"/>
  <c r="D5167" i="13" s="1"/>
  <c r="S2253" i="1"/>
  <c r="D5168" i="13" s="1"/>
  <c r="S2254" i="1"/>
  <c r="D5169" i="13" s="1"/>
  <c r="S2255" i="1"/>
  <c r="D5170" i="13" s="1"/>
  <c r="S2256" i="1"/>
  <c r="D5171" i="13" s="1"/>
  <c r="S2257" i="1"/>
  <c r="D5172" i="13" s="1"/>
  <c r="S2258" i="1"/>
  <c r="D5173" i="13" s="1"/>
  <c r="S2260" i="1"/>
  <c r="D5175" i="13" s="1"/>
  <c r="S2261" i="1"/>
  <c r="D5176" i="13" s="1"/>
  <c r="S2262" i="1"/>
  <c r="D5177" i="13" s="1"/>
  <c r="S2263" i="1"/>
  <c r="D5178" i="13" s="1"/>
  <c r="S2264" i="1"/>
  <c r="D5179" i="13" s="1"/>
  <c r="S2265" i="1"/>
  <c r="D5180" i="13" s="1"/>
  <c r="S2266" i="1"/>
  <c r="D5181" i="13" s="1"/>
  <c r="S2267" i="1"/>
  <c r="D5182" i="13" s="1"/>
  <c r="S2268" i="1"/>
  <c r="D5183" i="13" s="1"/>
  <c r="S2269" i="1"/>
  <c r="D5184" i="13" s="1"/>
  <c r="S2270" i="1"/>
  <c r="D5185" i="13" s="1"/>
  <c r="S2271" i="1"/>
  <c r="D5186" i="13" s="1"/>
  <c r="S2272" i="1"/>
  <c r="D5187" i="13" s="1"/>
  <c r="S2273" i="1"/>
  <c r="D5188" i="13" s="1"/>
  <c r="S2274" i="1"/>
  <c r="D5189" i="13" s="1"/>
  <c r="S2276" i="1"/>
  <c r="D5191" i="13" s="1"/>
  <c r="S2277" i="1"/>
  <c r="D5192" i="13" s="1"/>
  <c r="S2278" i="1"/>
  <c r="D5193" i="13" s="1"/>
  <c r="S2279" i="1"/>
  <c r="D5194" i="13" s="1"/>
  <c r="S2280" i="1"/>
  <c r="D5195" i="13" s="1"/>
  <c r="S2281" i="1"/>
  <c r="D5196" i="13" s="1"/>
  <c r="S2282" i="1"/>
  <c r="D5197" i="13" s="1"/>
  <c r="S2283" i="1"/>
  <c r="D5198" i="13" s="1"/>
  <c r="S2284" i="1"/>
  <c r="D5199" i="13" s="1"/>
  <c r="S2285" i="1"/>
  <c r="D5200" i="13" s="1"/>
  <c r="S2286" i="1"/>
  <c r="D5201" i="13" s="1"/>
  <c r="S2287" i="1"/>
  <c r="D5202" i="13" s="1"/>
  <c r="S2288" i="1"/>
  <c r="D5203" i="13" s="1"/>
  <c r="S2289" i="1"/>
  <c r="D5204" i="13" s="1"/>
  <c r="S2290" i="1"/>
  <c r="D5205" i="13" s="1"/>
  <c r="S2292" i="1"/>
  <c r="D5207" i="13" s="1"/>
  <c r="S2293" i="1"/>
  <c r="D5208" i="13" s="1"/>
  <c r="S2294" i="1"/>
  <c r="D5209" i="13" s="1"/>
  <c r="S2295" i="1"/>
  <c r="D5210" i="13" s="1"/>
  <c r="S2296" i="1"/>
  <c r="D5211" i="13" s="1"/>
  <c r="S2297" i="1"/>
  <c r="D5212" i="13" s="1"/>
  <c r="S2298" i="1"/>
  <c r="D5213" i="13" s="1"/>
  <c r="S2299" i="1"/>
  <c r="D5214" i="13" s="1"/>
  <c r="S2300" i="1"/>
  <c r="D5215" i="13" s="1"/>
  <c r="S2301" i="1"/>
  <c r="D5216" i="13" s="1"/>
  <c r="S2302" i="1"/>
  <c r="D5217" i="13" s="1"/>
  <c r="S2303" i="1"/>
  <c r="D5218" i="13" s="1"/>
  <c r="S2304" i="1"/>
  <c r="D5219" i="13" s="1"/>
  <c r="S2305" i="1"/>
  <c r="D5220" i="13" s="1"/>
  <c r="S2306" i="1"/>
  <c r="D5221" i="13" s="1"/>
  <c r="S2308" i="1"/>
  <c r="D5223" i="13" s="1"/>
  <c r="S2309" i="1"/>
  <c r="D5224" i="13" s="1"/>
  <c r="S2310" i="1"/>
  <c r="D5225" i="13" s="1"/>
  <c r="S2311" i="1"/>
  <c r="D5226" i="13" s="1"/>
  <c r="S2312" i="1"/>
  <c r="D5227" i="13" s="1"/>
  <c r="S2313" i="1"/>
  <c r="D5228" i="13" s="1"/>
  <c r="S2314" i="1"/>
  <c r="D5229" i="13" s="1"/>
  <c r="S2315" i="1"/>
  <c r="D5230" i="13" s="1"/>
  <c r="S2316" i="1"/>
  <c r="D5231" i="13" s="1"/>
  <c r="S2317" i="1"/>
  <c r="D5232" i="13" s="1"/>
  <c r="S2318" i="1"/>
  <c r="D5233" i="13" s="1"/>
  <c r="S2319" i="1"/>
  <c r="D5234" i="13" s="1"/>
  <c r="S2320" i="1"/>
  <c r="D5235" i="13" s="1"/>
  <c r="S2321" i="1"/>
  <c r="D5236" i="13" s="1"/>
  <c r="S2322" i="1"/>
  <c r="D5237" i="13" s="1"/>
  <c r="S2324" i="1"/>
  <c r="D5239" i="13" s="1"/>
  <c r="S2325" i="1"/>
  <c r="D5240" i="13" s="1"/>
  <c r="S2326" i="1"/>
  <c r="D5241" i="13" s="1"/>
  <c r="S2327" i="1"/>
  <c r="D5242" i="13" s="1"/>
  <c r="S2328" i="1"/>
  <c r="D5243" i="13" s="1"/>
  <c r="S2329" i="1"/>
  <c r="D5244" i="13" s="1"/>
  <c r="S2330" i="1"/>
  <c r="D5245" i="13" s="1"/>
  <c r="S2331" i="1"/>
  <c r="D5246" i="13" s="1"/>
  <c r="S2332" i="1"/>
  <c r="D5247" i="13" s="1"/>
  <c r="S2333" i="1"/>
  <c r="D5248" i="13" s="1"/>
  <c r="S2334" i="1"/>
  <c r="D5249" i="13" s="1"/>
  <c r="S2335" i="1"/>
  <c r="D5250" i="13" s="1"/>
  <c r="S2336" i="1"/>
  <c r="D5251" i="13" s="1"/>
  <c r="S2337" i="1"/>
  <c r="D5252" i="13" s="1"/>
  <c r="S2338" i="1"/>
  <c r="D5253" i="13" s="1"/>
  <c r="S2340" i="1"/>
  <c r="D5255" i="13" s="1"/>
  <c r="S2341" i="1"/>
  <c r="D5256" i="13" s="1"/>
  <c r="S2342" i="1"/>
  <c r="D5257" i="13" s="1"/>
  <c r="S2343" i="1"/>
  <c r="D5258" i="13" s="1"/>
  <c r="S2344" i="1"/>
  <c r="D5259" i="13" s="1"/>
  <c r="S2345" i="1"/>
  <c r="D5260" i="13" s="1"/>
  <c r="S2346" i="1"/>
  <c r="D5261" i="13" s="1"/>
  <c r="S2347" i="1"/>
  <c r="D5262" i="13" s="1"/>
  <c r="S2348" i="1"/>
  <c r="D5263" i="13" s="1"/>
  <c r="S2349" i="1"/>
  <c r="D5264" i="13" s="1"/>
  <c r="S2350" i="1"/>
  <c r="D5265" i="13" s="1"/>
  <c r="S2351" i="1"/>
  <c r="D5266" i="13" s="1"/>
  <c r="S2352" i="1"/>
  <c r="D5267" i="13" s="1"/>
  <c r="S2353" i="1"/>
  <c r="D5268" i="13" s="1"/>
  <c r="S2354" i="1"/>
  <c r="D5269" i="13" s="1"/>
  <c r="S2356" i="1"/>
  <c r="D5271" i="13" s="1"/>
  <c r="S2357" i="1"/>
  <c r="D5272" i="13" s="1"/>
  <c r="S2358" i="1"/>
  <c r="D5273" i="13" s="1"/>
  <c r="S2359" i="1"/>
  <c r="D5274" i="13" s="1"/>
  <c r="S2360" i="1"/>
  <c r="D5275" i="13" s="1"/>
  <c r="S2361" i="1"/>
  <c r="D5276" i="13" s="1"/>
  <c r="S2362" i="1"/>
  <c r="D5277" i="13" s="1"/>
  <c r="S2363" i="1"/>
  <c r="D5278" i="13" s="1"/>
  <c r="S2364" i="1"/>
  <c r="D5279" i="13" s="1"/>
  <c r="S2365" i="1"/>
  <c r="D5280" i="13" s="1"/>
  <c r="S2366" i="1"/>
  <c r="D5281" i="13" s="1"/>
  <c r="S2367" i="1"/>
  <c r="D5282" i="13" s="1"/>
  <c r="S2368" i="1"/>
  <c r="D5283" i="13" s="1"/>
  <c r="S2369" i="1"/>
  <c r="D5284" i="13" s="1"/>
  <c r="S2370" i="1"/>
  <c r="D5285" i="13" s="1"/>
  <c r="S2372" i="1"/>
  <c r="D5287" i="13" s="1"/>
  <c r="S2373" i="1"/>
  <c r="D5288" i="13" s="1"/>
  <c r="S2374" i="1"/>
  <c r="D5289" i="13" s="1"/>
  <c r="S2375" i="1"/>
  <c r="D5290" i="13" s="1"/>
  <c r="S2376" i="1"/>
  <c r="D5291" i="13" s="1"/>
  <c r="S2377" i="1"/>
  <c r="D5292" i="13" s="1"/>
  <c r="S2378" i="1"/>
  <c r="D5293" i="13" s="1"/>
  <c r="S2379" i="1"/>
  <c r="D5294" i="13" s="1"/>
  <c r="S2380" i="1"/>
  <c r="D5295" i="13" s="1"/>
  <c r="S2381" i="1"/>
  <c r="D5296" i="13" s="1"/>
  <c r="S2382" i="1"/>
  <c r="D5297" i="13" s="1"/>
  <c r="S2383" i="1"/>
  <c r="D5298" i="13" s="1"/>
  <c r="S2384" i="1"/>
  <c r="D5299" i="13" s="1"/>
  <c r="S2385" i="1"/>
  <c r="D5300" i="13" s="1"/>
  <c r="S2386" i="1"/>
  <c r="D5301" i="13" s="1"/>
  <c r="S2388" i="1"/>
  <c r="D5303" i="13" s="1"/>
  <c r="S2389" i="1"/>
  <c r="D5304" i="13" s="1"/>
  <c r="S2390" i="1"/>
  <c r="D5305" i="13" s="1"/>
  <c r="S2391" i="1"/>
  <c r="D5306" i="13" s="1"/>
  <c r="S2392" i="1"/>
  <c r="D5307" i="13" s="1"/>
  <c r="S2393" i="1"/>
  <c r="D5308" i="13" s="1"/>
  <c r="S2394" i="1"/>
  <c r="D5309" i="13" s="1"/>
  <c r="S2395" i="1"/>
  <c r="D5310" i="13" s="1"/>
  <c r="S2396" i="1"/>
  <c r="D5311" i="13" s="1"/>
  <c r="S2397" i="1"/>
  <c r="D5312" i="13" s="1"/>
  <c r="S2398" i="1"/>
  <c r="D5313" i="13" s="1"/>
  <c r="S2399" i="1"/>
  <c r="D5314" i="13" s="1"/>
  <c r="S2400" i="1"/>
  <c r="D5315" i="13" s="1"/>
  <c r="S2401" i="1"/>
  <c r="D5316" i="13" s="1"/>
  <c r="S2402" i="1"/>
  <c r="D5317" i="13" s="1"/>
  <c r="S2404" i="1"/>
  <c r="D5319" i="13" s="1"/>
  <c r="S2405" i="1"/>
  <c r="D5320" i="13" s="1"/>
  <c r="S2406" i="1"/>
  <c r="D5321" i="13" s="1"/>
  <c r="S2407" i="1"/>
  <c r="D5322" i="13" s="1"/>
  <c r="S2408" i="1"/>
  <c r="D5323" i="13" s="1"/>
  <c r="S2409" i="1"/>
  <c r="D5324" i="13" s="1"/>
  <c r="S2410" i="1"/>
  <c r="D5325" i="13" s="1"/>
  <c r="S2411" i="1"/>
  <c r="D5326" i="13" s="1"/>
  <c r="S2412" i="1"/>
  <c r="D5327" i="13" s="1"/>
  <c r="S2413" i="1"/>
  <c r="D5328" i="13" s="1"/>
  <c r="S2414" i="1"/>
  <c r="D5329" i="13" s="1"/>
  <c r="S2415" i="1"/>
  <c r="D5330" i="13" s="1"/>
  <c r="S2416" i="1"/>
  <c r="D5331" i="13" s="1"/>
  <c r="S2417" i="1"/>
  <c r="D5332" i="13" s="1"/>
  <c r="S2418" i="1"/>
  <c r="D5333" i="13" s="1"/>
  <c r="S2420" i="1"/>
  <c r="D5335" i="13" s="1"/>
  <c r="S2421" i="1"/>
  <c r="D5336" i="13" s="1"/>
  <c r="S2422" i="1"/>
  <c r="D5337" i="13" s="1"/>
  <c r="S2423" i="1"/>
  <c r="D5338" i="13" s="1"/>
  <c r="S2424" i="1"/>
  <c r="D5339" i="13" s="1"/>
  <c r="S2425" i="1"/>
  <c r="D5340" i="13" s="1"/>
  <c r="S2426" i="1"/>
  <c r="D5341" i="13" s="1"/>
  <c r="S2427" i="1"/>
  <c r="D5342" i="13" s="1"/>
  <c r="S2428" i="1"/>
  <c r="D5343" i="13" s="1"/>
  <c r="S2429" i="1"/>
  <c r="D5344" i="13" s="1"/>
  <c r="S2430" i="1"/>
  <c r="D5345" i="13" s="1"/>
  <c r="S2431" i="1"/>
  <c r="D5346" i="13" s="1"/>
  <c r="S2432" i="1"/>
  <c r="D5347" i="13" s="1"/>
  <c r="S2433" i="1"/>
  <c r="D5348" i="13" s="1"/>
  <c r="S2434" i="1"/>
  <c r="D5349" i="13" s="1"/>
  <c r="S2436" i="1"/>
  <c r="D5351" i="13" s="1"/>
  <c r="S2437" i="1"/>
  <c r="D5352" i="13" s="1"/>
  <c r="S2438" i="1"/>
  <c r="D5353" i="13" s="1"/>
  <c r="S2439" i="1"/>
  <c r="D5354" i="13" s="1"/>
  <c r="S2440" i="1"/>
  <c r="D5355" i="13" s="1"/>
  <c r="S2444" i="1"/>
  <c r="D5359" i="13" s="1"/>
  <c r="S2446" i="1"/>
  <c r="D5361" i="13" s="1"/>
  <c r="S2448" i="1"/>
  <c r="D5363" i="13" s="1"/>
  <c r="S2452" i="1"/>
  <c r="D5367" i="13" s="1"/>
  <c r="S2454" i="1"/>
  <c r="D5369" i="13" s="1"/>
  <c r="S2456" i="1"/>
  <c r="D5371" i="13" s="1"/>
  <c r="S2460" i="1"/>
  <c r="D5375" i="13" s="1"/>
  <c r="S2462" i="1"/>
  <c r="D5377" i="13" s="1"/>
  <c r="S2464" i="1"/>
  <c r="D5379" i="13" s="1"/>
  <c r="S2468" i="1"/>
  <c r="D5383" i="13" s="1"/>
  <c r="S2470" i="1"/>
  <c r="D5385" i="13" s="1"/>
  <c r="S2472" i="1"/>
  <c r="D5387" i="13" s="1"/>
  <c r="S2476" i="1"/>
  <c r="D5391" i="13" s="1"/>
  <c r="S2478" i="1"/>
  <c r="D5393" i="13" s="1"/>
  <c r="S2480" i="1"/>
  <c r="D5395" i="13" s="1"/>
  <c r="S2484" i="1"/>
  <c r="D5399" i="13" s="1"/>
  <c r="S2485" i="1"/>
  <c r="D5400" i="13" s="1"/>
  <c r="S2488" i="1"/>
  <c r="D5403" i="13" s="1"/>
  <c r="S2492" i="1"/>
  <c r="D5407" i="13" s="1"/>
  <c r="S2496" i="1"/>
  <c r="D5411" i="13" s="1"/>
  <c r="S2500" i="1"/>
  <c r="D5415" i="13" s="1"/>
  <c r="S2504" i="1"/>
  <c r="D5419" i="13" s="1"/>
  <c r="S2506" i="1"/>
  <c r="D5421" i="13" s="1"/>
  <c r="S2508" i="1"/>
  <c r="D5423" i="13" s="1"/>
  <c r="S2512" i="1"/>
  <c r="D5427" i="13" s="1"/>
  <c r="S2516" i="1"/>
  <c r="D5431" i="13" s="1"/>
  <c r="S2520" i="1"/>
  <c r="D5435" i="13" s="1"/>
  <c r="S2524" i="1"/>
  <c r="D5439" i="13" s="1"/>
  <c r="S2528" i="1"/>
  <c r="D5443" i="13" s="1"/>
  <c r="S2532" i="1"/>
  <c r="D5447" i="13" s="1"/>
  <c r="S2536" i="1"/>
  <c r="D5451" i="13" s="1"/>
  <c r="S2540" i="1"/>
  <c r="D5455" i="13" s="1"/>
  <c r="S2544" i="1"/>
  <c r="D5459" i="13" s="1"/>
  <c r="S2548" i="1"/>
  <c r="D5463" i="13" s="1"/>
  <c r="S2549" i="1"/>
  <c r="D5464" i="13" s="1"/>
  <c r="S2552" i="1"/>
  <c r="D5467" i="13" s="1"/>
  <c r="S2554" i="1"/>
  <c r="D5469" i="13" s="1"/>
  <c r="S2556" i="1"/>
  <c r="D5471" i="13" s="1"/>
  <c r="S2560" i="1"/>
  <c r="D5475" i="13" s="1"/>
  <c r="S2562" i="1"/>
  <c r="D5477" i="13" s="1"/>
  <c r="S2564" i="1"/>
  <c r="D5479" i="13" s="1"/>
  <c r="S2568" i="1"/>
  <c r="D5483" i="13" s="1"/>
  <c r="S2570" i="1"/>
  <c r="D5485" i="13" s="1"/>
  <c r="S2572" i="1"/>
  <c r="D5487" i="13" s="1"/>
  <c r="S2576" i="1"/>
  <c r="D5491" i="13" s="1"/>
  <c r="S2578" i="1"/>
  <c r="D5493" i="13" s="1"/>
  <c r="S2580" i="1"/>
  <c r="D5495" i="13" s="1"/>
  <c r="S2584" i="1"/>
  <c r="D5499" i="13" s="1"/>
  <c r="S2586" i="1"/>
  <c r="D5501" i="13" s="1"/>
  <c r="S2588" i="1"/>
  <c r="D5503" i="13" s="1"/>
  <c r="S2592" i="1"/>
  <c r="D5507" i="13" s="1"/>
  <c r="S2594" i="1"/>
  <c r="D5509" i="13" s="1"/>
  <c r="S2596" i="1"/>
  <c r="D5511" i="13" s="1"/>
  <c r="S2600" i="1"/>
  <c r="D5515" i="13" s="1"/>
  <c r="S2602" i="1"/>
  <c r="D5517" i="13" s="1"/>
  <c r="S2604" i="1"/>
  <c r="D5519" i="13" s="1"/>
  <c r="S2608" i="1"/>
  <c r="D5523" i="13" s="1"/>
  <c r="S2610" i="1"/>
  <c r="D5525" i="13" s="1"/>
  <c r="S2612" i="1"/>
  <c r="D5527" i="13" s="1"/>
  <c r="S2613" i="1"/>
  <c r="D5528" i="13" s="1"/>
  <c r="S2616" i="1"/>
  <c r="D5531" i="13" s="1"/>
  <c r="S2620" i="1"/>
  <c r="D5535" i="13" s="1"/>
  <c r="S2624" i="1"/>
  <c r="D5539" i="13" s="1"/>
  <c r="S2628" i="1"/>
  <c r="D5543" i="13" s="1"/>
  <c r="S2632" i="1"/>
  <c r="D5547" i="13" s="1"/>
  <c r="S2636" i="1"/>
  <c r="D5551" i="13" s="1"/>
  <c r="S2640" i="1"/>
  <c r="D5555" i="13" s="1"/>
  <c r="S2644" i="1"/>
  <c r="D5559" i="13" s="1"/>
  <c r="S2646" i="1"/>
  <c r="D5561" i="13" s="1"/>
  <c r="S2648" i="1"/>
  <c r="D5563" i="13" s="1"/>
  <c r="S2652" i="1"/>
  <c r="D5567" i="13" s="1"/>
  <c r="S2654" i="1"/>
  <c r="D5569" i="13" s="1"/>
  <c r="S2656" i="1"/>
  <c r="D5571" i="13" s="1"/>
  <c r="S2660" i="1"/>
  <c r="D5575" i="13" s="1"/>
  <c r="S2664" i="1"/>
  <c r="D5579" i="13" s="1"/>
  <c r="S2668" i="1"/>
  <c r="D5583" i="13" s="1"/>
  <c r="S2670" i="1"/>
  <c r="D5585" i="13" s="1"/>
  <c r="S2672" i="1"/>
  <c r="D5587" i="13" s="1"/>
  <c r="S2676" i="1"/>
  <c r="D5591" i="13" s="1"/>
  <c r="S2677" i="1"/>
  <c r="D5592" i="13" s="1"/>
  <c r="S2678" i="1"/>
  <c r="D5593" i="13" s="1"/>
  <c r="S2680" i="1"/>
  <c r="D5595" i="13" s="1"/>
  <c r="S2684" i="1"/>
  <c r="D5599" i="13" s="1"/>
  <c r="S2686" i="1"/>
  <c r="D5601" i="13" s="1"/>
  <c r="S2688" i="1"/>
  <c r="D5603" i="13" s="1"/>
  <c r="S2692" i="1"/>
  <c r="D5607" i="13" s="1"/>
  <c r="S2694" i="1"/>
  <c r="D5609" i="13" s="1"/>
  <c r="S2696" i="1"/>
  <c r="D5611" i="13" s="1"/>
  <c r="S2700" i="1"/>
  <c r="D5615" i="13" s="1"/>
  <c r="S2702" i="1"/>
  <c r="D5617" i="13" s="1"/>
  <c r="S2704" i="1"/>
  <c r="D5619" i="13" s="1"/>
  <c r="S2708" i="1"/>
  <c r="D5623" i="13" s="1"/>
  <c r="S2710" i="1"/>
  <c r="D5625" i="13" s="1"/>
  <c r="S2712" i="1"/>
  <c r="D5627" i="13" s="1"/>
  <c r="S2716" i="1"/>
  <c r="D5631" i="13" s="1"/>
  <c r="S2718" i="1"/>
  <c r="D5633" i="13" s="1"/>
  <c r="S2720" i="1"/>
  <c r="D5635" i="13" s="1"/>
  <c r="S2724" i="1"/>
  <c r="D5639" i="13" s="1"/>
  <c r="S2726" i="1"/>
  <c r="D5641" i="13" s="1"/>
  <c r="S2728" i="1"/>
  <c r="D5643" i="13" s="1"/>
  <c r="S2732" i="1"/>
  <c r="D5647" i="13" s="1"/>
  <c r="S2734" i="1"/>
  <c r="D5649" i="13" s="1"/>
  <c r="S2736" i="1"/>
  <c r="D5651" i="13" s="1"/>
  <c r="S2740" i="1"/>
  <c r="D5655" i="13" s="1"/>
  <c r="S2741" i="1"/>
  <c r="D5656" i="13" s="1"/>
  <c r="S2744" i="1"/>
  <c r="D5659" i="13" s="1"/>
  <c r="S2748" i="1"/>
  <c r="D5663" i="13" s="1"/>
  <c r="S2752" i="1"/>
  <c r="D5667" i="13" s="1"/>
  <c r="S2756" i="1"/>
  <c r="D5671" i="13" s="1"/>
  <c r="S2760" i="1"/>
  <c r="D5675" i="13" s="1"/>
  <c r="S2762" i="1"/>
  <c r="D5677" i="13" s="1"/>
  <c r="S2764" i="1"/>
  <c r="D5679" i="13" s="1"/>
  <c r="S2768" i="1"/>
  <c r="D5683" i="13" s="1"/>
  <c r="S2772" i="1"/>
  <c r="D5687" i="13" s="1"/>
  <c r="S2776" i="1"/>
  <c r="D5691" i="13" s="1"/>
  <c r="S2780" i="1"/>
  <c r="D5695" i="13" s="1"/>
  <c r="S2784" i="1"/>
  <c r="D5699" i="13" s="1"/>
  <c r="S2788" i="1"/>
  <c r="D5703" i="13" s="1"/>
  <c r="S2792" i="1"/>
  <c r="D5707" i="13" s="1"/>
  <c r="S2796" i="1"/>
  <c r="D5711" i="13" s="1"/>
  <c r="S2800" i="1"/>
  <c r="D5715" i="13" s="1"/>
  <c r="S2804" i="1"/>
  <c r="D5719" i="13" s="1"/>
  <c r="S2805" i="1"/>
  <c r="D5720" i="13" s="1"/>
  <c r="S2808" i="1"/>
  <c r="D5723" i="13" s="1"/>
  <c r="S2810" i="1"/>
  <c r="D5725" i="13" s="1"/>
  <c r="S2812" i="1"/>
  <c r="D5727" i="13" s="1"/>
  <c r="S2816" i="1"/>
  <c r="D5731" i="13" s="1"/>
  <c r="S2818" i="1"/>
  <c r="D5733" i="13" s="1"/>
  <c r="S2820" i="1"/>
  <c r="D5735" i="13" s="1"/>
  <c r="S2824" i="1"/>
  <c r="D5739" i="13" s="1"/>
  <c r="S2826" i="1"/>
  <c r="D5741" i="13" s="1"/>
  <c r="S2828" i="1"/>
  <c r="D5743" i="13" s="1"/>
  <c r="S2832" i="1"/>
  <c r="D5747" i="13" s="1"/>
  <c r="S2834" i="1"/>
  <c r="D5749" i="13" s="1"/>
  <c r="S2836" i="1"/>
  <c r="D5751" i="13" s="1"/>
  <c r="S2840" i="1"/>
  <c r="D5755" i="13" s="1"/>
  <c r="S2842" i="1"/>
  <c r="D5757" i="13" s="1"/>
  <c r="S2844" i="1"/>
  <c r="D5759" i="13" s="1"/>
  <c r="S2848" i="1"/>
  <c r="D5763" i="13" s="1"/>
  <c r="S2850" i="1"/>
  <c r="D5765" i="13" s="1"/>
  <c r="S2852" i="1"/>
  <c r="D5767" i="13" s="1"/>
  <c r="S2856" i="1"/>
  <c r="D5771" i="13" s="1"/>
  <c r="S2858" i="1"/>
  <c r="D5773" i="13" s="1"/>
  <c r="S2860" i="1"/>
  <c r="D5775" i="13" s="1"/>
  <c r="S2864" i="1"/>
  <c r="D5779" i="13" s="1"/>
  <c r="S2866" i="1"/>
  <c r="D5781" i="13" s="1"/>
  <c r="S2868" i="1"/>
  <c r="D5783" i="13" s="1"/>
  <c r="S2869" i="1"/>
  <c r="D5784" i="13" s="1"/>
  <c r="S2872" i="1"/>
  <c r="D5787" i="13" s="1"/>
  <c r="S2876" i="1"/>
  <c r="D5791" i="13" s="1"/>
  <c r="S2880" i="1"/>
  <c r="D5795" i="13" s="1"/>
  <c r="S2884" i="1"/>
  <c r="D5799" i="13" s="1"/>
  <c r="S2888" i="1"/>
  <c r="D5803" i="13" s="1"/>
  <c r="S2892" i="1"/>
  <c r="D5807" i="13" s="1"/>
  <c r="S2896" i="1"/>
  <c r="D5811" i="13" s="1"/>
  <c r="S2900" i="1"/>
  <c r="D5815" i="13" s="1"/>
  <c r="S2902" i="1"/>
  <c r="D5817" i="13" s="1"/>
  <c r="S2904" i="1"/>
  <c r="D5819" i="13" s="1"/>
  <c r="S2908" i="1"/>
  <c r="D5823" i="13" s="1"/>
  <c r="S2910" i="1"/>
  <c r="D5825" i="13" s="1"/>
  <c r="S2912" i="1"/>
  <c r="D5827" i="13" s="1"/>
  <c r="S2916" i="1"/>
  <c r="D5831" i="13" s="1"/>
  <c r="S2920" i="1"/>
  <c r="D5835" i="13" s="1"/>
  <c r="S2924" i="1"/>
  <c r="D5839" i="13" s="1"/>
  <c r="S2926" i="1"/>
  <c r="D5841" i="13" s="1"/>
  <c r="S2928" i="1"/>
  <c r="D5843" i="13" s="1"/>
  <c r="S2932" i="1"/>
  <c r="D5847" i="13" s="1"/>
  <c r="S2933" i="1"/>
  <c r="D5848" i="13" s="1"/>
  <c r="S2934" i="1"/>
  <c r="D5849" i="13" s="1"/>
  <c r="S2936" i="1"/>
  <c r="D5851" i="13" s="1"/>
  <c r="S2940" i="1"/>
  <c r="D5855" i="13" s="1"/>
  <c r="S2942" i="1"/>
  <c r="D5857" i="13" s="1"/>
  <c r="S2944" i="1"/>
  <c r="D5859" i="13" s="1"/>
  <c r="S2948" i="1"/>
  <c r="D5863" i="13" s="1"/>
  <c r="S2950" i="1"/>
  <c r="D5865" i="13" s="1"/>
  <c r="S2952" i="1"/>
  <c r="D5867" i="13" s="1"/>
  <c r="S2956" i="1"/>
  <c r="D5871" i="13" s="1"/>
  <c r="S2958" i="1"/>
  <c r="D5873" i="13" s="1"/>
  <c r="S2960" i="1"/>
  <c r="D5875" i="13" s="1"/>
  <c r="S2964" i="1"/>
  <c r="D5879" i="13" s="1"/>
  <c r="S2966" i="1"/>
  <c r="D5881" i="13" s="1"/>
  <c r="S2968" i="1"/>
  <c r="D5883" i="13" s="1"/>
  <c r="S2972" i="1"/>
  <c r="D5887" i="13" s="1"/>
  <c r="S2974" i="1"/>
  <c r="D5889" i="13" s="1"/>
  <c r="S2976" i="1"/>
  <c r="D5891" i="13" s="1"/>
  <c r="S2980" i="1"/>
  <c r="D5895" i="13" s="1"/>
  <c r="S2982" i="1"/>
  <c r="D5897" i="13" s="1"/>
  <c r="S2984" i="1"/>
  <c r="D5899" i="13" s="1"/>
  <c r="S2988" i="1"/>
  <c r="D5903" i="13" s="1"/>
  <c r="S2990" i="1"/>
  <c r="D5905" i="13" s="1"/>
  <c r="S2992" i="1"/>
  <c r="D5907" i="13" s="1"/>
  <c r="S2996" i="1"/>
  <c r="D5911" i="13" s="1"/>
  <c r="S2997" i="1"/>
  <c r="D5912" i="13" s="1"/>
  <c r="S3000" i="1"/>
  <c r="D5915" i="13" s="1"/>
  <c r="S3004" i="1"/>
  <c r="D5919" i="13" s="1"/>
  <c r="S3008" i="1"/>
  <c r="D5923" i="13" s="1"/>
  <c r="S3012" i="1"/>
  <c r="D5927" i="13" s="1"/>
  <c r="S3016" i="1"/>
  <c r="D5931" i="13" s="1"/>
  <c r="S3018" i="1"/>
  <c r="D5933" i="13" s="1"/>
  <c r="S3020" i="1"/>
  <c r="D5935" i="13" s="1"/>
  <c r="S3024" i="1"/>
  <c r="D5939" i="13" s="1"/>
  <c r="S3028" i="1"/>
  <c r="D5943" i="13" s="1"/>
  <c r="S3032" i="1"/>
  <c r="D5947" i="13" s="1"/>
  <c r="S3036" i="1"/>
  <c r="D5951" i="13" s="1"/>
  <c r="S3040" i="1"/>
  <c r="D5955" i="13" s="1"/>
  <c r="S3044" i="1"/>
  <c r="D5959" i="13" s="1"/>
  <c r="S3048" i="1"/>
  <c r="D5963" i="13" s="1"/>
  <c r="S3052" i="1"/>
  <c r="D5967" i="13" s="1"/>
  <c r="S3056" i="1"/>
  <c r="D5971" i="13" s="1"/>
  <c r="S3060" i="1"/>
  <c r="D5975" i="13" s="1"/>
  <c r="S3061" i="1"/>
  <c r="D5976" i="13" s="1"/>
  <c r="S3064" i="1"/>
  <c r="D5979" i="13" s="1"/>
  <c r="S3066" i="1"/>
  <c r="D5981" i="13" s="1"/>
  <c r="S3068" i="1"/>
  <c r="D5983" i="13" s="1"/>
  <c r="S3072" i="1"/>
  <c r="D5987" i="13" s="1"/>
  <c r="S3074" i="1"/>
  <c r="D5989" i="13" s="1"/>
  <c r="S3076" i="1"/>
  <c r="D5991" i="13" s="1"/>
  <c r="S3080" i="1"/>
  <c r="D5995" i="13" s="1"/>
  <c r="S3082" i="1"/>
  <c r="D5997" i="13" s="1"/>
  <c r="S3084" i="1"/>
  <c r="D5999" i="13" s="1"/>
  <c r="S3088" i="1"/>
  <c r="D6003" i="13" s="1"/>
  <c r="S3090" i="1"/>
  <c r="D6005" i="13" s="1"/>
  <c r="S3092" i="1"/>
  <c r="D6007" i="13" s="1"/>
  <c r="S3096" i="1"/>
  <c r="D6011" i="13" s="1"/>
  <c r="S3098" i="1"/>
  <c r="D6013" i="13" s="1"/>
  <c r="S3100" i="1"/>
  <c r="D6015" i="13" s="1"/>
  <c r="S3104" i="1"/>
  <c r="D6019" i="13" s="1"/>
  <c r="S3106" i="1"/>
  <c r="D6021" i="13" s="1"/>
  <c r="S3108" i="1"/>
  <c r="D6023" i="13" s="1"/>
  <c r="S3112" i="1"/>
  <c r="D6027" i="13" s="1"/>
  <c r="S3114" i="1"/>
  <c r="D6029" i="13" s="1"/>
  <c r="S3116" i="1"/>
  <c r="D6031" i="13" s="1"/>
  <c r="S3120" i="1"/>
  <c r="D6035" i="13" s="1"/>
  <c r="S3122" i="1"/>
  <c r="D6037" i="13" s="1"/>
  <c r="S3124" i="1"/>
  <c r="D6039" i="13" s="1"/>
  <c r="S3128" i="1"/>
  <c r="D6043" i="13" s="1"/>
  <c r="S3132" i="1"/>
  <c r="D6047" i="13" s="1"/>
  <c r="S3136" i="1"/>
  <c r="D6051" i="13" s="1"/>
  <c r="S3138" i="1"/>
  <c r="D6053" i="13" s="1"/>
  <c r="S3140" i="1"/>
  <c r="D6055" i="13" s="1"/>
  <c r="S3144" i="1"/>
  <c r="D6059" i="13" s="1"/>
  <c r="S3148" i="1"/>
  <c r="D6063" i="13" s="1"/>
  <c r="S3152" i="1"/>
  <c r="D6067" i="13" s="1"/>
  <c r="S3154" i="1"/>
  <c r="D6069" i="13" s="1"/>
  <c r="S3156" i="1"/>
  <c r="D6071" i="13" s="1"/>
  <c r="S3160" i="1"/>
  <c r="D6075" i="13" s="1"/>
  <c r="S3164" i="1"/>
  <c r="D6079" i="13" s="1"/>
  <c r="S3168" i="1"/>
  <c r="D6083" i="13" s="1"/>
  <c r="S3172" i="1"/>
  <c r="D6087" i="13" s="1"/>
  <c r="S3174" i="1"/>
  <c r="D6089" i="13" s="1"/>
  <c r="S3176" i="1"/>
  <c r="D6091" i="13" s="1"/>
  <c r="S3180" i="1"/>
  <c r="D6095" i="13" s="1"/>
  <c r="S3184" i="1"/>
  <c r="D6099" i="13" s="1"/>
  <c r="S3188" i="1"/>
  <c r="D6103" i="13" s="1"/>
  <c r="S3190" i="1"/>
  <c r="D6105" i="13" s="1"/>
  <c r="S3192" i="1"/>
  <c r="D6107" i="13" s="1"/>
  <c r="S3196" i="1"/>
  <c r="D6111" i="13" s="1"/>
  <c r="S3200" i="1"/>
  <c r="D6115" i="13" s="1"/>
  <c r="S3204" i="1"/>
  <c r="D6119" i="13" s="1"/>
  <c r="S3208" i="1"/>
  <c r="D6123" i="13" s="1"/>
  <c r="S3210" i="1"/>
  <c r="D6125" i="13" s="1"/>
  <c r="S3212" i="1"/>
  <c r="D6127" i="13" s="1"/>
  <c r="S3216" i="1"/>
  <c r="D6131" i="13" s="1"/>
  <c r="S3220" i="1"/>
  <c r="D6135" i="13" s="1"/>
  <c r="S3222" i="1"/>
  <c r="D6137" i="13" s="1"/>
  <c r="S3224" i="1"/>
  <c r="D6139" i="13" s="1"/>
  <c r="S3228" i="1"/>
  <c r="D6143" i="13" s="1"/>
  <c r="S3232" i="1"/>
  <c r="D6147" i="13" s="1"/>
  <c r="S3236" i="1"/>
  <c r="D6151" i="13" s="1"/>
  <c r="S3240" i="1"/>
  <c r="D6155" i="13" s="1"/>
  <c r="S3244" i="1"/>
  <c r="D6159" i="13" s="1"/>
  <c r="S3248" i="1"/>
  <c r="D6163" i="13" s="1"/>
  <c r="S3250" i="1"/>
  <c r="D6165" i="13" s="1"/>
  <c r="S3252" i="1"/>
  <c r="D6167" i="13" s="1"/>
  <c r="S3256" i="1"/>
  <c r="D6171" i="13" s="1"/>
  <c r="S3260" i="1"/>
  <c r="D6175" i="13" s="1"/>
  <c r="S3264" i="1"/>
  <c r="D6179" i="13" s="1"/>
  <c r="S3266" i="1"/>
  <c r="D6181" i="13" s="1"/>
  <c r="S3268" i="1"/>
  <c r="D6183" i="13" s="1"/>
  <c r="S3272" i="1"/>
  <c r="D6187" i="13" s="1"/>
  <c r="S3276" i="1"/>
  <c r="D6191" i="13" s="1"/>
  <c r="S3280" i="1"/>
  <c r="D6195" i="13" s="1"/>
  <c r="S3282" i="1"/>
  <c r="D6197" i="13" s="1"/>
  <c r="S3284" i="1"/>
  <c r="D6199" i="13" s="1"/>
  <c r="S3288" i="1"/>
  <c r="D6203" i="13" s="1"/>
  <c r="S3292" i="1"/>
  <c r="D6207" i="13" s="1"/>
  <c r="S3296" i="1"/>
  <c r="D6211" i="13" s="1"/>
  <c r="S3300" i="1"/>
  <c r="D6215" i="13" s="1"/>
  <c r="S3302" i="1"/>
  <c r="D6217" i="13" s="1"/>
  <c r="S3304" i="1"/>
  <c r="D6219" i="13" s="1"/>
  <c r="S3308" i="1"/>
  <c r="D6223" i="13" s="1"/>
  <c r="S3312" i="1"/>
  <c r="D6227" i="13" s="1"/>
  <c r="S3316" i="1"/>
  <c r="D6231" i="13" s="1"/>
  <c r="S3318" i="1"/>
  <c r="D6233" i="13" s="1"/>
  <c r="S3320" i="1"/>
  <c r="D6235" i="13" s="1"/>
  <c r="S3324" i="1"/>
  <c r="D6239" i="13" s="1"/>
  <c r="S3328" i="1"/>
  <c r="D6243" i="13" s="1"/>
  <c r="S3332" i="1"/>
  <c r="D6247" i="13" s="1"/>
  <c r="S3336" i="1"/>
  <c r="D6251" i="13" s="1"/>
  <c r="S3338" i="1"/>
  <c r="D6253" i="13" s="1"/>
  <c r="S3340" i="1"/>
  <c r="D6255" i="13" s="1"/>
  <c r="S3344" i="1"/>
  <c r="D6259" i="13" s="1"/>
  <c r="S3348" i="1"/>
  <c r="D6263" i="13" s="1"/>
  <c r="S3350" i="1"/>
  <c r="D6265" i="13" s="1"/>
  <c r="S3352" i="1"/>
  <c r="D6267" i="13" s="1"/>
  <c r="S3356" i="1"/>
  <c r="D6271" i="13" s="1"/>
  <c r="S3360" i="1"/>
  <c r="D6275" i="13" s="1"/>
  <c r="S3364" i="1"/>
  <c r="D6279" i="13" s="1"/>
  <c r="S3368" i="1"/>
  <c r="D6283" i="13" s="1"/>
  <c r="S3372" i="1"/>
  <c r="D6287" i="13" s="1"/>
  <c r="S3376" i="1"/>
  <c r="D6291" i="13" s="1"/>
  <c r="S3378" i="1"/>
  <c r="D6293" i="13" s="1"/>
  <c r="S3380" i="1"/>
  <c r="D6295" i="13" s="1"/>
  <c r="S3384" i="1"/>
  <c r="D6299" i="13" s="1"/>
  <c r="S3388" i="1"/>
  <c r="D6303" i="13" s="1"/>
  <c r="S3392" i="1"/>
  <c r="D6307" i="13" s="1"/>
  <c r="S3394" i="1"/>
  <c r="D6309" i="13" s="1"/>
  <c r="S3396" i="1"/>
  <c r="D6311" i="13" s="1"/>
  <c r="S3400" i="1"/>
  <c r="D6315" i="13" s="1"/>
  <c r="S3404" i="1"/>
  <c r="D6319" i="13" s="1"/>
  <c r="S3408" i="1"/>
  <c r="D6323" i="13" s="1"/>
  <c r="S3410" i="1"/>
  <c r="D6325" i="13" s="1"/>
  <c r="S3412" i="1"/>
  <c r="D6327" i="13" s="1"/>
  <c r="S3416" i="1"/>
  <c r="D6331" i="13" s="1"/>
  <c r="S3420" i="1"/>
  <c r="D6335" i="13" s="1"/>
  <c r="S3424" i="1"/>
  <c r="D6339" i="13" s="1"/>
  <c r="S3428" i="1"/>
  <c r="D6343" i="13" s="1"/>
  <c r="S3430" i="1"/>
  <c r="D6345" i="13" s="1"/>
  <c r="S3432" i="1"/>
  <c r="D6347" i="13" s="1"/>
  <c r="S3436" i="1"/>
  <c r="D6351" i="13" s="1"/>
  <c r="S3440" i="1"/>
  <c r="D6355" i="13" s="1"/>
  <c r="S3444" i="1"/>
  <c r="D6359" i="13" s="1"/>
  <c r="S3446" i="1"/>
  <c r="D6361" i="13" s="1"/>
  <c r="S3448" i="1"/>
  <c r="D6363" i="13" s="1"/>
  <c r="S3452" i="1"/>
  <c r="D6367" i="13" s="1"/>
  <c r="S3456" i="1"/>
  <c r="D6371" i="13" s="1"/>
  <c r="S3460" i="1"/>
  <c r="D6375" i="13" s="1"/>
  <c r="S3464" i="1"/>
  <c r="D6379" i="13" s="1"/>
  <c r="S3466" i="1"/>
  <c r="D6381" i="13" s="1"/>
  <c r="S3468" i="1"/>
  <c r="D6383" i="13" s="1"/>
  <c r="S3472" i="1"/>
  <c r="D6387" i="13" s="1"/>
  <c r="S3476" i="1"/>
  <c r="D6391" i="13" s="1"/>
  <c r="S3478" i="1"/>
  <c r="D6393" i="13" s="1"/>
  <c r="S3480" i="1"/>
  <c r="D6395" i="13" s="1"/>
  <c r="S3484" i="1"/>
  <c r="D6399" i="13" s="1"/>
  <c r="S3486" i="1"/>
  <c r="D6401" i="13" s="1"/>
  <c r="S3488" i="1"/>
  <c r="D6403" i="13" s="1"/>
  <c r="S3492" i="1"/>
  <c r="D6407" i="13" s="1"/>
  <c r="S3494" i="1"/>
  <c r="D6409" i="13" s="1"/>
  <c r="S3496" i="1"/>
  <c r="D6411" i="13" s="1"/>
  <c r="S3500" i="1"/>
  <c r="D6415" i="13" s="1"/>
  <c r="S3504" i="1"/>
  <c r="D6419" i="13" s="1"/>
  <c r="S3506" i="1"/>
  <c r="D6421" i="13" s="1"/>
  <c r="S3508" i="1"/>
  <c r="D6423" i="13" s="1"/>
  <c r="S3510" i="1"/>
  <c r="D6425" i="13" s="1"/>
  <c r="S3512" i="1"/>
  <c r="D6427" i="13" s="1"/>
  <c r="S3516" i="1"/>
  <c r="D6431" i="13" s="1"/>
  <c r="S3518" i="1"/>
  <c r="D6433" i="13" s="1"/>
  <c r="S3520" i="1"/>
  <c r="D6435" i="13" s="1"/>
  <c r="S3524" i="1"/>
  <c r="D6439" i="13" s="1"/>
  <c r="S3526" i="1"/>
  <c r="D6441" i="13" s="1"/>
  <c r="S3528" i="1"/>
  <c r="D6443" i="13" s="1"/>
  <c r="S3532" i="1"/>
  <c r="D6447" i="13" s="1"/>
  <c r="S3536" i="1"/>
  <c r="D6451" i="13" s="1"/>
  <c r="S3538" i="1"/>
  <c r="D6453" i="13" s="1"/>
  <c r="S3540" i="1"/>
  <c r="D6455" i="13" s="1"/>
  <c r="S3542" i="1"/>
  <c r="D6457" i="13" s="1"/>
  <c r="S3544" i="1"/>
  <c r="D6459" i="13" s="1"/>
  <c r="S3548" i="1"/>
  <c r="D6463" i="13" s="1"/>
  <c r="S3550" i="1"/>
  <c r="D6465" i="13" s="1"/>
  <c r="S3552" i="1"/>
  <c r="D6467" i="13" s="1"/>
  <c r="S3556" i="1"/>
  <c r="D6471" i="13" s="1"/>
  <c r="S3558" i="1"/>
  <c r="D6473" i="13" s="1"/>
  <c r="S3560" i="1"/>
  <c r="D6475" i="13" s="1"/>
  <c r="S3564" i="1"/>
  <c r="D6479" i="13" s="1"/>
  <c r="S3568" i="1"/>
  <c r="D6483" i="13" s="1"/>
  <c r="S3570" i="1"/>
  <c r="D6485" i="13" s="1"/>
  <c r="S3572" i="1"/>
  <c r="D6487" i="13" s="1"/>
  <c r="S3574" i="1"/>
  <c r="D6489" i="13" s="1"/>
  <c r="S3576" i="1"/>
  <c r="D6491" i="13" s="1"/>
  <c r="S3580" i="1"/>
  <c r="D6495" i="13" s="1"/>
  <c r="S3582" i="1"/>
  <c r="D6497" i="13" s="1"/>
  <c r="S3584" i="1"/>
  <c r="D6499" i="13" s="1"/>
  <c r="S3588" i="1"/>
  <c r="D6503" i="13" s="1"/>
  <c r="S3590" i="1"/>
  <c r="D6505" i="13" s="1"/>
  <c r="S3592" i="1"/>
  <c r="D6507" i="13" s="1"/>
  <c r="S3596" i="1"/>
  <c r="D6511" i="13" s="1"/>
  <c r="S3600" i="1"/>
  <c r="D6515" i="13" s="1"/>
  <c r="S3602" i="1"/>
  <c r="D6517" i="13" s="1"/>
  <c r="S3604" i="1"/>
  <c r="D6519" i="13" s="1"/>
  <c r="S3606" i="1"/>
  <c r="D6521" i="13" s="1"/>
  <c r="S3608" i="1"/>
  <c r="D6523" i="13" s="1"/>
  <c r="S3612" i="1"/>
  <c r="D6527" i="13" s="1"/>
  <c r="S3614" i="1"/>
  <c r="D6529" i="13" s="1"/>
  <c r="S3616" i="1"/>
  <c r="D6531" i="13" s="1"/>
  <c r="S3620" i="1"/>
  <c r="D6535" i="13" s="1"/>
  <c r="S3622" i="1"/>
  <c r="D6537" i="13" s="1"/>
  <c r="S3624" i="1"/>
  <c r="D6539" i="13" s="1"/>
  <c r="S3628" i="1"/>
  <c r="D6543" i="13" s="1"/>
  <c r="S3632" i="1"/>
  <c r="D6547" i="13" s="1"/>
  <c r="S3634" i="1"/>
  <c r="D6549" i="13" s="1"/>
  <c r="S3636" i="1"/>
  <c r="D6551" i="13" s="1"/>
  <c r="S3638" i="1"/>
  <c r="D6553" i="13" s="1"/>
  <c r="S3640" i="1"/>
  <c r="D3" i="13" s="1"/>
  <c r="S3644" i="1"/>
  <c r="D7" i="13" s="1"/>
  <c r="S3646" i="1"/>
  <c r="D9" i="13" s="1"/>
  <c r="S3648" i="1"/>
  <c r="D11" i="13" s="1"/>
  <c r="S3652" i="1"/>
  <c r="D15" i="13" s="1"/>
  <c r="S3654" i="1"/>
  <c r="D17" i="13" s="1"/>
  <c r="S3656" i="1"/>
  <c r="D19" i="13" s="1"/>
  <c r="S3660" i="1"/>
  <c r="D23" i="13" s="1"/>
  <c r="S3664" i="1"/>
  <c r="D27" i="13" s="1"/>
  <c r="S3666" i="1"/>
  <c r="D29" i="13" s="1"/>
  <c r="S3668" i="1"/>
  <c r="D31" i="13" s="1"/>
  <c r="S3670" i="1"/>
  <c r="D33" i="13" s="1"/>
  <c r="S3672" i="1"/>
  <c r="D35" i="13" s="1"/>
  <c r="S3676" i="1"/>
  <c r="D39" i="13" s="1"/>
  <c r="S3678" i="1"/>
  <c r="D41" i="13" s="1"/>
  <c r="S3680" i="1"/>
  <c r="D43" i="13" s="1"/>
  <c r="S3684" i="1"/>
  <c r="D47" i="13" s="1"/>
  <c r="S3686" i="1"/>
  <c r="D49" i="13" s="1"/>
  <c r="S3688" i="1"/>
  <c r="D51" i="13" s="1"/>
  <c r="S3692" i="1"/>
  <c r="D55" i="13" s="1"/>
  <c r="S3696" i="1"/>
  <c r="D59" i="13" s="1"/>
  <c r="S3698" i="1"/>
  <c r="D61" i="13" s="1"/>
  <c r="S3700" i="1"/>
  <c r="D63" i="13" s="1"/>
  <c r="S3702" i="1"/>
  <c r="D65" i="13" s="1"/>
  <c r="S3704" i="1"/>
  <c r="D67" i="13" s="1"/>
  <c r="S3708" i="1"/>
  <c r="D71" i="13" s="1"/>
  <c r="S3710" i="1"/>
  <c r="D73" i="13" s="1"/>
  <c r="S3712" i="1"/>
  <c r="D75" i="13" s="1"/>
  <c r="S3716" i="1"/>
  <c r="D79" i="13" s="1"/>
  <c r="S3718" i="1"/>
  <c r="D81" i="13" s="1"/>
  <c r="S3720" i="1"/>
  <c r="D83" i="13" s="1"/>
  <c r="S3724" i="1"/>
  <c r="D87" i="13" s="1"/>
  <c r="S3728" i="1"/>
  <c r="D91" i="13" s="1"/>
  <c r="S3730" i="1"/>
  <c r="D93" i="13" s="1"/>
  <c r="S3732" i="1"/>
  <c r="D95" i="13" s="1"/>
  <c r="S3734" i="1"/>
  <c r="D97" i="13" s="1"/>
  <c r="S3736" i="1"/>
  <c r="D99" i="13" s="1"/>
  <c r="S3740" i="1"/>
  <c r="D103" i="13" s="1"/>
  <c r="S3742" i="1"/>
  <c r="D105" i="13" s="1"/>
  <c r="S3744" i="1"/>
  <c r="D107" i="13" s="1"/>
  <c r="S3748" i="1"/>
  <c r="D111" i="13" s="1"/>
  <c r="S3750" i="1"/>
  <c r="D113" i="13" s="1"/>
  <c r="S3752" i="1"/>
  <c r="D115" i="13" s="1"/>
  <c r="S3756" i="1"/>
  <c r="D119" i="13" s="1"/>
  <c r="S3760" i="1"/>
  <c r="D123" i="13" s="1"/>
  <c r="S3762" i="1"/>
  <c r="D125" i="13" s="1"/>
  <c r="S3764" i="1"/>
  <c r="D127" i="13" s="1"/>
  <c r="S3766" i="1"/>
  <c r="D129" i="13" s="1"/>
  <c r="S3767" i="1"/>
  <c r="D130" i="13" s="1"/>
  <c r="S3768" i="1"/>
  <c r="D131" i="13" s="1"/>
  <c r="S3772" i="1"/>
  <c r="D135" i="13" s="1"/>
  <c r="S3774" i="1"/>
  <c r="D137" i="13" s="1"/>
  <c r="S3776" i="1"/>
  <c r="D139" i="13" s="1"/>
  <c r="S3780" i="1"/>
  <c r="D143" i="13" s="1"/>
  <c r="S3782" i="1"/>
  <c r="D145" i="13" s="1"/>
  <c r="S3784" i="1"/>
  <c r="D147" i="13" s="1"/>
  <c r="S3788" i="1"/>
  <c r="D151" i="13" s="1"/>
  <c r="S3792" i="1"/>
  <c r="D155" i="13" s="1"/>
  <c r="S3794" i="1"/>
  <c r="D157" i="13" s="1"/>
  <c r="S3796" i="1"/>
  <c r="D159" i="13" s="1"/>
  <c r="S3798" i="1"/>
  <c r="D161" i="13" s="1"/>
  <c r="S3800" i="1"/>
  <c r="D163" i="13" s="1"/>
  <c r="S3804" i="1"/>
  <c r="D167" i="13" s="1"/>
  <c r="S3806" i="1"/>
  <c r="D169" i="13" s="1"/>
  <c r="S3808" i="1"/>
  <c r="D171" i="13" s="1"/>
  <c r="S3812" i="1"/>
  <c r="D175" i="13" s="1"/>
  <c r="S3814" i="1"/>
  <c r="D177" i="13" s="1"/>
  <c r="S3816" i="1"/>
  <c r="D179" i="13" s="1"/>
  <c r="S3820" i="1"/>
  <c r="D183" i="13" s="1"/>
  <c r="S3824" i="1"/>
  <c r="D187" i="13" s="1"/>
  <c r="S3826" i="1"/>
  <c r="D189" i="13" s="1"/>
  <c r="S3828" i="1"/>
  <c r="D191" i="13" s="1"/>
  <c r="S3830" i="1"/>
  <c r="D193" i="13" s="1"/>
  <c r="S3832" i="1"/>
  <c r="D195" i="13" s="1"/>
  <c r="S3836" i="1"/>
  <c r="D199" i="13" s="1"/>
  <c r="S3838" i="1"/>
  <c r="D201" i="13" s="1"/>
  <c r="S3840" i="1"/>
  <c r="D203" i="13" s="1"/>
  <c r="S3844" i="1"/>
  <c r="D207" i="13" s="1"/>
  <c r="S3846" i="1"/>
  <c r="D209" i="13" s="1"/>
  <c r="S3848" i="1"/>
  <c r="D211" i="13" s="1"/>
  <c r="S3852" i="1"/>
  <c r="D215" i="13" s="1"/>
  <c r="S3856" i="1"/>
  <c r="D219" i="13" s="1"/>
  <c r="S3858" i="1"/>
  <c r="D221" i="13" s="1"/>
  <c r="S3860" i="1"/>
  <c r="D223" i="13" s="1"/>
  <c r="S3862" i="1"/>
  <c r="D225" i="13" s="1"/>
  <c r="S3864" i="1"/>
  <c r="D227" i="13" s="1"/>
  <c r="S3868" i="1"/>
  <c r="D231" i="13" s="1"/>
  <c r="S3870" i="1"/>
  <c r="D233" i="13" s="1"/>
  <c r="S3872" i="1"/>
  <c r="D235" i="13" s="1"/>
  <c r="S3876" i="1"/>
  <c r="D239" i="13" s="1"/>
  <c r="S3878" i="1"/>
  <c r="D241" i="13" s="1"/>
  <c r="S3880" i="1"/>
  <c r="D243" i="13" s="1"/>
  <c r="S3884" i="1"/>
  <c r="D247" i="13" s="1"/>
  <c r="S3888" i="1"/>
  <c r="D251" i="13" s="1"/>
  <c r="S3890" i="1"/>
  <c r="D253" i="13" s="1"/>
  <c r="S3892" i="1"/>
  <c r="D255" i="13" s="1"/>
  <c r="S3894" i="1"/>
  <c r="D257" i="13" s="1"/>
  <c r="S3896" i="1"/>
  <c r="D259" i="13" s="1"/>
  <c r="S3900" i="1"/>
  <c r="D263" i="13" s="1"/>
  <c r="S3902" i="1"/>
  <c r="D265" i="13" s="1"/>
  <c r="S3904" i="1"/>
  <c r="D267" i="13" s="1"/>
  <c r="S3908" i="1"/>
  <c r="D271" i="13" s="1"/>
  <c r="S3910" i="1"/>
  <c r="D273" i="13" s="1"/>
  <c r="S3912" i="1"/>
  <c r="D275" i="13" s="1"/>
  <c r="S3916" i="1"/>
  <c r="D279" i="13" s="1"/>
  <c r="S3920" i="1"/>
  <c r="D283" i="13" s="1"/>
  <c r="S3922" i="1"/>
  <c r="D285" i="13" s="1"/>
  <c r="S3924" i="1"/>
  <c r="D287" i="13" s="1"/>
  <c r="S3926" i="1"/>
  <c r="D289" i="13" s="1"/>
  <c r="S3928" i="1"/>
  <c r="D291" i="13" s="1"/>
  <c r="S3932" i="1"/>
  <c r="D295" i="13" s="1"/>
  <c r="S3934" i="1"/>
  <c r="D297" i="13" s="1"/>
  <c r="S3936" i="1"/>
  <c r="D299" i="13" s="1"/>
  <c r="S3940" i="1"/>
  <c r="D303" i="13" s="1"/>
  <c r="S3942" i="1"/>
  <c r="D305" i="13" s="1"/>
  <c r="S3944" i="1"/>
  <c r="D307" i="13" s="1"/>
  <c r="S3948" i="1"/>
  <c r="D311" i="13" s="1"/>
  <c r="S3952" i="1"/>
  <c r="D315" i="13" s="1"/>
  <c r="S3954" i="1"/>
  <c r="D317" i="13" s="1"/>
  <c r="S3956" i="1"/>
  <c r="D319" i="13" s="1"/>
  <c r="S3958" i="1"/>
  <c r="D321" i="13" s="1"/>
  <c r="S3960" i="1"/>
  <c r="D323" i="13" s="1"/>
  <c r="S3964" i="1"/>
  <c r="D327" i="13" s="1"/>
  <c r="S3966" i="1"/>
  <c r="D329" i="13" s="1"/>
  <c r="S3968" i="1"/>
  <c r="D331" i="13" s="1"/>
  <c r="S3972" i="1"/>
  <c r="D335" i="13" s="1"/>
  <c r="S3974" i="1"/>
  <c r="D337" i="13" s="1"/>
  <c r="S3976" i="1"/>
  <c r="D339" i="13" s="1"/>
  <c r="S3980" i="1"/>
  <c r="D343" i="13" s="1"/>
  <c r="S3984" i="1"/>
  <c r="D347" i="13" s="1"/>
  <c r="S3986" i="1"/>
  <c r="D349" i="13" s="1"/>
  <c r="S3988" i="1"/>
  <c r="D351" i="13" s="1"/>
  <c r="S3990" i="1"/>
  <c r="D353" i="13" s="1"/>
  <c r="S3992" i="1"/>
  <c r="D355" i="13" s="1"/>
  <c r="S3996" i="1"/>
  <c r="D359" i="13" s="1"/>
  <c r="S3998" i="1"/>
  <c r="D361" i="13" s="1"/>
  <c r="S4000" i="1"/>
  <c r="D363" i="13" s="1"/>
  <c r="S4004" i="1"/>
  <c r="D367" i="13" s="1"/>
  <c r="S4006" i="1"/>
  <c r="D369" i="13" s="1"/>
  <c r="S4008" i="1"/>
  <c r="D371" i="13" s="1"/>
  <c r="S4012" i="1"/>
  <c r="D375" i="13" s="1"/>
  <c r="S4016" i="1"/>
  <c r="D379" i="13" s="1"/>
  <c r="S4018" i="1"/>
  <c r="D381" i="13" s="1"/>
  <c r="S4020" i="1"/>
  <c r="D383" i="13" s="1"/>
  <c r="S4022" i="1"/>
  <c r="D385" i="13" s="1"/>
  <c r="S4024" i="1"/>
  <c r="D387" i="13" s="1"/>
  <c r="S4028" i="1"/>
  <c r="D391" i="13" s="1"/>
  <c r="S4030" i="1"/>
  <c r="D393" i="13" s="1"/>
  <c r="S4032" i="1"/>
  <c r="D395" i="13" s="1"/>
  <c r="S4036" i="1"/>
  <c r="D399" i="13" s="1"/>
  <c r="S4038" i="1"/>
  <c r="D401" i="13" s="1"/>
  <c r="S4040" i="1"/>
  <c r="D403" i="13" s="1"/>
  <c r="S4044" i="1"/>
  <c r="D407" i="13" s="1"/>
  <c r="S4048" i="1"/>
  <c r="D411" i="13" s="1"/>
  <c r="S4050" i="1"/>
  <c r="D413" i="13" s="1"/>
  <c r="S4052" i="1"/>
  <c r="D415" i="13" s="1"/>
  <c r="S4054" i="1"/>
  <c r="D417" i="13" s="1"/>
  <c r="S4056" i="1"/>
  <c r="D419" i="13" s="1"/>
  <c r="S4060" i="1"/>
  <c r="D423" i="13" s="1"/>
  <c r="S4062" i="1"/>
  <c r="D425" i="13" s="1"/>
  <c r="S4064" i="1"/>
  <c r="D427" i="13" s="1"/>
  <c r="S4068" i="1"/>
  <c r="D431" i="13" s="1"/>
  <c r="S4070" i="1"/>
  <c r="D433" i="13" s="1"/>
  <c r="S4072" i="1"/>
  <c r="D435" i="13" s="1"/>
  <c r="S4076" i="1"/>
  <c r="D439" i="13" s="1"/>
  <c r="S4080" i="1"/>
  <c r="D443" i="13" s="1"/>
  <c r="S4082" i="1"/>
  <c r="D445" i="13" s="1"/>
  <c r="S4084" i="1"/>
  <c r="D447" i="13" s="1"/>
  <c r="S4086" i="1"/>
  <c r="D449" i="13" s="1"/>
  <c r="S4088" i="1"/>
  <c r="D451" i="13" s="1"/>
  <c r="S4092" i="1"/>
  <c r="D455" i="13" s="1"/>
  <c r="S4094" i="1"/>
  <c r="D457" i="13" s="1"/>
  <c r="S4096" i="1"/>
  <c r="D459" i="13" s="1"/>
  <c r="S4100" i="1"/>
  <c r="D463" i="13" s="1"/>
  <c r="S4102" i="1"/>
  <c r="D465" i="13" s="1"/>
  <c r="S4104" i="1"/>
  <c r="D467" i="13" s="1"/>
  <c r="S4108" i="1"/>
  <c r="D471" i="13" s="1"/>
  <c r="S4112" i="1"/>
  <c r="D475" i="13" s="1"/>
  <c r="S4114" i="1"/>
  <c r="D477" i="13" s="1"/>
  <c r="S4116" i="1"/>
  <c r="D479" i="13" s="1"/>
  <c r="S4118" i="1"/>
  <c r="D481" i="13" s="1"/>
  <c r="S4120" i="1"/>
  <c r="D483" i="13" s="1"/>
  <c r="S4124" i="1"/>
  <c r="D487" i="13" s="1"/>
  <c r="S4126" i="1"/>
  <c r="D489" i="13" s="1"/>
  <c r="S4128" i="1"/>
  <c r="D491" i="13" s="1"/>
  <c r="S4132" i="1"/>
  <c r="D495" i="13" s="1"/>
  <c r="S4134" i="1"/>
  <c r="D497" i="13" s="1"/>
  <c r="S4136" i="1"/>
  <c r="D499" i="13" s="1"/>
  <c r="S4140" i="1"/>
  <c r="D503" i="13" s="1"/>
  <c r="S4144" i="1"/>
  <c r="D507" i="13" s="1"/>
  <c r="S4146" i="1"/>
  <c r="D509" i="13" s="1"/>
  <c r="S4148" i="1"/>
  <c r="D511" i="13" s="1"/>
  <c r="S4150" i="1"/>
  <c r="D513" i="13" s="1"/>
  <c r="S4152" i="1"/>
  <c r="D515" i="13" s="1"/>
  <c r="S4156" i="1"/>
  <c r="D519" i="13" s="1"/>
  <c r="S4158" i="1"/>
  <c r="D521" i="13" s="1"/>
  <c r="S4160" i="1"/>
  <c r="D523" i="13" s="1"/>
  <c r="S4164" i="1"/>
  <c r="D527" i="13" s="1"/>
  <c r="S4166" i="1"/>
  <c r="D529" i="13" s="1"/>
  <c r="S4168" i="1"/>
  <c r="D531" i="13" s="1"/>
  <c r="S4172" i="1"/>
  <c r="D535" i="13" s="1"/>
  <c r="S4176" i="1"/>
  <c r="D539" i="13" s="1"/>
  <c r="S4178" i="1"/>
  <c r="D541" i="13" s="1"/>
  <c r="S4180" i="1"/>
  <c r="D543" i="13" s="1"/>
  <c r="S4182" i="1"/>
  <c r="D545" i="13" s="1"/>
  <c r="S4184" i="1"/>
  <c r="D547" i="13" s="1"/>
  <c r="S4188" i="1"/>
  <c r="D551" i="13" s="1"/>
  <c r="S4190" i="1"/>
  <c r="D553" i="13" s="1"/>
  <c r="S4192" i="1"/>
  <c r="D555" i="13" s="1"/>
  <c r="S4196" i="1"/>
  <c r="D559" i="13" s="1"/>
  <c r="S4198" i="1"/>
  <c r="D561" i="13" s="1"/>
  <c r="S4200" i="1"/>
  <c r="D563" i="13" s="1"/>
  <c r="S4204" i="1"/>
  <c r="D567" i="13" s="1"/>
  <c r="S4208" i="1"/>
  <c r="D571" i="13" s="1"/>
  <c r="S4210" i="1"/>
  <c r="D573" i="13" s="1"/>
  <c r="S4212" i="1"/>
  <c r="D575" i="13" s="1"/>
  <c r="S4214" i="1"/>
  <c r="D577" i="13" s="1"/>
  <c r="S4216" i="1"/>
  <c r="D579" i="13" s="1"/>
  <c r="S4220" i="1"/>
  <c r="D583" i="13" s="1"/>
  <c r="S4222" i="1"/>
  <c r="D585" i="13" s="1"/>
  <c r="S4224" i="1"/>
  <c r="D587" i="13" s="1"/>
  <c r="S4228" i="1"/>
  <c r="D591" i="13" s="1"/>
  <c r="S4230" i="1"/>
  <c r="D593" i="13" s="1"/>
  <c r="S4232" i="1"/>
  <c r="D595" i="13" s="1"/>
  <c r="S4236" i="1"/>
  <c r="D599" i="13" s="1"/>
  <c r="S4240" i="1"/>
  <c r="D603" i="13" s="1"/>
  <c r="S4242" i="1"/>
  <c r="D605" i="13" s="1"/>
  <c r="S4244" i="1"/>
  <c r="D607" i="13" s="1"/>
  <c r="S4246" i="1"/>
  <c r="D609" i="13" s="1"/>
  <c r="S4248" i="1"/>
  <c r="D611" i="13" s="1"/>
  <c r="S4252" i="1"/>
  <c r="D615" i="13" s="1"/>
  <c r="S4254" i="1"/>
  <c r="D617" i="13" s="1"/>
  <c r="S4256" i="1"/>
  <c r="D619" i="13" s="1"/>
  <c r="S4260" i="1"/>
  <c r="D623" i="13" s="1"/>
  <c r="S4262" i="1"/>
  <c r="D625" i="13" s="1"/>
  <c r="S4264" i="1"/>
  <c r="D627" i="13" s="1"/>
  <c r="S4268" i="1"/>
  <c r="D631" i="13" s="1"/>
  <c r="S4272" i="1"/>
  <c r="D635" i="13" s="1"/>
  <c r="S4274" i="1"/>
  <c r="D637" i="13" s="1"/>
  <c r="S4276" i="1"/>
  <c r="D639" i="13" s="1"/>
  <c r="S4278" i="1"/>
  <c r="D641" i="13" s="1"/>
  <c r="S4280" i="1"/>
  <c r="D643" i="13" s="1"/>
  <c r="S4284" i="1"/>
  <c r="D647" i="13" s="1"/>
  <c r="S4286" i="1"/>
  <c r="D649" i="13" s="1"/>
  <c r="S4288" i="1"/>
  <c r="D651" i="13" s="1"/>
  <c r="S4292" i="1"/>
  <c r="D655" i="13" s="1"/>
  <c r="S4294" i="1"/>
  <c r="D657" i="13" s="1"/>
  <c r="S4296" i="1"/>
  <c r="D659" i="13" s="1"/>
  <c r="S4300" i="1"/>
  <c r="D663" i="13" s="1"/>
  <c r="S4304" i="1"/>
  <c r="D667" i="13" s="1"/>
  <c r="S4306" i="1"/>
  <c r="D669" i="13" s="1"/>
  <c r="S4308" i="1"/>
  <c r="D671" i="13" s="1"/>
  <c r="S4310" i="1"/>
  <c r="D673" i="13" s="1"/>
  <c r="S4312" i="1"/>
  <c r="D675" i="13" s="1"/>
  <c r="S4316" i="1"/>
  <c r="D679" i="13" s="1"/>
  <c r="S4318" i="1"/>
  <c r="D681" i="13" s="1"/>
  <c r="S4320" i="1"/>
  <c r="D683" i="13" s="1"/>
  <c r="S4324" i="1"/>
  <c r="D687" i="13" s="1"/>
  <c r="S4326" i="1"/>
  <c r="D689" i="13" s="1"/>
  <c r="S4328" i="1"/>
  <c r="D691" i="13" s="1"/>
  <c r="S4332" i="1"/>
  <c r="D695" i="13" s="1"/>
  <c r="S4336" i="1"/>
  <c r="D699" i="13" s="1"/>
  <c r="S4338" i="1"/>
  <c r="D701" i="13" s="1"/>
  <c r="S4340" i="1"/>
  <c r="D703" i="13" s="1"/>
  <c r="S4344" i="1"/>
  <c r="D707" i="13" s="1"/>
  <c r="S4348" i="1"/>
  <c r="D711" i="13" s="1"/>
  <c r="S4352" i="1"/>
  <c r="D715" i="13" s="1"/>
  <c r="S4356" i="1"/>
  <c r="D719" i="13" s="1"/>
  <c r="S4358" i="1"/>
  <c r="D721" i="13" s="1"/>
  <c r="S4360" i="1"/>
  <c r="D723" i="13" s="1"/>
  <c r="S4364" i="1"/>
  <c r="D727" i="13" s="1"/>
  <c r="S4368" i="1"/>
  <c r="D731" i="13" s="1"/>
  <c r="S4370" i="1"/>
  <c r="D733" i="13" s="1"/>
  <c r="S4372" i="1"/>
  <c r="D735" i="13" s="1"/>
  <c r="S4374" i="1"/>
  <c r="D737" i="13" s="1"/>
  <c r="S4376" i="1"/>
  <c r="D739" i="13" s="1"/>
  <c r="S4380" i="1"/>
  <c r="D743" i="13" s="1"/>
  <c r="S4382" i="1"/>
  <c r="D745" i="13" s="1"/>
  <c r="S4384" i="1"/>
  <c r="D747" i="13" s="1"/>
  <c r="S4388" i="1"/>
  <c r="D751" i="13" s="1"/>
  <c r="S4392" i="1"/>
  <c r="D755" i="13" s="1"/>
  <c r="S4396" i="1"/>
  <c r="D759" i="13" s="1"/>
  <c r="S4400" i="1"/>
  <c r="D763" i="13" s="1"/>
  <c r="S4404" i="1"/>
  <c r="D767" i="13" s="1"/>
  <c r="S4406" i="1"/>
  <c r="D769" i="13" s="1"/>
  <c r="S4408" i="1"/>
  <c r="D771" i="13" s="1"/>
  <c r="S4412" i="1"/>
  <c r="D775" i="13" s="1"/>
  <c r="S4414" i="1"/>
  <c r="D777" i="13" s="1"/>
  <c r="S4416" i="1"/>
  <c r="D779" i="13" s="1"/>
  <c r="S4420" i="1"/>
  <c r="D783" i="13" s="1"/>
  <c r="S4424" i="1"/>
  <c r="D787" i="13" s="1"/>
  <c r="S4428" i="1"/>
  <c r="D791" i="13" s="1"/>
  <c r="S4432" i="1"/>
  <c r="D795" i="13" s="1"/>
  <c r="S4436" i="1"/>
  <c r="D799" i="13" s="1"/>
  <c r="S4438" i="1"/>
  <c r="D801" i="13" s="1"/>
  <c r="S4440" i="1"/>
  <c r="D803" i="13" s="1"/>
  <c r="S4444" i="1"/>
  <c r="D807" i="13" s="1"/>
  <c r="S4446" i="1"/>
  <c r="D809" i="13" s="1"/>
  <c r="S4448" i="1"/>
  <c r="D811" i="13" s="1"/>
  <c r="S4452" i="1"/>
  <c r="D815" i="13" s="1"/>
  <c r="S4454" i="1"/>
  <c r="D817" i="13" s="1"/>
  <c r="S4456" i="1"/>
  <c r="D819" i="13" s="1"/>
  <c r="S4460" i="1"/>
  <c r="D823" i="13" s="1"/>
  <c r="S4464" i="1"/>
  <c r="D827" i="13" s="1"/>
  <c r="S4466" i="1"/>
  <c r="D829" i="13" s="1"/>
  <c r="S4468" i="1"/>
  <c r="D831" i="13" s="1"/>
  <c r="S4472" i="1"/>
  <c r="D835" i="13" s="1"/>
  <c r="S4476" i="1"/>
  <c r="D839" i="13" s="1"/>
  <c r="S4480" i="1"/>
  <c r="D843" i="13" s="1"/>
  <c r="S4484" i="1"/>
  <c r="D847" i="13" s="1"/>
  <c r="S4486" i="1"/>
  <c r="D849" i="13" s="1"/>
  <c r="S4488" i="1"/>
  <c r="D851" i="13" s="1"/>
  <c r="S4492" i="1"/>
  <c r="D855" i="13" s="1"/>
  <c r="S4496" i="1"/>
  <c r="D859" i="13" s="1"/>
  <c r="S4498" i="1"/>
  <c r="D861" i="13" s="1"/>
  <c r="S4500" i="1"/>
  <c r="D863" i="13" s="1"/>
  <c r="S4504" i="1"/>
  <c r="D867" i="13" s="1"/>
  <c r="S4508" i="1"/>
  <c r="D871" i="13" s="1"/>
  <c r="S4512" i="1"/>
  <c r="D875" i="13" s="1"/>
  <c r="S4516" i="1"/>
  <c r="D879" i="13" s="1"/>
  <c r="S4520" i="1"/>
  <c r="D883" i="13" s="1"/>
  <c r="S4524" i="1"/>
  <c r="D887" i="13" s="1"/>
  <c r="S4528" i="1"/>
  <c r="D891" i="13" s="1"/>
  <c r="S4532" i="1"/>
  <c r="D895" i="13" s="1"/>
  <c r="S4534" i="1"/>
  <c r="D897" i="13" s="1"/>
  <c r="S4536" i="1"/>
  <c r="D899" i="13" s="1"/>
  <c r="S4540" i="1"/>
  <c r="D903" i="13" s="1"/>
  <c r="S4542" i="1"/>
  <c r="D905" i="13" s="1"/>
  <c r="S4544" i="1"/>
  <c r="D907" i="13" s="1"/>
  <c r="S4548" i="1"/>
  <c r="D911" i="13" s="1"/>
  <c r="S4552" i="1"/>
  <c r="D915" i="13" s="1"/>
  <c r="S4556" i="1"/>
  <c r="D919" i="13" s="1"/>
  <c r="S4560" i="1"/>
  <c r="D923" i="13" s="1"/>
  <c r="S4564" i="1"/>
  <c r="D927" i="13" s="1"/>
  <c r="S4566" i="1"/>
  <c r="D929" i="13" s="1"/>
  <c r="S4568" i="1"/>
  <c r="D931" i="13" s="1"/>
  <c r="S4572" i="1"/>
  <c r="D935" i="13" s="1"/>
  <c r="S4574" i="1"/>
  <c r="D937" i="13" s="1"/>
  <c r="S4576" i="1"/>
  <c r="D939" i="13" s="1"/>
  <c r="S4580" i="1"/>
  <c r="D943" i="13" s="1"/>
  <c r="S4582" i="1"/>
  <c r="D945" i="13" s="1"/>
  <c r="S4584" i="1"/>
  <c r="D947" i="13" s="1"/>
  <c r="S4588" i="1"/>
  <c r="D951" i="13" s="1"/>
  <c r="S4592" i="1"/>
  <c r="D955" i="13" s="1"/>
  <c r="S4596" i="1"/>
  <c r="D959" i="13" s="1"/>
  <c r="S4600" i="1"/>
  <c r="D963" i="13" s="1"/>
  <c r="S4602" i="1"/>
  <c r="D965" i="13" s="1"/>
  <c r="S4604" i="1"/>
  <c r="D967" i="13" s="1"/>
  <c r="S4608" i="1"/>
  <c r="D971" i="13" s="1"/>
  <c r="S4612" i="1"/>
  <c r="D975" i="13" s="1"/>
  <c r="S4616" i="1"/>
  <c r="D979" i="13" s="1"/>
  <c r="S4620" i="1"/>
  <c r="D983" i="13" s="1"/>
  <c r="S4622" i="1"/>
  <c r="D985" i="13" s="1"/>
  <c r="S4624" i="1"/>
  <c r="D987" i="13" s="1"/>
  <c r="S4628" i="1"/>
  <c r="D991" i="13" s="1"/>
  <c r="S4632" i="1"/>
  <c r="D995" i="13" s="1"/>
  <c r="S4636" i="1"/>
  <c r="D999" i="13" s="1"/>
  <c r="S4640" i="1"/>
  <c r="D1003" i="13" s="1"/>
  <c r="S4644" i="1"/>
  <c r="D1007" i="13" s="1"/>
  <c r="S4646" i="1"/>
  <c r="D1009" i="13" s="1"/>
  <c r="S4648" i="1"/>
  <c r="D1011" i="13" s="1"/>
  <c r="S4652" i="1"/>
  <c r="D1015" i="13" s="1"/>
  <c r="S4656" i="1"/>
  <c r="D1019" i="13" s="1"/>
  <c r="S4660" i="1"/>
  <c r="D1023" i="13" s="1"/>
  <c r="S4664" i="1"/>
  <c r="D1027" i="13" s="1"/>
  <c r="S4666" i="1"/>
  <c r="D1029" i="13" s="1"/>
  <c r="S4668" i="1"/>
  <c r="D1031" i="13" s="1"/>
  <c r="S4672" i="1"/>
  <c r="D1035" i="13" s="1"/>
  <c r="S4676" i="1"/>
  <c r="D1039" i="13" s="1"/>
  <c r="S4680" i="1"/>
  <c r="D1043" i="13" s="1"/>
  <c r="S4684" i="1"/>
  <c r="D1047" i="13" s="1"/>
  <c r="S4686" i="1"/>
  <c r="D1049" i="13" s="1"/>
  <c r="S4688" i="1"/>
  <c r="D1051" i="13" s="1"/>
  <c r="S4692" i="1"/>
  <c r="D1055" i="13" s="1"/>
  <c r="S4696" i="1"/>
  <c r="D1059" i="13" s="1"/>
  <c r="S4700" i="1"/>
  <c r="D1063" i="13" s="1"/>
  <c r="S4704" i="1"/>
  <c r="D1067" i="13" s="1"/>
  <c r="S4708" i="1"/>
  <c r="D1071" i="13" s="1"/>
  <c r="S4710" i="1"/>
  <c r="D1073" i="13" s="1"/>
  <c r="S4712" i="1"/>
  <c r="D1075" i="13" s="1"/>
  <c r="S4716" i="1"/>
  <c r="D1079" i="13" s="1"/>
  <c r="S4720" i="1"/>
  <c r="D1083" i="13" s="1"/>
  <c r="S4724" i="1"/>
  <c r="D1087" i="13" s="1"/>
  <c r="S4728" i="1"/>
  <c r="D1091" i="13" s="1"/>
  <c r="S4730" i="1"/>
  <c r="D1093" i="13" s="1"/>
  <c r="S4732" i="1"/>
  <c r="D1095" i="13" s="1"/>
  <c r="S4736" i="1"/>
  <c r="D1099" i="13" s="1"/>
  <c r="S4740" i="1"/>
  <c r="D1103" i="13" s="1"/>
  <c r="S4744" i="1"/>
  <c r="D1107" i="13" s="1"/>
  <c r="S4748" i="1"/>
  <c r="D1111" i="13" s="1"/>
  <c r="S4750" i="1"/>
  <c r="D1113" i="13" s="1"/>
  <c r="S4752" i="1"/>
  <c r="D1115" i="13" s="1"/>
  <c r="S4756" i="1"/>
  <c r="D1119" i="13" s="1"/>
  <c r="S4760" i="1"/>
  <c r="D1123" i="13" s="1"/>
  <c r="S4764" i="1"/>
  <c r="D1127" i="13" s="1"/>
  <c r="S4766" i="1"/>
  <c r="D1129" i="13" s="1"/>
  <c r="S4768" i="1"/>
  <c r="D1131" i="13" s="1"/>
  <c r="S4772" i="1"/>
  <c r="D1135" i="13" s="1"/>
  <c r="S4774" i="1"/>
  <c r="D1137" i="13" s="1"/>
  <c r="S4776" i="1"/>
  <c r="D1139" i="13" s="1"/>
  <c r="S4780" i="1"/>
  <c r="D1143" i="13" s="1"/>
  <c r="S4782" i="1"/>
  <c r="D1145" i="13" s="1"/>
  <c r="S4784" i="1"/>
  <c r="D1147" i="13" s="1"/>
  <c r="S4788" i="1"/>
  <c r="D1151" i="13" s="1"/>
  <c r="S4792" i="1"/>
  <c r="D1155" i="13" s="1"/>
  <c r="S4796" i="1"/>
  <c r="D1159" i="13" s="1"/>
  <c r="S4798" i="1"/>
  <c r="D1161" i="13" s="1"/>
  <c r="S4800" i="1"/>
  <c r="D1163" i="13" s="1"/>
  <c r="S4804" i="1"/>
  <c r="D1167" i="13" s="1"/>
  <c r="S4806" i="1"/>
  <c r="D1169" i="13" s="1"/>
  <c r="S4808" i="1"/>
  <c r="D1171" i="13" s="1"/>
  <c r="S4812" i="1"/>
  <c r="D1175" i="13" s="1"/>
  <c r="S4814" i="1"/>
  <c r="D1177" i="13" s="1"/>
  <c r="S4816" i="1"/>
  <c r="D1179" i="13" s="1"/>
  <c r="S4820" i="1"/>
  <c r="D1183" i="13" s="1"/>
  <c r="S4824" i="1"/>
  <c r="D1187" i="13" s="1"/>
  <c r="S4828" i="1"/>
  <c r="D1191" i="13" s="1"/>
  <c r="S4830" i="1"/>
  <c r="D1193" i="13" s="1"/>
  <c r="S4832" i="1"/>
  <c r="D1195" i="13" s="1"/>
  <c r="S4836" i="1"/>
  <c r="D1199" i="13" s="1"/>
  <c r="S4838" i="1"/>
  <c r="D1201" i="13" s="1"/>
  <c r="S4840" i="1"/>
  <c r="D1203" i="13" s="1"/>
  <c r="S4844" i="1"/>
  <c r="D1207" i="13" s="1"/>
  <c r="S4846" i="1"/>
  <c r="D1209" i="13" s="1"/>
  <c r="S4848" i="1"/>
  <c r="D1211" i="13" s="1"/>
  <c r="S4852" i="1"/>
  <c r="D1215" i="13" s="1"/>
  <c r="S4856" i="1"/>
  <c r="D1219" i="13" s="1"/>
  <c r="S4860" i="1"/>
  <c r="D1223" i="13" s="1"/>
  <c r="S4862" i="1"/>
  <c r="D1225" i="13" s="1"/>
  <c r="S4864" i="1"/>
  <c r="D1227" i="13" s="1"/>
  <c r="S4868" i="1"/>
  <c r="D1231" i="13" s="1"/>
  <c r="S4870" i="1"/>
  <c r="D1233" i="13" s="1"/>
  <c r="S4872" i="1"/>
  <c r="D1235" i="13" s="1"/>
  <c r="S4876" i="1"/>
  <c r="D1239" i="13" s="1"/>
  <c r="S4878" i="1"/>
  <c r="D1241" i="13" s="1"/>
  <c r="S4880" i="1"/>
  <c r="D1243" i="13" s="1"/>
  <c r="S4884" i="1"/>
  <c r="D1247" i="13" s="1"/>
  <c r="S4888" i="1"/>
  <c r="D1251" i="13" s="1"/>
  <c r="S4892" i="1"/>
  <c r="D1255" i="13" s="1"/>
  <c r="S4894" i="1"/>
  <c r="D1257" i="13" s="1"/>
  <c r="S4896" i="1"/>
  <c r="D1259" i="13" s="1"/>
  <c r="S4900" i="1"/>
  <c r="D1263" i="13" s="1"/>
  <c r="S4902" i="1"/>
  <c r="D1265" i="13" s="1"/>
  <c r="S4904" i="1"/>
  <c r="D1267" i="13" s="1"/>
  <c r="S4908" i="1"/>
  <c r="D1271" i="13" s="1"/>
  <c r="S4910" i="1"/>
  <c r="D1273" i="13" s="1"/>
  <c r="S4912" i="1"/>
  <c r="D1275" i="13" s="1"/>
  <c r="S4916" i="1"/>
  <c r="D1279" i="13" s="1"/>
  <c r="S4920" i="1"/>
  <c r="D1283" i="13" s="1"/>
  <c r="S4924" i="1"/>
  <c r="D1287" i="13" s="1"/>
  <c r="S4926" i="1"/>
  <c r="D1289" i="13" s="1"/>
  <c r="S4928" i="1"/>
  <c r="D1291" i="13" s="1"/>
  <c r="S4932" i="1"/>
  <c r="D1295" i="13" s="1"/>
  <c r="S4934" i="1"/>
  <c r="D1297" i="13" s="1"/>
  <c r="S4936" i="1"/>
  <c r="D1299" i="13" s="1"/>
  <c r="S4940" i="1"/>
  <c r="D1303" i="13" s="1"/>
  <c r="S4942" i="1"/>
  <c r="D1305" i="13" s="1"/>
  <c r="S4944" i="1"/>
  <c r="D1307" i="13" s="1"/>
  <c r="S4948" i="1"/>
  <c r="D1311" i="13" s="1"/>
  <c r="S4952" i="1"/>
  <c r="D1315" i="13" s="1"/>
  <c r="S4956" i="1"/>
  <c r="D1319" i="13" s="1"/>
  <c r="S4958" i="1"/>
  <c r="D1321" i="13" s="1"/>
  <c r="S4960" i="1"/>
  <c r="D1323" i="13" s="1"/>
  <c r="S4964" i="1"/>
  <c r="D1327" i="13" s="1"/>
  <c r="S4966" i="1"/>
  <c r="D1329" i="13" s="1"/>
  <c r="S4968" i="1"/>
  <c r="D1331" i="13" s="1"/>
  <c r="S4972" i="1"/>
  <c r="D1335" i="13" s="1"/>
  <c r="S4974" i="1"/>
  <c r="D1337" i="13" s="1"/>
  <c r="S4976" i="1"/>
  <c r="D1339" i="13" s="1"/>
  <c r="S4980" i="1"/>
  <c r="D1343" i="13" s="1"/>
  <c r="S4984" i="1"/>
  <c r="D1347" i="13" s="1"/>
  <c r="S4988" i="1"/>
  <c r="D1351" i="13" s="1"/>
  <c r="S4990" i="1"/>
  <c r="D1353" i="13" s="1"/>
  <c r="S4992" i="1"/>
  <c r="D1355" i="13" s="1"/>
  <c r="S4996" i="1"/>
  <c r="D1359" i="13" s="1"/>
  <c r="S4998" i="1"/>
  <c r="D1361" i="13" s="1"/>
  <c r="S5000" i="1"/>
  <c r="D1363" i="13" s="1"/>
  <c r="S5004" i="1"/>
  <c r="D1367" i="13" s="1"/>
  <c r="S5006" i="1"/>
  <c r="D1369" i="13" s="1"/>
  <c r="S5008" i="1"/>
  <c r="D1371" i="13" s="1"/>
  <c r="S5012" i="1"/>
  <c r="D1375" i="13" s="1"/>
  <c r="S5016" i="1"/>
  <c r="D1379" i="13" s="1"/>
  <c r="S5020" i="1"/>
  <c r="D1383" i="13" s="1"/>
  <c r="S5022" i="1"/>
  <c r="D1385" i="13" s="1"/>
  <c r="S5024" i="1"/>
  <c r="D1387" i="13" s="1"/>
  <c r="S5028" i="1"/>
  <c r="D1391" i="13" s="1"/>
  <c r="S5030" i="1"/>
  <c r="D1393" i="13" s="1"/>
  <c r="S5032" i="1"/>
  <c r="D1395" i="13" s="1"/>
  <c r="S5036" i="1"/>
  <c r="D1399" i="13" s="1"/>
  <c r="S5038" i="1"/>
  <c r="D1401" i="13" s="1"/>
  <c r="S5040" i="1"/>
  <c r="D1403" i="13" s="1"/>
  <c r="S5044" i="1"/>
  <c r="D1407" i="13" s="1"/>
  <c r="S5048" i="1"/>
  <c r="D1411" i="13" s="1"/>
  <c r="S5052" i="1"/>
  <c r="D1415" i="13" s="1"/>
  <c r="S5054" i="1"/>
  <c r="D1417" i="13" s="1"/>
  <c r="S5056" i="1"/>
  <c r="D1419" i="13" s="1"/>
  <c r="S5060" i="1"/>
  <c r="D1423" i="13" s="1"/>
  <c r="S5062" i="1"/>
  <c r="D1425" i="13" s="1"/>
  <c r="S5064" i="1"/>
  <c r="D1427" i="13" s="1"/>
  <c r="S5068" i="1"/>
  <c r="D1431" i="13" s="1"/>
  <c r="S5070" i="1"/>
  <c r="D1433" i="13" s="1"/>
  <c r="S5072" i="1"/>
  <c r="D1435" i="13" s="1"/>
  <c r="S5076" i="1"/>
  <c r="D1439" i="13" s="1"/>
  <c r="S5080" i="1"/>
  <c r="D1443" i="13" s="1"/>
  <c r="S5084" i="1"/>
  <c r="D1447" i="13" s="1"/>
  <c r="S5086" i="1"/>
  <c r="D1449" i="13" s="1"/>
  <c r="S5088" i="1"/>
  <c r="D1451" i="13" s="1"/>
  <c r="S5092" i="1"/>
  <c r="D1455" i="13" s="1"/>
  <c r="S5094" i="1"/>
  <c r="D1457" i="13" s="1"/>
  <c r="S5096" i="1"/>
  <c r="D1459" i="13" s="1"/>
  <c r="S5100" i="1"/>
  <c r="D1463" i="13" s="1"/>
  <c r="S5102" i="1"/>
  <c r="D1465" i="13" s="1"/>
  <c r="S5104" i="1"/>
  <c r="D1467" i="13" s="1"/>
  <c r="S5108" i="1"/>
  <c r="D1471" i="13" s="1"/>
  <c r="S5112" i="1"/>
  <c r="D1475" i="13" s="1"/>
  <c r="S5116" i="1"/>
  <c r="D1479" i="13" s="1"/>
  <c r="S5118" i="1"/>
  <c r="D1481" i="13" s="1"/>
  <c r="S5120" i="1"/>
  <c r="D1483" i="13" s="1"/>
  <c r="S5124" i="1"/>
  <c r="D1487" i="13" s="1"/>
  <c r="S5126" i="1"/>
  <c r="D1489" i="13" s="1"/>
  <c r="S5128" i="1"/>
  <c r="D1491" i="13" s="1"/>
  <c r="S5132" i="1"/>
  <c r="D1495" i="13" s="1"/>
  <c r="S5134" i="1"/>
  <c r="D1497" i="13" s="1"/>
  <c r="S5136" i="1"/>
  <c r="D1499" i="13" s="1"/>
  <c r="S5140" i="1"/>
  <c r="D1503" i="13" s="1"/>
  <c r="S5144" i="1"/>
  <c r="D1507" i="13" s="1"/>
  <c r="S5148" i="1"/>
  <c r="D1511" i="13" s="1"/>
  <c r="S5150" i="1"/>
  <c r="D1513" i="13" s="1"/>
  <c r="S5152" i="1"/>
  <c r="D1515" i="13" s="1"/>
  <c r="S5156" i="1"/>
  <c r="D1519" i="13" s="1"/>
  <c r="S5158" i="1"/>
  <c r="D1521" i="13" s="1"/>
  <c r="S5160" i="1"/>
  <c r="D1523" i="13" s="1"/>
  <c r="S5164" i="1"/>
  <c r="D1527" i="13" s="1"/>
  <c r="S5166" i="1"/>
  <c r="D1529" i="13" s="1"/>
  <c r="S5168" i="1"/>
  <c r="D1531" i="13" s="1"/>
  <c r="S5172" i="1"/>
  <c r="D1535" i="13" s="1"/>
  <c r="S5176" i="1"/>
  <c r="D1539" i="13" s="1"/>
  <c r="S5180" i="1"/>
  <c r="D1543" i="13" s="1"/>
  <c r="S5182" i="1"/>
  <c r="D1545" i="13" s="1"/>
  <c r="S5184" i="1"/>
  <c r="D1547" i="13" s="1"/>
  <c r="S5188" i="1"/>
  <c r="D1551" i="13" s="1"/>
  <c r="S5190" i="1"/>
  <c r="D1553" i="13" s="1"/>
  <c r="S5192" i="1"/>
  <c r="D1555" i="13" s="1"/>
  <c r="S5196" i="1"/>
  <c r="D1559" i="13" s="1"/>
  <c r="S5198" i="1"/>
  <c r="D1561" i="13" s="1"/>
  <c r="S5200" i="1"/>
  <c r="D1563" i="13" s="1"/>
  <c r="S5204" i="1"/>
  <c r="D1567" i="13" s="1"/>
  <c r="S5208" i="1"/>
  <c r="D1571" i="13" s="1"/>
  <c r="S5212" i="1"/>
  <c r="D1575" i="13" s="1"/>
  <c r="S5214" i="1"/>
  <c r="D1577" i="13" s="1"/>
  <c r="S5216" i="1"/>
  <c r="D1579" i="13" s="1"/>
  <c r="S5220" i="1"/>
  <c r="D1583" i="13" s="1"/>
  <c r="S5222" i="1"/>
  <c r="D1585" i="13" s="1"/>
  <c r="S5224" i="1"/>
  <c r="D1587" i="13" s="1"/>
  <c r="S5228" i="1"/>
  <c r="D1591" i="13" s="1"/>
  <c r="S5230" i="1"/>
  <c r="D1593" i="13" s="1"/>
  <c r="S5232" i="1"/>
  <c r="D1595" i="13" s="1"/>
  <c r="S5236" i="1"/>
  <c r="D1599" i="13" s="1"/>
  <c r="S5240" i="1"/>
  <c r="D1603" i="13" s="1"/>
  <c r="S5244" i="1"/>
  <c r="D1607" i="13" s="1"/>
  <c r="S5246" i="1"/>
  <c r="D1609" i="13" s="1"/>
  <c r="S5248" i="1"/>
  <c r="D1611" i="13" s="1"/>
  <c r="S5252" i="1"/>
  <c r="D1615" i="13" s="1"/>
  <c r="S5254" i="1"/>
  <c r="D1617" i="13" s="1"/>
  <c r="S5256" i="1"/>
  <c r="D1619" i="13" s="1"/>
  <c r="S5260" i="1"/>
  <c r="D1623" i="13" s="1"/>
  <c r="S5262" i="1"/>
  <c r="D1625" i="13" s="1"/>
  <c r="S5264" i="1"/>
  <c r="D1627" i="13" s="1"/>
  <c r="S5268" i="1"/>
  <c r="D1631" i="13" s="1"/>
  <c r="S5272" i="1"/>
  <c r="D1635" i="13" s="1"/>
  <c r="S5276" i="1"/>
  <c r="D1639" i="13" s="1"/>
  <c r="S5278" i="1"/>
  <c r="D1641" i="13" s="1"/>
  <c r="S5280" i="1"/>
  <c r="D1643" i="13" s="1"/>
  <c r="S5284" i="1"/>
  <c r="D1647" i="13" s="1"/>
  <c r="S5286" i="1"/>
  <c r="D1649" i="13" s="1"/>
  <c r="S5288" i="1"/>
  <c r="D1651" i="13" s="1"/>
  <c r="S5292" i="1"/>
  <c r="D1655" i="13" s="1"/>
  <c r="S5294" i="1"/>
  <c r="D1657" i="13" s="1"/>
  <c r="S5296" i="1"/>
  <c r="D1659" i="13" s="1"/>
  <c r="S5300" i="1"/>
  <c r="D1663" i="13" s="1"/>
  <c r="S5304" i="1"/>
  <c r="D1667" i="13" s="1"/>
  <c r="S5308" i="1"/>
  <c r="D1671" i="13" s="1"/>
  <c r="S5310" i="1"/>
  <c r="D1673" i="13" s="1"/>
  <c r="S5312" i="1"/>
  <c r="D1675" i="13" s="1"/>
  <c r="S5316" i="1"/>
  <c r="D1679" i="13" s="1"/>
  <c r="S5318" i="1"/>
  <c r="D1681" i="13" s="1"/>
  <c r="S5320" i="1"/>
  <c r="D1683" i="13" s="1"/>
  <c r="S5324" i="1"/>
  <c r="D1687" i="13" s="1"/>
  <c r="S5326" i="1"/>
  <c r="D1689" i="13" s="1"/>
  <c r="S5328" i="1"/>
  <c r="D1691" i="13" s="1"/>
  <c r="S5332" i="1"/>
  <c r="D1695" i="13" s="1"/>
  <c r="S5336" i="1"/>
  <c r="D1699" i="13" s="1"/>
  <c r="S5340" i="1"/>
  <c r="D1703" i="13" s="1"/>
  <c r="S5342" i="1"/>
  <c r="D1705" i="13" s="1"/>
  <c r="S5344" i="1"/>
  <c r="D1707" i="13" s="1"/>
  <c r="S5348" i="1"/>
  <c r="D1711" i="13" s="1"/>
  <c r="S5350" i="1"/>
  <c r="D1713" i="13" s="1"/>
  <c r="S5352" i="1"/>
  <c r="D1715" i="13" s="1"/>
  <c r="S5356" i="1"/>
  <c r="D1719" i="13" s="1"/>
  <c r="S5358" i="1"/>
  <c r="D1721" i="13" s="1"/>
  <c r="S5360" i="1"/>
  <c r="D1723" i="13" s="1"/>
  <c r="S5364" i="1"/>
  <c r="D1727" i="13" s="1"/>
  <c r="S5368" i="1"/>
  <c r="D1731" i="13" s="1"/>
  <c r="S5372" i="1"/>
  <c r="D1735" i="13" s="1"/>
  <c r="S5374" i="1"/>
  <c r="D1737" i="13" s="1"/>
  <c r="S5376" i="1"/>
  <c r="D1739" i="13" s="1"/>
  <c r="S5380" i="1"/>
  <c r="D1743" i="13" s="1"/>
  <c r="S5382" i="1"/>
  <c r="D1745" i="13" s="1"/>
  <c r="S5384" i="1"/>
  <c r="D1747" i="13" s="1"/>
  <c r="S5388" i="1"/>
  <c r="D1751" i="13" s="1"/>
  <c r="S5390" i="1"/>
  <c r="D1753" i="13" s="1"/>
  <c r="S5392" i="1"/>
  <c r="D1755" i="13" s="1"/>
  <c r="S5396" i="1"/>
  <c r="D1759" i="13" s="1"/>
  <c r="S5400" i="1"/>
  <c r="D1763" i="13" s="1"/>
  <c r="S5404" i="1"/>
  <c r="D1767" i="13" s="1"/>
  <c r="S5406" i="1"/>
  <c r="D1769" i="13" s="1"/>
  <c r="S5408" i="1"/>
  <c r="D1771" i="13" s="1"/>
  <c r="S5412" i="1"/>
  <c r="D1775" i="13" s="1"/>
  <c r="S5414" i="1"/>
  <c r="D1777" i="13" s="1"/>
  <c r="S5416" i="1"/>
  <c r="D1779" i="13" s="1"/>
  <c r="S5420" i="1"/>
  <c r="D1783" i="13" s="1"/>
  <c r="S5422" i="1"/>
  <c r="D1785" i="13" s="1"/>
  <c r="S5424" i="1"/>
  <c r="D1787" i="13" s="1"/>
  <c r="S5428" i="1"/>
  <c r="D1791" i="13" s="1"/>
  <c r="S5432" i="1"/>
  <c r="D1795" i="13" s="1"/>
  <c r="S5436" i="1"/>
  <c r="D1799" i="13" s="1"/>
  <c r="S5438" i="1"/>
  <c r="D1801" i="13" s="1"/>
  <c r="S5440" i="1"/>
  <c r="D1803" i="13" s="1"/>
  <c r="S5444" i="1"/>
  <c r="D1807" i="13" s="1"/>
  <c r="S5446" i="1"/>
  <c r="D1809" i="13" s="1"/>
  <c r="S5448" i="1"/>
  <c r="D1811" i="13" s="1"/>
  <c r="S5452" i="1"/>
  <c r="D1815" i="13" s="1"/>
  <c r="S5454" i="1"/>
  <c r="D1817" i="13" s="1"/>
  <c r="S5456" i="1"/>
  <c r="D1819" i="13" s="1"/>
  <c r="S5460" i="1"/>
  <c r="D1823" i="13" s="1"/>
  <c r="S5464" i="1"/>
  <c r="D1827" i="13" s="1"/>
  <c r="S5468" i="1"/>
  <c r="D1831" i="13" s="1"/>
  <c r="S5470" i="1"/>
  <c r="D1833" i="13" s="1"/>
  <c r="S5472" i="1"/>
  <c r="D1835" i="13" s="1"/>
  <c r="S5476" i="1"/>
  <c r="D1839" i="13" s="1"/>
  <c r="S5478" i="1"/>
  <c r="D1841" i="13" s="1"/>
  <c r="S5480" i="1"/>
  <c r="D1843" i="13" s="1"/>
  <c r="S5484" i="1"/>
  <c r="D1847" i="13" s="1"/>
  <c r="S5486" i="1"/>
  <c r="D1849" i="13" s="1"/>
  <c r="S5488" i="1"/>
  <c r="D1851" i="13" s="1"/>
  <c r="S5492" i="1"/>
  <c r="D1855" i="13" s="1"/>
  <c r="S5496" i="1"/>
  <c r="D1859" i="13" s="1"/>
  <c r="S5497" i="1"/>
  <c r="D1860" i="13" s="1"/>
  <c r="S5500" i="1"/>
  <c r="D1863" i="13" s="1"/>
  <c r="S5504" i="1"/>
  <c r="D1867" i="13" s="1"/>
  <c r="S5508" i="1"/>
  <c r="D1871" i="13" s="1"/>
  <c r="S5512" i="1"/>
  <c r="D1875" i="13" s="1"/>
  <c r="S5516" i="1"/>
  <c r="D1879" i="13" s="1"/>
  <c r="S5520" i="1"/>
  <c r="D1883" i="13" s="1"/>
  <c r="S5524" i="1"/>
  <c r="D1887" i="13" s="1"/>
  <c r="S5528" i="1"/>
  <c r="D1891" i="13" s="1"/>
  <c r="S5529" i="1"/>
  <c r="D1892" i="13" s="1"/>
  <c r="S5532" i="1"/>
  <c r="D1895" i="13" s="1"/>
  <c r="S5536" i="1"/>
  <c r="D1899" i="13" s="1"/>
  <c r="S5538" i="1"/>
  <c r="D1901" i="13" s="1"/>
  <c r="S5540" i="1"/>
  <c r="D1903" i="13" s="1"/>
  <c r="S5544" i="1"/>
  <c r="D1907" i="13" s="1"/>
  <c r="S5546" i="1"/>
  <c r="D1909" i="13" s="1"/>
  <c r="S5548" i="1"/>
  <c r="D1911" i="13" s="1"/>
  <c r="S5552" i="1"/>
  <c r="D1915" i="13" s="1"/>
  <c r="S5556" i="1"/>
  <c r="D1919" i="13" s="1"/>
  <c r="S5560" i="1"/>
  <c r="D1923" i="13" s="1"/>
  <c r="S5561" i="1"/>
  <c r="D1924" i="13" s="1"/>
  <c r="S5564" i="1"/>
  <c r="D1927" i="13" s="1"/>
  <c r="S5568" i="1"/>
  <c r="D1931" i="13" s="1"/>
  <c r="S5572" i="1"/>
  <c r="D1935" i="13" s="1"/>
  <c r="S5576" i="1"/>
  <c r="D1939" i="13" s="1"/>
  <c r="S5580" i="1"/>
  <c r="D1943" i="13" s="1"/>
  <c r="S5582" i="1"/>
  <c r="D1945" i="13" s="1"/>
  <c r="S5584" i="1"/>
  <c r="D1947" i="13" s="1"/>
  <c r="S5588" i="1"/>
  <c r="D1951" i="13" s="1"/>
  <c r="S5590" i="1"/>
  <c r="D1953" i="13" s="1"/>
  <c r="S5592" i="1"/>
  <c r="D1955" i="13" s="1"/>
  <c r="S5593" i="1"/>
  <c r="D1956" i="13" s="1"/>
  <c r="S5596" i="1"/>
  <c r="D1959" i="13" s="1"/>
  <c r="S5598" i="1"/>
  <c r="D1961" i="13" s="1"/>
  <c r="S5600" i="1"/>
  <c r="D1963" i="13" s="1"/>
  <c r="S5604" i="1"/>
  <c r="D1967" i="13" s="1"/>
  <c r="S5608" i="1"/>
  <c r="D1971" i="13" s="1"/>
  <c r="S5612" i="1"/>
  <c r="D1975" i="13" s="1"/>
  <c r="S5616" i="1"/>
  <c r="D1979" i="13" s="1"/>
  <c r="S5620" i="1"/>
  <c r="D1983" i="13" s="1"/>
  <c r="S5622" i="1"/>
  <c r="D1985" i="13" s="1"/>
  <c r="S5624" i="1"/>
  <c r="D1987" i="13" s="1"/>
  <c r="S5625" i="1"/>
  <c r="D1988" i="13" s="1"/>
  <c r="S5626" i="1"/>
  <c r="D1989" i="13" s="1"/>
  <c r="S5628" i="1"/>
  <c r="D1991" i="13" s="1"/>
  <c r="S5632" i="1"/>
  <c r="D1995" i="13" s="1"/>
  <c r="S5636" i="1"/>
  <c r="D1999" i="13" s="1"/>
  <c r="S5640" i="1"/>
  <c r="D2003" i="13" s="1"/>
  <c r="S5642" i="1"/>
  <c r="D2005" i="13" s="1"/>
  <c r="S5644" i="1"/>
  <c r="D2007" i="13" s="1"/>
  <c r="S5648" i="1"/>
  <c r="D2011" i="13" s="1"/>
  <c r="S5650" i="1"/>
  <c r="D2013" i="13" s="1"/>
  <c r="S5652" i="1"/>
  <c r="D2015" i="13" s="1"/>
  <c r="S5656" i="1"/>
  <c r="D2019" i="13" s="1"/>
  <c r="S5657" i="1"/>
  <c r="D2020" i="13" s="1"/>
  <c r="S5658" i="1"/>
  <c r="D2021" i="13" s="1"/>
  <c r="S5660" i="1"/>
  <c r="D2023" i="13" s="1"/>
  <c r="S5664" i="1"/>
  <c r="D2027" i="13" s="1"/>
  <c r="S5668" i="1"/>
  <c r="D2031" i="13" s="1"/>
  <c r="S5672" i="1"/>
  <c r="D2035" i="13" s="1"/>
  <c r="S5676" i="1"/>
  <c r="D2039" i="13" s="1"/>
  <c r="S5680" i="1"/>
  <c r="D2043" i="13" s="1"/>
  <c r="S5682" i="1"/>
  <c r="D2045" i="13" s="1"/>
  <c r="S5684" i="1"/>
  <c r="D2047" i="13" s="1"/>
  <c r="S5688" i="1"/>
  <c r="D2051" i="13" s="1"/>
  <c r="S5689" i="1"/>
  <c r="D2052" i="13" s="1"/>
  <c r="S5692" i="1"/>
  <c r="D2055" i="13" s="1"/>
  <c r="S5696" i="1"/>
  <c r="D2059" i="13" s="1"/>
  <c r="S5700" i="1"/>
  <c r="D2063" i="13" s="1"/>
  <c r="S5702" i="1"/>
  <c r="D2065" i="13" s="1"/>
  <c r="S5704" i="1"/>
  <c r="D2067" i="13" s="1"/>
  <c r="S5708" i="1"/>
  <c r="D2071" i="13" s="1"/>
  <c r="S5712" i="1"/>
  <c r="D2075" i="13" s="1"/>
  <c r="S5716" i="1"/>
  <c r="D2079" i="13" s="1"/>
  <c r="S5720" i="1"/>
  <c r="D2083" i="13" s="1"/>
  <c r="S5721" i="1"/>
  <c r="D2084" i="13" s="1"/>
  <c r="S5724" i="1"/>
  <c r="D2087" i="13" s="1"/>
  <c r="S5728" i="1"/>
  <c r="D2091" i="13" s="1"/>
  <c r="S5732" i="1"/>
  <c r="D2095" i="13" s="1"/>
  <c r="S5734" i="1"/>
  <c r="D2097" i="13" s="1"/>
  <c r="S5736" i="1"/>
  <c r="D2099" i="13" s="1"/>
  <c r="S5740" i="1"/>
  <c r="D2103" i="13" s="1"/>
  <c r="S5742" i="1"/>
  <c r="D2105" i="13" s="1"/>
  <c r="S5744" i="1"/>
  <c r="D2107" i="13" s="1"/>
  <c r="S5748" i="1"/>
  <c r="D2111" i="13" s="1"/>
  <c r="S5752" i="1"/>
  <c r="D2115" i="13" s="1"/>
  <c r="S5753" i="1"/>
  <c r="D2116" i="13" s="1"/>
  <c r="S5756" i="1"/>
  <c r="D2119" i="13" s="1"/>
  <c r="S5760" i="1"/>
  <c r="D2123" i="13" s="1"/>
  <c r="S5764" i="1"/>
  <c r="D2127" i="13" s="1"/>
  <c r="S5768" i="1"/>
  <c r="D2131" i="13" s="1"/>
  <c r="S5772" i="1"/>
  <c r="D2135" i="13" s="1"/>
  <c r="S5776" i="1"/>
  <c r="D2139" i="13" s="1"/>
  <c r="S5780" i="1"/>
  <c r="D2143" i="13" s="1"/>
  <c r="S5784" i="1"/>
  <c r="D2147" i="13" s="1"/>
  <c r="S5785" i="1"/>
  <c r="D2148" i="13" s="1"/>
  <c r="S5788" i="1"/>
  <c r="D2151" i="13" s="1"/>
  <c r="S5792" i="1"/>
  <c r="D2155" i="13" s="1"/>
  <c r="S5794" i="1"/>
  <c r="D2157" i="13" s="1"/>
  <c r="S5796" i="1"/>
  <c r="D2159" i="13" s="1"/>
  <c r="S5800" i="1"/>
  <c r="D2163" i="13" s="1"/>
  <c r="S5802" i="1"/>
  <c r="D2165" i="13" s="1"/>
  <c r="S5804" i="1"/>
  <c r="D2167" i="13" s="1"/>
  <c r="S5808" i="1"/>
  <c r="D2171" i="13" s="1"/>
  <c r="S5812" i="1"/>
  <c r="D2175" i="13" s="1"/>
  <c r="S5816" i="1"/>
  <c r="D2179" i="13" s="1"/>
  <c r="S5817" i="1"/>
  <c r="D2180" i="13" s="1"/>
  <c r="S5820" i="1"/>
  <c r="D2183" i="13" s="1"/>
  <c r="S5821" i="1"/>
  <c r="D2184" i="13" s="1"/>
  <c r="S5824" i="1"/>
  <c r="D2187" i="13" s="1"/>
  <c r="S5825" i="1"/>
  <c r="D2188" i="13" s="1"/>
  <c r="S5828" i="1"/>
  <c r="D2191" i="13" s="1"/>
  <c r="S5829" i="1"/>
  <c r="D2192" i="13" s="1"/>
  <c r="S5832" i="1"/>
  <c r="D2195" i="13" s="1"/>
  <c r="S5833" i="1"/>
  <c r="D2196" i="13" s="1"/>
  <c r="S5836" i="1"/>
  <c r="D2199" i="13" s="1"/>
  <c r="S5837" i="1"/>
  <c r="D2200" i="13" s="1"/>
  <c r="S5840" i="1"/>
  <c r="D2203" i="13" s="1"/>
  <c r="S5841" i="1"/>
  <c r="D2204" i="13" s="1"/>
  <c r="S5844" i="1"/>
  <c r="D2207" i="13" s="1"/>
  <c r="S5845" i="1"/>
  <c r="D2208" i="13" s="1"/>
  <c r="S5848" i="1"/>
  <c r="D2211" i="13" s="1"/>
  <c r="S5849" i="1"/>
  <c r="D2212" i="13" s="1"/>
  <c r="S5852" i="1"/>
  <c r="D2215" i="13" s="1"/>
  <c r="S5853" i="1"/>
  <c r="D2216" i="13" s="1"/>
  <c r="S5855" i="1"/>
  <c r="D2218" i="13" s="1"/>
  <c r="S5856" i="1"/>
  <c r="D2219" i="13" s="1"/>
  <c r="S5857" i="1"/>
  <c r="D2220" i="13" s="1"/>
  <c r="S5860" i="1"/>
  <c r="D2223" i="13" s="1"/>
  <c r="S5861" i="1"/>
  <c r="D2224" i="13" s="1"/>
  <c r="S5864" i="1"/>
  <c r="D2227" i="13" s="1"/>
  <c r="S5865" i="1"/>
  <c r="D2228" i="13" s="1"/>
  <c r="S5868" i="1"/>
  <c r="D2231" i="13" s="1"/>
  <c r="S5869" i="1"/>
  <c r="D2232" i="13" s="1"/>
  <c r="S5872" i="1"/>
  <c r="D2235" i="13" s="1"/>
  <c r="S5873" i="1"/>
  <c r="D2236" i="13" s="1"/>
  <c r="S5876" i="1"/>
  <c r="D2239" i="13" s="1"/>
  <c r="S5877" i="1"/>
  <c r="D2240" i="13" s="1"/>
  <c r="S5880" i="1"/>
  <c r="D2243" i="13" s="1"/>
  <c r="S5881" i="1"/>
  <c r="D2244" i="13" s="1"/>
  <c r="S5884" i="1"/>
  <c r="D2247" i="13" s="1"/>
  <c r="S5885" i="1"/>
  <c r="D2248" i="13" s="1"/>
  <c r="S5888" i="1"/>
  <c r="D2251" i="13" s="1"/>
  <c r="S5889" i="1"/>
  <c r="D2252" i="13" s="1"/>
  <c r="S5892" i="1"/>
  <c r="D2255" i="13" s="1"/>
  <c r="S5893" i="1"/>
  <c r="D2256" i="13" s="1"/>
  <c r="S5896" i="1"/>
  <c r="D2259" i="13" s="1"/>
  <c r="S5897" i="1"/>
  <c r="D2260" i="13" s="1"/>
  <c r="S5900" i="1"/>
  <c r="D2263" i="13" s="1"/>
  <c r="S5901" i="1"/>
  <c r="D2264" i="13" s="1"/>
  <c r="S5904" i="1"/>
  <c r="D2267" i="13" s="1"/>
  <c r="S5905" i="1"/>
  <c r="D2268" i="13" s="1"/>
  <c r="S5908" i="1"/>
  <c r="D2271" i="13" s="1"/>
  <c r="S5909" i="1"/>
  <c r="D2272" i="13" s="1"/>
  <c r="S5912" i="1"/>
  <c r="D2275" i="13" s="1"/>
  <c r="S5913" i="1"/>
  <c r="D2276" i="13" s="1"/>
  <c r="S5916" i="1"/>
  <c r="D2279" i="13" s="1"/>
  <c r="S5917" i="1"/>
  <c r="D2280" i="13" s="1"/>
  <c r="S5920" i="1"/>
  <c r="D2283" i="13" s="1"/>
  <c r="S5921" i="1"/>
  <c r="D2284" i="13" s="1"/>
  <c r="S5924" i="1"/>
  <c r="D2287" i="13" s="1"/>
  <c r="S5925" i="1"/>
  <c r="D2288" i="13" s="1"/>
  <c r="S5928" i="1"/>
  <c r="D2291" i="13" s="1"/>
  <c r="S5929" i="1"/>
  <c r="D2292" i="13" s="1"/>
  <c r="S5930" i="1"/>
  <c r="D2293" i="13" s="1"/>
  <c r="S5932" i="1"/>
  <c r="D2295" i="13" s="1"/>
  <c r="S5933" i="1"/>
  <c r="D2296" i="13" s="1"/>
  <c r="S5936" i="1"/>
  <c r="D2299" i="13" s="1"/>
  <c r="S5937" i="1"/>
  <c r="D2300" i="13" s="1"/>
  <c r="S5940" i="1"/>
  <c r="D2303" i="13" s="1"/>
  <c r="S5941" i="1"/>
  <c r="D2304" i="13" s="1"/>
  <c r="S5942" i="1"/>
  <c r="D2305" i="13" s="1"/>
  <c r="S5944" i="1"/>
  <c r="D2307" i="13" s="1"/>
  <c r="S5945" i="1"/>
  <c r="D2308" i="13" s="1"/>
  <c r="S5946" i="1"/>
  <c r="D2309" i="13" s="1"/>
  <c r="S5948" i="1"/>
  <c r="D2311" i="13" s="1"/>
  <c r="S5949" i="1"/>
  <c r="D2312" i="13" s="1"/>
  <c r="S5952" i="1"/>
  <c r="D2315" i="13" s="1"/>
  <c r="S5953" i="1"/>
  <c r="D2316" i="13" s="1"/>
  <c r="S5956" i="1"/>
  <c r="D2319" i="13" s="1"/>
  <c r="S5957" i="1"/>
  <c r="D2320" i="13" s="1"/>
  <c r="S5958" i="1"/>
  <c r="D2321" i="13" s="1"/>
  <c r="S5960" i="1"/>
  <c r="D2323" i="13" s="1"/>
  <c r="S5961" i="1"/>
  <c r="D2324" i="13" s="1"/>
  <c r="S5962" i="1"/>
  <c r="D2325" i="13" s="1"/>
  <c r="S5964" i="1"/>
  <c r="D2327" i="13" s="1"/>
  <c r="S5965" i="1"/>
  <c r="D2328" i="13" s="1"/>
  <c r="S5968" i="1"/>
  <c r="D2331" i="13" s="1"/>
  <c r="S5969" i="1"/>
  <c r="D2332" i="13" s="1"/>
  <c r="S5972" i="1"/>
  <c r="D2335" i="13" s="1"/>
  <c r="S5973" i="1"/>
  <c r="D2336" i="13" s="1"/>
  <c r="S5974" i="1"/>
  <c r="D2337" i="13" s="1"/>
  <c r="S5976" i="1"/>
  <c r="D2339" i="13" s="1"/>
  <c r="S5977" i="1"/>
  <c r="D2340" i="13" s="1"/>
  <c r="S5978" i="1"/>
  <c r="D2341" i="13" s="1"/>
  <c r="S5980" i="1"/>
  <c r="D2343" i="13" s="1"/>
  <c r="S5981" i="1"/>
  <c r="D2344" i="13" s="1"/>
  <c r="S5984" i="1"/>
  <c r="D2347" i="13" s="1"/>
  <c r="S5985" i="1"/>
  <c r="D2348" i="13" s="1"/>
  <c r="S5988" i="1"/>
  <c r="D2351" i="13" s="1"/>
  <c r="S5989" i="1"/>
  <c r="D2352" i="13" s="1"/>
  <c r="S5992" i="1"/>
  <c r="D2355" i="13" s="1"/>
  <c r="S5993" i="1"/>
  <c r="D2356" i="13" s="1"/>
  <c r="S5996" i="1"/>
  <c r="D2359" i="13" s="1"/>
  <c r="S5997" i="1"/>
  <c r="D2360" i="13" s="1"/>
  <c r="S6000" i="1"/>
  <c r="D2363" i="13" s="1"/>
  <c r="S6001" i="1"/>
  <c r="D2364" i="13" s="1"/>
  <c r="S6004" i="1"/>
  <c r="D2367" i="13" s="1"/>
  <c r="S6005" i="1"/>
  <c r="D2368" i="13" s="1"/>
  <c r="S6008" i="1"/>
  <c r="D2371" i="13" s="1"/>
  <c r="S6009" i="1"/>
  <c r="D2372" i="13" s="1"/>
  <c r="S6012" i="1"/>
  <c r="D2375" i="13" s="1"/>
  <c r="S6013" i="1"/>
  <c r="D2376" i="13" s="1"/>
  <c r="S6016" i="1"/>
  <c r="D2379" i="13" s="1"/>
  <c r="S6017" i="1"/>
  <c r="D2380" i="13" s="1"/>
  <c r="S6020" i="1"/>
  <c r="D2383" i="13" s="1"/>
  <c r="S6021" i="1"/>
  <c r="D2384" i="13" s="1"/>
  <c r="S6024" i="1"/>
  <c r="D2387" i="13" s="1"/>
  <c r="S6025" i="1"/>
  <c r="D2388" i="13" s="1"/>
  <c r="S6028" i="1"/>
  <c r="D2391" i="13" s="1"/>
  <c r="S6029" i="1"/>
  <c r="D2392" i="13" s="1"/>
  <c r="S6032" i="1"/>
  <c r="D2395" i="13" s="1"/>
  <c r="S6033" i="1"/>
  <c r="D2396" i="13" s="1"/>
  <c r="S6036" i="1"/>
  <c r="D2399" i="13" s="1"/>
  <c r="S6037" i="1"/>
  <c r="D2400" i="13" s="1"/>
  <c r="S6039" i="1"/>
  <c r="D2402" i="13" s="1"/>
  <c r="S6040" i="1"/>
  <c r="D2403" i="13" s="1"/>
  <c r="S6041" i="1"/>
  <c r="D2404" i="13" s="1"/>
  <c r="S6044" i="1"/>
  <c r="D2407" i="13" s="1"/>
  <c r="S6045" i="1"/>
  <c r="D2408" i="13" s="1"/>
  <c r="S6048" i="1"/>
  <c r="D2411" i="13" s="1"/>
  <c r="S6049" i="1"/>
  <c r="D2412" i="13" s="1"/>
  <c r="S6052" i="1"/>
  <c r="D2415" i="13" s="1"/>
  <c r="S6053" i="1"/>
  <c r="D2416" i="13" s="1"/>
  <c r="S6056" i="1"/>
  <c r="D2419" i="13" s="1"/>
  <c r="S6057" i="1"/>
  <c r="D2420" i="13" s="1"/>
  <c r="S6060" i="1"/>
  <c r="D2423" i="13" s="1"/>
  <c r="S6061" i="1"/>
  <c r="D2424" i="13" s="1"/>
  <c r="S6064" i="1"/>
  <c r="D2427" i="13" s="1"/>
  <c r="S6065" i="1"/>
  <c r="D2428" i="13" s="1"/>
  <c r="S6068" i="1"/>
  <c r="D2431" i="13" s="1"/>
  <c r="S6069" i="1"/>
  <c r="D2432" i="13" s="1"/>
  <c r="S6072" i="1"/>
  <c r="D2435" i="13" s="1"/>
  <c r="S6073" i="1"/>
  <c r="D2436" i="13" s="1"/>
  <c r="S6076" i="1"/>
  <c r="D2439" i="13" s="1"/>
  <c r="S6077" i="1"/>
  <c r="D2440" i="13" s="1"/>
  <c r="S6080" i="1"/>
  <c r="D2443" i="13" s="1"/>
  <c r="S6081" i="1"/>
  <c r="D2444" i="13" s="1"/>
  <c r="S6084" i="1"/>
  <c r="D2447" i="13" s="1"/>
  <c r="S6085" i="1"/>
  <c r="D2448" i="13" s="1"/>
  <c r="S6088" i="1"/>
  <c r="D2451" i="13" s="1"/>
  <c r="S6089" i="1"/>
  <c r="D2452" i="13" s="1"/>
  <c r="S6092" i="1"/>
  <c r="D2455" i="13" s="1"/>
  <c r="S6093" i="1"/>
  <c r="D2456" i="13" s="1"/>
  <c r="S6096" i="1"/>
  <c r="D2459" i="13" s="1"/>
  <c r="S6097" i="1"/>
  <c r="D2460" i="13" s="1"/>
  <c r="S6100" i="1"/>
  <c r="D2463" i="13" s="1"/>
  <c r="S6101" i="1"/>
  <c r="D2464" i="13" s="1"/>
  <c r="S6103" i="1"/>
  <c r="D2466" i="13" s="1"/>
  <c r="S6104" i="1"/>
  <c r="D2467" i="13" s="1"/>
  <c r="S6105" i="1"/>
  <c r="D2468" i="13" s="1"/>
  <c r="S6108" i="1"/>
  <c r="D2471" i="13" s="1"/>
  <c r="S6109" i="1"/>
  <c r="D2472" i="13" s="1"/>
  <c r="S6112" i="1"/>
  <c r="D2475" i="13" s="1"/>
  <c r="S6113" i="1"/>
  <c r="D2476" i="13" s="1"/>
  <c r="S6116" i="1"/>
  <c r="D2479" i="13" s="1"/>
  <c r="S6117" i="1"/>
  <c r="D2480" i="13" s="1"/>
  <c r="S6120" i="1"/>
  <c r="D2483" i="13" s="1"/>
  <c r="S6121" i="1"/>
  <c r="D2484" i="13" s="1"/>
  <c r="S6124" i="1"/>
  <c r="D2487" i="13" s="1"/>
  <c r="S6125" i="1"/>
  <c r="D2488" i="13" s="1"/>
  <c r="S6128" i="1"/>
  <c r="D2491" i="13" s="1"/>
  <c r="S6129" i="1"/>
  <c r="D2492" i="13" s="1"/>
  <c r="S6132" i="1"/>
  <c r="D2495" i="13" s="1"/>
  <c r="S6133" i="1"/>
  <c r="D2496" i="13" s="1"/>
  <c r="S6136" i="1"/>
  <c r="D2499" i="13" s="1"/>
  <c r="S6137" i="1"/>
  <c r="D2500" i="13" s="1"/>
  <c r="S6140" i="1"/>
  <c r="D2503" i="13" s="1"/>
  <c r="S6141" i="1"/>
  <c r="D2504" i="13" s="1"/>
  <c r="S6144" i="1"/>
  <c r="D2507" i="13" s="1"/>
  <c r="S6145" i="1"/>
  <c r="D2508" i="13" s="1"/>
  <c r="S6148" i="1"/>
  <c r="D2511" i="13" s="1"/>
  <c r="S6149" i="1"/>
  <c r="D2512" i="13" s="1"/>
  <c r="S6152" i="1"/>
  <c r="D2515" i="13" s="1"/>
  <c r="S6153" i="1"/>
  <c r="D2516" i="13" s="1"/>
  <c r="S6156" i="1"/>
  <c r="D2519" i="13" s="1"/>
  <c r="S6157" i="1"/>
  <c r="D2520" i="13" s="1"/>
  <c r="S6160" i="1"/>
  <c r="D2523" i="13" s="1"/>
  <c r="S6161" i="1"/>
  <c r="D2524" i="13" s="1"/>
  <c r="S6164" i="1"/>
  <c r="D2527" i="13" s="1"/>
  <c r="S6165" i="1"/>
  <c r="D2528" i="13" s="1"/>
  <c r="S6167" i="1"/>
  <c r="D2530" i="13" s="1"/>
  <c r="S6168" i="1"/>
  <c r="D2531" i="13" s="1"/>
  <c r="S6169" i="1"/>
  <c r="D2532" i="13" s="1"/>
  <c r="S6172" i="1"/>
  <c r="D2535" i="13" s="1"/>
  <c r="S6173" i="1"/>
  <c r="D2536" i="13" s="1"/>
  <c r="S6176" i="1"/>
  <c r="D2539" i="13" s="1"/>
  <c r="S6177" i="1"/>
  <c r="D2540" i="13" s="1"/>
  <c r="S6180" i="1"/>
  <c r="D2543" i="13" s="1"/>
  <c r="S6181" i="1"/>
  <c r="D2544" i="13" s="1"/>
  <c r="S6182" i="1"/>
  <c r="D2545" i="13" s="1"/>
  <c r="S6184" i="1"/>
  <c r="D2547" i="13" s="1"/>
  <c r="S6185" i="1"/>
  <c r="D2548" i="13" s="1"/>
  <c r="S6186" i="1"/>
  <c r="D2549" i="13" s="1"/>
  <c r="S6188" i="1"/>
  <c r="D2551" i="13" s="1"/>
  <c r="S6189" i="1"/>
  <c r="D2552" i="13" s="1"/>
  <c r="S6190" i="1"/>
  <c r="D2553" i="13" s="1"/>
  <c r="S6192" i="1"/>
  <c r="D2555" i="13" s="1"/>
  <c r="S6193" i="1"/>
  <c r="D2556" i="13" s="1"/>
  <c r="S6194" i="1"/>
  <c r="D2557" i="13" s="1"/>
  <c r="S6196" i="1"/>
  <c r="D2559" i="13" s="1"/>
  <c r="S6197" i="1"/>
  <c r="D2560" i="13" s="1"/>
  <c r="S6198" i="1"/>
  <c r="D2561" i="13" s="1"/>
  <c r="S6200" i="1"/>
  <c r="D2563" i="13" s="1"/>
  <c r="S6201" i="1"/>
  <c r="D2564" i="13" s="1"/>
  <c r="S6202" i="1"/>
  <c r="D2565" i="13" s="1"/>
  <c r="S6204" i="1"/>
  <c r="D2567" i="13" s="1"/>
  <c r="S6205" i="1"/>
  <c r="D2568" i="13" s="1"/>
  <c r="S6206" i="1"/>
  <c r="D2569" i="13" s="1"/>
  <c r="S6208" i="1"/>
  <c r="D2571" i="13" s="1"/>
  <c r="S6209" i="1"/>
  <c r="D2572" i="13" s="1"/>
  <c r="S6210" i="1"/>
  <c r="D2573" i="13" s="1"/>
  <c r="S6212" i="1"/>
  <c r="D2575" i="13" s="1"/>
  <c r="S6213" i="1"/>
  <c r="D2576" i="13" s="1"/>
  <c r="S6214" i="1"/>
  <c r="D2577" i="13" s="1"/>
  <c r="S6216" i="1"/>
  <c r="D2579" i="13" s="1"/>
  <c r="S6217" i="1"/>
  <c r="D2580" i="13" s="1"/>
  <c r="S6218" i="1"/>
  <c r="D2581" i="13" s="1"/>
  <c r="S6220" i="1"/>
  <c r="D2583" i="13" s="1"/>
  <c r="S6221" i="1"/>
  <c r="D2584" i="13" s="1"/>
  <c r="S6222" i="1"/>
  <c r="D2585" i="13" s="1"/>
  <c r="S6224" i="1"/>
  <c r="D2587" i="13" s="1"/>
  <c r="S6225" i="1"/>
  <c r="D2588" i="13" s="1"/>
  <c r="S6226" i="1"/>
  <c r="D2589" i="13" s="1"/>
  <c r="S6228" i="1"/>
  <c r="D2591" i="13" s="1"/>
  <c r="S6229" i="1"/>
  <c r="D2592" i="13" s="1"/>
  <c r="S6230" i="1"/>
  <c r="D2593" i="13" s="1"/>
  <c r="S6232" i="1"/>
  <c r="D2595" i="13" s="1"/>
  <c r="S6233" i="1"/>
  <c r="D2596" i="13" s="1"/>
  <c r="S6234" i="1"/>
  <c r="D2597" i="13" s="1"/>
  <c r="S6236" i="1"/>
  <c r="D2599" i="13" s="1"/>
  <c r="S6237" i="1"/>
  <c r="D2600" i="13" s="1"/>
  <c r="S6238" i="1"/>
  <c r="D2601" i="13" s="1"/>
  <c r="S6240" i="1"/>
  <c r="D2603" i="13" s="1"/>
  <c r="S6241" i="1"/>
  <c r="D2604" i="13" s="1"/>
  <c r="S6242" i="1"/>
  <c r="D2605" i="13" s="1"/>
  <c r="S6244" i="1"/>
  <c r="D2607" i="13" s="1"/>
  <c r="S6245" i="1"/>
  <c r="D2608" i="13" s="1"/>
  <c r="S6246" i="1"/>
  <c r="D2609" i="13" s="1"/>
  <c r="S6248" i="1"/>
  <c r="D2611" i="13" s="1"/>
  <c r="S6249" i="1"/>
  <c r="D2612" i="13" s="1"/>
  <c r="S6250" i="1"/>
  <c r="D2613" i="13" s="1"/>
  <c r="S6252" i="1"/>
  <c r="D2615" i="13" s="1"/>
  <c r="S6253" i="1"/>
  <c r="D2616" i="13" s="1"/>
  <c r="S6254" i="1"/>
  <c r="D2617" i="13" s="1"/>
  <c r="S6256" i="1"/>
  <c r="D2619" i="13" s="1"/>
  <c r="S6257" i="1"/>
  <c r="D2620" i="13" s="1"/>
  <c r="S6258" i="1"/>
  <c r="D2621" i="13" s="1"/>
  <c r="S6260" i="1"/>
  <c r="D2623" i="13" s="1"/>
  <c r="S6261" i="1"/>
  <c r="D2624" i="13" s="1"/>
  <c r="S6262" i="1"/>
  <c r="D2625" i="13" s="1"/>
  <c r="S6264" i="1"/>
  <c r="D2627" i="13" s="1"/>
  <c r="S6265" i="1"/>
  <c r="D2628" i="13" s="1"/>
  <c r="S6266" i="1"/>
  <c r="D2629" i="13" s="1"/>
  <c r="S6268" i="1"/>
  <c r="D2631" i="13" s="1"/>
  <c r="S6269" i="1"/>
  <c r="D2632" i="13" s="1"/>
  <c r="S6270" i="1"/>
  <c r="D2633" i="13" s="1"/>
  <c r="S6272" i="1"/>
  <c r="D2635" i="13" s="1"/>
  <c r="S6273" i="1"/>
  <c r="D2636" i="13" s="1"/>
  <c r="S6274" i="1"/>
  <c r="D2637" i="13" s="1"/>
  <c r="S6276" i="1"/>
  <c r="D2639" i="13" s="1"/>
  <c r="S6277" i="1"/>
  <c r="D2640" i="13" s="1"/>
  <c r="S6278" i="1"/>
  <c r="D2641" i="13" s="1"/>
  <c r="S6280" i="1"/>
  <c r="D2643" i="13" s="1"/>
  <c r="S6281" i="1"/>
  <c r="D2644" i="13" s="1"/>
  <c r="S6282" i="1"/>
  <c r="D2645" i="13" s="1"/>
  <c r="S6284" i="1"/>
  <c r="D2647" i="13" s="1"/>
  <c r="S6285" i="1"/>
  <c r="D2648" i="13" s="1"/>
  <c r="S6286" i="1"/>
  <c r="D2649" i="13" s="1"/>
  <c r="S6288" i="1"/>
  <c r="D2651" i="13" s="1"/>
  <c r="S6289" i="1"/>
  <c r="D2652" i="13" s="1"/>
  <c r="S6290" i="1"/>
  <c r="D2653" i="13" s="1"/>
  <c r="S6292" i="1"/>
  <c r="D2655" i="13" s="1"/>
  <c r="S6293" i="1"/>
  <c r="D2656" i="13" s="1"/>
  <c r="S6294" i="1"/>
  <c r="D2657" i="13" s="1"/>
  <c r="S6296" i="1"/>
  <c r="D2659" i="13" s="1"/>
  <c r="S6297" i="1"/>
  <c r="D2660" i="13" s="1"/>
  <c r="S6298" i="1"/>
  <c r="D2661" i="13" s="1"/>
  <c r="S6300" i="1"/>
  <c r="D2663" i="13" s="1"/>
  <c r="S6301" i="1"/>
  <c r="D2664" i="13" s="1"/>
  <c r="S6302" i="1"/>
  <c r="D2665" i="13" s="1"/>
  <c r="S6304" i="1"/>
  <c r="D2667" i="13" s="1"/>
  <c r="S6305" i="1"/>
  <c r="D2668" i="13" s="1"/>
  <c r="S6306" i="1"/>
  <c r="D2669" i="13" s="1"/>
  <c r="S6308" i="1"/>
  <c r="D2671" i="13" s="1"/>
  <c r="S6309" i="1"/>
  <c r="D2672" i="13" s="1"/>
  <c r="S6310" i="1"/>
  <c r="D2673" i="13" s="1"/>
  <c r="S6312" i="1"/>
  <c r="D2675" i="13" s="1"/>
  <c r="S6313" i="1"/>
  <c r="D2676" i="13" s="1"/>
  <c r="S6314" i="1"/>
  <c r="D2677" i="13" s="1"/>
  <c r="S6316" i="1"/>
  <c r="D2679" i="13" s="1"/>
  <c r="S6317" i="1"/>
  <c r="D2680" i="13" s="1"/>
  <c r="S6318" i="1"/>
  <c r="D2681" i="13" s="1"/>
  <c r="S6320" i="1"/>
  <c r="D2683" i="13" s="1"/>
  <c r="S6321" i="1"/>
  <c r="D2684" i="13" s="1"/>
  <c r="S6322" i="1"/>
  <c r="D2685" i="13" s="1"/>
  <c r="S6324" i="1"/>
  <c r="D2687" i="13" s="1"/>
  <c r="S6325" i="1"/>
  <c r="D2688" i="13" s="1"/>
  <c r="S6326" i="1"/>
  <c r="D2689" i="13" s="1"/>
  <c r="S6328" i="1"/>
  <c r="D2691" i="13" s="1"/>
  <c r="S6329" i="1"/>
  <c r="D2692" i="13" s="1"/>
  <c r="S6330" i="1"/>
  <c r="D2693" i="13" s="1"/>
  <c r="S6332" i="1"/>
  <c r="D2695" i="13" s="1"/>
  <c r="S6333" i="1"/>
  <c r="D2696" i="13" s="1"/>
  <c r="S6334" i="1"/>
  <c r="D2697" i="13" s="1"/>
  <c r="S6336" i="1"/>
  <c r="D2699" i="13" s="1"/>
  <c r="S6337" i="1"/>
  <c r="D2700" i="13" s="1"/>
  <c r="S6338" i="1"/>
  <c r="D2701" i="13" s="1"/>
  <c r="S6340" i="1"/>
  <c r="D2703" i="13" s="1"/>
  <c r="S6341" i="1"/>
  <c r="D2704" i="13" s="1"/>
  <c r="S6342" i="1"/>
  <c r="D2705" i="13" s="1"/>
  <c r="S6344" i="1"/>
  <c r="D2707" i="13" s="1"/>
  <c r="S6345" i="1"/>
  <c r="D2708" i="13" s="1"/>
  <c r="S6346" i="1"/>
  <c r="D2709" i="13" s="1"/>
  <c r="S6348" i="1"/>
  <c r="D2711" i="13" s="1"/>
  <c r="S6349" i="1"/>
  <c r="D2712" i="13" s="1"/>
  <c r="S6350" i="1"/>
  <c r="D2713" i="13" s="1"/>
  <c r="S6352" i="1"/>
  <c r="D2715" i="13" s="1"/>
  <c r="S6353" i="1"/>
  <c r="D2716" i="13" s="1"/>
  <c r="S6354" i="1"/>
  <c r="D2717" i="13" s="1"/>
  <c r="S6356" i="1"/>
  <c r="D2719" i="13" s="1"/>
  <c r="S6357" i="1"/>
  <c r="D2720" i="13" s="1"/>
  <c r="S6358" i="1"/>
  <c r="D2721" i="13" s="1"/>
  <c r="S6360" i="1"/>
  <c r="D2723" i="13" s="1"/>
  <c r="S6361" i="1"/>
  <c r="D2724" i="13" s="1"/>
  <c r="S6362" i="1"/>
  <c r="D2725" i="13" s="1"/>
  <c r="S6364" i="1"/>
  <c r="D2727" i="13" s="1"/>
  <c r="S6365" i="1"/>
  <c r="D2728" i="13" s="1"/>
  <c r="S6366" i="1"/>
  <c r="D2729" i="13" s="1"/>
  <c r="S6368" i="1"/>
  <c r="D2731" i="13" s="1"/>
  <c r="S6369" i="1"/>
  <c r="D2732" i="13" s="1"/>
  <c r="S6370" i="1"/>
  <c r="D2733" i="13" s="1"/>
  <c r="S6372" i="1"/>
  <c r="D2735" i="13" s="1"/>
  <c r="S6373" i="1"/>
  <c r="D2736" i="13" s="1"/>
  <c r="S6374" i="1"/>
  <c r="D2737" i="13" s="1"/>
  <c r="S6376" i="1"/>
  <c r="D2739" i="13" s="1"/>
  <c r="S6377" i="1"/>
  <c r="D2740" i="13" s="1"/>
  <c r="S6378" i="1"/>
  <c r="D2741" i="13" s="1"/>
  <c r="S6380" i="1"/>
  <c r="D2743" i="13" s="1"/>
  <c r="S6381" i="1"/>
  <c r="D2744" i="13" s="1"/>
  <c r="S6382" i="1"/>
  <c r="D2745" i="13" s="1"/>
  <c r="S6384" i="1"/>
  <c r="D2747" i="13" s="1"/>
  <c r="S6385" i="1"/>
  <c r="D2748" i="13" s="1"/>
  <c r="S6386" i="1"/>
  <c r="D2749" i="13" s="1"/>
  <c r="S6388" i="1"/>
  <c r="D2751" i="13" s="1"/>
  <c r="S6389" i="1"/>
  <c r="D2752" i="13" s="1"/>
  <c r="S6390" i="1"/>
  <c r="D2753" i="13" s="1"/>
  <c r="S6392" i="1"/>
  <c r="D2755" i="13" s="1"/>
  <c r="S6393" i="1"/>
  <c r="D2756" i="13" s="1"/>
  <c r="S6394" i="1"/>
  <c r="D2757" i="13" s="1"/>
  <c r="S6396" i="1"/>
  <c r="D2759" i="13" s="1"/>
  <c r="S6397" i="1"/>
  <c r="D2760" i="13" s="1"/>
  <c r="S6398" i="1"/>
  <c r="D2761" i="13" s="1"/>
  <c r="S6400" i="1"/>
  <c r="D2763" i="13" s="1"/>
  <c r="S6401" i="1"/>
  <c r="D2764" i="13" s="1"/>
  <c r="S6402" i="1"/>
  <c r="D2765" i="13" s="1"/>
  <c r="S6404" i="1"/>
  <c r="D2767" i="13" s="1"/>
  <c r="S6405" i="1"/>
  <c r="D2768" i="13" s="1"/>
  <c r="S6406" i="1"/>
  <c r="D2769" i="13" s="1"/>
  <c r="S6408" i="1"/>
  <c r="D2771" i="13" s="1"/>
  <c r="S6409" i="1"/>
  <c r="D2772" i="13" s="1"/>
  <c r="S6410" i="1"/>
  <c r="D2773" i="13" s="1"/>
  <c r="S6412" i="1"/>
  <c r="D2775" i="13" s="1"/>
  <c r="S6413" i="1"/>
  <c r="D2776" i="13" s="1"/>
  <c r="S6414" i="1"/>
  <c r="D2777" i="13" s="1"/>
  <c r="S6416" i="1"/>
  <c r="D2779" i="13" s="1"/>
  <c r="S6417" i="1"/>
  <c r="D2780" i="13" s="1"/>
  <c r="S6418" i="1"/>
  <c r="D2781" i="13" s="1"/>
  <c r="S6420" i="1"/>
  <c r="D2783" i="13" s="1"/>
  <c r="S6421" i="1"/>
  <c r="D2784" i="13" s="1"/>
  <c r="S6422" i="1"/>
  <c r="D2785" i="13" s="1"/>
  <c r="S6424" i="1"/>
  <c r="D2787" i="13" s="1"/>
  <c r="S6425" i="1"/>
  <c r="D2788" i="13" s="1"/>
  <c r="S6426" i="1"/>
  <c r="D2789" i="13" s="1"/>
  <c r="S6428" i="1"/>
  <c r="D2791" i="13" s="1"/>
  <c r="S6429" i="1"/>
  <c r="D2792" i="13" s="1"/>
  <c r="S6430" i="1"/>
  <c r="D2793" i="13" s="1"/>
  <c r="S6432" i="1"/>
  <c r="D2795" i="13" s="1"/>
  <c r="S6433" i="1"/>
  <c r="D2796" i="13" s="1"/>
  <c r="S6434" i="1"/>
  <c r="D2797" i="13" s="1"/>
  <c r="S6436" i="1"/>
  <c r="D2799" i="13" s="1"/>
  <c r="S6437" i="1"/>
  <c r="D2800" i="13" s="1"/>
  <c r="S6438" i="1"/>
  <c r="D2801" i="13" s="1"/>
  <c r="S6440" i="1"/>
  <c r="D2803" i="13" s="1"/>
  <c r="S6441" i="1"/>
  <c r="D2804" i="13" s="1"/>
  <c r="S6442" i="1"/>
  <c r="D2805" i="13" s="1"/>
  <c r="S6444" i="1"/>
  <c r="D2807" i="13" s="1"/>
  <c r="S6445" i="1"/>
  <c r="D2808" i="13" s="1"/>
  <c r="S6446" i="1"/>
  <c r="D2809" i="13" s="1"/>
  <c r="S6448" i="1"/>
  <c r="D2811" i="13" s="1"/>
  <c r="S6449" i="1"/>
  <c r="D2812" i="13" s="1"/>
  <c r="S6450" i="1"/>
  <c r="D2813" i="13" s="1"/>
  <c r="S6452" i="1"/>
  <c r="D2815" i="13" s="1"/>
  <c r="S6453" i="1"/>
  <c r="D2816" i="13" s="1"/>
  <c r="S6454" i="1"/>
  <c r="D2817" i="13" s="1"/>
  <c r="S6456" i="1"/>
  <c r="D2819" i="13" s="1"/>
  <c r="S6457" i="1"/>
  <c r="D2820" i="13" s="1"/>
  <c r="S6458" i="1"/>
  <c r="D2821" i="13" s="1"/>
  <c r="S6460" i="1"/>
  <c r="D2823" i="13" s="1"/>
  <c r="S6461" i="1"/>
  <c r="D2824" i="13" s="1"/>
  <c r="S6462" i="1"/>
  <c r="D2825" i="13" s="1"/>
  <c r="S6464" i="1"/>
  <c r="D2827" i="13" s="1"/>
  <c r="S6465" i="1"/>
  <c r="D2828" i="13" s="1"/>
  <c r="S6466" i="1"/>
  <c r="D2829" i="13" s="1"/>
  <c r="S6468" i="1"/>
  <c r="D2831" i="13" s="1"/>
  <c r="S6469" i="1"/>
  <c r="D2832" i="13" s="1"/>
  <c r="S6470" i="1"/>
  <c r="D2833" i="13" s="1"/>
  <c r="S6472" i="1"/>
  <c r="D2835" i="13" s="1"/>
  <c r="S6473" i="1"/>
  <c r="D2836" i="13" s="1"/>
  <c r="S6474" i="1"/>
  <c r="D2837" i="13" s="1"/>
  <c r="S6476" i="1"/>
  <c r="D2839" i="13" s="1"/>
  <c r="S6477" i="1"/>
  <c r="D2840" i="13" s="1"/>
  <c r="S6478" i="1"/>
  <c r="D2841" i="13" s="1"/>
  <c r="S6480" i="1"/>
  <c r="D2843" i="13" s="1"/>
  <c r="S6481" i="1"/>
  <c r="D2844" i="13" s="1"/>
  <c r="S6482" i="1"/>
  <c r="D2845" i="13" s="1"/>
  <c r="S6484" i="1"/>
  <c r="D2847" i="13" s="1"/>
  <c r="S6485" i="1"/>
  <c r="D2848" i="13" s="1"/>
  <c r="S6486" i="1"/>
  <c r="D2849" i="13" s="1"/>
  <c r="S6488" i="1"/>
  <c r="D2851" i="13" s="1"/>
  <c r="S6489" i="1"/>
  <c r="D2852" i="13" s="1"/>
  <c r="S6490" i="1"/>
  <c r="D2853" i="13" s="1"/>
  <c r="S6492" i="1"/>
  <c r="D2855" i="13" s="1"/>
  <c r="S6493" i="1"/>
  <c r="D2856" i="13" s="1"/>
  <c r="S6494" i="1"/>
  <c r="D2857" i="13" s="1"/>
  <c r="S6496" i="1"/>
  <c r="D2859" i="13" s="1"/>
  <c r="S6497" i="1"/>
  <c r="D2860" i="13" s="1"/>
  <c r="S6498" i="1"/>
  <c r="D2861" i="13" s="1"/>
  <c r="S6500" i="1"/>
  <c r="D2863" i="13" s="1"/>
  <c r="S6501" i="1"/>
  <c r="D2864" i="13" s="1"/>
  <c r="S6502" i="1"/>
  <c r="D2865" i="13" s="1"/>
  <c r="S6504" i="1"/>
  <c r="D2867" i="13" s="1"/>
  <c r="S6505" i="1"/>
  <c r="D2868" i="13" s="1"/>
  <c r="S6506" i="1"/>
  <c r="D2869" i="13" s="1"/>
  <c r="S6508" i="1"/>
  <c r="D2871" i="13" s="1"/>
  <c r="S6509" i="1"/>
  <c r="D2872" i="13" s="1"/>
  <c r="S6510" i="1"/>
  <c r="D2873" i="13" s="1"/>
  <c r="S6512" i="1"/>
  <c r="D2875" i="13" s="1"/>
  <c r="S6513" i="1"/>
  <c r="D2876" i="13" s="1"/>
  <c r="S6514" i="1"/>
  <c r="D2877" i="13" s="1"/>
  <c r="S6516" i="1"/>
  <c r="D2879" i="13" s="1"/>
  <c r="S6517" i="1"/>
  <c r="D2880" i="13" s="1"/>
  <c r="S6518" i="1"/>
  <c r="D2881" i="13" s="1"/>
  <c r="S6520" i="1"/>
  <c r="D2883" i="13" s="1"/>
  <c r="S6521" i="1"/>
  <c r="D2884" i="13" s="1"/>
  <c r="S6522" i="1"/>
  <c r="D2885" i="13" s="1"/>
  <c r="S6524" i="1"/>
  <c r="D2887" i="13" s="1"/>
  <c r="S6525" i="1"/>
  <c r="D2888" i="13" s="1"/>
  <c r="S6526" i="1"/>
  <c r="D2889" i="13" s="1"/>
  <c r="S6528" i="1"/>
  <c r="D2891" i="13" s="1"/>
  <c r="S6529" i="1"/>
  <c r="D2892" i="13" s="1"/>
  <c r="S6530" i="1"/>
  <c r="D2893" i="13" s="1"/>
  <c r="S6532" i="1"/>
  <c r="D2895" i="13" s="1"/>
  <c r="S6533" i="1"/>
  <c r="D2896" i="13" s="1"/>
  <c r="S6534" i="1"/>
  <c r="D2897" i="13" s="1"/>
  <c r="S6536" i="1"/>
  <c r="D2899" i="13" s="1"/>
  <c r="S6537" i="1"/>
  <c r="D2900" i="13" s="1"/>
  <c r="S6538" i="1"/>
  <c r="D2901" i="13" s="1"/>
  <c r="S6540" i="1"/>
  <c r="D2903" i="13" s="1"/>
  <c r="S6541" i="1"/>
  <c r="D2904" i="13" s="1"/>
  <c r="S6542" i="1"/>
  <c r="D2905" i="13" s="1"/>
  <c r="S6544" i="1"/>
  <c r="D2907" i="13" s="1"/>
  <c r="S6545" i="1"/>
  <c r="D2908" i="13" s="1"/>
  <c r="S6546" i="1"/>
  <c r="D2909" i="13" s="1"/>
  <c r="S6548" i="1"/>
  <c r="D2911" i="13" s="1"/>
  <c r="S6549" i="1"/>
  <c r="D2912" i="13" s="1"/>
  <c r="S6550" i="1"/>
  <c r="D2913" i="13" s="1"/>
  <c r="S6552" i="1"/>
  <c r="D2915" i="13" s="1"/>
  <c r="S6553" i="1"/>
  <c r="D2916" i="13" s="1"/>
  <c r="S6554" i="1"/>
  <c r="D2917" i="13" s="1"/>
  <c r="S6556" i="1"/>
  <c r="D2919" i="13" s="1"/>
  <c r="S6557" i="1"/>
  <c r="D2920" i="13" s="1"/>
  <c r="S6558" i="1"/>
  <c r="D2921" i="13" s="1"/>
  <c r="S6560" i="1"/>
  <c r="D2923" i="13" s="1"/>
  <c r="S6561" i="1"/>
  <c r="D2924" i="13" s="1"/>
  <c r="S6562" i="1"/>
  <c r="D2925" i="13" s="1"/>
  <c r="S6564" i="1"/>
  <c r="D2927" i="13" s="1"/>
  <c r="S6565" i="1"/>
  <c r="D2928" i="13" s="1"/>
  <c r="S6566" i="1"/>
  <c r="D2929" i="13" s="1"/>
  <c r="S6568" i="1"/>
  <c r="D6555" i="13" s="1"/>
  <c r="S6569" i="1"/>
  <c r="D6556" i="13" s="1"/>
  <c r="S6570" i="1"/>
  <c r="D6557" i="13" s="1"/>
  <c r="S6572" i="1"/>
  <c r="D6559" i="13" s="1"/>
  <c r="S6573" i="1"/>
  <c r="D6560" i="13" s="1"/>
  <c r="S6574" i="1"/>
  <c r="D6561" i="13" s="1"/>
  <c r="S6576" i="1"/>
  <c r="D6563" i="13" s="1"/>
  <c r="S6577" i="1"/>
  <c r="D6564" i="13" s="1"/>
  <c r="S6578" i="1"/>
  <c r="D6565" i="13" s="1"/>
  <c r="S6580" i="1"/>
  <c r="D6567" i="13" s="1"/>
  <c r="S6581" i="1"/>
  <c r="D6568" i="13" s="1"/>
  <c r="S6582" i="1"/>
  <c r="D6569" i="13" s="1"/>
  <c r="S6584" i="1"/>
  <c r="D6571" i="13" s="1"/>
  <c r="S6585" i="1"/>
  <c r="D6572" i="13" s="1"/>
  <c r="S6586" i="1"/>
  <c r="D6573" i="13" s="1"/>
  <c r="S6588" i="1"/>
  <c r="D6575" i="13" s="1"/>
  <c r="S6589" i="1"/>
  <c r="D6576" i="13" s="1"/>
  <c r="S6590" i="1"/>
  <c r="D6577" i="13" s="1"/>
  <c r="S6592" i="1"/>
  <c r="D6579" i="13" s="1"/>
  <c r="S6593" i="1"/>
  <c r="D6580" i="13" s="1"/>
  <c r="S6594" i="1"/>
  <c r="D6581" i="13" s="1"/>
  <c r="S6596" i="1"/>
  <c r="D6583" i="13" s="1"/>
  <c r="S6597" i="1"/>
  <c r="D6584" i="13" s="1"/>
  <c r="S6598" i="1"/>
  <c r="D6585" i="13" s="1"/>
  <c r="S6600" i="1"/>
  <c r="D6587" i="13" s="1"/>
  <c r="S6601" i="1"/>
  <c r="D6588" i="13" s="1"/>
  <c r="S6602" i="1"/>
  <c r="D6589" i="13" s="1"/>
  <c r="S6604" i="1"/>
  <c r="D6591" i="13" s="1"/>
  <c r="S6605" i="1"/>
  <c r="D6592" i="13" s="1"/>
  <c r="S6606" i="1"/>
  <c r="D6593" i="13" s="1"/>
  <c r="S6608" i="1"/>
  <c r="D6595" i="13" s="1"/>
  <c r="S6609" i="1"/>
  <c r="D6596" i="13" s="1"/>
  <c r="S6610" i="1"/>
  <c r="D6597" i="13" s="1"/>
  <c r="S6612" i="1"/>
  <c r="D6599" i="13" s="1"/>
  <c r="S6613" i="1"/>
  <c r="D6600" i="13" s="1"/>
  <c r="S6614" i="1"/>
  <c r="D6601" i="13" s="1"/>
  <c r="S6616" i="1"/>
  <c r="D6603" i="13" s="1"/>
  <c r="S6617" i="1"/>
  <c r="D6604" i="13" s="1"/>
  <c r="S6618" i="1"/>
  <c r="D6605" i="13" s="1"/>
  <c r="S6620" i="1"/>
  <c r="D6607" i="13" s="1"/>
  <c r="S6621" i="1"/>
  <c r="D6608" i="13" s="1"/>
  <c r="S6622" i="1"/>
  <c r="D6609" i="13" s="1"/>
  <c r="S6624" i="1"/>
  <c r="D6611" i="13" s="1"/>
  <c r="S6625" i="1"/>
  <c r="D6612" i="13" s="1"/>
  <c r="S6626" i="1"/>
  <c r="D6613" i="13" s="1"/>
  <c r="S6628" i="1"/>
  <c r="D6615" i="13" s="1"/>
  <c r="S6629" i="1"/>
  <c r="D6616" i="13" s="1"/>
  <c r="S6630" i="1"/>
  <c r="D6617" i="13" s="1"/>
  <c r="S6632" i="1"/>
  <c r="D6619" i="13" s="1"/>
  <c r="S6633" i="1"/>
  <c r="D6620" i="13" s="1"/>
  <c r="S6634" i="1"/>
  <c r="D6621" i="13" s="1"/>
  <c r="S6636" i="1"/>
  <c r="D6623" i="13" s="1"/>
  <c r="S6637" i="1"/>
  <c r="D6624" i="13" s="1"/>
  <c r="S6638" i="1"/>
  <c r="D6625" i="13" s="1"/>
  <c r="S6640" i="1"/>
  <c r="D6627" i="13" s="1"/>
  <c r="S6641" i="1"/>
  <c r="D6628" i="13" s="1"/>
  <c r="S6642" i="1"/>
  <c r="D6629" i="13" s="1"/>
  <c r="S6644" i="1"/>
  <c r="D6631" i="13" s="1"/>
  <c r="S6645" i="1"/>
  <c r="D6632" i="13" s="1"/>
  <c r="S6646" i="1"/>
  <c r="D6633" i="13" s="1"/>
  <c r="S6648" i="1"/>
  <c r="D6635" i="13" s="1"/>
  <c r="S6649" i="1"/>
  <c r="D6636" i="13" s="1"/>
  <c r="S6650" i="1"/>
  <c r="D6637" i="13" s="1"/>
  <c r="S6652" i="1"/>
  <c r="D6639" i="13" s="1"/>
  <c r="S6653" i="1"/>
  <c r="D6640" i="13" s="1"/>
  <c r="S6654" i="1"/>
  <c r="D6641" i="13" s="1"/>
  <c r="S6656" i="1"/>
  <c r="D6643" i="13" s="1"/>
  <c r="S6657" i="1"/>
  <c r="D6644" i="13" s="1"/>
  <c r="S6658" i="1"/>
  <c r="D6645" i="13" s="1"/>
  <c r="S6660" i="1"/>
  <c r="D6647" i="13" s="1"/>
  <c r="S6661" i="1"/>
  <c r="D6648" i="13" s="1"/>
  <c r="S6662" i="1"/>
  <c r="D6649" i="13" s="1"/>
  <c r="S6664" i="1"/>
  <c r="D6651" i="13" s="1"/>
  <c r="S6665" i="1"/>
  <c r="D6652" i="13" s="1"/>
  <c r="S6666" i="1"/>
  <c r="D6653" i="13" s="1"/>
  <c r="S6668" i="1"/>
  <c r="D6655" i="13" s="1"/>
  <c r="S6669" i="1"/>
  <c r="D6656" i="13" s="1"/>
  <c r="S6670" i="1"/>
  <c r="D6657" i="13" s="1"/>
  <c r="S6672" i="1"/>
  <c r="D6659" i="13" s="1"/>
  <c r="S6673" i="1"/>
  <c r="D6660" i="13" s="1"/>
  <c r="S6674" i="1"/>
  <c r="D6661" i="13" s="1"/>
  <c r="S6676" i="1"/>
  <c r="D6663" i="13" s="1"/>
  <c r="S6677" i="1"/>
  <c r="D6664" i="13" s="1"/>
  <c r="S6678" i="1"/>
  <c r="D6665" i="13" s="1"/>
  <c r="S6680" i="1"/>
  <c r="D6667" i="13" s="1"/>
  <c r="S6681" i="1"/>
  <c r="D6668" i="13" s="1"/>
  <c r="S6682" i="1"/>
  <c r="D6669" i="13" s="1"/>
  <c r="S6684" i="1"/>
  <c r="D6671" i="13" s="1"/>
  <c r="S6685" i="1"/>
  <c r="D6672" i="13" s="1"/>
  <c r="S6686" i="1"/>
  <c r="D6673" i="13" s="1"/>
  <c r="S6688" i="1"/>
  <c r="D6675" i="13" s="1"/>
  <c r="S6689" i="1"/>
  <c r="D6676" i="13" s="1"/>
  <c r="S6690" i="1"/>
  <c r="D6677" i="13" s="1"/>
  <c r="S6692" i="1"/>
  <c r="D6679" i="13" s="1"/>
  <c r="S6693" i="1"/>
  <c r="D6680" i="13" s="1"/>
  <c r="S6694" i="1"/>
  <c r="D6681" i="13" s="1"/>
  <c r="S6696" i="1"/>
  <c r="D6683" i="13" s="1"/>
  <c r="S6697" i="1"/>
  <c r="D6684" i="13" s="1"/>
  <c r="S6698" i="1"/>
  <c r="D6685" i="13" s="1"/>
  <c r="S6700" i="1"/>
  <c r="D6687" i="13" s="1"/>
  <c r="S6701" i="1"/>
  <c r="D6688" i="13" s="1"/>
  <c r="S6702" i="1"/>
  <c r="D6689" i="13" s="1"/>
  <c r="S6704" i="1"/>
  <c r="D6691" i="13" s="1"/>
  <c r="S6705" i="1"/>
  <c r="D6692" i="13" s="1"/>
  <c r="S6706" i="1"/>
  <c r="D6693" i="13" s="1"/>
  <c r="S6708" i="1"/>
  <c r="D6695" i="13" s="1"/>
  <c r="S6709" i="1"/>
  <c r="D6696" i="13" s="1"/>
  <c r="S6710" i="1"/>
  <c r="D6697" i="13" s="1"/>
  <c r="S6712" i="1"/>
  <c r="D6699" i="13" s="1"/>
  <c r="S6713" i="1"/>
  <c r="D6700" i="13" s="1"/>
  <c r="S6714" i="1"/>
  <c r="D6701" i="13" s="1"/>
  <c r="S6716" i="1"/>
  <c r="D6703" i="13" s="1"/>
  <c r="S6717" i="1"/>
  <c r="D6704" i="13" s="1"/>
  <c r="S6718" i="1"/>
  <c r="D6705" i="13" s="1"/>
  <c r="S6720" i="1"/>
  <c r="D6707" i="13" s="1"/>
  <c r="S6721" i="1"/>
  <c r="D6708" i="13" s="1"/>
  <c r="S6722" i="1"/>
  <c r="D6709" i="13" s="1"/>
  <c r="S6724" i="1"/>
  <c r="D6711" i="13" s="1"/>
  <c r="S6725" i="1"/>
  <c r="D6712" i="13" s="1"/>
  <c r="S6726" i="1"/>
  <c r="D6713" i="13" s="1"/>
  <c r="S6728" i="1"/>
  <c r="D6715" i="13" s="1"/>
  <c r="S6729" i="1"/>
  <c r="D6716" i="13" s="1"/>
  <c r="S6730" i="1"/>
  <c r="D6717" i="13" s="1"/>
  <c r="S6732" i="1"/>
  <c r="D6719" i="13" s="1"/>
  <c r="S6733" i="1"/>
  <c r="D6720" i="13" s="1"/>
  <c r="S6734" i="1"/>
  <c r="D6721" i="13" s="1"/>
  <c r="S6736" i="1"/>
  <c r="D6723" i="13" s="1"/>
  <c r="S6737" i="1"/>
  <c r="D6724" i="13" s="1"/>
  <c r="S6738" i="1"/>
  <c r="D6725" i="13" s="1"/>
  <c r="S6740" i="1"/>
  <c r="D6727" i="13" s="1"/>
  <c r="S6741" i="1"/>
  <c r="D6728" i="13" s="1"/>
  <c r="S6742" i="1"/>
  <c r="D6729" i="13" s="1"/>
  <c r="S6744" i="1"/>
  <c r="D6731" i="13" s="1"/>
  <c r="S6745" i="1"/>
  <c r="D6732" i="13" s="1"/>
  <c r="S6746" i="1"/>
  <c r="D6733" i="13" s="1"/>
  <c r="S6748" i="1"/>
  <c r="D6735" i="13" s="1"/>
  <c r="S6749" i="1"/>
  <c r="D6736" i="13" s="1"/>
  <c r="S6750" i="1"/>
  <c r="D6737" i="13" s="1"/>
  <c r="S6752" i="1"/>
  <c r="D6739" i="13" s="1"/>
  <c r="S6753" i="1"/>
  <c r="D6740" i="13" s="1"/>
  <c r="S6754" i="1"/>
  <c r="D6741" i="13" s="1"/>
  <c r="S6756" i="1"/>
  <c r="D6743" i="13" s="1"/>
  <c r="S6757" i="1"/>
  <c r="D6744" i="13" s="1"/>
  <c r="S6758" i="1"/>
  <c r="D6745" i="13" s="1"/>
  <c r="S6760" i="1"/>
  <c r="D6747" i="13" s="1"/>
  <c r="S6761" i="1"/>
  <c r="D6748" i="13" s="1"/>
  <c r="S6762" i="1"/>
  <c r="D6749" i="13" s="1"/>
  <c r="S6764" i="1"/>
  <c r="D6751" i="13" s="1"/>
  <c r="S6765" i="1"/>
  <c r="D6752" i="13" s="1"/>
  <c r="S6766" i="1"/>
  <c r="D6753" i="13" s="1"/>
  <c r="S6768" i="1"/>
  <c r="D6755" i="13" s="1"/>
  <c r="S6769" i="1"/>
  <c r="D6756" i="13" s="1"/>
  <c r="S6770" i="1"/>
  <c r="D6757" i="13" s="1"/>
  <c r="S6772" i="1"/>
  <c r="D6759" i="13" s="1"/>
  <c r="S6773" i="1"/>
  <c r="D6760" i="13" s="1"/>
  <c r="S6774" i="1"/>
  <c r="D6761" i="13" s="1"/>
  <c r="S6776" i="1"/>
  <c r="D6763" i="13" s="1"/>
  <c r="S6777" i="1"/>
  <c r="D6764" i="13" s="1"/>
  <c r="S6778" i="1"/>
  <c r="D6765" i="13" s="1"/>
  <c r="S6780" i="1"/>
  <c r="D6767" i="13" s="1"/>
  <c r="S6781" i="1"/>
  <c r="D6768" i="13" s="1"/>
  <c r="S6782" i="1"/>
  <c r="D6769" i="13" s="1"/>
  <c r="S6784" i="1"/>
  <c r="D6771" i="13" s="1"/>
  <c r="S6785" i="1"/>
  <c r="D6772" i="13" s="1"/>
  <c r="S6786" i="1"/>
  <c r="D6773" i="13" s="1"/>
  <c r="S6788" i="1"/>
  <c r="D6775" i="13" s="1"/>
  <c r="S6789" i="1"/>
  <c r="D6776" i="13" s="1"/>
  <c r="S6790" i="1"/>
  <c r="D6777" i="13" s="1"/>
  <c r="S6792" i="1"/>
  <c r="D6779" i="13" s="1"/>
  <c r="S6793" i="1"/>
  <c r="D6780" i="13" s="1"/>
  <c r="S6794" i="1"/>
  <c r="D6781" i="13" s="1"/>
  <c r="S6796" i="1"/>
  <c r="D6783" i="13" s="1"/>
  <c r="S6797" i="1"/>
  <c r="D6784" i="13" s="1"/>
  <c r="S6798" i="1"/>
  <c r="D6785" i="13" s="1"/>
  <c r="S6800" i="1"/>
  <c r="D6787" i="13" s="1"/>
  <c r="S6801" i="1"/>
  <c r="D6788" i="13" s="1"/>
  <c r="S6802" i="1"/>
  <c r="D6789" i="13" s="1"/>
  <c r="S6804" i="1"/>
  <c r="D6791" i="13" s="1"/>
  <c r="S6805" i="1"/>
  <c r="D6792" i="13" s="1"/>
  <c r="S6806" i="1"/>
  <c r="D6793" i="13" s="1"/>
  <c r="S6808" i="1"/>
  <c r="D6795" i="13" s="1"/>
  <c r="S6809" i="1"/>
  <c r="D6796" i="13" s="1"/>
  <c r="S6810" i="1"/>
  <c r="D6797" i="13" s="1"/>
  <c r="S6812" i="1"/>
  <c r="D6799" i="13" s="1"/>
  <c r="S6813" i="1"/>
  <c r="D6800" i="13" s="1"/>
  <c r="S6814" i="1"/>
  <c r="D6801" i="13" s="1"/>
  <c r="S6816" i="1"/>
  <c r="D6803" i="13" s="1"/>
  <c r="S6817" i="1"/>
  <c r="D6804" i="13" s="1"/>
  <c r="S6818" i="1"/>
  <c r="D6805" i="13" s="1"/>
  <c r="S6820" i="1"/>
  <c r="D6807" i="13" s="1"/>
  <c r="S6821" i="1"/>
  <c r="D6808" i="13" s="1"/>
  <c r="S6822" i="1"/>
  <c r="D6809" i="13" s="1"/>
  <c r="S6824" i="1"/>
  <c r="D6811" i="13" s="1"/>
  <c r="S6825" i="1"/>
  <c r="D6812" i="13" s="1"/>
  <c r="S6826" i="1"/>
  <c r="D6813" i="13" s="1"/>
  <c r="S6828" i="1"/>
  <c r="D6815" i="13" s="1"/>
  <c r="S6829" i="1"/>
  <c r="D6816" i="13" s="1"/>
  <c r="S6830" i="1"/>
  <c r="D6817" i="13" s="1"/>
  <c r="S6832" i="1"/>
  <c r="D6819" i="13" s="1"/>
  <c r="S6833" i="1"/>
  <c r="D6820" i="13" s="1"/>
  <c r="S6834" i="1"/>
  <c r="D6821" i="13" s="1"/>
  <c r="S6836" i="1"/>
  <c r="D6823" i="13" s="1"/>
  <c r="S6837" i="1"/>
  <c r="D6824" i="13" s="1"/>
  <c r="S6838" i="1"/>
  <c r="D6825" i="13" s="1"/>
  <c r="S6840" i="1"/>
  <c r="D6827" i="13" s="1"/>
  <c r="S6841" i="1"/>
  <c r="D6828" i="13" s="1"/>
  <c r="S6842" i="1"/>
  <c r="D6829" i="13" s="1"/>
  <c r="S6844" i="1"/>
  <c r="D6831" i="13" s="1"/>
  <c r="S6845" i="1"/>
  <c r="D6832" i="13" s="1"/>
  <c r="S6846" i="1"/>
  <c r="D6833" i="13" s="1"/>
  <c r="S6848" i="1"/>
  <c r="D6835" i="13" s="1"/>
  <c r="S6849" i="1"/>
  <c r="D6836" i="13" s="1"/>
  <c r="S6850" i="1"/>
  <c r="D6837" i="13" s="1"/>
  <c r="S6852" i="1"/>
  <c r="D6839" i="13" s="1"/>
  <c r="S6853" i="1"/>
  <c r="D6840" i="13" s="1"/>
  <c r="S6854" i="1"/>
  <c r="D6841" i="13" s="1"/>
  <c r="S6856" i="1"/>
  <c r="D6843" i="13" s="1"/>
  <c r="S6857" i="1"/>
  <c r="D6844" i="13" s="1"/>
  <c r="S6858" i="1"/>
  <c r="D6845" i="13" s="1"/>
  <c r="S6860" i="1"/>
  <c r="D6847" i="13" s="1"/>
  <c r="S6861" i="1"/>
  <c r="D6848" i="13" s="1"/>
  <c r="S6862" i="1"/>
  <c r="D6849" i="13" s="1"/>
  <c r="S6864" i="1"/>
  <c r="D6851" i="13" s="1"/>
  <c r="S6865" i="1"/>
  <c r="D6852" i="13" s="1"/>
  <c r="S6866" i="1"/>
  <c r="D6853" i="13" s="1"/>
  <c r="S6868" i="1"/>
  <c r="D6855" i="13" s="1"/>
  <c r="S6869" i="1"/>
  <c r="D6856" i="13" s="1"/>
  <c r="S6870" i="1"/>
  <c r="D6857" i="13" s="1"/>
  <c r="S6872" i="1"/>
  <c r="D6859" i="13" s="1"/>
  <c r="S6873" i="1"/>
  <c r="D6860" i="13" s="1"/>
  <c r="S6874" i="1"/>
  <c r="D6861" i="13" s="1"/>
  <c r="S6876" i="1"/>
  <c r="D6863" i="13" s="1"/>
  <c r="S6877" i="1"/>
  <c r="D6864" i="13" s="1"/>
  <c r="S6878" i="1"/>
  <c r="D6865" i="13" s="1"/>
  <c r="S6880" i="1"/>
  <c r="D6867" i="13" s="1"/>
  <c r="S6881" i="1"/>
  <c r="D6868" i="13" s="1"/>
  <c r="S6882" i="1"/>
  <c r="D6869" i="13" s="1"/>
  <c r="S6884" i="1"/>
  <c r="D6871" i="13" s="1"/>
  <c r="S6885" i="1"/>
  <c r="D6872" i="13" s="1"/>
  <c r="S6886" i="1"/>
  <c r="D6873" i="13" s="1"/>
  <c r="S6888" i="1"/>
  <c r="D6875" i="13" s="1"/>
  <c r="S6889" i="1"/>
  <c r="D6876" i="13" s="1"/>
  <c r="S6890" i="1"/>
  <c r="D6877" i="13" s="1"/>
  <c r="S6892" i="1"/>
  <c r="D6879" i="13" s="1"/>
  <c r="S6893" i="1"/>
  <c r="D6880" i="13" s="1"/>
  <c r="S6894" i="1"/>
  <c r="D6881" i="13" s="1"/>
  <c r="S6896" i="1"/>
  <c r="D6883" i="13" s="1"/>
  <c r="S6897" i="1"/>
  <c r="D6884" i="13" s="1"/>
  <c r="S6898" i="1"/>
  <c r="D6885" i="13" s="1"/>
  <c r="S6900" i="1"/>
  <c r="D6887" i="13" s="1"/>
  <c r="S6901" i="1"/>
  <c r="D6888" i="13" s="1"/>
  <c r="S6902" i="1"/>
  <c r="D6889" i="13" s="1"/>
  <c r="S6904" i="1"/>
  <c r="D6891" i="13" s="1"/>
  <c r="S6905" i="1"/>
  <c r="D6892" i="13" s="1"/>
  <c r="S6906" i="1"/>
  <c r="D6893" i="13" s="1"/>
  <c r="S6908" i="1"/>
  <c r="D6895" i="13" s="1"/>
  <c r="S6909" i="1"/>
  <c r="D6896" i="13" s="1"/>
  <c r="S6910" i="1"/>
  <c r="D6897" i="13" s="1"/>
  <c r="S6912" i="1"/>
  <c r="D6899" i="13" s="1"/>
  <c r="S6913" i="1"/>
  <c r="D6900" i="13" s="1"/>
  <c r="S6914" i="1"/>
  <c r="D6901" i="13" s="1"/>
  <c r="S6916" i="1"/>
  <c r="D6903" i="13" s="1"/>
  <c r="S6917" i="1"/>
  <c r="D6904" i="13" s="1"/>
  <c r="S6918" i="1"/>
  <c r="D6905" i="13" s="1"/>
  <c r="S6920" i="1"/>
  <c r="D6907" i="13" s="1"/>
  <c r="S6921" i="1"/>
  <c r="D6908" i="13" s="1"/>
  <c r="S6922" i="1"/>
  <c r="D6909" i="13" s="1"/>
  <c r="S6924" i="1"/>
  <c r="D6911" i="13" s="1"/>
  <c r="S6925" i="1"/>
  <c r="D6912" i="13" s="1"/>
  <c r="S6926" i="1"/>
  <c r="D6913" i="13" s="1"/>
  <c r="S6928" i="1"/>
  <c r="D6915" i="13" s="1"/>
  <c r="S6929" i="1"/>
  <c r="D6916" i="13" s="1"/>
  <c r="S6930" i="1"/>
  <c r="D6917" i="13" s="1"/>
  <c r="S6932" i="1"/>
  <c r="D6919" i="13" s="1"/>
  <c r="S6933" i="1"/>
  <c r="D6920" i="13" s="1"/>
  <c r="S6934" i="1"/>
  <c r="D6921" i="13" s="1"/>
  <c r="S6936" i="1"/>
  <c r="D6923" i="13" s="1"/>
  <c r="S6937" i="1"/>
  <c r="D6924" i="13" s="1"/>
  <c r="S6938" i="1"/>
  <c r="D6925" i="13" s="1"/>
  <c r="S6940" i="1"/>
  <c r="D6927" i="13" s="1"/>
  <c r="S6941" i="1"/>
  <c r="D6928" i="13" s="1"/>
  <c r="S6942" i="1"/>
  <c r="D6929" i="13" s="1"/>
  <c r="S6944" i="1"/>
  <c r="D6931" i="13" s="1"/>
  <c r="S6945" i="1"/>
  <c r="D6932" i="13" s="1"/>
  <c r="S6946" i="1"/>
  <c r="D6933" i="13" s="1"/>
  <c r="S6948" i="1"/>
  <c r="D6935" i="13" s="1"/>
  <c r="S6949" i="1"/>
  <c r="D6936" i="13" s="1"/>
  <c r="S6950" i="1"/>
  <c r="D6937" i="13" s="1"/>
  <c r="S6952" i="1"/>
  <c r="D6939" i="13" s="1"/>
  <c r="S6953" i="1"/>
  <c r="D6940" i="13" s="1"/>
  <c r="S6954" i="1"/>
  <c r="D6941" i="13" s="1"/>
  <c r="S6956" i="1"/>
  <c r="D6943" i="13" s="1"/>
  <c r="S6957" i="1"/>
  <c r="D6944" i="13" s="1"/>
  <c r="S6958" i="1"/>
  <c r="D6945" i="13" s="1"/>
  <c r="S6960" i="1"/>
  <c r="D6947" i="13" s="1"/>
  <c r="S6961" i="1"/>
  <c r="D6948" i="13" s="1"/>
  <c r="S6962" i="1"/>
  <c r="D6949" i="13" s="1"/>
  <c r="S6964" i="1"/>
  <c r="D6951" i="13" s="1"/>
  <c r="S6965" i="1"/>
  <c r="D6952" i="13" s="1"/>
  <c r="S6966" i="1"/>
  <c r="D6953" i="13" s="1"/>
  <c r="S6968" i="1"/>
  <c r="D6955" i="13" s="1"/>
  <c r="S6969" i="1"/>
  <c r="D6956" i="13" s="1"/>
  <c r="S6970" i="1"/>
  <c r="D6957" i="13" s="1"/>
  <c r="S6972" i="1"/>
  <c r="D6959" i="13" s="1"/>
  <c r="S6973" i="1"/>
  <c r="D6960" i="13" s="1"/>
  <c r="S6974" i="1"/>
  <c r="D6961" i="13" s="1"/>
  <c r="S6976" i="1"/>
  <c r="D6963" i="13" s="1"/>
  <c r="S6977" i="1"/>
  <c r="D6964" i="13" s="1"/>
  <c r="S6978" i="1"/>
  <c r="D6965" i="13" s="1"/>
  <c r="S6980" i="1"/>
  <c r="D6967" i="13" s="1"/>
  <c r="S6981" i="1"/>
  <c r="D6968" i="13" s="1"/>
  <c r="S6982" i="1"/>
  <c r="D6969" i="13" s="1"/>
  <c r="S6984" i="1"/>
  <c r="D6971" i="13" s="1"/>
  <c r="S6985" i="1"/>
  <c r="D6972" i="13" s="1"/>
  <c r="S6986" i="1"/>
  <c r="D6973" i="13" s="1"/>
  <c r="S6988" i="1"/>
  <c r="D6975" i="13" s="1"/>
  <c r="S6989" i="1"/>
  <c r="D6976" i="13" s="1"/>
  <c r="S6990" i="1"/>
  <c r="D6977" i="13" s="1"/>
  <c r="S6992" i="1"/>
  <c r="D6979" i="13" s="1"/>
  <c r="S6993" i="1"/>
  <c r="D6980" i="13" s="1"/>
  <c r="S6994" i="1"/>
  <c r="D6981" i="13" s="1"/>
  <c r="S6996" i="1"/>
  <c r="D6983" i="13" s="1"/>
  <c r="S6997" i="1"/>
  <c r="D6984" i="13" s="1"/>
  <c r="S6998" i="1"/>
  <c r="D6985" i="13" s="1"/>
  <c r="S7000" i="1"/>
  <c r="D6987" i="13" s="1"/>
  <c r="S7001" i="1"/>
  <c r="D6988" i="13" s="1"/>
  <c r="S7002" i="1"/>
  <c r="D6989" i="13" s="1"/>
  <c r="S7004" i="1"/>
  <c r="D6991" i="13" s="1"/>
  <c r="S7005" i="1"/>
  <c r="D6992" i="13" s="1"/>
  <c r="S7006" i="1"/>
  <c r="D6993" i="13" s="1"/>
  <c r="S7008" i="1"/>
  <c r="D6995" i="13" s="1"/>
  <c r="S7009" i="1"/>
  <c r="D6996" i="13" s="1"/>
  <c r="S7010" i="1"/>
  <c r="D6997" i="13" s="1"/>
  <c r="S7012" i="1"/>
  <c r="D6999" i="13" s="1"/>
  <c r="S7013" i="1"/>
  <c r="D7000" i="13" s="1"/>
  <c r="S7014" i="1"/>
  <c r="D7001" i="13" s="1"/>
  <c r="S7016" i="1"/>
  <c r="D7003" i="13" s="1"/>
  <c r="S7017" i="1"/>
  <c r="D7004" i="13" s="1"/>
  <c r="S7018" i="1"/>
  <c r="D7005" i="13" s="1"/>
  <c r="S7020" i="1"/>
  <c r="D7007" i="13" s="1"/>
  <c r="S7021" i="1"/>
  <c r="D7008" i="13" s="1"/>
  <c r="S7022" i="1"/>
  <c r="D7009" i="13" s="1"/>
  <c r="S7024" i="1"/>
  <c r="D7011" i="13" s="1"/>
  <c r="S7025" i="1"/>
  <c r="D7012" i="13" s="1"/>
  <c r="S7026" i="1"/>
  <c r="D7013" i="13" s="1"/>
  <c r="S7028" i="1"/>
  <c r="D7015" i="13" s="1"/>
  <c r="S7029" i="1"/>
  <c r="D7016" i="13" s="1"/>
  <c r="S7030" i="1"/>
  <c r="D7017" i="13" s="1"/>
  <c r="S7032" i="1"/>
  <c r="D7019" i="13" s="1"/>
  <c r="S7033" i="1"/>
  <c r="D7020" i="13" s="1"/>
  <c r="S7034" i="1"/>
  <c r="D7021" i="13" s="1"/>
  <c r="S7036" i="1"/>
  <c r="D7023" i="13" s="1"/>
  <c r="S7037" i="1"/>
  <c r="D7024" i="13" s="1"/>
  <c r="S7038" i="1"/>
  <c r="D7025" i="13" s="1"/>
  <c r="S7040" i="1"/>
  <c r="D7027" i="13" s="1"/>
  <c r="S7041" i="1"/>
  <c r="D7028" i="13" s="1"/>
  <c r="S7042" i="1"/>
  <c r="D7029" i="13" s="1"/>
  <c r="S7044" i="1"/>
  <c r="D7031" i="13" s="1"/>
  <c r="S7045" i="1"/>
  <c r="D7032" i="13" s="1"/>
  <c r="S7046" i="1"/>
  <c r="D7033" i="13" s="1"/>
  <c r="S7048" i="1"/>
  <c r="D7035" i="13" s="1"/>
  <c r="S7049" i="1"/>
  <c r="D7036" i="13" s="1"/>
  <c r="S7050" i="1"/>
  <c r="D7037" i="13" s="1"/>
  <c r="S7052" i="1"/>
  <c r="D7039" i="13" s="1"/>
  <c r="S7053" i="1"/>
  <c r="D7040" i="13" s="1"/>
  <c r="S7054" i="1"/>
  <c r="D7041" i="13" s="1"/>
  <c r="S7056" i="1"/>
  <c r="D7043" i="13" s="1"/>
  <c r="S7057" i="1"/>
  <c r="D7044" i="13" s="1"/>
  <c r="S7058" i="1"/>
  <c r="D7045" i="13" s="1"/>
  <c r="S7060" i="1"/>
  <c r="D7047" i="13" s="1"/>
  <c r="S7061" i="1"/>
  <c r="D7048" i="13" s="1"/>
  <c r="S7062" i="1"/>
  <c r="D7049" i="13" s="1"/>
  <c r="S7064" i="1"/>
  <c r="D7051" i="13" s="1"/>
  <c r="S7065" i="1"/>
  <c r="D7052" i="13" s="1"/>
  <c r="S7066" i="1"/>
  <c r="D7053" i="13" s="1"/>
  <c r="S7068" i="1"/>
  <c r="D7055" i="13" s="1"/>
  <c r="S7069" i="1"/>
  <c r="D7056" i="13" s="1"/>
  <c r="S7070" i="1"/>
  <c r="D7057" i="13" s="1"/>
  <c r="S7072" i="1"/>
  <c r="D7059" i="13" s="1"/>
  <c r="S7073" i="1"/>
  <c r="D7060" i="13" s="1"/>
  <c r="S7074" i="1"/>
  <c r="D7061" i="13" s="1"/>
  <c r="S7076" i="1"/>
  <c r="D7063" i="13" s="1"/>
  <c r="S7077" i="1"/>
  <c r="D7064" i="13" s="1"/>
  <c r="S7078" i="1"/>
  <c r="D7065" i="13" s="1"/>
  <c r="S7080" i="1"/>
  <c r="D7067" i="13" s="1"/>
  <c r="S7081" i="1"/>
  <c r="D7068" i="13" s="1"/>
  <c r="S7082" i="1"/>
  <c r="D7069" i="13" s="1"/>
  <c r="S7084" i="1"/>
  <c r="D7071" i="13" s="1"/>
  <c r="S7085" i="1"/>
  <c r="D7072" i="13" s="1"/>
  <c r="S7086" i="1"/>
  <c r="D7073" i="13" s="1"/>
  <c r="S7088" i="1"/>
  <c r="D7075" i="13" s="1"/>
  <c r="S7089" i="1"/>
  <c r="D7076" i="13" s="1"/>
  <c r="S7090" i="1"/>
  <c r="D7077" i="13" s="1"/>
  <c r="S7092" i="1"/>
  <c r="D7079" i="13" s="1"/>
  <c r="S7093" i="1"/>
  <c r="D7080" i="13" s="1"/>
  <c r="S7094" i="1"/>
  <c r="D7081" i="13" s="1"/>
  <c r="S7096" i="1"/>
  <c r="D7083" i="13" s="1"/>
  <c r="S7097" i="1"/>
  <c r="D7084" i="13" s="1"/>
  <c r="S7098" i="1"/>
  <c r="D7085" i="13" s="1"/>
  <c r="S7100" i="1"/>
  <c r="D7087" i="13" s="1"/>
  <c r="S7101" i="1"/>
  <c r="D7088" i="13" s="1"/>
  <c r="S7102" i="1"/>
  <c r="D7089" i="13" s="1"/>
  <c r="S7104" i="1"/>
  <c r="D7091" i="13" s="1"/>
  <c r="S7105" i="1"/>
  <c r="D7092" i="13" s="1"/>
  <c r="S7106" i="1"/>
  <c r="D7093" i="13" s="1"/>
  <c r="S7108" i="1"/>
  <c r="D7095" i="13" s="1"/>
  <c r="S7109" i="1"/>
  <c r="D7096" i="13" s="1"/>
  <c r="S7110" i="1"/>
  <c r="D7097" i="13" s="1"/>
  <c r="S7112" i="1"/>
  <c r="D7099" i="13" s="1"/>
  <c r="S7113" i="1"/>
  <c r="D7100" i="13" s="1"/>
  <c r="S7114" i="1"/>
  <c r="D7101" i="13" s="1"/>
  <c r="S7116" i="1"/>
  <c r="D7103" i="13" s="1"/>
  <c r="S7117" i="1"/>
  <c r="D7104" i="13" s="1"/>
  <c r="S7118" i="1"/>
  <c r="D7105" i="13" s="1"/>
  <c r="S7120" i="1"/>
  <c r="D7107" i="13" s="1"/>
  <c r="S7121" i="1"/>
  <c r="D7108" i="13" s="1"/>
  <c r="S7122" i="1"/>
  <c r="D7109" i="13" s="1"/>
  <c r="S7124" i="1"/>
  <c r="D7111" i="13" s="1"/>
  <c r="S7125" i="1"/>
  <c r="D7112" i="13" s="1"/>
  <c r="S7126" i="1"/>
  <c r="D7113" i="13" s="1"/>
  <c r="S7128" i="1"/>
  <c r="D7115" i="13" s="1"/>
  <c r="S7129" i="1"/>
  <c r="D7116" i="13" s="1"/>
  <c r="S7130" i="1"/>
  <c r="D7117" i="13" s="1"/>
  <c r="S7132" i="1"/>
  <c r="D7119" i="13" s="1"/>
  <c r="S7133" i="1"/>
  <c r="D7120" i="13" s="1"/>
  <c r="S7134" i="1"/>
  <c r="D7121" i="13" s="1"/>
  <c r="S7136" i="1"/>
  <c r="D7123" i="13" s="1"/>
  <c r="S7137" i="1"/>
  <c r="D7124" i="13" s="1"/>
  <c r="S7138" i="1"/>
  <c r="D7125" i="13" s="1"/>
  <c r="S7140" i="1"/>
  <c r="D7127" i="13" s="1"/>
  <c r="S7141" i="1"/>
  <c r="D7128" i="13" s="1"/>
  <c r="S7142" i="1"/>
  <c r="D7129" i="13" s="1"/>
  <c r="S7144" i="1"/>
  <c r="D7131" i="13" s="1"/>
  <c r="S7145" i="1"/>
  <c r="D7132" i="13" s="1"/>
  <c r="S7146" i="1"/>
  <c r="D7133" i="13" s="1"/>
  <c r="S7148" i="1"/>
  <c r="D7135" i="13" s="1"/>
  <c r="S7149" i="1"/>
  <c r="D7136" i="13" s="1"/>
  <c r="S7150" i="1"/>
  <c r="D7137" i="13" s="1"/>
  <c r="S7152" i="1"/>
  <c r="D7139" i="13" s="1"/>
  <c r="S7153" i="1"/>
  <c r="D7140" i="13" s="1"/>
  <c r="S7154" i="1"/>
  <c r="D7141" i="13" s="1"/>
  <c r="S7156" i="1"/>
  <c r="D7143" i="13" s="1"/>
  <c r="S7157" i="1"/>
  <c r="D7144" i="13" s="1"/>
  <c r="S7158" i="1"/>
  <c r="D7145" i="13" s="1"/>
  <c r="S7160" i="1"/>
  <c r="D7147" i="13" s="1"/>
  <c r="S7161" i="1"/>
  <c r="D7148" i="13" s="1"/>
  <c r="S7162" i="1"/>
  <c r="D7149" i="13" s="1"/>
  <c r="S7164" i="1"/>
  <c r="D7151" i="13" s="1"/>
  <c r="S7165" i="1"/>
  <c r="D7152" i="13" s="1"/>
  <c r="S7166" i="1"/>
  <c r="D7153" i="13" s="1"/>
  <c r="S7168" i="1"/>
  <c r="D7155" i="13" s="1"/>
  <c r="S7169" i="1"/>
  <c r="D7156" i="13" s="1"/>
  <c r="S7170" i="1"/>
  <c r="D7157" i="13" s="1"/>
  <c r="S7172" i="1"/>
  <c r="D7159" i="13" s="1"/>
  <c r="S7173" i="1"/>
  <c r="D7160" i="13" s="1"/>
  <c r="S7174" i="1"/>
  <c r="D7161" i="13" s="1"/>
  <c r="S7176" i="1"/>
  <c r="D7163" i="13" s="1"/>
  <c r="S7177" i="1"/>
  <c r="D7164" i="13" s="1"/>
  <c r="S7178" i="1"/>
  <c r="D7165" i="13" s="1"/>
  <c r="S7180" i="1"/>
  <c r="D7167" i="13" s="1"/>
  <c r="S7181" i="1"/>
  <c r="D7168" i="13" s="1"/>
  <c r="S7182" i="1"/>
  <c r="D7169" i="13" s="1"/>
  <c r="S7184" i="1"/>
  <c r="D7171" i="13" s="1"/>
  <c r="S7185" i="1"/>
  <c r="D7172" i="13" s="1"/>
  <c r="S7186" i="1"/>
  <c r="D7173" i="13" s="1"/>
  <c r="S7188" i="1"/>
  <c r="D7175" i="13" s="1"/>
  <c r="S7189" i="1"/>
  <c r="D7176" i="13" s="1"/>
  <c r="S7190" i="1"/>
  <c r="D7177" i="13" s="1"/>
  <c r="S7192" i="1"/>
  <c r="D7179" i="13" s="1"/>
  <c r="S7193" i="1"/>
  <c r="D7180" i="13" s="1"/>
  <c r="S7194" i="1"/>
  <c r="D7181" i="13" s="1"/>
  <c r="S7196" i="1"/>
  <c r="D7183" i="13" s="1"/>
  <c r="S7197" i="1"/>
  <c r="D7184" i="13" s="1"/>
  <c r="S7198" i="1"/>
  <c r="D7185" i="13" s="1"/>
  <c r="S7200" i="1"/>
  <c r="D7187" i="13" s="1"/>
  <c r="S7201" i="1"/>
  <c r="D7188" i="13" s="1"/>
  <c r="S7202" i="1"/>
  <c r="D7189" i="13" s="1"/>
  <c r="S7204" i="1"/>
  <c r="D7191" i="13" s="1"/>
  <c r="S7205" i="1"/>
  <c r="D7192" i="13" s="1"/>
  <c r="S7206" i="1"/>
  <c r="D7193" i="13" s="1"/>
  <c r="S7208" i="1"/>
  <c r="D7195" i="13" s="1"/>
  <c r="S7209" i="1"/>
  <c r="D7196" i="13" s="1"/>
  <c r="S7210" i="1"/>
  <c r="D7197" i="13" s="1"/>
  <c r="S7212" i="1"/>
  <c r="D7199" i="13" s="1"/>
  <c r="S7213" i="1"/>
  <c r="D7200" i="13" s="1"/>
  <c r="S7214" i="1"/>
  <c r="D7201" i="13" s="1"/>
  <c r="S7216" i="1"/>
  <c r="D7203" i="13" s="1"/>
  <c r="S7217" i="1"/>
  <c r="D7204" i="13" s="1"/>
  <c r="S7218" i="1"/>
  <c r="D7205" i="13" s="1"/>
  <c r="S7220" i="1"/>
  <c r="D7207" i="13" s="1"/>
  <c r="S7221" i="1"/>
  <c r="D7208" i="13" s="1"/>
  <c r="S7222" i="1"/>
  <c r="D7209" i="13" s="1"/>
  <c r="S7224" i="1"/>
  <c r="D7211" i="13" s="1"/>
  <c r="S7225" i="1"/>
  <c r="D7212" i="13" s="1"/>
  <c r="S7226" i="1"/>
  <c r="D7213" i="13" s="1"/>
  <c r="S7228" i="1"/>
  <c r="D7215" i="13" s="1"/>
  <c r="S7229" i="1"/>
  <c r="D7216" i="13" s="1"/>
  <c r="S7230" i="1"/>
  <c r="D7217" i="13" s="1"/>
  <c r="S7232" i="1"/>
  <c r="D7219" i="13" s="1"/>
  <c r="S7233" i="1"/>
  <c r="D7220" i="13" s="1"/>
  <c r="S7234" i="1"/>
  <c r="D7221" i="13" s="1"/>
  <c r="S7236" i="1"/>
  <c r="D7223" i="13" s="1"/>
  <c r="S7237" i="1"/>
  <c r="D7224" i="13" s="1"/>
  <c r="S7238" i="1"/>
  <c r="D7225" i="13" s="1"/>
  <c r="S7240" i="1"/>
  <c r="D7227" i="13" s="1"/>
  <c r="S7241" i="1"/>
  <c r="D7228" i="13" s="1"/>
  <c r="S7242" i="1"/>
  <c r="D7229" i="13" s="1"/>
  <c r="S7244" i="1"/>
  <c r="D7231" i="13" s="1"/>
  <c r="S7245" i="1"/>
  <c r="D7232" i="13" s="1"/>
  <c r="S7246" i="1"/>
  <c r="D7233" i="13" s="1"/>
  <c r="S7248" i="1"/>
  <c r="D7235" i="13" s="1"/>
  <c r="S7249" i="1"/>
  <c r="D7236" i="13" s="1"/>
  <c r="S7250" i="1"/>
  <c r="D7237" i="13" s="1"/>
  <c r="S7252" i="1"/>
  <c r="D7239" i="13" s="1"/>
  <c r="S7253" i="1"/>
  <c r="D7240" i="13" s="1"/>
  <c r="S7254" i="1"/>
  <c r="D7241" i="13" s="1"/>
  <c r="S7256" i="1"/>
  <c r="D7243" i="13" s="1"/>
  <c r="S7257" i="1"/>
  <c r="D7244" i="13" s="1"/>
  <c r="S7258" i="1"/>
  <c r="D7245" i="13" s="1"/>
  <c r="S7260" i="1"/>
  <c r="D7247" i="13" s="1"/>
  <c r="S7261" i="1"/>
  <c r="D7248" i="13" s="1"/>
  <c r="S7262" i="1"/>
  <c r="D7249" i="13" s="1"/>
  <c r="S7264" i="1"/>
  <c r="D7251" i="13" s="1"/>
  <c r="S7265" i="1"/>
  <c r="D7252" i="13" s="1"/>
  <c r="S7266" i="1"/>
  <c r="D7253" i="13" s="1"/>
  <c r="S7268" i="1"/>
  <c r="D7255" i="13" s="1"/>
  <c r="S7269" i="1"/>
  <c r="D7256" i="13" s="1"/>
  <c r="S7270" i="1"/>
  <c r="D7257" i="13" s="1"/>
  <c r="S7272" i="1"/>
  <c r="D7259" i="13" s="1"/>
  <c r="S7273" i="1"/>
  <c r="D7260" i="13" s="1"/>
  <c r="S7274" i="1"/>
  <c r="D7261" i="13" s="1"/>
  <c r="S7276" i="1"/>
  <c r="D7263" i="13" s="1"/>
  <c r="S7277" i="1"/>
  <c r="D7264" i="13" s="1"/>
  <c r="S7278" i="1"/>
  <c r="D7265" i="13" s="1"/>
  <c r="S7280" i="1"/>
  <c r="D7267" i="13" s="1"/>
  <c r="S7281" i="1"/>
  <c r="D7268" i="13" s="1"/>
  <c r="S7282" i="1"/>
  <c r="D7269" i="13" s="1"/>
  <c r="S7284" i="1"/>
  <c r="D7271" i="13" s="1"/>
  <c r="S7285" i="1"/>
  <c r="D7272" i="13" s="1"/>
  <c r="S7286" i="1"/>
  <c r="D7273" i="13" s="1"/>
  <c r="S7288" i="1"/>
  <c r="D7275" i="13" s="1"/>
  <c r="S7289" i="1"/>
  <c r="D7276" i="13" s="1"/>
  <c r="S7290" i="1"/>
  <c r="D7277" i="13" s="1"/>
  <c r="S7292" i="1"/>
  <c r="D7279" i="13" s="1"/>
  <c r="S7293" i="1"/>
  <c r="D7280" i="13" s="1"/>
  <c r="S7294" i="1"/>
  <c r="D7281" i="13" s="1"/>
  <c r="S7296" i="1"/>
  <c r="D7283" i="13" s="1"/>
  <c r="S7297" i="1"/>
  <c r="D7284" i="13" s="1"/>
  <c r="S7298" i="1"/>
  <c r="D7285" i="13" s="1"/>
  <c r="S7300" i="1"/>
  <c r="D7287" i="13" s="1"/>
  <c r="S7301" i="1"/>
  <c r="D7288" i="13" s="1"/>
  <c r="S7302" i="1"/>
  <c r="D7289" i="13" s="1"/>
  <c r="S7304" i="1"/>
  <c r="D7291" i="13" s="1"/>
  <c r="S7305" i="1"/>
  <c r="D7292" i="13" s="1"/>
  <c r="S7306" i="1"/>
  <c r="D7293" i="13" s="1"/>
  <c r="S7308" i="1"/>
  <c r="D7295" i="13" s="1"/>
  <c r="S7309" i="1"/>
  <c r="D7296" i="13" s="1"/>
  <c r="S7310" i="1"/>
  <c r="D7297" i="13" s="1"/>
  <c r="S7312" i="1"/>
  <c r="D7299" i="13" s="1"/>
  <c r="S7313" i="1"/>
  <c r="D7300" i="13" s="1"/>
  <c r="S7314" i="1"/>
  <c r="D7301" i="13" s="1"/>
  <c r="S7316" i="1"/>
  <c r="D7303" i="13" s="1"/>
  <c r="S7317" i="1"/>
  <c r="D7304" i="13" s="1"/>
  <c r="S7318" i="1"/>
  <c r="D7305" i="13" s="1"/>
  <c r="S7320" i="1"/>
  <c r="D7307" i="13" s="1"/>
  <c r="S7321" i="1"/>
  <c r="D7308" i="13" s="1"/>
  <c r="S7322" i="1"/>
  <c r="D7309" i="13" s="1"/>
  <c r="S7324" i="1"/>
  <c r="D7311" i="13" s="1"/>
  <c r="S7325" i="1"/>
  <c r="D7312" i="13" s="1"/>
  <c r="S7326" i="1"/>
  <c r="D7313" i="13" s="1"/>
  <c r="S7328" i="1"/>
  <c r="D7315" i="13" s="1"/>
  <c r="S7329" i="1"/>
  <c r="D7316" i="13" s="1"/>
  <c r="S7330" i="1"/>
  <c r="D7317" i="13" s="1"/>
  <c r="S7332" i="1"/>
  <c r="D7319" i="13" s="1"/>
  <c r="S7333" i="1"/>
  <c r="D7320" i="13" s="1"/>
  <c r="S7334" i="1"/>
  <c r="D7321" i="13" s="1"/>
  <c r="S7336" i="1"/>
  <c r="D7323" i="13" s="1"/>
  <c r="S7337" i="1"/>
  <c r="D7324" i="13" s="1"/>
  <c r="S7338" i="1"/>
  <c r="D7325" i="13" s="1"/>
  <c r="S7340" i="1"/>
  <c r="D7327" i="13" s="1"/>
  <c r="S7341" i="1"/>
  <c r="D7328" i="13" s="1"/>
  <c r="S7342" i="1"/>
  <c r="D7329" i="13" s="1"/>
  <c r="S7344" i="1"/>
  <c r="D7331" i="13" s="1"/>
  <c r="S7345" i="1"/>
  <c r="D7332" i="13" s="1"/>
  <c r="S7346" i="1"/>
  <c r="D7333" i="13" s="1"/>
  <c r="S7348" i="1"/>
  <c r="D7335" i="13" s="1"/>
  <c r="S7349" i="1"/>
  <c r="D7336" i="13" s="1"/>
  <c r="S7350" i="1"/>
  <c r="D7337" i="13" s="1"/>
  <c r="S7352" i="1"/>
  <c r="D7339" i="13" s="1"/>
  <c r="S7353" i="1"/>
  <c r="D7340" i="13" s="1"/>
  <c r="S7354" i="1"/>
  <c r="D7341" i="13" s="1"/>
  <c r="S7356" i="1"/>
  <c r="D7343" i="13" s="1"/>
  <c r="S7357" i="1"/>
  <c r="D7344" i="13" s="1"/>
  <c r="S7358" i="1"/>
  <c r="D7345" i="13" s="1"/>
  <c r="S7360" i="1"/>
  <c r="D7347" i="13" s="1"/>
  <c r="S7361" i="1"/>
  <c r="D7348" i="13" s="1"/>
  <c r="S7362" i="1"/>
  <c r="D7349" i="13" s="1"/>
  <c r="S7364" i="1"/>
  <c r="D7351" i="13" s="1"/>
  <c r="S7365" i="1"/>
  <c r="D7352" i="13" s="1"/>
  <c r="S7366" i="1"/>
  <c r="D7353" i="13" s="1"/>
  <c r="S7368" i="1"/>
  <c r="D7355" i="13" s="1"/>
  <c r="S7369" i="1"/>
  <c r="D7356" i="13" s="1"/>
  <c r="S7370" i="1"/>
  <c r="D7357" i="13" s="1"/>
  <c r="S7372" i="1"/>
  <c r="D7359" i="13" s="1"/>
  <c r="S7373" i="1"/>
  <c r="D7360" i="13" s="1"/>
  <c r="S7374" i="1"/>
  <c r="D7361" i="13" s="1"/>
  <c r="S7376" i="1"/>
  <c r="D7363" i="13" s="1"/>
  <c r="S7377" i="1"/>
  <c r="D7364" i="13" s="1"/>
  <c r="S7378" i="1"/>
  <c r="D7365" i="13" s="1"/>
  <c r="S7380" i="1"/>
  <c r="D7367" i="13" s="1"/>
  <c r="S7381" i="1"/>
  <c r="D7368" i="13" s="1"/>
  <c r="S7382" i="1"/>
  <c r="D7369" i="13" s="1"/>
  <c r="S7384" i="1"/>
  <c r="D7371" i="13" s="1"/>
  <c r="S7385" i="1"/>
  <c r="D7372" i="13" s="1"/>
  <c r="S7386" i="1"/>
  <c r="D7373" i="13" s="1"/>
  <c r="S7388" i="1"/>
  <c r="D7375" i="13" s="1"/>
  <c r="S7389" i="1"/>
  <c r="D7376" i="13" s="1"/>
  <c r="S7390" i="1"/>
  <c r="D7377" i="13" s="1"/>
  <c r="S7392" i="1"/>
  <c r="D7379" i="13" s="1"/>
  <c r="S7393" i="1"/>
  <c r="D7380" i="13" s="1"/>
  <c r="S7394" i="1"/>
  <c r="D7381" i="13" s="1"/>
  <c r="S7396" i="1"/>
  <c r="D7383" i="13" s="1"/>
  <c r="S7397" i="1"/>
  <c r="D7384" i="13" s="1"/>
  <c r="S7398" i="1"/>
  <c r="D7385" i="13" s="1"/>
  <c r="S7400" i="1"/>
  <c r="D7387" i="13" s="1"/>
  <c r="S7401" i="1"/>
  <c r="D7388" i="13" s="1"/>
  <c r="S7402" i="1"/>
  <c r="D7389" i="13" s="1"/>
  <c r="S7404" i="1"/>
  <c r="D7391" i="13" s="1"/>
  <c r="S7405" i="1"/>
  <c r="D7392" i="13" s="1"/>
  <c r="S7406" i="1"/>
  <c r="D7393" i="13" s="1"/>
  <c r="S7408" i="1"/>
  <c r="D7395" i="13" s="1"/>
  <c r="S7409" i="1"/>
  <c r="D7396" i="13" s="1"/>
  <c r="S7410" i="1"/>
  <c r="D7397" i="13" s="1"/>
  <c r="S7412" i="1"/>
  <c r="D7399" i="13" s="1"/>
  <c r="S7413" i="1"/>
  <c r="D7400" i="13" s="1"/>
  <c r="S7414" i="1"/>
  <c r="D7401" i="13" s="1"/>
  <c r="S7416" i="1"/>
  <c r="D7403" i="13" s="1"/>
  <c r="S7417" i="1"/>
  <c r="D7404" i="13" s="1"/>
  <c r="S7418" i="1"/>
  <c r="D7405" i="13" s="1"/>
  <c r="S7420" i="1"/>
  <c r="D7407" i="13" s="1"/>
  <c r="S7421" i="1"/>
  <c r="D7408" i="13" s="1"/>
  <c r="S7422" i="1"/>
  <c r="D7409" i="13" s="1"/>
  <c r="S7424" i="1"/>
  <c r="D7411" i="13" s="1"/>
  <c r="S7425" i="1"/>
  <c r="D7412" i="13" s="1"/>
  <c r="S7426" i="1"/>
  <c r="D7413" i="13" s="1"/>
  <c r="S7428" i="1"/>
  <c r="D7415" i="13" s="1"/>
  <c r="S7429" i="1"/>
  <c r="D7416" i="13" s="1"/>
  <c r="S7430" i="1"/>
  <c r="D7417" i="13" s="1"/>
  <c r="S7432" i="1"/>
  <c r="D7419" i="13" s="1"/>
  <c r="S7433" i="1"/>
  <c r="D7420" i="13" s="1"/>
  <c r="S7434" i="1"/>
  <c r="D7421" i="13" s="1"/>
  <c r="S7436" i="1"/>
  <c r="D7423" i="13" s="1"/>
  <c r="S7437" i="1"/>
  <c r="D7424" i="13" s="1"/>
  <c r="S7438" i="1"/>
  <c r="D7425" i="13" s="1"/>
  <c r="S7440" i="1"/>
  <c r="D7427" i="13" s="1"/>
  <c r="S7441" i="1"/>
  <c r="D7428" i="13" s="1"/>
  <c r="S7442" i="1"/>
  <c r="D7429" i="13" s="1"/>
  <c r="S7444" i="1"/>
  <c r="D7431" i="13" s="1"/>
  <c r="S7445" i="1"/>
  <c r="D7432" i="13" s="1"/>
  <c r="S7446" i="1"/>
  <c r="D7433" i="13" s="1"/>
  <c r="S7448" i="1"/>
  <c r="D7435" i="13" s="1"/>
  <c r="S7449" i="1"/>
  <c r="D7436" i="13" s="1"/>
  <c r="S7450" i="1"/>
  <c r="D7437" i="13" s="1"/>
  <c r="S7452" i="1"/>
  <c r="D7439" i="13" s="1"/>
  <c r="S7453" i="1"/>
  <c r="D7440" i="13" s="1"/>
  <c r="S7454" i="1"/>
  <c r="D7441" i="13" s="1"/>
  <c r="S7456" i="1"/>
  <c r="D7443" i="13" s="1"/>
  <c r="S7457" i="1"/>
  <c r="D7444" i="13" s="1"/>
  <c r="S7458" i="1"/>
  <c r="D7445" i="13" s="1"/>
  <c r="S7460" i="1"/>
  <c r="D7447" i="13" s="1"/>
  <c r="S7461" i="1"/>
  <c r="D7448" i="13" s="1"/>
  <c r="S7462" i="1"/>
  <c r="D7449" i="13" s="1"/>
  <c r="S7464" i="1"/>
  <c r="D7451" i="13" s="1"/>
  <c r="S7465" i="1"/>
  <c r="D7452" i="13" s="1"/>
  <c r="S7466" i="1"/>
  <c r="D7453" i="13" s="1"/>
  <c r="S7468" i="1"/>
  <c r="D7455" i="13" s="1"/>
  <c r="S7469" i="1"/>
  <c r="D7456" i="13" s="1"/>
  <c r="S7470" i="1"/>
  <c r="D7457" i="13" s="1"/>
  <c r="S7472" i="1"/>
  <c r="D7459" i="13" s="1"/>
  <c r="S7473" i="1"/>
  <c r="D7460" i="13" s="1"/>
  <c r="S7474" i="1"/>
  <c r="D7461" i="13" s="1"/>
  <c r="S7476" i="1"/>
  <c r="D7463" i="13" s="1"/>
  <c r="S7477" i="1"/>
  <c r="D7464" i="13" s="1"/>
  <c r="S7478" i="1"/>
  <c r="D7465" i="13" s="1"/>
  <c r="S7480" i="1"/>
  <c r="D7467" i="13" s="1"/>
  <c r="S7481" i="1"/>
  <c r="D7468" i="13" s="1"/>
  <c r="S7482" i="1"/>
  <c r="D7469" i="13" s="1"/>
  <c r="S7484" i="1"/>
  <c r="D7471" i="13" s="1"/>
  <c r="S7485" i="1"/>
  <c r="D7472" i="13" s="1"/>
  <c r="S7486" i="1"/>
  <c r="D7473" i="13" s="1"/>
  <c r="S7488" i="1"/>
  <c r="D7475" i="13" s="1"/>
  <c r="S7489" i="1"/>
  <c r="D7476" i="13" s="1"/>
  <c r="S7490" i="1"/>
  <c r="D7477" i="13" s="1"/>
  <c r="S7492" i="1"/>
  <c r="D7479" i="13" s="1"/>
  <c r="S7493" i="1"/>
  <c r="D7480" i="13" s="1"/>
  <c r="S7494" i="1"/>
  <c r="D7481" i="13" s="1"/>
  <c r="S7496" i="1"/>
  <c r="D7483" i="13" s="1"/>
  <c r="S7497" i="1"/>
  <c r="D7484" i="13" s="1"/>
  <c r="S7498" i="1"/>
  <c r="D7485" i="13" s="1"/>
  <c r="S7500" i="1"/>
  <c r="D7487" i="13" s="1"/>
  <c r="S7501" i="1"/>
  <c r="D7488" i="13" s="1"/>
  <c r="S7502" i="1"/>
  <c r="D7489" i="13" s="1"/>
  <c r="S7504" i="1"/>
  <c r="D7491" i="13" s="1"/>
  <c r="S7505" i="1"/>
  <c r="D7492" i="13" s="1"/>
  <c r="S7506" i="1"/>
  <c r="D7493" i="13" s="1"/>
  <c r="S7508" i="1"/>
  <c r="D7495" i="13" s="1"/>
  <c r="S7509" i="1"/>
  <c r="D7496" i="13" s="1"/>
  <c r="S7510" i="1"/>
  <c r="D7497" i="13" s="1"/>
  <c r="S7512" i="1"/>
  <c r="D7499" i="13" s="1"/>
  <c r="S7513" i="1"/>
  <c r="D7500" i="13" s="1"/>
  <c r="S7514" i="1"/>
  <c r="D7501" i="13" s="1"/>
  <c r="S7516" i="1"/>
  <c r="D7503" i="13" s="1"/>
  <c r="S7517" i="1"/>
  <c r="D7504" i="13" s="1"/>
  <c r="S7518" i="1"/>
  <c r="D7505" i="13" s="1"/>
  <c r="S7520" i="1"/>
  <c r="D7507" i="13" s="1"/>
  <c r="S7521" i="1"/>
  <c r="D7508" i="13" s="1"/>
  <c r="S7522" i="1"/>
  <c r="D7509" i="13" s="1"/>
  <c r="S7524" i="1"/>
  <c r="D7511" i="13" s="1"/>
  <c r="S7525" i="1"/>
  <c r="D7512" i="13" s="1"/>
  <c r="S7526" i="1"/>
  <c r="D7513" i="13" s="1"/>
  <c r="S7528" i="1"/>
  <c r="D7515" i="13" s="1"/>
  <c r="S7529" i="1"/>
  <c r="D7516" i="13" s="1"/>
  <c r="S7530" i="1"/>
  <c r="D7517" i="13" s="1"/>
  <c r="S7532" i="1"/>
  <c r="D7519" i="13" s="1"/>
  <c r="S7533" i="1"/>
  <c r="D7520" i="13" s="1"/>
  <c r="S7534" i="1"/>
  <c r="D7521" i="13" s="1"/>
  <c r="S7536" i="1"/>
  <c r="D7523" i="13" s="1"/>
  <c r="S7537" i="1"/>
  <c r="D7524" i="13" s="1"/>
  <c r="S7538" i="1"/>
  <c r="D7525" i="13" s="1"/>
  <c r="S7540" i="1"/>
  <c r="D7527" i="13" s="1"/>
  <c r="S7541" i="1"/>
  <c r="D7528" i="13" s="1"/>
  <c r="S7542" i="1"/>
  <c r="D7529" i="13" s="1"/>
  <c r="S7544" i="1"/>
  <c r="D7531" i="13" s="1"/>
  <c r="S7545" i="1"/>
  <c r="D7532" i="13" s="1"/>
  <c r="S7546" i="1"/>
  <c r="D7533" i="13" s="1"/>
  <c r="S7548" i="1"/>
  <c r="D7535" i="13" s="1"/>
  <c r="S7549" i="1"/>
  <c r="D7536" i="13" s="1"/>
  <c r="S7550" i="1"/>
  <c r="D7537" i="13" s="1"/>
  <c r="S7552" i="1"/>
  <c r="D7539" i="13" s="1"/>
  <c r="S7553" i="1"/>
  <c r="D7540" i="13" s="1"/>
  <c r="S7554" i="1"/>
  <c r="D7541" i="13" s="1"/>
  <c r="S7556" i="1"/>
  <c r="D7543" i="13" s="1"/>
  <c r="S7557" i="1"/>
  <c r="D7544" i="13" s="1"/>
  <c r="S7558" i="1"/>
  <c r="D7545" i="13" s="1"/>
  <c r="S7560" i="1"/>
  <c r="D7547" i="13" s="1"/>
  <c r="S7561" i="1"/>
  <c r="D7548" i="13" s="1"/>
  <c r="S7562" i="1"/>
  <c r="D7549" i="13" s="1"/>
  <c r="S7564" i="1"/>
  <c r="D7551" i="13" s="1"/>
  <c r="S7565" i="1"/>
  <c r="D7552" i="13" s="1"/>
  <c r="S7566" i="1"/>
  <c r="D7553" i="13" s="1"/>
  <c r="S7568" i="1"/>
  <c r="D7555" i="13" s="1"/>
  <c r="S7569" i="1"/>
  <c r="D7556" i="13" s="1"/>
  <c r="S7570" i="1"/>
  <c r="D7557" i="13" s="1"/>
  <c r="S7572" i="1"/>
  <c r="D7559" i="13" s="1"/>
  <c r="S7573" i="1"/>
  <c r="D7560" i="13" s="1"/>
  <c r="S7574" i="1"/>
  <c r="D7561" i="13" s="1"/>
  <c r="S7576" i="1"/>
  <c r="D7563" i="13" s="1"/>
  <c r="S7577" i="1"/>
  <c r="D7564" i="13" s="1"/>
  <c r="S7578" i="1"/>
  <c r="D7565" i="13" s="1"/>
  <c r="S7580" i="1"/>
  <c r="D7567" i="13" s="1"/>
  <c r="S7581" i="1"/>
  <c r="D7568" i="13" s="1"/>
  <c r="S7582" i="1"/>
  <c r="D7569" i="13" s="1"/>
  <c r="S7584" i="1"/>
  <c r="D7571" i="13" s="1"/>
  <c r="S7585" i="1"/>
  <c r="D7572" i="13" s="1"/>
  <c r="S7586" i="1"/>
  <c r="D7573" i="13" s="1"/>
  <c r="S7588" i="1"/>
  <c r="D7575" i="13" s="1"/>
  <c r="S7589" i="1"/>
  <c r="D7576" i="13" s="1"/>
  <c r="S7590" i="1"/>
  <c r="D7577" i="13" s="1"/>
  <c r="S7592" i="1"/>
  <c r="D7579" i="13" s="1"/>
  <c r="S7593" i="1"/>
  <c r="D7580" i="13" s="1"/>
  <c r="S7594" i="1"/>
  <c r="D7581" i="13" s="1"/>
  <c r="S7596" i="1"/>
  <c r="D7583" i="13" s="1"/>
  <c r="S7597" i="1"/>
  <c r="D7584" i="13" s="1"/>
  <c r="S7598" i="1"/>
  <c r="D7585" i="13" s="1"/>
  <c r="S7600" i="1"/>
  <c r="D7587" i="13" s="1"/>
  <c r="S7601" i="1"/>
  <c r="D7588" i="13" s="1"/>
  <c r="S7602" i="1"/>
  <c r="D7589" i="13" s="1"/>
  <c r="S7604" i="1"/>
  <c r="D7591" i="13" s="1"/>
  <c r="S7605" i="1"/>
  <c r="D7592" i="13" s="1"/>
  <c r="S7606" i="1"/>
  <c r="D7593" i="13" s="1"/>
  <c r="S7608" i="1"/>
  <c r="D7595" i="13" s="1"/>
  <c r="S7609" i="1"/>
  <c r="D7596" i="13" s="1"/>
  <c r="S7610" i="1"/>
  <c r="D7597" i="13" s="1"/>
  <c r="S7612" i="1"/>
  <c r="D7599" i="13" s="1"/>
  <c r="S7613" i="1"/>
  <c r="D7600" i="13" s="1"/>
  <c r="S7614" i="1"/>
  <c r="D7601" i="13" s="1"/>
  <c r="S7616" i="1"/>
  <c r="D7603" i="13" s="1"/>
  <c r="S7617" i="1"/>
  <c r="D7604" i="13" s="1"/>
  <c r="S7618" i="1"/>
  <c r="D7605" i="13" s="1"/>
  <c r="S7620" i="1"/>
  <c r="D7607" i="13" s="1"/>
  <c r="S7621" i="1"/>
  <c r="D7608" i="13" s="1"/>
  <c r="S7622" i="1"/>
  <c r="D7609" i="13" s="1"/>
  <c r="S7624" i="1"/>
  <c r="D7611" i="13" s="1"/>
  <c r="S7625" i="1"/>
  <c r="D7612" i="13" s="1"/>
  <c r="S7626" i="1"/>
  <c r="D7613" i="13" s="1"/>
  <c r="S7628" i="1"/>
  <c r="D7615" i="13" s="1"/>
  <c r="S7629" i="1"/>
  <c r="D7616" i="13" s="1"/>
  <c r="S7630" i="1"/>
  <c r="D7617" i="13" s="1"/>
  <c r="S7632" i="1"/>
  <c r="D7619" i="13" s="1"/>
  <c r="S7633" i="1"/>
  <c r="D7620" i="13" s="1"/>
  <c r="S7634" i="1"/>
  <c r="D7621" i="13" s="1"/>
  <c r="S7636" i="1"/>
  <c r="D7623" i="13" s="1"/>
  <c r="S7637" i="1"/>
  <c r="D7624" i="13" s="1"/>
  <c r="S7638" i="1"/>
  <c r="D7625" i="13" s="1"/>
  <c r="S7640" i="1"/>
  <c r="D7627" i="13" s="1"/>
  <c r="S7641" i="1"/>
  <c r="D7628" i="13" s="1"/>
  <c r="S7642" i="1"/>
  <c r="D7629" i="13" s="1"/>
  <c r="S7644" i="1"/>
  <c r="D7631" i="13" s="1"/>
  <c r="S7645" i="1"/>
  <c r="D7632" i="13" s="1"/>
  <c r="S7646" i="1"/>
  <c r="D7633" i="13" s="1"/>
  <c r="S7648" i="1"/>
  <c r="D7635" i="13" s="1"/>
  <c r="S7649" i="1"/>
  <c r="D7636" i="13" s="1"/>
  <c r="S7650" i="1"/>
  <c r="D7637" i="13" s="1"/>
  <c r="S7652" i="1"/>
  <c r="D7639" i="13" s="1"/>
  <c r="S7653" i="1"/>
  <c r="D7640" i="13" s="1"/>
  <c r="S7654" i="1"/>
  <c r="D7641" i="13" s="1"/>
  <c r="S7656" i="1"/>
  <c r="D7643" i="13" s="1"/>
  <c r="S7657" i="1"/>
  <c r="D7644" i="13" s="1"/>
  <c r="S7658" i="1"/>
  <c r="D7645" i="13" s="1"/>
  <c r="S7660" i="1"/>
  <c r="D7647" i="13" s="1"/>
  <c r="S7661" i="1"/>
  <c r="D7648" i="13" s="1"/>
  <c r="S7662" i="1"/>
  <c r="D7649" i="13" s="1"/>
  <c r="S7664" i="1"/>
  <c r="D7651" i="13" s="1"/>
  <c r="S7665" i="1"/>
  <c r="D7652" i="13" s="1"/>
  <c r="S7666" i="1"/>
  <c r="D7653" i="13" s="1"/>
  <c r="S7668" i="1"/>
  <c r="D7655" i="13" s="1"/>
  <c r="S7669" i="1"/>
  <c r="D7656" i="13" s="1"/>
  <c r="S7670" i="1"/>
  <c r="D7657" i="13" s="1"/>
  <c r="S7672" i="1"/>
  <c r="D7659" i="13" s="1"/>
  <c r="S7673" i="1"/>
  <c r="D7660" i="13" s="1"/>
  <c r="S7674" i="1"/>
  <c r="D7661" i="13" s="1"/>
  <c r="S7676" i="1"/>
  <c r="D7663" i="13" s="1"/>
  <c r="S7677" i="1"/>
  <c r="D7664" i="13" s="1"/>
  <c r="S7678" i="1"/>
  <c r="D7665" i="13" s="1"/>
  <c r="S7680" i="1"/>
  <c r="D7667" i="13" s="1"/>
  <c r="S7681" i="1"/>
  <c r="D7668" i="13" s="1"/>
  <c r="S7682" i="1"/>
  <c r="D7669" i="13" s="1"/>
  <c r="S7684" i="1"/>
  <c r="D7671" i="13" s="1"/>
  <c r="S7685" i="1"/>
  <c r="D7672" i="13" s="1"/>
  <c r="S7686" i="1"/>
  <c r="D7673" i="13" s="1"/>
  <c r="S7688" i="1"/>
  <c r="D7675" i="13" s="1"/>
  <c r="S7689" i="1"/>
  <c r="D7676" i="13" s="1"/>
  <c r="S7690" i="1"/>
  <c r="D7677" i="13" s="1"/>
  <c r="S7692" i="1"/>
  <c r="D7679" i="13" s="1"/>
  <c r="S7693" i="1"/>
  <c r="D7680" i="13" s="1"/>
  <c r="S7694" i="1"/>
  <c r="D7681" i="13" s="1"/>
  <c r="S7696" i="1"/>
  <c r="D7683" i="13" s="1"/>
  <c r="S7697" i="1"/>
  <c r="D7684" i="13" s="1"/>
  <c r="S7698" i="1"/>
  <c r="D7685" i="13" s="1"/>
  <c r="S7700" i="1"/>
  <c r="D7687" i="13" s="1"/>
  <c r="S7701" i="1"/>
  <c r="D7688" i="13" s="1"/>
  <c r="S7702" i="1"/>
  <c r="D7689" i="13" s="1"/>
  <c r="S7704" i="1"/>
  <c r="D7691" i="13" s="1"/>
  <c r="S7705" i="1"/>
  <c r="D7692" i="13" s="1"/>
  <c r="S7706" i="1"/>
  <c r="D7693" i="13" s="1"/>
  <c r="S7708" i="1"/>
  <c r="D7695" i="13" s="1"/>
  <c r="S7709" i="1"/>
  <c r="D7696" i="13" s="1"/>
  <c r="S7710" i="1"/>
  <c r="D7697" i="13" s="1"/>
  <c r="S7712" i="1"/>
  <c r="D7699" i="13" s="1"/>
  <c r="S7713" i="1"/>
  <c r="D7700" i="13" s="1"/>
  <c r="S7714" i="1"/>
  <c r="D7701" i="13" s="1"/>
  <c r="S7716" i="1"/>
  <c r="D7703" i="13" s="1"/>
  <c r="S7717" i="1"/>
  <c r="D7704" i="13" s="1"/>
  <c r="S7718" i="1"/>
  <c r="D7705" i="13" s="1"/>
  <c r="S7720" i="1"/>
  <c r="D7707" i="13" s="1"/>
  <c r="S7721" i="1"/>
  <c r="D7708" i="13" s="1"/>
  <c r="S7722" i="1"/>
  <c r="D7709" i="13" s="1"/>
  <c r="S7724" i="1"/>
  <c r="D7711" i="13" s="1"/>
  <c r="S7725" i="1"/>
  <c r="D7712" i="13" s="1"/>
  <c r="S7726" i="1"/>
  <c r="D7713" i="13" s="1"/>
  <c r="S7728" i="1"/>
  <c r="D7715" i="13" s="1"/>
  <c r="S7729" i="1"/>
  <c r="D7716" i="13" s="1"/>
  <c r="S7730" i="1"/>
  <c r="D7717" i="13" s="1"/>
  <c r="S7732" i="1"/>
  <c r="D7719" i="13" s="1"/>
  <c r="S7733" i="1"/>
  <c r="D7720" i="13" s="1"/>
  <c r="S7734" i="1"/>
  <c r="D7721" i="13" s="1"/>
  <c r="S7736" i="1"/>
  <c r="D7723" i="13" s="1"/>
  <c r="S7737" i="1"/>
  <c r="D7724" i="13" s="1"/>
  <c r="S7738" i="1"/>
  <c r="D7725" i="13" s="1"/>
  <c r="S7740" i="1"/>
  <c r="D7727" i="13" s="1"/>
  <c r="S7741" i="1"/>
  <c r="D7728" i="13" s="1"/>
  <c r="S7742" i="1"/>
  <c r="D7729" i="13" s="1"/>
  <c r="S7744" i="1"/>
  <c r="D7731" i="13" s="1"/>
  <c r="S7745" i="1"/>
  <c r="D7732" i="13" s="1"/>
  <c r="S7746" i="1"/>
  <c r="D7733" i="13" s="1"/>
  <c r="S7748" i="1"/>
  <c r="D7735" i="13" s="1"/>
  <c r="S7749" i="1"/>
  <c r="D7736" i="13" s="1"/>
  <c r="S7750" i="1"/>
  <c r="D7737" i="13" s="1"/>
  <c r="S7752" i="1"/>
  <c r="D7739" i="13" s="1"/>
  <c r="S7753" i="1"/>
  <c r="D7740" i="13" s="1"/>
  <c r="S7754" i="1"/>
  <c r="D7741" i="13" s="1"/>
  <c r="S7756" i="1"/>
  <c r="D7743" i="13" s="1"/>
  <c r="S7757" i="1"/>
  <c r="D7744" i="13" s="1"/>
  <c r="S7758" i="1"/>
  <c r="D7745" i="13" s="1"/>
  <c r="S7760" i="1"/>
  <c r="D7747" i="13" s="1"/>
  <c r="S7761" i="1"/>
  <c r="D7748" i="13" s="1"/>
  <c r="S7762" i="1"/>
  <c r="D7749" i="13" s="1"/>
  <c r="S7764" i="1"/>
  <c r="D7751" i="13" s="1"/>
  <c r="S7765" i="1"/>
  <c r="D7752" i="13" s="1"/>
  <c r="S7766" i="1"/>
  <c r="D7753" i="13" s="1"/>
  <c r="S7768" i="1"/>
  <c r="D7755" i="13" s="1"/>
  <c r="S7769" i="1"/>
  <c r="D7756" i="13" s="1"/>
  <c r="S7770" i="1"/>
  <c r="D7757" i="13" s="1"/>
  <c r="S7772" i="1"/>
  <c r="D7759" i="13" s="1"/>
  <c r="S7773" i="1"/>
  <c r="D7760" i="13" s="1"/>
  <c r="S7774" i="1"/>
  <c r="D7761" i="13" s="1"/>
  <c r="S7776" i="1"/>
  <c r="D7763" i="13" s="1"/>
  <c r="S7777" i="1"/>
  <c r="D7764" i="13" s="1"/>
  <c r="S7778" i="1"/>
  <c r="D7765" i="13" s="1"/>
  <c r="S7780" i="1"/>
  <c r="D7767" i="13" s="1"/>
  <c r="S7781" i="1"/>
  <c r="D7768" i="13" s="1"/>
  <c r="S7782" i="1"/>
  <c r="D7769" i="13" s="1"/>
  <c r="S7784" i="1"/>
  <c r="D7771" i="13" s="1"/>
  <c r="S7785" i="1"/>
  <c r="D7772" i="13" s="1"/>
  <c r="S7786" i="1"/>
  <c r="D7773" i="13" s="1"/>
  <c r="S7788" i="1"/>
  <c r="D7775" i="13" s="1"/>
  <c r="S7789" i="1"/>
  <c r="D7776" i="13" s="1"/>
  <c r="S7790" i="1"/>
  <c r="D7777" i="13" s="1"/>
  <c r="S7792" i="1"/>
  <c r="D7779" i="13" s="1"/>
  <c r="S7793" i="1"/>
  <c r="D7780" i="13" s="1"/>
  <c r="S7794" i="1"/>
  <c r="D7781" i="13" s="1"/>
  <c r="S7796" i="1"/>
  <c r="D7783" i="13" s="1"/>
  <c r="S7797" i="1"/>
  <c r="D7784" i="13" s="1"/>
  <c r="S7798" i="1"/>
  <c r="D7785" i="13" s="1"/>
  <c r="S7800" i="1"/>
  <c r="D7787" i="13" s="1"/>
  <c r="S7801" i="1"/>
  <c r="D7788" i="13" s="1"/>
  <c r="S7802" i="1"/>
  <c r="D7789" i="13" s="1"/>
  <c r="S7804" i="1"/>
  <c r="D7791" i="13" s="1"/>
  <c r="S7805" i="1"/>
  <c r="D7792" i="13" s="1"/>
  <c r="S7806" i="1"/>
  <c r="D7793" i="13" s="1"/>
  <c r="S7808" i="1"/>
  <c r="D7795" i="13" s="1"/>
  <c r="S7809" i="1"/>
  <c r="D7796" i="13" s="1"/>
  <c r="S7810" i="1"/>
  <c r="D7797" i="13" s="1"/>
  <c r="S7812" i="1"/>
  <c r="D7799" i="13" s="1"/>
  <c r="S7813" i="1"/>
  <c r="D7800" i="13" s="1"/>
  <c r="S7814" i="1"/>
  <c r="D7801" i="13" s="1"/>
  <c r="S7816" i="1"/>
  <c r="D7803" i="13" s="1"/>
  <c r="S7817" i="1"/>
  <c r="D7804" i="13" s="1"/>
  <c r="S7818" i="1"/>
  <c r="D7805" i="13" s="1"/>
  <c r="S7820" i="1"/>
  <c r="D7807" i="13" s="1"/>
  <c r="S7821" i="1"/>
  <c r="D7808" i="13" s="1"/>
  <c r="S7822" i="1"/>
  <c r="D7809" i="13" s="1"/>
  <c r="S7824" i="1"/>
  <c r="D7811" i="13" s="1"/>
  <c r="S7825" i="1"/>
  <c r="D7812" i="13" s="1"/>
  <c r="S7826" i="1"/>
  <c r="D7813" i="13" s="1"/>
  <c r="S7828" i="1"/>
  <c r="D7815" i="13" s="1"/>
  <c r="S7829" i="1"/>
  <c r="D7816" i="13" s="1"/>
  <c r="S7830" i="1"/>
  <c r="D7817" i="13" s="1"/>
  <c r="S7832" i="1"/>
  <c r="D7819" i="13" s="1"/>
  <c r="S7833" i="1"/>
  <c r="D7820" i="13" s="1"/>
  <c r="S7834" i="1"/>
  <c r="D7821" i="13" s="1"/>
  <c r="S7836" i="1"/>
  <c r="D7823" i="13" s="1"/>
  <c r="S7837" i="1"/>
  <c r="D7824" i="13" s="1"/>
  <c r="S7838" i="1"/>
  <c r="D7825" i="13" s="1"/>
  <c r="S7840" i="1"/>
  <c r="D7827" i="13" s="1"/>
  <c r="S7841" i="1"/>
  <c r="D7828" i="13" s="1"/>
  <c r="S7842" i="1"/>
  <c r="D7829" i="13" s="1"/>
  <c r="S7844" i="1"/>
  <c r="D7831" i="13" s="1"/>
  <c r="S7845" i="1"/>
  <c r="D7832" i="13" s="1"/>
  <c r="S7846" i="1"/>
  <c r="D7833" i="13" s="1"/>
  <c r="S7848" i="1"/>
  <c r="D7835" i="13" s="1"/>
  <c r="S7849" i="1"/>
  <c r="D7836" i="13" s="1"/>
  <c r="S7850" i="1"/>
  <c r="D7837" i="13" s="1"/>
  <c r="S7852" i="1"/>
  <c r="D7839" i="13" s="1"/>
  <c r="S7853" i="1"/>
  <c r="D7840" i="13" s="1"/>
  <c r="S7854" i="1"/>
  <c r="D7841" i="13" s="1"/>
  <c r="S7856" i="1"/>
  <c r="D7843" i="13" s="1"/>
  <c r="S7857" i="1"/>
  <c r="D7844" i="13" s="1"/>
  <c r="S7858" i="1"/>
  <c r="D7845" i="13" s="1"/>
  <c r="S7860" i="1"/>
  <c r="D7847" i="13" s="1"/>
  <c r="S7861" i="1"/>
  <c r="D7848" i="13" s="1"/>
  <c r="S7862" i="1"/>
  <c r="D7849" i="13" s="1"/>
  <c r="S7864" i="1"/>
  <c r="D7851" i="13" s="1"/>
  <c r="S7865" i="1"/>
  <c r="D7852" i="13" s="1"/>
  <c r="S7866" i="1"/>
  <c r="D7853" i="13" s="1"/>
  <c r="S7868" i="1"/>
  <c r="D7855" i="13" s="1"/>
  <c r="S7869" i="1"/>
  <c r="D7856" i="13" s="1"/>
  <c r="S7870" i="1"/>
  <c r="D7857" i="13" s="1"/>
  <c r="S7872" i="1"/>
  <c r="D7859" i="13" s="1"/>
  <c r="S7873" i="1"/>
  <c r="D7860" i="13" s="1"/>
  <c r="S7874" i="1"/>
  <c r="D7861" i="13" s="1"/>
  <c r="S7876" i="1"/>
  <c r="D7863" i="13" s="1"/>
  <c r="S7877" i="1"/>
  <c r="D7864" i="13" s="1"/>
  <c r="S7878" i="1"/>
  <c r="D7865" i="13" s="1"/>
  <c r="S7880" i="1"/>
  <c r="D7867" i="13" s="1"/>
  <c r="S7881" i="1"/>
  <c r="D7868" i="13" s="1"/>
  <c r="S7882" i="1"/>
  <c r="D7869" i="13" s="1"/>
  <c r="S7884" i="1"/>
  <c r="D7871" i="13" s="1"/>
  <c r="S7885" i="1"/>
  <c r="D7872" i="13" s="1"/>
  <c r="S7886" i="1"/>
  <c r="D7873" i="13" s="1"/>
  <c r="S7888" i="1"/>
  <c r="D7875" i="13" s="1"/>
  <c r="S7889" i="1"/>
  <c r="D7876" i="13" s="1"/>
  <c r="S7890" i="1"/>
  <c r="D7877" i="13" s="1"/>
  <c r="S7892" i="1"/>
  <c r="D7879" i="13" s="1"/>
  <c r="S7893" i="1"/>
  <c r="D7880" i="13" s="1"/>
  <c r="S7894" i="1"/>
  <c r="D7881" i="13" s="1"/>
  <c r="S7896" i="1"/>
  <c r="D7883" i="13" s="1"/>
  <c r="S7897" i="1"/>
  <c r="D7884" i="13" s="1"/>
  <c r="S7898" i="1"/>
  <c r="D7885" i="13" s="1"/>
  <c r="S7900" i="1"/>
  <c r="D7887" i="13" s="1"/>
  <c r="S7901" i="1"/>
  <c r="D7888" i="13" s="1"/>
  <c r="S7902" i="1"/>
  <c r="D7889" i="13" s="1"/>
  <c r="S7904" i="1"/>
  <c r="D7891" i="13" s="1"/>
  <c r="S7905" i="1"/>
  <c r="D7892" i="13" s="1"/>
  <c r="S7906" i="1"/>
  <c r="D7893" i="13" s="1"/>
  <c r="S7908" i="1"/>
  <c r="D7895" i="13" s="1"/>
  <c r="S7909" i="1"/>
  <c r="D7896" i="13" s="1"/>
  <c r="S7910" i="1"/>
  <c r="D7897" i="13" s="1"/>
  <c r="S7912" i="1"/>
  <c r="D7899" i="13" s="1"/>
  <c r="S7913" i="1"/>
  <c r="D7900" i="13" s="1"/>
  <c r="S7914" i="1"/>
  <c r="D7901" i="13" s="1"/>
  <c r="S7916" i="1"/>
  <c r="D7903" i="13" s="1"/>
  <c r="S7917" i="1"/>
  <c r="D7904" i="13" s="1"/>
  <c r="S7918" i="1"/>
  <c r="D7905" i="13" s="1"/>
  <c r="S7920" i="1"/>
  <c r="D7907" i="13" s="1"/>
  <c r="S7921" i="1"/>
  <c r="D7908" i="13" s="1"/>
  <c r="S7922" i="1"/>
  <c r="D7909" i="13" s="1"/>
  <c r="S7924" i="1"/>
  <c r="D7911" i="13" s="1"/>
  <c r="S7925" i="1"/>
  <c r="D7912" i="13" s="1"/>
  <c r="S7926" i="1"/>
  <c r="D7913" i="13" s="1"/>
  <c r="S7928" i="1"/>
  <c r="D7915" i="13" s="1"/>
  <c r="S7929" i="1"/>
  <c r="D7916" i="13" s="1"/>
  <c r="S7930" i="1"/>
  <c r="D7917" i="13" s="1"/>
  <c r="S7932" i="1"/>
  <c r="D7919" i="13" s="1"/>
  <c r="S7933" i="1"/>
  <c r="D7920" i="13" s="1"/>
  <c r="S7934" i="1"/>
  <c r="D7921" i="13" s="1"/>
  <c r="S7936" i="1"/>
  <c r="D7923" i="13" s="1"/>
  <c r="S7937" i="1"/>
  <c r="D7924" i="13" s="1"/>
  <c r="S7938" i="1"/>
  <c r="D7925" i="13" s="1"/>
  <c r="S7940" i="1"/>
  <c r="D7927" i="13" s="1"/>
  <c r="S7941" i="1"/>
  <c r="D7928" i="13" s="1"/>
  <c r="S7942" i="1"/>
  <c r="D7929" i="13" s="1"/>
  <c r="S7944" i="1"/>
  <c r="D7931" i="13" s="1"/>
  <c r="S7945" i="1"/>
  <c r="D7932" i="13" s="1"/>
  <c r="S7946" i="1"/>
  <c r="D7933" i="13" s="1"/>
  <c r="S7948" i="1"/>
  <c r="D7935" i="13" s="1"/>
  <c r="S7949" i="1"/>
  <c r="D7936" i="13" s="1"/>
  <c r="S7950" i="1"/>
  <c r="D7937" i="13" s="1"/>
  <c r="S7952" i="1"/>
  <c r="D7939" i="13" s="1"/>
  <c r="S7953" i="1"/>
  <c r="D7940" i="13" s="1"/>
  <c r="S7954" i="1"/>
  <c r="D7941" i="13" s="1"/>
  <c r="S7956" i="1"/>
  <c r="D7943" i="13" s="1"/>
  <c r="S7957" i="1"/>
  <c r="D7944" i="13" s="1"/>
  <c r="S7958" i="1"/>
  <c r="D7945" i="13" s="1"/>
  <c r="S7960" i="1"/>
  <c r="D7947" i="13" s="1"/>
  <c r="S7961" i="1"/>
  <c r="D7948" i="13" s="1"/>
  <c r="S7962" i="1"/>
  <c r="D7949" i="13" s="1"/>
  <c r="S7964" i="1"/>
  <c r="D7951" i="13" s="1"/>
  <c r="S7965" i="1"/>
  <c r="D7952" i="13" s="1"/>
  <c r="S7966" i="1"/>
  <c r="D7953" i="13" s="1"/>
  <c r="S7968" i="1"/>
  <c r="D7955" i="13" s="1"/>
  <c r="S7969" i="1"/>
  <c r="D7956" i="13" s="1"/>
  <c r="S7970" i="1"/>
  <c r="D7957" i="13" s="1"/>
  <c r="S7972" i="1"/>
  <c r="D7959" i="13" s="1"/>
  <c r="S7973" i="1"/>
  <c r="D7960" i="13" s="1"/>
  <c r="S7974" i="1"/>
  <c r="D7961" i="13" s="1"/>
  <c r="S7976" i="1"/>
  <c r="D7963" i="13" s="1"/>
  <c r="S7977" i="1"/>
  <c r="D7964" i="13" s="1"/>
  <c r="S7978" i="1"/>
  <c r="D7965" i="13" s="1"/>
  <c r="S7980" i="1"/>
  <c r="D7967" i="13" s="1"/>
  <c r="S7981" i="1"/>
  <c r="D7968" i="13" s="1"/>
  <c r="S7982" i="1"/>
  <c r="D7969" i="13" s="1"/>
  <c r="S7984" i="1"/>
  <c r="D7971" i="13" s="1"/>
  <c r="S7985" i="1"/>
  <c r="D7972" i="13" s="1"/>
  <c r="S7986" i="1"/>
  <c r="D7973" i="13" s="1"/>
  <c r="S7988" i="1"/>
  <c r="D7975" i="13" s="1"/>
  <c r="S7989" i="1"/>
  <c r="D7976" i="13" s="1"/>
  <c r="S7990" i="1"/>
  <c r="D7977" i="13" s="1"/>
  <c r="S7992" i="1"/>
  <c r="D7979" i="13" s="1"/>
  <c r="S7993" i="1"/>
  <c r="D7980" i="13" s="1"/>
  <c r="S7994" i="1"/>
  <c r="D7981" i="13" s="1"/>
  <c r="S7996" i="1"/>
  <c r="D7983" i="13" s="1"/>
  <c r="S7997" i="1"/>
  <c r="D7984" i="13" s="1"/>
  <c r="S7998" i="1"/>
  <c r="D7985" i="13" s="1"/>
  <c r="S8000" i="1"/>
  <c r="D7987" i="13" s="1"/>
  <c r="S8001" i="1"/>
  <c r="D7988" i="13" s="1"/>
  <c r="S8002" i="1"/>
  <c r="D7989" i="13" s="1"/>
  <c r="S8004" i="1"/>
  <c r="D7991" i="13" s="1"/>
  <c r="S8005" i="1"/>
  <c r="D7992" i="13" s="1"/>
  <c r="S8006" i="1"/>
  <c r="D7993" i="13" s="1"/>
  <c r="S8008" i="1"/>
  <c r="D7995" i="13" s="1"/>
  <c r="S8009" i="1"/>
  <c r="D7996" i="13" s="1"/>
  <c r="S8010" i="1"/>
  <c r="D7997" i="13" s="1"/>
  <c r="S8012" i="1"/>
  <c r="D7999" i="13" s="1"/>
  <c r="S8013" i="1"/>
  <c r="D8000" i="13" s="1"/>
  <c r="S8014" i="1"/>
  <c r="D8001" i="13" s="1"/>
  <c r="S8016" i="1"/>
  <c r="D8003" i="13" s="1"/>
  <c r="S8017" i="1"/>
  <c r="D8004" i="13" s="1"/>
  <c r="S8018" i="1"/>
  <c r="D8005" i="13" s="1"/>
  <c r="S8020" i="1"/>
  <c r="D8007" i="13" s="1"/>
  <c r="S8021" i="1"/>
  <c r="D8008" i="13" s="1"/>
  <c r="S8022" i="1"/>
  <c r="D8009" i="13" s="1"/>
  <c r="S8024" i="1"/>
  <c r="D8011" i="13" s="1"/>
  <c r="S8025" i="1"/>
  <c r="D8012" i="13" s="1"/>
  <c r="S8026" i="1"/>
  <c r="D8013" i="13" s="1"/>
  <c r="S8028" i="1"/>
  <c r="D8015" i="13" s="1"/>
  <c r="S8029" i="1"/>
  <c r="D8016" i="13" s="1"/>
  <c r="S8030" i="1"/>
  <c r="D8017" i="13" s="1"/>
  <c r="S8032" i="1"/>
  <c r="D8019" i="13" s="1"/>
  <c r="S8033" i="1"/>
  <c r="D8020" i="13" s="1"/>
  <c r="S8034" i="1"/>
  <c r="D8021" i="13" s="1"/>
  <c r="S8036" i="1"/>
  <c r="D8023" i="13" s="1"/>
  <c r="S8037" i="1"/>
  <c r="D8024" i="13" s="1"/>
  <c r="S8038" i="1"/>
  <c r="D8025" i="13" s="1"/>
  <c r="S8040" i="1"/>
  <c r="D8027" i="13" s="1"/>
  <c r="S8041" i="1"/>
  <c r="D8028" i="13" s="1"/>
  <c r="S8042" i="1"/>
  <c r="D8029" i="13" s="1"/>
  <c r="S8044" i="1"/>
  <c r="D8031" i="13" s="1"/>
  <c r="S8045" i="1"/>
  <c r="D8032" i="13" s="1"/>
  <c r="S8046" i="1"/>
  <c r="D8033" i="13" s="1"/>
  <c r="S8048" i="1"/>
  <c r="D8035" i="13" s="1"/>
  <c r="S8049" i="1"/>
  <c r="D8036" i="13" s="1"/>
  <c r="S8050" i="1"/>
  <c r="D8037" i="13" s="1"/>
  <c r="S8052" i="1"/>
  <c r="D8039" i="13" s="1"/>
  <c r="S8053" i="1"/>
  <c r="D8040" i="13" s="1"/>
  <c r="S8054" i="1"/>
  <c r="D8041" i="13" s="1"/>
  <c r="S8056" i="1"/>
  <c r="D8043" i="13" s="1"/>
  <c r="S8057" i="1"/>
  <c r="D8044" i="13" s="1"/>
  <c r="S8058" i="1"/>
  <c r="D8045" i="13" s="1"/>
  <c r="S8060" i="1"/>
  <c r="D8047" i="13" s="1"/>
  <c r="S8061" i="1"/>
  <c r="D8048" i="13" s="1"/>
  <c r="S8062" i="1"/>
  <c r="D8049" i="13" s="1"/>
  <c r="S8064" i="1"/>
  <c r="D8051" i="13" s="1"/>
  <c r="S8065" i="1"/>
  <c r="D8052" i="13" s="1"/>
  <c r="S8066" i="1"/>
  <c r="D8053" i="13" s="1"/>
  <c r="S8068" i="1"/>
  <c r="D8055" i="13" s="1"/>
  <c r="S8069" i="1"/>
  <c r="D8056" i="13" s="1"/>
  <c r="S8070" i="1"/>
  <c r="D8057" i="13" s="1"/>
  <c r="S8072" i="1"/>
  <c r="D8059" i="13" s="1"/>
  <c r="S8073" i="1"/>
  <c r="D8060" i="13" s="1"/>
  <c r="S8074" i="1"/>
  <c r="D8061" i="13" s="1"/>
  <c r="S8076" i="1"/>
  <c r="D8063" i="13" s="1"/>
  <c r="S8077" i="1"/>
  <c r="D8064" i="13" s="1"/>
  <c r="S8078" i="1"/>
  <c r="D8065" i="13" s="1"/>
  <c r="S8080" i="1"/>
  <c r="D8067" i="13" s="1"/>
  <c r="S8081" i="1"/>
  <c r="D8068" i="13" s="1"/>
  <c r="S8082" i="1"/>
  <c r="D8069" i="13" s="1"/>
  <c r="S8084" i="1"/>
  <c r="D8071" i="13" s="1"/>
  <c r="S8085" i="1"/>
  <c r="D8072" i="13" s="1"/>
  <c r="S8086" i="1"/>
  <c r="D8073" i="13" s="1"/>
  <c r="S8088" i="1"/>
  <c r="D8075" i="13" s="1"/>
  <c r="S8089" i="1"/>
  <c r="D8076" i="13" s="1"/>
  <c r="S8090" i="1"/>
  <c r="D8077" i="13" s="1"/>
  <c r="S8092" i="1"/>
  <c r="D8079" i="13" s="1"/>
  <c r="S8093" i="1"/>
  <c r="D8080" i="13" s="1"/>
  <c r="S8094" i="1"/>
  <c r="D8081" i="13" s="1"/>
  <c r="S8096" i="1"/>
  <c r="D8083" i="13" s="1"/>
  <c r="S8097" i="1"/>
  <c r="D8084" i="13" s="1"/>
  <c r="S8098" i="1"/>
  <c r="D8085" i="13" s="1"/>
  <c r="S8100" i="1"/>
  <c r="D8087" i="13" s="1"/>
  <c r="S8101" i="1"/>
  <c r="D8088" i="13" s="1"/>
  <c r="S8102" i="1"/>
  <c r="D8089" i="13" s="1"/>
  <c r="S8104" i="1"/>
  <c r="D8091" i="13" s="1"/>
  <c r="S8105" i="1"/>
  <c r="D8092" i="13" s="1"/>
  <c r="S8106" i="1"/>
  <c r="D8093" i="13" s="1"/>
  <c r="S8108" i="1"/>
  <c r="D8095" i="13" s="1"/>
  <c r="S8109" i="1"/>
  <c r="D8096" i="13" s="1"/>
  <c r="S8110" i="1"/>
  <c r="D8097" i="13" s="1"/>
  <c r="S8112" i="1"/>
  <c r="D8099" i="13" s="1"/>
  <c r="S8113" i="1"/>
  <c r="D8100" i="13" s="1"/>
  <c r="S8114" i="1"/>
  <c r="D8101" i="13" s="1"/>
  <c r="S8116" i="1"/>
  <c r="D8103" i="13" s="1"/>
  <c r="S8117" i="1"/>
  <c r="D8104" i="13" s="1"/>
  <c r="S8118" i="1"/>
  <c r="D8105" i="13" s="1"/>
  <c r="S8120" i="1"/>
  <c r="D8107" i="13" s="1"/>
  <c r="S8121" i="1"/>
  <c r="D8108" i="13" s="1"/>
  <c r="S8122" i="1"/>
  <c r="D8109" i="13" s="1"/>
  <c r="S8124" i="1"/>
  <c r="D8111" i="13" s="1"/>
  <c r="S8125" i="1"/>
  <c r="D8112" i="13" s="1"/>
  <c r="S8126" i="1"/>
  <c r="D8113" i="13" s="1"/>
  <c r="S8128" i="1"/>
  <c r="D8115" i="13" s="1"/>
  <c r="S8129" i="1"/>
  <c r="D8116" i="13" s="1"/>
  <c r="S8130" i="1"/>
  <c r="D8117" i="13" s="1"/>
  <c r="S8132" i="1"/>
  <c r="D8119" i="13" s="1"/>
  <c r="S8133" i="1"/>
  <c r="D8120" i="13" s="1"/>
  <c r="S8134" i="1"/>
  <c r="D8121" i="13" s="1"/>
  <c r="S8136" i="1"/>
  <c r="D8123" i="13" s="1"/>
  <c r="S8137" i="1"/>
  <c r="D8124" i="13" s="1"/>
  <c r="S8138" i="1"/>
  <c r="D8125" i="13" s="1"/>
  <c r="S8140" i="1"/>
  <c r="D8127" i="13" s="1"/>
  <c r="S8141" i="1"/>
  <c r="D8128" i="13" s="1"/>
  <c r="S8142" i="1"/>
  <c r="D8129" i="13" s="1"/>
  <c r="S8144" i="1"/>
  <c r="D8131" i="13" s="1"/>
  <c r="S8145" i="1"/>
  <c r="D8132" i="13" s="1"/>
  <c r="S8146" i="1"/>
  <c r="D8133" i="13" s="1"/>
  <c r="S8148" i="1"/>
  <c r="D8135" i="13" s="1"/>
  <c r="S8149" i="1"/>
  <c r="D8136" i="13" s="1"/>
  <c r="S8150" i="1"/>
  <c r="D8137" i="13" s="1"/>
  <c r="S8152" i="1"/>
  <c r="D8139" i="13" s="1"/>
  <c r="S8153" i="1"/>
  <c r="D8140" i="13" s="1"/>
  <c r="S8154" i="1"/>
  <c r="D8141" i="13" s="1"/>
  <c r="S8156" i="1"/>
  <c r="D8143" i="13" s="1"/>
  <c r="S8157" i="1"/>
  <c r="D8144" i="13" s="1"/>
  <c r="S8158" i="1"/>
  <c r="D8145" i="13" s="1"/>
  <c r="S8160" i="1"/>
  <c r="D8147" i="13" s="1"/>
  <c r="S8161" i="1"/>
  <c r="D8148" i="13" s="1"/>
  <c r="S8162" i="1"/>
  <c r="D8149" i="13" s="1"/>
  <c r="S8164" i="1"/>
  <c r="D8151" i="13" s="1"/>
  <c r="S8165" i="1"/>
  <c r="D8152" i="13" s="1"/>
  <c r="S8166" i="1"/>
  <c r="D8153" i="13" s="1"/>
  <c r="S8168" i="1"/>
  <c r="D8155" i="13" s="1"/>
  <c r="S8169" i="1"/>
  <c r="D8156" i="13" s="1"/>
  <c r="S8170" i="1"/>
  <c r="D8157" i="13" s="1"/>
  <c r="S8172" i="1"/>
  <c r="D8159" i="13" s="1"/>
  <c r="S8173" i="1"/>
  <c r="D8160" i="13" s="1"/>
  <c r="S8174" i="1"/>
  <c r="D8161" i="13" s="1"/>
  <c r="S8176" i="1"/>
  <c r="D8163" i="13" s="1"/>
  <c r="S8177" i="1"/>
  <c r="D8164" i="13" s="1"/>
  <c r="S8178" i="1"/>
  <c r="D8165" i="13" s="1"/>
  <c r="S8180" i="1"/>
  <c r="D8167" i="13" s="1"/>
  <c r="S8181" i="1"/>
  <c r="D8168" i="13" s="1"/>
  <c r="S8182" i="1"/>
  <c r="D8169" i="13" s="1"/>
  <c r="S8184" i="1"/>
  <c r="D8171" i="13" s="1"/>
  <c r="S8185" i="1"/>
  <c r="D8172" i="13" s="1"/>
  <c r="S8186" i="1"/>
  <c r="D8173" i="13" s="1"/>
  <c r="S8188" i="1"/>
  <c r="D8175" i="13" s="1"/>
  <c r="S8189" i="1"/>
  <c r="D8176" i="13" s="1"/>
  <c r="S8190" i="1"/>
  <c r="D8177" i="13" s="1"/>
  <c r="S8192" i="1"/>
  <c r="D8179" i="13" s="1"/>
  <c r="S8193" i="1"/>
  <c r="D8180" i="13" s="1"/>
  <c r="S8194" i="1"/>
  <c r="D8181" i="13" s="1"/>
  <c r="S8196" i="1"/>
  <c r="D8183" i="13" s="1"/>
  <c r="S8197" i="1"/>
  <c r="D8184" i="13" s="1"/>
  <c r="S8198" i="1"/>
  <c r="D8185" i="13" s="1"/>
  <c r="S8200" i="1"/>
  <c r="D8187" i="13" s="1"/>
  <c r="S8201" i="1"/>
  <c r="D8188" i="13" s="1"/>
  <c r="S8202" i="1"/>
  <c r="D8189" i="13" s="1"/>
  <c r="S8204" i="1"/>
  <c r="D8191" i="13" s="1"/>
  <c r="S8205" i="1"/>
  <c r="D8192" i="13" s="1"/>
  <c r="S8206" i="1"/>
  <c r="D8193" i="13" s="1"/>
  <c r="S8208" i="1"/>
  <c r="D8195" i="13" s="1"/>
  <c r="S8209" i="1"/>
  <c r="D8196" i="13" s="1"/>
  <c r="S8210" i="1"/>
  <c r="D8197" i="13" s="1"/>
  <c r="S8212" i="1"/>
  <c r="D8199" i="13" s="1"/>
  <c r="S8213" i="1"/>
  <c r="D8200" i="13" s="1"/>
  <c r="S8214" i="1"/>
  <c r="D8201" i="13" s="1"/>
  <c r="S8216" i="1"/>
  <c r="D8203" i="13" s="1"/>
  <c r="S8217" i="1"/>
  <c r="D8204" i="13" s="1"/>
  <c r="S8218" i="1"/>
  <c r="D8205" i="13" s="1"/>
  <c r="S8220" i="1"/>
  <c r="D8207" i="13" s="1"/>
  <c r="S8221" i="1"/>
  <c r="D8208" i="13" s="1"/>
  <c r="S8222" i="1"/>
  <c r="D8209" i="13" s="1"/>
  <c r="S8224" i="1"/>
  <c r="D8211" i="13" s="1"/>
  <c r="S8225" i="1"/>
  <c r="D8212" i="13" s="1"/>
  <c r="S8226" i="1"/>
  <c r="D8213" i="13" s="1"/>
  <c r="S8228" i="1"/>
  <c r="D8215" i="13" s="1"/>
  <c r="S8229" i="1"/>
  <c r="D8216" i="13" s="1"/>
  <c r="S8230" i="1"/>
  <c r="D8217" i="13" s="1"/>
  <c r="S8232" i="1"/>
  <c r="D8219" i="13" s="1"/>
  <c r="S8233" i="1"/>
  <c r="D8220" i="13" s="1"/>
  <c r="S8234" i="1"/>
  <c r="D8221" i="13" s="1"/>
  <c r="S8236" i="1"/>
  <c r="D8223" i="13" s="1"/>
  <c r="S8237" i="1"/>
  <c r="D8224" i="13" s="1"/>
  <c r="S8238" i="1"/>
  <c r="D8225" i="13" s="1"/>
  <c r="S8240" i="1"/>
  <c r="D8227" i="13" s="1"/>
  <c r="S8241" i="1"/>
  <c r="D8228" i="13" s="1"/>
  <c r="S8242" i="1"/>
  <c r="D8229" i="13" s="1"/>
  <c r="S8244" i="1"/>
  <c r="D8231" i="13" s="1"/>
  <c r="S8245" i="1"/>
  <c r="D8232" i="13" s="1"/>
  <c r="S8246" i="1"/>
  <c r="D8233" i="13" s="1"/>
  <c r="S8248" i="1"/>
  <c r="D8235" i="13" s="1"/>
  <c r="S8249" i="1"/>
  <c r="D8236" i="13" s="1"/>
  <c r="S8250" i="1"/>
  <c r="D8237" i="13" s="1"/>
  <c r="S8252" i="1"/>
  <c r="D8239" i="13" s="1"/>
  <c r="S8253" i="1"/>
  <c r="D8240" i="13" s="1"/>
  <c r="S8254" i="1"/>
  <c r="D8241" i="13" s="1"/>
  <c r="S8256" i="1"/>
  <c r="D8243" i="13" s="1"/>
  <c r="S8257" i="1"/>
  <c r="D8244" i="13" s="1"/>
  <c r="S8258" i="1"/>
  <c r="D8245" i="13" s="1"/>
  <c r="S8260" i="1"/>
  <c r="D8247" i="13" s="1"/>
  <c r="S8261" i="1"/>
  <c r="D8248" i="13" s="1"/>
  <c r="S8262" i="1"/>
  <c r="D8249" i="13" s="1"/>
  <c r="S8264" i="1"/>
  <c r="D8251" i="13" s="1"/>
  <c r="S8265" i="1"/>
  <c r="D8252" i="13" s="1"/>
  <c r="S8266" i="1"/>
  <c r="D8253" i="13" s="1"/>
  <c r="S8268" i="1"/>
  <c r="D8255" i="13" s="1"/>
  <c r="S8269" i="1"/>
  <c r="D8256" i="13" s="1"/>
  <c r="S8270" i="1"/>
  <c r="D8257" i="13" s="1"/>
  <c r="S8272" i="1"/>
  <c r="D8259" i="13" s="1"/>
  <c r="S8273" i="1"/>
  <c r="D8260" i="13" s="1"/>
  <c r="S8274" i="1"/>
  <c r="D8261" i="13" s="1"/>
  <c r="S8276" i="1"/>
  <c r="D8263" i="13" s="1"/>
  <c r="S8277" i="1"/>
  <c r="D8264" i="13" s="1"/>
  <c r="S8278" i="1"/>
  <c r="D8265" i="13" s="1"/>
  <c r="S8280" i="1"/>
  <c r="D8267" i="13" s="1"/>
  <c r="S8281" i="1"/>
  <c r="D8268" i="13" s="1"/>
  <c r="S8282" i="1"/>
  <c r="D8269" i="13" s="1"/>
  <c r="S8284" i="1"/>
  <c r="D8271" i="13" s="1"/>
  <c r="S8285" i="1"/>
  <c r="D8272" i="13" s="1"/>
  <c r="S8286" i="1"/>
  <c r="D8273" i="13" s="1"/>
  <c r="S8288" i="1"/>
  <c r="D8275" i="13" s="1"/>
  <c r="S8289" i="1"/>
  <c r="D8276" i="13" s="1"/>
  <c r="S8290" i="1"/>
  <c r="D8277" i="13" s="1"/>
  <c r="S8292" i="1"/>
  <c r="D8279" i="13" s="1"/>
  <c r="S8293" i="1"/>
  <c r="D8280" i="13" s="1"/>
  <c r="S8294" i="1"/>
  <c r="D8281" i="13" s="1"/>
  <c r="S8296" i="1"/>
  <c r="D8283" i="13" s="1"/>
  <c r="S8297" i="1"/>
  <c r="D8284" i="13" s="1"/>
  <c r="S8298" i="1"/>
  <c r="D8285" i="13" s="1"/>
  <c r="S8300" i="1"/>
  <c r="D8287" i="13" s="1"/>
  <c r="S8301" i="1"/>
  <c r="D8288" i="13" s="1"/>
  <c r="S8302" i="1"/>
  <c r="D8289" i="13" s="1"/>
  <c r="S8304" i="1"/>
  <c r="D8291" i="13" s="1"/>
  <c r="S8305" i="1"/>
  <c r="D8292" i="13" s="1"/>
  <c r="S8306" i="1"/>
  <c r="D8293" i="13" s="1"/>
  <c r="S8308" i="1"/>
  <c r="D8295" i="13" s="1"/>
  <c r="S8309" i="1"/>
  <c r="D8296" i="13" s="1"/>
  <c r="S8310" i="1"/>
  <c r="D8297" i="13" s="1"/>
  <c r="S8312" i="1"/>
  <c r="D8299" i="13" s="1"/>
  <c r="S8313" i="1"/>
  <c r="D8300" i="13" s="1"/>
  <c r="S8314" i="1"/>
  <c r="D8301" i="13" s="1"/>
  <c r="S8316" i="1"/>
  <c r="D8303" i="13" s="1"/>
  <c r="S8317" i="1"/>
  <c r="D8304" i="13" s="1"/>
  <c r="S8318" i="1"/>
  <c r="D8305" i="13" s="1"/>
  <c r="S8320" i="1"/>
  <c r="D8307" i="13" s="1"/>
  <c r="S8321" i="1"/>
  <c r="D8308" i="13" s="1"/>
  <c r="S8322" i="1"/>
  <c r="D8309" i="13" s="1"/>
  <c r="S8324" i="1"/>
  <c r="D8311" i="13" s="1"/>
  <c r="S8325" i="1"/>
  <c r="D8312" i="13" s="1"/>
  <c r="S8326" i="1"/>
  <c r="D8313" i="13" s="1"/>
  <c r="S8328" i="1"/>
  <c r="D8315" i="13" s="1"/>
  <c r="S8329" i="1"/>
  <c r="D8316" i="13" s="1"/>
  <c r="S8330" i="1"/>
  <c r="D8317" i="13" s="1"/>
  <c r="S8332" i="1"/>
  <c r="D8319" i="13" s="1"/>
  <c r="S8333" i="1"/>
  <c r="D8320" i="13" s="1"/>
  <c r="S8334" i="1"/>
  <c r="D8321" i="13" s="1"/>
  <c r="S8336" i="1"/>
  <c r="D8323" i="13" s="1"/>
  <c r="S8337" i="1"/>
  <c r="D8324" i="13" s="1"/>
  <c r="S8338" i="1"/>
  <c r="D8325" i="13" s="1"/>
  <c r="S8340" i="1"/>
  <c r="D8327" i="13" s="1"/>
  <c r="S8341" i="1"/>
  <c r="D8328" i="13" s="1"/>
  <c r="S8342" i="1"/>
  <c r="D8329" i="13" s="1"/>
  <c r="S8344" i="1"/>
  <c r="D8331" i="13" s="1"/>
  <c r="S8345" i="1"/>
  <c r="D8332" i="13" s="1"/>
  <c r="S8346" i="1"/>
  <c r="D8333" i="13" s="1"/>
  <c r="S8348" i="1"/>
  <c r="D8335" i="13" s="1"/>
  <c r="S8349" i="1"/>
  <c r="D8336" i="13" s="1"/>
  <c r="S8350" i="1"/>
  <c r="D8337" i="13" s="1"/>
  <c r="S8352" i="1"/>
  <c r="D8339" i="13" s="1"/>
  <c r="S8353" i="1"/>
  <c r="D8340" i="13" s="1"/>
  <c r="S8354" i="1"/>
  <c r="D8341" i="13" s="1"/>
  <c r="S8356" i="1"/>
  <c r="D8343" i="13" s="1"/>
  <c r="S8357" i="1"/>
  <c r="D8344" i="13" s="1"/>
  <c r="S8358" i="1"/>
  <c r="D8345" i="13" s="1"/>
  <c r="S8360" i="1"/>
  <c r="D8347" i="13" s="1"/>
  <c r="S8361" i="1"/>
  <c r="D8348" i="13" s="1"/>
  <c r="S8362" i="1"/>
  <c r="D8349" i="13" s="1"/>
  <c r="S8364" i="1"/>
  <c r="D8351" i="13" s="1"/>
  <c r="S8365" i="1"/>
  <c r="D8352" i="13" s="1"/>
  <c r="S8366" i="1"/>
  <c r="D8353" i="13" s="1"/>
  <c r="S8368" i="1"/>
  <c r="D8355" i="13" s="1"/>
  <c r="S8369" i="1"/>
  <c r="D8356" i="13" s="1"/>
  <c r="S8370" i="1"/>
  <c r="D8357" i="13" s="1"/>
  <c r="S8372" i="1"/>
  <c r="D8359" i="13" s="1"/>
  <c r="S8373" i="1"/>
  <c r="D8360" i="13" s="1"/>
  <c r="S8374" i="1"/>
  <c r="D8361" i="13" s="1"/>
  <c r="S8376" i="1"/>
  <c r="D8363" i="13" s="1"/>
  <c r="S8377" i="1"/>
  <c r="D8364" i="13" s="1"/>
  <c r="S8378" i="1"/>
  <c r="D8365" i="13" s="1"/>
  <c r="S8380" i="1"/>
  <c r="D8367" i="13" s="1"/>
  <c r="S8381" i="1"/>
  <c r="D8368" i="13" s="1"/>
  <c r="S8382" i="1"/>
  <c r="D8369" i="13" s="1"/>
  <c r="S8384" i="1"/>
  <c r="D8371" i="13" s="1"/>
  <c r="S8385" i="1"/>
  <c r="D8372" i="13" s="1"/>
  <c r="S8386" i="1"/>
  <c r="D8373" i="13" s="1"/>
  <c r="S8388" i="1"/>
  <c r="D8375" i="13" s="1"/>
  <c r="S8389" i="1"/>
  <c r="D8376" i="13" s="1"/>
  <c r="S8390" i="1"/>
  <c r="D8377" i="13" s="1"/>
  <c r="S8392" i="1"/>
  <c r="D8379" i="13" s="1"/>
  <c r="S8393" i="1"/>
  <c r="D8380" i="13" s="1"/>
  <c r="S8394" i="1"/>
  <c r="D8381" i="13" s="1"/>
  <c r="S8396" i="1"/>
  <c r="D8383" i="13" s="1"/>
  <c r="S8397" i="1"/>
  <c r="D8384" i="13" s="1"/>
  <c r="S8398" i="1"/>
  <c r="D8385" i="13" s="1"/>
  <c r="S8400" i="1"/>
  <c r="D8387" i="13" s="1"/>
  <c r="S8401" i="1"/>
  <c r="D8388" i="13" s="1"/>
  <c r="S8402" i="1"/>
  <c r="D8389" i="13" s="1"/>
  <c r="S8404" i="1"/>
  <c r="D8391" i="13" s="1"/>
  <c r="S8405" i="1"/>
  <c r="D8392" i="13" s="1"/>
  <c r="S8406" i="1"/>
  <c r="D8393" i="13" s="1"/>
  <c r="S8408" i="1"/>
  <c r="D8395" i="13" s="1"/>
  <c r="S8409" i="1"/>
  <c r="D8396" i="13" s="1"/>
  <c r="S8410" i="1"/>
  <c r="D8397" i="13" s="1"/>
  <c r="S8412" i="1"/>
  <c r="D8399" i="13" s="1"/>
  <c r="S8413" i="1"/>
  <c r="D8400" i="13" s="1"/>
  <c r="S8414" i="1"/>
  <c r="D8401" i="13" s="1"/>
  <c r="S8416" i="1"/>
  <c r="D8403" i="13" s="1"/>
  <c r="S8417" i="1"/>
  <c r="D8404" i="13" s="1"/>
  <c r="S8418" i="1"/>
  <c r="D8405" i="13" s="1"/>
  <c r="S8420" i="1"/>
  <c r="D8407" i="13" s="1"/>
  <c r="S8421" i="1"/>
  <c r="D8408" i="13" s="1"/>
  <c r="S8422" i="1"/>
  <c r="D8409" i="13" s="1"/>
  <c r="S8424" i="1"/>
  <c r="D8411" i="13" s="1"/>
  <c r="S8425" i="1"/>
  <c r="D8412" i="13" s="1"/>
  <c r="S8426" i="1"/>
  <c r="D8413" i="13" s="1"/>
  <c r="S8428" i="1"/>
  <c r="D8415" i="13" s="1"/>
  <c r="S8429" i="1"/>
  <c r="D8416" i="13" s="1"/>
  <c r="S8430" i="1"/>
  <c r="D8417" i="13" s="1"/>
  <c r="S8432" i="1"/>
  <c r="D8419" i="13" s="1"/>
  <c r="S8433" i="1"/>
  <c r="D8420" i="13" s="1"/>
  <c r="S8434" i="1"/>
  <c r="D8421" i="13" s="1"/>
  <c r="S8436" i="1"/>
  <c r="D8423" i="13" s="1"/>
  <c r="S8437" i="1"/>
  <c r="D8424" i="13" s="1"/>
  <c r="S8438" i="1"/>
  <c r="D8425" i="13" s="1"/>
  <c r="S8440" i="1"/>
  <c r="D8427" i="13" s="1"/>
  <c r="S8441" i="1"/>
  <c r="D8428" i="13" s="1"/>
  <c r="S8442" i="1"/>
  <c r="D8429" i="13" s="1"/>
  <c r="S8444" i="1"/>
  <c r="D8431" i="13" s="1"/>
  <c r="S8445" i="1"/>
  <c r="D8432" i="13" s="1"/>
  <c r="S8446" i="1"/>
  <c r="D8433" i="13" s="1"/>
  <c r="S8448" i="1"/>
  <c r="D8435" i="13" s="1"/>
  <c r="S8449" i="1"/>
  <c r="D8436" i="13" s="1"/>
  <c r="S8450" i="1"/>
  <c r="D8437" i="13" s="1"/>
  <c r="S8452" i="1"/>
  <c r="D8439" i="13" s="1"/>
  <c r="S8453" i="1"/>
  <c r="D8440" i="13" s="1"/>
  <c r="S8454" i="1"/>
  <c r="D8441" i="13" s="1"/>
  <c r="S8456" i="1"/>
  <c r="D8443" i="13" s="1"/>
  <c r="S8457" i="1"/>
  <c r="D8444" i="13" s="1"/>
  <c r="S8458" i="1"/>
  <c r="D8445" i="13" s="1"/>
  <c r="S8460" i="1"/>
  <c r="D8447" i="13" s="1"/>
  <c r="S8461" i="1"/>
  <c r="D8448" i="13" s="1"/>
  <c r="S8462" i="1"/>
  <c r="D8449" i="13" s="1"/>
  <c r="S8464" i="1"/>
  <c r="D8451" i="13" s="1"/>
  <c r="S8465" i="1"/>
  <c r="D8452" i="13" s="1"/>
  <c r="S8466" i="1"/>
  <c r="D8453" i="13" s="1"/>
  <c r="S8468" i="1"/>
  <c r="D8455" i="13" s="1"/>
  <c r="S8469" i="1"/>
  <c r="D8456" i="13" s="1"/>
  <c r="S8470" i="1"/>
  <c r="D8457" i="13" s="1"/>
  <c r="S8472" i="1"/>
  <c r="D8459" i="13" s="1"/>
  <c r="S8473" i="1"/>
  <c r="D8460" i="13" s="1"/>
  <c r="S8474" i="1"/>
  <c r="D8461" i="13" s="1"/>
  <c r="S8476" i="1"/>
  <c r="D8463" i="13" s="1"/>
  <c r="S8477" i="1"/>
  <c r="D8464" i="13" s="1"/>
  <c r="S8478" i="1"/>
  <c r="D8465" i="13" s="1"/>
  <c r="S8480" i="1"/>
  <c r="D8467" i="13" s="1"/>
  <c r="S8481" i="1"/>
  <c r="D8468" i="13" s="1"/>
  <c r="S8482" i="1"/>
  <c r="D8469" i="13" s="1"/>
  <c r="S8484" i="1"/>
  <c r="D8471" i="13" s="1"/>
  <c r="S8485" i="1"/>
  <c r="D8472" i="13" s="1"/>
  <c r="S8486" i="1"/>
  <c r="D8473" i="13" s="1"/>
  <c r="S8488" i="1"/>
  <c r="D8475" i="13" s="1"/>
  <c r="S8489" i="1"/>
  <c r="D8476" i="13" s="1"/>
  <c r="S8490" i="1"/>
  <c r="D8477" i="13" s="1"/>
  <c r="S8492" i="1"/>
  <c r="D8479" i="13" s="1"/>
  <c r="S8493" i="1"/>
  <c r="D8480" i="13" s="1"/>
  <c r="S8494" i="1"/>
  <c r="D8481" i="13" s="1"/>
  <c r="S8496" i="1"/>
  <c r="D8483" i="13" s="1"/>
  <c r="S8497" i="1"/>
  <c r="D8484" i="13" s="1"/>
  <c r="S8498" i="1"/>
  <c r="D8485" i="13" s="1"/>
  <c r="S8500" i="1"/>
  <c r="D8487" i="13" s="1"/>
  <c r="S8501" i="1"/>
  <c r="D8488" i="13" s="1"/>
  <c r="S8502" i="1"/>
  <c r="D8489" i="13" s="1"/>
  <c r="S8504" i="1"/>
  <c r="D8491" i="13" s="1"/>
  <c r="S8505" i="1"/>
  <c r="D8492" i="13" s="1"/>
  <c r="S8506" i="1"/>
  <c r="D8493" i="13" s="1"/>
  <c r="S8508" i="1"/>
  <c r="D8495" i="13" s="1"/>
  <c r="S8509" i="1"/>
  <c r="D8496" i="13" s="1"/>
  <c r="S8510" i="1"/>
  <c r="D8497" i="13" s="1"/>
  <c r="S8512" i="1"/>
  <c r="D8499" i="13" s="1"/>
  <c r="S8513" i="1"/>
  <c r="D8500" i="13" s="1"/>
  <c r="S8514" i="1"/>
  <c r="D8501" i="13" s="1"/>
  <c r="S8516" i="1"/>
  <c r="D8503" i="13" s="1"/>
  <c r="S8517" i="1"/>
  <c r="D8504" i="13" s="1"/>
  <c r="S8518" i="1"/>
  <c r="D8505" i="13" s="1"/>
  <c r="S8520" i="1"/>
  <c r="D8507" i="13" s="1"/>
  <c r="S8521" i="1"/>
  <c r="D8508" i="13" s="1"/>
  <c r="S8522" i="1"/>
  <c r="D8509" i="13" s="1"/>
  <c r="S8524" i="1"/>
  <c r="D8511" i="13" s="1"/>
  <c r="S8525" i="1"/>
  <c r="D8512" i="13" s="1"/>
  <c r="S8526" i="1"/>
  <c r="D8513" i="13" s="1"/>
  <c r="S8528" i="1"/>
  <c r="D8515" i="13" s="1"/>
  <c r="S8529" i="1"/>
  <c r="D8516" i="13" s="1"/>
  <c r="S8530" i="1"/>
  <c r="D8517" i="13" s="1"/>
  <c r="S8532" i="1"/>
  <c r="D8519" i="13" s="1"/>
  <c r="S8533" i="1"/>
  <c r="D8520" i="13" s="1"/>
  <c r="S8534" i="1"/>
  <c r="D8521" i="13" s="1"/>
  <c r="S8536" i="1"/>
  <c r="D8523" i="13" s="1"/>
  <c r="S8537" i="1"/>
  <c r="D8524" i="13" s="1"/>
  <c r="S8538" i="1"/>
  <c r="D8525" i="13" s="1"/>
  <c r="S8540" i="1"/>
  <c r="D8527" i="13" s="1"/>
  <c r="S8541" i="1"/>
  <c r="D8528" i="13" s="1"/>
  <c r="S8542" i="1"/>
  <c r="D8529" i="13" s="1"/>
  <c r="S8544" i="1"/>
  <c r="D8531" i="13" s="1"/>
  <c r="S8545" i="1"/>
  <c r="D8532" i="13" s="1"/>
  <c r="S8546" i="1"/>
  <c r="D8533" i="13" s="1"/>
  <c r="S8548" i="1"/>
  <c r="D8535" i="13" s="1"/>
  <c r="S8549" i="1"/>
  <c r="D8536" i="13" s="1"/>
  <c r="S8550" i="1"/>
  <c r="D8537" i="13" s="1"/>
  <c r="S8552" i="1"/>
  <c r="D8539" i="13" s="1"/>
  <c r="S8553" i="1"/>
  <c r="D8540" i="13" s="1"/>
  <c r="S8554" i="1"/>
  <c r="D8541" i="13" s="1"/>
  <c r="S8556" i="1"/>
  <c r="D8543" i="13" s="1"/>
  <c r="S8557" i="1"/>
  <c r="D8544" i="13" s="1"/>
  <c r="S8558" i="1"/>
  <c r="D8545" i="13" s="1"/>
  <c r="S8560" i="1"/>
  <c r="D8547" i="13" s="1"/>
  <c r="S8561" i="1"/>
  <c r="D8548" i="13" s="1"/>
  <c r="S8562" i="1"/>
  <c r="D8549" i="13" s="1"/>
  <c r="S8564" i="1"/>
  <c r="D8551" i="13" s="1"/>
  <c r="S8565" i="1"/>
  <c r="D8552" i="13" s="1"/>
  <c r="S8566" i="1"/>
  <c r="D8553" i="13" s="1"/>
  <c r="S8568" i="1"/>
  <c r="D8555" i="13" s="1"/>
  <c r="S8569" i="1"/>
  <c r="D8556" i="13" s="1"/>
  <c r="S8570" i="1"/>
  <c r="D8557" i="13" s="1"/>
  <c r="S8572" i="1"/>
  <c r="D8559" i="13" s="1"/>
  <c r="S8573" i="1"/>
  <c r="D8560" i="13" s="1"/>
  <c r="S8574" i="1"/>
  <c r="D8561" i="13" s="1"/>
  <c r="S8576" i="1"/>
  <c r="D8563" i="13" s="1"/>
  <c r="S8577" i="1"/>
  <c r="D8564" i="13" s="1"/>
  <c r="S8578" i="1"/>
  <c r="D8565" i="13" s="1"/>
  <c r="S8580" i="1"/>
  <c r="D8567" i="13" s="1"/>
  <c r="S8581" i="1"/>
  <c r="D8568" i="13" s="1"/>
  <c r="S8582" i="1"/>
  <c r="D8569" i="13" s="1"/>
  <c r="S8584" i="1"/>
  <c r="D8571" i="13" s="1"/>
  <c r="S8585" i="1"/>
  <c r="D8572" i="13" s="1"/>
  <c r="S8586" i="1"/>
  <c r="D8573" i="13" s="1"/>
  <c r="S8588" i="1"/>
  <c r="D8575" i="13" s="1"/>
  <c r="S8589" i="1"/>
  <c r="D8576" i="13" s="1"/>
  <c r="S8590" i="1"/>
  <c r="D8577" i="13" s="1"/>
  <c r="S8592" i="1"/>
  <c r="D8579" i="13" s="1"/>
  <c r="S8593" i="1"/>
  <c r="D8580" i="13" s="1"/>
  <c r="S8594" i="1"/>
  <c r="D8581" i="13" s="1"/>
  <c r="S8596" i="1"/>
  <c r="D8583" i="13" s="1"/>
  <c r="S8597" i="1"/>
  <c r="D8584" i="13" s="1"/>
  <c r="S8598" i="1"/>
  <c r="D8585" i="13" s="1"/>
  <c r="S8600" i="1"/>
  <c r="D8587" i="13" s="1"/>
  <c r="S8601" i="1"/>
  <c r="D8588" i="13" s="1"/>
  <c r="S8602" i="1"/>
  <c r="D8589" i="13" s="1"/>
  <c r="S8604" i="1"/>
  <c r="D8591" i="13" s="1"/>
  <c r="S8605" i="1"/>
  <c r="D8592" i="13" s="1"/>
  <c r="S8606" i="1"/>
  <c r="D8593" i="13" s="1"/>
  <c r="S8608" i="1"/>
  <c r="D8595" i="13" s="1"/>
  <c r="S8609" i="1"/>
  <c r="D8596" i="13" s="1"/>
  <c r="S8610" i="1"/>
  <c r="D8597" i="13" s="1"/>
  <c r="S8612" i="1"/>
  <c r="D8599" i="13" s="1"/>
  <c r="S8613" i="1"/>
  <c r="D8600" i="13" s="1"/>
  <c r="S8614" i="1"/>
  <c r="D8601" i="13" s="1"/>
  <c r="S8616" i="1"/>
  <c r="D8603" i="13" s="1"/>
  <c r="S8617" i="1"/>
  <c r="D8604" i="13" s="1"/>
  <c r="S8618" i="1"/>
  <c r="D8605" i="13" s="1"/>
  <c r="S8620" i="1"/>
  <c r="D8607" i="13" s="1"/>
  <c r="S8621" i="1"/>
  <c r="D8608" i="13" s="1"/>
  <c r="S8622" i="1"/>
  <c r="D8609" i="13" s="1"/>
  <c r="S8624" i="1"/>
  <c r="D8611" i="13" s="1"/>
  <c r="S8625" i="1"/>
  <c r="D8612" i="13" s="1"/>
  <c r="S8626" i="1"/>
  <c r="D8613" i="13" s="1"/>
  <c r="S8628" i="1"/>
  <c r="D8615" i="13" s="1"/>
  <c r="S8629" i="1"/>
  <c r="D8616" i="13" s="1"/>
  <c r="S8630" i="1"/>
  <c r="D8617" i="13" s="1"/>
  <c r="S8632" i="1"/>
  <c r="D8619" i="13" s="1"/>
  <c r="S8633" i="1"/>
  <c r="D8620" i="13" s="1"/>
  <c r="S8634" i="1"/>
  <c r="D8621" i="13" s="1"/>
  <c r="S8636" i="1"/>
  <c r="D8623" i="13" s="1"/>
  <c r="S8637" i="1"/>
  <c r="D8624" i="13" s="1"/>
  <c r="S8638" i="1"/>
  <c r="D8625" i="13" s="1"/>
  <c r="S8640" i="1"/>
  <c r="D8627" i="13" s="1"/>
  <c r="S8641" i="1"/>
  <c r="D8628" i="13" s="1"/>
  <c r="S8642" i="1"/>
  <c r="D8629" i="13" s="1"/>
  <c r="S8644" i="1"/>
  <c r="D8631" i="13" s="1"/>
  <c r="S8645" i="1"/>
  <c r="D8632" i="13" s="1"/>
  <c r="S8646" i="1"/>
  <c r="D8633" i="13" s="1"/>
  <c r="S8648" i="1"/>
  <c r="D8635" i="13" s="1"/>
  <c r="S8649" i="1"/>
  <c r="D8636" i="13" s="1"/>
  <c r="S8650" i="1"/>
  <c r="D8637" i="13" s="1"/>
  <c r="S8652" i="1"/>
  <c r="D8639" i="13" s="1"/>
  <c r="S8653" i="1"/>
  <c r="D8640" i="13" s="1"/>
  <c r="S8654" i="1"/>
  <c r="D8641" i="13" s="1"/>
  <c r="S8656" i="1"/>
  <c r="D8643" i="13" s="1"/>
  <c r="S8657" i="1"/>
  <c r="D8644" i="13" s="1"/>
  <c r="S8658" i="1"/>
  <c r="D8645" i="13" s="1"/>
  <c r="S8660" i="1"/>
  <c r="D8647" i="13" s="1"/>
  <c r="S8661" i="1"/>
  <c r="D8648" i="13" s="1"/>
  <c r="S8662" i="1"/>
  <c r="D8649" i="13" s="1"/>
  <c r="S8664" i="1"/>
  <c r="D8651" i="13" s="1"/>
  <c r="S8665" i="1"/>
  <c r="D8652" i="13" s="1"/>
  <c r="S8666" i="1"/>
  <c r="D8653" i="13" s="1"/>
  <c r="S8668" i="1"/>
  <c r="D8655" i="13" s="1"/>
  <c r="S8669" i="1"/>
  <c r="D8656" i="13" s="1"/>
  <c r="S8670" i="1"/>
  <c r="D8657" i="13" s="1"/>
  <c r="S8672" i="1"/>
  <c r="D8659" i="13" s="1"/>
  <c r="S8673" i="1"/>
  <c r="D8660" i="13" s="1"/>
  <c r="S8674" i="1"/>
  <c r="D8661" i="13" s="1"/>
  <c r="S8676" i="1"/>
  <c r="D8663" i="13" s="1"/>
  <c r="S8677" i="1"/>
  <c r="D8664" i="13" s="1"/>
  <c r="S8678" i="1"/>
  <c r="D8665" i="13" s="1"/>
  <c r="S8680" i="1"/>
  <c r="D8667" i="13" s="1"/>
  <c r="S8681" i="1"/>
  <c r="D8668" i="13" s="1"/>
  <c r="S8682" i="1"/>
  <c r="D8669" i="13" s="1"/>
  <c r="S8684" i="1"/>
  <c r="D8671" i="13" s="1"/>
  <c r="S8685" i="1"/>
  <c r="D8672" i="13" s="1"/>
  <c r="S8686" i="1"/>
  <c r="D8673" i="13" s="1"/>
  <c r="S8688" i="1"/>
  <c r="D8675" i="13" s="1"/>
  <c r="S8689" i="1"/>
  <c r="D8676" i="13" s="1"/>
  <c r="S8690" i="1"/>
  <c r="D8677" i="13" s="1"/>
  <c r="S8692" i="1"/>
  <c r="D8679" i="13" s="1"/>
  <c r="S8693" i="1"/>
  <c r="D8680" i="13" s="1"/>
  <c r="S8694" i="1"/>
  <c r="D8681" i="13" s="1"/>
  <c r="S8696" i="1"/>
  <c r="D8683" i="13" s="1"/>
  <c r="S8697" i="1"/>
  <c r="D8684" i="13" s="1"/>
  <c r="S8698" i="1"/>
  <c r="D8685" i="13" s="1"/>
  <c r="S8700" i="1"/>
  <c r="D8687" i="13" s="1"/>
  <c r="S8701" i="1"/>
  <c r="D8688" i="13" s="1"/>
  <c r="S8702" i="1"/>
  <c r="D8689" i="13" s="1"/>
  <c r="S8704" i="1"/>
  <c r="D8691" i="13" s="1"/>
  <c r="S8705" i="1"/>
  <c r="D8692" i="13" s="1"/>
  <c r="S8706" i="1"/>
  <c r="D8693" i="13" s="1"/>
  <c r="S8708" i="1"/>
  <c r="D8695" i="13" s="1"/>
  <c r="S8709" i="1"/>
  <c r="D8696" i="13" s="1"/>
  <c r="S8710" i="1"/>
  <c r="D8697" i="13" s="1"/>
  <c r="S8712" i="1"/>
  <c r="D8699" i="13" s="1"/>
  <c r="S8713" i="1"/>
  <c r="D8700" i="13" s="1"/>
  <c r="S8714" i="1"/>
  <c r="D8701" i="13" s="1"/>
  <c r="S8716" i="1"/>
  <c r="D8703" i="13" s="1"/>
  <c r="S8717" i="1"/>
  <c r="D8704" i="13" s="1"/>
  <c r="S8718" i="1"/>
  <c r="D8705" i="13" s="1"/>
  <c r="S8720" i="1"/>
  <c r="D8707" i="13" s="1"/>
  <c r="S8721" i="1"/>
  <c r="D8708" i="13" s="1"/>
  <c r="S8722" i="1"/>
  <c r="D8709" i="13" s="1"/>
  <c r="S8724" i="1"/>
  <c r="D8711" i="13" s="1"/>
  <c r="S8725" i="1"/>
  <c r="D8712" i="13" s="1"/>
  <c r="S8726" i="1"/>
  <c r="D8713" i="13" s="1"/>
  <c r="S8728" i="1"/>
  <c r="D8715" i="13" s="1"/>
  <c r="S8729" i="1"/>
  <c r="D8716" i="13" s="1"/>
  <c r="S8730" i="1"/>
  <c r="D8717" i="13" s="1"/>
  <c r="S8732" i="1"/>
  <c r="D8719" i="13" s="1"/>
  <c r="S8733" i="1"/>
  <c r="D8720" i="13" s="1"/>
  <c r="S8734" i="1"/>
  <c r="D8721" i="13" s="1"/>
  <c r="S8736" i="1"/>
  <c r="D8723" i="13" s="1"/>
  <c r="S8737" i="1"/>
  <c r="D8724" i="13" s="1"/>
  <c r="S8738" i="1"/>
  <c r="D8725" i="13" s="1"/>
  <c r="S8740" i="1"/>
  <c r="D8727" i="13" s="1"/>
  <c r="S8741" i="1"/>
  <c r="D8728" i="13" s="1"/>
  <c r="S8742" i="1"/>
  <c r="D8729" i="13" s="1"/>
  <c r="S8744" i="1"/>
  <c r="D8731" i="13" s="1"/>
  <c r="S8745" i="1"/>
  <c r="D8732" i="13" s="1"/>
  <c r="S8746" i="1"/>
  <c r="D8733" i="13" s="1"/>
  <c r="S8748" i="1"/>
  <c r="D8735" i="13" s="1"/>
  <c r="S8749" i="1"/>
  <c r="D8736" i="13" s="1"/>
  <c r="S8750" i="1"/>
  <c r="D8737" i="13" s="1"/>
  <c r="S8752" i="1"/>
  <c r="D8739" i="13" s="1"/>
  <c r="S8753" i="1"/>
  <c r="D8740" i="13" s="1"/>
  <c r="S8754" i="1"/>
  <c r="D8741" i="13" s="1"/>
  <c r="S8756" i="1"/>
  <c r="D8743" i="13" s="1"/>
  <c r="S8757" i="1"/>
  <c r="D8744" i="13" s="1"/>
  <c r="S8758" i="1"/>
  <c r="D8745" i="13" s="1"/>
  <c r="S8760" i="1"/>
  <c r="D8747" i="13" s="1"/>
  <c r="S8761" i="1"/>
  <c r="D8748" i="13" s="1"/>
  <c r="S8762" i="1"/>
  <c r="D8749" i="13" s="1"/>
  <c r="S8764" i="1"/>
  <c r="D8751" i="13" s="1"/>
  <c r="S8765" i="1"/>
  <c r="D8752" i="13" s="1"/>
  <c r="S8766" i="1"/>
  <c r="D8753" i="13" s="1"/>
  <c r="S8768" i="1"/>
  <c r="D8755" i="13" s="1"/>
  <c r="S8769" i="1"/>
  <c r="D8756" i="13" s="1"/>
  <c r="S8770" i="1"/>
  <c r="D8757" i="13" s="1"/>
  <c r="S8772" i="1"/>
  <c r="D8759" i="13" s="1"/>
  <c r="S8773" i="1"/>
  <c r="D8760" i="13" s="1"/>
  <c r="S8774" i="1"/>
  <c r="D8761" i="13" s="1"/>
  <c r="S16" i="1"/>
  <c r="D2931" i="13" s="1"/>
  <c r="Q13" i="1"/>
  <c r="P13" i="1"/>
  <c r="AW2" i="23" s="1"/>
  <c r="I22" i="13" l="1"/>
  <c r="J22" i="13" s="1" a="1"/>
  <c r="J22" i="13" s="1"/>
  <c r="J26" i="13" a="1"/>
  <c r="J26" i="13" s="1"/>
  <c r="J25" i="13" a="1"/>
  <c r="J25" i="13" s="1"/>
  <c r="J24" i="13" a="1"/>
  <c r="J24" i="13" s="1"/>
  <c r="J23" i="13" a="1"/>
  <c r="J23" i="13" s="1"/>
  <c r="J21" i="13" a="1"/>
  <c r="J21" i="13" s="1"/>
  <c r="J19" i="13" a="1"/>
  <c r="J19" i="13" s="1"/>
  <c r="K19" i="13" s="1"/>
  <c r="J20" i="13" a="1"/>
  <c r="J20" i="13" s="1"/>
  <c r="AQ2" i="23"/>
  <c r="I19" i="21"/>
  <c r="L19" i="4"/>
  <c r="F13" i="5" s="1"/>
  <c r="K18" i="21"/>
  <c r="K19" i="21"/>
  <c r="S18" i="1"/>
  <c r="D2933" i="13" s="1"/>
  <c r="S34" i="1"/>
  <c r="D2949" i="13" s="1"/>
  <c r="S50" i="1"/>
  <c r="D2965" i="13" s="1"/>
  <c r="S66" i="1"/>
  <c r="D2981" i="13" s="1"/>
  <c r="S82" i="1"/>
  <c r="D2997" i="13" s="1"/>
  <c r="S98" i="1"/>
  <c r="D3013" i="13" s="1"/>
  <c r="S114" i="1"/>
  <c r="D3029" i="13" s="1"/>
  <c r="S2435" i="1"/>
  <c r="D5350" i="13" s="1"/>
  <c r="S2419" i="1"/>
  <c r="D5334" i="13" s="1"/>
  <c r="S2403" i="1"/>
  <c r="D5318" i="13" s="1"/>
  <c r="S2387" i="1"/>
  <c r="D5302" i="13" s="1"/>
  <c r="S2371" i="1"/>
  <c r="D5286" i="13" s="1"/>
  <c r="S2355" i="1"/>
  <c r="D5270" i="13" s="1"/>
  <c r="S2339" i="1"/>
  <c r="D5254" i="13" s="1"/>
  <c r="S2323" i="1"/>
  <c r="D5238" i="13" s="1"/>
  <c r="S2307" i="1"/>
  <c r="D5222" i="13" s="1"/>
  <c r="S2291" i="1"/>
  <c r="D5206" i="13" s="1"/>
  <c r="S2275" i="1"/>
  <c r="D5190" i="13" s="1"/>
  <c r="S2259" i="1"/>
  <c r="D5174" i="13" s="1"/>
  <c r="S2243" i="1"/>
  <c r="D5158" i="13" s="1"/>
  <c r="S2227" i="1"/>
  <c r="D5142" i="13" s="1"/>
  <c r="S2211" i="1"/>
  <c r="D5126" i="13" s="1"/>
  <c r="S2195" i="1"/>
  <c r="D5110" i="13" s="1"/>
  <c r="S2179" i="1"/>
  <c r="D5094" i="13" s="1"/>
  <c r="S2163" i="1"/>
  <c r="D5078" i="13" s="1"/>
  <c r="S2147" i="1"/>
  <c r="D5062" i="13" s="1"/>
  <c r="S2131" i="1"/>
  <c r="D5046" i="13" s="1"/>
  <c r="S2115" i="1"/>
  <c r="D5030" i="13" s="1"/>
  <c r="S2099" i="1"/>
  <c r="D5014" i="13" s="1"/>
  <c r="S2083" i="1"/>
  <c r="D4998" i="13" s="1"/>
  <c r="S2067" i="1"/>
  <c r="D4982" i="13" s="1"/>
  <c r="S2051" i="1"/>
  <c r="D4966" i="13" s="1"/>
  <c r="S2035" i="1"/>
  <c r="D4950" i="13" s="1"/>
  <c r="S2019" i="1"/>
  <c r="D4934" i="13" s="1"/>
  <c r="S2003" i="1"/>
  <c r="D4918" i="13" s="1"/>
  <c r="S1987" i="1"/>
  <c r="D4902" i="13" s="1"/>
  <c r="S1971" i="1"/>
  <c r="D4886" i="13" s="1"/>
  <c r="S1955" i="1"/>
  <c r="D4870" i="13" s="1"/>
  <c r="S1939" i="1"/>
  <c r="D4854" i="13" s="1"/>
  <c r="S1923" i="1"/>
  <c r="D4838" i="13" s="1"/>
  <c r="S1907" i="1"/>
  <c r="D4822" i="13" s="1"/>
  <c r="S1891" i="1"/>
  <c r="D4806" i="13" s="1"/>
  <c r="S1875" i="1"/>
  <c r="D4790" i="13" s="1"/>
  <c r="S1859" i="1"/>
  <c r="D4774" i="13" s="1"/>
  <c r="S1843" i="1"/>
  <c r="D4758" i="13" s="1"/>
  <c r="S1827" i="1"/>
  <c r="D4742" i="13" s="1"/>
  <c r="S1811" i="1"/>
  <c r="D4726" i="13" s="1"/>
  <c r="S1795" i="1"/>
  <c r="D4710" i="13" s="1"/>
  <c r="S1779" i="1"/>
  <c r="D4694" i="13" s="1"/>
  <c r="S1763" i="1"/>
  <c r="D4678" i="13" s="1"/>
  <c r="S1747" i="1"/>
  <c r="D4662" i="13" s="1"/>
  <c r="S1731" i="1"/>
  <c r="D4646" i="13" s="1"/>
  <c r="S1715" i="1"/>
  <c r="D4630" i="13" s="1"/>
  <c r="S1699" i="1"/>
  <c r="D4614" i="13" s="1"/>
  <c r="S1683" i="1"/>
  <c r="D4598" i="13" s="1"/>
  <c r="S1667" i="1"/>
  <c r="D4582" i="13" s="1"/>
  <c r="S1651" i="1"/>
  <c r="D4566" i="13" s="1"/>
  <c r="S1635" i="1"/>
  <c r="D4550" i="13" s="1"/>
  <c r="S1619" i="1"/>
  <c r="D4534" i="13" s="1"/>
  <c r="S1603" i="1"/>
  <c r="D4518" i="13" s="1"/>
  <c r="S1587" i="1"/>
  <c r="D4502" i="13" s="1"/>
  <c r="S1571" i="1"/>
  <c r="D4486" i="13" s="1"/>
  <c r="S1555" i="1"/>
  <c r="D4470" i="13" s="1"/>
  <c r="S1539" i="1"/>
  <c r="D4454" i="13" s="1"/>
  <c r="S1523" i="1"/>
  <c r="D4438" i="13" s="1"/>
  <c r="S1507" i="1"/>
  <c r="D4422" i="13" s="1"/>
  <c r="S1491" i="1"/>
  <c r="D4406" i="13" s="1"/>
  <c r="S1475" i="1"/>
  <c r="D4390" i="13" s="1"/>
  <c r="S1459" i="1"/>
  <c r="D4374" i="13" s="1"/>
  <c r="S1443" i="1"/>
  <c r="D4358" i="13" s="1"/>
  <c r="S1427" i="1"/>
  <c r="D4342" i="13" s="1"/>
  <c r="S1411" i="1"/>
  <c r="D4326" i="13" s="1"/>
  <c r="S1395" i="1"/>
  <c r="D4310" i="13" s="1"/>
  <c r="S1379" i="1"/>
  <c r="D4294" i="13" s="1"/>
  <c r="S1363" i="1"/>
  <c r="D4278" i="13" s="1"/>
  <c r="S1347" i="1"/>
  <c r="D4262" i="13" s="1"/>
  <c r="S1331" i="1"/>
  <c r="D4246" i="13" s="1"/>
  <c r="S1315" i="1"/>
  <c r="D4230" i="13" s="1"/>
  <c r="S1299" i="1"/>
  <c r="D4214" i="13" s="1"/>
  <c r="S1283" i="1"/>
  <c r="D4198" i="13" s="1"/>
  <c r="S1267" i="1"/>
  <c r="D4182" i="13" s="1"/>
  <c r="S1251" i="1"/>
  <c r="D4166" i="13" s="1"/>
  <c r="S1235" i="1"/>
  <c r="D4150" i="13" s="1"/>
  <c r="S1219" i="1"/>
  <c r="D4134" i="13" s="1"/>
  <c r="S1203" i="1"/>
  <c r="D4118" i="13" s="1"/>
  <c r="S1187" i="1"/>
  <c r="D4102" i="13" s="1"/>
  <c r="S1171" i="1"/>
  <c r="D4086" i="13" s="1"/>
  <c r="S1155" i="1"/>
  <c r="D4070" i="13" s="1"/>
  <c r="S1139" i="1"/>
  <c r="D4054" i="13" s="1"/>
  <c r="S1123" i="1"/>
  <c r="D4038" i="13" s="1"/>
  <c r="S1107" i="1"/>
  <c r="D4022" i="13" s="1"/>
  <c r="S1091" i="1"/>
  <c r="D4006" i="13" s="1"/>
  <c r="S1075" i="1"/>
  <c r="D3990" i="13" s="1"/>
  <c r="S1059" i="1"/>
  <c r="D3974" i="13" s="1"/>
  <c r="S1043" i="1"/>
  <c r="D3958" i="13" s="1"/>
  <c r="S1027" i="1"/>
  <c r="D3942" i="13" s="1"/>
  <c r="S1011" i="1"/>
  <c r="D3926" i="13" s="1"/>
  <c r="S995" i="1"/>
  <c r="D3910" i="13" s="1"/>
  <c r="S979" i="1"/>
  <c r="D3894" i="13" s="1"/>
  <c r="S963" i="1"/>
  <c r="D3878" i="13" s="1"/>
  <c r="S947" i="1"/>
  <c r="D3862" i="13" s="1"/>
  <c r="S931" i="1"/>
  <c r="D3846" i="13" s="1"/>
  <c r="S915" i="1"/>
  <c r="D3830" i="13" s="1"/>
  <c r="S899" i="1"/>
  <c r="D3814" i="13" s="1"/>
  <c r="S883" i="1"/>
  <c r="D3798" i="13" s="1"/>
  <c r="S867" i="1"/>
  <c r="D3782" i="13" s="1"/>
  <c r="S851" i="1"/>
  <c r="D3766" i="13" s="1"/>
  <c r="S835" i="1"/>
  <c r="D3750" i="13" s="1"/>
  <c r="S819" i="1"/>
  <c r="D3734" i="13" s="1"/>
  <c r="S803" i="1"/>
  <c r="D3718" i="13" s="1"/>
  <c r="S787" i="1"/>
  <c r="D3702" i="13" s="1"/>
  <c r="S771" i="1"/>
  <c r="D3686" i="13" s="1"/>
  <c r="S755" i="1"/>
  <c r="D3670" i="13" s="1"/>
  <c r="S739" i="1"/>
  <c r="D3654" i="13" s="1"/>
  <c r="S723" i="1"/>
  <c r="D3638" i="13" s="1"/>
  <c r="S707" i="1"/>
  <c r="D3622" i="13" s="1"/>
  <c r="S691" i="1"/>
  <c r="D3606" i="13" s="1"/>
  <c r="S675" i="1"/>
  <c r="D3590" i="13" s="1"/>
  <c r="S659" i="1"/>
  <c r="D3574" i="13" s="1"/>
  <c r="S643" i="1"/>
  <c r="D3558" i="13" s="1"/>
  <c r="S627" i="1"/>
  <c r="D3542" i="13" s="1"/>
  <c r="S611" i="1"/>
  <c r="D3526" i="13" s="1"/>
  <c r="S595" i="1"/>
  <c r="D3510" i="13" s="1"/>
  <c r="S579" i="1"/>
  <c r="D3494" i="13" s="1"/>
  <c r="S563" i="1"/>
  <c r="D3478" i="13" s="1"/>
  <c r="S547" i="1"/>
  <c r="D3462" i="13" s="1"/>
  <c r="S531" i="1"/>
  <c r="D3446" i="13" s="1"/>
  <c r="S515" i="1"/>
  <c r="D3430" i="13" s="1"/>
  <c r="S499" i="1"/>
  <c r="D3414" i="13" s="1"/>
  <c r="S483" i="1"/>
  <c r="D3398" i="13" s="1"/>
  <c r="S467" i="1"/>
  <c r="D3382" i="13" s="1"/>
  <c r="S451" i="1"/>
  <c r="D3366" i="13" s="1"/>
  <c r="S435" i="1"/>
  <c r="D3350" i="13" s="1"/>
  <c r="S419" i="1"/>
  <c r="D3334" i="13" s="1"/>
  <c r="S403" i="1"/>
  <c r="D3318" i="13" s="1"/>
  <c r="S387" i="1"/>
  <c r="D3302" i="13" s="1"/>
  <c r="S371" i="1"/>
  <c r="D3286" i="13" s="1"/>
  <c r="S355" i="1"/>
  <c r="D3270" i="13" s="1"/>
  <c r="S339" i="1"/>
  <c r="D3254" i="13" s="1"/>
  <c r="S323" i="1"/>
  <c r="D3238" i="13" s="1"/>
  <c r="S307" i="1"/>
  <c r="D3222" i="13" s="1"/>
  <c r="S291" i="1"/>
  <c r="D3206" i="13" s="1"/>
  <c r="S275" i="1"/>
  <c r="D3190" i="13" s="1"/>
  <c r="S259" i="1"/>
  <c r="D3174" i="13" s="1"/>
  <c r="S243" i="1"/>
  <c r="D3158" i="13" s="1"/>
  <c r="S227" i="1"/>
  <c r="D3142" i="13" s="1"/>
  <c r="S211" i="1"/>
  <c r="D3126" i="13" s="1"/>
  <c r="S195" i="1"/>
  <c r="D3110" i="13" s="1"/>
  <c r="S179" i="1"/>
  <c r="D3094" i="13" s="1"/>
  <c r="S163" i="1"/>
  <c r="D3078" i="13" s="1"/>
  <c r="S147" i="1"/>
  <c r="D3062" i="13" s="1"/>
  <c r="S131" i="1"/>
  <c r="D3046" i="13" s="1"/>
  <c r="S115" i="1"/>
  <c r="D3030" i="13" s="1"/>
  <c r="S99" i="1"/>
  <c r="D3014" i="13" s="1"/>
  <c r="S83" i="1"/>
  <c r="D2998" i="13" s="1"/>
  <c r="S67" i="1"/>
  <c r="D2982" i="13" s="1"/>
  <c r="S51" i="1"/>
  <c r="D2966" i="13" s="1"/>
  <c r="S35" i="1"/>
  <c r="D2950" i="13" s="1"/>
  <c r="S19" i="1"/>
  <c r="D2934" i="13" s="1"/>
  <c r="Q8" i="9"/>
  <c r="Q7" i="9"/>
  <c r="Q10" i="9"/>
  <c r="Q12" i="9"/>
  <c r="Q15" i="9"/>
  <c r="Q13" i="9"/>
  <c r="Q11" i="9"/>
  <c r="T7551" i="1"/>
  <c r="S7551" i="1"/>
  <c r="D7538" i="13" s="1"/>
  <c r="T5395" i="1"/>
  <c r="S5395" i="1"/>
  <c r="D1758" i="13" s="1"/>
  <c r="T5391" i="1"/>
  <c r="S5391" i="1"/>
  <c r="D1754" i="13" s="1"/>
  <c r="T5387" i="1"/>
  <c r="S5387" i="1"/>
  <c r="D1750" i="13" s="1"/>
  <c r="T5383" i="1"/>
  <c r="S5383" i="1"/>
  <c r="D1746" i="13" s="1"/>
  <c r="T5379" i="1"/>
  <c r="S5379" i="1"/>
  <c r="D1742" i="13" s="1"/>
  <c r="T5375" i="1"/>
  <c r="S5375" i="1"/>
  <c r="D1738" i="13" s="1"/>
  <c r="T5371" i="1"/>
  <c r="S5371" i="1"/>
  <c r="D1734" i="13" s="1"/>
  <c r="T5367" i="1"/>
  <c r="S5367" i="1"/>
  <c r="D1730" i="13" s="1"/>
  <c r="T5363" i="1"/>
  <c r="S5363" i="1"/>
  <c r="D1726" i="13" s="1"/>
  <c r="T5359" i="1"/>
  <c r="S5359" i="1"/>
  <c r="D1722" i="13" s="1"/>
  <c r="T5355" i="1"/>
  <c r="S5355" i="1"/>
  <c r="D1718" i="13" s="1"/>
  <c r="T5351" i="1"/>
  <c r="S5351" i="1"/>
  <c r="D1714" i="13" s="1"/>
  <c r="T5347" i="1"/>
  <c r="S5347" i="1"/>
  <c r="D1710" i="13" s="1"/>
  <c r="T5343" i="1"/>
  <c r="S5343" i="1"/>
  <c r="D1706" i="13" s="1"/>
  <c r="T5339" i="1"/>
  <c r="S5339" i="1"/>
  <c r="D1702" i="13" s="1"/>
  <c r="T5335" i="1"/>
  <c r="S5335" i="1"/>
  <c r="D1698" i="13" s="1"/>
  <c r="T5331" i="1"/>
  <c r="S5331" i="1"/>
  <c r="D1694" i="13" s="1"/>
  <c r="T5327" i="1"/>
  <c r="S5327" i="1"/>
  <c r="D1690" i="13" s="1"/>
  <c r="T5323" i="1"/>
  <c r="S5323" i="1"/>
  <c r="D1686" i="13" s="1"/>
  <c r="T5319" i="1"/>
  <c r="S5319" i="1"/>
  <c r="D1682" i="13" s="1"/>
  <c r="T5315" i="1"/>
  <c r="S5315" i="1"/>
  <c r="D1678" i="13" s="1"/>
  <c r="T5311" i="1"/>
  <c r="S5311" i="1"/>
  <c r="D1674" i="13" s="1"/>
  <c r="T5307" i="1"/>
  <c r="S5307" i="1"/>
  <c r="D1670" i="13" s="1"/>
  <c r="T5303" i="1"/>
  <c r="S5303" i="1"/>
  <c r="D1666" i="13" s="1"/>
  <c r="T5299" i="1"/>
  <c r="S5299" i="1"/>
  <c r="D1662" i="13" s="1"/>
  <c r="T5295" i="1"/>
  <c r="S5295" i="1"/>
  <c r="D1658" i="13" s="1"/>
  <c r="T5291" i="1"/>
  <c r="S5291" i="1"/>
  <c r="D1654" i="13" s="1"/>
  <c r="T5287" i="1"/>
  <c r="S5287" i="1"/>
  <c r="D1650" i="13" s="1"/>
  <c r="T5283" i="1"/>
  <c r="S5283" i="1"/>
  <c r="D1646" i="13" s="1"/>
  <c r="T5279" i="1"/>
  <c r="S5279" i="1"/>
  <c r="D1642" i="13" s="1"/>
  <c r="T5275" i="1"/>
  <c r="S5275" i="1"/>
  <c r="D1638" i="13" s="1"/>
  <c r="T5271" i="1"/>
  <c r="S5271" i="1"/>
  <c r="D1634" i="13" s="1"/>
  <c r="T5267" i="1"/>
  <c r="S5267" i="1"/>
  <c r="D1630" i="13" s="1"/>
  <c r="T5263" i="1"/>
  <c r="S5263" i="1"/>
  <c r="D1626" i="13" s="1"/>
  <c r="T5259" i="1"/>
  <c r="S5259" i="1"/>
  <c r="D1622" i="13" s="1"/>
  <c r="T5255" i="1"/>
  <c r="S5255" i="1"/>
  <c r="D1618" i="13" s="1"/>
  <c r="T5251" i="1"/>
  <c r="S5251" i="1"/>
  <c r="D1614" i="13" s="1"/>
  <c r="T5247" i="1"/>
  <c r="S5247" i="1"/>
  <c r="D1610" i="13" s="1"/>
  <c r="T5243" i="1"/>
  <c r="S5243" i="1"/>
  <c r="D1606" i="13" s="1"/>
  <c r="T5239" i="1"/>
  <c r="S5239" i="1"/>
  <c r="D1602" i="13" s="1"/>
  <c r="T5235" i="1"/>
  <c r="S5235" i="1"/>
  <c r="D1598" i="13" s="1"/>
  <c r="T5231" i="1"/>
  <c r="S5231" i="1"/>
  <c r="D1594" i="13" s="1"/>
  <c r="T5227" i="1"/>
  <c r="S5227" i="1"/>
  <c r="D1590" i="13" s="1"/>
  <c r="T5223" i="1"/>
  <c r="S5223" i="1"/>
  <c r="D1586" i="13" s="1"/>
  <c r="T5219" i="1"/>
  <c r="S5219" i="1"/>
  <c r="D1582" i="13" s="1"/>
  <c r="T5215" i="1"/>
  <c r="S5215" i="1"/>
  <c r="D1578" i="13" s="1"/>
  <c r="T5211" i="1"/>
  <c r="S5211" i="1"/>
  <c r="D1574" i="13" s="1"/>
  <c r="T5207" i="1"/>
  <c r="S5207" i="1"/>
  <c r="D1570" i="13" s="1"/>
  <c r="T5203" i="1"/>
  <c r="S5203" i="1"/>
  <c r="D1566" i="13" s="1"/>
  <c r="T5199" i="1"/>
  <c r="S5199" i="1"/>
  <c r="D1562" i="13" s="1"/>
  <c r="T5195" i="1"/>
  <c r="S5195" i="1"/>
  <c r="D1558" i="13" s="1"/>
  <c r="T5191" i="1"/>
  <c r="S5191" i="1"/>
  <c r="D1554" i="13" s="1"/>
  <c r="T5187" i="1"/>
  <c r="S5187" i="1"/>
  <c r="D1550" i="13" s="1"/>
  <c r="T5183" i="1"/>
  <c r="S5183" i="1"/>
  <c r="D1546" i="13" s="1"/>
  <c r="T5179" i="1"/>
  <c r="S5179" i="1"/>
  <c r="D1542" i="13" s="1"/>
  <c r="T5175" i="1"/>
  <c r="S5175" i="1"/>
  <c r="D1538" i="13" s="1"/>
  <c r="T5171" i="1"/>
  <c r="S5171" i="1"/>
  <c r="D1534" i="13" s="1"/>
  <c r="T5167" i="1"/>
  <c r="S5167" i="1"/>
  <c r="D1530" i="13" s="1"/>
  <c r="T5163" i="1"/>
  <c r="S5163" i="1"/>
  <c r="D1526" i="13" s="1"/>
  <c r="T5159" i="1"/>
  <c r="S5159" i="1"/>
  <c r="D1522" i="13" s="1"/>
  <c r="T5155" i="1"/>
  <c r="S5155" i="1"/>
  <c r="D1518" i="13" s="1"/>
  <c r="T5151" i="1"/>
  <c r="S5151" i="1"/>
  <c r="D1514" i="13" s="1"/>
  <c r="T5147" i="1"/>
  <c r="S5147" i="1"/>
  <c r="D1510" i="13" s="1"/>
  <c r="T5143" i="1"/>
  <c r="S5143" i="1"/>
  <c r="D1506" i="13" s="1"/>
  <c r="T5139" i="1"/>
  <c r="S5139" i="1"/>
  <c r="D1502" i="13" s="1"/>
  <c r="T5135" i="1"/>
  <c r="S5135" i="1"/>
  <c r="D1498" i="13" s="1"/>
  <c r="T5131" i="1"/>
  <c r="S5131" i="1"/>
  <c r="D1494" i="13" s="1"/>
  <c r="T5127" i="1"/>
  <c r="S5127" i="1"/>
  <c r="D1490" i="13" s="1"/>
  <c r="T5123" i="1"/>
  <c r="S5123" i="1"/>
  <c r="D1486" i="13" s="1"/>
  <c r="T5119" i="1"/>
  <c r="S5119" i="1"/>
  <c r="D1482" i="13" s="1"/>
  <c r="T5111" i="1"/>
  <c r="S5111" i="1"/>
  <c r="D1474" i="13" s="1"/>
  <c r="T5103" i="1"/>
  <c r="S5103" i="1"/>
  <c r="D1466" i="13" s="1"/>
  <c r="T5095" i="1"/>
  <c r="S5095" i="1"/>
  <c r="D1458" i="13" s="1"/>
  <c r="T5087" i="1"/>
  <c r="S5087" i="1"/>
  <c r="D1450" i="13" s="1"/>
  <c r="T5079" i="1"/>
  <c r="S5079" i="1"/>
  <c r="D1442" i="13" s="1"/>
  <c r="T5067" i="1"/>
  <c r="S5067" i="1"/>
  <c r="D1430" i="13" s="1"/>
  <c r="T5059" i="1"/>
  <c r="S5059" i="1"/>
  <c r="D1422" i="13" s="1"/>
  <c r="T5047" i="1"/>
  <c r="S5047" i="1"/>
  <c r="D1410" i="13" s="1"/>
  <c r="T5039" i="1"/>
  <c r="S5039" i="1"/>
  <c r="D1402" i="13" s="1"/>
  <c r="T5031" i="1"/>
  <c r="S5031" i="1"/>
  <c r="D1394" i="13" s="1"/>
  <c r="T5019" i="1"/>
  <c r="S5019" i="1"/>
  <c r="D1382" i="13" s="1"/>
  <c r="T5011" i="1"/>
  <c r="S5011" i="1"/>
  <c r="D1374" i="13" s="1"/>
  <c r="T4999" i="1"/>
  <c r="S4999" i="1"/>
  <c r="D1362" i="13" s="1"/>
  <c r="T4991" i="1"/>
  <c r="S4991" i="1"/>
  <c r="D1354" i="13" s="1"/>
  <c r="T4983" i="1"/>
  <c r="S4983" i="1"/>
  <c r="D1346" i="13" s="1"/>
  <c r="T4975" i="1"/>
  <c r="S4975" i="1"/>
  <c r="D1338" i="13" s="1"/>
  <c r="T4963" i="1"/>
  <c r="S4963" i="1"/>
  <c r="D1326" i="13" s="1"/>
  <c r="T4951" i="1"/>
  <c r="S4951" i="1"/>
  <c r="D1314" i="13" s="1"/>
  <c r="T4943" i="1"/>
  <c r="S4943" i="1"/>
  <c r="D1306" i="13" s="1"/>
  <c r="T4935" i="1"/>
  <c r="S4935" i="1"/>
  <c r="D1298" i="13" s="1"/>
  <c r="T4927" i="1"/>
  <c r="S4927" i="1"/>
  <c r="D1290" i="13" s="1"/>
  <c r="T4915" i="1"/>
  <c r="S4915" i="1"/>
  <c r="D1278" i="13" s="1"/>
  <c r="T4907" i="1"/>
  <c r="S4907" i="1"/>
  <c r="D1270" i="13" s="1"/>
  <c r="T4899" i="1"/>
  <c r="S4899" i="1"/>
  <c r="D1262" i="13" s="1"/>
  <c r="T4887" i="1"/>
  <c r="S4887" i="1"/>
  <c r="D1250" i="13" s="1"/>
  <c r="T4879" i="1"/>
  <c r="S4879" i="1"/>
  <c r="D1242" i="13" s="1"/>
  <c r="T4871" i="1"/>
  <c r="S4871" i="1"/>
  <c r="D1234" i="13" s="1"/>
  <c r="T4863" i="1"/>
  <c r="S4863" i="1"/>
  <c r="D1226" i="13" s="1"/>
  <c r="T4855" i="1"/>
  <c r="S4855" i="1"/>
  <c r="D1218" i="13" s="1"/>
  <c r="T4847" i="1"/>
  <c r="S4847" i="1"/>
  <c r="D1210" i="13" s="1"/>
  <c r="T4839" i="1"/>
  <c r="S4839" i="1"/>
  <c r="D1202" i="13" s="1"/>
  <c r="T4831" i="1"/>
  <c r="S4831" i="1"/>
  <c r="D1194" i="13" s="1"/>
  <c r="T4823" i="1"/>
  <c r="S4823" i="1"/>
  <c r="D1186" i="13" s="1"/>
  <c r="T4811" i="1"/>
  <c r="S4811" i="1"/>
  <c r="D1174" i="13" s="1"/>
  <c r="T4803" i="1"/>
  <c r="S4803" i="1"/>
  <c r="D1166" i="13" s="1"/>
  <c r="T4795" i="1"/>
  <c r="S4795" i="1"/>
  <c r="D1158" i="13" s="1"/>
  <c r="T4783" i="1"/>
  <c r="S4783" i="1"/>
  <c r="D1146" i="13" s="1"/>
  <c r="T4775" i="1"/>
  <c r="S4775" i="1"/>
  <c r="D1138" i="13" s="1"/>
  <c r="T4767" i="1"/>
  <c r="S4767" i="1"/>
  <c r="D1130" i="13" s="1"/>
  <c r="T4759" i="1"/>
  <c r="S4759" i="1"/>
  <c r="D1122" i="13" s="1"/>
  <c r="T4751" i="1"/>
  <c r="S4751" i="1"/>
  <c r="D1114" i="13" s="1"/>
  <c r="T4743" i="1"/>
  <c r="S4743" i="1"/>
  <c r="D1106" i="13" s="1"/>
  <c r="T4735" i="1"/>
  <c r="S4735" i="1"/>
  <c r="D1098" i="13" s="1"/>
  <c r="T4715" i="1"/>
  <c r="S4715" i="1"/>
  <c r="D1078" i="13" s="1"/>
  <c r="T4703" i="1"/>
  <c r="S4703" i="1"/>
  <c r="D1066" i="13" s="1"/>
  <c r="T4695" i="1"/>
  <c r="S4695" i="1"/>
  <c r="D1058" i="13" s="1"/>
  <c r="T4687" i="1"/>
  <c r="S4687" i="1"/>
  <c r="D1050" i="13" s="1"/>
  <c r="T4675" i="1"/>
  <c r="S4675" i="1"/>
  <c r="D1038" i="13" s="1"/>
  <c r="T4667" i="1"/>
  <c r="S4667" i="1"/>
  <c r="D1030" i="13" s="1"/>
  <c r="T4655" i="1"/>
  <c r="S4655" i="1"/>
  <c r="D1018" i="13" s="1"/>
  <c r="T4647" i="1"/>
  <c r="S4647" i="1"/>
  <c r="D1010" i="13" s="1"/>
  <c r="T4639" i="1"/>
  <c r="S4639" i="1"/>
  <c r="D1002" i="13" s="1"/>
  <c r="T4631" i="1"/>
  <c r="S4631" i="1"/>
  <c r="D994" i="13" s="1"/>
  <c r="T4623" i="1"/>
  <c r="S4623" i="1"/>
  <c r="D986" i="13" s="1"/>
  <c r="T4615" i="1"/>
  <c r="S4615" i="1"/>
  <c r="D978" i="13" s="1"/>
  <c r="T4611" i="1"/>
  <c r="S4611" i="1"/>
  <c r="D974" i="13" s="1"/>
  <c r="T4599" i="1"/>
  <c r="S4599" i="1"/>
  <c r="D962" i="13" s="1"/>
  <c r="T4587" i="1"/>
  <c r="S4587" i="1"/>
  <c r="D950" i="13" s="1"/>
  <c r="T4579" i="1"/>
  <c r="S4579" i="1"/>
  <c r="D942" i="13" s="1"/>
  <c r="T4571" i="1"/>
  <c r="S4571" i="1"/>
  <c r="D934" i="13" s="1"/>
  <c r="T4563" i="1"/>
  <c r="S4563" i="1"/>
  <c r="D926" i="13" s="1"/>
  <c r="T4555" i="1"/>
  <c r="S4555" i="1"/>
  <c r="D918" i="13" s="1"/>
  <c r="T4547" i="1"/>
  <c r="S4547" i="1"/>
  <c r="D910" i="13" s="1"/>
  <c r="T4527" i="1"/>
  <c r="S4527" i="1"/>
  <c r="D890" i="13" s="1"/>
  <c r="T4519" i="1"/>
  <c r="S4519" i="1"/>
  <c r="D882" i="13" s="1"/>
  <c r="T4511" i="1"/>
  <c r="S4511" i="1"/>
  <c r="D874" i="13" s="1"/>
  <c r="T4503" i="1"/>
  <c r="S4503" i="1"/>
  <c r="D866" i="13" s="1"/>
  <c r="T4495" i="1"/>
  <c r="S4495" i="1"/>
  <c r="D858" i="13" s="1"/>
  <c r="T4487" i="1"/>
  <c r="S4487" i="1"/>
  <c r="D850" i="13" s="1"/>
  <c r="T4479" i="1"/>
  <c r="S4479" i="1"/>
  <c r="D842" i="13" s="1"/>
  <c r="T4471" i="1"/>
  <c r="S4471" i="1"/>
  <c r="D834" i="13" s="1"/>
  <c r="T4463" i="1"/>
  <c r="S4463" i="1"/>
  <c r="D826" i="13" s="1"/>
  <c r="T4455" i="1"/>
  <c r="S4455" i="1"/>
  <c r="D818" i="13" s="1"/>
  <c r="T4447" i="1"/>
  <c r="S4447" i="1"/>
  <c r="D810" i="13" s="1"/>
  <c r="T4435" i="1"/>
  <c r="S4435" i="1"/>
  <c r="D798" i="13" s="1"/>
  <c r="T4427" i="1"/>
  <c r="S4427" i="1"/>
  <c r="D790" i="13" s="1"/>
  <c r="T4419" i="1"/>
  <c r="S4419" i="1"/>
  <c r="D782" i="13" s="1"/>
  <c r="T4411" i="1"/>
  <c r="S4411" i="1"/>
  <c r="D774" i="13" s="1"/>
  <c r="T4403" i="1"/>
  <c r="S4403" i="1"/>
  <c r="D766" i="13" s="1"/>
  <c r="T4395" i="1"/>
  <c r="S4395" i="1"/>
  <c r="D758" i="13" s="1"/>
  <c r="T4387" i="1"/>
  <c r="S4387" i="1"/>
  <c r="D750" i="13" s="1"/>
  <c r="T4379" i="1"/>
  <c r="S4379" i="1"/>
  <c r="D742" i="13" s="1"/>
  <c r="T4371" i="1"/>
  <c r="S4371" i="1"/>
  <c r="D734" i="13" s="1"/>
  <c r="T4363" i="1"/>
  <c r="S4363" i="1"/>
  <c r="D726" i="13" s="1"/>
  <c r="T4355" i="1"/>
  <c r="S4355" i="1"/>
  <c r="D718" i="13" s="1"/>
  <c r="T4347" i="1"/>
  <c r="S4347" i="1"/>
  <c r="D710" i="13" s="1"/>
  <c r="T4339" i="1"/>
  <c r="S4339" i="1"/>
  <c r="D702" i="13" s="1"/>
  <c r="T4335" i="1"/>
  <c r="S4335" i="1"/>
  <c r="D698" i="13" s="1"/>
  <c r="T4327" i="1"/>
  <c r="S4327" i="1"/>
  <c r="D690" i="13" s="1"/>
  <c r="T4319" i="1"/>
  <c r="S4319" i="1"/>
  <c r="D682" i="13" s="1"/>
  <c r="T4311" i="1"/>
  <c r="S4311" i="1"/>
  <c r="D674" i="13" s="1"/>
  <c r="T4303" i="1"/>
  <c r="S4303" i="1"/>
  <c r="D666" i="13" s="1"/>
  <c r="T4299" i="1"/>
  <c r="S4299" i="1"/>
  <c r="D662" i="13" s="1"/>
  <c r="T4291" i="1"/>
  <c r="S4291" i="1"/>
  <c r="D654" i="13" s="1"/>
  <c r="T4271" i="1"/>
  <c r="S4271" i="1"/>
  <c r="D634" i="13" s="1"/>
  <c r="T4263" i="1"/>
  <c r="S4263" i="1"/>
  <c r="D626" i="13" s="1"/>
  <c r="T4255" i="1"/>
  <c r="S4255" i="1"/>
  <c r="D618" i="13" s="1"/>
  <c r="T4247" i="1"/>
  <c r="S4247" i="1"/>
  <c r="D610" i="13" s="1"/>
  <c r="T4239" i="1"/>
  <c r="S4239" i="1"/>
  <c r="D602" i="13" s="1"/>
  <c r="T4231" i="1"/>
  <c r="S4231" i="1"/>
  <c r="D594" i="13" s="1"/>
  <c r="T4219" i="1"/>
  <c r="S4219" i="1"/>
  <c r="D582" i="13" s="1"/>
  <c r="T4211" i="1"/>
  <c r="S4211" i="1"/>
  <c r="D574" i="13" s="1"/>
  <c r="T4203" i="1"/>
  <c r="S4203" i="1"/>
  <c r="D566" i="13" s="1"/>
  <c r="T4195" i="1"/>
  <c r="S4195" i="1"/>
  <c r="D558" i="13" s="1"/>
  <c r="T4187" i="1"/>
  <c r="S4187" i="1"/>
  <c r="D550" i="13" s="1"/>
  <c r="T4179" i="1"/>
  <c r="S4179" i="1"/>
  <c r="D542" i="13" s="1"/>
  <c r="T4167" i="1"/>
  <c r="S4167" i="1"/>
  <c r="D530" i="13" s="1"/>
  <c r="T4159" i="1"/>
  <c r="S4159" i="1"/>
  <c r="D522" i="13" s="1"/>
  <c r="T4151" i="1"/>
  <c r="S4151" i="1"/>
  <c r="D514" i="13" s="1"/>
  <c r="T4143" i="1"/>
  <c r="S4143" i="1"/>
  <c r="D506" i="13" s="1"/>
  <c r="T4135" i="1"/>
  <c r="S4135" i="1"/>
  <c r="D498" i="13" s="1"/>
  <c r="T4127" i="1"/>
  <c r="S4127" i="1"/>
  <c r="D490" i="13" s="1"/>
  <c r="T4119" i="1"/>
  <c r="S4119" i="1"/>
  <c r="D482" i="13" s="1"/>
  <c r="T4111" i="1"/>
  <c r="S4111" i="1"/>
  <c r="D474" i="13" s="1"/>
  <c r="T4103" i="1"/>
  <c r="S4103" i="1"/>
  <c r="D466" i="13" s="1"/>
  <c r="T4095" i="1"/>
  <c r="S4095" i="1"/>
  <c r="D458" i="13" s="1"/>
  <c r="T4087" i="1"/>
  <c r="S4087" i="1"/>
  <c r="D450" i="13" s="1"/>
  <c r="T4079" i="1"/>
  <c r="S4079" i="1"/>
  <c r="D442" i="13" s="1"/>
  <c r="T4071" i="1"/>
  <c r="S4071" i="1"/>
  <c r="D434" i="13" s="1"/>
  <c r="T4063" i="1"/>
  <c r="S4063" i="1"/>
  <c r="D426" i="13" s="1"/>
  <c r="T4055" i="1"/>
  <c r="S4055" i="1"/>
  <c r="D418" i="13" s="1"/>
  <c r="T4043" i="1"/>
  <c r="S4043" i="1"/>
  <c r="D406" i="13" s="1"/>
  <c r="T4003" i="1"/>
  <c r="S4003" i="1"/>
  <c r="D366" i="13" s="1"/>
  <c r="T3991" i="1"/>
  <c r="S3991" i="1"/>
  <c r="D354" i="13" s="1"/>
  <c r="T3979" i="1"/>
  <c r="S3979" i="1"/>
  <c r="D342" i="13" s="1"/>
  <c r="T3967" i="1"/>
  <c r="S3967" i="1"/>
  <c r="D330" i="13" s="1"/>
  <c r="T3955" i="1"/>
  <c r="S3955" i="1"/>
  <c r="D318" i="13" s="1"/>
  <c r="T3943" i="1"/>
  <c r="S3943" i="1"/>
  <c r="D306" i="13" s="1"/>
  <c r="T3939" i="1"/>
  <c r="S3939" i="1"/>
  <c r="D302" i="13" s="1"/>
  <c r="T3927" i="1"/>
  <c r="S3927" i="1"/>
  <c r="D290" i="13" s="1"/>
  <c r="T3915" i="1"/>
  <c r="S3915" i="1"/>
  <c r="D278" i="13" s="1"/>
  <c r="T3903" i="1"/>
  <c r="S3903" i="1"/>
  <c r="D266" i="13" s="1"/>
  <c r="T3891" i="1"/>
  <c r="S3891" i="1"/>
  <c r="D254" i="13" s="1"/>
  <c r="T3879" i="1"/>
  <c r="S3879" i="1"/>
  <c r="D242" i="13" s="1"/>
  <c r="T3859" i="1"/>
  <c r="S3859" i="1"/>
  <c r="D222" i="13" s="1"/>
  <c r="T3847" i="1"/>
  <c r="S3847" i="1"/>
  <c r="D210" i="13" s="1"/>
  <c r="T3835" i="1"/>
  <c r="S3835" i="1"/>
  <c r="D198" i="13" s="1"/>
  <c r="T3815" i="1"/>
  <c r="S3815" i="1"/>
  <c r="D178" i="13" s="1"/>
  <c r="T3803" i="1"/>
  <c r="S3803" i="1"/>
  <c r="D166" i="13" s="1"/>
  <c r="T3791" i="1"/>
  <c r="S3791" i="1"/>
  <c r="D154" i="13" s="1"/>
  <c r="T3775" i="1"/>
  <c r="S3775" i="1"/>
  <c r="D138" i="13" s="1"/>
  <c r="T3763" i="1"/>
  <c r="S3763" i="1"/>
  <c r="D126" i="13" s="1"/>
  <c r="T3751" i="1"/>
  <c r="S3751" i="1"/>
  <c r="D114" i="13" s="1"/>
  <c r="T3739" i="1"/>
  <c r="S3739" i="1"/>
  <c r="D102" i="13" s="1"/>
  <c r="T3727" i="1"/>
  <c r="S3727" i="1"/>
  <c r="D90" i="13" s="1"/>
  <c r="T3715" i="1"/>
  <c r="S3715" i="1"/>
  <c r="D78" i="13" s="1"/>
  <c r="T3699" i="1"/>
  <c r="S3699" i="1"/>
  <c r="D62" i="13" s="1"/>
  <c r="T3687" i="1"/>
  <c r="S3687" i="1"/>
  <c r="D50" i="13" s="1"/>
  <c r="T3675" i="1"/>
  <c r="S3675" i="1"/>
  <c r="D38" i="13" s="1"/>
  <c r="T3659" i="1"/>
  <c r="S3659" i="1"/>
  <c r="D22" i="13" s="1"/>
  <c r="T3643" i="1"/>
  <c r="S3643" i="1"/>
  <c r="D6" i="13" s="1"/>
  <c r="T3631" i="1"/>
  <c r="S3631" i="1"/>
  <c r="D6546" i="13" s="1"/>
  <c r="T3619" i="1"/>
  <c r="S3619" i="1"/>
  <c r="D6534" i="13" s="1"/>
  <c r="T3607" i="1"/>
  <c r="S3607" i="1"/>
  <c r="D6522" i="13" s="1"/>
  <c r="T3595" i="1"/>
  <c r="S3595" i="1"/>
  <c r="D6510" i="13" s="1"/>
  <c r="T3583" i="1"/>
  <c r="S3583" i="1"/>
  <c r="D6498" i="13" s="1"/>
  <c r="T3571" i="1"/>
  <c r="S3571" i="1"/>
  <c r="D6486" i="13" s="1"/>
  <c r="T3555" i="1"/>
  <c r="S3555" i="1"/>
  <c r="D6470" i="13" s="1"/>
  <c r="T3543" i="1"/>
  <c r="S3543" i="1"/>
  <c r="D6458" i="13" s="1"/>
  <c r="T3531" i="1"/>
  <c r="S3531" i="1"/>
  <c r="D6446" i="13" s="1"/>
  <c r="T3499" i="1"/>
  <c r="S3499" i="1"/>
  <c r="D6414" i="13" s="1"/>
  <c r="T3483" i="1"/>
  <c r="S3483" i="1"/>
  <c r="D6398" i="13" s="1"/>
  <c r="T3463" i="1"/>
  <c r="S3463" i="1"/>
  <c r="D6378" i="13" s="1"/>
  <c r="T3427" i="1"/>
  <c r="S3427" i="1"/>
  <c r="D6342" i="13" s="1"/>
  <c r="T3415" i="1"/>
  <c r="S3415" i="1"/>
  <c r="D6330" i="13" s="1"/>
  <c r="T3407" i="1"/>
  <c r="S3407" i="1"/>
  <c r="D6322" i="13" s="1"/>
  <c r="T3395" i="1"/>
  <c r="S3395" i="1"/>
  <c r="D6310" i="13" s="1"/>
  <c r="T3379" i="1"/>
  <c r="S3379" i="1"/>
  <c r="D6294" i="13" s="1"/>
  <c r="T3363" i="1"/>
  <c r="S3363" i="1"/>
  <c r="D6278" i="13" s="1"/>
  <c r="T3347" i="1"/>
  <c r="S3347" i="1"/>
  <c r="D6262" i="13" s="1"/>
  <c r="T3335" i="1"/>
  <c r="S3335" i="1"/>
  <c r="D6250" i="13" s="1"/>
  <c r="T3323" i="1"/>
  <c r="S3323" i="1"/>
  <c r="D6238" i="13" s="1"/>
  <c r="S6151" i="1"/>
  <c r="D2514" i="13" s="1"/>
  <c r="S6087" i="1"/>
  <c r="D2450" i="13" s="1"/>
  <c r="S6023" i="1"/>
  <c r="D2386" i="13" s="1"/>
  <c r="S5891" i="1"/>
  <c r="D2254" i="13" s="1"/>
  <c r="S4731" i="1"/>
  <c r="D1094" i="13" s="1"/>
  <c r="S4723" i="1"/>
  <c r="D1086" i="13" s="1"/>
  <c r="S4603" i="1"/>
  <c r="D966" i="13" s="1"/>
  <c r="S4595" i="1"/>
  <c r="D958" i="13" s="1"/>
  <c r="S4535" i="1"/>
  <c r="D898" i="13" s="1"/>
  <c r="S3511" i="1"/>
  <c r="D6426" i="13" s="1"/>
  <c r="T8771" i="1"/>
  <c r="S8771" i="1"/>
  <c r="D8758" i="13" s="1"/>
  <c r="T8763" i="1"/>
  <c r="S8763" i="1"/>
  <c r="D8750" i="13" s="1"/>
  <c r="T8759" i="1"/>
  <c r="S8759" i="1"/>
  <c r="D8746" i="13" s="1"/>
  <c r="T8751" i="1"/>
  <c r="S8751" i="1"/>
  <c r="D8738" i="13" s="1"/>
  <c r="T8743" i="1"/>
  <c r="S8743" i="1"/>
  <c r="D8730" i="13" s="1"/>
  <c r="T8735" i="1"/>
  <c r="S8735" i="1"/>
  <c r="D8722" i="13" s="1"/>
  <c r="T8727" i="1"/>
  <c r="S8727" i="1"/>
  <c r="D8714" i="13" s="1"/>
  <c r="T8719" i="1"/>
  <c r="S8719" i="1"/>
  <c r="D8706" i="13" s="1"/>
  <c r="T8711" i="1"/>
  <c r="S8711" i="1"/>
  <c r="D8698" i="13" s="1"/>
  <c r="T8703" i="1"/>
  <c r="S8703" i="1"/>
  <c r="D8690" i="13" s="1"/>
  <c r="T8695" i="1"/>
  <c r="S8695" i="1"/>
  <c r="D8682" i="13" s="1"/>
  <c r="T8687" i="1"/>
  <c r="S8687" i="1"/>
  <c r="D8674" i="13" s="1"/>
  <c r="T8679" i="1"/>
  <c r="S8679" i="1"/>
  <c r="D8666" i="13" s="1"/>
  <c r="T8671" i="1"/>
  <c r="S8671" i="1"/>
  <c r="D8658" i="13" s="1"/>
  <c r="T8663" i="1"/>
  <c r="S8663" i="1"/>
  <c r="D8650" i="13" s="1"/>
  <c r="T8655" i="1"/>
  <c r="S8655" i="1"/>
  <c r="D8642" i="13" s="1"/>
  <c r="T8647" i="1"/>
  <c r="S8647" i="1"/>
  <c r="D8634" i="13" s="1"/>
  <c r="T8639" i="1"/>
  <c r="S8639" i="1"/>
  <c r="D8626" i="13" s="1"/>
  <c r="T8631" i="1"/>
  <c r="S8631" i="1"/>
  <c r="D8618" i="13" s="1"/>
  <c r="T8623" i="1"/>
  <c r="S8623" i="1"/>
  <c r="D8610" i="13" s="1"/>
  <c r="T8615" i="1"/>
  <c r="S8615" i="1"/>
  <c r="D8602" i="13" s="1"/>
  <c r="T8607" i="1"/>
  <c r="S8607" i="1"/>
  <c r="D8594" i="13" s="1"/>
  <c r="T8595" i="1"/>
  <c r="S8595" i="1"/>
  <c r="D8582" i="13" s="1"/>
  <c r="T8587" i="1"/>
  <c r="S8587" i="1"/>
  <c r="D8574" i="13" s="1"/>
  <c r="T8583" i="1"/>
  <c r="S8583" i="1"/>
  <c r="D8570" i="13" s="1"/>
  <c r="T8575" i="1"/>
  <c r="S8575" i="1"/>
  <c r="D8562" i="13" s="1"/>
  <c r="T8563" i="1"/>
  <c r="S8563" i="1"/>
  <c r="D8550" i="13" s="1"/>
  <c r="T8555" i="1"/>
  <c r="S8555" i="1"/>
  <c r="D8542" i="13" s="1"/>
  <c r="T8547" i="1"/>
  <c r="S8547" i="1"/>
  <c r="D8534" i="13" s="1"/>
  <c r="T8539" i="1"/>
  <c r="S8539" i="1"/>
  <c r="D8526" i="13" s="1"/>
  <c r="T8531" i="1"/>
  <c r="S8531" i="1"/>
  <c r="D8518" i="13" s="1"/>
  <c r="T8523" i="1"/>
  <c r="S8523" i="1"/>
  <c r="D8510" i="13" s="1"/>
  <c r="T8515" i="1"/>
  <c r="S8515" i="1"/>
  <c r="D8502" i="13" s="1"/>
  <c r="T8507" i="1"/>
  <c r="S8507" i="1"/>
  <c r="D8494" i="13" s="1"/>
  <c r="T8499" i="1"/>
  <c r="S8499" i="1"/>
  <c r="D8486" i="13" s="1"/>
  <c r="T8491" i="1"/>
  <c r="S8491" i="1"/>
  <c r="D8478" i="13" s="1"/>
  <c r="T8483" i="1"/>
  <c r="S8483" i="1"/>
  <c r="D8470" i="13" s="1"/>
  <c r="T8475" i="1"/>
  <c r="S8475" i="1"/>
  <c r="D8462" i="13" s="1"/>
  <c r="T8471" i="1"/>
  <c r="S8471" i="1"/>
  <c r="D8458" i="13" s="1"/>
  <c r="T8463" i="1"/>
  <c r="S8463" i="1"/>
  <c r="D8450" i="13" s="1"/>
  <c r="T8455" i="1"/>
  <c r="S8455" i="1"/>
  <c r="D8442" i="13" s="1"/>
  <c r="T8447" i="1"/>
  <c r="S8447" i="1"/>
  <c r="D8434" i="13" s="1"/>
  <c r="T8439" i="1"/>
  <c r="S8439" i="1"/>
  <c r="D8426" i="13" s="1"/>
  <c r="T8431" i="1"/>
  <c r="S8431" i="1"/>
  <c r="D8418" i="13" s="1"/>
  <c r="T8423" i="1"/>
  <c r="S8423" i="1"/>
  <c r="D8410" i="13" s="1"/>
  <c r="T8415" i="1"/>
  <c r="S8415" i="1"/>
  <c r="D8402" i="13" s="1"/>
  <c r="T8403" i="1"/>
  <c r="S8403" i="1"/>
  <c r="D8390" i="13" s="1"/>
  <c r="T8395" i="1"/>
  <c r="S8395" i="1"/>
  <c r="D8382" i="13" s="1"/>
  <c r="T8387" i="1"/>
  <c r="S8387" i="1"/>
  <c r="D8374" i="13" s="1"/>
  <c r="T8379" i="1"/>
  <c r="S8379" i="1"/>
  <c r="D8366" i="13" s="1"/>
  <c r="T8371" i="1"/>
  <c r="S8371" i="1"/>
  <c r="D8358" i="13" s="1"/>
  <c r="T8363" i="1"/>
  <c r="S8363" i="1"/>
  <c r="D8350" i="13" s="1"/>
  <c r="T8355" i="1"/>
  <c r="S8355" i="1"/>
  <c r="D8342" i="13" s="1"/>
  <c r="T8347" i="1"/>
  <c r="S8347" i="1"/>
  <c r="D8334" i="13" s="1"/>
  <c r="T8339" i="1"/>
  <c r="S8339" i="1"/>
  <c r="D8326" i="13" s="1"/>
  <c r="T8331" i="1"/>
  <c r="S8331" i="1"/>
  <c r="D8318" i="13" s="1"/>
  <c r="T8327" i="1"/>
  <c r="S8327" i="1"/>
  <c r="D8314" i="13" s="1"/>
  <c r="T8319" i="1"/>
  <c r="S8319" i="1"/>
  <c r="D8306" i="13" s="1"/>
  <c r="T8311" i="1"/>
  <c r="S8311" i="1"/>
  <c r="D8298" i="13" s="1"/>
  <c r="T8303" i="1"/>
  <c r="S8303" i="1"/>
  <c r="D8290" i="13" s="1"/>
  <c r="T8295" i="1"/>
  <c r="S8295" i="1"/>
  <c r="D8282" i="13" s="1"/>
  <c r="T8287" i="1"/>
  <c r="S8287" i="1"/>
  <c r="D8274" i="13" s="1"/>
  <c r="T8279" i="1"/>
  <c r="S8279" i="1"/>
  <c r="D8266" i="13" s="1"/>
  <c r="T8271" i="1"/>
  <c r="S8271" i="1"/>
  <c r="D8258" i="13" s="1"/>
  <c r="T8263" i="1"/>
  <c r="S8263" i="1"/>
  <c r="D8250" i="13" s="1"/>
  <c r="T8255" i="1"/>
  <c r="S8255" i="1"/>
  <c r="D8242" i="13" s="1"/>
  <c r="T8247" i="1"/>
  <c r="S8247" i="1"/>
  <c r="D8234" i="13" s="1"/>
  <c r="T8239" i="1"/>
  <c r="S8239" i="1"/>
  <c r="D8226" i="13" s="1"/>
  <c r="T8231" i="1"/>
  <c r="S8231" i="1"/>
  <c r="D8218" i="13" s="1"/>
  <c r="T8223" i="1"/>
  <c r="S8223" i="1"/>
  <c r="D8210" i="13" s="1"/>
  <c r="T8215" i="1"/>
  <c r="S8215" i="1"/>
  <c r="D8202" i="13" s="1"/>
  <c r="T8207" i="1"/>
  <c r="S8207" i="1"/>
  <c r="D8194" i="13" s="1"/>
  <c r="T8199" i="1"/>
  <c r="S8199" i="1"/>
  <c r="D8186" i="13" s="1"/>
  <c r="T8191" i="1"/>
  <c r="S8191" i="1"/>
  <c r="D8178" i="13" s="1"/>
  <c r="T8183" i="1"/>
  <c r="S8183" i="1"/>
  <c r="D8170" i="13" s="1"/>
  <c r="T8175" i="1"/>
  <c r="S8175" i="1"/>
  <c r="D8162" i="13" s="1"/>
  <c r="T8163" i="1"/>
  <c r="S8163" i="1"/>
  <c r="D8150" i="13" s="1"/>
  <c r="T8155" i="1"/>
  <c r="S8155" i="1"/>
  <c r="D8142" i="13" s="1"/>
  <c r="T8151" i="1"/>
  <c r="S8151" i="1"/>
  <c r="D8138" i="13" s="1"/>
  <c r="T8143" i="1"/>
  <c r="S8143" i="1"/>
  <c r="D8130" i="13" s="1"/>
  <c r="T8131" i="1"/>
  <c r="S8131" i="1"/>
  <c r="D8118" i="13" s="1"/>
  <c r="T8123" i="1"/>
  <c r="S8123" i="1"/>
  <c r="D8110" i="13" s="1"/>
  <c r="T8115" i="1"/>
  <c r="S8115" i="1"/>
  <c r="D8102" i="13" s="1"/>
  <c r="T8107" i="1"/>
  <c r="S8107" i="1"/>
  <c r="D8094" i="13" s="1"/>
  <c r="T8099" i="1"/>
  <c r="S8099" i="1"/>
  <c r="D8086" i="13" s="1"/>
  <c r="T8091" i="1"/>
  <c r="S8091" i="1"/>
  <c r="D8078" i="13" s="1"/>
  <c r="T8083" i="1"/>
  <c r="S8083" i="1"/>
  <c r="D8070" i="13" s="1"/>
  <c r="T8075" i="1"/>
  <c r="S8075" i="1"/>
  <c r="D8062" i="13" s="1"/>
  <c r="T8067" i="1"/>
  <c r="S8067" i="1"/>
  <c r="D8054" i="13" s="1"/>
  <c r="T8059" i="1"/>
  <c r="S8059" i="1"/>
  <c r="D8046" i="13" s="1"/>
  <c r="T8051" i="1"/>
  <c r="S8051" i="1"/>
  <c r="D8038" i="13" s="1"/>
  <c r="T8043" i="1"/>
  <c r="S8043" i="1"/>
  <c r="D8030" i="13" s="1"/>
  <c r="T8035" i="1"/>
  <c r="S8035" i="1"/>
  <c r="D8022" i="13" s="1"/>
  <c r="T8027" i="1"/>
  <c r="S8027" i="1"/>
  <c r="D8014" i="13" s="1"/>
  <c r="T8019" i="1"/>
  <c r="S8019" i="1"/>
  <c r="D8006" i="13" s="1"/>
  <c r="T8011" i="1"/>
  <c r="S8011" i="1"/>
  <c r="D7998" i="13" s="1"/>
  <c r="T8003" i="1"/>
  <c r="S8003" i="1"/>
  <c r="D7990" i="13" s="1"/>
  <c r="T7995" i="1"/>
  <c r="S7995" i="1"/>
  <c r="D7982" i="13" s="1"/>
  <c r="T7987" i="1"/>
  <c r="S7987" i="1"/>
  <c r="D7974" i="13" s="1"/>
  <c r="T7979" i="1"/>
  <c r="S7979" i="1"/>
  <c r="D7966" i="13" s="1"/>
  <c r="T7971" i="1"/>
  <c r="S7971" i="1"/>
  <c r="D7958" i="13" s="1"/>
  <c r="T7963" i="1"/>
  <c r="S7963" i="1"/>
  <c r="D7950" i="13" s="1"/>
  <c r="T7959" i="1"/>
  <c r="S7959" i="1"/>
  <c r="D7946" i="13" s="1"/>
  <c r="T7951" i="1"/>
  <c r="S7951" i="1"/>
  <c r="D7938" i="13" s="1"/>
  <c r="T7943" i="1"/>
  <c r="S7943" i="1"/>
  <c r="D7930" i="13" s="1"/>
  <c r="T7935" i="1"/>
  <c r="S7935" i="1"/>
  <c r="D7922" i="13" s="1"/>
  <c r="T7927" i="1"/>
  <c r="S7927" i="1"/>
  <c r="D7914" i="13" s="1"/>
  <c r="T7919" i="1"/>
  <c r="S7919" i="1"/>
  <c r="D7906" i="13" s="1"/>
  <c r="T7911" i="1"/>
  <c r="S7911" i="1"/>
  <c r="D7898" i="13" s="1"/>
  <c r="T7903" i="1"/>
  <c r="S7903" i="1"/>
  <c r="D7890" i="13" s="1"/>
  <c r="T7895" i="1"/>
  <c r="S7895" i="1"/>
  <c r="D7882" i="13" s="1"/>
  <c r="T7887" i="1"/>
  <c r="S7887" i="1"/>
  <c r="D7874" i="13" s="1"/>
  <c r="T7879" i="1"/>
  <c r="S7879" i="1"/>
  <c r="D7866" i="13" s="1"/>
  <c r="T7871" i="1"/>
  <c r="S7871" i="1"/>
  <c r="D7858" i="13" s="1"/>
  <c r="T7863" i="1"/>
  <c r="S7863" i="1"/>
  <c r="D7850" i="13" s="1"/>
  <c r="T7855" i="1"/>
  <c r="S7855" i="1"/>
  <c r="D7842" i="13" s="1"/>
  <c r="T7847" i="1"/>
  <c r="S7847" i="1"/>
  <c r="D7834" i="13" s="1"/>
  <c r="T7839" i="1"/>
  <c r="S7839" i="1"/>
  <c r="D7826" i="13" s="1"/>
  <c r="T7827" i="1"/>
  <c r="S7827" i="1"/>
  <c r="D7814" i="13" s="1"/>
  <c r="T7819" i="1"/>
  <c r="S7819" i="1"/>
  <c r="D7806" i="13" s="1"/>
  <c r="T7811" i="1"/>
  <c r="S7811" i="1"/>
  <c r="D7798" i="13" s="1"/>
  <c r="T7803" i="1"/>
  <c r="S7803" i="1"/>
  <c r="D7790" i="13" s="1"/>
  <c r="T7795" i="1"/>
  <c r="S7795" i="1"/>
  <c r="D7782" i="13" s="1"/>
  <c r="T7787" i="1"/>
  <c r="S7787" i="1"/>
  <c r="D7774" i="13" s="1"/>
  <c r="T7779" i="1"/>
  <c r="S7779" i="1"/>
  <c r="D7766" i="13" s="1"/>
  <c r="T7771" i="1"/>
  <c r="S7771" i="1"/>
  <c r="D7758" i="13" s="1"/>
  <c r="T7763" i="1"/>
  <c r="S7763" i="1"/>
  <c r="D7750" i="13" s="1"/>
  <c r="T7755" i="1"/>
  <c r="S7755" i="1"/>
  <c r="D7742" i="13" s="1"/>
  <c r="T7747" i="1"/>
  <c r="S7747" i="1"/>
  <c r="D7734" i="13" s="1"/>
  <c r="T7739" i="1"/>
  <c r="S7739" i="1"/>
  <c r="D7726" i="13" s="1"/>
  <c r="T7731" i="1"/>
  <c r="S7731" i="1"/>
  <c r="D7718" i="13" s="1"/>
  <c r="T7723" i="1"/>
  <c r="S7723" i="1"/>
  <c r="D7710" i="13" s="1"/>
  <c r="T7715" i="1"/>
  <c r="S7715" i="1"/>
  <c r="D7702" i="13" s="1"/>
  <c r="T7707" i="1"/>
  <c r="S7707" i="1"/>
  <c r="D7694" i="13" s="1"/>
  <c r="T7699" i="1"/>
  <c r="S7699" i="1"/>
  <c r="D7686" i="13" s="1"/>
  <c r="T7691" i="1"/>
  <c r="S7691" i="1"/>
  <c r="D7678" i="13" s="1"/>
  <c r="T7683" i="1"/>
  <c r="S7683" i="1"/>
  <c r="D7670" i="13" s="1"/>
  <c r="T7679" i="1"/>
  <c r="S7679" i="1"/>
  <c r="D7666" i="13" s="1"/>
  <c r="T7671" i="1"/>
  <c r="S7671" i="1"/>
  <c r="D7658" i="13" s="1"/>
  <c r="T7663" i="1"/>
  <c r="S7663" i="1"/>
  <c r="D7650" i="13" s="1"/>
  <c r="T7655" i="1"/>
  <c r="S7655" i="1"/>
  <c r="D7642" i="13" s="1"/>
  <c r="T7647" i="1"/>
  <c r="S7647" i="1"/>
  <c r="D7634" i="13" s="1"/>
  <c r="T7639" i="1"/>
  <c r="S7639" i="1"/>
  <c r="D7626" i="13" s="1"/>
  <c r="T7631" i="1"/>
  <c r="S7631" i="1"/>
  <c r="D7618" i="13" s="1"/>
  <c r="T7623" i="1"/>
  <c r="S7623" i="1"/>
  <c r="D7610" i="13" s="1"/>
  <c r="T7615" i="1"/>
  <c r="S7615" i="1"/>
  <c r="D7602" i="13" s="1"/>
  <c r="T7607" i="1"/>
  <c r="S7607" i="1"/>
  <c r="D7594" i="13" s="1"/>
  <c r="T7599" i="1"/>
  <c r="S7599" i="1"/>
  <c r="D7586" i="13" s="1"/>
  <c r="T7591" i="1"/>
  <c r="S7591" i="1"/>
  <c r="D7578" i="13" s="1"/>
  <c r="T7583" i="1"/>
  <c r="S7583" i="1"/>
  <c r="D7570" i="13" s="1"/>
  <c r="T7575" i="1"/>
  <c r="S7575" i="1"/>
  <c r="D7562" i="13" s="1"/>
  <c r="T7567" i="1"/>
  <c r="S7567" i="1"/>
  <c r="D7554" i="13" s="1"/>
  <c r="T7559" i="1"/>
  <c r="S7559" i="1"/>
  <c r="D7546" i="13" s="1"/>
  <c r="T7547" i="1"/>
  <c r="S7547" i="1"/>
  <c r="D7534" i="13" s="1"/>
  <c r="T7539" i="1"/>
  <c r="S7539" i="1"/>
  <c r="D7526" i="13" s="1"/>
  <c r="T7531" i="1"/>
  <c r="S7531" i="1"/>
  <c r="D7518" i="13" s="1"/>
  <c r="T7523" i="1"/>
  <c r="S7523" i="1"/>
  <c r="D7510" i="13" s="1"/>
  <c r="T7515" i="1"/>
  <c r="S7515" i="1"/>
  <c r="D7502" i="13" s="1"/>
  <c r="T7507" i="1"/>
  <c r="S7507" i="1"/>
  <c r="D7494" i="13" s="1"/>
  <c r="T7499" i="1"/>
  <c r="S7499" i="1"/>
  <c r="D7486" i="13" s="1"/>
  <c r="T7491" i="1"/>
  <c r="S7491" i="1"/>
  <c r="D7478" i="13" s="1"/>
  <c r="T7483" i="1"/>
  <c r="S7483" i="1"/>
  <c r="D7470" i="13" s="1"/>
  <c r="T7475" i="1"/>
  <c r="S7475" i="1"/>
  <c r="D7462" i="13" s="1"/>
  <c r="T7467" i="1"/>
  <c r="S7467" i="1"/>
  <c r="D7454" i="13" s="1"/>
  <c r="T7459" i="1"/>
  <c r="S7459" i="1"/>
  <c r="D7446" i="13" s="1"/>
  <c r="T7451" i="1"/>
  <c r="S7451" i="1"/>
  <c r="D7438" i="13" s="1"/>
  <c r="T7443" i="1"/>
  <c r="S7443" i="1"/>
  <c r="D7430" i="13" s="1"/>
  <c r="T7435" i="1"/>
  <c r="S7435" i="1"/>
  <c r="D7422" i="13" s="1"/>
  <c r="T7427" i="1"/>
  <c r="S7427" i="1"/>
  <c r="D7414" i="13" s="1"/>
  <c r="T7419" i="1"/>
  <c r="S7419" i="1"/>
  <c r="D7406" i="13" s="1"/>
  <c r="T7411" i="1"/>
  <c r="S7411" i="1"/>
  <c r="D7398" i="13" s="1"/>
  <c r="T7407" i="1"/>
  <c r="S7407" i="1"/>
  <c r="D7394" i="13" s="1"/>
  <c r="T7399" i="1"/>
  <c r="S7399" i="1"/>
  <c r="D7386" i="13" s="1"/>
  <c r="T7391" i="1"/>
  <c r="S7391" i="1"/>
  <c r="D7378" i="13" s="1"/>
  <c r="T7383" i="1"/>
  <c r="S7383" i="1"/>
  <c r="D7370" i="13" s="1"/>
  <c r="T7375" i="1"/>
  <c r="S7375" i="1"/>
  <c r="D7362" i="13" s="1"/>
  <c r="T7367" i="1"/>
  <c r="S7367" i="1"/>
  <c r="D7354" i="13" s="1"/>
  <c r="T7359" i="1"/>
  <c r="S7359" i="1"/>
  <c r="D7346" i="13" s="1"/>
  <c r="T7347" i="1"/>
  <c r="S7347" i="1"/>
  <c r="D7334" i="13" s="1"/>
  <c r="T7339" i="1"/>
  <c r="S7339" i="1"/>
  <c r="D7326" i="13" s="1"/>
  <c r="T7331" i="1"/>
  <c r="S7331" i="1"/>
  <c r="D7318" i="13" s="1"/>
  <c r="T7323" i="1"/>
  <c r="S7323" i="1"/>
  <c r="D7310" i="13" s="1"/>
  <c r="T7319" i="1"/>
  <c r="S7319" i="1"/>
  <c r="D7306" i="13" s="1"/>
  <c r="T7311" i="1"/>
  <c r="S7311" i="1"/>
  <c r="D7298" i="13" s="1"/>
  <c r="T7299" i="1"/>
  <c r="S7299" i="1"/>
  <c r="D7286" i="13" s="1"/>
  <c r="T7291" i="1"/>
  <c r="S7291" i="1"/>
  <c r="D7278" i="13" s="1"/>
  <c r="T7287" i="1"/>
  <c r="S7287" i="1"/>
  <c r="D7274" i="13" s="1"/>
  <c r="T7279" i="1"/>
  <c r="S7279" i="1"/>
  <c r="D7266" i="13" s="1"/>
  <c r="T7271" i="1"/>
  <c r="S7271" i="1"/>
  <c r="D7258" i="13" s="1"/>
  <c r="T7263" i="1"/>
  <c r="S7263" i="1"/>
  <c r="D7250" i="13" s="1"/>
  <c r="T7255" i="1"/>
  <c r="S7255" i="1"/>
  <c r="D7242" i="13" s="1"/>
  <c r="T7247" i="1"/>
  <c r="S7247" i="1"/>
  <c r="D7234" i="13" s="1"/>
  <c r="T7239" i="1"/>
  <c r="S7239" i="1"/>
  <c r="D7226" i="13" s="1"/>
  <c r="T7231" i="1"/>
  <c r="S7231" i="1"/>
  <c r="D7218" i="13" s="1"/>
  <c r="T7223" i="1"/>
  <c r="S7223" i="1"/>
  <c r="D7210" i="13" s="1"/>
  <c r="T7215" i="1"/>
  <c r="S7215" i="1"/>
  <c r="D7202" i="13" s="1"/>
  <c r="T7207" i="1"/>
  <c r="S7207" i="1"/>
  <c r="D7194" i="13" s="1"/>
  <c r="T7195" i="1"/>
  <c r="S7195" i="1"/>
  <c r="D7182" i="13" s="1"/>
  <c r="T7187" i="1"/>
  <c r="S7187" i="1"/>
  <c r="D7174" i="13" s="1"/>
  <c r="T7179" i="1"/>
  <c r="S7179" i="1"/>
  <c r="D7166" i="13" s="1"/>
  <c r="T7171" i="1"/>
  <c r="S7171" i="1"/>
  <c r="D7158" i="13" s="1"/>
  <c r="T7163" i="1"/>
  <c r="S7163" i="1"/>
  <c r="D7150" i="13" s="1"/>
  <c r="T7155" i="1"/>
  <c r="S7155" i="1"/>
  <c r="D7142" i="13" s="1"/>
  <c r="T7147" i="1"/>
  <c r="S7147" i="1"/>
  <c r="D7134" i="13" s="1"/>
  <c r="T7139" i="1"/>
  <c r="S7139" i="1"/>
  <c r="D7126" i="13" s="1"/>
  <c r="T7131" i="1"/>
  <c r="S7131" i="1"/>
  <c r="D7118" i="13" s="1"/>
  <c r="T7123" i="1"/>
  <c r="S7123" i="1"/>
  <c r="D7110" i="13" s="1"/>
  <c r="T7115" i="1"/>
  <c r="S7115" i="1"/>
  <c r="D7102" i="13" s="1"/>
  <c r="T7107" i="1"/>
  <c r="S7107" i="1"/>
  <c r="D7094" i="13" s="1"/>
  <c r="T7099" i="1"/>
  <c r="S7099" i="1"/>
  <c r="D7086" i="13" s="1"/>
  <c r="T7091" i="1"/>
  <c r="S7091" i="1"/>
  <c r="D7078" i="13" s="1"/>
  <c r="T7083" i="1"/>
  <c r="S7083" i="1"/>
  <c r="D7070" i="13" s="1"/>
  <c r="T7075" i="1"/>
  <c r="S7075" i="1"/>
  <c r="D7062" i="13" s="1"/>
  <c r="T7067" i="1"/>
  <c r="S7067" i="1"/>
  <c r="D7054" i="13" s="1"/>
  <c r="T7059" i="1"/>
  <c r="S7059" i="1"/>
  <c r="D7046" i="13" s="1"/>
  <c r="T7051" i="1"/>
  <c r="S7051" i="1"/>
  <c r="D7038" i="13" s="1"/>
  <c r="T7047" i="1"/>
  <c r="S7047" i="1"/>
  <c r="D7034" i="13" s="1"/>
  <c r="T7039" i="1"/>
  <c r="S7039" i="1"/>
  <c r="D7026" i="13" s="1"/>
  <c r="T7031" i="1"/>
  <c r="S7031" i="1"/>
  <c r="D7018" i="13" s="1"/>
  <c r="T7023" i="1"/>
  <c r="S7023" i="1"/>
  <c r="D7010" i="13" s="1"/>
  <c r="T7015" i="1"/>
  <c r="S7015" i="1"/>
  <c r="D7002" i="13" s="1"/>
  <c r="T7007" i="1"/>
  <c r="S7007" i="1"/>
  <c r="D6994" i="13" s="1"/>
  <c r="T6999" i="1"/>
  <c r="S6999" i="1"/>
  <c r="D6986" i="13" s="1"/>
  <c r="T6991" i="1"/>
  <c r="S6991" i="1"/>
  <c r="D6978" i="13" s="1"/>
  <c r="T6983" i="1"/>
  <c r="S6983" i="1"/>
  <c r="D6970" i="13" s="1"/>
  <c r="T6975" i="1"/>
  <c r="S6975" i="1"/>
  <c r="D6962" i="13" s="1"/>
  <c r="T6967" i="1"/>
  <c r="S6967" i="1"/>
  <c r="D6954" i="13" s="1"/>
  <c r="T6959" i="1"/>
  <c r="S6959" i="1"/>
  <c r="D6946" i="13" s="1"/>
  <c r="T6951" i="1"/>
  <c r="S6951" i="1"/>
  <c r="D6938" i="13" s="1"/>
  <c r="T6943" i="1"/>
  <c r="S6943" i="1"/>
  <c r="D6930" i="13" s="1"/>
  <c r="T6935" i="1"/>
  <c r="S6935" i="1"/>
  <c r="D6922" i="13" s="1"/>
  <c r="T6927" i="1"/>
  <c r="S6927" i="1"/>
  <c r="D6914" i="13" s="1"/>
  <c r="T6915" i="1"/>
  <c r="S6915" i="1"/>
  <c r="D6902" i="13" s="1"/>
  <c r="T6907" i="1"/>
  <c r="S6907" i="1"/>
  <c r="D6894" i="13" s="1"/>
  <c r="T6903" i="1"/>
  <c r="S6903" i="1"/>
  <c r="D6890" i="13" s="1"/>
  <c r="T6895" i="1"/>
  <c r="S6895" i="1"/>
  <c r="D6882" i="13" s="1"/>
  <c r="T6887" i="1"/>
  <c r="S6887" i="1"/>
  <c r="D6874" i="13" s="1"/>
  <c r="T6879" i="1"/>
  <c r="S6879" i="1"/>
  <c r="D6866" i="13" s="1"/>
  <c r="T6871" i="1"/>
  <c r="S6871" i="1"/>
  <c r="D6858" i="13" s="1"/>
  <c r="T6863" i="1"/>
  <c r="S6863" i="1"/>
  <c r="D6850" i="13" s="1"/>
  <c r="T6855" i="1"/>
  <c r="S6855" i="1"/>
  <c r="D6842" i="13" s="1"/>
  <c r="T6847" i="1"/>
  <c r="S6847" i="1"/>
  <c r="D6834" i="13" s="1"/>
  <c r="T6839" i="1"/>
  <c r="S6839" i="1"/>
  <c r="D6826" i="13" s="1"/>
  <c r="T6831" i="1"/>
  <c r="S6831" i="1"/>
  <c r="D6818" i="13" s="1"/>
  <c r="T6823" i="1"/>
  <c r="S6823" i="1"/>
  <c r="D6810" i="13" s="1"/>
  <c r="T6815" i="1"/>
  <c r="S6815" i="1"/>
  <c r="D6802" i="13" s="1"/>
  <c r="T6807" i="1"/>
  <c r="S6807" i="1"/>
  <c r="D6794" i="13" s="1"/>
  <c r="T6799" i="1"/>
  <c r="S6799" i="1"/>
  <c r="D6786" i="13" s="1"/>
  <c r="T6791" i="1"/>
  <c r="S6791" i="1"/>
  <c r="D6778" i="13" s="1"/>
  <c r="T6783" i="1"/>
  <c r="S6783" i="1"/>
  <c r="D6770" i="13" s="1"/>
  <c r="T6775" i="1"/>
  <c r="S6775" i="1"/>
  <c r="D6762" i="13" s="1"/>
  <c r="T6767" i="1"/>
  <c r="S6767" i="1"/>
  <c r="D6754" i="13" s="1"/>
  <c r="T6759" i="1"/>
  <c r="S6759" i="1"/>
  <c r="D6746" i="13" s="1"/>
  <c r="T6751" i="1"/>
  <c r="S6751" i="1"/>
  <c r="D6738" i="13" s="1"/>
  <c r="T6743" i="1"/>
  <c r="S6743" i="1"/>
  <c r="D6730" i="13" s="1"/>
  <c r="T6735" i="1"/>
  <c r="S6735" i="1"/>
  <c r="D6722" i="13" s="1"/>
  <c r="T6727" i="1"/>
  <c r="S6727" i="1"/>
  <c r="D6714" i="13" s="1"/>
  <c r="T6719" i="1"/>
  <c r="S6719" i="1"/>
  <c r="D6706" i="13" s="1"/>
  <c r="T6711" i="1"/>
  <c r="S6711" i="1"/>
  <c r="D6698" i="13" s="1"/>
  <c r="T6703" i="1"/>
  <c r="S6703" i="1"/>
  <c r="D6690" i="13" s="1"/>
  <c r="T6695" i="1"/>
  <c r="S6695" i="1"/>
  <c r="D6682" i="13" s="1"/>
  <c r="T6687" i="1"/>
  <c r="S6687" i="1"/>
  <c r="D6674" i="13" s="1"/>
  <c r="T6679" i="1"/>
  <c r="S6679" i="1"/>
  <c r="D6666" i="13" s="1"/>
  <c r="T6671" i="1"/>
  <c r="S6671" i="1"/>
  <c r="D6658" i="13" s="1"/>
  <c r="T6663" i="1"/>
  <c r="S6663" i="1"/>
  <c r="D6650" i="13" s="1"/>
  <c r="T6655" i="1"/>
  <c r="S6655" i="1"/>
  <c r="D6642" i="13" s="1"/>
  <c r="T6647" i="1"/>
  <c r="S6647" i="1"/>
  <c r="D6634" i="13" s="1"/>
  <c r="T6639" i="1"/>
  <c r="S6639" i="1"/>
  <c r="D6626" i="13" s="1"/>
  <c r="T6631" i="1"/>
  <c r="S6631" i="1"/>
  <c r="D6618" i="13" s="1"/>
  <c r="T6623" i="1"/>
  <c r="S6623" i="1"/>
  <c r="D6610" i="13" s="1"/>
  <c r="T6611" i="1"/>
  <c r="S6611" i="1"/>
  <c r="D6598" i="13" s="1"/>
  <c r="T6603" i="1"/>
  <c r="S6603" i="1"/>
  <c r="D6590" i="13" s="1"/>
  <c r="T6595" i="1"/>
  <c r="S6595" i="1"/>
  <c r="D6582" i="13" s="1"/>
  <c r="T6587" i="1"/>
  <c r="S6587" i="1"/>
  <c r="D6574" i="13" s="1"/>
  <c r="T6579" i="1"/>
  <c r="S6579" i="1"/>
  <c r="D6566" i="13" s="1"/>
  <c r="T6571" i="1"/>
  <c r="S6571" i="1"/>
  <c r="D6558" i="13" s="1"/>
  <c r="T6563" i="1"/>
  <c r="S6563" i="1"/>
  <c r="D2926" i="13" s="1"/>
  <c r="T6555" i="1"/>
  <c r="S6555" i="1"/>
  <c r="D2918" i="13" s="1"/>
  <c r="T6547" i="1"/>
  <c r="S6547" i="1"/>
  <c r="D2910" i="13" s="1"/>
  <c r="T6539" i="1"/>
  <c r="S6539" i="1"/>
  <c r="D2902" i="13" s="1"/>
  <c r="T6531" i="1"/>
  <c r="S6531" i="1"/>
  <c r="D2894" i="13" s="1"/>
  <c r="T6523" i="1"/>
  <c r="S6523" i="1"/>
  <c r="D2886" i="13" s="1"/>
  <c r="T6515" i="1"/>
  <c r="S6515" i="1"/>
  <c r="D2878" i="13" s="1"/>
  <c r="T6507" i="1"/>
  <c r="S6507" i="1"/>
  <c r="D2870" i="13" s="1"/>
  <c r="T6499" i="1"/>
  <c r="S6499" i="1"/>
  <c r="D2862" i="13" s="1"/>
  <c r="T6491" i="1"/>
  <c r="S6491" i="1"/>
  <c r="D2854" i="13" s="1"/>
  <c r="T6483" i="1"/>
  <c r="S6483" i="1"/>
  <c r="D2846" i="13" s="1"/>
  <c r="T6475" i="1"/>
  <c r="S6475" i="1"/>
  <c r="D2838" i="13" s="1"/>
  <c r="T6467" i="1"/>
  <c r="S6467" i="1"/>
  <c r="D2830" i="13" s="1"/>
  <c r="T6459" i="1"/>
  <c r="S6459" i="1"/>
  <c r="D2822" i="13" s="1"/>
  <c r="T6451" i="1"/>
  <c r="S6451" i="1"/>
  <c r="D2814" i="13" s="1"/>
  <c r="T6443" i="1"/>
  <c r="S6443" i="1"/>
  <c r="D2806" i="13" s="1"/>
  <c r="T6439" i="1"/>
  <c r="S6439" i="1"/>
  <c r="D2802" i="13" s="1"/>
  <c r="T6431" i="1"/>
  <c r="S6431" i="1"/>
  <c r="D2794" i="13" s="1"/>
  <c r="T6423" i="1"/>
  <c r="S6423" i="1"/>
  <c r="D2786" i="13" s="1"/>
  <c r="T6415" i="1"/>
  <c r="S6415" i="1"/>
  <c r="D2778" i="13" s="1"/>
  <c r="T6407" i="1"/>
  <c r="S6407" i="1"/>
  <c r="D2770" i="13" s="1"/>
  <c r="T6399" i="1"/>
  <c r="S6399" i="1"/>
  <c r="D2762" i="13" s="1"/>
  <c r="T6391" i="1"/>
  <c r="S6391" i="1"/>
  <c r="D2754" i="13" s="1"/>
  <c r="T6383" i="1"/>
  <c r="S6383" i="1"/>
  <c r="D2746" i="13" s="1"/>
  <c r="T6375" i="1"/>
  <c r="S6375" i="1"/>
  <c r="D2738" i="13" s="1"/>
  <c r="T6367" i="1"/>
  <c r="S6367" i="1"/>
  <c r="D2730" i="13" s="1"/>
  <c r="T6359" i="1"/>
  <c r="S6359" i="1"/>
  <c r="D2722" i="13" s="1"/>
  <c r="T6351" i="1"/>
  <c r="S6351" i="1"/>
  <c r="D2714" i="13" s="1"/>
  <c r="T6343" i="1"/>
  <c r="S6343" i="1"/>
  <c r="D2706" i="13" s="1"/>
  <c r="T6335" i="1"/>
  <c r="S6335" i="1"/>
  <c r="D2698" i="13" s="1"/>
  <c r="T6327" i="1"/>
  <c r="S6327" i="1"/>
  <c r="D2690" i="13" s="1"/>
  <c r="T6319" i="1"/>
  <c r="S6319" i="1"/>
  <c r="D2682" i="13" s="1"/>
  <c r="T6311" i="1"/>
  <c r="S6311" i="1"/>
  <c r="D2674" i="13" s="1"/>
  <c r="T6303" i="1"/>
  <c r="S6303" i="1"/>
  <c r="D2666" i="13" s="1"/>
  <c r="T6295" i="1"/>
  <c r="S6295" i="1"/>
  <c r="D2658" i="13" s="1"/>
  <c r="T6283" i="1"/>
  <c r="S6283" i="1"/>
  <c r="D2646" i="13" s="1"/>
  <c r="T6275" i="1"/>
  <c r="S6275" i="1"/>
  <c r="D2638" i="13" s="1"/>
  <c r="T6267" i="1"/>
  <c r="S6267" i="1"/>
  <c r="D2630" i="13" s="1"/>
  <c r="T6259" i="1"/>
  <c r="S6259" i="1"/>
  <c r="D2622" i="13" s="1"/>
  <c r="T6251" i="1"/>
  <c r="S6251" i="1"/>
  <c r="D2614" i="13" s="1"/>
  <c r="T6243" i="1"/>
  <c r="S6243" i="1"/>
  <c r="D2606" i="13" s="1"/>
  <c r="T6235" i="1"/>
  <c r="S6235" i="1"/>
  <c r="D2598" i="13" s="1"/>
  <c r="T6227" i="1"/>
  <c r="S6227" i="1"/>
  <c r="D2590" i="13" s="1"/>
  <c r="T6219" i="1"/>
  <c r="S6219" i="1"/>
  <c r="D2582" i="13" s="1"/>
  <c r="T6211" i="1"/>
  <c r="S6211" i="1"/>
  <c r="D2574" i="13" s="1"/>
  <c r="T6203" i="1"/>
  <c r="S6203" i="1"/>
  <c r="D2566" i="13" s="1"/>
  <c r="T6195" i="1"/>
  <c r="S6195" i="1"/>
  <c r="D2558" i="13" s="1"/>
  <c r="T6187" i="1"/>
  <c r="S6187" i="1"/>
  <c r="D2550" i="13" s="1"/>
  <c r="T6179" i="1"/>
  <c r="S6179" i="1"/>
  <c r="D2542" i="13" s="1"/>
  <c r="T6171" i="1"/>
  <c r="S6171" i="1"/>
  <c r="D2534" i="13" s="1"/>
  <c r="T6163" i="1"/>
  <c r="S6163" i="1"/>
  <c r="D2526" i="13" s="1"/>
  <c r="T6155" i="1"/>
  <c r="S6155" i="1"/>
  <c r="D2518" i="13" s="1"/>
  <c r="T6147" i="1"/>
  <c r="S6147" i="1"/>
  <c r="D2510" i="13" s="1"/>
  <c r="T6127" i="1"/>
  <c r="S6127" i="1"/>
  <c r="D2490" i="13" s="1"/>
  <c r="T6123" i="1"/>
  <c r="S6123" i="1"/>
  <c r="D2486" i="13" s="1"/>
  <c r="T6115" i="1"/>
  <c r="S6115" i="1"/>
  <c r="D2478" i="13" s="1"/>
  <c r="T6095" i="1"/>
  <c r="S6095" i="1"/>
  <c r="D2458" i="13" s="1"/>
  <c r="T6079" i="1"/>
  <c r="S6079" i="1"/>
  <c r="D2442" i="13" s="1"/>
  <c r="T6075" i="1"/>
  <c r="S6075" i="1"/>
  <c r="D2438" i="13" s="1"/>
  <c r="T6067" i="1"/>
  <c r="S6067" i="1"/>
  <c r="D2430" i="13" s="1"/>
  <c r="T6047" i="1"/>
  <c r="S6047" i="1"/>
  <c r="D2410" i="13" s="1"/>
  <c r="T6031" i="1"/>
  <c r="S6031" i="1"/>
  <c r="D2394" i="13" s="1"/>
  <c r="T6027" i="1"/>
  <c r="S6027" i="1"/>
  <c r="D2390" i="13" s="1"/>
  <c r="T6019" i="1"/>
  <c r="S6019" i="1"/>
  <c r="D2382" i="13" s="1"/>
  <c r="T6011" i="1"/>
  <c r="S6011" i="1"/>
  <c r="D2374" i="13" s="1"/>
  <c r="T6003" i="1"/>
  <c r="S6003" i="1"/>
  <c r="D2366" i="13" s="1"/>
  <c r="T5995" i="1"/>
  <c r="S5995" i="1"/>
  <c r="D2358" i="13" s="1"/>
  <c r="T5987" i="1"/>
  <c r="S5987" i="1"/>
  <c r="D2350" i="13" s="1"/>
  <c r="T5983" i="1"/>
  <c r="S5983" i="1"/>
  <c r="D2346" i="13" s="1"/>
  <c r="T5975" i="1"/>
  <c r="S5975" i="1"/>
  <c r="D2338" i="13" s="1"/>
  <c r="T5967" i="1"/>
  <c r="S5967" i="1"/>
  <c r="D2330" i="13" s="1"/>
  <c r="T5959" i="1"/>
  <c r="S5959" i="1"/>
  <c r="D2322" i="13" s="1"/>
  <c r="T5951" i="1"/>
  <c r="S5951" i="1"/>
  <c r="D2314" i="13" s="1"/>
  <c r="T5943" i="1"/>
  <c r="S5943" i="1"/>
  <c r="D2306" i="13" s="1"/>
  <c r="T5935" i="1"/>
  <c r="S5935" i="1"/>
  <c r="D2298" i="13" s="1"/>
  <c r="T5927" i="1"/>
  <c r="S5927" i="1"/>
  <c r="D2290" i="13" s="1"/>
  <c r="T5919" i="1"/>
  <c r="S5919" i="1"/>
  <c r="D2282" i="13" s="1"/>
  <c r="T5911" i="1"/>
  <c r="S5911" i="1"/>
  <c r="D2274" i="13" s="1"/>
  <c r="T5903" i="1"/>
  <c r="S5903" i="1"/>
  <c r="D2266" i="13" s="1"/>
  <c r="T5883" i="1"/>
  <c r="S5883" i="1"/>
  <c r="D2246" i="13" s="1"/>
  <c r="T5875" i="1"/>
  <c r="S5875" i="1"/>
  <c r="D2238" i="13" s="1"/>
  <c r="T5867" i="1"/>
  <c r="S5867" i="1"/>
  <c r="D2230" i="13" s="1"/>
  <c r="T5835" i="1"/>
  <c r="S5835" i="1"/>
  <c r="D2198" i="13" s="1"/>
  <c r="T5831" i="1"/>
  <c r="S5831" i="1"/>
  <c r="D2194" i="13" s="1"/>
  <c r="T5823" i="1"/>
  <c r="S5823" i="1"/>
  <c r="D2186" i="13" s="1"/>
  <c r="T5467" i="1"/>
  <c r="S5467" i="1"/>
  <c r="D1830" i="13" s="1"/>
  <c r="T5459" i="1"/>
  <c r="S5459" i="1"/>
  <c r="D1822" i="13" s="1"/>
  <c r="T5451" i="1"/>
  <c r="S5451" i="1"/>
  <c r="D1814" i="13" s="1"/>
  <c r="T5443" i="1"/>
  <c r="S5443" i="1"/>
  <c r="D1806" i="13" s="1"/>
  <c r="T5435" i="1"/>
  <c r="S5435" i="1"/>
  <c r="D1798" i="13" s="1"/>
  <c r="T5427" i="1"/>
  <c r="S5427" i="1"/>
  <c r="D1790" i="13" s="1"/>
  <c r="T5423" i="1"/>
  <c r="S5423" i="1"/>
  <c r="D1786" i="13" s="1"/>
  <c r="T5419" i="1"/>
  <c r="S5419" i="1"/>
  <c r="D1782" i="13" s="1"/>
  <c r="T5411" i="1"/>
  <c r="S5411" i="1"/>
  <c r="D1774" i="13" s="1"/>
  <c r="T5407" i="1"/>
  <c r="S5407" i="1"/>
  <c r="D1770" i="13" s="1"/>
  <c r="T5403" i="1"/>
  <c r="S5403" i="1"/>
  <c r="D1766" i="13" s="1"/>
  <c r="T5399" i="1"/>
  <c r="S5399" i="1"/>
  <c r="D1762" i="13" s="1"/>
  <c r="T4039" i="1"/>
  <c r="S4039" i="1"/>
  <c r="D402" i="13" s="1"/>
  <c r="T4031" i="1"/>
  <c r="S4031" i="1"/>
  <c r="D394" i="13" s="1"/>
  <c r="T4019" i="1"/>
  <c r="S4019" i="1"/>
  <c r="D382" i="13" s="1"/>
  <c r="T4011" i="1"/>
  <c r="S4011" i="1"/>
  <c r="D374" i="13" s="1"/>
  <c r="T3999" i="1"/>
  <c r="S3999" i="1"/>
  <c r="D362" i="13" s="1"/>
  <c r="T3987" i="1"/>
  <c r="S3987" i="1"/>
  <c r="D350" i="13" s="1"/>
  <c r="T3975" i="1"/>
  <c r="S3975" i="1"/>
  <c r="D338" i="13" s="1"/>
  <c r="T3963" i="1"/>
  <c r="S3963" i="1"/>
  <c r="D326" i="13" s="1"/>
  <c r="T3951" i="1"/>
  <c r="S3951" i="1"/>
  <c r="D314" i="13" s="1"/>
  <c r="T3935" i="1"/>
  <c r="S3935" i="1"/>
  <c r="D298" i="13" s="1"/>
  <c r="T3923" i="1"/>
  <c r="S3923" i="1"/>
  <c r="D286" i="13" s="1"/>
  <c r="T3907" i="1"/>
  <c r="S3907" i="1"/>
  <c r="D270" i="13" s="1"/>
  <c r="T3895" i="1"/>
  <c r="S3895" i="1"/>
  <c r="D258" i="13" s="1"/>
  <c r="T3887" i="1"/>
  <c r="S3887" i="1"/>
  <c r="D250" i="13" s="1"/>
  <c r="T3875" i="1"/>
  <c r="S3875" i="1"/>
  <c r="D238" i="13" s="1"/>
  <c r="T3867" i="1"/>
  <c r="S3867" i="1"/>
  <c r="D230" i="13" s="1"/>
  <c r="T3855" i="1"/>
  <c r="S3855" i="1"/>
  <c r="D218" i="13" s="1"/>
  <c r="T3843" i="1"/>
  <c r="S3843" i="1"/>
  <c r="D206" i="13" s="1"/>
  <c r="T3827" i="1"/>
  <c r="S3827" i="1"/>
  <c r="D190" i="13" s="1"/>
  <c r="T3819" i="1"/>
  <c r="S3819" i="1"/>
  <c r="D182" i="13" s="1"/>
  <c r="T3807" i="1"/>
  <c r="S3807" i="1"/>
  <c r="D170" i="13" s="1"/>
  <c r="T3795" i="1"/>
  <c r="S3795" i="1"/>
  <c r="D158" i="13" s="1"/>
  <c r="T3783" i="1"/>
  <c r="S3783" i="1"/>
  <c r="D146" i="13" s="1"/>
  <c r="T3755" i="1"/>
  <c r="S3755" i="1"/>
  <c r="D118" i="13" s="1"/>
  <c r="T3743" i="1"/>
  <c r="S3743" i="1"/>
  <c r="D106" i="13" s="1"/>
  <c r="T3731" i="1"/>
  <c r="S3731" i="1"/>
  <c r="D94" i="13" s="1"/>
  <c r="T3719" i="1"/>
  <c r="S3719" i="1"/>
  <c r="D82" i="13" s="1"/>
  <c r="T3707" i="1"/>
  <c r="S3707" i="1"/>
  <c r="D70" i="13" s="1"/>
  <c r="T3695" i="1"/>
  <c r="S3695" i="1"/>
  <c r="D58" i="13" s="1"/>
  <c r="T3683" i="1"/>
  <c r="S3683" i="1"/>
  <c r="D46" i="13" s="1"/>
  <c r="T3671" i="1"/>
  <c r="S3671" i="1"/>
  <c r="D34" i="13" s="1"/>
  <c r="T3663" i="1"/>
  <c r="S3663" i="1"/>
  <c r="D26" i="13" s="1"/>
  <c r="T3651" i="1"/>
  <c r="S3651" i="1"/>
  <c r="D14" i="13" s="1"/>
  <c r="T3639" i="1"/>
  <c r="S3639" i="1"/>
  <c r="D6554" i="13" s="1"/>
  <c r="T3623" i="1"/>
  <c r="S3623" i="1"/>
  <c r="D6538" i="13" s="1"/>
  <c r="T3611" i="1"/>
  <c r="S3611" i="1"/>
  <c r="D6526" i="13" s="1"/>
  <c r="T3599" i="1"/>
  <c r="S3599" i="1"/>
  <c r="D6514" i="13" s="1"/>
  <c r="T3587" i="1"/>
  <c r="S3587" i="1"/>
  <c r="D6502" i="13" s="1"/>
  <c r="T3575" i="1"/>
  <c r="S3575" i="1"/>
  <c r="D6490" i="13" s="1"/>
  <c r="T3563" i="1"/>
  <c r="S3563" i="1"/>
  <c r="D6478" i="13" s="1"/>
  <c r="T3551" i="1"/>
  <c r="S3551" i="1"/>
  <c r="D6466" i="13" s="1"/>
  <c r="T3539" i="1"/>
  <c r="S3539" i="1"/>
  <c r="D6454" i="13" s="1"/>
  <c r="T3523" i="1"/>
  <c r="S3523" i="1"/>
  <c r="D6438" i="13" s="1"/>
  <c r="T3515" i="1"/>
  <c r="S3515" i="1"/>
  <c r="D6430" i="13" s="1"/>
  <c r="T3503" i="1"/>
  <c r="S3503" i="1"/>
  <c r="D6418" i="13" s="1"/>
  <c r="T3491" i="1"/>
  <c r="S3491" i="1"/>
  <c r="D6406" i="13" s="1"/>
  <c r="T3479" i="1"/>
  <c r="S3479" i="1"/>
  <c r="D6394" i="13" s="1"/>
  <c r="T3471" i="1"/>
  <c r="S3471" i="1"/>
  <c r="D6386" i="13" s="1"/>
  <c r="T3459" i="1"/>
  <c r="S3459" i="1"/>
  <c r="D6374" i="13" s="1"/>
  <c r="T3451" i="1"/>
  <c r="S3451" i="1"/>
  <c r="D6366" i="13" s="1"/>
  <c r="T3443" i="1"/>
  <c r="S3443" i="1"/>
  <c r="D6358" i="13" s="1"/>
  <c r="T3431" i="1"/>
  <c r="S3431" i="1"/>
  <c r="D6346" i="13" s="1"/>
  <c r="T3419" i="1"/>
  <c r="S3419" i="1"/>
  <c r="D6334" i="13" s="1"/>
  <c r="T3391" i="1"/>
  <c r="S3391" i="1"/>
  <c r="D6306" i="13" s="1"/>
  <c r="T3383" i="1"/>
  <c r="S3383" i="1"/>
  <c r="D6298" i="13" s="1"/>
  <c r="T3371" i="1"/>
  <c r="S3371" i="1"/>
  <c r="D6286" i="13" s="1"/>
  <c r="T3359" i="1"/>
  <c r="S3359" i="1"/>
  <c r="D6274" i="13" s="1"/>
  <c r="T3351" i="1"/>
  <c r="S3351" i="1"/>
  <c r="D6266" i="13" s="1"/>
  <c r="T3339" i="1"/>
  <c r="S3339" i="1"/>
  <c r="D6254" i="13" s="1"/>
  <c r="T3327" i="1"/>
  <c r="S3327" i="1"/>
  <c r="D6242" i="13" s="1"/>
  <c r="T3315" i="1"/>
  <c r="S3315" i="1"/>
  <c r="D6230" i="13" s="1"/>
  <c r="S6135" i="1"/>
  <c r="D2498" i="13" s="1"/>
  <c r="S6071" i="1"/>
  <c r="D2434" i="13" s="1"/>
  <c r="S6007" i="1"/>
  <c r="D2370" i="13" s="1"/>
  <c r="S4279" i="1"/>
  <c r="D642" i="13" s="1"/>
  <c r="T8775" i="1"/>
  <c r="S8775" i="1"/>
  <c r="D8762" i="13" s="1"/>
  <c r="T8767" i="1"/>
  <c r="S8767" i="1"/>
  <c r="D8754" i="13" s="1"/>
  <c r="T8755" i="1"/>
  <c r="S8755" i="1"/>
  <c r="D8742" i="13" s="1"/>
  <c r="T8747" i="1"/>
  <c r="S8747" i="1"/>
  <c r="D8734" i="13" s="1"/>
  <c r="T8739" i="1"/>
  <c r="S8739" i="1"/>
  <c r="D8726" i="13" s="1"/>
  <c r="T8731" i="1"/>
  <c r="S8731" i="1"/>
  <c r="D8718" i="13" s="1"/>
  <c r="T8723" i="1"/>
  <c r="S8723" i="1"/>
  <c r="D8710" i="13" s="1"/>
  <c r="T8715" i="1"/>
  <c r="S8715" i="1"/>
  <c r="D8702" i="13" s="1"/>
  <c r="T8707" i="1"/>
  <c r="S8707" i="1"/>
  <c r="D8694" i="13" s="1"/>
  <c r="T8699" i="1"/>
  <c r="S8699" i="1"/>
  <c r="D8686" i="13" s="1"/>
  <c r="T8691" i="1"/>
  <c r="S8691" i="1"/>
  <c r="D8678" i="13" s="1"/>
  <c r="T8683" i="1"/>
  <c r="S8683" i="1"/>
  <c r="D8670" i="13" s="1"/>
  <c r="T8675" i="1"/>
  <c r="S8675" i="1"/>
  <c r="D8662" i="13" s="1"/>
  <c r="T8667" i="1"/>
  <c r="S8667" i="1"/>
  <c r="D8654" i="13" s="1"/>
  <c r="T8659" i="1"/>
  <c r="S8659" i="1"/>
  <c r="D8646" i="13" s="1"/>
  <c r="T8651" i="1"/>
  <c r="S8651" i="1"/>
  <c r="D8638" i="13" s="1"/>
  <c r="T8643" i="1"/>
  <c r="S8643" i="1"/>
  <c r="D8630" i="13" s="1"/>
  <c r="T8635" i="1"/>
  <c r="S8635" i="1"/>
  <c r="D8622" i="13" s="1"/>
  <c r="T8627" i="1"/>
  <c r="S8627" i="1"/>
  <c r="D8614" i="13" s="1"/>
  <c r="T8619" i="1"/>
  <c r="S8619" i="1"/>
  <c r="D8606" i="13" s="1"/>
  <c r="T8611" i="1"/>
  <c r="S8611" i="1"/>
  <c r="D8598" i="13" s="1"/>
  <c r="T8603" i="1"/>
  <c r="S8603" i="1"/>
  <c r="D8590" i="13" s="1"/>
  <c r="T8599" i="1"/>
  <c r="S8599" i="1"/>
  <c r="D8586" i="13" s="1"/>
  <c r="T8591" i="1"/>
  <c r="S8591" i="1"/>
  <c r="D8578" i="13" s="1"/>
  <c r="T8579" i="1"/>
  <c r="S8579" i="1"/>
  <c r="D8566" i="13" s="1"/>
  <c r="T8571" i="1"/>
  <c r="S8571" i="1"/>
  <c r="D8558" i="13" s="1"/>
  <c r="T8567" i="1"/>
  <c r="S8567" i="1"/>
  <c r="D8554" i="13" s="1"/>
  <c r="T8559" i="1"/>
  <c r="S8559" i="1"/>
  <c r="D8546" i="13" s="1"/>
  <c r="T8551" i="1"/>
  <c r="S8551" i="1"/>
  <c r="D8538" i="13" s="1"/>
  <c r="T8543" i="1"/>
  <c r="S8543" i="1"/>
  <c r="D8530" i="13" s="1"/>
  <c r="T8535" i="1"/>
  <c r="S8535" i="1"/>
  <c r="D8522" i="13" s="1"/>
  <c r="T8527" i="1"/>
  <c r="S8527" i="1"/>
  <c r="D8514" i="13" s="1"/>
  <c r="T8519" i="1"/>
  <c r="S8519" i="1"/>
  <c r="D8506" i="13" s="1"/>
  <c r="T8511" i="1"/>
  <c r="S8511" i="1"/>
  <c r="D8498" i="13" s="1"/>
  <c r="T8503" i="1"/>
  <c r="S8503" i="1"/>
  <c r="D8490" i="13" s="1"/>
  <c r="T8495" i="1"/>
  <c r="S8495" i="1"/>
  <c r="D8482" i="13" s="1"/>
  <c r="T8487" i="1"/>
  <c r="S8487" i="1"/>
  <c r="D8474" i="13" s="1"/>
  <c r="T8479" i="1"/>
  <c r="S8479" i="1"/>
  <c r="D8466" i="13" s="1"/>
  <c r="T8467" i="1"/>
  <c r="S8467" i="1"/>
  <c r="D8454" i="13" s="1"/>
  <c r="T8459" i="1"/>
  <c r="S8459" i="1"/>
  <c r="D8446" i="13" s="1"/>
  <c r="T8451" i="1"/>
  <c r="S8451" i="1"/>
  <c r="D8438" i="13" s="1"/>
  <c r="T8443" i="1"/>
  <c r="S8443" i="1"/>
  <c r="D8430" i="13" s="1"/>
  <c r="T8435" i="1"/>
  <c r="S8435" i="1"/>
  <c r="D8422" i="13" s="1"/>
  <c r="T8427" i="1"/>
  <c r="S8427" i="1"/>
  <c r="D8414" i="13" s="1"/>
  <c r="T8419" i="1"/>
  <c r="S8419" i="1"/>
  <c r="D8406" i="13" s="1"/>
  <c r="T8411" i="1"/>
  <c r="S8411" i="1"/>
  <c r="D8398" i="13" s="1"/>
  <c r="T8407" i="1"/>
  <c r="S8407" i="1"/>
  <c r="D8394" i="13" s="1"/>
  <c r="T8399" i="1"/>
  <c r="S8399" i="1"/>
  <c r="D8386" i="13" s="1"/>
  <c r="T8391" i="1"/>
  <c r="S8391" i="1"/>
  <c r="D8378" i="13" s="1"/>
  <c r="T8383" i="1"/>
  <c r="S8383" i="1"/>
  <c r="D8370" i="13" s="1"/>
  <c r="T8375" i="1"/>
  <c r="S8375" i="1"/>
  <c r="D8362" i="13" s="1"/>
  <c r="T8367" i="1"/>
  <c r="S8367" i="1"/>
  <c r="D8354" i="13" s="1"/>
  <c r="T8359" i="1"/>
  <c r="S8359" i="1"/>
  <c r="D8346" i="13" s="1"/>
  <c r="T8351" i="1"/>
  <c r="S8351" i="1"/>
  <c r="D8338" i="13" s="1"/>
  <c r="T8343" i="1"/>
  <c r="S8343" i="1"/>
  <c r="D8330" i="13" s="1"/>
  <c r="T8335" i="1"/>
  <c r="S8335" i="1"/>
  <c r="D8322" i="13" s="1"/>
  <c r="T8323" i="1"/>
  <c r="S8323" i="1"/>
  <c r="D8310" i="13" s="1"/>
  <c r="T8315" i="1"/>
  <c r="S8315" i="1"/>
  <c r="D8302" i="13" s="1"/>
  <c r="T8307" i="1"/>
  <c r="S8307" i="1"/>
  <c r="D8294" i="13" s="1"/>
  <c r="T8299" i="1"/>
  <c r="S8299" i="1"/>
  <c r="D8286" i="13" s="1"/>
  <c r="T8291" i="1"/>
  <c r="S8291" i="1"/>
  <c r="D8278" i="13" s="1"/>
  <c r="T8283" i="1"/>
  <c r="S8283" i="1"/>
  <c r="D8270" i="13" s="1"/>
  <c r="T8275" i="1"/>
  <c r="S8275" i="1"/>
  <c r="D8262" i="13" s="1"/>
  <c r="T8267" i="1"/>
  <c r="S8267" i="1"/>
  <c r="D8254" i="13" s="1"/>
  <c r="T8259" i="1"/>
  <c r="S8259" i="1"/>
  <c r="D8246" i="13" s="1"/>
  <c r="T8251" i="1"/>
  <c r="S8251" i="1"/>
  <c r="D8238" i="13" s="1"/>
  <c r="T8243" i="1"/>
  <c r="S8243" i="1"/>
  <c r="D8230" i="13" s="1"/>
  <c r="T8235" i="1"/>
  <c r="S8235" i="1"/>
  <c r="D8222" i="13" s="1"/>
  <c r="T8227" i="1"/>
  <c r="S8227" i="1"/>
  <c r="D8214" i="13" s="1"/>
  <c r="T8219" i="1"/>
  <c r="S8219" i="1"/>
  <c r="D8206" i="13" s="1"/>
  <c r="T8211" i="1"/>
  <c r="S8211" i="1"/>
  <c r="D8198" i="13" s="1"/>
  <c r="T8203" i="1"/>
  <c r="S8203" i="1"/>
  <c r="D8190" i="13" s="1"/>
  <c r="T8195" i="1"/>
  <c r="S8195" i="1"/>
  <c r="D8182" i="13" s="1"/>
  <c r="T8187" i="1"/>
  <c r="S8187" i="1"/>
  <c r="D8174" i="13" s="1"/>
  <c r="T8179" i="1"/>
  <c r="S8179" i="1"/>
  <c r="D8166" i="13" s="1"/>
  <c r="T8171" i="1"/>
  <c r="S8171" i="1"/>
  <c r="D8158" i="13" s="1"/>
  <c r="T8167" i="1"/>
  <c r="S8167" i="1"/>
  <c r="D8154" i="13" s="1"/>
  <c r="T8159" i="1"/>
  <c r="S8159" i="1"/>
  <c r="D8146" i="13" s="1"/>
  <c r="T8147" i="1"/>
  <c r="S8147" i="1"/>
  <c r="D8134" i="13" s="1"/>
  <c r="T8139" i="1"/>
  <c r="S8139" i="1"/>
  <c r="D8126" i="13" s="1"/>
  <c r="T8135" i="1"/>
  <c r="S8135" i="1"/>
  <c r="D8122" i="13" s="1"/>
  <c r="T8127" i="1"/>
  <c r="S8127" i="1"/>
  <c r="D8114" i="13" s="1"/>
  <c r="T8119" i="1"/>
  <c r="S8119" i="1"/>
  <c r="D8106" i="13" s="1"/>
  <c r="T8111" i="1"/>
  <c r="S8111" i="1"/>
  <c r="D8098" i="13" s="1"/>
  <c r="T8103" i="1"/>
  <c r="S8103" i="1"/>
  <c r="D8090" i="13" s="1"/>
  <c r="T8095" i="1"/>
  <c r="S8095" i="1"/>
  <c r="D8082" i="13" s="1"/>
  <c r="T8087" i="1"/>
  <c r="S8087" i="1"/>
  <c r="D8074" i="13" s="1"/>
  <c r="T8079" i="1"/>
  <c r="S8079" i="1"/>
  <c r="D8066" i="13" s="1"/>
  <c r="T8071" i="1"/>
  <c r="S8071" i="1"/>
  <c r="D8058" i="13" s="1"/>
  <c r="T8063" i="1"/>
  <c r="S8063" i="1"/>
  <c r="D8050" i="13" s="1"/>
  <c r="T8055" i="1"/>
  <c r="S8055" i="1"/>
  <c r="D8042" i="13" s="1"/>
  <c r="T8047" i="1"/>
  <c r="S8047" i="1"/>
  <c r="D8034" i="13" s="1"/>
  <c r="T8039" i="1"/>
  <c r="S8039" i="1"/>
  <c r="D8026" i="13" s="1"/>
  <c r="T8031" i="1"/>
  <c r="S8031" i="1"/>
  <c r="D8018" i="13" s="1"/>
  <c r="T8023" i="1"/>
  <c r="S8023" i="1"/>
  <c r="D8010" i="13" s="1"/>
  <c r="T8015" i="1"/>
  <c r="S8015" i="1"/>
  <c r="D8002" i="13" s="1"/>
  <c r="T8007" i="1"/>
  <c r="S8007" i="1"/>
  <c r="D7994" i="13" s="1"/>
  <c r="T7999" i="1"/>
  <c r="S7999" i="1"/>
  <c r="D7986" i="13" s="1"/>
  <c r="T7991" i="1"/>
  <c r="S7991" i="1"/>
  <c r="D7978" i="13" s="1"/>
  <c r="T7983" i="1"/>
  <c r="S7983" i="1"/>
  <c r="D7970" i="13" s="1"/>
  <c r="T7975" i="1"/>
  <c r="S7975" i="1"/>
  <c r="D7962" i="13" s="1"/>
  <c r="T7967" i="1"/>
  <c r="S7967" i="1"/>
  <c r="D7954" i="13" s="1"/>
  <c r="T7955" i="1"/>
  <c r="S7955" i="1"/>
  <c r="D7942" i="13" s="1"/>
  <c r="T7947" i="1"/>
  <c r="S7947" i="1"/>
  <c r="D7934" i="13" s="1"/>
  <c r="T7939" i="1"/>
  <c r="S7939" i="1"/>
  <c r="D7926" i="13" s="1"/>
  <c r="T7931" i="1"/>
  <c r="S7931" i="1"/>
  <c r="D7918" i="13" s="1"/>
  <c r="T7923" i="1"/>
  <c r="S7923" i="1"/>
  <c r="D7910" i="13" s="1"/>
  <c r="T7915" i="1"/>
  <c r="S7915" i="1"/>
  <c r="D7902" i="13" s="1"/>
  <c r="T7907" i="1"/>
  <c r="S7907" i="1"/>
  <c r="D7894" i="13" s="1"/>
  <c r="T7899" i="1"/>
  <c r="S7899" i="1"/>
  <c r="D7886" i="13" s="1"/>
  <c r="T7891" i="1"/>
  <c r="S7891" i="1"/>
  <c r="D7878" i="13" s="1"/>
  <c r="T7883" i="1"/>
  <c r="S7883" i="1"/>
  <c r="D7870" i="13" s="1"/>
  <c r="T7875" i="1"/>
  <c r="S7875" i="1"/>
  <c r="D7862" i="13" s="1"/>
  <c r="T7867" i="1"/>
  <c r="S7867" i="1"/>
  <c r="D7854" i="13" s="1"/>
  <c r="T7859" i="1"/>
  <c r="S7859" i="1"/>
  <c r="D7846" i="13" s="1"/>
  <c r="T7851" i="1"/>
  <c r="S7851" i="1"/>
  <c r="D7838" i="13" s="1"/>
  <c r="T7843" i="1"/>
  <c r="S7843" i="1"/>
  <c r="D7830" i="13" s="1"/>
  <c r="T7835" i="1"/>
  <c r="S7835" i="1"/>
  <c r="D7822" i="13" s="1"/>
  <c r="T7831" i="1"/>
  <c r="S7831" i="1"/>
  <c r="D7818" i="13" s="1"/>
  <c r="T7823" i="1"/>
  <c r="S7823" i="1"/>
  <c r="D7810" i="13" s="1"/>
  <c r="T7815" i="1"/>
  <c r="S7815" i="1"/>
  <c r="D7802" i="13" s="1"/>
  <c r="T7807" i="1"/>
  <c r="S7807" i="1"/>
  <c r="D7794" i="13" s="1"/>
  <c r="T7799" i="1"/>
  <c r="S7799" i="1"/>
  <c r="D7786" i="13" s="1"/>
  <c r="T7791" i="1"/>
  <c r="S7791" i="1"/>
  <c r="D7778" i="13" s="1"/>
  <c r="T7783" i="1"/>
  <c r="S7783" i="1"/>
  <c r="D7770" i="13" s="1"/>
  <c r="T7775" i="1"/>
  <c r="S7775" i="1"/>
  <c r="D7762" i="13" s="1"/>
  <c r="T7767" i="1"/>
  <c r="S7767" i="1"/>
  <c r="D7754" i="13" s="1"/>
  <c r="T7759" i="1"/>
  <c r="S7759" i="1"/>
  <c r="D7746" i="13" s="1"/>
  <c r="T7751" i="1"/>
  <c r="S7751" i="1"/>
  <c r="D7738" i="13" s="1"/>
  <c r="T7743" i="1"/>
  <c r="S7743" i="1"/>
  <c r="D7730" i="13" s="1"/>
  <c r="T7735" i="1"/>
  <c r="S7735" i="1"/>
  <c r="D7722" i="13" s="1"/>
  <c r="T7727" i="1"/>
  <c r="S7727" i="1"/>
  <c r="D7714" i="13" s="1"/>
  <c r="T7719" i="1"/>
  <c r="S7719" i="1"/>
  <c r="D7706" i="13" s="1"/>
  <c r="T7711" i="1"/>
  <c r="S7711" i="1"/>
  <c r="D7698" i="13" s="1"/>
  <c r="T7703" i="1"/>
  <c r="S7703" i="1"/>
  <c r="D7690" i="13" s="1"/>
  <c r="T7695" i="1"/>
  <c r="S7695" i="1"/>
  <c r="D7682" i="13" s="1"/>
  <c r="T7687" i="1"/>
  <c r="S7687" i="1"/>
  <c r="D7674" i="13" s="1"/>
  <c r="T7675" i="1"/>
  <c r="S7675" i="1"/>
  <c r="D7662" i="13" s="1"/>
  <c r="T7667" i="1"/>
  <c r="S7667" i="1"/>
  <c r="D7654" i="13" s="1"/>
  <c r="T7659" i="1"/>
  <c r="S7659" i="1"/>
  <c r="D7646" i="13" s="1"/>
  <c r="T7651" i="1"/>
  <c r="S7651" i="1"/>
  <c r="D7638" i="13" s="1"/>
  <c r="T7643" i="1"/>
  <c r="S7643" i="1"/>
  <c r="D7630" i="13" s="1"/>
  <c r="T7635" i="1"/>
  <c r="S7635" i="1"/>
  <c r="D7622" i="13" s="1"/>
  <c r="T7627" i="1"/>
  <c r="S7627" i="1"/>
  <c r="D7614" i="13" s="1"/>
  <c r="T7619" i="1"/>
  <c r="S7619" i="1"/>
  <c r="D7606" i="13" s="1"/>
  <c r="T7611" i="1"/>
  <c r="S7611" i="1"/>
  <c r="D7598" i="13" s="1"/>
  <c r="T7603" i="1"/>
  <c r="S7603" i="1"/>
  <c r="D7590" i="13" s="1"/>
  <c r="T7595" i="1"/>
  <c r="S7595" i="1"/>
  <c r="D7582" i="13" s="1"/>
  <c r="T7587" i="1"/>
  <c r="S7587" i="1"/>
  <c r="D7574" i="13" s="1"/>
  <c r="T7579" i="1"/>
  <c r="S7579" i="1"/>
  <c r="D7566" i="13" s="1"/>
  <c r="T7571" i="1"/>
  <c r="S7571" i="1"/>
  <c r="D7558" i="13" s="1"/>
  <c r="T7563" i="1"/>
  <c r="S7563" i="1"/>
  <c r="D7550" i="13" s="1"/>
  <c r="T7555" i="1"/>
  <c r="S7555" i="1"/>
  <c r="D7542" i="13" s="1"/>
  <c r="T7543" i="1"/>
  <c r="S7543" i="1"/>
  <c r="D7530" i="13" s="1"/>
  <c r="T7535" i="1"/>
  <c r="S7535" i="1"/>
  <c r="D7522" i="13" s="1"/>
  <c r="T7527" i="1"/>
  <c r="S7527" i="1"/>
  <c r="D7514" i="13" s="1"/>
  <c r="T7519" i="1"/>
  <c r="S7519" i="1"/>
  <c r="D7506" i="13" s="1"/>
  <c r="T7511" i="1"/>
  <c r="S7511" i="1"/>
  <c r="D7498" i="13" s="1"/>
  <c r="T7503" i="1"/>
  <c r="S7503" i="1"/>
  <c r="D7490" i="13" s="1"/>
  <c r="T7495" i="1"/>
  <c r="S7495" i="1"/>
  <c r="D7482" i="13" s="1"/>
  <c r="T7487" i="1"/>
  <c r="S7487" i="1"/>
  <c r="D7474" i="13" s="1"/>
  <c r="T7479" i="1"/>
  <c r="S7479" i="1"/>
  <c r="D7466" i="13" s="1"/>
  <c r="T7471" i="1"/>
  <c r="S7471" i="1"/>
  <c r="D7458" i="13" s="1"/>
  <c r="T7463" i="1"/>
  <c r="S7463" i="1"/>
  <c r="D7450" i="13" s="1"/>
  <c r="T7455" i="1"/>
  <c r="S7455" i="1"/>
  <c r="D7442" i="13" s="1"/>
  <c r="T7447" i="1"/>
  <c r="S7447" i="1"/>
  <c r="D7434" i="13" s="1"/>
  <c r="T7439" i="1"/>
  <c r="S7439" i="1"/>
  <c r="D7426" i="13" s="1"/>
  <c r="T7431" i="1"/>
  <c r="S7431" i="1"/>
  <c r="D7418" i="13" s="1"/>
  <c r="T7423" i="1"/>
  <c r="S7423" i="1"/>
  <c r="D7410" i="13" s="1"/>
  <c r="T7415" i="1"/>
  <c r="S7415" i="1"/>
  <c r="D7402" i="13" s="1"/>
  <c r="T7403" i="1"/>
  <c r="S7403" i="1"/>
  <c r="D7390" i="13" s="1"/>
  <c r="T7395" i="1"/>
  <c r="S7395" i="1"/>
  <c r="D7382" i="13" s="1"/>
  <c r="T7387" i="1"/>
  <c r="S7387" i="1"/>
  <c r="D7374" i="13" s="1"/>
  <c r="T7379" i="1"/>
  <c r="S7379" i="1"/>
  <c r="D7366" i="13" s="1"/>
  <c r="T7371" i="1"/>
  <c r="S7371" i="1"/>
  <c r="D7358" i="13" s="1"/>
  <c r="T7363" i="1"/>
  <c r="S7363" i="1"/>
  <c r="D7350" i="13" s="1"/>
  <c r="T7355" i="1"/>
  <c r="S7355" i="1"/>
  <c r="D7342" i="13" s="1"/>
  <c r="T7351" i="1"/>
  <c r="S7351" i="1"/>
  <c r="D7338" i="13" s="1"/>
  <c r="T7343" i="1"/>
  <c r="S7343" i="1"/>
  <c r="D7330" i="13" s="1"/>
  <c r="T7335" i="1"/>
  <c r="S7335" i="1"/>
  <c r="D7322" i="13" s="1"/>
  <c r="T7327" i="1"/>
  <c r="S7327" i="1"/>
  <c r="D7314" i="13" s="1"/>
  <c r="T7315" i="1"/>
  <c r="S7315" i="1"/>
  <c r="D7302" i="13" s="1"/>
  <c r="T7307" i="1"/>
  <c r="S7307" i="1"/>
  <c r="D7294" i="13" s="1"/>
  <c r="T7303" i="1"/>
  <c r="S7303" i="1"/>
  <c r="D7290" i="13" s="1"/>
  <c r="T7295" i="1"/>
  <c r="S7295" i="1"/>
  <c r="D7282" i="13" s="1"/>
  <c r="T7283" i="1"/>
  <c r="S7283" i="1"/>
  <c r="D7270" i="13" s="1"/>
  <c r="T7275" i="1"/>
  <c r="S7275" i="1"/>
  <c r="D7262" i="13" s="1"/>
  <c r="T7267" i="1"/>
  <c r="S7267" i="1"/>
  <c r="D7254" i="13" s="1"/>
  <c r="T7259" i="1"/>
  <c r="S7259" i="1"/>
  <c r="D7246" i="13" s="1"/>
  <c r="T7251" i="1"/>
  <c r="S7251" i="1"/>
  <c r="D7238" i="13" s="1"/>
  <c r="T7243" i="1"/>
  <c r="S7243" i="1"/>
  <c r="D7230" i="13" s="1"/>
  <c r="T7235" i="1"/>
  <c r="S7235" i="1"/>
  <c r="D7222" i="13" s="1"/>
  <c r="T7227" i="1"/>
  <c r="S7227" i="1"/>
  <c r="D7214" i="13" s="1"/>
  <c r="T7219" i="1"/>
  <c r="S7219" i="1"/>
  <c r="D7206" i="13" s="1"/>
  <c r="T7211" i="1"/>
  <c r="S7211" i="1"/>
  <c r="D7198" i="13" s="1"/>
  <c r="T7203" i="1"/>
  <c r="S7203" i="1"/>
  <c r="D7190" i="13" s="1"/>
  <c r="T7199" i="1"/>
  <c r="S7199" i="1"/>
  <c r="D7186" i="13" s="1"/>
  <c r="T7191" i="1"/>
  <c r="S7191" i="1"/>
  <c r="D7178" i="13" s="1"/>
  <c r="T7183" i="1"/>
  <c r="S7183" i="1"/>
  <c r="D7170" i="13" s="1"/>
  <c r="T7175" i="1"/>
  <c r="S7175" i="1"/>
  <c r="D7162" i="13" s="1"/>
  <c r="T7167" i="1"/>
  <c r="S7167" i="1"/>
  <c r="D7154" i="13" s="1"/>
  <c r="T7159" i="1"/>
  <c r="S7159" i="1"/>
  <c r="D7146" i="13" s="1"/>
  <c r="T7151" i="1"/>
  <c r="S7151" i="1"/>
  <c r="D7138" i="13" s="1"/>
  <c r="T7143" i="1"/>
  <c r="S7143" i="1"/>
  <c r="D7130" i="13" s="1"/>
  <c r="T7135" i="1"/>
  <c r="S7135" i="1"/>
  <c r="D7122" i="13" s="1"/>
  <c r="T7127" i="1"/>
  <c r="S7127" i="1"/>
  <c r="D7114" i="13" s="1"/>
  <c r="T7119" i="1"/>
  <c r="S7119" i="1"/>
  <c r="D7106" i="13" s="1"/>
  <c r="T7111" i="1"/>
  <c r="S7111" i="1"/>
  <c r="D7098" i="13" s="1"/>
  <c r="T7103" i="1"/>
  <c r="S7103" i="1"/>
  <c r="D7090" i="13" s="1"/>
  <c r="T7095" i="1"/>
  <c r="S7095" i="1"/>
  <c r="D7082" i="13" s="1"/>
  <c r="T7087" i="1"/>
  <c r="S7087" i="1"/>
  <c r="D7074" i="13" s="1"/>
  <c r="T7079" i="1"/>
  <c r="S7079" i="1"/>
  <c r="D7066" i="13" s="1"/>
  <c r="T7071" i="1"/>
  <c r="S7071" i="1"/>
  <c r="D7058" i="13" s="1"/>
  <c r="T7063" i="1"/>
  <c r="S7063" i="1"/>
  <c r="D7050" i="13" s="1"/>
  <c r="T7055" i="1"/>
  <c r="S7055" i="1"/>
  <c r="D7042" i="13" s="1"/>
  <c r="T7043" i="1"/>
  <c r="S7043" i="1"/>
  <c r="D7030" i="13" s="1"/>
  <c r="T7035" i="1"/>
  <c r="S7035" i="1"/>
  <c r="D7022" i="13" s="1"/>
  <c r="T7027" i="1"/>
  <c r="S7027" i="1"/>
  <c r="D7014" i="13" s="1"/>
  <c r="T7019" i="1"/>
  <c r="S7019" i="1"/>
  <c r="D7006" i="13" s="1"/>
  <c r="T7011" i="1"/>
  <c r="S7011" i="1"/>
  <c r="D6998" i="13" s="1"/>
  <c r="T7003" i="1"/>
  <c r="S7003" i="1"/>
  <c r="D6990" i="13" s="1"/>
  <c r="T6995" i="1"/>
  <c r="S6995" i="1"/>
  <c r="D6982" i="13" s="1"/>
  <c r="T6987" i="1"/>
  <c r="S6987" i="1"/>
  <c r="D6974" i="13" s="1"/>
  <c r="T6979" i="1"/>
  <c r="S6979" i="1"/>
  <c r="D6966" i="13" s="1"/>
  <c r="T6971" i="1"/>
  <c r="S6971" i="1"/>
  <c r="D6958" i="13" s="1"/>
  <c r="T6963" i="1"/>
  <c r="S6963" i="1"/>
  <c r="D6950" i="13" s="1"/>
  <c r="T6955" i="1"/>
  <c r="S6955" i="1"/>
  <c r="D6942" i="13" s="1"/>
  <c r="T6947" i="1"/>
  <c r="S6947" i="1"/>
  <c r="D6934" i="13" s="1"/>
  <c r="T6939" i="1"/>
  <c r="S6939" i="1"/>
  <c r="D6926" i="13" s="1"/>
  <c r="T6931" i="1"/>
  <c r="S6931" i="1"/>
  <c r="D6918" i="13" s="1"/>
  <c r="T6923" i="1"/>
  <c r="S6923" i="1"/>
  <c r="D6910" i="13" s="1"/>
  <c r="T6919" i="1"/>
  <c r="S6919" i="1"/>
  <c r="D6906" i="13" s="1"/>
  <c r="T6911" i="1"/>
  <c r="S6911" i="1"/>
  <c r="D6898" i="13" s="1"/>
  <c r="T6899" i="1"/>
  <c r="S6899" i="1"/>
  <c r="D6886" i="13" s="1"/>
  <c r="T6891" i="1"/>
  <c r="S6891" i="1"/>
  <c r="D6878" i="13" s="1"/>
  <c r="T6883" i="1"/>
  <c r="S6883" i="1"/>
  <c r="D6870" i="13" s="1"/>
  <c r="T6875" i="1"/>
  <c r="S6875" i="1"/>
  <c r="D6862" i="13" s="1"/>
  <c r="T6867" i="1"/>
  <c r="S6867" i="1"/>
  <c r="D6854" i="13" s="1"/>
  <c r="T6859" i="1"/>
  <c r="S6859" i="1"/>
  <c r="D6846" i="13" s="1"/>
  <c r="T6851" i="1"/>
  <c r="S6851" i="1"/>
  <c r="D6838" i="13" s="1"/>
  <c r="T6843" i="1"/>
  <c r="S6843" i="1"/>
  <c r="D6830" i="13" s="1"/>
  <c r="T6835" i="1"/>
  <c r="S6835" i="1"/>
  <c r="D6822" i="13" s="1"/>
  <c r="T6827" i="1"/>
  <c r="S6827" i="1"/>
  <c r="D6814" i="13" s="1"/>
  <c r="T6819" i="1"/>
  <c r="S6819" i="1"/>
  <c r="D6806" i="13" s="1"/>
  <c r="T6811" i="1"/>
  <c r="S6811" i="1"/>
  <c r="D6798" i="13" s="1"/>
  <c r="T6803" i="1"/>
  <c r="S6803" i="1"/>
  <c r="D6790" i="13" s="1"/>
  <c r="T6795" i="1"/>
  <c r="S6795" i="1"/>
  <c r="D6782" i="13" s="1"/>
  <c r="T6787" i="1"/>
  <c r="S6787" i="1"/>
  <c r="D6774" i="13" s="1"/>
  <c r="T6779" i="1"/>
  <c r="S6779" i="1"/>
  <c r="D6766" i="13" s="1"/>
  <c r="T6771" i="1"/>
  <c r="S6771" i="1"/>
  <c r="D6758" i="13" s="1"/>
  <c r="T6763" i="1"/>
  <c r="S6763" i="1"/>
  <c r="D6750" i="13" s="1"/>
  <c r="T6755" i="1"/>
  <c r="S6755" i="1"/>
  <c r="D6742" i="13" s="1"/>
  <c r="T6747" i="1"/>
  <c r="S6747" i="1"/>
  <c r="D6734" i="13" s="1"/>
  <c r="T6739" i="1"/>
  <c r="S6739" i="1"/>
  <c r="D6726" i="13" s="1"/>
  <c r="T6731" i="1"/>
  <c r="S6731" i="1"/>
  <c r="D6718" i="13" s="1"/>
  <c r="T6723" i="1"/>
  <c r="S6723" i="1"/>
  <c r="D6710" i="13" s="1"/>
  <c r="T6715" i="1"/>
  <c r="S6715" i="1"/>
  <c r="D6702" i="13" s="1"/>
  <c r="T6707" i="1"/>
  <c r="S6707" i="1"/>
  <c r="D6694" i="13" s="1"/>
  <c r="T6699" i="1"/>
  <c r="S6699" i="1"/>
  <c r="D6686" i="13" s="1"/>
  <c r="T6691" i="1"/>
  <c r="S6691" i="1"/>
  <c r="D6678" i="13" s="1"/>
  <c r="T6683" i="1"/>
  <c r="S6683" i="1"/>
  <c r="D6670" i="13" s="1"/>
  <c r="T6675" i="1"/>
  <c r="S6675" i="1"/>
  <c r="D6662" i="13" s="1"/>
  <c r="T6667" i="1"/>
  <c r="S6667" i="1"/>
  <c r="D6654" i="13" s="1"/>
  <c r="T6659" i="1"/>
  <c r="S6659" i="1"/>
  <c r="D6646" i="13" s="1"/>
  <c r="T6651" i="1"/>
  <c r="S6651" i="1"/>
  <c r="D6638" i="13" s="1"/>
  <c r="T6643" i="1"/>
  <c r="S6643" i="1"/>
  <c r="D6630" i="13" s="1"/>
  <c r="T6635" i="1"/>
  <c r="S6635" i="1"/>
  <c r="D6622" i="13" s="1"/>
  <c r="T6627" i="1"/>
  <c r="S6627" i="1"/>
  <c r="D6614" i="13" s="1"/>
  <c r="T6619" i="1"/>
  <c r="S6619" i="1"/>
  <c r="D6606" i="13" s="1"/>
  <c r="T6615" i="1"/>
  <c r="S6615" i="1"/>
  <c r="D6602" i="13" s="1"/>
  <c r="T6607" i="1"/>
  <c r="S6607" i="1"/>
  <c r="D6594" i="13" s="1"/>
  <c r="T6599" i="1"/>
  <c r="S6599" i="1"/>
  <c r="D6586" i="13" s="1"/>
  <c r="T6591" i="1"/>
  <c r="S6591" i="1"/>
  <c r="D6578" i="13" s="1"/>
  <c r="T6583" i="1"/>
  <c r="S6583" i="1"/>
  <c r="D6570" i="13" s="1"/>
  <c r="T6575" i="1"/>
  <c r="S6575" i="1"/>
  <c r="D6562" i="13" s="1"/>
  <c r="T6567" i="1"/>
  <c r="S6567" i="1"/>
  <c r="D2930" i="13" s="1"/>
  <c r="T6559" i="1"/>
  <c r="S6559" i="1"/>
  <c r="D2922" i="13" s="1"/>
  <c r="T6551" i="1"/>
  <c r="S6551" i="1"/>
  <c r="D2914" i="13" s="1"/>
  <c r="T6543" i="1"/>
  <c r="S6543" i="1"/>
  <c r="D2906" i="13" s="1"/>
  <c r="T6535" i="1"/>
  <c r="S6535" i="1"/>
  <c r="D2898" i="13" s="1"/>
  <c r="T6527" i="1"/>
  <c r="S6527" i="1"/>
  <c r="D2890" i="13" s="1"/>
  <c r="T6519" i="1"/>
  <c r="S6519" i="1"/>
  <c r="D2882" i="13" s="1"/>
  <c r="T6511" i="1"/>
  <c r="S6511" i="1"/>
  <c r="D2874" i="13" s="1"/>
  <c r="T6503" i="1"/>
  <c r="S6503" i="1"/>
  <c r="D2866" i="13" s="1"/>
  <c r="T6495" i="1"/>
  <c r="S6495" i="1"/>
  <c r="D2858" i="13" s="1"/>
  <c r="T6487" i="1"/>
  <c r="S6487" i="1"/>
  <c r="D2850" i="13" s="1"/>
  <c r="T6479" i="1"/>
  <c r="S6479" i="1"/>
  <c r="D2842" i="13" s="1"/>
  <c r="T6471" i="1"/>
  <c r="S6471" i="1"/>
  <c r="D2834" i="13" s="1"/>
  <c r="T6463" i="1"/>
  <c r="S6463" i="1"/>
  <c r="D2826" i="13" s="1"/>
  <c r="T6455" i="1"/>
  <c r="S6455" i="1"/>
  <c r="D2818" i="13" s="1"/>
  <c r="T6447" i="1"/>
  <c r="S6447" i="1"/>
  <c r="D2810" i="13" s="1"/>
  <c r="T6435" i="1"/>
  <c r="S6435" i="1"/>
  <c r="D2798" i="13" s="1"/>
  <c r="T6427" i="1"/>
  <c r="S6427" i="1"/>
  <c r="D2790" i="13" s="1"/>
  <c r="T6419" i="1"/>
  <c r="S6419" i="1"/>
  <c r="D2782" i="13" s="1"/>
  <c r="T6411" i="1"/>
  <c r="S6411" i="1"/>
  <c r="D2774" i="13" s="1"/>
  <c r="T6403" i="1"/>
  <c r="S6403" i="1"/>
  <c r="D2766" i="13" s="1"/>
  <c r="T6395" i="1"/>
  <c r="S6395" i="1"/>
  <c r="D2758" i="13" s="1"/>
  <c r="T6387" i="1"/>
  <c r="S6387" i="1"/>
  <c r="D2750" i="13" s="1"/>
  <c r="T6379" i="1"/>
  <c r="S6379" i="1"/>
  <c r="D2742" i="13" s="1"/>
  <c r="T6371" i="1"/>
  <c r="S6371" i="1"/>
  <c r="D2734" i="13" s="1"/>
  <c r="T6363" i="1"/>
  <c r="S6363" i="1"/>
  <c r="D2726" i="13" s="1"/>
  <c r="T6355" i="1"/>
  <c r="S6355" i="1"/>
  <c r="D2718" i="13" s="1"/>
  <c r="T6347" i="1"/>
  <c r="S6347" i="1"/>
  <c r="D2710" i="13" s="1"/>
  <c r="T6339" i="1"/>
  <c r="S6339" i="1"/>
  <c r="D2702" i="13" s="1"/>
  <c r="T6331" i="1"/>
  <c r="S6331" i="1"/>
  <c r="D2694" i="13" s="1"/>
  <c r="T6323" i="1"/>
  <c r="S6323" i="1"/>
  <c r="D2686" i="13" s="1"/>
  <c r="T6315" i="1"/>
  <c r="S6315" i="1"/>
  <c r="D2678" i="13" s="1"/>
  <c r="T6307" i="1"/>
  <c r="S6307" i="1"/>
  <c r="D2670" i="13" s="1"/>
  <c r="T6299" i="1"/>
  <c r="S6299" i="1"/>
  <c r="D2662" i="13" s="1"/>
  <c r="T6291" i="1"/>
  <c r="S6291" i="1"/>
  <c r="D2654" i="13" s="1"/>
  <c r="T6287" i="1"/>
  <c r="S6287" i="1"/>
  <c r="D2650" i="13" s="1"/>
  <c r="T6279" i="1"/>
  <c r="S6279" i="1"/>
  <c r="D2642" i="13" s="1"/>
  <c r="T6271" i="1"/>
  <c r="S6271" i="1"/>
  <c r="D2634" i="13" s="1"/>
  <c r="T6263" i="1"/>
  <c r="S6263" i="1"/>
  <c r="D2626" i="13" s="1"/>
  <c r="T6255" i="1"/>
  <c r="S6255" i="1"/>
  <c r="D2618" i="13" s="1"/>
  <c r="T6247" i="1"/>
  <c r="S6247" i="1"/>
  <c r="D2610" i="13" s="1"/>
  <c r="T6239" i="1"/>
  <c r="S6239" i="1"/>
  <c r="D2602" i="13" s="1"/>
  <c r="T6231" i="1"/>
  <c r="S6231" i="1"/>
  <c r="D2594" i="13" s="1"/>
  <c r="T6223" i="1"/>
  <c r="S6223" i="1"/>
  <c r="D2586" i="13" s="1"/>
  <c r="T6215" i="1"/>
  <c r="S6215" i="1"/>
  <c r="D2578" i="13" s="1"/>
  <c r="T6207" i="1"/>
  <c r="S6207" i="1"/>
  <c r="D2570" i="13" s="1"/>
  <c r="T6199" i="1"/>
  <c r="S6199" i="1"/>
  <c r="D2562" i="13" s="1"/>
  <c r="T6191" i="1"/>
  <c r="S6191" i="1"/>
  <c r="D2554" i="13" s="1"/>
  <c r="T6183" i="1"/>
  <c r="S6183" i="1"/>
  <c r="D2546" i="13" s="1"/>
  <c r="T6175" i="1"/>
  <c r="S6175" i="1"/>
  <c r="D2538" i="13" s="1"/>
  <c r="T6159" i="1"/>
  <c r="S6159" i="1"/>
  <c r="D2522" i="13" s="1"/>
  <c r="T6143" i="1"/>
  <c r="S6143" i="1"/>
  <c r="D2506" i="13" s="1"/>
  <c r="T6139" i="1"/>
  <c r="S6139" i="1"/>
  <c r="D2502" i="13" s="1"/>
  <c r="T6131" i="1"/>
  <c r="S6131" i="1"/>
  <c r="D2494" i="13" s="1"/>
  <c r="T6111" i="1"/>
  <c r="S6111" i="1"/>
  <c r="D2474" i="13" s="1"/>
  <c r="T6107" i="1"/>
  <c r="S6107" i="1"/>
  <c r="D2470" i="13" s="1"/>
  <c r="T6099" i="1"/>
  <c r="S6099" i="1"/>
  <c r="D2462" i="13" s="1"/>
  <c r="T6091" i="1"/>
  <c r="S6091" i="1"/>
  <c r="D2454" i="13" s="1"/>
  <c r="T6083" i="1"/>
  <c r="S6083" i="1"/>
  <c r="D2446" i="13" s="1"/>
  <c r="T6063" i="1"/>
  <c r="S6063" i="1"/>
  <c r="D2426" i="13" s="1"/>
  <c r="T6059" i="1"/>
  <c r="S6059" i="1"/>
  <c r="D2422" i="13" s="1"/>
  <c r="T6051" i="1"/>
  <c r="S6051" i="1"/>
  <c r="D2414" i="13" s="1"/>
  <c r="T6043" i="1"/>
  <c r="S6043" i="1"/>
  <c r="D2406" i="13" s="1"/>
  <c r="T6035" i="1"/>
  <c r="S6035" i="1"/>
  <c r="D2398" i="13" s="1"/>
  <c r="T6015" i="1"/>
  <c r="S6015" i="1"/>
  <c r="D2378" i="13" s="1"/>
  <c r="T5999" i="1"/>
  <c r="S5999" i="1"/>
  <c r="D2362" i="13" s="1"/>
  <c r="T5979" i="1"/>
  <c r="S5979" i="1"/>
  <c r="D2342" i="13" s="1"/>
  <c r="T5971" i="1"/>
  <c r="S5971" i="1"/>
  <c r="D2334" i="13" s="1"/>
  <c r="T5963" i="1"/>
  <c r="S5963" i="1"/>
  <c r="D2326" i="13" s="1"/>
  <c r="T5955" i="1"/>
  <c r="S5955" i="1"/>
  <c r="D2318" i="13" s="1"/>
  <c r="T5947" i="1"/>
  <c r="S5947" i="1"/>
  <c r="D2310" i="13" s="1"/>
  <c r="T5939" i="1"/>
  <c r="S5939" i="1"/>
  <c r="D2302" i="13" s="1"/>
  <c r="T5931" i="1"/>
  <c r="S5931" i="1"/>
  <c r="D2294" i="13" s="1"/>
  <c r="T5923" i="1"/>
  <c r="S5923" i="1"/>
  <c r="D2286" i="13" s="1"/>
  <c r="T5915" i="1"/>
  <c r="S5915" i="1"/>
  <c r="D2278" i="13" s="1"/>
  <c r="T5907" i="1"/>
  <c r="S5907" i="1"/>
  <c r="D2270" i="13" s="1"/>
  <c r="T5899" i="1"/>
  <c r="S5899" i="1"/>
  <c r="D2262" i="13" s="1"/>
  <c r="T5895" i="1"/>
  <c r="S5895" i="1"/>
  <c r="D2258" i="13" s="1"/>
  <c r="T5887" i="1"/>
  <c r="S5887" i="1"/>
  <c r="D2250" i="13" s="1"/>
  <c r="T5879" i="1"/>
  <c r="S5879" i="1"/>
  <c r="D2242" i="13" s="1"/>
  <c r="T5871" i="1"/>
  <c r="S5871" i="1"/>
  <c r="D2234" i="13" s="1"/>
  <c r="T5863" i="1"/>
  <c r="S5863" i="1"/>
  <c r="D2226" i="13" s="1"/>
  <c r="T5859" i="1"/>
  <c r="S5859" i="1"/>
  <c r="D2222" i="13" s="1"/>
  <c r="T5851" i="1"/>
  <c r="S5851" i="1"/>
  <c r="D2214" i="13" s="1"/>
  <c r="T5847" i="1"/>
  <c r="S5847" i="1"/>
  <c r="D2210" i="13" s="1"/>
  <c r="T5839" i="1"/>
  <c r="S5839" i="1"/>
  <c r="D2202" i="13" s="1"/>
  <c r="T5827" i="1"/>
  <c r="S5827" i="1"/>
  <c r="D2190" i="13" s="1"/>
  <c r="T5819" i="1"/>
  <c r="S5819" i="1"/>
  <c r="D2182" i="13" s="1"/>
  <c r="T5475" i="1"/>
  <c r="S5475" i="1"/>
  <c r="D1838" i="13" s="1"/>
  <c r="T5471" i="1"/>
  <c r="S5471" i="1"/>
  <c r="D1834" i="13" s="1"/>
  <c r="T5463" i="1"/>
  <c r="S5463" i="1"/>
  <c r="D1826" i="13" s="1"/>
  <c r="T5455" i="1"/>
  <c r="S5455" i="1"/>
  <c r="D1818" i="13" s="1"/>
  <c r="T5447" i="1"/>
  <c r="S5447" i="1"/>
  <c r="D1810" i="13" s="1"/>
  <c r="T5439" i="1"/>
  <c r="S5439" i="1"/>
  <c r="D1802" i="13" s="1"/>
  <c r="T5431" i="1"/>
  <c r="S5431" i="1"/>
  <c r="D1794" i="13" s="1"/>
  <c r="T5415" i="1"/>
  <c r="S5415" i="1"/>
  <c r="D1778" i="13" s="1"/>
  <c r="T5115" i="1"/>
  <c r="S5115" i="1"/>
  <c r="D1478" i="13" s="1"/>
  <c r="T5107" i="1"/>
  <c r="S5107" i="1"/>
  <c r="D1470" i="13" s="1"/>
  <c r="T5099" i="1"/>
  <c r="S5099" i="1"/>
  <c r="D1462" i="13" s="1"/>
  <c r="T5091" i="1"/>
  <c r="S5091" i="1"/>
  <c r="D1454" i="13" s="1"/>
  <c r="T5083" i="1"/>
  <c r="S5083" i="1"/>
  <c r="D1446" i="13" s="1"/>
  <c r="T5075" i="1"/>
  <c r="S5075" i="1"/>
  <c r="D1438" i="13" s="1"/>
  <c r="T5071" i="1"/>
  <c r="S5071" i="1"/>
  <c r="D1434" i="13" s="1"/>
  <c r="T5063" i="1"/>
  <c r="S5063" i="1"/>
  <c r="D1426" i="13" s="1"/>
  <c r="T5055" i="1"/>
  <c r="S5055" i="1"/>
  <c r="D1418" i="13" s="1"/>
  <c r="T5051" i="1"/>
  <c r="S5051" i="1"/>
  <c r="D1414" i="13" s="1"/>
  <c r="T5043" i="1"/>
  <c r="S5043" i="1"/>
  <c r="D1406" i="13" s="1"/>
  <c r="T5035" i="1"/>
  <c r="S5035" i="1"/>
  <c r="D1398" i="13" s="1"/>
  <c r="T5027" i="1"/>
  <c r="S5027" i="1"/>
  <c r="D1390" i="13" s="1"/>
  <c r="T5023" i="1"/>
  <c r="S5023" i="1"/>
  <c r="D1386" i="13" s="1"/>
  <c r="T5015" i="1"/>
  <c r="S5015" i="1"/>
  <c r="D1378" i="13" s="1"/>
  <c r="T5007" i="1"/>
  <c r="S5007" i="1"/>
  <c r="D1370" i="13" s="1"/>
  <c r="T5003" i="1"/>
  <c r="S5003" i="1"/>
  <c r="D1366" i="13" s="1"/>
  <c r="T4995" i="1"/>
  <c r="S4995" i="1"/>
  <c r="D1358" i="13" s="1"/>
  <c r="T4987" i="1"/>
  <c r="S4987" i="1"/>
  <c r="D1350" i="13" s="1"/>
  <c r="T4979" i="1"/>
  <c r="S4979" i="1"/>
  <c r="D1342" i="13" s="1"/>
  <c r="T4971" i="1"/>
  <c r="S4971" i="1"/>
  <c r="D1334" i="13" s="1"/>
  <c r="T4967" i="1"/>
  <c r="S4967" i="1"/>
  <c r="D1330" i="13" s="1"/>
  <c r="T4959" i="1"/>
  <c r="S4959" i="1"/>
  <c r="D1322" i="13" s="1"/>
  <c r="T4955" i="1"/>
  <c r="S4955" i="1"/>
  <c r="D1318" i="13" s="1"/>
  <c r="T4947" i="1"/>
  <c r="S4947" i="1"/>
  <c r="D1310" i="13" s="1"/>
  <c r="T4939" i="1"/>
  <c r="S4939" i="1"/>
  <c r="D1302" i="13" s="1"/>
  <c r="T4931" i="1"/>
  <c r="S4931" i="1"/>
  <c r="D1294" i="13" s="1"/>
  <c r="T4923" i="1"/>
  <c r="S4923" i="1"/>
  <c r="D1286" i="13" s="1"/>
  <c r="T4919" i="1"/>
  <c r="S4919" i="1"/>
  <c r="D1282" i="13" s="1"/>
  <c r="T4911" i="1"/>
  <c r="S4911" i="1"/>
  <c r="D1274" i="13" s="1"/>
  <c r="T4903" i="1"/>
  <c r="S4903" i="1"/>
  <c r="D1266" i="13" s="1"/>
  <c r="T4895" i="1"/>
  <c r="S4895" i="1"/>
  <c r="D1258" i="13" s="1"/>
  <c r="T4891" i="1"/>
  <c r="S4891" i="1"/>
  <c r="D1254" i="13" s="1"/>
  <c r="T4883" i="1"/>
  <c r="S4883" i="1"/>
  <c r="D1246" i="13" s="1"/>
  <c r="T4875" i="1"/>
  <c r="S4875" i="1"/>
  <c r="D1238" i="13" s="1"/>
  <c r="T4867" i="1"/>
  <c r="S4867" i="1"/>
  <c r="D1230" i="13" s="1"/>
  <c r="T4859" i="1"/>
  <c r="S4859" i="1"/>
  <c r="D1222" i="13" s="1"/>
  <c r="T4851" i="1"/>
  <c r="S4851" i="1"/>
  <c r="D1214" i="13" s="1"/>
  <c r="T4843" i="1"/>
  <c r="S4843" i="1"/>
  <c r="D1206" i="13" s="1"/>
  <c r="T4835" i="1"/>
  <c r="S4835" i="1"/>
  <c r="D1198" i="13" s="1"/>
  <c r="T4827" i="1"/>
  <c r="S4827" i="1"/>
  <c r="D1190" i="13" s="1"/>
  <c r="T4819" i="1"/>
  <c r="S4819" i="1"/>
  <c r="D1182" i="13" s="1"/>
  <c r="T4815" i="1"/>
  <c r="S4815" i="1"/>
  <c r="D1178" i="13" s="1"/>
  <c r="T4807" i="1"/>
  <c r="S4807" i="1"/>
  <c r="D1170" i="13" s="1"/>
  <c r="T4799" i="1"/>
  <c r="S4799" i="1"/>
  <c r="D1162" i="13" s="1"/>
  <c r="T4791" i="1"/>
  <c r="S4791" i="1"/>
  <c r="D1154" i="13" s="1"/>
  <c r="T4787" i="1"/>
  <c r="S4787" i="1"/>
  <c r="D1150" i="13" s="1"/>
  <c r="T4779" i="1"/>
  <c r="S4779" i="1"/>
  <c r="D1142" i="13" s="1"/>
  <c r="T4771" i="1"/>
  <c r="S4771" i="1"/>
  <c r="D1134" i="13" s="1"/>
  <c r="T4763" i="1"/>
  <c r="S4763" i="1"/>
  <c r="D1126" i="13" s="1"/>
  <c r="T4755" i="1"/>
  <c r="S4755" i="1"/>
  <c r="D1118" i="13" s="1"/>
  <c r="T4747" i="1"/>
  <c r="S4747" i="1"/>
  <c r="D1110" i="13" s="1"/>
  <c r="T4739" i="1"/>
  <c r="S4739" i="1"/>
  <c r="D1102" i="13" s="1"/>
  <c r="T4727" i="1"/>
  <c r="S4727" i="1"/>
  <c r="D1090" i="13" s="1"/>
  <c r="T4719" i="1"/>
  <c r="S4719" i="1"/>
  <c r="D1082" i="13" s="1"/>
  <c r="T4711" i="1"/>
  <c r="S4711" i="1"/>
  <c r="D1074" i="13" s="1"/>
  <c r="T4707" i="1"/>
  <c r="S4707" i="1"/>
  <c r="D1070" i="13" s="1"/>
  <c r="T4699" i="1"/>
  <c r="S4699" i="1"/>
  <c r="D1062" i="13" s="1"/>
  <c r="T4691" i="1"/>
  <c r="S4691" i="1"/>
  <c r="D1054" i="13" s="1"/>
  <c r="T4683" i="1"/>
  <c r="S4683" i="1"/>
  <c r="D1046" i="13" s="1"/>
  <c r="T4679" i="1"/>
  <c r="S4679" i="1"/>
  <c r="D1042" i="13" s="1"/>
  <c r="T4671" i="1"/>
  <c r="S4671" i="1"/>
  <c r="D1034" i="13" s="1"/>
  <c r="T4663" i="1"/>
  <c r="S4663" i="1"/>
  <c r="D1026" i="13" s="1"/>
  <c r="T4659" i="1"/>
  <c r="S4659" i="1"/>
  <c r="D1022" i="13" s="1"/>
  <c r="T4651" i="1"/>
  <c r="S4651" i="1"/>
  <c r="D1014" i="13" s="1"/>
  <c r="T4643" i="1"/>
  <c r="S4643" i="1"/>
  <c r="D1006" i="13" s="1"/>
  <c r="T4635" i="1"/>
  <c r="S4635" i="1"/>
  <c r="D998" i="13" s="1"/>
  <c r="T4627" i="1"/>
  <c r="S4627" i="1"/>
  <c r="D990" i="13" s="1"/>
  <c r="T4619" i="1"/>
  <c r="S4619" i="1"/>
  <c r="D982" i="13" s="1"/>
  <c r="T4607" i="1"/>
  <c r="S4607" i="1"/>
  <c r="D970" i="13" s="1"/>
  <c r="T4591" i="1"/>
  <c r="S4591" i="1"/>
  <c r="D954" i="13" s="1"/>
  <c r="T4583" i="1"/>
  <c r="S4583" i="1"/>
  <c r="D946" i="13" s="1"/>
  <c r="T4575" i="1"/>
  <c r="S4575" i="1"/>
  <c r="D938" i="13" s="1"/>
  <c r="T4567" i="1"/>
  <c r="S4567" i="1"/>
  <c r="D930" i="13" s="1"/>
  <c r="T4559" i="1"/>
  <c r="S4559" i="1"/>
  <c r="D922" i="13" s="1"/>
  <c r="T4551" i="1"/>
  <c r="S4551" i="1"/>
  <c r="D914" i="13" s="1"/>
  <c r="T4543" i="1"/>
  <c r="S4543" i="1"/>
  <c r="D906" i="13" s="1"/>
  <c r="T4539" i="1"/>
  <c r="S4539" i="1"/>
  <c r="D902" i="13" s="1"/>
  <c r="T4531" i="1"/>
  <c r="S4531" i="1"/>
  <c r="D894" i="13" s="1"/>
  <c r="T4523" i="1"/>
  <c r="S4523" i="1"/>
  <c r="D886" i="13" s="1"/>
  <c r="T4515" i="1"/>
  <c r="S4515" i="1"/>
  <c r="D878" i="13" s="1"/>
  <c r="T4507" i="1"/>
  <c r="S4507" i="1"/>
  <c r="D870" i="13" s="1"/>
  <c r="T4499" i="1"/>
  <c r="S4499" i="1"/>
  <c r="D862" i="13" s="1"/>
  <c r="T4491" i="1"/>
  <c r="S4491" i="1"/>
  <c r="D854" i="13" s="1"/>
  <c r="T4483" i="1"/>
  <c r="S4483" i="1"/>
  <c r="D846" i="13" s="1"/>
  <c r="T4475" i="1"/>
  <c r="S4475" i="1"/>
  <c r="D838" i="13" s="1"/>
  <c r="T4467" i="1"/>
  <c r="S4467" i="1"/>
  <c r="D830" i="13" s="1"/>
  <c r="T4459" i="1"/>
  <c r="S4459" i="1"/>
  <c r="D822" i="13" s="1"/>
  <c r="T4451" i="1"/>
  <c r="S4451" i="1"/>
  <c r="D814" i="13" s="1"/>
  <c r="T4443" i="1"/>
  <c r="S4443" i="1"/>
  <c r="D806" i="13" s="1"/>
  <c r="T4439" i="1"/>
  <c r="S4439" i="1"/>
  <c r="D802" i="13" s="1"/>
  <c r="T4431" i="1"/>
  <c r="S4431" i="1"/>
  <c r="D794" i="13" s="1"/>
  <c r="T4423" i="1"/>
  <c r="S4423" i="1"/>
  <c r="D786" i="13" s="1"/>
  <c r="T4415" i="1"/>
  <c r="S4415" i="1"/>
  <c r="D778" i="13" s="1"/>
  <c r="T4407" i="1"/>
  <c r="S4407" i="1"/>
  <c r="D770" i="13" s="1"/>
  <c r="T4399" i="1"/>
  <c r="S4399" i="1"/>
  <c r="D762" i="13" s="1"/>
  <c r="T4391" i="1"/>
  <c r="S4391" i="1"/>
  <c r="D754" i="13" s="1"/>
  <c r="T4383" i="1"/>
  <c r="S4383" i="1"/>
  <c r="D746" i="13" s="1"/>
  <c r="T4375" i="1"/>
  <c r="S4375" i="1"/>
  <c r="D738" i="13" s="1"/>
  <c r="T4367" i="1"/>
  <c r="S4367" i="1"/>
  <c r="D730" i="13" s="1"/>
  <c r="T4359" i="1"/>
  <c r="S4359" i="1"/>
  <c r="D722" i="13" s="1"/>
  <c r="T4351" i="1"/>
  <c r="S4351" i="1"/>
  <c r="D714" i="13" s="1"/>
  <c r="T4343" i="1"/>
  <c r="S4343" i="1"/>
  <c r="D706" i="13" s="1"/>
  <c r="T4331" i="1"/>
  <c r="S4331" i="1"/>
  <c r="D694" i="13" s="1"/>
  <c r="T4323" i="1"/>
  <c r="S4323" i="1"/>
  <c r="D686" i="13" s="1"/>
  <c r="T4315" i="1"/>
  <c r="S4315" i="1"/>
  <c r="D678" i="13" s="1"/>
  <c r="T4307" i="1"/>
  <c r="S4307" i="1"/>
  <c r="D670" i="13" s="1"/>
  <c r="T4295" i="1"/>
  <c r="S4295" i="1"/>
  <c r="D658" i="13" s="1"/>
  <c r="T4287" i="1"/>
  <c r="S4287" i="1"/>
  <c r="D650" i="13" s="1"/>
  <c r="T4283" i="1"/>
  <c r="S4283" i="1"/>
  <c r="D646" i="13" s="1"/>
  <c r="T4275" i="1"/>
  <c r="S4275" i="1"/>
  <c r="D638" i="13" s="1"/>
  <c r="T4267" i="1"/>
  <c r="S4267" i="1"/>
  <c r="D630" i="13" s="1"/>
  <c r="T4259" i="1"/>
  <c r="S4259" i="1"/>
  <c r="D622" i="13" s="1"/>
  <c r="T4251" i="1"/>
  <c r="S4251" i="1"/>
  <c r="D614" i="13" s="1"/>
  <c r="T4243" i="1"/>
  <c r="S4243" i="1"/>
  <c r="D606" i="13" s="1"/>
  <c r="T4235" i="1"/>
  <c r="S4235" i="1"/>
  <c r="D598" i="13" s="1"/>
  <c r="T4227" i="1"/>
  <c r="S4227" i="1"/>
  <c r="D590" i="13" s="1"/>
  <c r="T4223" i="1"/>
  <c r="S4223" i="1"/>
  <c r="D586" i="13" s="1"/>
  <c r="T4215" i="1"/>
  <c r="S4215" i="1"/>
  <c r="D578" i="13" s="1"/>
  <c r="T4207" i="1"/>
  <c r="S4207" i="1"/>
  <c r="D570" i="13" s="1"/>
  <c r="T4199" i="1"/>
  <c r="S4199" i="1"/>
  <c r="D562" i="13" s="1"/>
  <c r="T4191" i="1"/>
  <c r="S4191" i="1"/>
  <c r="D554" i="13" s="1"/>
  <c r="T4183" i="1"/>
  <c r="S4183" i="1"/>
  <c r="D546" i="13" s="1"/>
  <c r="T4175" i="1"/>
  <c r="S4175" i="1"/>
  <c r="D538" i="13" s="1"/>
  <c r="T4171" i="1"/>
  <c r="S4171" i="1"/>
  <c r="D534" i="13" s="1"/>
  <c r="T4163" i="1"/>
  <c r="S4163" i="1"/>
  <c r="D526" i="13" s="1"/>
  <c r="T4155" i="1"/>
  <c r="S4155" i="1"/>
  <c r="D518" i="13" s="1"/>
  <c r="T4147" i="1"/>
  <c r="S4147" i="1"/>
  <c r="D510" i="13" s="1"/>
  <c r="T4139" i="1"/>
  <c r="S4139" i="1"/>
  <c r="D502" i="13" s="1"/>
  <c r="T4131" i="1"/>
  <c r="S4131" i="1"/>
  <c r="D494" i="13" s="1"/>
  <c r="T4123" i="1"/>
  <c r="S4123" i="1"/>
  <c r="D486" i="13" s="1"/>
  <c r="T4115" i="1"/>
  <c r="S4115" i="1"/>
  <c r="D478" i="13" s="1"/>
  <c r="T4107" i="1"/>
  <c r="S4107" i="1"/>
  <c r="D470" i="13" s="1"/>
  <c r="T4099" i="1"/>
  <c r="S4099" i="1"/>
  <c r="D462" i="13" s="1"/>
  <c r="T4091" i="1"/>
  <c r="S4091" i="1"/>
  <c r="D454" i="13" s="1"/>
  <c r="T4083" i="1"/>
  <c r="S4083" i="1"/>
  <c r="D446" i="13" s="1"/>
  <c r="T4075" i="1"/>
  <c r="S4075" i="1"/>
  <c r="D438" i="13" s="1"/>
  <c r="T4067" i="1"/>
  <c r="S4067" i="1"/>
  <c r="D430" i="13" s="1"/>
  <c r="T4059" i="1"/>
  <c r="S4059" i="1"/>
  <c r="D422" i="13" s="1"/>
  <c r="T4051" i="1"/>
  <c r="S4051" i="1"/>
  <c r="D414" i="13" s="1"/>
  <c r="T4047" i="1"/>
  <c r="S4047" i="1"/>
  <c r="D410" i="13" s="1"/>
  <c r="T4035" i="1"/>
  <c r="S4035" i="1"/>
  <c r="D398" i="13" s="1"/>
  <c r="T4027" i="1"/>
  <c r="S4027" i="1"/>
  <c r="D390" i="13" s="1"/>
  <c r="T4015" i="1"/>
  <c r="S4015" i="1"/>
  <c r="D378" i="13" s="1"/>
  <c r="T4007" i="1"/>
  <c r="S4007" i="1"/>
  <c r="D370" i="13" s="1"/>
  <c r="T3995" i="1"/>
  <c r="S3995" i="1"/>
  <c r="D358" i="13" s="1"/>
  <c r="T3983" i="1"/>
  <c r="S3983" i="1"/>
  <c r="D346" i="13" s="1"/>
  <c r="T3971" i="1"/>
  <c r="S3971" i="1"/>
  <c r="D334" i="13" s="1"/>
  <c r="T3959" i="1"/>
  <c r="S3959" i="1"/>
  <c r="D322" i="13" s="1"/>
  <c r="T3947" i="1"/>
  <c r="S3947" i="1"/>
  <c r="D310" i="13" s="1"/>
  <c r="T3931" i="1"/>
  <c r="S3931" i="1"/>
  <c r="D294" i="13" s="1"/>
  <c r="T3919" i="1"/>
  <c r="S3919" i="1"/>
  <c r="D282" i="13" s="1"/>
  <c r="T3911" i="1"/>
  <c r="S3911" i="1"/>
  <c r="D274" i="13" s="1"/>
  <c r="T3899" i="1"/>
  <c r="S3899" i="1"/>
  <c r="D262" i="13" s="1"/>
  <c r="T3883" i="1"/>
  <c r="S3883" i="1"/>
  <c r="D246" i="13" s="1"/>
  <c r="T3871" i="1"/>
  <c r="S3871" i="1"/>
  <c r="D234" i="13" s="1"/>
  <c r="T3863" i="1"/>
  <c r="S3863" i="1"/>
  <c r="D226" i="13" s="1"/>
  <c r="T3851" i="1"/>
  <c r="S3851" i="1"/>
  <c r="D214" i="13" s="1"/>
  <c r="T3839" i="1"/>
  <c r="S3839" i="1"/>
  <c r="D202" i="13" s="1"/>
  <c r="T3831" i="1"/>
  <c r="S3831" i="1"/>
  <c r="D194" i="13" s="1"/>
  <c r="T3823" i="1"/>
  <c r="S3823" i="1"/>
  <c r="D186" i="13" s="1"/>
  <c r="T3811" i="1"/>
  <c r="S3811" i="1"/>
  <c r="D174" i="13" s="1"/>
  <c r="T3799" i="1"/>
  <c r="S3799" i="1"/>
  <c r="D162" i="13" s="1"/>
  <c r="T3787" i="1"/>
  <c r="S3787" i="1"/>
  <c r="D150" i="13" s="1"/>
  <c r="T3779" i="1"/>
  <c r="S3779" i="1"/>
  <c r="D142" i="13" s="1"/>
  <c r="T3771" i="1"/>
  <c r="S3771" i="1"/>
  <c r="D134" i="13" s="1"/>
  <c r="T3759" i="1"/>
  <c r="S3759" i="1"/>
  <c r="D122" i="13" s="1"/>
  <c r="T3747" i="1"/>
  <c r="S3747" i="1"/>
  <c r="D110" i="13" s="1"/>
  <c r="T3735" i="1"/>
  <c r="S3735" i="1"/>
  <c r="D98" i="13" s="1"/>
  <c r="T3723" i="1"/>
  <c r="S3723" i="1"/>
  <c r="D86" i="13" s="1"/>
  <c r="T3711" i="1"/>
  <c r="S3711" i="1"/>
  <c r="D74" i="13" s="1"/>
  <c r="T3703" i="1"/>
  <c r="S3703" i="1"/>
  <c r="D66" i="13" s="1"/>
  <c r="T3691" i="1"/>
  <c r="S3691" i="1"/>
  <c r="D54" i="13" s="1"/>
  <c r="T3679" i="1"/>
  <c r="S3679" i="1"/>
  <c r="D42" i="13" s="1"/>
  <c r="T3667" i="1"/>
  <c r="S3667" i="1"/>
  <c r="D30" i="13" s="1"/>
  <c r="T3655" i="1"/>
  <c r="S3655" i="1"/>
  <c r="D18" i="13" s="1"/>
  <c r="T3647" i="1"/>
  <c r="S3647" i="1"/>
  <c r="D10" i="13" s="1"/>
  <c r="T3635" i="1"/>
  <c r="S3635" i="1"/>
  <c r="D6550" i="13" s="1"/>
  <c r="T3627" i="1"/>
  <c r="S3627" i="1"/>
  <c r="D6542" i="13" s="1"/>
  <c r="T3615" i="1"/>
  <c r="S3615" i="1"/>
  <c r="D6530" i="13" s="1"/>
  <c r="T3603" i="1"/>
  <c r="S3603" i="1"/>
  <c r="D6518" i="13" s="1"/>
  <c r="T3591" i="1"/>
  <c r="S3591" i="1"/>
  <c r="D6506" i="13" s="1"/>
  <c r="T3579" i="1"/>
  <c r="S3579" i="1"/>
  <c r="D6494" i="13" s="1"/>
  <c r="T3567" i="1"/>
  <c r="S3567" i="1"/>
  <c r="D6482" i="13" s="1"/>
  <c r="T3559" i="1"/>
  <c r="S3559" i="1"/>
  <c r="D6474" i="13" s="1"/>
  <c r="T3547" i="1"/>
  <c r="S3547" i="1"/>
  <c r="D6462" i="13" s="1"/>
  <c r="T3535" i="1"/>
  <c r="S3535" i="1"/>
  <c r="D6450" i="13" s="1"/>
  <c r="T3527" i="1"/>
  <c r="S3527" i="1"/>
  <c r="D6442" i="13" s="1"/>
  <c r="T3519" i="1"/>
  <c r="S3519" i="1"/>
  <c r="D6434" i="13" s="1"/>
  <c r="T3507" i="1"/>
  <c r="S3507" i="1"/>
  <c r="D6422" i="13" s="1"/>
  <c r="T3495" i="1"/>
  <c r="S3495" i="1"/>
  <c r="D6410" i="13" s="1"/>
  <c r="T3487" i="1"/>
  <c r="S3487" i="1"/>
  <c r="D6402" i="13" s="1"/>
  <c r="T3475" i="1"/>
  <c r="S3475" i="1"/>
  <c r="D6390" i="13" s="1"/>
  <c r="T3467" i="1"/>
  <c r="S3467" i="1"/>
  <c r="D6382" i="13" s="1"/>
  <c r="T3455" i="1"/>
  <c r="S3455" i="1"/>
  <c r="D6370" i="13" s="1"/>
  <c r="T3447" i="1"/>
  <c r="S3447" i="1"/>
  <c r="D6362" i="13" s="1"/>
  <c r="T3435" i="1"/>
  <c r="S3435" i="1"/>
  <c r="D6350" i="13" s="1"/>
  <c r="T3423" i="1"/>
  <c r="S3423" i="1"/>
  <c r="D6338" i="13" s="1"/>
  <c r="T3411" i="1"/>
  <c r="S3411" i="1"/>
  <c r="D6326" i="13" s="1"/>
  <c r="T3399" i="1"/>
  <c r="S3399" i="1"/>
  <c r="D6314" i="13" s="1"/>
  <c r="T3387" i="1"/>
  <c r="S3387" i="1"/>
  <c r="D6302" i="13" s="1"/>
  <c r="T3375" i="1"/>
  <c r="S3375" i="1"/>
  <c r="D6290" i="13" s="1"/>
  <c r="T3367" i="1"/>
  <c r="S3367" i="1"/>
  <c r="D6282" i="13" s="1"/>
  <c r="T3355" i="1"/>
  <c r="S3355" i="1"/>
  <c r="D6270" i="13" s="1"/>
  <c r="T3343" i="1"/>
  <c r="S3343" i="1"/>
  <c r="D6258" i="13" s="1"/>
  <c r="T3331" i="1"/>
  <c r="S3331" i="1"/>
  <c r="D6246" i="13" s="1"/>
  <c r="T3319" i="1"/>
  <c r="S3319" i="1"/>
  <c r="D6234" i="13" s="1"/>
  <c r="S6119" i="1"/>
  <c r="D2482" i="13" s="1"/>
  <c r="S6055" i="1"/>
  <c r="D2418" i="13" s="1"/>
  <c r="S5991" i="1"/>
  <c r="D2354" i="13" s="1"/>
  <c r="S5843" i="1"/>
  <c r="D2206" i="13" s="1"/>
  <c r="S4023" i="1"/>
  <c r="D386" i="13" s="1"/>
  <c r="S3439" i="1"/>
  <c r="D6354" i="13" s="1"/>
  <c r="S3403" i="1"/>
  <c r="D6318" i="13" s="1"/>
  <c r="T3311" i="1"/>
  <c r="S3311" i="1"/>
  <c r="D6226" i="13" s="1"/>
  <c r="T3299" i="1"/>
  <c r="S3299" i="1"/>
  <c r="D6214" i="13" s="1"/>
  <c r="T3283" i="1"/>
  <c r="S3283" i="1"/>
  <c r="D6198" i="13" s="1"/>
  <c r="T3271" i="1"/>
  <c r="S3271" i="1"/>
  <c r="D6186" i="13" s="1"/>
  <c r="T3263" i="1"/>
  <c r="S3263" i="1"/>
  <c r="D6178" i="13" s="1"/>
  <c r="T3255" i="1"/>
  <c r="S3255" i="1"/>
  <c r="D6170" i="13" s="1"/>
  <c r="T3243" i="1"/>
  <c r="S3243" i="1"/>
  <c r="D6158" i="13" s="1"/>
  <c r="T3235" i="1"/>
  <c r="S3235" i="1"/>
  <c r="D6150" i="13" s="1"/>
  <c r="T3211" i="1"/>
  <c r="S3211" i="1"/>
  <c r="D6126" i="13" s="1"/>
  <c r="T3195" i="1"/>
  <c r="S3195" i="1"/>
  <c r="D6110" i="13" s="1"/>
  <c r="T3171" i="1"/>
  <c r="S3171" i="1"/>
  <c r="D6086" i="13" s="1"/>
  <c r="T3159" i="1"/>
  <c r="S3159" i="1"/>
  <c r="D6074" i="13" s="1"/>
  <c r="T3139" i="1"/>
  <c r="S3139" i="1"/>
  <c r="D6054" i="13" s="1"/>
  <c r="T3127" i="1"/>
  <c r="S3127" i="1"/>
  <c r="D6042" i="13" s="1"/>
  <c r="S3147" i="1"/>
  <c r="D6062" i="13" s="1"/>
  <c r="T6178" i="1"/>
  <c r="S6178" i="1"/>
  <c r="D2541" i="13" s="1"/>
  <c r="T6174" i="1"/>
  <c r="S6174" i="1"/>
  <c r="D2537" i="13" s="1"/>
  <c r="T6170" i="1"/>
  <c r="S6170" i="1"/>
  <c r="D2533" i="13" s="1"/>
  <c r="T6166" i="1"/>
  <c r="S6166" i="1"/>
  <c r="D2529" i="13" s="1"/>
  <c r="T6162" i="1"/>
  <c r="S6162" i="1"/>
  <c r="D2525" i="13" s="1"/>
  <c r="T6158" i="1"/>
  <c r="S6158" i="1"/>
  <c r="D2521" i="13" s="1"/>
  <c r="T6154" i="1"/>
  <c r="S6154" i="1"/>
  <c r="D2517" i="13" s="1"/>
  <c r="T6150" i="1"/>
  <c r="S6150" i="1"/>
  <c r="D2513" i="13" s="1"/>
  <c r="T6146" i="1"/>
  <c r="S6146" i="1"/>
  <c r="D2509" i="13" s="1"/>
  <c r="T6142" i="1"/>
  <c r="S6142" i="1"/>
  <c r="D2505" i="13" s="1"/>
  <c r="T6138" i="1"/>
  <c r="S6138" i="1"/>
  <c r="D2501" i="13" s="1"/>
  <c r="T6134" i="1"/>
  <c r="S6134" i="1"/>
  <c r="D2497" i="13" s="1"/>
  <c r="T6130" i="1"/>
  <c r="S6130" i="1"/>
  <c r="D2493" i="13" s="1"/>
  <c r="T6126" i="1"/>
  <c r="S6126" i="1"/>
  <c r="D2489" i="13" s="1"/>
  <c r="T6122" i="1"/>
  <c r="S6122" i="1"/>
  <c r="D2485" i="13" s="1"/>
  <c r="T6118" i="1"/>
  <c r="S6118" i="1"/>
  <c r="D2481" i="13" s="1"/>
  <c r="T6114" i="1"/>
  <c r="S6114" i="1"/>
  <c r="D2477" i="13" s="1"/>
  <c r="T6110" i="1"/>
  <c r="S6110" i="1"/>
  <c r="D2473" i="13" s="1"/>
  <c r="T6106" i="1"/>
  <c r="S6106" i="1"/>
  <c r="D2469" i="13" s="1"/>
  <c r="T6102" i="1"/>
  <c r="S6102" i="1"/>
  <c r="D2465" i="13" s="1"/>
  <c r="T6098" i="1"/>
  <c r="S6098" i="1"/>
  <c r="D2461" i="13" s="1"/>
  <c r="T6094" i="1"/>
  <c r="S6094" i="1"/>
  <c r="D2457" i="13" s="1"/>
  <c r="T6090" i="1"/>
  <c r="S6090" i="1"/>
  <c r="D2453" i="13" s="1"/>
  <c r="T6086" i="1"/>
  <c r="S6086" i="1"/>
  <c r="D2449" i="13" s="1"/>
  <c r="T6082" i="1"/>
  <c r="S6082" i="1"/>
  <c r="D2445" i="13" s="1"/>
  <c r="T6078" i="1"/>
  <c r="S6078" i="1"/>
  <c r="D2441" i="13" s="1"/>
  <c r="T6074" i="1"/>
  <c r="S6074" i="1"/>
  <c r="D2437" i="13" s="1"/>
  <c r="T6070" i="1"/>
  <c r="S6070" i="1"/>
  <c r="D2433" i="13" s="1"/>
  <c r="T6066" i="1"/>
  <c r="S6066" i="1"/>
  <c r="D2429" i="13" s="1"/>
  <c r="T6062" i="1"/>
  <c r="S6062" i="1"/>
  <c r="D2425" i="13" s="1"/>
  <c r="T6058" i="1"/>
  <c r="S6058" i="1"/>
  <c r="D2421" i="13" s="1"/>
  <c r="T6054" i="1"/>
  <c r="S6054" i="1"/>
  <c r="D2417" i="13" s="1"/>
  <c r="T6050" i="1"/>
  <c r="S6050" i="1"/>
  <c r="D2413" i="13" s="1"/>
  <c r="T6046" i="1"/>
  <c r="S6046" i="1"/>
  <c r="D2409" i="13" s="1"/>
  <c r="T6042" i="1"/>
  <c r="S6042" i="1"/>
  <c r="D2405" i="13" s="1"/>
  <c r="T6038" i="1"/>
  <c r="S6038" i="1"/>
  <c r="D2401" i="13" s="1"/>
  <c r="T6034" i="1"/>
  <c r="S6034" i="1"/>
  <c r="D2397" i="13" s="1"/>
  <c r="T6030" i="1"/>
  <c r="S6030" i="1"/>
  <c r="D2393" i="13" s="1"/>
  <c r="T6026" i="1"/>
  <c r="S6026" i="1"/>
  <c r="D2389" i="13" s="1"/>
  <c r="T6022" i="1"/>
  <c r="S6022" i="1"/>
  <c r="D2385" i="13" s="1"/>
  <c r="T6018" i="1"/>
  <c r="S6018" i="1"/>
  <c r="D2381" i="13" s="1"/>
  <c r="T6014" i="1"/>
  <c r="S6014" i="1"/>
  <c r="D2377" i="13" s="1"/>
  <c r="T6010" i="1"/>
  <c r="S6010" i="1"/>
  <c r="D2373" i="13" s="1"/>
  <c r="T6006" i="1"/>
  <c r="S6006" i="1"/>
  <c r="D2369" i="13" s="1"/>
  <c r="T6002" i="1"/>
  <c r="S6002" i="1"/>
  <c r="D2365" i="13" s="1"/>
  <c r="T5998" i="1"/>
  <c r="S5998" i="1"/>
  <c r="D2361" i="13" s="1"/>
  <c r="T5994" i="1"/>
  <c r="S5994" i="1"/>
  <c r="D2357" i="13" s="1"/>
  <c r="T5990" i="1"/>
  <c r="S5990" i="1"/>
  <c r="D2353" i="13" s="1"/>
  <c r="T5986" i="1"/>
  <c r="S5986" i="1"/>
  <c r="D2349" i="13" s="1"/>
  <c r="T5982" i="1"/>
  <c r="S5982" i="1"/>
  <c r="D2345" i="13" s="1"/>
  <c r="T5970" i="1"/>
  <c r="S5970" i="1"/>
  <c r="D2333" i="13" s="1"/>
  <c r="T5966" i="1"/>
  <c r="S5966" i="1"/>
  <c r="D2329" i="13" s="1"/>
  <c r="T5954" i="1"/>
  <c r="S5954" i="1"/>
  <c r="D2317" i="13" s="1"/>
  <c r="T5950" i="1"/>
  <c r="S5950" i="1"/>
  <c r="D2313" i="13" s="1"/>
  <c r="T5938" i="1"/>
  <c r="S5938" i="1"/>
  <c r="D2301" i="13" s="1"/>
  <c r="T5934" i="1"/>
  <c r="S5934" i="1"/>
  <c r="D2297" i="13" s="1"/>
  <c r="T5926" i="1"/>
  <c r="S5926" i="1"/>
  <c r="D2289" i="13" s="1"/>
  <c r="T5922" i="1"/>
  <c r="S5922" i="1"/>
  <c r="D2285" i="13" s="1"/>
  <c r="T5918" i="1"/>
  <c r="S5918" i="1"/>
  <c r="D2281" i="13" s="1"/>
  <c r="T5914" i="1"/>
  <c r="S5914" i="1"/>
  <c r="D2277" i="13" s="1"/>
  <c r="T5910" i="1"/>
  <c r="S5910" i="1"/>
  <c r="D2273" i="13" s="1"/>
  <c r="T5906" i="1"/>
  <c r="S5906" i="1"/>
  <c r="D2269" i="13" s="1"/>
  <c r="T5902" i="1"/>
  <c r="S5902" i="1"/>
  <c r="D2265" i="13" s="1"/>
  <c r="T5898" i="1"/>
  <c r="S5898" i="1"/>
  <c r="D2261" i="13" s="1"/>
  <c r="T5894" i="1"/>
  <c r="S5894" i="1"/>
  <c r="D2257" i="13" s="1"/>
  <c r="T5890" i="1"/>
  <c r="S5890" i="1"/>
  <c r="D2253" i="13" s="1"/>
  <c r="T5886" i="1"/>
  <c r="S5886" i="1"/>
  <c r="D2249" i="13" s="1"/>
  <c r="T5882" i="1"/>
  <c r="S5882" i="1"/>
  <c r="D2245" i="13" s="1"/>
  <c r="T5878" i="1"/>
  <c r="S5878" i="1"/>
  <c r="D2241" i="13" s="1"/>
  <c r="T5874" i="1"/>
  <c r="S5874" i="1"/>
  <c r="D2237" i="13" s="1"/>
  <c r="T5870" i="1"/>
  <c r="S5870" i="1"/>
  <c r="D2233" i="13" s="1"/>
  <c r="T5866" i="1"/>
  <c r="S5866" i="1"/>
  <c r="D2229" i="13" s="1"/>
  <c r="T5862" i="1"/>
  <c r="S5862" i="1"/>
  <c r="D2225" i="13" s="1"/>
  <c r="T5858" i="1"/>
  <c r="S5858" i="1"/>
  <c r="D2221" i="13" s="1"/>
  <c r="T5854" i="1"/>
  <c r="S5854" i="1"/>
  <c r="D2217" i="13" s="1"/>
  <c r="T5850" i="1"/>
  <c r="S5850" i="1"/>
  <c r="D2213" i="13" s="1"/>
  <c r="T5846" i="1"/>
  <c r="S5846" i="1"/>
  <c r="D2209" i="13" s="1"/>
  <c r="T5842" i="1"/>
  <c r="S5842" i="1"/>
  <c r="D2205" i="13" s="1"/>
  <c r="T5838" i="1"/>
  <c r="S5838" i="1"/>
  <c r="D2201" i="13" s="1"/>
  <c r="T5834" i="1"/>
  <c r="S5834" i="1"/>
  <c r="D2197" i="13" s="1"/>
  <c r="T5830" i="1"/>
  <c r="S5830" i="1"/>
  <c r="D2193" i="13" s="1"/>
  <c r="T5826" i="1"/>
  <c r="S5826" i="1"/>
  <c r="D2189" i="13" s="1"/>
  <c r="T5822" i="1"/>
  <c r="S5822" i="1"/>
  <c r="D2185" i="13" s="1"/>
  <c r="T5818" i="1"/>
  <c r="S5818" i="1"/>
  <c r="D2181" i="13" s="1"/>
  <c r="T5814" i="1"/>
  <c r="S5814" i="1"/>
  <c r="D2177" i="13" s="1"/>
  <c r="T5810" i="1"/>
  <c r="S5810" i="1"/>
  <c r="D2173" i="13" s="1"/>
  <c r="T5806" i="1"/>
  <c r="S5806" i="1"/>
  <c r="D2169" i="13" s="1"/>
  <c r="T5798" i="1"/>
  <c r="S5798" i="1"/>
  <c r="D2161" i="13" s="1"/>
  <c r="T5790" i="1"/>
  <c r="S5790" i="1"/>
  <c r="D2153" i="13" s="1"/>
  <c r="T5786" i="1"/>
  <c r="S5786" i="1"/>
  <c r="D2149" i="13" s="1"/>
  <c r="T5782" i="1"/>
  <c r="S5782" i="1"/>
  <c r="D2145" i="13" s="1"/>
  <c r="T5778" i="1"/>
  <c r="S5778" i="1"/>
  <c r="D2141" i="13" s="1"/>
  <c r="T5774" i="1"/>
  <c r="S5774" i="1"/>
  <c r="D2137" i="13" s="1"/>
  <c r="T5770" i="1"/>
  <c r="S5770" i="1"/>
  <c r="D2133" i="13" s="1"/>
  <c r="T5766" i="1"/>
  <c r="S5766" i="1"/>
  <c r="D2129" i="13" s="1"/>
  <c r="T5762" i="1"/>
  <c r="S5762" i="1"/>
  <c r="D2125" i="13" s="1"/>
  <c r="T5758" i="1"/>
  <c r="S5758" i="1"/>
  <c r="D2121" i="13" s="1"/>
  <c r="T5754" i="1"/>
  <c r="S5754" i="1"/>
  <c r="D2117" i="13" s="1"/>
  <c r="T5750" i="1"/>
  <c r="S5750" i="1"/>
  <c r="D2113" i="13" s="1"/>
  <c r="T5746" i="1"/>
  <c r="S5746" i="1"/>
  <c r="D2109" i="13" s="1"/>
  <c r="T5738" i="1"/>
  <c r="S5738" i="1"/>
  <c r="D2101" i="13" s="1"/>
  <c r="T5730" i="1"/>
  <c r="S5730" i="1"/>
  <c r="D2093" i="13" s="1"/>
  <c r="T5726" i="1"/>
  <c r="S5726" i="1"/>
  <c r="D2089" i="13" s="1"/>
  <c r="T5722" i="1"/>
  <c r="S5722" i="1"/>
  <c r="D2085" i="13" s="1"/>
  <c r="T5718" i="1"/>
  <c r="S5718" i="1"/>
  <c r="D2081" i="13" s="1"/>
  <c r="T5714" i="1"/>
  <c r="S5714" i="1"/>
  <c r="D2077" i="13" s="1"/>
  <c r="T5710" i="1"/>
  <c r="S5710" i="1"/>
  <c r="D2073" i="13" s="1"/>
  <c r="T5706" i="1"/>
  <c r="S5706" i="1"/>
  <c r="D2069" i="13" s="1"/>
  <c r="T5698" i="1"/>
  <c r="S5698" i="1"/>
  <c r="D2061" i="13" s="1"/>
  <c r="T5694" i="1"/>
  <c r="S5694" i="1"/>
  <c r="D2057" i="13" s="1"/>
  <c r="T5690" i="1"/>
  <c r="S5690" i="1"/>
  <c r="D2053" i="13" s="1"/>
  <c r="T5686" i="1"/>
  <c r="S5686" i="1"/>
  <c r="D2049" i="13" s="1"/>
  <c r="T5678" i="1"/>
  <c r="S5678" i="1"/>
  <c r="D2041" i="13" s="1"/>
  <c r="T5674" i="1"/>
  <c r="S5674" i="1"/>
  <c r="D2037" i="13" s="1"/>
  <c r="T5670" i="1"/>
  <c r="S5670" i="1"/>
  <c r="D2033" i="13" s="1"/>
  <c r="T5666" i="1"/>
  <c r="S5666" i="1"/>
  <c r="D2029" i="13" s="1"/>
  <c r="T5662" i="1"/>
  <c r="S5662" i="1"/>
  <c r="D2025" i="13" s="1"/>
  <c r="T5654" i="1"/>
  <c r="S5654" i="1"/>
  <c r="D2017" i="13" s="1"/>
  <c r="T5646" i="1"/>
  <c r="S5646" i="1"/>
  <c r="D2009" i="13" s="1"/>
  <c r="T5638" i="1"/>
  <c r="S5638" i="1"/>
  <c r="D2001" i="13" s="1"/>
  <c r="T5634" i="1"/>
  <c r="S5634" i="1"/>
  <c r="D1997" i="13" s="1"/>
  <c r="T5630" i="1"/>
  <c r="S5630" i="1"/>
  <c r="D1993" i="13" s="1"/>
  <c r="T5618" i="1"/>
  <c r="S5618" i="1"/>
  <c r="D1981" i="13" s="1"/>
  <c r="T5614" i="1"/>
  <c r="S5614" i="1"/>
  <c r="D1977" i="13" s="1"/>
  <c r="T5610" i="1"/>
  <c r="S5610" i="1"/>
  <c r="D1973" i="13" s="1"/>
  <c r="T5606" i="1"/>
  <c r="S5606" i="1"/>
  <c r="D1969" i="13" s="1"/>
  <c r="T5602" i="1"/>
  <c r="S5602" i="1"/>
  <c r="D1965" i="13" s="1"/>
  <c r="T5594" i="1"/>
  <c r="S5594" i="1"/>
  <c r="D1957" i="13" s="1"/>
  <c r="T5586" i="1"/>
  <c r="S5586" i="1"/>
  <c r="D1949" i="13" s="1"/>
  <c r="T5578" i="1"/>
  <c r="S5578" i="1"/>
  <c r="D1941" i="13" s="1"/>
  <c r="T5574" i="1"/>
  <c r="S5574" i="1"/>
  <c r="D1937" i="13" s="1"/>
  <c r="T5570" i="1"/>
  <c r="S5570" i="1"/>
  <c r="D1933" i="13" s="1"/>
  <c r="T5566" i="1"/>
  <c r="S5566" i="1"/>
  <c r="D1929" i="13" s="1"/>
  <c r="T5562" i="1"/>
  <c r="S5562" i="1"/>
  <c r="D1925" i="13" s="1"/>
  <c r="T5558" i="1"/>
  <c r="S5558" i="1"/>
  <c r="D1921" i="13" s="1"/>
  <c r="T5554" i="1"/>
  <c r="S5554" i="1"/>
  <c r="D1917" i="13" s="1"/>
  <c r="T5550" i="1"/>
  <c r="S5550" i="1"/>
  <c r="D1913" i="13" s="1"/>
  <c r="T5542" i="1"/>
  <c r="S5542" i="1"/>
  <c r="D1905" i="13" s="1"/>
  <c r="T5534" i="1"/>
  <c r="S5534" i="1"/>
  <c r="D1897" i="13" s="1"/>
  <c r="T5530" i="1"/>
  <c r="S5530" i="1"/>
  <c r="D1893" i="13" s="1"/>
  <c r="T5526" i="1"/>
  <c r="S5526" i="1"/>
  <c r="D1889" i="13" s="1"/>
  <c r="T5522" i="1"/>
  <c r="S5522" i="1"/>
  <c r="D1885" i="13" s="1"/>
  <c r="T5518" i="1"/>
  <c r="S5518" i="1"/>
  <c r="D1881" i="13" s="1"/>
  <c r="T5514" i="1"/>
  <c r="S5514" i="1"/>
  <c r="D1877" i="13" s="1"/>
  <c r="T5510" i="1"/>
  <c r="S5510" i="1"/>
  <c r="D1873" i="13" s="1"/>
  <c r="T5506" i="1"/>
  <c r="S5506" i="1"/>
  <c r="D1869" i="13" s="1"/>
  <c r="T5502" i="1"/>
  <c r="S5502" i="1"/>
  <c r="D1865" i="13" s="1"/>
  <c r="T5498" i="1"/>
  <c r="S5498" i="1"/>
  <c r="D1861" i="13" s="1"/>
  <c r="T5494" i="1"/>
  <c r="S5494" i="1"/>
  <c r="D1857" i="13" s="1"/>
  <c r="T5490" i="1"/>
  <c r="S5490" i="1"/>
  <c r="D1853" i="13" s="1"/>
  <c r="T5482" i="1"/>
  <c r="S5482" i="1"/>
  <c r="D1845" i="13" s="1"/>
  <c r="T5474" i="1"/>
  <c r="S5474" i="1"/>
  <c r="D1837" i="13" s="1"/>
  <c r="T5466" i="1"/>
  <c r="S5466" i="1"/>
  <c r="D1829" i="13" s="1"/>
  <c r="T5462" i="1"/>
  <c r="S5462" i="1"/>
  <c r="D1825" i="13" s="1"/>
  <c r="T5458" i="1"/>
  <c r="S5458" i="1"/>
  <c r="D1821" i="13" s="1"/>
  <c r="T5450" i="1"/>
  <c r="S5450" i="1"/>
  <c r="D1813" i="13" s="1"/>
  <c r="T5442" i="1"/>
  <c r="S5442" i="1"/>
  <c r="D1805" i="13" s="1"/>
  <c r="T5434" i="1"/>
  <c r="S5434" i="1"/>
  <c r="D1797" i="13" s="1"/>
  <c r="T5430" i="1"/>
  <c r="S5430" i="1"/>
  <c r="D1793" i="13" s="1"/>
  <c r="T5426" i="1"/>
  <c r="S5426" i="1"/>
  <c r="D1789" i="13" s="1"/>
  <c r="T5418" i="1"/>
  <c r="S5418" i="1"/>
  <c r="D1781" i="13" s="1"/>
  <c r="T5410" i="1"/>
  <c r="S5410" i="1"/>
  <c r="D1773" i="13" s="1"/>
  <c r="T5402" i="1"/>
  <c r="S5402" i="1"/>
  <c r="D1765" i="13" s="1"/>
  <c r="T5398" i="1"/>
  <c r="S5398" i="1"/>
  <c r="D1761" i="13" s="1"/>
  <c r="T5394" i="1"/>
  <c r="S5394" i="1"/>
  <c r="D1757" i="13" s="1"/>
  <c r="T5386" i="1"/>
  <c r="S5386" i="1"/>
  <c r="D1749" i="13" s="1"/>
  <c r="T5378" i="1"/>
  <c r="S5378" i="1"/>
  <c r="D1741" i="13" s="1"/>
  <c r="T5370" i="1"/>
  <c r="S5370" i="1"/>
  <c r="D1733" i="13" s="1"/>
  <c r="T5366" i="1"/>
  <c r="S5366" i="1"/>
  <c r="D1729" i="13" s="1"/>
  <c r="T5362" i="1"/>
  <c r="S5362" i="1"/>
  <c r="D1725" i="13" s="1"/>
  <c r="T5354" i="1"/>
  <c r="S5354" i="1"/>
  <c r="D1717" i="13" s="1"/>
  <c r="T5346" i="1"/>
  <c r="S5346" i="1"/>
  <c r="D1709" i="13" s="1"/>
  <c r="T5338" i="1"/>
  <c r="S5338" i="1"/>
  <c r="D1701" i="13" s="1"/>
  <c r="T5334" i="1"/>
  <c r="S5334" i="1"/>
  <c r="D1697" i="13" s="1"/>
  <c r="T5330" i="1"/>
  <c r="S5330" i="1"/>
  <c r="D1693" i="13" s="1"/>
  <c r="T5322" i="1"/>
  <c r="S5322" i="1"/>
  <c r="D1685" i="13" s="1"/>
  <c r="T5314" i="1"/>
  <c r="S5314" i="1"/>
  <c r="D1677" i="13" s="1"/>
  <c r="T5306" i="1"/>
  <c r="S5306" i="1"/>
  <c r="D1669" i="13" s="1"/>
  <c r="T5302" i="1"/>
  <c r="S5302" i="1"/>
  <c r="D1665" i="13" s="1"/>
  <c r="T5298" i="1"/>
  <c r="S5298" i="1"/>
  <c r="D1661" i="13" s="1"/>
  <c r="T5290" i="1"/>
  <c r="S5290" i="1"/>
  <c r="D1653" i="13" s="1"/>
  <c r="T5282" i="1"/>
  <c r="S5282" i="1"/>
  <c r="D1645" i="13" s="1"/>
  <c r="T5274" i="1"/>
  <c r="S5274" i="1"/>
  <c r="D1637" i="13" s="1"/>
  <c r="T5270" i="1"/>
  <c r="S5270" i="1"/>
  <c r="D1633" i="13" s="1"/>
  <c r="T5266" i="1"/>
  <c r="S5266" i="1"/>
  <c r="D1629" i="13" s="1"/>
  <c r="T5258" i="1"/>
  <c r="S5258" i="1"/>
  <c r="D1621" i="13" s="1"/>
  <c r="T5250" i="1"/>
  <c r="S5250" i="1"/>
  <c r="D1613" i="13" s="1"/>
  <c r="T5242" i="1"/>
  <c r="S5242" i="1"/>
  <c r="D1605" i="13" s="1"/>
  <c r="T5238" i="1"/>
  <c r="S5238" i="1"/>
  <c r="D1601" i="13" s="1"/>
  <c r="T5234" i="1"/>
  <c r="S5234" i="1"/>
  <c r="D1597" i="13" s="1"/>
  <c r="T5226" i="1"/>
  <c r="S5226" i="1"/>
  <c r="D1589" i="13" s="1"/>
  <c r="T5218" i="1"/>
  <c r="S5218" i="1"/>
  <c r="D1581" i="13" s="1"/>
  <c r="T5210" i="1"/>
  <c r="S5210" i="1"/>
  <c r="D1573" i="13" s="1"/>
  <c r="T5206" i="1"/>
  <c r="S5206" i="1"/>
  <c r="D1569" i="13" s="1"/>
  <c r="T5202" i="1"/>
  <c r="S5202" i="1"/>
  <c r="D1565" i="13" s="1"/>
  <c r="T3307" i="1"/>
  <c r="S3307" i="1"/>
  <c r="D6222" i="13" s="1"/>
  <c r="T3303" i="1"/>
  <c r="S3303" i="1"/>
  <c r="D6218" i="13" s="1"/>
  <c r="T3295" i="1"/>
  <c r="S3295" i="1"/>
  <c r="D6210" i="13" s="1"/>
  <c r="T3287" i="1"/>
  <c r="S3287" i="1"/>
  <c r="D6202" i="13" s="1"/>
  <c r="T3275" i="1"/>
  <c r="S3275" i="1"/>
  <c r="D6190" i="13" s="1"/>
  <c r="T3251" i="1"/>
  <c r="S3251" i="1"/>
  <c r="D6166" i="13" s="1"/>
  <c r="T3239" i="1"/>
  <c r="S3239" i="1"/>
  <c r="D6154" i="13" s="1"/>
  <c r="T3227" i="1"/>
  <c r="S3227" i="1"/>
  <c r="D6142" i="13" s="1"/>
  <c r="T3203" i="1"/>
  <c r="S3203" i="1"/>
  <c r="D6118" i="13" s="1"/>
  <c r="T3191" i="1"/>
  <c r="S3191" i="1"/>
  <c r="D6106" i="13" s="1"/>
  <c r="T3179" i="1"/>
  <c r="S3179" i="1"/>
  <c r="D6094" i="13" s="1"/>
  <c r="T3167" i="1"/>
  <c r="S3167" i="1"/>
  <c r="D6082" i="13" s="1"/>
  <c r="T3155" i="1"/>
  <c r="S3155" i="1"/>
  <c r="D6070" i="13" s="1"/>
  <c r="T3151" i="1"/>
  <c r="S3151" i="1"/>
  <c r="D6066" i="13" s="1"/>
  <c r="T3143" i="1"/>
  <c r="S3143" i="1"/>
  <c r="D6058" i="13" s="1"/>
  <c r="T3135" i="1"/>
  <c r="S3135" i="1"/>
  <c r="D6050" i="13" s="1"/>
  <c r="T3123" i="1"/>
  <c r="S3123" i="1"/>
  <c r="D6038" i="13" s="1"/>
  <c r="S3223" i="1"/>
  <c r="D6138" i="13" s="1"/>
  <c r="S3215" i="1"/>
  <c r="D6130" i="13" s="1"/>
  <c r="T3291" i="1"/>
  <c r="S3291" i="1"/>
  <c r="D6206" i="13" s="1"/>
  <c r="T3279" i="1"/>
  <c r="S3279" i="1"/>
  <c r="D6194" i="13" s="1"/>
  <c r="T3267" i="1"/>
  <c r="S3267" i="1"/>
  <c r="D6182" i="13" s="1"/>
  <c r="T3247" i="1"/>
  <c r="S3247" i="1"/>
  <c r="D6162" i="13" s="1"/>
  <c r="T3231" i="1"/>
  <c r="S3231" i="1"/>
  <c r="D6146" i="13" s="1"/>
  <c r="T3219" i="1"/>
  <c r="S3219" i="1"/>
  <c r="D6134" i="13" s="1"/>
  <c r="T3207" i="1"/>
  <c r="S3207" i="1"/>
  <c r="D6122" i="13" s="1"/>
  <c r="T3199" i="1"/>
  <c r="S3199" i="1"/>
  <c r="D6114" i="13" s="1"/>
  <c r="T3187" i="1"/>
  <c r="S3187" i="1"/>
  <c r="D6102" i="13" s="1"/>
  <c r="T3175" i="1"/>
  <c r="S3175" i="1"/>
  <c r="D6090" i="13" s="1"/>
  <c r="T3163" i="1"/>
  <c r="S3163" i="1"/>
  <c r="D6078" i="13" s="1"/>
  <c r="T3131" i="1"/>
  <c r="S3131" i="1"/>
  <c r="D6046" i="13" s="1"/>
  <c r="S3183" i="1"/>
  <c r="D6098" i="13" s="1"/>
  <c r="S3259" i="1"/>
  <c r="D6174" i="13" s="1"/>
  <c r="T5194" i="1"/>
  <c r="S5194" i="1"/>
  <c r="D1557" i="13" s="1"/>
  <c r="T5186" i="1"/>
  <c r="S5186" i="1"/>
  <c r="D1549" i="13" s="1"/>
  <c r="T5174" i="1"/>
  <c r="S5174" i="1"/>
  <c r="D1537" i="13" s="1"/>
  <c r="T5170" i="1"/>
  <c r="S5170" i="1"/>
  <c r="D1533" i="13" s="1"/>
  <c r="T5162" i="1"/>
  <c r="S5162" i="1"/>
  <c r="D1525" i="13" s="1"/>
  <c r="T5154" i="1"/>
  <c r="S5154" i="1"/>
  <c r="D1517" i="13" s="1"/>
  <c r="T5142" i="1"/>
  <c r="S5142" i="1"/>
  <c r="D1505" i="13" s="1"/>
  <c r="T5138" i="1"/>
  <c r="S5138" i="1"/>
  <c r="D1501" i="13" s="1"/>
  <c r="T5130" i="1"/>
  <c r="S5130" i="1"/>
  <c r="D1493" i="13" s="1"/>
  <c r="T5122" i="1"/>
  <c r="S5122" i="1"/>
  <c r="D1485" i="13" s="1"/>
  <c r="T5110" i="1"/>
  <c r="S5110" i="1"/>
  <c r="D1473" i="13" s="1"/>
  <c r="T5106" i="1"/>
  <c r="S5106" i="1"/>
  <c r="D1469" i="13" s="1"/>
  <c r="T5098" i="1"/>
  <c r="S5098" i="1"/>
  <c r="D1461" i="13" s="1"/>
  <c r="T5090" i="1"/>
  <c r="S5090" i="1"/>
  <c r="D1453" i="13" s="1"/>
  <c r="T5078" i="1"/>
  <c r="S5078" i="1"/>
  <c r="D1441" i="13" s="1"/>
  <c r="T5074" i="1"/>
  <c r="S5074" i="1"/>
  <c r="D1437" i="13" s="1"/>
  <c r="T5066" i="1"/>
  <c r="S5066" i="1"/>
  <c r="D1429" i="13" s="1"/>
  <c r="T5058" i="1"/>
  <c r="S5058" i="1"/>
  <c r="D1421" i="13" s="1"/>
  <c r="T5046" i="1"/>
  <c r="S5046" i="1"/>
  <c r="D1409" i="13" s="1"/>
  <c r="T5042" i="1"/>
  <c r="S5042" i="1"/>
  <c r="D1405" i="13" s="1"/>
  <c r="T5034" i="1"/>
  <c r="S5034" i="1"/>
  <c r="D1397" i="13" s="1"/>
  <c r="T5026" i="1"/>
  <c r="S5026" i="1"/>
  <c r="D1389" i="13" s="1"/>
  <c r="T5014" i="1"/>
  <c r="S5014" i="1"/>
  <c r="D1377" i="13" s="1"/>
  <c r="T5010" i="1"/>
  <c r="S5010" i="1"/>
  <c r="D1373" i="13" s="1"/>
  <c r="T5002" i="1"/>
  <c r="S5002" i="1"/>
  <c r="D1365" i="13" s="1"/>
  <c r="T4994" i="1"/>
  <c r="S4994" i="1"/>
  <c r="D1357" i="13" s="1"/>
  <c r="T4982" i="1"/>
  <c r="S4982" i="1"/>
  <c r="D1345" i="13" s="1"/>
  <c r="T4978" i="1"/>
  <c r="S4978" i="1"/>
  <c r="D1341" i="13" s="1"/>
  <c r="T4970" i="1"/>
  <c r="S4970" i="1"/>
  <c r="D1333" i="13" s="1"/>
  <c r="T4962" i="1"/>
  <c r="S4962" i="1"/>
  <c r="D1325" i="13" s="1"/>
  <c r="T4950" i="1"/>
  <c r="S4950" i="1"/>
  <c r="D1313" i="13" s="1"/>
  <c r="T4946" i="1"/>
  <c r="S4946" i="1"/>
  <c r="D1309" i="13" s="1"/>
  <c r="T4938" i="1"/>
  <c r="S4938" i="1"/>
  <c r="D1301" i="13" s="1"/>
  <c r="T4930" i="1"/>
  <c r="S4930" i="1"/>
  <c r="D1293" i="13" s="1"/>
  <c r="T4918" i="1"/>
  <c r="S4918" i="1"/>
  <c r="D1281" i="13" s="1"/>
  <c r="T4914" i="1"/>
  <c r="S4914" i="1"/>
  <c r="D1277" i="13" s="1"/>
  <c r="T4906" i="1"/>
  <c r="S4906" i="1"/>
  <c r="D1269" i="13" s="1"/>
  <c r="T4898" i="1"/>
  <c r="S4898" i="1"/>
  <c r="D1261" i="13" s="1"/>
  <c r="T4886" i="1"/>
  <c r="S4886" i="1"/>
  <c r="D1249" i="13" s="1"/>
  <c r="T4882" i="1"/>
  <c r="S4882" i="1"/>
  <c r="D1245" i="13" s="1"/>
  <c r="T4874" i="1"/>
  <c r="S4874" i="1"/>
  <c r="D1237" i="13" s="1"/>
  <c r="T4866" i="1"/>
  <c r="S4866" i="1"/>
  <c r="D1229" i="13" s="1"/>
  <c r="T4854" i="1"/>
  <c r="S4854" i="1"/>
  <c r="D1217" i="13" s="1"/>
  <c r="T4850" i="1"/>
  <c r="S4850" i="1"/>
  <c r="D1213" i="13" s="1"/>
  <c r="T4842" i="1"/>
  <c r="S4842" i="1"/>
  <c r="D1205" i="13" s="1"/>
  <c r="T4834" i="1"/>
  <c r="S4834" i="1"/>
  <c r="D1197" i="13" s="1"/>
  <c r="T4822" i="1"/>
  <c r="S4822" i="1"/>
  <c r="D1185" i="13" s="1"/>
  <c r="T4818" i="1"/>
  <c r="S4818" i="1"/>
  <c r="D1181" i="13" s="1"/>
  <c r="T4810" i="1"/>
  <c r="S4810" i="1"/>
  <c r="D1173" i="13" s="1"/>
  <c r="T4802" i="1"/>
  <c r="S4802" i="1"/>
  <c r="D1165" i="13" s="1"/>
  <c r="T4790" i="1"/>
  <c r="S4790" i="1"/>
  <c r="D1153" i="13" s="1"/>
  <c r="T4786" i="1"/>
  <c r="S4786" i="1"/>
  <c r="D1149" i="13" s="1"/>
  <c r="T4778" i="1"/>
  <c r="S4778" i="1"/>
  <c r="D1141" i="13" s="1"/>
  <c r="T4770" i="1"/>
  <c r="S4770" i="1"/>
  <c r="D1133" i="13" s="1"/>
  <c r="T4758" i="1"/>
  <c r="S4758" i="1"/>
  <c r="D1121" i="13" s="1"/>
  <c r="T4754" i="1"/>
  <c r="S4754" i="1"/>
  <c r="D1117" i="13" s="1"/>
  <c r="T4746" i="1"/>
  <c r="S4746" i="1"/>
  <c r="D1109" i="13" s="1"/>
  <c r="T4738" i="1"/>
  <c r="S4738" i="1"/>
  <c r="D1101" i="13" s="1"/>
  <c r="T4734" i="1"/>
  <c r="S4734" i="1"/>
  <c r="D1097" i="13" s="1"/>
  <c r="T4726" i="1"/>
  <c r="S4726" i="1"/>
  <c r="D1089" i="13" s="1"/>
  <c r="T4722" i="1"/>
  <c r="S4722" i="1"/>
  <c r="D1085" i="13" s="1"/>
  <c r="T4714" i="1"/>
  <c r="S4714" i="1"/>
  <c r="D1077" i="13" s="1"/>
  <c r="T4706" i="1"/>
  <c r="S4706" i="1"/>
  <c r="D1069" i="13" s="1"/>
  <c r="T4702" i="1"/>
  <c r="S4702" i="1"/>
  <c r="D1065" i="13" s="1"/>
  <c r="T4694" i="1"/>
  <c r="S4694" i="1"/>
  <c r="D1057" i="13" s="1"/>
  <c r="T4690" i="1"/>
  <c r="S4690" i="1"/>
  <c r="D1053" i="13" s="1"/>
  <c r="T4682" i="1"/>
  <c r="S4682" i="1"/>
  <c r="D1045" i="13" s="1"/>
  <c r="T4674" i="1"/>
  <c r="S4674" i="1"/>
  <c r="D1037" i="13" s="1"/>
  <c r="T4670" i="1"/>
  <c r="S4670" i="1"/>
  <c r="D1033" i="13" s="1"/>
  <c r="T4662" i="1"/>
  <c r="S4662" i="1"/>
  <c r="D1025" i="13" s="1"/>
  <c r="T4658" i="1"/>
  <c r="S4658" i="1"/>
  <c r="D1021" i="13" s="1"/>
  <c r="T4650" i="1"/>
  <c r="S4650" i="1"/>
  <c r="D1013" i="13" s="1"/>
  <c r="T4642" i="1"/>
  <c r="S4642" i="1"/>
  <c r="D1005" i="13" s="1"/>
  <c r="T4638" i="1"/>
  <c r="S4638" i="1"/>
  <c r="D1001" i="13" s="1"/>
  <c r="T4630" i="1"/>
  <c r="S4630" i="1"/>
  <c r="D993" i="13" s="1"/>
  <c r="T4626" i="1"/>
  <c r="S4626" i="1"/>
  <c r="D989" i="13" s="1"/>
  <c r="T4618" i="1"/>
  <c r="S4618" i="1"/>
  <c r="D981" i="13" s="1"/>
  <c r="T4610" i="1"/>
  <c r="S4610" i="1"/>
  <c r="D973" i="13" s="1"/>
  <c r="T4606" i="1"/>
  <c r="S4606" i="1"/>
  <c r="D969" i="13" s="1"/>
  <c r="T4598" i="1"/>
  <c r="S4598" i="1"/>
  <c r="D961" i="13" s="1"/>
  <c r="T4594" i="1"/>
  <c r="S4594" i="1"/>
  <c r="D957" i="13" s="1"/>
  <c r="T4586" i="1"/>
  <c r="S4586" i="1"/>
  <c r="D949" i="13" s="1"/>
  <c r="T4578" i="1"/>
  <c r="S4578" i="1"/>
  <c r="D941" i="13" s="1"/>
  <c r="T4570" i="1"/>
  <c r="S4570" i="1"/>
  <c r="D933" i="13" s="1"/>
  <c r="T4558" i="1"/>
  <c r="S4558" i="1"/>
  <c r="D921" i="13" s="1"/>
  <c r="T4554" i="1"/>
  <c r="S4554" i="1"/>
  <c r="D917" i="13" s="1"/>
  <c r="T4546" i="1"/>
  <c r="S4546" i="1"/>
  <c r="D909" i="13" s="1"/>
  <c r="T4538" i="1"/>
  <c r="S4538" i="1"/>
  <c r="D901" i="13" s="1"/>
  <c r="T4526" i="1"/>
  <c r="S4526" i="1"/>
  <c r="D889" i="13" s="1"/>
  <c r="T4522" i="1"/>
  <c r="S4522" i="1"/>
  <c r="D885" i="13" s="1"/>
  <c r="T4514" i="1"/>
  <c r="S4514" i="1"/>
  <c r="D877" i="13" s="1"/>
  <c r="T4506" i="1"/>
  <c r="S4506" i="1"/>
  <c r="D869" i="13" s="1"/>
  <c r="T4494" i="1"/>
  <c r="S4494" i="1"/>
  <c r="D857" i="13" s="1"/>
  <c r="T4490" i="1"/>
  <c r="S4490" i="1"/>
  <c r="D853" i="13" s="1"/>
  <c r="T4482" i="1"/>
  <c r="S4482" i="1"/>
  <c r="D845" i="13" s="1"/>
  <c r="T4474" i="1"/>
  <c r="S4474" i="1"/>
  <c r="D837" i="13" s="1"/>
  <c r="T4462" i="1"/>
  <c r="S4462" i="1"/>
  <c r="D825" i="13" s="1"/>
  <c r="T4458" i="1"/>
  <c r="S4458" i="1"/>
  <c r="D821" i="13" s="1"/>
  <c r="T4450" i="1"/>
  <c r="S4450" i="1"/>
  <c r="D813" i="13" s="1"/>
  <c r="T4442" i="1"/>
  <c r="S4442" i="1"/>
  <c r="D805" i="13" s="1"/>
  <c r="T4430" i="1"/>
  <c r="S4430" i="1"/>
  <c r="D793" i="13" s="1"/>
  <c r="T4426" i="1"/>
  <c r="S4426" i="1"/>
  <c r="D789" i="13" s="1"/>
  <c r="T4418" i="1"/>
  <c r="S4418" i="1"/>
  <c r="D781" i="13" s="1"/>
  <c r="T4410" i="1"/>
  <c r="S4410" i="1"/>
  <c r="D773" i="13" s="1"/>
  <c r="T4398" i="1"/>
  <c r="S4398" i="1"/>
  <c r="D761" i="13" s="1"/>
  <c r="T4394" i="1"/>
  <c r="S4394" i="1"/>
  <c r="D757" i="13" s="1"/>
  <c r="T4386" i="1"/>
  <c r="S4386" i="1"/>
  <c r="D749" i="13" s="1"/>
  <c r="T4378" i="1"/>
  <c r="S4378" i="1"/>
  <c r="D741" i="13" s="1"/>
  <c r="T4366" i="1"/>
  <c r="S4366" i="1"/>
  <c r="D729" i="13" s="1"/>
  <c r="T4362" i="1"/>
  <c r="S4362" i="1"/>
  <c r="D725" i="13" s="1"/>
  <c r="T4354" i="1"/>
  <c r="S4354" i="1"/>
  <c r="D717" i="13" s="1"/>
  <c r="T4346" i="1"/>
  <c r="S4346" i="1"/>
  <c r="D709" i="13" s="1"/>
  <c r="T4334" i="1"/>
  <c r="S4334" i="1"/>
  <c r="D697" i="13" s="1"/>
  <c r="T4330" i="1"/>
  <c r="S4330" i="1"/>
  <c r="D693" i="13" s="1"/>
  <c r="T4322" i="1"/>
  <c r="S4322" i="1"/>
  <c r="D685" i="13" s="1"/>
  <c r="T4314" i="1"/>
  <c r="S4314" i="1"/>
  <c r="D677" i="13" s="1"/>
  <c r="T4302" i="1"/>
  <c r="S4302" i="1"/>
  <c r="D665" i="13" s="1"/>
  <c r="T4298" i="1"/>
  <c r="S4298" i="1"/>
  <c r="D661" i="13" s="1"/>
  <c r="T4290" i="1"/>
  <c r="S4290" i="1"/>
  <c r="D653" i="13" s="1"/>
  <c r="T4282" i="1"/>
  <c r="S4282" i="1"/>
  <c r="D645" i="13" s="1"/>
  <c r="T4270" i="1"/>
  <c r="S4270" i="1"/>
  <c r="D633" i="13" s="1"/>
  <c r="T4266" i="1"/>
  <c r="S4266" i="1"/>
  <c r="D629" i="13" s="1"/>
  <c r="T4258" i="1"/>
  <c r="S4258" i="1"/>
  <c r="D621" i="13" s="1"/>
  <c r="T4250" i="1"/>
  <c r="S4250" i="1"/>
  <c r="D613" i="13" s="1"/>
  <c r="T4238" i="1"/>
  <c r="S4238" i="1"/>
  <c r="D601" i="13" s="1"/>
  <c r="T4234" i="1"/>
  <c r="S4234" i="1"/>
  <c r="D597" i="13" s="1"/>
  <c r="T4226" i="1"/>
  <c r="S4226" i="1"/>
  <c r="D589" i="13" s="1"/>
  <c r="T4218" i="1"/>
  <c r="S4218" i="1"/>
  <c r="D581" i="13" s="1"/>
  <c r="T4206" i="1"/>
  <c r="S4206" i="1"/>
  <c r="D569" i="13" s="1"/>
  <c r="T4202" i="1"/>
  <c r="S4202" i="1"/>
  <c r="D565" i="13" s="1"/>
  <c r="T4194" i="1"/>
  <c r="S4194" i="1"/>
  <c r="D557" i="13" s="1"/>
  <c r="T4186" i="1"/>
  <c r="S4186" i="1"/>
  <c r="D549" i="13" s="1"/>
  <c r="T4174" i="1"/>
  <c r="S4174" i="1"/>
  <c r="D537" i="13" s="1"/>
  <c r="T4170" i="1"/>
  <c r="S4170" i="1"/>
  <c r="D533" i="13" s="1"/>
  <c r="T4162" i="1"/>
  <c r="S4162" i="1"/>
  <c r="D525" i="13" s="1"/>
  <c r="T4154" i="1"/>
  <c r="S4154" i="1"/>
  <c r="D517" i="13" s="1"/>
  <c r="T4142" i="1"/>
  <c r="S4142" i="1"/>
  <c r="D505" i="13" s="1"/>
  <c r="T4138" i="1"/>
  <c r="S4138" i="1"/>
  <c r="D501" i="13" s="1"/>
  <c r="T4130" i="1"/>
  <c r="S4130" i="1"/>
  <c r="D493" i="13" s="1"/>
  <c r="T4122" i="1"/>
  <c r="S4122" i="1"/>
  <c r="D485" i="13" s="1"/>
  <c r="T4110" i="1"/>
  <c r="S4110" i="1"/>
  <c r="D473" i="13" s="1"/>
  <c r="T4106" i="1"/>
  <c r="S4106" i="1"/>
  <c r="D469" i="13" s="1"/>
  <c r="T4098" i="1"/>
  <c r="S4098" i="1"/>
  <c r="D461" i="13" s="1"/>
  <c r="T4090" i="1"/>
  <c r="S4090" i="1"/>
  <c r="D453" i="13" s="1"/>
  <c r="T4078" i="1"/>
  <c r="S4078" i="1"/>
  <c r="D441" i="13" s="1"/>
  <c r="T4074" i="1"/>
  <c r="S4074" i="1"/>
  <c r="D437" i="13" s="1"/>
  <c r="T4066" i="1"/>
  <c r="S4066" i="1"/>
  <c r="D429" i="13" s="1"/>
  <c r="T4058" i="1"/>
  <c r="S4058" i="1"/>
  <c r="D421" i="13" s="1"/>
  <c r="T4046" i="1"/>
  <c r="S4046" i="1"/>
  <c r="D409" i="13" s="1"/>
  <c r="T4042" i="1"/>
  <c r="S4042" i="1"/>
  <c r="D405" i="13" s="1"/>
  <c r="T4034" i="1"/>
  <c r="S4034" i="1"/>
  <c r="D397" i="13" s="1"/>
  <c r="T4026" i="1"/>
  <c r="S4026" i="1"/>
  <c r="D389" i="13" s="1"/>
  <c r="T4014" i="1"/>
  <c r="S4014" i="1"/>
  <c r="D377" i="13" s="1"/>
  <c r="T4010" i="1"/>
  <c r="S4010" i="1"/>
  <c r="D373" i="13" s="1"/>
  <c r="T4002" i="1"/>
  <c r="S4002" i="1"/>
  <c r="D365" i="13" s="1"/>
  <c r="T3994" i="1"/>
  <c r="S3994" i="1"/>
  <c r="D357" i="13" s="1"/>
  <c r="T3982" i="1"/>
  <c r="S3982" i="1"/>
  <c r="D345" i="13" s="1"/>
  <c r="T3978" i="1"/>
  <c r="S3978" i="1"/>
  <c r="D341" i="13" s="1"/>
  <c r="T3970" i="1"/>
  <c r="S3970" i="1"/>
  <c r="D333" i="13" s="1"/>
  <c r="T3962" i="1"/>
  <c r="S3962" i="1"/>
  <c r="D325" i="13" s="1"/>
  <c r="T3950" i="1"/>
  <c r="S3950" i="1"/>
  <c r="D313" i="13" s="1"/>
  <c r="T3946" i="1"/>
  <c r="S3946" i="1"/>
  <c r="D309" i="13" s="1"/>
  <c r="T3938" i="1"/>
  <c r="S3938" i="1"/>
  <c r="D301" i="13" s="1"/>
  <c r="T3930" i="1"/>
  <c r="S3930" i="1"/>
  <c r="D293" i="13" s="1"/>
  <c r="T3918" i="1"/>
  <c r="S3918" i="1"/>
  <c r="D281" i="13" s="1"/>
  <c r="T3914" i="1"/>
  <c r="S3914" i="1"/>
  <c r="D277" i="13" s="1"/>
  <c r="T3906" i="1"/>
  <c r="S3906" i="1"/>
  <c r="D269" i="13" s="1"/>
  <c r="T3898" i="1"/>
  <c r="S3898" i="1"/>
  <c r="D261" i="13" s="1"/>
  <c r="T3886" i="1"/>
  <c r="S3886" i="1"/>
  <c r="D249" i="13" s="1"/>
  <c r="T3882" i="1"/>
  <c r="S3882" i="1"/>
  <c r="D245" i="13" s="1"/>
  <c r="T3874" i="1"/>
  <c r="S3874" i="1"/>
  <c r="D237" i="13" s="1"/>
  <c r="T3866" i="1"/>
  <c r="S3866" i="1"/>
  <c r="D229" i="13" s="1"/>
  <c r="T3854" i="1"/>
  <c r="S3854" i="1"/>
  <c r="D217" i="13" s="1"/>
  <c r="T3850" i="1"/>
  <c r="S3850" i="1"/>
  <c r="D213" i="13" s="1"/>
  <c r="T3842" i="1"/>
  <c r="S3842" i="1"/>
  <c r="D205" i="13" s="1"/>
  <c r="T3834" i="1"/>
  <c r="S3834" i="1"/>
  <c r="D197" i="13" s="1"/>
  <c r="T3822" i="1"/>
  <c r="S3822" i="1"/>
  <c r="D185" i="13" s="1"/>
  <c r="T3818" i="1"/>
  <c r="S3818" i="1"/>
  <c r="D181" i="13" s="1"/>
  <c r="T3810" i="1"/>
  <c r="S3810" i="1"/>
  <c r="D173" i="13" s="1"/>
  <c r="T3802" i="1"/>
  <c r="S3802" i="1"/>
  <c r="D165" i="13" s="1"/>
  <c r="T3790" i="1"/>
  <c r="S3790" i="1"/>
  <c r="D153" i="13" s="1"/>
  <c r="T3786" i="1"/>
  <c r="S3786" i="1"/>
  <c r="D149" i="13" s="1"/>
  <c r="T3778" i="1"/>
  <c r="S3778" i="1"/>
  <c r="D141" i="13" s="1"/>
  <c r="T3770" i="1"/>
  <c r="S3770" i="1"/>
  <c r="D133" i="13" s="1"/>
  <c r="T3758" i="1"/>
  <c r="S3758" i="1"/>
  <c r="D121" i="13" s="1"/>
  <c r="T3754" i="1"/>
  <c r="S3754" i="1"/>
  <c r="D117" i="13" s="1"/>
  <c r="T3746" i="1"/>
  <c r="S3746" i="1"/>
  <c r="D109" i="13" s="1"/>
  <c r="T3738" i="1"/>
  <c r="S3738" i="1"/>
  <c r="D101" i="13" s="1"/>
  <c r="T3726" i="1"/>
  <c r="S3726" i="1"/>
  <c r="D89" i="13" s="1"/>
  <c r="T3722" i="1"/>
  <c r="S3722" i="1"/>
  <c r="D85" i="13" s="1"/>
  <c r="T3714" i="1"/>
  <c r="S3714" i="1"/>
  <c r="D77" i="13" s="1"/>
  <c r="T3706" i="1"/>
  <c r="S3706" i="1"/>
  <c r="D69" i="13" s="1"/>
  <c r="T3694" i="1"/>
  <c r="S3694" i="1"/>
  <c r="D57" i="13" s="1"/>
  <c r="T3690" i="1"/>
  <c r="S3690" i="1"/>
  <c r="D53" i="13" s="1"/>
  <c r="T3682" i="1"/>
  <c r="S3682" i="1"/>
  <c r="D45" i="13" s="1"/>
  <c r="T3674" i="1"/>
  <c r="S3674" i="1"/>
  <c r="D37" i="13" s="1"/>
  <c r="T3662" i="1"/>
  <c r="S3662" i="1"/>
  <c r="D25" i="13" s="1"/>
  <c r="T3658" i="1"/>
  <c r="S3658" i="1"/>
  <c r="D21" i="13" s="1"/>
  <c r="T3650" i="1"/>
  <c r="S3650" i="1"/>
  <c r="D13" i="13" s="1"/>
  <c r="T3642" i="1"/>
  <c r="S3642" i="1"/>
  <c r="D5" i="13" s="1"/>
  <c r="T3630" i="1"/>
  <c r="S3630" i="1"/>
  <c r="D6545" i="13" s="1"/>
  <c r="T3626" i="1"/>
  <c r="S3626" i="1"/>
  <c r="D6541" i="13" s="1"/>
  <c r="T3618" i="1"/>
  <c r="S3618" i="1"/>
  <c r="D6533" i="13" s="1"/>
  <c r="T3610" i="1"/>
  <c r="S3610" i="1"/>
  <c r="D6525" i="13" s="1"/>
  <c r="T3598" i="1"/>
  <c r="S3598" i="1"/>
  <c r="D6513" i="13" s="1"/>
  <c r="T3594" i="1"/>
  <c r="S3594" i="1"/>
  <c r="D6509" i="13" s="1"/>
  <c r="T3586" i="1"/>
  <c r="S3586" i="1"/>
  <c r="D6501" i="13" s="1"/>
  <c r="T3578" i="1"/>
  <c r="S3578" i="1"/>
  <c r="D6493" i="13" s="1"/>
  <c r="T3566" i="1"/>
  <c r="S3566" i="1"/>
  <c r="D6481" i="13" s="1"/>
  <c r="T3562" i="1"/>
  <c r="S3562" i="1"/>
  <c r="D6477" i="13" s="1"/>
  <c r="T3554" i="1"/>
  <c r="S3554" i="1"/>
  <c r="D6469" i="13" s="1"/>
  <c r="T3546" i="1"/>
  <c r="S3546" i="1"/>
  <c r="D6461" i="13" s="1"/>
  <c r="T3534" i="1"/>
  <c r="S3534" i="1"/>
  <c r="D6449" i="13" s="1"/>
  <c r="T3530" i="1"/>
  <c r="S3530" i="1"/>
  <c r="D6445" i="13" s="1"/>
  <c r="T3522" i="1"/>
  <c r="S3522" i="1"/>
  <c r="D6437" i="13" s="1"/>
  <c r="T3514" i="1"/>
  <c r="S3514" i="1"/>
  <c r="D6429" i="13" s="1"/>
  <c r="T3502" i="1"/>
  <c r="S3502" i="1"/>
  <c r="D6417" i="13" s="1"/>
  <c r="T3498" i="1"/>
  <c r="S3498" i="1"/>
  <c r="D6413" i="13" s="1"/>
  <c r="T3490" i="1"/>
  <c r="S3490" i="1"/>
  <c r="D6405" i="13" s="1"/>
  <c r="T3482" i="1"/>
  <c r="S3482" i="1"/>
  <c r="D6397" i="13" s="1"/>
  <c r="T3474" i="1"/>
  <c r="S3474" i="1"/>
  <c r="D6389" i="13" s="1"/>
  <c r="T3470" i="1"/>
  <c r="S3470" i="1"/>
  <c r="D6385" i="13" s="1"/>
  <c r="T3462" i="1"/>
  <c r="S3462" i="1"/>
  <c r="D6377" i="13" s="1"/>
  <c r="T3458" i="1"/>
  <c r="S3458" i="1"/>
  <c r="D6373" i="13" s="1"/>
  <c r="T3454" i="1"/>
  <c r="S3454" i="1"/>
  <c r="D6369" i="13" s="1"/>
  <c r="T3450" i="1"/>
  <c r="S3450" i="1"/>
  <c r="D6365" i="13" s="1"/>
  <c r="T3442" i="1"/>
  <c r="S3442" i="1"/>
  <c r="D6357" i="13" s="1"/>
  <c r="T3438" i="1"/>
  <c r="S3438" i="1"/>
  <c r="D6353" i="13" s="1"/>
  <c r="T3434" i="1"/>
  <c r="S3434" i="1"/>
  <c r="D6349" i="13" s="1"/>
  <c r="T3426" i="1"/>
  <c r="S3426" i="1"/>
  <c r="D6341" i="13" s="1"/>
  <c r="T3422" i="1"/>
  <c r="S3422" i="1"/>
  <c r="D6337" i="13" s="1"/>
  <c r="T3418" i="1"/>
  <c r="S3418" i="1"/>
  <c r="D6333" i="13" s="1"/>
  <c r="T3414" i="1"/>
  <c r="S3414" i="1"/>
  <c r="D6329" i="13" s="1"/>
  <c r="T3406" i="1"/>
  <c r="S3406" i="1"/>
  <c r="D6321" i="13" s="1"/>
  <c r="T3402" i="1"/>
  <c r="S3402" i="1"/>
  <c r="D6317" i="13" s="1"/>
  <c r="T3398" i="1"/>
  <c r="S3398" i="1"/>
  <c r="D6313" i="13" s="1"/>
  <c r="T3390" i="1"/>
  <c r="S3390" i="1"/>
  <c r="D6305" i="13" s="1"/>
  <c r="T3386" i="1"/>
  <c r="S3386" i="1"/>
  <c r="D6301" i="13" s="1"/>
  <c r="T3382" i="1"/>
  <c r="S3382" i="1"/>
  <c r="D6297" i="13" s="1"/>
  <c r="T3374" i="1"/>
  <c r="S3374" i="1"/>
  <c r="D6289" i="13" s="1"/>
  <c r="T3370" i="1"/>
  <c r="S3370" i="1"/>
  <c r="D6285" i="13" s="1"/>
  <c r="T3366" i="1"/>
  <c r="S3366" i="1"/>
  <c r="D6281" i="13" s="1"/>
  <c r="T3362" i="1"/>
  <c r="S3362" i="1"/>
  <c r="D6277" i="13" s="1"/>
  <c r="T3358" i="1"/>
  <c r="S3358" i="1"/>
  <c r="D6273" i="13" s="1"/>
  <c r="T3354" i="1"/>
  <c r="S3354" i="1"/>
  <c r="D6269" i="13" s="1"/>
  <c r="T3346" i="1"/>
  <c r="S3346" i="1"/>
  <c r="D6261" i="13" s="1"/>
  <c r="T3342" i="1"/>
  <c r="S3342" i="1"/>
  <c r="D6257" i="13" s="1"/>
  <c r="T3334" i="1"/>
  <c r="S3334" i="1"/>
  <c r="D6249" i="13" s="1"/>
  <c r="T3330" i="1"/>
  <c r="S3330" i="1"/>
  <c r="D6245" i="13" s="1"/>
  <c r="T3326" i="1"/>
  <c r="S3326" i="1"/>
  <c r="D6241" i="13" s="1"/>
  <c r="T3322" i="1"/>
  <c r="S3322" i="1"/>
  <c r="D6237" i="13" s="1"/>
  <c r="T3314" i="1"/>
  <c r="S3314" i="1"/>
  <c r="D6229" i="13" s="1"/>
  <c r="T3310" i="1"/>
  <c r="S3310" i="1"/>
  <c r="D6225" i="13" s="1"/>
  <c r="T3306" i="1"/>
  <c r="S3306" i="1"/>
  <c r="D6221" i="13" s="1"/>
  <c r="S4718" i="1"/>
  <c r="D1081" i="13" s="1"/>
  <c r="S4654" i="1"/>
  <c r="D1017" i="13" s="1"/>
  <c r="S4590" i="1"/>
  <c r="D953" i="13" s="1"/>
  <c r="S4562" i="1"/>
  <c r="D925" i="13" s="1"/>
  <c r="S4550" i="1"/>
  <c r="D913" i="13" s="1"/>
  <c r="S4510" i="1"/>
  <c r="D873" i="13" s="1"/>
  <c r="S4502" i="1"/>
  <c r="D865" i="13" s="1"/>
  <c r="S4434" i="1"/>
  <c r="D797" i="13" s="1"/>
  <c r="S4422" i="1"/>
  <c r="D785" i="13" s="1"/>
  <c r="S5178" i="1"/>
  <c r="D1541" i="13" s="1"/>
  <c r="S5146" i="1"/>
  <c r="D1509" i="13" s="1"/>
  <c r="S5114" i="1"/>
  <c r="D1477" i="13" s="1"/>
  <c r="S5082" i="1"/>
  <c r="D1445" i="13" s="1"/>
  <c r="S5050" i="1"/>
  <c r="D1413" i="13" s="1"/>
  <c r="S5018" i="1"/>
  <c r="D1381" i="13" s="1"/>
  <c r="S4986" i="1"/>
  <c r="D1349" i="13" s="1"/>
  <c r="S4954" i="1"/>
  <c r="D1317" i="13" s="1"/>
  <c r="S4922" i="1"/>
  <c r="D1285" i="13" s="1"/>
  <c r="S4890" i="1"/>
  <c r="D1253" i="13" s="1"/>
  <c r="S4858" i="1"/>
  <c r="D1221" i="13" s="1"/>
  <c r="S4826" i="1"/>
  <c r="D1189" i="13" s="1"/>
  <c r="S4794" i="1"/>
  <c r="D1157" i="13" s="1"/>
  <c r="S4762" i="1"/>
  <c r="D1125" i="13" s="1"/>
  <c r="S4742" i="1"/>
  <c r="D1105" i="13" s="1"/>
  <c r="S4698" i="1"/>
  <c r="D1061" i="13" s="1"/>
  <c r="S4678" i="1"/>
  <c r="D1041" i="13" s="1"/>
  <c r="S4634" i="1"/>
  <c r="D997" i="13" s="1"/>
  <c r="S4614" i="1"/>
  <c r="D977" i="13" s="1"/>
  <c r="S4530" i="1"/>
  <c r="D893" i="13" s="1"/>
  <c r="S4518" i="1"/>
  <c r="D881" i="13" s="1"/>
  <c r="S4478" i="1"/>
  <c r="D841" i="13" s="1"/>
  <c r="S4470" i="1"/>
  <c r="D833" i="13" s="1"/>
  <c r="S4402" i="1"/>
  <c r="D765" i="13" s="1"/>
  <c r="S4390" i="1"/>
  <c r="D753" i="13" s="1"/>
  <c r="S4350" i="1"/>
  <c r="D713" i="13" s="1"/>
  <c r="S4342" i="1"/>
  <c r="D705" i="13" s="1"/>
  <c r="T3298" i="1"/>
  <c r="S3298" i="1"/>
  <c r="D6213" i="13" s="1"/>
  <c r="T3294" i="1"/>
  <c r="S3294" i="1"/>
  <c r="D6209" i="13" s="1"/>
  <c r="T3290" i="1"/>
  <c r="S3290" i="1"/>
  <c r="D6205" i="13" s="1"/>
  <c r="T3278" i="1"/>
  <c r="S3278" i="1"/>
  <c r="D6193" i="13" s="1"/>
  <c r="T3270" i="1"/>
  <c r="S3270" i="1"/>
  <c r="D6185" i="13" s="1"/>
  <c r="T3262" i="1"/>
  <c r="S3262" i="1"/>
  <c r="D6177" i="13" s="1"/>
  <c r="T3258" i="1"/>
  <c r="S3258" i="1"/>
  <c r="D6173" i="13" s="1"/>
  <c r="T3246" i="1"/>
  <c r="S3246" i="1"/>
  <c r="D6161" i="13" s="1"/>
  <c r="T3242" i="1"/>
  <c r="S3242" i="1"/>
  <c r="D6157" i="13" s="1"/>
  <c r="T3234" i="1"/>
  <c r="S3234" i="1"/>
  <c r="D6149" i="13" s="1"/>
  <c r="T3230" i="1"/>
  <c r="S3230" i="1"/>
  <c r="D6145" i="13" s="1"/>
  <c r="T3226" i="1"/>
  <c r="S3226" i="1"/>
  <c r="D6141" i="13" s="1"/>
  <c r="T3214" i="1"/>
  <c r="S3214" i="1"/>
  <c r="D6129" i="13" s="1"/>
  <c r="T3206" i="1"/>
  <c r="S3206" i="1"/>
  <c r="D6121" i="13" s="1"/>
  <c r="T3198" i="1"/>
  <c r="S3198" i="1"/>
  <c r="D6113" i="13" s="1"/>
  <c r="T3194" i="1"/>
  <c r="S3194" i="1"/>
  <c r="D6109" i="13" s="1"/>
  <c r="T3182" i="1"/>
  <c r="S3182" i="1"/>
  <c r="D6097" i="13" s="1"/>
  <c r="T3178" i="1"/>
  <c r="S3178" i="1"/>
  <c r="D6093" i="13" s="1"/>
  <c r="T3170" i="1"/>
  <c r="S3170" i="1"/>
  <c r="D6085" i="13" s="1"/>
  <c r="T3166" i="1"/>
  <c r="S3166" i="1"/>
  <c r="D6081" i="13" s="1"/>
  <c r="T3162" i="1"/>
  <c r="S3162" i="1"/>
  <c r="D6077" i="13" s="1"/>
  <c r="T3150" i="1"/>
  <c r="S3150" i="1"/>
  <c r="D6065" i="13" s="1"/>
  <c r="T3142" i="1"/>
  <c r="S3142" i="1"/>
  <c r="D6057" i="13" s="1"/>
  <c r="T3134" i="1"/>
  <c r="S3134" i="1"/>
  <c r="D6049" i="13" s="1"/>
  <c r="T3130" i="1"/>
  <c r="S3130" i="1"/>
  <c r="D6045" i="13" s="1"/>
  <c r="T3058" i="1"/>
  <c r="S3058" i="1"/>
  <c r="D5973" i="13" s="1"/>
  <c r="T3054" i="1"/>
  <c r="S3054" i="1"/>
  <c r="D5969" i="13" s="1"/>
  <c r="T3046" i="1"/>
  <c r="S3046" i="1"/>
  <c r="D5961" i="13" s="1"/>
  <c r="T3042" i="1"/>
  <c r="S3042" i="1"/>
  <c r="D5957" i="13" s="1"/>
  <c r="T3038" i="1"/>
  <c r="S3038" i="1"/>
  <c r="D5953" i="13" s="1"/>
  <c r="T3034" i="1"/>
  <c r="S3034" i="1"/>
  <c r="D5949" i="13" s="1"/>
  <c r="T3030" i="1"/>
  <c r="S3030" i="1"/>
  <c r="D5945" i="13" s="1"/>
  <c r="T3022" i="1"/>
  <c r="S3022" i="1"/>
  <c r="D5937" i="13" s="1"/>
  <c r="T3014" i="1"/>
  <c r="S3014" i="1"/>
  <c r="D5929" i="13" s="1"/>
  <c r="T3010" i="1"/>
  <c r="S3010" i="1"/>
  <c r="D5925" i="13" s="1"/>
  <c r="T3006" i="1"/>
  <c r="S3006" i="1"/>
  <c r="D5921" i="13" s="1"/>
  <c r="T2998" i="1"/>
  <c r="S2998" i="1"/>
  <c r="D5913" i="13" s="1"/>
  <c r="T2930" i="1"/>
  <c r="S2930" i="1"/>
  <c r="D5845" i="13" s="1"/>
  <c r="T2922" i="1"/>
  <c r="S2922" i="1"/>
  <c r="D5837" i="13" s="1"/>
  <c r="T2918" i="1"/>
  <c r="S2918" i="1"/>
  <c r="D5833" i="13" s="1"/>
  <c r="T2914" i="1"/>
  <c r="S2914" i="1"/>
  <c r="D5829" i="13" s="1"/>
  <c r="T2906" i="1"/>
  <c r="S2906" i="1"/>
  <c r="D5821" i="13" s="1"/>
  <c r="T2898" i="1"/>
  <c r="S2898" i="1"/>
  <c r="D5813" i="13" s="1"/>
  <c r="T2894" i="1"/>
  <c r="S2894" i="1"/>
  <c r="D5809" i="13" s="1"/>
  <c r="T2890" i="1"/>
  <c r="S2890" i="1"/>
  <c r="D5805" i="13" s="1"/>
  <c r="T2886" i="1"/>
  <c r="S2886" i="1"/>
  <c r="D5801" i="13" s="1"/>
  <c r="T2882" i="1"/>
  <c r="S2882" i="1"/>
  <c r="D5797" i="13" s="1"/>
  <c r="T2874" i="1"/>
  <c r="S2874" i="1"/>
  <c r="D5789" i="13" s="1"/>
  <c r="T2870" i="1"/>
  <c r="S2870" i="1"/>
  <c r="D5785" i="13" s="1"/>
  <c r="T2802" i="1"/>
  <c r="S2802" i="1"/>
  <c r="D5717" i="13" s="1"/>
  <c r="T2798" i="1"/>
  <c r="S2798" i="1"/>
  <c r="D5713" i="13" s="1"/>
  <c r="T2790" i="1"/>
  <c r="S2790" i="1"/>
  <c r="D5705" i="13" s="1"/>
  <c r="T2786" i="1"/>
  <c r="S2786" i="1"/>
  <c r="D5701" i="13" s="1"/>
  <c r="T2782" i="1"/>
  <c r="S2782" i="1"/>
  <c r="D5697" i="13" s="1"/>
  <c r="T2778" i="1"/>
  <c r="S2778" i="1"/>
  <c r="D5693" i="13" s="1"/>
  <c r="T2774" i="1"/>
  <c r="S2774" i="1"/>
  <c r="D5689" i="13" s="1"/>
  <c r="T2766" i="1"/>
  <c r="S2766" i="1"/>
  <c r="D5681" i="13" s="1"/>
  <c r="T2758" i="1"/>
  <c r="S2758" i="1"/>
  <c r="D5673" i="13" s="1"/>
  <c r="T2754" i="1"/>
  <c r="S2754" i="1"/>
  <c r="D5669" i="13" s="1"/>
  <c r="T2750" i="1"/>
  <c r="S2750" i="1"/>
  <c r="D5665" i="13" s="1"/>
  <c r="T2742" i="1"/>
  <c r="S2742" i="1"/>
  <c r="D5657" i="13" s="1"/>
  <c r="T2674" i="1"/>
  <c r="S2674" i="1"/>
  <c r="D5589" i="13" s="1"/>
  <c r="T2666" i="1"/>
  <c r="S2666" i="1"/>
  <c r="D5581" i="13" s="1"/>
  <c r="T2662" i="1"/>
  <c r="S2662" i="1"/>
  <c r="D5577" i="13" s="1"/>
  <c r="T2658" i="1"/>
  <c r="S2658" i="1"/>
  <c r="D5573" i="13" s="1"/>
  <c r="T2650" i="1"/>
  <c r="S2650" i="1"/>
  <c r="D5565" i="13" s="1"/>
  <c r="T2642" i="1"/>
  <c r="S2642" i="1"/>
  <c r="D5557" i="13" s="1"/>
  <c r="T2638" i="1"/>
  <c r="S2638" i="1"/>
  <c r="D5553" i="13" s="1"/>
  <c r="T2634" i="1"/>
  <c r="S2634" i="1"/>
  <c r="D5549" i="13" s="1"/>
  <c r="T2630" i="1"/>
  <c r="S2630" i="1"/>
  <c r="D5545" i="13" s="1"/>
  <c r="T2626" i="1"/>
  <c r="S2626" i="1"/>
  <c r="D5541" i="13" s="1"/>
  <c r="T2618" i="1"/>
  <c r="S2618" i="1"/>
  <c r="D5533" i="13" s="1"/>
  <c r="T2614" i="1"/>
  <c r="S2614" i="1"/>
  <c r="D5529" i="13" s="1"/>
  <c r="T2546" i="1"/>
  <c r="S2546" i="1"/>
  <c r="D5461" i="13" s="1"/>
  <c r="T2542" i="1"/>
  <c r="S2542" i="1"/>
  <c r="D5457" i="13" s="1"/>
  <c r="T2534" i="1"/>
  <c r="S2534" i="1"/>
  <c r="D5449" i="13" s="1"/>
  <c r="T2530" i="1"/>
  <c r="S2530" i="1"/>
  <c r="D5445" i="13" s="1"/>
  <c r="T2526" i="1"/>
  <c r="S2526" i="1"/>
  <c r="D5441" i="13" s="1"/>
  <c r="T2522" i="1"/>
  <c r="S2522" i="1"/>
  <c r="D5437" i="13" s="1"/>
  <c r="T2518" i="1"/>
  <c r="S2518" i="1"/>
  <c r="D5433" i="13" s="1"/>
  <c r="T2510" i="1"/>
  <c r="S2510" i="1"/>
  <c r="D5425" i="13" s="1"/>
  <c r="T2502" i="1"/>
  <c r="S2502" i="1"/>
  <c r="D5417" i="13" s="1"/>
  <c r="T2498" i="1"/>
  <c r="S2498" i="1"/>
  <c r="D5413" i="13" s="1"/>
  <c r="T2494" i="1"/>
  <c r="S2494" i="1"/>
  <c r="D5409" i="13" s="1"/>
  <c r="T2486" i="1"/>
  <c r="S2486" i="1"/>
  <c r="D5401" i="13" s="1"/>
  <c r="S3274" i="1"/>
  <c r="D6189" i="13" s="1"/>
  <c r="S3254" i="1"/>
  <c r="D6169" i="13" s="1"/>
  <c r="S3238" i="1"/>
  <c r="D6153" i="13" s="1"/>
  <c r="S3186" i="1"/>
  <c r="D6101" i="13" s="1"/>
  <c r="S3146" i="1"/>
  <c r="D6061" i="13" s="1"/>
  <c r="S3126" i="1"/>
  <c r="D6041" i="13" s="1"/>
  <c r="S3118" i="1"/>
  <c r="D6033" i="13" s="1"/>
  <c r="S3110" i="1"/>
  <c r="D6025" i="13" s="1"/>
  <c r="S3102" i="1"/>
  <c r="D6017" i="13" s="1"/>
  <c r="S3094" i="1"/>
  <c r="D6009" i="13" s="1"/>
  <c r="S3086" i="1"/>
  <c r="D6001" i="13" s="1"/>
  <c r="S3078" i="1"/>
  <c r="D5993" i="13" s="1"/>
  <c r="S3070" i="1"/>
  <c r="D5985" i="13" s="1"/>
  <c r="S3062" i="1"/>
  <c r="D5977" i="13" s="1"/>
  <c r="S3026" i="1"/>
  <c r="D5941" i="13" s="1"/>
  <c r="S3002" i="1"/>
  <c r="D5917" i="13" s="1"/>
  <c r="S2994" i="1"/>
  <c r="D5909" i="13" s="1"/>
  <c r="S2986" i="1"/>
  <c r="D5901" i="13" s="1"/>
  <c r="S2978" i="1"/>
  <c r="D5893" i="13" s="1"/>
  <c r="S2970" i="1"/>
  <c r="D5885" i="13" s="1"/>
  <c r="S2962" i="1"/>
  <c r="D5877" i="13" s="1"/>
  <c r="S2954" i="1"/>
  <c r="D5869" i="13" s="1"/>
  <c r="S2946" i="1"/>
  <c r="D5861" i="13" s="1"/>
  <c r="S2938" i="1"/>
  <c r="D5853" i="13" s="1"/>
  <c r="S2862" i="1"/>
  <c r="D5777" i="13" s="1"/>
  <c r="S2854" i="1"/>
  <c r="D5769" i="13" s="1"/>
  <c r="S2846" i="1"/>
  <c r="D5761" i="13" s="1"/>
  <c r="S2838" i="1"/>
  <c r="D5753" i="13" s="1"/>
  <c r="S2830" i="1"/>
  <c r="D5745" i="13" s="1"/>
  <c r="S2822" i="1"/>
  <c r="D5737" i="13" s="1"/>
  <c r="S2814" i="1"/>
  <c r="D5729" i="13" s="1"/>
  <c r="S2806" i="1"/>
  <c r="D5721" i="13" s="1"/>
  <c r="S2770" i="1"/>
  <c r="D5685" i="13" s="1"/>
  <c r="S2746" i="1"/>
  <c r="D5661" i="13" s="1"/>
  <c r="S2738" i="1"/>
  <c r="D5653" i="13" s="1"/>
  <c r="S2730" i="1"/>
  <c r="D5645" i="13" s="1"/>
  <c r="S2722" i="1"/>
  <c r="D5637" i="13" s="1"/>
  <c r="S2714" i="1"/>
  <c r="D5629" i="13" s="1"/>
  <c r="S2706" i="1"/>
  <c r="D5621" i="13" s="1"/>
  <c r="S2698" i="1"/>
  <c r="D5613" i="13" s="1"/>
  <c r="S2690" i="1"/>
  <c r="D5605" i="13" s="1"/>
  <c r="S2682" i="1"/>
  <c r="D5597" i="13" s="1"/>
  <c r="S2606" i="1"/>
  <c r="D5521" i="13" s="1"/>
  <c r="S2598" i="1"/>
  <c r="D5513" i="13" s="1"/>
  <c r="S2590" i="1"/>
  <c r="D5505" i="13" s="1"/>
  <c r="S2582" i="1"/>
  <c r="D5497" i="13" s="1"/>
  <c r="S2574" i="1"/>
  <c r="D5489" i="13" s="1"/>
  <c r="S2566" i="1"/>
  <c r="D5481" i="13" s="1"/>
  <c r="S2558" i="1"/>
  <c r="D5473" i="13" s="1"/>
  <c r="S2550" i="1"/>
  <c r="D5465" i="13" s="1"/>
  <c r="S2514" i="1"/>
  <c r="D5429" i="13" s="1"/>
  <c r="S2490" i="1"/>
  <c r="D5405" i="13" s="1"/>
  <c r="S2482" i="1"/>
  <c r="D5397" i="13" s="1"/>
  <c r="S2474" i="1"/>
  <c r="D5389" i="13" s="1"/>
  <c r="S2466" i="1"/>
  <c r="D5381" i="13" s="1"/>
  <c r="S2458" i="1"/>
  <c r="D5373" i="13" s="1"/>
  <c r="S2450" i="1"/>
  <c r="D5365" i="13" s="1"/>
  <c r="S2442" i="1"/>
  <c r="D5357" i="13" s="1"/>
  <c r="S3286" i="1"/>
  <c r="D6201" i="13" s="1"/>
  <c r="S3218" i="1"/>
  <c r="D6133" i="13" s="1"/>
  <c r="S3202" i="1"/>
  <c r="D6117" i="13" s="1"/>
  <c r="S3158" i="1"/>
  <c r="D6073" i="13" s="1"/>
  <c r="S3050" i="1"/>
  <c r="D5965" i="13" s="1"/>
  <c r="S2878" i="1"/>
  <c r="D5793" i="13" s="1"/>
  <c r="S2794" i="1"/>
  <c r="D5709" i="13" s="1"/>
  <c r="S2622" i="1"/>
  <c r="D5537" i="13" s="1"/>
  <c r="S2538" i="1"/>
  <c r="D5453" i="13" s="1"/>
  <c r="S3093" i="1"/>
  <c r="D6008" i="13" s="1"/>
  <c r="S3029" i="1"/>
  <c r="D5944" i="13" s="1"/>
  <c r="S2965" i="1"/>
  <c r="D5880" i="13" s="1"/>
  <c r="S2901" i="1"/>
  <c r="D5816" i="13" s="1"/>
  <c r="S2837" i="1"/>
  <c r="D5752" i="13" s="1"/>
  <c r="S2773" i="1"/>
  <c r="D5688" i="13" s="1"/>
  <c r="S2709" i="1"/>
  <c r="D5624" i="13" s="1"/>
  <c r="S2645" i="1"/>
  <c r="D5560" i="13" s="1"/>
  <c r="S2581" i="1"/>
  <c r="D5496" i="13" s="1"/>
  <c r="S2517" i="1"/>
  <c r="D5432" i="13" s="1"/>
  <c r="S2453" i="1"/>
  <c r="D5368" i="13" s="1"/>
  <c r="S5769" i="1"/>
  <c r="D2132" i="13" s="1"/>
  <c r="S5705" i="1"/>
  <c r="D2068" i="13" s="1"/>
  <c r="S5641" i="1"/>
  <c r="D2004" i="13" s="1"/>
  <c r="S5577" i="1"/>
  <c r="D1940" i="13" s="1"/>
  <c r="S5513" i="1"/>
  <c r="D1876" i="13" s="1"/>
  <c r="S3077" i="1"/>
  <c r="D5992" i="13" s="1"/>
  <c r="S3013" i="1"/>
  <c r="D5928" i="13" s="1"/>
  <c r="S2949" i="1"/>
  <c r="D5864" i="13" s="1"/>
  <c r="S2885" i="1"/>
  <c r="D5800" i="13" s="1"/>
  <c r="S2821" i="1"/>
  <c r="D5736" i="13" s="1"/>
  <c r="S2757" i="1"/>
  <c r="D5672" i="13" s="1"/>
  <c r="S2693" i="1"/>
  <c r="D5608" i="13" s="1"/>
  <c r="S2629" i="1"/>
  <c r="D5544" i="13" s="1"/>
  <c r="S2565" i="1"/>
  <c r="D5480" i="13" s="1"/>
  <c r="S2501" i="1"/>
  <c r="D5416" i="13" s="1"/>
  <c r="S5801" i="1"/>
  <c r="D2164" i="13" s="1"/>
  <c r="S5737" i="1"/>
  <c r="D2100" i="13" s="1"/>
  <c r="S5673" i="1"/>
  <c r="D2036" i="13" s="1"/>
  <c r="S5609" i="1"/>
  <c r="D1972" i="13" s="1"/>
  <c r="S5545" i="1"/>
  <c r="D1908" i="13" s="1"/>
  <c r="S5481" i="1"/>
  <c r="D1844" i="13" s="1"/>
  <c r="S3109" i="1"/>
  <c r="D6024" i="13" s="1"/>
  <c r="S3045" i="1"/>
  <c r="D5960" i="13" s="1"/>
  <c r="S2981" i="1"/>
  <c r="D5896" i="13" s="1"/>
  <c r="S2917" i="1"/>
  <c r="D5832" i="13" s="1"/>
  <c r="S2853" i="1"/>
  <c r="D5768" i="13" s="1"/>
  <c r="S2789" i="1"/>
  <c r="D5704" i="13" s="1"/>
  <c r="S2725" i="1"/>
  <c r="D5640" i="13" s="1"/>
  <c r="S2661" i="1"/>
  <c r="D5576" i="13" s="1"/>
  <c r="S2597" i="1"/>
  <c r="D5512" i="13" s="1"/>
  <c r="S2533" i="1"/>
  <c r="D5448" i="13" s="1"/>
  <c r="S2469" i="1"/>
  <c r="D5384" i="13" s="1"/>
  <c r="Q9" i="9"/>
  <c r="Q17" i="9"/>
  <c r="S5805" i="1"/>
  <c r="D2168" i="13" s="1"/>
  <c r="S5773" i="1"/>
  <c r="D2136" i="13" s="1"/>
  <c r="S5757" i="1"/>
  <c r="D2120" i="13" s="1"/>
  <c r="S5741" i="1"/>
  <c r="D2104" i="13" s="1"/>
  <c r="S5709" i="1"/>
  <c r="D2072" i="13" s="1"/>
  <c r="S5693" i="1"/>
  <c r="D2056" i="13" s="1"/>
  <c r="S5677" i="1"/>
  <c r="D2040" i="13" s="1"/>
  <c r="S5661" i="1"/>
  <c r="D2024" i="13" s="1"/>
  <c r="S5645" i="1"/>
  <c r="D2008" i="13" s="1"/>
  <c r="S5629" i="1"/>
  <c r="D1992" i="13" s="1"/>
  <c r="S5613" i="1"/>
  <c r="D1976" i="13" s="1"/>
  <c r="S5597" i="1"/>
  <c r="D1960" i="13" s="1"/>
  <c r="S5581" i="1"/>
  <c r="D1944" i="13" s="1"/>
  <c r="S5565" i="1"/>
  <c r="D1928" i="13" s="1"/>
  <c r="S5549" i="1"/>
  <c r="D1912" i="13" s="1"/>
  <c r="S5533" i="1"/>
  <c r="D1896" i="13" s="1"/>
  <c r="S5517" i="1"/>
  <c r="D1880" i="13" s="1"/>
  <c r="S5501" i="1"/>
  <c r="D1864" i="13" s="1"/>
  <c r="S5485" i="1"/>
  <c r="D1848" i="13" s="1"/>
  <c r="S3113" i="1"/>
  <c r="D6028" i="13" s="1"/>
  <c r="S3097" i="1"/>
  <c r="D6012" i="13" s="1"/>
  <c r="S3081" i="1"/>
  <c r="D5996" i="13" s="1"/>
  <c r="S3065" i="1"/>
  <c r="D5980" i="13" s="1"/>
  <c r="S3049" i="1"/>
  <c r="D5964" i="13" s="1"/>
  <c r="S3033" i="1"/>
  <c r="D5948" i="13" s="1"/>
  <c r="S3017" i="1"/>
  <c r="D5932" i="13" s="1"/>
  <c r="S3001" i="1"/>
  <c r="D5916" i="13" s="1"/>
  <c r="S2985" i="1"/>
  <c r="D5900" i="13" s="1"/>
  <c r="S2969" i="1"/>
  <c r="D5884" i="13" s="1"/>
  <c r="S2953" i="1"/>
  <c r="D5868" i="13" s="1"/>
  <c r="S2937" i="1"/>
  <c r="D5852" i="13" s="1"/>
  <c r="S2921" i="1"/>
  <c r="D5836" i="13" s="1"/>
  <c r="S2905" i="1"/>
  <c r="D5820" i="13" s="1"/>
  <c r="S2889" i="1"/>
  <c r="D5804" i="13" s="1"/>
  <c r="S2873" i="1"/>
  <c r="D5788" i="13" s="1"/>
  <c r="S2857" i="1"/>
  <c r="D5772" i="13" s="1"/>
  <c r="S2841" i="1"/>
  <c r="D5756" i="13" s="1"/>
  <c r="S2825" i="1"/>
  <c r="D5740" i="13" s="1"/>
  <c r="S2809" i="1"/>
  <c r="D5724" i="13" s="1"/>
  <c r="S2793" i="1"/>
  <c r="D5708" i="13" s="1"/>
  <c r="S2777" i="1"/>
  <c r="D5692" i="13" s="1"/>
  <c r="S2761" i="1"/>
  <c r="D5676" i="13" s="1"/>
  <c r="S2745" i="1"/>
  <c r="D5660" i="13" s="1"/>
  <c r="S2729" i="1"/>
  <c r="D5644" i="13" s="1"/>
  <c r="S2713" i="1"/>
  <c r="D5628" i="13" s="1"/>
  <c r="S2697" i="1"/>
  <c r="D5612" i="13" s="1"/>
  <c r="S2681" i="1"/>
  <c r="D5596" i="13" s="1"/>
  <c r="S2665" i="1"/>
  <c r="D5580" i="13" s="1"/>
  <c r="S2649" i="1"/>
  <c r="D5564" i="13" s="1"/>
  <c r="S2633" i="1"/>
  <c r="D5548" i="13" s="1"/>
  <c r="S2617" i="1"/>
  <c r="D5532" i="13" s="1"/>
  <c r="S2601" i="1"/>
  <c r="D5516" i="13" s="1"/>
  <c r="S2585" i="1"/>
  <c r="D5500" i="13" s="1"/>
  <c r="S2569" i="1"/>
  <c r="D5484" i="13" s="1"/>
  <c r="S2553" i="1"/>
  <c r="D5468" i="13" s="1"/>
  <c r="S2537" i="1"/>
  <c r="D5452" i="13" s="1"/>
  <c r="S2521" i="1"/>
  <c r="D5436" i="13" s="1"/>
  <c r="S2505" i="1"/>
  <c r="D5420" i="13" s="1"/>
  <c r="S2489" i="1"/>
  <c r="D5404" i="13" s="1"/>
  <c r="S2473" i="1"/>
  <c r="D5388" i="13" s="1"/>
  <c r="S2457" i="1"/>
  <c r="D5372" i="13" s="1"/>
  <c r="S5789" i="1"/>
  <c r="D2152" i="13" s="1"/>
  <c r="S5809" i="1"/>
  <c r="D2172" i="13" s="1"/>
  <c r="S5793" i="1"/>
  <c r="D2156" i="13" s="1"/>
  <c r="S5777" i="1"/>
  <c r="D2140" i="13" s="1"/>
  <c r="S5761" i="1"/>
  <c r="D2124" i="13" s="1"/>
  <c r="S5745" i="1"/>
  <c r="D2108" i="13" s="1"/>
  <c r="S5729" i="1"/>
  <c r="D2092" i="13" s="1"/>
  <c r="S5713" i="1"/>
  <c r="D2076" i="13" s="1"/>
  <c r="S5697" i="1"/>
  <c r="D2060" i="13" s="1"/>
  <c r="S5681" i="1"/>
  <c r="D2044" i="13" s="1"/>
  <c r="S5665" i="1"/>
  <c r="D2028" i="13" s="1"/>
  <c r="S5649" i="1"/>
  <c r="D2012" i="13" s="1"/>
  <c r="S5633" i="1"/>
  <c r="D1996" i="13" s="1"/>
  <c r="S5617" i="1"/>
  <c r="D1980" i="13" s="1"/>
  <c r="S5601" i="1"/>
  <c r="D1964" i="13" s="1"/>
  <c r="S5585" i="1"/>
  <c r="D1948" i="13" s="1"/>
  <c r="S5569" i="1"/>
  <c r="D1932" i="13" s="1"/>
  <c r="S5553" i="1"/>
  <c r="D1916" i="13" s="1"/>
  <c r="S5537" i="1"/>
  <c r="D1900" i="13" s="1"/>
  <c r="S5521" i="1"/>
  <c r="D1884" i="13" s="1"/>
  <c r="S5505" i="1"/>
  <c r="D1868" i="13" s="1"/>
  <c r="S5489" i="1"/>
  <c r="D1852" i="13" s="1"/>
  <c r="S3117" i="1"/>
  <c r="D6032" i="13" s="1"/>
  <c r="S3101" i="1"/>
  <c r="D6016" i="13" s="1"/>
  <c r="S3085" i="1"/>
  <c r="D6000" i="13" s="1"/>
  <c r="S3069" i="1"/>
  <c r="D5984" i="13" s="1"/>
  <c r="S3053" i="1"/>
  <c r="D5968" i="13" s="1"/>
  <c r="S3037" i="1"/>
  <c r="D5952" i="13" s="1"/>
  <c r="S3021" i="1"/>
  <c r="D5936" i="13" s="1"/>
  <c r="S3005" i="1"/>
  <c r="D5920" i="13" s="1"/>
  <c r="S2989" i="1"/>
  <c r="D5904" i="13" s="1"/>
  <c r="S2973" i="1"/>
  <c r="D5888" i="13" s="1"/>
  <c r="S2957" i="1"/>
  <c r="D5872" i="13" s="1"/>
  <c r="S2941" i="1"/>
  <c r="D5856" i="13" s="1"/>
  <c r="S2925" i="1"/>
  <c r="D5840" i="13" s="1"/>
  <c r="S2909" i="1"/>
  <c r="D5824" i="13" s="1"/>
  <c r="S2893" i="1"/>
  <c r="D5808" i="13" s="1"/>
  <c r="S2877" i="1"/>
  <c r="D5792" i="13" s="1"/>
  <c r="S2861" i="1"/>
  <c r="D5776" i="13" s="1"/>
  <c r="S2845" i="1"/>
  <c r="D5760" i="13" s="1"/>
  <c r="S2829" i="1"/>
  <c r="D5744" i="13" s="1"/>
  <c r="S2813" i="1"/>
  <c r="D5728" i="13" s="1"/>
  <c r="S2797" i="1"/>
  <c r="D5712" i="13" s="1"/>
  <c r="S2781" i="1"/>
  <c r="D5696" i="13" s="1"/>
  <c r="S2765" i="1"/>
  <c r="D5680" i="13" s="1"/>
  <c r="S2749" i="1"/>
  <c r="D5664" i="13" s="1"/>
  <c r="S2733" i="1"/>
  <c r="D5648" i="13" s="1"/>
  <c r="S2717" i="1"/>
  <c r="D5632" i="13" s="1"/>
  <c r="S2701" i="1"/>
  <c r="D5616" i="13" s="1"/>
  <c r="S2685" i="1"/>
  <c r="D5600" i="13" s="1"/>
  <c r="S2669" i="1"/>
  <c r="D5584" i="13" s="1"/>
  <c r="S2653" i="1"/>
  <c r="D5568" i="13" s="1"/>
  <c r="S2637" i="1"/>
  <c r="D5552" i="13" s="1"/>
  <c r="S2621" i="1"/>
  <c r="D5536" i="13" s="1"/>
  <c r="S2605" i="1"/>
  <c r="D5520" i="13" s="1"/>
  <c r="S2589" i="1"/>
  <c r="D5504" i="13" s="1"/>
  <c r="S2573" i="1"/>
  <c r="D5488" i="13" s="1"/>
  <c r="S2557" i="1"/>
  <c r="D5472" i="13" s="1"/>
  <c r="S2541" i="1"/>
  <c r="D5456" i="13" s="1"/>
  <c r="S2525" i="1"/>
  <c r="D5440" i="13" s="1"/>
  <c r="S2509" i="1"/>
  <c r="D5424" i="13" s="1"/>
  <c r="S2493" i="1"/>
  <c r="D5408" i="13" s="1"/>
  <c r="S2477" i="1"/>
  <c r="D5392" i="13" s="1"/>
  <c r="S2461" i="1"/>
  <c r="D5376" i="13" s="1"/>
  <c r="S2445" i="1"/>
  <c r="D5360" i="13" s="1"/>
  <c r="S5725" i="1"/>
  <c r="D2088" i="13" s="1"/>
  <c r="S5813" i="1"/>
  <c r="D2176" i="13" s="1"/>
  <c r="S5797" i="1"/>
  <c r="D2160" i="13" s="1"/>
  <c r="S5781" i="1"/>
  <c r="D2144" i="13" s="1"/>
  <c r="S5765" i="1"/>
  <c r="D2128" i="13" s="1"/>
  <c r="S5749" i="1"/>
  <c r="D2112" i="13" s="1"/>
  <c r="S5733" i="1"/>
  <c r="D2096" i="13" s="1"/>
  <c r="S5717" i="1"/>
  <c r="D2080" i="13" s="1"/>
  <c r="S5701" i="1"/>
  <c r="D2064" i="13" s="1"/>
  <c r="S5685" i="1"/>
  <c r="D2048" i="13" s="1"/>
  <c r="S5669" i="1"/>
  <c r="D2032" i="13" s="1"/>
  <c r="S5653" i="1"/>
  <c r="D2016" i="13" s="1"/>
  <c r="S5637" i="1"/>
  <c r="D2000" i="13" s="1"/>
  <c r="S5621" i="1"/>
  <c r="D1984" i="13" s="1"/>
  <c r="S5605" i="1"/>
  <c r="D1968" i="13" s="1"/>
  <c r="S5589" i="1"/>
  <c r="D1952" i="13" s="1"/>
  <c r="S5573" i="1"/>
  <c r="D1936" i="13" s="1"/>
  <c r="S5557" i="1"/>
  <c r="D1920" i="13" s="1"/>
  <c r="S5541" i="1"/>
  <c r="D1904" i="13" s="1"/>
  <c r="S5525" i="1"/>
  <c r="D1888" i="13" s="1"/>
  <c r="S5509" i="1"/>
  <c r="D1872" i="13" s="1"/>
  <c r="S5493" i="1"/>
  <c r="D1856" i="13" s="1"/>
  <c r="S5477" i="1"/>
  <c r="D1840" i="13" s="1"/>
  <c r="S5473" i="1"/>
  <c r="D1836" i="13" s="1"/>
  <c r="S5469" i="1"/>
  <c r="D1832" i="13" s="1"/>
  <c r="S5465" i="1"/>
  <c r="D1828" i="13" s="1"/>
  <c r="S5461" i="1"/>
  <c r="D1824" i="13" s="1"/>
  <c r="S5457" i="1"/>
  <c r="D1820" i="13" s="1"/>
  <c r="S5453" i="1"/>
  <c r="D1816" i="13" s="1"/>
  <c r="S5449" i="1"/>
  <c r="D1812" i="13" s="1"/>
  <c r="S5445" i="1"/>
  <c r="D1808" i="13" s="1"/>
  <c r="S5441" i="1"/>
  <c r="D1804" i="13" s="1"/>
  <c r="S5437" i="1"/>
  <c r="D1800" i="13" s="1"/>
  <c r="S5433" i="1"/>
  <c r="D1796" i="13" s="1"/>
  <c r="S5429" i="1"/>
  <c r="D1792" i="13" s="1"/>
  <c r="S5425" i="1"/>
  <c r="D1788" i="13" s="1"/>
  <c r="S5421" i="1"/>
  <c r="D1784" i="13" s="1"/>
  <c r="S5417" i="1"/>
  <c r="D1780" i="13" s="1"/>
  <c r="S5413" i="1"/>
  <c r="D1776" i="13" s="1"/>
  <c r="S5409" i="1"/>
  <c r="D1772" i="13" s="1"/>
  <c r="S5405" i="1"/>
  <c r="D1768" i="13" s="1"/>
  <c r="S5401" i="1"/>
  <c r="D1764" i="13" s="1"/>
  <c r="S5397" i="1"/>
  <c r="D1760" i="13" s="1"/>
  <c r="S5393" i="1"/>
  <c r="D1756" i="13" s="1"/>
  <c r="S5389" i="1"/>
  <c r="D1752" i="13" s="1"/>
  <c r="S5385" i="1"/>
  <c r="D1748" i="13" s="1"/>
  <c r="S5381" i="1"/>
  <c r="D1744" i="13" s="1"/>
  <c r="S5377" i="1"/>
  <c r="D1740" i="13" s="1"/>
  <c r="S5373" i="1"/>
  <c r="D1736" i="13" s="1"/>
  <c r="S5369" i="1"/>
  <c r="D1732" i="13" s="1"/>
  <c r="S5365" i="1"/>
  <c r="D1728" i="13" s="1"/>
  <c r="S5361" i="1"/>
  <c r="D1724" i="13" s="1"/>
  <c r="S5357" i="1"/>
  <c r="D1720" i="13" s="1"/>
  <c r="S5353" i="1"/>
  <c r="D1716" i="13" s="1"/>
  <c r="S5349" i="1"/>
  <c r="D1712" i="13" s="1"/>
  <c r="S5345" i="1"/>
  <c r="D1708" i="13" s="1"/>
  <c r="S5341" i="1"/>
  <c r="D1704" i="13" s="1"/>
  <c r="S5337" i="1"/>
  <c r="D1700" i="13" s="1"/>
  <c r="S5333" i="1"/>
  <c r="D1696" i="13" s="1"/>
  <c r="S5329" i="1"/>
  <c r="D1692" i="13" s="1"/>
  <c r="S5325" i="1"/>
  <c r="D1688" i="13" s="1"/>
  <c r="S5321" i="1"/>
  <c r="D1684" i="13" s="1"/>
  <c r="S5317" i="1"/>
  <c r="D1680" i="13" s="1"/>
  <c r="S5313" i="1"/>
  <c r="D1676" i="13" s="1"/>
  <c r="S5309" i="1"/>
  <c r="D1672" i="13" s="1"/>
  <c r="S5305" i="1"/>
  <c r="D1668" i="13" s="1"/>
  <c r="S5301" i="1"/>
  <c r="D1664" i="13" s="1"/>
  <c r="S5297" i="1"/>
  <c r="D1660" i="13" s="1"/>
  <c r="S5293" i="1"/>
  <c r="D1656" i="13" s="1"/>
  <c r="S5289" i="1"/>
  <c r="D1652" i="13" s="1"/>
  <c r="S5285" i="1"/>
  <c r="D1648" i="13" s="1"/>
  <c r="S5281" i="1"/>
  <c r="D1644" i="13" s="1"/>
  <c r="S5277" i="1"/>
  <c r="D1640" i="13" s="1"/>
  <c r="S5273" i="1"/>
  <c r="D1636" i="13" s="1"/>
  <c r="S5269" i="1"/>
  <c r="D1632" i="13" s="1"/>
  <c r="S5265" i="1"/>
  <c r="D1628" i="13" s="1"/>
  <c r="S5261" i="1"/>
  <c r="D1624" i="13" s="1"/>
  <c r="S5257" i="1"/>
  <c r="D1620" i="13" s="1"/>
  <c r="S5253" i="1"/>
  <c r="D1616" i="13" s="1"/>
  <c r="S5249" i="1"/>
  <c r="D1612" i="13" s="1"/>
  <c r="S5245" i="1"/>
  <c r="D1608" i="13" s="1"/>
  <c r="S5241" i="1"/>
  <c r="D1604" i="13" s="1"/>
  <c r="S5237" i="1"/>
  <c r="D1600" i="13" s="1"/>
  <c r="S5233" i="1"/>
  <c r="D1596" i="13" s="1"/>
  <c r="S5229" i="1"/>
  <c r="D1592" i="13" s="1"/>
  <c r="S5225" i="1"/>
  <c r="D1588" i="13" s="1"/>
  <c r="S5221" i="1"/>
  <c r="D1584" i="13" s="1"/>
  <c r="S5217" i="1"/>
  <c r="D1580" i="13" s="1"/>
  <c r="S5213" i="1"/>
  <c r="D1576" i="13" s="1"/>
  <c r="S5209" i="1"/>
  <c r="D1572" i="13" s="1"/>
  <c r="S5205" i="1"/>
  <c r="D1568" i="13" s="1"/>
  <c r="S5201" i="1"/>
  <c r="D1564" i="13" s="1"/>
  <c r="S5197" i="1"/>
  <c r="D1560" i="13" s="1"/>
  <c r="S5193" i="1"/>
  <c r="D1556" i="13" s="1"/>
  <c r="S5189" i="1"/>
  <c r="D1552" i="13" s="1"/>
  <c r="S5185" i="1"/>
  <c r="D1548" i="13" s="1"/>
  <c r="S5181" i="1"/>
  <c r="D1544" i="13" s="1"/>
  <c r="S5177" i="1"/>
  <c r="D1540" i="13" s="1"/>
  <c r="S5173" i="1"/>
  <c r="D1536" i="13" s="1"/>
  <c r="S5169" i="1"/>
  <c r="D1532" i="13" s="1"/>
  <c r="S5165" i="1"/>
  <c r="D1528" i="13" s="1"/>
  <c r="S5161" i="1"/>
  <c r="D1524" i="13" s="1"/>
  <c r="S5157" i="1"/>
  <c r="D1520" i="13" s="1"/>
  <c r="S5153" i="1"/>
  <c r="D1516" i="13" s="1"/>
  <c r="S5149" i="1"/>
  <c r="D1512" i="13" s="1"/>
  <c r="S5145" i="1"/>
  <c r="D1508" i="13" s="1"/>
  <c r="S5141" i="1"/>
  <c r="D1504" i="13" s="1"/>
  <c r="S5137" i="1"/>
  <c r="D1500" i="13" s="1"/>
  <c r="S5133" i="1"/>
  <c r="D1496" i="13" s="1"/>
  <c r="S5129" i="1"/>
  <c r="D1492" i="13" s="1"/>
  <c r="S5125" i="1"/>
  <c r="D1488" i="13" s="1"/>
  <c r="S5121" i="1"/>
  <c r="D1484" i="13" s="1"/>
  <c r="S5117" i="1"/>
  <c r="D1480" i="13" s="1"/>
  <c r="S5113" i="1"/>
  <c r="D1476" i="13" s="1"/>
  <c r="S5109" i="1"/>
  <c r="D1472" i="13" s="1"/>
  <c r="S5105" i="1"/>
  <c r="D1468" i="13" s="1"/>
  <c r="S5101" i="1"/>
  <c r="D1464" i="13" s="1"/>
  <c r="S5097" i="1"/>
  <c r="D1460" i="13" s="1"/>
  <c r="S5093" i="1"/>
  <c r="D1456" i="13" s="1"/>
  <c r="S5089" i="1"/>
  <c r="D1452" i="13" s="1"/>
  <c r="S5085" i="1"/>
  <c r="D1448" i="13" s="1"/>
  <c r="S5081" i="1"/>
  <c r="D1444" i="13" s="1"/>
  <c r="S5077" i="1"/>
  <c r="D1440" i="13" s="1"/>
  <c r="S5073" i="1"/>
  <c r="D1436" i="13" s="1"/>
  <c r="S5069" i="1"/>
  <c r="D1432" i="13" s="1"/>
  <c r="S5065" i="1"/>
  <c r="D1428" i="13" s="1"/>
  <c r="S5061" i="1"/>
  <c r="D1424" i="13" s="1"/>
  <c r="S5057" i="1"/>
  <c r="D1420" i="13" s="1"/>
  <c r="S5053" i="1"/>
  <c r="D1416" i="13" s="1"/>
  <c r="S5049" i="1"/>
  <c r="D1412" i="13" s="1"/>
  <c r="S5045" i="1"/>
  <c r="D1408" i="13" s="1"/>
  <c r="S5041" i="1"/>
  <c r="D1404" i="13" s="1"/>
  <c r="S5037" i="1"/>
  <c r="D1400" i="13" s="1"/>
  <c r="S5033" i="1"/>
  <c r="D1396" i="13" s="1"/>
  <c r="S5029" i="1"/>
  <c r="D1392" i="13" s="1"/>
  <c r="S5025" i="1"/>
  <c r="D1388" i="13" s="1"/>
  <c r="S5021" i="1"/>
  <c r="D1384" i="13" s="1"/>
  <c r="S5017" i="1"/>
  <c r="D1380" i="13" s="1"/>
  <c r="S5013" i="1"/>
  <c r="D1376" i="13" s="1"/>
  <c r="S5009" i="1"/>
  <c r="D1372" i="13" s="1"/>
  <c r="S5005" i="1"/>
  <c r="D1368" i="13" s="1"/>
  <c r="S5001" i="1"/>
  <c r="D1364" i="13" s="1"/>
  <c r="S4997" i="1"/>
  <c r="D1360" i="13" s="1"/>
  <c r="S4993" i="1"/>
  <c r="D1356" i="13" s="1"/>
  <c r="S4989" i="1"/>
  <c r="D1352" i="13" s="1"/>
  <c r="S4985" i="1"/>
  <c r="D1348" i="13" s="1"/>
  <c r="S4981" i="1"/>
  <c r="D1344" i="13" s="1"/>
  <c r="S4977" i="1"/>
  <c r="D1340" i="13" s="1"/>
  <c r="S4973" i="1"/>
  <c r="D1336" i="13" s="1"/>
  <c r="S4969" i="1"/>
  <c r="D1332" i="13" s="1"/>
  <c r="S4965" i="1"/>
  <c r="D1328" i="13" s="1"/>
  <c r="S4961" i="1"/>
  <c r="D1324" i="13" s="1"/>
  <c r="S4957" i="1"/>
  <c r="D1320" i="13" s="1"/>
  <c r="S4953" i="1"/>
  <c r="D1316" i="13" s="1"/>
  <c r="S4949" i="1"/>
  <c r="D1312" i="13" s="1"/>
  <c r="S4945" i="1"/>
  <c r="D1308" i="13" s="1"/>
  <c r="S4941" i="1"/>
  <c r="D1304" i="13" s="1"/>
  <c r="S4937" i="1"/>
  <c r="D1300" i="13" s="1"/>
  <c r="S4933" i="1"/>
  <c r="D1296" i="13" s="1"/>
  <c r="S4929" i="1"/>
  <c r="D1292" i="13" s="1"/>
  <c r="S4925" i="1"/>
  <c r="D1288" i="13" s="1"/>
  <c r="S4921" i="1"/>
  <c r="D1284" i="13" s="1"/>
  <c r="S4917" i="1"/>
  <c r="D1280" i="13" s="1"/>
  <c r="S4913" i="1"/>
  <c r="D1276" i="13" s="1"/>
  <c r="S4909" i="1"/>
  <c r="D1272" i="13" s="1"/>
  <c r="S4905" i="1"/>
  <c r="D1268" i="13" s="1"/>
  <c r="S4901" i="1"/>
  <c r="D1264" i="13" s="1"/>
  <c r="S4897" i="1"/>
  <c r="D1260" i="13" s="1"/>
  <c r="S4893" i="1"/>
  <c r="D1256" i="13" s="1"/>
  <c r="S4889" i="1"/>
  <c r="D1252" i="13" s="1"/>
  <c r="S4885" i="1"/>
  <c r="D1248" i="13" s="1"/>
  <c r="S4881" i="1"/>
  <c r="D1244" i="13" s="1"/>
  <c r="S4877" i="1"/>
  <c r="D1240" i="13" s="1"/>
  <c r="S4873" i="1"/>
  <c r="D1236" i="13" s="1"/>
  <c r="S4869" i="1"/>
  <c r="D1232" i="13" s="1"/>
  <c r="S4865" i="1"/>
  <c r="D1228" i="13" s="1"/>
  <c r="S4861" i="1"/>
  <c r="D1224" i="13" s="1"/>
  <c r="S4857" i="1"/>
  <c r="D1220" i="13" s="1"/>
  <c r="S4853" i="1"/>
  <c r="D1216" i="13" s="1"/>
  <c r="S4849" i="1"/>
  <c r="D1212" i="13" s="1"/>
  <c r="S4845" i="1"/>
  <c r="D1208" i="13" s="1"/>
  <c r="S4841" i="1"/>
  <c r="D1204" i="13" s="1"/>
  <c r="S4837" i="1"/>
  <c r="D1200" i="13" s="1"/>
  <c r="S4833" i="1"/>
  <c r="D1196" i="13" s="1"/>
  <c r="S4829" i="1"/>
  <c r="D1192" i="13" s="1"/>
  <c r="S4825" i="1"/>
  <c r="D1188" i="13" s="1"/>
  <c r="S4821" i="1"/>
  <c r="D1184" i="13" s="1"/>
  <c r="S4817" i="1"/>
  <c r="D1180" i="13" s="1"/>
  <c r="S4813" i="1"/>
  <c r="D1176" i="13" s="1"/>
  <c r="S4809" i="1"/>
  <c r="D1172" i="13" s="1"/>
  <c r="S4805" i="1"/>
  <c r="D1168" i="13" s="1"/>
  <c r="S4801" i="1"/>
  <c r="D1164" i="13" s="1"/>
  <c r="S4797" i="1"/>
  <c r="D1160" i="13" s="1"/>
  <c r="S4793" i="1"/>
  <c r="D1156" i="13" s="1"/>
  <c r="S4789" i="1"/>
  <c r="D1152" i="13" s="1"/>
  <c r="S4785" i="1"/>
  <c r="D1148" i="13" s="1"/>
  <c r="S4781" i="1"/>
  <c r="D1144" i="13" s="1"/>
  <c r="S4777" i="1"/>
  <c r="D1140" i="13" s="1"/>
  <c r="S4773" i="1"/>
  <c r="D1136" i="13" s="1"/>
  <c r="S4769" i="1"/>
  <c r="D1132" i="13" s="1"/>
  <c r="S4765" i="1"/>
  <c r="D1128" i="13" s="1"/>
  <c r="S4761" i="1"/>
  <c r="D1124" i="13" s="1"/>
  <c r="S4757" i="1"/>
  <c r="D1120" i="13" s="1"/>
  <c r="S4753" i="1"/>
  <c r="D1116" i="13" s="1"/>
  <c r="S4749" i="1"/>
  <c r="D1112" i="13" s="1"/>
  <c r="S4745" i="1"/>
  <c r="D1108" i="13" s="1"/>
  <c r="S4741" i="1"/>
  <c r="D1104" i="13" s="1"/>
  <c r="S4737" i="1"/>
  <c r="D1100" i="13" s="1"/>
  <c r="S4733" i="1"/>
  <c r="D1096" i="13" s="1"/>
  <c r="S4729" i="1"/>
  <c r="D1092" i="13" s="1"/>
  <c r="S4725" i="1"/>
  <c r="D1088" i="13" s="1"/>
  <c r="S4721" i="1"/>
  <c r="D1084" i="13" s="1"/>
  <c r="S4717" i="1"/>
  <c r="D1080" i="13" s="1"/>
  <c r="S4713" i="1"/>
  <c r="D1076" i="13" s="1"/>
  <c r="S4709" i="1"/>
  <c r="D1072" i="13" s="1"/>
  <c r="S4705" i="1"/>
  <c r="D1068" i="13" s="1"/>
  <c r="S4701" i="1"/>
  <c r="D1064" i="13" s="1"/>
  <c r="S4697" i="1"/>
  <c r="D1060" i="13" s="1"/>
  <c r="S4693" i="1"/>
  <c r="D1056" i="13" s="1"/>
  <c r="S4689" i="1"/>
  <c r="D1052" i="13" s="1"/>
  <c r="S4685" i="1"/>
  <c r="D1048" i="13" s="1"/>
  <c r="S4681" i="1"/>
  <c r="D1044" i="13" s="1"/>
  <c r="S4677" i="1"/>
  <c r="D1040" i="13" s="1"/>
  <c r="S4673" i="1"/>
  <c r="D1036" i="13" s="1"/>
  <c r="S4669" i="1"/>
  <c r="D1032" i="13" s="1"/>
  <c r="S4665" i="1"/>
  <c r="D1028" i="13" s="1"/>
  <c r="S4661" i="1"/>
  <c r="D1024" i="13" s="1"/>
  <c r="S4657" i="1"/>
  <c r="D1020" i="13" s="1"/>
  <c r="S4653" i="1"/>
  <c r="D1016" i="13" s="1"/>
  <c r="S4649" i="1"/>
  <c r="D1012" i="13" s="1"/>
  <c r="S4645" i="1"/>
  <c r="D1008" i="13" s="1"/>
  <c r="S4641" i="1"/>
  <c r="D1004" i="13" s="1"/>
  <c r="S4637" i="1"/>
  <c r="D1000" i="13" s="1"/>
  <c r="S4633" i="1"/>
  <c r="D996" i="13" s="1"/>
  <c r="S4629" i="1"/>
  <c r="D992" i="13" s="1"/>
  <c r="S4625" i="1"/>
  <c r="D988" i="13" s="1"/>
  <c r="S4621" i="1"/>
  <c r="D984" i="13" s="1"/>
  <c r="S4617" i="1"/>
  <c r="D980" i="13" s="1"/>
  <c r="S4613" i="1"/>
  <c r="D976" i="13" s="1"/>
  <c r="S4609" i="1"/>
  <c r="D972" i="13" s="1"/>
  <c r="S4605" i="1"/>
  <c r="D968" i="13" s="1"/>
  <c r="S4601" i="1"/>
  <c r="D964" i="13" s="1"/>
  <c r="S4597" i="1"/>
  <c r="D960" i="13" s="1"/>
  <c r="S4593" i="1"/>
  <c r="D956" i="13" s="1"/>
  <c r="S4589" i="1"/>
  <c r="D952" i="13" s="1"/>
  <c r="S4585" i="1"/>
  <c r="D948" i="13" s="1"/>
  <c r="S4581" i="1"/>
  <c r="D944" i="13" s="1"/>
  <c r="S4577" i="1"/>
  <c r="D940" i="13" s="1"/>
  <c r="S4573" i="1"/>
  <c r="D936" i="13" s="1"/>
  <c r="S4569" i="1"/>
  <c r="D932" i="13" s="1"/>
  <c r="S4565" i="1"/>
  <c r="D928" i="13" s="1"/>
  <c r="S4561" i="1"/>
  <c r="D924" i="13" s="1"/>
  <c r="S4557" i="1"/>
  <c r="D920" i="13" s="1"/>
  <c r="S4553" i="1"/>
  <c r="D916" i="13" s="1"/>
  <c r="S4549" i="1"/>
  <c r="D912" i="13" s="1"/>
  <c r="S4545" i="1"/>
  <c r="D908" i="13" s="1"/>
  <c r="S4541" i="1"/>
  <c r="D904" i="13" s="1"/>
  <c r="S4537" i="1"/>
  <c r="D900" i="13" s="1"/>
  <c r="S4533" i="1"/>
  <c r="D896" i="13" s="1"/>
  <c r="S4529" i="1"/>
  <c r="D892" i="13" s="1"/>
  <c r="S4525" i="1"/>
  <c r="D888" i="13" s="1"/>
  <c r="S4521" i="1"/>
  <c r="D884" i="13" s="1"/>
  <c r="S4517" i="1"/>
  <c r="D880" i="13" s="1"/>
  <c r="S4513" i="1"/>
  <c r="D876" i="13" s="1"/>
  <c r="S4509" i="1"/>
  <c r="D872" i="13" s="1"/>
  <c r="S4505" i="1"/>
  <c r="D868" i="13" s="1"/>
  <c r="S4501" i="1"/>
  <c r="D864" i="13" s="1"/>
  <c r="S4497" i="1"/>
  <c r="D860" i="13" s="1"/>
  <c r="S4493" i="1"/>
  <c r="D856" i="13" s="1"/>
  <c r="S4489" i="1"/>
  <c r="D852" i="13" s="1"/>
  <c r="S4485" i="1"/>
  <c r="D848" i="13" s="1"/>
  <c r="S4481" i="1"/>
  <c r="D844" i="13" s="1"/>
  <c r="S4477" i="1"/>
  <c r="D840" i="13" s="1"/>
  <c r="S4473" i="1"/>
  <c r="D836" i="13" s="1"/>
  <c r="S4469" i="1"/>
  <c r="D832" i="13" s="1"/>
  <c r="S4465" i="1"/>
  <c r="D828" i="13" s="1"/>
  <c r="S4461" i="1"/>
  <c r="D824" i="13" s="1"/>
  <c r="S4457" i="1"/>
  <c r="D820" i="13" s="1"/>
  <c r="S4453" i="1"/>
  <c r="D816" i="13" s="1"/>
  <c r="S4449" i="1"/>
  <c r="D812" i="13" s="1"/>
  <c r="S4445" i="1"/>
  <c r="D808" i="13" s="1"/>
  <c r="S4441" i="1"/>
  <c r="D804" i="13" s="1"/>
  <c r="S4437" i="1"/>
  <c r="D800" i="13" s="1"/>
  <c r="S4433" i="1"/>
  <c r="D796" i="13" s="1"/>
  <c r="S4429" i="1"/>
  <c r="D792" i="13" s="1"/>
  <c r="S4425" i="1"/>
  <c r="D788" i="13" s="1"/>
  <c r="S4421" i="1"/>
  <c r="D784" i="13" s="1"/>
  <c r="S4417" i="1"/>
  <c r="D780" i="13" s="1"/>
  <c r="S4413" i="1"/>
  <c r="D776" i="13" s="1"/>
  <c r="S4409" i="1"/>
  <c r="D772" i="13" s="1"/>
  <c r="S4405" i="1"/>
  <c r="D768" i="13" s="1"/>
  <c r="S4401" i="1"/>
  <c r="D764" i="13" s="1"/>
  <c r="S4397" i="1"/>
  <c r="D760" i="13" s="1"/>
  <c r="S4393" i="1"/>
  <c r="D756" i="13" s="1"/>
  <c r="S4389" i="1"/>
  <c r="D752" i="13" s="1"/>
  <c r="S4385" i="1"/>
  <c r="D748" i="13" s="1"/>
  <c r="S4381" i="1"/>
  <c r="D744" i="13" s="1"/>
  <c r="S4377" i="1"/>
  <c r="D740" i="13" s="1"/>
  <c r="S4373" i="1"/>
  <c r="D736" i="13" s="1"/>
  <c r="S4369" i="1"/>
  <c r="D732" i="13" s="1"/>
  <c r="S4365" i="1"/>
  <c r="D728" i="13" s="1"/>
  <c r="S4361" i="1"/>
  <c r="D724" i="13" s="1"/>
  <c r="S4357" i="1"/>
  <c r="D720" i="13" s="1"/>
  <c r="S4353" i="1"/>
  <c r="D716" i="13" s="1"/>
  <c r="S4349" i="1"/>
  <c r="D712" i="13" s="1"/>
  <c r="S4345" i="1"/>
  <c r="D708" i="13" s="1"/>
  <c r="S4341" i="1"/>
  <c r="D704" i="13" s="1"/>
  <c r="S4337" i="1"/>
  <c r="D700" i="13" s="1"/>
  <c r="S4333" i="1"/>
  <c r="D696" i="13" s="1"/>
  <c r="S4329" i="1"/>
  <c r="D692" i="13" s="1"/>
  <c r="S4325" i="1"/>
  <c r="D688" i="13" s="1"/>
  <c r="S4321" i="1"/>
  <c r="D684" i="13" s="1"/>
  <c r="S4317" i="1"/>
  <c r="D680" i="13" s="1"/>
  <c r="S4313" i="1"/>
  <c r="D676" i="13" s="1"/>
  <c r="S4309" i="1"/>
  <c r="D672" i="13" s="1"/>
  <c r="S4305" i="1"/>
  <c r="D668" i="13" s="1"/>
  <c r="S4301" i="1"/>
  <c r="D664" i="13" s="1"/>
  <c r="S4297" i="1"/>
  <c r="D660" i="13" s="1"/>
  <c r="S4293" i="1"/>
  <c r="D656" i="13" s="1"/>
  <c r="S4289" i="1"/>
  <c r="D652" i="13" s="1"/>
  <c r="S4285" i="1"/>
  <c r="D648" i="13" s="1"/>
  <c r="S4281" i="1"/>
  <c r="D644" i="13" s="1"/>
  <c r="S4277" i="1"/>
  <c r="D640" i="13" s="1"/>
  <c r="S4273" i="1"/>
  <c r="D636" i="13" s="1"/>
  <c r="S4269" i="1"/>
  <c r="D632" i="13" s="1"/>
  <c r="S4265" i="1"/>
  <c r="D628" i="13" s="1"/>
  <c r="S4261" i="1"/>
  <c r="D624" i="13" s="1"/>
  <c r="S4257" i="1"/>
  <c r="D620" i="13" s="1"/>
  <c r="S4253" i="1"/>
  <c r="D616" i="13" s="1"/>
  <c r="S4249" i="1"/>
  <c r="D612" i="13" s="1"/>
  <c r="S4245" i="1"/>
  <c r="D608" i="13" s="1"/>
  <c r="S4241" i="1"/>
  <c r="D604" i="13" s="1"/>
  <c r="S4237" i="1"/>
  <c r="D600" i="13" s="1"/>
  <c r="S4233" i="1"/>
  <c r="D596" i="13" s="1"/>
  <c r="S4229" i="1"/>
  <c r="D592" i="13" s="1"/>
  <c r="S4225" i="1"/>
  <c r="D588" i="13" s="1"/>
  <c r="S4221" i="1"/>
  <c r="D584" i="13" s="1"/>
  <c r="S4217" i="1"/>
  <c r="D580" i="13" s="1"/>
  <c r="S4213" i="1"/>
  <c r="D576" i="13" s="1"/>
  <c r="S4209" i="1"/>
  <c r="D572" i="13" s="1"/>
  <c r="S4205" i="1"/>
  <c r="D568" i="13" s="1"/>
  <c r="S4201" i="1"/>
  <c r="D564" i="13" s="1"/>
  <c r="S4197" i="1"/>
  <c r="D560" i="13" s="1"/>
  <c r="S4193" i="1"/>
  <c r="D556" i="13" s="1"/>
  <c r="S4189" i="1"/>
  <c r="D552" i="13" s="1"/>
  <c r="S4185" i="1"/>
  <c r="D548" i="13" s="1"/>
  <c r="S4181" i="1"/>
  <c r="D544" i="13" s="1"/>
  <c r="S4177" i="1"/>
  <c r="D540" i="13" s="1"/>
  <c r="S4173" i="1"/>
  <c r="D536" i="13" s="1"/>
  <c r="S4169" i="1"/>
  <c r="D532" i="13" s="1"/>
  <c r="S4165" i="1"/>
  <c r="D528" i="13" s="1"/>
  <c r="S4161" i="1"/>
  <c r="D524" i="13" s="1"/>
  <c r="S4157" i="1"/>
  <c r="D520" i="13" s="1"/>
  <c r="S4153" i="1"/>
  <c r="D516" i="13" s="1"/>
  <c r="S4149" i="1"/>
  <c r="D512" i="13" s="1"/>
  <c r="S4145" i="1"/>
  <c r="D508" i="13" s="1"/>
  <c r="S4141" i="1"/>
  <c r="D504" i="13" s="1"/>
  <c r="S4137" i="1"/>
  <c r="D500" i="13" s="1"/>
  <c r="S4133" i="1"/>
  <c r="D496" i="13" s="1"/>
  <c r="S4129" i="1"/>
  <c r="D492" i="13" s="1"/>
  <c r="S4125" i="1"/>
  <c r="D488" i="13" s="1"/>
  <c r="S4121" i="1"/>
  <c r="D484" i="13" s="1"/>
  <c r="S4117" i="1"/>
  <c r="D480" i="13" s="1"/>
  <c r="S4113" i="1"/>
  <c r="D476" i="13" s="1"/>
  <c r="S4109" i="1"/>
  <c r="D472" i="13" s="1"/>
  <c r="S4105" i="1"/>
  <c r="D468" i="13" s="1"/>
  <c r="S4101" i="1"/>
  <c r="D464" i="13" s="1"/>
  <c r="S4097" i="1"/>
  <c r="D460" i="13" s="1"/>
  <c r="S4093" i="1"/>
  <c r="D456" i="13" s="1"/>
  <c r="S4089" i="1"/>
  <c r="D452" i="13" s="1"/>
  <c r="S4085" i="1"/>
  <c r="D448" i="13" s="1"/>
  <c r="S4081" i="1"/>
  <c r="D444" i="13" s="1"/>
  <c r="S4077" i="1"/>
  <c r="D440" i="13" s="1"/>
  <c r="S4073" i="1"/>
  <c r="D436" i="13" s="1"/>
  <c r="S4069" i="1"/>
  <c r="D432" i="13" s="1"/>
  <c r="S4065" i="1"/>
  <c r="D428" i="13" s="1"/>
  <c r="S4061" i="1"/>
  <c r="D424" i="13" s="1"/>
  <c r="S4057" i="1"/>
  <c r="D420" i="13" s="1"/>
  <c r="S4053" i="1"/>
  <c r="D416" i="13" s="1"/>
  <c r="S4049" i="1"/>
  <c r="D412" i="13" s="1"/>
  <c r="S4045" i="1"/>
  <c r="D408" i="13" s="1"/>
  <c r="S4041" i="1"/>
  <c r="D404" i="13" s="1"/>
  <c r="S4037" i="1"/>
  <c r="D400" i="13" s="1"/>
  <c r="S4033" i="1"/>
  <c r="D396" i="13" s="1"/>
  <c r="S4029" i="1"/>
  <c r="D392" i="13" s="1"/>
  <c r="S4025" i="1"/>
  <c r="D388" i="13" s="1"/>
  <c r="S4021" i="1"/>
  <c r="D384" i="13" s="1"/>
  <c r="S4017" i="1"/>
  <c r="D380" i="13" s="1"/>
  <c r="S4013" i="1"/>
  <c r="D376" i="13" s="1"/>
  <c r="S4009" i="1"/>
  <c r="D372" i="13" s="1"/>
  <c r="S4005" i="1"/>
  <c r="D368" i="13" s="1"/>
  <c r="S4001" i="1"/>
  <c r="D364" i="13" s="1"/>
  <c r="S3997" i="1"/>
  <c r="D360" i="13" s="1"/>
  <c r="S3993" i="1"/>
  <c r="D356" i="13" s="1"/>
  <c r="S3989" i="1"/>
  <c r="D352" i="13" s="1"/>
  <c r="S3985" i="1"/>
  <c r="D348" i="13" s="1"/>
  <c r="S3981" i="1"/>
  <c r="D344" i="13" s="1"/>
  <c r="S3977" i="1"/>
  <c r="D340" i="13" s="1"/>
  <c r="S3973" i="1"/>
  <c r="D336" i="13" s="1"/>
  <c r="S3969" i="1"/>
  <c r="D332" i="13" s="1"/>
  <c r="S3965" i="1"/>
  <c r="D328" i="13" s="1"/>
  <c r="S3961" i="1"/>
  <c r="D324" i="13" s="1"/>
  <c r="S3957" i="1"/>
  <c r="D320" i="13" s="1"/>
  <c r="S3953" i="1"/>
  <c r="D316" i="13" s="1"/>
  <c r="S3949" i="1"/>
  <c r="D312" i="13" s="1"/>
  <c r="S3945" i="1"/>
  <c r="D308" i="13" s="1"/>
  <c r="S3941" i="1"/>
  <c r="D304" i="13" s="1"/>
  <c r="S3937" i="1"/>
  <c r="D300" i="13" s="1"/>
  <c r="S3933" i="1"/>
  <c r="D296" i="13" s="1"/>
  <c r="S3929" i="1"/>
  <c r="D292" i="13" s="1"/>
  <c r="S3925" i="1"/>
  <c r="D288" i="13" s="1"/>
  <c r="S3921" i="1"/>
  <c r="D284" i="13" s="1"/>
  <c r="S3917" i="1"/>
  <c r="D280" i="13" s="1"/>
  <c r="S3913" i="1"/>
  <c r="D276" i="13" s="1"/>
  <c r="S3909" i="1"/>
  <c r="D272" i="13" s="1"/>
  <c r="S3905" i="1"/>
  <c r="D268" i="13" s="1"/>
  <c r="S3901" i="1"/>
  <c r="D264" i="13" s="1"/>
  <c r="S3897" i="1"/>
  <c r="D260" i="13" s="1"/>
  <c r="S3893" i="1"/>
  <c r="D256" i="13" s="1"/>
  <c r="S3889" i="1"/>
  <c r="D252" i="13" s="1"/>
  <c r="S3885" i="1"/>
  <c r="D248" i="13" s="1"/>
  <c r="S3881" i="1"/>
  <c r="D244" i="13" s="1"/>
  <c r="S3877" i="1"/>
  <c r="D240" i="13" s="1"/>
  <c r="S3873" i="1"/>
  <c r="D236" i="13" s="1"/>
  <c r="S3869" i="1"/>
  <c r="D232" i="13" s="1"/>
  <c r="S3865" i="1"/>
  <c r="D228" i="13" s="1"/>
  <c r="S3861" i="1"/>
  <c r="D224" i="13" s="1"/>
  <c r="S3857" i="1"/>
  <c r="D220" i="13" s="1"/>
  <c r="S3853" i="1"/>
  <c r="D216" i="13" s="1"/>
  <c r="S3849" i="1"/>
  <c r="D212" i="13" s="1"/>
  <c r="S3845" i="1"/>
  <c r="D208" i="13" s="1"/>
  <c r="S3841" i="1"/>
  <c r="D204" i="13" s="1"/>
  <c r="S3837" i="1"/>
  <c r="D200" i="13" s="1"/>
  <c r="S3833" i="1"/>
  <c r="D196" i="13" s="1"/>
  <c r="S3829" i="1"/>
  <c r="D192" i="13" s="1"/>
  <c r="S3825" i="1"/>
  <c r="D188" i="13" s="1"/>
  <c r="S3821" i="1"/>
  <c r="D184" i="13" s="1"/>
  <c r="S3817" i="1"/>
  <c r="D180" i="13" s="1"/>
  <c r="S3813" i="1"/>
  <c r="D176" i="13" s="1"/>
  <c r="S3809" i="1"/>
  <c r="D172" i="13" s="1"/>
  <c r="S3805" i="1"/>
  <c r="D168" i="13" s="1"/>
  <c r="S3801" i="1"/>
  <c r="D164" i="13" s="1"/>
  <c r="S3797" i="1"/>
  <c r="D160" i="13" s="1"/>
  <c r="S3793" i="1"/>
  <c r="D156" i="13" s="1"/>
  <c r="S3789" i="1"/>
  <c r="D152" i="13" s="1"/>
  <c r="S3785" i="1"/>
  <c r="D148" i="13" s="1"/>
  <c r="S3781" i="1"/>
  <c r="D144" i="13" s="1"/>
  <c r="S3777" i="1"/>
  <c r="D140" i="13" s="1"/>
  <c r="S3773" i="1"/>
  <c r="D136" i="13" s="1"/>
  <c r="S3769" i="1"/>
  <c r="D132" i="13" s="1"/>
  <c r="S3765" i="1"/>
  <c r="D128" i="13" s="1"/>
  <c r="S3761" i="1"/>
  <c r="D124" i="13" s="1"/>
  <c r="S3757" i="1"/>
  <c r="D120" i="13" s="1"/>
  <c r="S3753" i="1"/>
  <c r="D116" i="13" s="1"/>
  <c r="S3749" i="1"/>
  <c r="D112" i="13" s="1"/>
  <c r="S3745" i="1"/>
  <c r="D108" i="13" s="1"/>
  <c r="S3741" i="1"/>
  <c r="D104" i="13" s="1"/>
  <c r="S3737" i="1"/>
  <c r="D100" i="13" s="1"/>
  <c r="S3733" i="1"/>
  <c r="D96" i="13" s="1"/>
  <c r="S3729" i="1"/>
  <c r="D92" i="13" s="1"/>
  <c r="S3725" i="1"/>
  <c r="D88" i="13" s="1"/>
  <c r="S3721" i="1"/>
  <c r="D84" i="13" s="1"/>
  <c r="S3717" i="1"/>
  <c r="D80" i="13" s="1"/>
  <c r="S3713" i="1"/>
  <c r="D76" i="13" s="1"/>
  <c r="S3709" i="1"/>
  <c r="D72" i="13" s="1"/>
  <c r="S3705" i="1"/>
  <c r="D68" i="13" s="1"/>
  <c r="S3701" i="1"/>
  <c r="D64" i="13" s="1"/>
  <c r="S3697" i="1"/>
  <c r="D60" i="13" s="1"/>
  <c r="S3693" i="1"/>
  <c r="D56" i="13" s="1"/>
  <c r="S3689" i="1"/>
  <c r="D52" i="13" s="1"/>
  <c r="S3685" i="1"/>
  <c r="D48" i="13" s="1"/>
  <c r="S3681" i="1"/>
  <c r="D44" i="13" s="1"/>
  <c r="S3677" i="1"/>
  <c r="D40" i="13" s="1"/>
  <c r="S3673" i="1"/>
  <c r="D36" i="13" s="1"/>
  <c r="S3669" i="1"/>
  <c r="D32" i="13" s="1"/>
  <c r="S3665" i="1"/>
  <c r="D28" i="13" s="1"/>
  <c r="S3661" i="1"/>
  <c r="D24" i="13" s="1"/>
  <c r="S3657" i="1"/>
  <c r="D20" i="13" s="1"/>
  <c r="S3653" i="1"/>
  <c r="D16" i="13" s="1"/>
  <c r="S3649" i="1"/>
  <c r="D12" i="13" s="1"/>
  <c r="S3645" i="1"/>
  <c r="D8" i="13" s="1"/>
  <c r="S3641" i="1"/>
  <c r="D4" i="13" s="1"/>
  <c r="S3637" i="1"/>
  <c r="D6552" i="13" s="1"/>
  <c r="S3633" i="1"/>
  <c r="D6548" i="13" s="1"/>
  <c r="S3629" i="1"/>
  <c r="D6544" i="13" s="1"/>
  <c r="S3625" i="1"/>
  <c r="D6540" i="13" s="1"/>
  <c r="S3621" i="1"/>
  <c r="D6536" i="13" s="1"/>
  <c r="S3617" i="1"/>
  <c r="D6532" i="13" s="1"/>
  <c r="S3613" i="1"/>
  <c r="D6528" i="13" s="1"/>
  <c r="S3609" i="1"/>
  <c r="D6524" i="13" s="1"/>
  <c r="S3605" i="1"/>
  <c r="D6520" i="13" s="1"/>
  <c r="S3601" i="1"/>
  <c r="D6516" i="13" s="1"/>
  <c r="S3597" i="1"/>
  <c r="D6512" i="13" s="1"/>
  <c r="S3593" i="1"/>
  <c r="D6508" i="13" s="1"/>
  <c r="S3589" i="1"/>
  <c r="D6504" i="13" s="1"/>
  <c r="S3585" i="1"/>
  <c r="D6500" i="13" s="1"/>
  <c r="S3581" i="1"/>
  <c r="D6496" i="13" s="1"/>
  <c r="S3577" i="1"/>
  <c r="D6492" i="13" s="1"/>
  <c r="S3573" i="1"/>
  <c r="D6488" i="13" s="1"/>
  <c r="S3569" i="1"/>
  <c r="D6484" i="13" s="1"/>
  <c r="S3565" i="1"/>
  <c r="D6480" i="13" s="1"/>
  <c r="S3561" i="1"/>
  <c r="D6476" i="13" s="1"/>
  <c r="S3557" i="1"/>
  <c r="D6472" i="13" s="1"/>
  <c r="S3553" i="1"/>
  <c r="D6468" i="13" s="1"/>
  <c r="S3549" i="1"/>
  <c r="D6464" i="13" s="1"/>
  <c r="S3545" i="1"/>
  <c r="D6460" i="13" s="1"/>
  <c r="S3541" i="1"/>
  <c r="D6456" i="13" s="1"/>
  <c r="S3537" i="1"/>
  <c r="D6452" i="13" s="1"/>
  <c r="S3533" i="1"/>
  <c r="D6448" i="13" s="1"/>
  <c r="S3529" i="1"/>
  <c r="D6444" i="13" s="1"/>
  <c r="S3525" i="1"/>
  <c r="D6440" i="13" s="1"/>
  <c r="S3521" i="1"/>
  <c r="D6436" i="13" s="1"/>
  <c r="S3517" i="1"/>
  <c r="D6432" i="13" s="1"/>
  <c r="S3513" i="1"/>
  <c r="D6428" i="13" s="1"/>
  <c r="S3509" i="1"/>
  <c r="D6424" i="13" s="1"/>
  <c r="S3505" i="1"/>
  <c r="D6420" i="13" s="1"/>
  <c r="S3501" i="1"/>
  <c r="D6416" i="13" s="1"/>
  <c r="S3497" i="1"/>
  <c r="D6412" i="13" s="1"/>
  <c r="S3493" i="1"/>
  <c r="D6408" i="13" s="1"/>
  <c r="S3489" i="1"/>
  <c r="D6404" i="13" s="1"/>
  <c r="S3485" i="1"/>
  <c r="D6400" i="13" s="1"/>
  <c r="S3481" i="1"/>
  <c r="D6396" i="13" s="1"/>
  <c r="S3477" i="1"/>
  <c r="D6392" i="13" s="1"/>
  <c r="S3473" i="1"/>
  <c r="D6388" i="13" s="1"/>
  <c r="S3469" i="1"/>
  <c r="D6384" i="13" s="1"/>
  <c r="S3465" i="1"/>
  <c r="D6380" i="13" s="1"/>
  <c r="S3461" i="1"/>
  <c r="D6376" i="13" s="1"/>
  <c r="S3457" i="1"/>
  <c r="D6372" i="13" s="1"/>
  <c r="S3453" i="1"/>
  <c r="D6368" i="13" s="1"/>
  <c r="S3449" i="1"/>
  <c r="D6364" i="13" s="1"/>
  <c r="S3445" i="1"/>
  <c r="D6360" i="13" s="1"/>
  <c r="S3441" i="1"/>
  <c r="D6356" i="13" s="1"/>
  <c r="S3437" i="1"/>
  <c r="D6352" i="13" s="1"/>
  <c r="S3433" i="1"/>
  <c r="D6348" i="13" s="1"/>
  <c r="S3429" i="1"/>
  <c r="D6344" i="13" s="1"/>
  <c r="S3425" i="1"/>
  <c r="D6340" i="13" s="1"/>
  <c r="S3421" i="1"/>
  <c r="D6336" i="13" s="1"/>
  <c r="S3417" i="1"/>
  <c r="D6332" i="13" s="1"/>
  <c r="S3413" i="1"/>
  <c r="D6328" i="13" s="1"/>
  <c r="S3409" i="1"/>
  <c r="D6324" i="13" s="1"/>
  <c r="S3405" i="1"/>
  <c r="D6320" i="13" s="1"/>
  <c r="S3401" i="1"/>
  <c r="D6316" i="13" s="1"/>
  <c r="S3397" i="1"/>
  <c r="D6312" i="13" s="1"/>
  <c r="S3393" i="1"/>
  <c r="D6308" i="13" s="1"/>
  <c r="S3389" i="1"/>
  <c r="D6304" i="13" s="1"/>
  <c r="S3385" i="1"/>
  <c r="D6300" i="13" s="1"/>
  <c r="S3381" i="1"/>
  <c r="D6296" i="13" s="1"/>
  <c r="S3377" i="1"/>
  <c r="D6292" i="13" s="1"/>
  <c r="S3373" i="1"/>
  <c r="D6288" i="13" s="1"/>
  <c r="S3369" i="1"/>
  <c r="D6284" i="13" s="1"/>
  <c r="S3365" i="1"/>
  <c r="D6280" i="13" s="1"/>
  <c r="S3361" i="1"/>
  <c r="D6276" i="13" s="1"/>
  <c r="S3357" i="1"/>
  <c r="D6272" i="13" s="1"/>
  <c r="S3353" i="1"/>
  <c r="D6268" i="13" s="1"/>
  <c r="S3349" i="1"/>
  <c r="D6264" i="13" s="1"/>
  <c r="S3345" i="1"/>
  <c r="D6260" i="13" s="1"/>
  <c r="S3341" i="1"/>
  <c r="D6256" i="13" s="1"/>
  <c r="S3337" i="1"/>
  <c r="D6252" i="13" s="1"/>
  <c r="S3333" i="1"/>
  <c r="D6248" i="13" s="1"/>
  <c r="S3329" i="1"/>
  <c r="D6244" i="13" s="1"/>
  <c r="S3325" i="1"/>
  <c r="D6240" i="13" s="1"/>
  <c r="S3321" i="1"/>
  <c r="D6236" i="13" s="1"/>
  <c r="S3317" i="1"/>
  <c r="D6232" i="13" s="1"/>
  <c r="S3313" i="1"/>
  <c r="D6228" i="13" s="1"/>
  <c r="S3309" i="1"/>
  <c r="D6224" i="13" s="1"/>
  <c r="S3305" i="1"/>
  <c r="D6220" i="13" s="1"/>
  <c r="S3301" i="1"/>
  <c r="D6216" i="13" s="1"/>
  <c r="S3297" i="1"/>
  <c r="D6212" i="13" s="1"/>
  <c r="S3293" i="1"/>
  <c r="D6208" i="13" s="1"/>
  <c r="S3289" i="1"/>
  <c r="D6204" i="13" s="1"/>
  <c r="S3285" i="1"/>
  <c r="D6200" i="13" s="1"/>
  <c r="S3281" i="1"/>
  <c r="D6196" i="13" s="1"/>
  <c r="S3277" i="1"/>
  <c r="D6192" i="13" s="1"/>
  <c r="S3273" i="1"/>
  <c r="D6188" i="13" s="1"/>
  <c r="S3269" i="1"/>
  <c r="D6184" i="13" s="1"/>
  <c r="S3265" i="1"/>
  <c r="D6180" i="13" s="1"/>
  <c r="S3261" i="1"/>
  <c r="D6176" i="13" s="1"/>
  <c r="S3257" i="1"/>
  <c r="D6172" i="13" s="1"/>
  <c r="S3253" i="1"/>
  <c r="D6168" i="13" s="1"/>
  <c r="S3249" i="1"/>
  <c r="D6164" i="13" s="1"/>
  <c r="S3245" i="1"/>
  <c r="D6160" i="13" s="1"/>
  <c r="S3241" i="1"/>
  <c r="D6156" i="13" s="1"/>
  <c r="S3237" i="1"/>
  <c r="D6152" i="13" s="1"/>
  <c r="S3233" i="1"/>
  <c r="D6148" i="13" s="1"/>
  <c r="S3229" i="1"/>
  <c r="D6144" i="13" s="1"/>
  <c r="S3225" i="1"/>
  <c r="D6140" i="13" s="1"/>
  <c r="S3221" i="1"/>
  <c r="D6136" i="13" s="1"/>
  <c r="S3217" i="1"/>
  <c r="D6132" i="13" s="1"/>
  <c r="S3213" i="1"/>
  <c r="D6128" i="13" s="1"/>
  <c r="S3209" i="1"/>
  <c r="D6124" i="13" s="1"/>
  <c r="S3205" i="1"/>
  <c r="D6120" i="13" s="1"/>
  <c r="S3201" i="1"/>
  <c r="D6116" i="13" s="1"/>
  <c r="S3197" i="1"/>
  <c r="D6112" i="13" s="1"/>
  <c r="S3193" i="1"/>
  <c r="D6108" i="13" s="1"/>
  <c r="S3189" i="1"/>
  <c r="D6104" i="13" s="1"/>
  <c r="S3185" i="1"/>
  <c r="D6100" i="13" s="1"/>
  <c r="S3181" i="1"/>
  <c r="D6096" i="13" s="1"/>
  <c r="S3177" i="1"/>
  <c r="D6092" i="13" s="1"/>
  <c r="S3173" i="1"/>
  <c r="D6088" i="13" s="1"/>
  <c r="S3169" i="1"/>
  <c r="D6084" i="13" s="1"/>
  <c r="S3165" i="1"/>
  <c r="D6080" i="13" s="1"/>
  <c r="S3161" i="1"/>
  <c r="D6076" i="13" s="1"/>
  <c r="S3157" i="1"/>
  <c r="D6072" i="13" s="1"/>
  <c r="S3153" i="1"/>
  <c r="D6068" i="13" s="1"/>
  <c r="S3149" i="1"/>
  <c r="D6064" i="13" s="1"/>
  <c r="S3145" i="1"/>
  <c r="D6060" i="13" s="1"/>
  <c r="S3141" i="1"/>
  <c r="D6056" i="13" s="1"/>
  <c r="S3137" i="1"/>
  <c r="D6052" i="13" s="1"/>
  <c r="S3133" i="1"/>
  <c r="D6048" i="13" s="1"/>
  <c r="S3129" i="1"/>
  <c r="D6044" i="13" s="1"/>
  <c r="S3125" i="1"/>
  <c r="D6040" i="13" s="1"/>
  <c r="S3121" i="1"/>
  <c r="D6036" i="13" s="1"/>
  <c r="S3105" i="1"/>
  <c r="D6020" i="13" s="1"/>
  <c r="S3089" i="1"/>
  <c r="D6004" i="13" s="1"/>
  <c r="S3073" i="1"/>
  <c r="D5988" i="13" s="1"/>
  <c r="S3057" i="1"/>
  <c r="D5972" i="13" s="1"/>
  <c r="S3041" i="1"/>
  <c r="D5956" i="13" s="1"/>
  <c r="S3025" i="1"/>
  <c r="D5940" i="13" s="1"/>
  <c r="S3009" i="1"/>
  <c r="D5924" i="13" s="1"/>
  <c r="S2993" i="1"/>
  <c r="D5908" i="13" s="1"/>
  <c r="S2977" i="1"/>
  <c r="D5892" i="13" s="1"/>
  <c r="S2961" i="1"/>
  <c r="D5876" i="13" s="1"/>
  <c r="S2945" i="1"/>
  <c r="D5860" i="13" s="1"/>
  <c r="S2929" i="1"/>
  <c r="D5844" i="13" s="1"/>
  <c r="S2913" i="1"/>
  <c r="D5828" i="13" s="1"/>
  <c r="S2897" i="1"/>
  <c r="D5812" i="13" s="1"/>
  <c r="S2881" i="1"/>
  <c r="D5796" i="13" s="1"/>
  <c r="S2865" i="1"/>
  <c r="D5780" i="13" s="1"/>
  <c r="S2849" i="1"/>
  <c r="D5764" i="13" s="1"/>
  <c r="S2833" i="1"/>
  <c r="D5748" i="13" s="1"/>
  <c r="S2817" i="1"/>
  <c r="D5732" i="13" s="1"/>
  <c r="S2801" i="1"/>
  <c r="D5716" i="13" s="1"/>
  <c r="S2785" i="1"/>
  <c r="D5700" i="13" s="1"/>
  <c r="S2769" i="1"/>
  <c r="D5684" i="13" s="1"/>
  <c r="S2753" i="1"/>
  <c r="D5668" i="13" s="1"/>
  <c r="S2737" i="1"/>
  <c r="D5652" i="13" s="1"/>
  <c r="S2721" i="1"/>
  <c r="D5636" i="13" s="1"/>
  <c r="S2705" i="1"/>
  <c r="D5620" i="13" s="1"/>
  <c r="S2689" i="1"/>
  <c r="D5604" i="13" s="1"/>
  <c r="S2673" i="1"/>
  <c r="D5588" i="13" s="1"/>
  <c r="S2657" i="1"/>
  <c r="D5572" i="13" s="1"/>
  <c r="S2641" i="1"/>
  <c r="D5556" i="13" s="1"/>
  <c r="S2625" i="1"/>
  <c r="D5540" i="13" s="1"/>
  <c r="S2609" i="1"/>
  <c r="D5524" i="13" s="1"/>
  <c r="S2593" i="1"/>
  <c r="D5508" i="13" s="1"/>
  <c r="S2577" i="1"/>
  <c r="D5492" i="13" s="1"/>
  <c r="S2561" i="1"/>
  <c r="D5476" i="13" s="1"/>
  <c r="S2545" i="1"/>
  <c r="D5460" i="13" s="1"/>
  <c r="S2529" i="1"/>
  <c r="D5444" i="13" s="1"/>
  <c r="S2513" i="1"/>
  <c r="D5428" i="13" s="1"/>
  <c r="S2497" i="1"/>
  <c r="D5412" i="13" s="1"/>
  <c r="S2481" i="1"/>
  <c r="D5396" i="13" s="1"/>
  <c r="S2465" i="1"/>
  <c r="D5380" i="13" s="1"/>
  <c r="S2449" i="1"/>
  <c r="D5364" i="13" s="1"/>
  <c r="Q14" i="9"/>
  <c r="Q16" i="9"/>
  <c r="F91" i="5"/>
  <c r="S5815" i="1"/>
  <c r="D2178" i="13" s="1"/>
  <c r="S5811" i="1"/>
  <c r="D2174" i="13" s="1"/>
  <c r="S5807" i="1"/>
  <c r="D2170" i="13" s="1"/>
  <c r="S5803" i="1"/>
  <c r="D2166" i="13" s="1"/>
  <c r="S5799" i="1"/>
  <c r="D2162" i="13" s="1"/>
  <c r="S5795" i="1"/>
  <c r="D2158" i="13" s="1"/>
  <c r="S5791" i="1"/>
  <c r="D2154" i="13" s="1"/>
  <c r="S5787" i="1"/>
  <c r="D2150" i="13" s="1"/>
  <c r="S5783" i="1"/>
  <c r="D2146" i="13" s="1"/>
  <c r="S5779" i="1"/>
  <c r="D2142" i="13" s="1"/>
  <c r="S5775" i="1"/>
  <c r="D2138" i="13" s="1"/>
  <c r="S5771" i="1"/>
  <c r="D2134" i="13" s="1"/>
  <c r="S5767" i="1"/>
  <c r="D2130" i="13" s="1"/>
  <c r="S5763" i="1"/>
  <c r="D2126" i="13" s="1"/>
  <c r="S5759" i="1"/>
  <c r="D2122" i="13" s="1"/>
  <c r="S5755" i="1"/>
  <c r="D2118" i="13" s="1"/>
  <c r="S5751" i="1"/>
  <c r="D2114" i="13" s="1"/>
  <c r="S5747" i="1"/>
  <c r="D2110" i="13" s="1"/>
  <c r="S5743" i="1"/>
  <c r="D2106" i="13" s="1"/>
  <c r="S5739" i="1"/>
  <c r="D2102" i="13" s="1"/>
  <c r="S5735" i="1"/>
  <c r="D2098" i="13" s="1"/>
  <c r="S5731" i="1"/>
  <c r="D2094" i="13" s="1"/>
  <c r="S5727" i="1"/>
  <c r="D2090" i="13" s="1"/>
  <c r="S5723" i="1"/>
  <c r="D2086" i="13" s="1"/>
  <c r="S5719" i="1"/>
  <c r="D2082" i="13" s="1"/>
  <c r="S5715" i="1"/>
  <c r="D2078" i="13" s="1"/>
  <c r="S5711" i="1"/>
  <c r="D2074" i="13" s="1"/>
  <c r="S5707" i="1"/>
  <c r="D2070" i="13" s="1"/>
  <c r="S5703" i="1"/>
  <c r="D2066" i="13" s="1"/>
  <c r="S5699" i="1"/>
  <c r="D2062" i="13" s="1"/>
  <c r="S5695" i="1"/>
  <c r="D2058" i="13" s="1"/>
  <c r="S5691" i="1"/>
  <c r="D2054" i="13" s="1"/>
  <c r="S5687" i="1"/>
  <c r="D2050" i="13" s="1"/>
  <c r="S5683" i="1"/>
  <c r="D2046" i="13" s="1"/>
  <c r="S5679" i="1"/>
  <c r="D2042" i="13" s="1"/>
  <c r="S5675" i="1"/>
  <c r="D2038" i="13" s="1"/>
  <c r="S5671" i="1"/>
  <c r="D2034" i="13" s="1"/>
  <c r="S5667" i="1"/>
  <c r="D2030" i="13" s="1"/>
  <c r="S5663" i="1"/>
  <c r="D2026" i="13" s="1"/>
  <c r="S5659" i="1"/>
  <c r="D2022" i="13" s="1"/>
  <c r="S5655" i="1"/>
  <c r="D2018" i="13" s="1"/>
  <c r="S5651" i="1"/>
  <c r="D2014" i="13" s="1"/>
  <c r="S5647" i="1"/>
  <c r="D2010" i="13" s="1"/>
  <c r="S5643" i="1"/>
  <c r="D2006" i="13" s="1"/>
  <c r="S5639" i="1"/>
  <c r="D2002" i="13" s="1"/>
  <c r="S5635" i="1"/>
  <c r="D1998" i="13" s="1"/>
  <c r="S5631" i="1"/>
  <c r="D1994" i="13" s="1"/>
  <c r="S5627" i="1"/>
  <c r="D1990" i="13" s="1"/>
  <c r="S5623" i="1"/>
  <c r="D1986" i="13" s="1"/>
  <c r="S5619" i="1"/>
  <c r="D1982" i="13" s="1"/>
  <c r="S5615" i="1"/>
  <c r="D1978" i="13" s="1"/>
  <c r="S5611" i="1"/>
  <c r="D1974" i="13" s="1"/>
  <c r="S5607" i="1"/>
  <c r="D1970" i="13" s="1"/>
  <c r="S5603" i="1"/>
  <c r="D1966" i="13" s="1"/>
  <c r="S5599" i="1"/>
  <c r="D1962" i="13" s="1"/>
  <c r="S5595" i="1"/>
  <c r="D1958" i="13" s="1"/>
  <c r="S5591" i="1"/>
  <c r="D1954" i="13" s="1"/>
  <c r="S5587" i="1"/>
  <c r="D1950" i="13" s="1"/>
  <c r="S5583" i="1"/>
  <c r="D1946" i="13" s="1"/>
  <c r="S5579" i="1"/>
  <c r="D1942" i="13" s="1"/>
  <c r="S5575" i="1"/>
  <c r="D1938" i="13" s="1"/>
  <c r="S5571" i="1"/>
  <c r="D1934" i="13" s="1"/>
  <c r="S5567" i="1"/>
  <c r="D1930" i="13" s="1"/>
  <c r="S5563" i="1"/>
  <c r="D1926" i="13" s="1"/>
  <c r="S5559" i="1"/>
  <c r="D1922" i="13" s="1"/>
  <c r="S5555" i="1"/>
  <c r="D1918" i="13" s="1"/>
  <c r="S5551" i="1"/>
  <c r="D1914" i="13" s="1"/>
  <c r="S5547" i="1"/>
  <c r="D1910" i="13" s="1"/>
  <c r="S5543" i="1"/>
  <c r="D1906" i="13" s="1"/>
  <c r="S5539" i="1"/>
  <c r="D1902" i="13" s="1"/>
  <c r="S5535" i="1"/>
  <c r="D1898" i="13" s="1"/>
  <c r="S5531" i="1"/>
  <c r="D1894" i="13" s="1"/>
  <c r="S5527" i="1"/>
  <c r="D1890" i="13" s="1"/>
  <c r="S5523" i="1"/>
  <c r="D1886" i="13" s="1"/>
  <c r="S5519" i="1"/>
  <c r="D1882" i="13" s="1"/>
  <c r="S5515" i="1"/>
  <c r="D1878" i="13" s="1"/>
  <c r="S5511" i="1"/>
  <c r="D1874" i="13" s="1"/>
  <c r="S5507" i="1"/>
  <c r="D1870" i="13" s="1"/>
  <c r="S5503" i="1"/>
  <c r="D1866" i="13" s="1"/>
  <c r="S5499" i="1"/>
  <c r="D1862" i="13" s="1"/>
  <c r="S5495" i="1"/>
  <c r="D1858" i="13" s="1"/>
  <c r="S5491" i="1"/>
  <c r="D1854" i="13" s="1"/>
  <c r="S5487" i="1"/>
  <c r="D1850" i="13" s="1"/>
  <c r="S5483" i="1"/>
  <c r="D1846" i="13" s="1"/>
  <c r="S5479" i="1"/>
  <c r="D1842" i="13" s="1"/>
  <c r="S3119" i="1"/>
  <c r="D6034" i="13" s="1"/>
  <c r="S3115" i="1"/>
  <c r="D6030" i="13" s="1"/>
  <c r="S3111" i="1"/>
  <c r="D6026" i="13" s="1"/>
  <c r="S3107" i="1"/>
  <c r="D6022" i="13" s="1"/>
  <c r="S3103" i="1"/>
  <c r="D6018" i="13" s="1"/>
  <c r="S3099" i="1"/>
  <c r="D6014" i="13" s="1"/>
  <c r="S3095" i="1"/>
  <c r="D6010" i="13" s="1"/>
  <c r="S3091" i="1"/>
  <c r="D6006" i="13" s="1"/>
  <c r="S3087" i="1"/>
  <c r="D6002" i="13" s="1"/>
  <c r="S3083" i="1"/>
  <c r="D5998" i="13" s="1"/>
  <c r="S3079" i="1"/>
  <c r="D5994" i="13" s="1"/>
  <c r="S3075" i="1"/>
  <c r="D5990" i="13" s="1"/>
  <c r="S3071" i="1"/>
  <c r="D5986" i="13" s="1"/>
  <c r="S3067" i="1"/>
  <c r="D5982" i="13" s="1"/>
  <c r="S3063" i="1"/>
  <c r="D5978" i="13" s="1"/>
  <c r="S3059" i="1"/>
  <c r="D5974" i="13" s="1"/>
  <c r="S3055" i="1"/>
  <c r="D5970" i="13" s="1"/>
  <c r="S3051" i="1"/>
  <c r="D5966" i="13" s="1"/>
  <c r="S3047" i="1"/>
  <c r="D5962" i="13" s="1"/>
  <c r="S3043" i="1"/>
  <c r="D5958" i="13" s="1"/>
  <c r="S3039" i="1"/>
  <c r="D5954" i="13" s="1"/>
  <c r="S3035" i="1"/>
  <c r="D5950" i="13" s="1"/>
  <c r="S3031" i="1"/>
  <c r="D5946" i="13" s="1"/>
  <c r="S3027" i="1"/>
  <c r="D5942" i="13" s="1"/>
  <c r="S3023" i="1"/>
  <c r="D5938" i="13" s="1"/>
  <c r="S3019" i="1"/>
  <c r="D5934" i="13" s="1"/>
  <c r="S3015" i="1"/>
  <c r="D5930" i="13" s="1"/>
  <c r="S3011" i="1"/>
  <c r="D5926" i="13" s="1"/>
  <c r="S3007" i="1"/>
  <c r="D5922" i="13" s="1"/>
  <c r="S3003" i="1"/>
  <c r="D5918" i="13" s="1"/>
  <c r="S2999" i="1"/>
  <c r="D5914" i="13" s="1"/>
  <c r="S2995" i="1"/>
  <c r="D5910" i="13" s="1"/>
  <c r="S2991" i="1"/>
  <c r="D5906" i="13" s="1"/>
  <c r="S2987" i="1"/>
  <c r="D5902" i="13" s="1"/>
  <c r="S2983" i="1"/>
  <c r="D5898" i="13" s="1"/>
  <c r="S2979" i="1"/>
  <c r="D5894" i="13" s="1"/>
  <c r="S2975" i="1"/>
  <c r="D5890" i="13" s="1"/>
  <c r="S2971" i="1"/>
  <c r="D5886" i="13" s="1"/>
  <c r="S2967" i="1"/>
  <c r="D5882" i="13" s="1"/>
  <c r="S2963" i="1"/>
  <c r="D5878" i="13" s="1"/>
  <c r="S2959" i="1"/>
  <c r="D5874" i="13" s="1"/>
  <c r="S2955" i="1"/>
  <c r="D5870" i="13" s="1"/>
  <c r="S2951" i="1"/>
  <c r="D5866" i="13" s="1"/>
  <c r="S2947" i="1"/>
  <c r="D5862" i="13" s="1"/>
  <c r="S2943" i="1"/>
  <c r="D5858" i="13" s="1"/>
  <c r="S2939" i="1"/>
  <c r="D5854" i="13" s="1"/>
  <c r="S2935" i="1"/>
  <c r="D5850" i="13" s="1"/>
  <c r="S2931" i="1"/>
  <c r="D5846" i="13" s="1"/>
  <c r="S2927" i="1"/>
  <c r="D5842" i="13" s="1"/>
  <c r="S2923" i="1"/>
  <c r="D5838" i="13" s="1"/>
  <c r="S2919" i="1"/>
  <c r="D5834" i="13" s="1"/>
  <c r="S2915" i="1"/>
  <c r="D5830" i="13" s="1"/>
  <c r="S2911" i="1"/>
  <c r="D5826" i="13" s="1"/>
  <c r="S2907" i="1"/>
  <c r="D5822" i="13" s="1"/>
  <c r="S2903" i="1"/>
  <c r="D5818" i="13" s="1"/>
  <c r="S2899" i="1"/>
  <c r="D5814" i="13" s="1"/>
  <c r="S2895" i="1"/>
  <c r="D5810" i="13" s="1"/>
  <c r="S2891" i="1"/>
  <c r="D5806" i="13" s="1"/>
  <c r="S2887" i="1"/>
  <c r="D5802" i="13" s="1"/>
  <c r="S2883" i="1"/>
  <c r="D5798" i="13" s="1"/>
  <c r="S2879" i="1"/>
  <c r="D5794" i="13" s="1"/>
  <c r="S2875" i="1"/>
  <c r="D5790" i="13" s="1"/>
  <c r="S2871" i="1"/>
  <c r="D5786" i="13" s="1"/>
  <c r="S2867" i="1"/>
  <c r="D5782" i="13" s="1"/>
  <c r="S2863" i="1"/>
  <c r="D5778" i="13" s="1"/>
  <c r="S2859" i="1"/>
  <c r="D5774" i="13" s="1"/>
  <c r="S2855" i="1"/>
  <c r="D5770" i="13" s="1"/>
  <c r="S2851" i="1"/>
  <c r="D5766" i="13" s="1"/>
  <c r="S2847" i="1"/>
  <c r="D5762" i="13" s="1"/>
  <c r="S2843" i="1"/>
  <c r="D5758" i="13" s="1"/>
  <c r="S2839" i="1"/>
  <c r="D5754" i="13" s="1"/>
  <c r="S2835" i="1"/>
  <c r="D5750" i="13" s="1"/>
  <c r="S2831" i="1"/>
  <c r="D5746" i="13" s="1"/>
  <c r="S2827" i="1"/>
  <c r="D5742" i="13" s="1"/>
  <c r="S2823" i="1"/>
  <c r="D5738" i="13" s="1"/>
  <c r="S2819" i="1"/>
  <c r="D5734" i="13" s="1"/>
  <c r="S2815" i="1"/>
  <c r="D5730" i="13" s="1"/>
  <c r="S2811" i="1"/>
  <c r="D5726" i="13" s="1"/>
  <c r="S2807" i="1"/>
  <c r="D5722" i="13" s="1"/>
  <c r="S2803" i="1"/>
  <c r="D5718" i="13" s="1"/>
  <c r="S2799" i="1"/>
  <c r="D5714" i="13" s="1"/>
  <c r="S2795" i="1"/>
  <c r="D5710" i="13" s="1"/>
  <c r="S2791" i="1"/>
  <c r="D5706" i="13" s="1"/>
  <c r="S2787" i="1"/>
  <c r="D5702" i="13" s="1"/>
  <c r="S2783" i="1"/>
  <c r="D5698" i="13" s="1"/>
  <c r="S2779" i="1"/>
  <c r="D5694" i="13" s="1"/>
  <c r="S2775" i="1"/>
  <c r="D5690" i="13" s="1"/>
  <c r="S2771" i="1"/>
  <c r="D5686" i="13" s="1"/>
  <c r="S2767" i="1"/>
  <c r="D5682" i="13" s="1"/>
  <c r="S2763" i="1"/>
  <c r="D5678" i="13" s="1"/>
  <c r="S2759" i="1"/>
  <c r="D5674" i="13" s="1"/>
  <c r="S2755" i="1"/>
  <c r="D5670" i="13" s="1"/>
  <c r="S2751" i="1"/>
  <c r="D5666" i="13" s="1"/>
  <c r="S2747" i="1"/>
  <c r="D5662" i="13" s="1"/>
  <c r="S2743" i="1"/>
  <c r="D5658" i="13" s="1"/>
  <c r="S2739" i="1"/>
  <c r="D5654" i="13" s="1"/>
  <c r="S2735" i="1"/>
  <c r="D5650" i="13" s="1"/>
  <c r="S2731" i="1"/>
  <c r="D5646" i="13" s="1"/>
  <c r="S2727" i="1"/>
  <c r="D5642" i="13" s="1"/>
  <c r="S2723" i="1"/>
  <c r="D5638" i="13" s="1"/>
  <c r="S2719" i="1"/>
  <c r="D5634" i="13" s="1"/>
  <c r="S2715" i="1"/>
  <c r="D5630" i="13" s="1"/>
  <c r="S2711" i="1"/>
  <c r="D5626" i="13" s="1"/>
  <c r="S2707" i="1"/>
  <c r="D5622" i="13" s="1"/>
  <c r="S2703" i="1"/>
  <c r="D5618" i="13" s="1"/>
  <c r="S2699" i="1"/>
  <c r="D5614" i="13" s="1"/>
  <c r="S2695" i="1"/>
  <c r="D5610" i="13" s="1"/>
  <c r="S2691" i="1"/>
  <c r="D5606" i="13" s="1"/>
  <c r="S2687" i="1"/>
  <c r="D5602" i="13" s="1"/>
  <c r="S2683" i="1"/>
  <c r="D5598" i="13" s="1"/>
  <c r="S2679" i="1"/>
  <c r="D5594" i="13" s="1"/>
  <c r="S2675" i="1"/>
  <c r="D5590" i="13" s="1"/>
  <c r="S2671" i="1"/>
  <c r="D5586" i="13" s="1"/>
  <c r="S2667" i="1"/>
  <c r="D5582" i="13" s="1"/>
  <c r="S2663" i="1"/>
  <c r="D5578" i="13" s="1"/>
  <c r="S2659" i="1"/>
  <c r="D5574" i="13" s="1"/>
  <c r="S2655" i="1"/>
  <c r="D5570" i="13" s="1"/>
  <c r="S2651" i="1"/>
  <c r="D5566" i="13" s="1"/>
  <c r="S2647" i="1"/>
  <c r="D5562" i="13" s="1"/>
  <c r="S2643" i="1"/>
  <c r="D5558" i="13" s="1"/>
  <c r="S2639" i="1"/>
  <c r="D5554" i="13" s="1"/>
  <c r="S2635" i="1"/>
  <c r="D5550" i="13" s="1"/>
  <c r="S2631" i="1"/>
  <c r="D5546" i="13" s="1"/>
  <c r="S2627" i="1"/>
  <c r="D5542" i="13" s="1"/>
  <c r="S2623" i="1"/>
  <c r="D5538" i="13" s="1"/>
  <c r="S2619" i="1"/>
  <c r="D5534" i="13" s="1"/>
  <c r="S2615" i="1"/>
  <c r="D5530" i="13" s="1"/>
  <c r="S2611" i="1"/>
  <c r="D5526" i="13" s="1"/>
  <c r="S2607" i="1"/>
  <c r="D5522" i="13" s="1"/>
  <c r="S2603" i="1"/>
  <c r="D5518" i="13" s="1"/>
  <c r="S2599" i="1"/>
  <c r="D5514" i="13" s="1"/>
  <c r="S2595" i="1"/>
  <c r="D5510" i="13" s="1"/>
  <c r="S2591" i="1"/>
  <c r="D5506" i="13" s="1"/>
  <c r="S2587" i="1"/>
  <c r="D5502" i="13" s="1"/>
  <c r="S2583" i="1"/>
  <c r="D5498" i="13" s="1"/>
  <c r="S2579" i="1"/>
  <c r="D5494" i="13" s="1"/>
  <c r="S2575" i="1"/>
  <c r="D5490" i="13" s="1"/>
  <c r="S2571" i="1"/>
  <c r="D5486" i="13" s="1"/>
  <c r="S2567" i="1"/>
  <c r="D5482" i="13" s="1"/>
  <c r="S2563" i="1"/>
  <c r="D5478" i="13" s="1"/>
  <c r="S2559" i="1"/>
  <c r="D5474" i="13" s="1"/>
  <c r="S2555" i="1"/>
  <c r="D5470" i="13" s="1"/>
  <c r="S2551" i="1"/>
  <c r="D5466" i="13" s="1"/>
  <c r="S2547" i="1"/>
  <c r="D5462" i="13" s="1"/>
  <c r="S2543" i="1"/>
  <c r="D5458" i="13" s="1"/>
  <c r="S2539" i="1"/>
  <c r="D5454" i="13" s="1"/>
  <c r="S2535" i="1"/>
  <c r="D5450" i="13" s="1"/>
  <c r="S2531" i="1"/>
  <c r="D5446" i="13" s="1"/>
  <c r="S2527" i="1"/>
  <c r="D5442" i="13" s="1"/>
  <c r="S2523" i="1"/>
  <c r="D5438" i="13" s="1"/>
  <c r="S2519" i="1"/>
  <c r="D5434" i="13" s="1"/>
  <c r="S2515" i="1"/>
  <c r="D5430" i="13" s="1"/>
  <c r="S2511" i="1"/>
  <c r="D5426" i="13" s="1"/>
  <c r="S2507" i="1"/>
  <c r="D5422" i="13" s="1"/>
  <c r="S2503" i="1"/>
  <c r="D5418" i="13" s="1"/>
  <c r="S2499" i="1"/>
  <c r="D5414" i="13" s="1"/>
  <c r="S2495" i="1"/>
  <c r="D5410" i="13" s="1"/>
  <c r="S2491" i="1"/>
  <c r="D5406" i="13" s="1"/>
  <c r="S2487" i="1"/>
  <c r="D5402" i="13" s="1"/>
  <c r="S2483" i="1"/>
  <c r="D5398" i="13" s="1"/>
  <c r="S2479" i="1"/>
  <c r="D5394" i="13" s="1"/>
  <c r="S2475" i="1"/>
  <c r="D5390" i="13" s="1"/>
  <c r="S2471" i="1"/>
  <c r="D5386" i="13" s="1"/>
  <c r="S2467" i="1"/>
  <c r="D5382" i="13" s="1"/>
  <c r="S2463" i="1"/>
  <c r="D5378" i="13" s="1"/>
  <c r="S2459" i="1"/>
  <c r="D5374" i="13" s="1"/>
  <c r="S2455" i="1"/>
  <c r="D5370" i="13" s="1"/>
  <c r="S2451" i="1"/>
  <c r="D5366" i="13" s="1"/>
  <c r="S2447" i="1"/>
  <c r="D5362" i="13" s="1"/>
  <c r="S2443" i="1"/>
  <c r="D5358" i="13" s="1"/>
  <c r="S2441" i="1"/>
  <c r="D5356" i="13" s="1"/>
  <c r="D5" i="14"/>
  <c r="F5" i="14" s="1"/>
  <c r="G44" i="1"/>
  <c r="G43" i="1"/>
  <c r="I42" i="1"/>
  <c r="F42" i="1"/>
  <c r="F53" i="1"/>
  <c r="F52" i="1"/>
  <c r="F51" i="1"/>
  <c r="F50" i="1"/>
  <c r="F49" i="1"/>
  <c r="F48" i="1"/>
  <c r="F47" i="1"/>
  <c r="F46" i="1"/>
  <c r="F45" i="1"/>
  <c r="F44" i="1"/>
  <c r="F43" i="1"/>
  <c r="I52" i="1"/>
  <c r="I51" i="1"/>
  <c r="I48" i="1"/>
  <c r="I47" i="1"/>
  <c r="I44" i="1"/>
  <c r="I43" i="1"/>
  <c r="E55" i="1"/>
  <c r="D55" i="1"/>
  <c r="G42" i="1"/>
  <c r="R13" i="1"/>
  <c r="AY2" i="23" s="1"/>
  <c r="K29" i="13" l="1"/>
  <c r="K30" i="13"/>
  <c r="K28" i="13"/>
  <c r="K27" i="13"/>
  <c r="K26" i="13"/>
  <c r="K25" i="13"/>
  <c r="K24" i="13"/>
  <c r="K23" i="13"/>
  <c r="K22" i="13"/>
  <c r="K20" i="13"/>
  <c r="K21" i="13"/>
  <c r="I49" i="1"/>
  <c r="I45" i="1"/>
  <c r="I46" i="1"/>
  <c r="I53" i="1"/>
  <c r="I50" i="1"/>
  <c r="T13" i="1"/>
  <c r="BA2" i="23" s="1"/>
  <c r="G48" i="1"/>
  <c r="G53" i="1"/>
  <c r="G50" i="1"/>
  <c r="G51" i="1"/>
  <c r="G46" i="1"/>
  <c r="G52" i="1"/>
  <c r="O8" i="13"/>
  <c r="F33" i="1" s="1"/>
  <c r="AN2" i="23" s="1"/>
  <c r="T17" i="17"/>
  <c r="O88" i="5"/>
  <c r="W8" i="9"/>
  <c r="G45" i="1"/>
  <c r="G49" i="1"/>
  <c r="N8" i="13"/>
  <c r="D33" i="1" s="1"/>
  <c r="AM2" i="23" s="1"/>
  <c r="L8" i="13"/>
  <c r="O78" i="5" s="1"/>
  <c r="S13" i="1"/>
  <c r="AZ2" i="23" s="1"/>
  <c r="G47" i="1"/>
  <c r="J8" i="13"/>
  <c r="O79" i="5" s="1"/>
  <c r="F55" i="1"/>
  <c r="I13" i="21" s="1"/>
  <c r="I55" i="1"/>
  <c r="F10" i="21" l="1"/>
  <c r="FQ2" i="23"/>
  <c r="H16" i="1"/>
  <c r="H10" i="1"/>
  <c r="H12" i="1" s="1"/>
  <c r="H15" i="1" s="1"/>
  <c r="W11" i="9" s="1"/>
  <c r="O91" i="5"/>
  <c r="G55" i="1"/>
  <c r="L9" i="13"/>
  <c r="F34" i="1" s="1"/>
  <c r="J9" i="13"/>
  <c r="D34" i="1" s="1"/>
  <c r="F83" i="5" l="1"/>
  <c r="BI2" i="23" s="1"/>
  <c r="F93" i="5"/>
  <c r="BK2" i="23" s="1"/>
  <c r="T20" i="17"/>
  <c r="Y14" i="17" s="1"/>
  <c r="AP2" i="23" s="1"/>
  <c r="H17" i="1"/>
  <c r="O21" i="19" s="1"/>
  <c r="F18" i="5" s="1"/>
  <c r="F85" i="5" l="1"/>
  <c r="D65" i="9" s="1"/>
  <c r="G65" i="9" s="1"/>
  <c r="D45" i="9" l="1"/>
  <c r="G45" i="9" s="1"/>
  <c r="D55" i="9"/>
  <c r="G55" i="9" s="1"/>
  <c r="D10" i="9"/>
  <c r="G10" i="9" s="1"/>
  <c r="D20" i="9"/>
  <c r="G20" i="9" s="1"/>
  <c r="L85" i="17"/>
  <c r="L74" i="17"/>
  <c r="L106" i="17"/>
  <c r="D48" i="9"/>
  <c r="G48" i="9" s="1"/>
  <c r="L91" i="17"/>
  <c r="D53" i="9"/>
  <c r="G53" i="9" s="1"/>
  <c r="L52" i="17"/>
  <c r="L58" i="17"/>
  <c r="D29" i="9"/>
  <c r="G29" i="9" s="1"/>
  <c r="L75" i="17"/>
  <c r="D39" i="9"/>
  <c r="G39" i="9" s="1"/>
  <c r="L81" i="17"/>
  <c r="L86" i="17"/>
  <c r="D64" i="9"/>
  <c r="G64" i="9" s="1"/>
  <c r="D33" i="9"/>
  <c r="G33" i="9" s="1"/>
  <c r="D43" i="9"/>
  <c r="G43" i="9" s="1"/>
  <c r="D8" i="9"/>
  <c r="G8" i="9" s="1"/>
  <c r="D41" i="9"/>
  <c r="G41" i="9" s="1"/>
  <c r="L87" i="17"/>
  <c r="L53" i="17"/>
  <c r="L88" i="17"/>
  <c r="L62" i="17"/>
  <c r="D12" i="9"/>
  <c r="G12" i="9" s="1"/>
  <c r="D23" i="9"/>
  <c r="G23" i="9" s="1"/>
  <c r="L76" i="17"/>
  <c r="D15" i="9"/>
  <c r="G15" i="9" s="1"/>
  <c r="L93" i="17"/>
  <c r="L54" i="17"/>
  <c r="L90" i="17"/>
  <c r="L65" i="17"/>
  <c r="D63" i="9"/>
  <c r="G63" i="9" s="1"/>
  <c r="L108" i="17"/>
  <c r="D34" i="9"/>
  <c r="G34" i="9" s="1"/>
  <c r="D17" i="9"/>
  <c r="G17" i="9" s="1"/>
  <c r="D61" i="9"/>
  <c r="G61" i="9" s="1"/>
  <c r="D37" i="9"/>
  <c r="G37" i="9" s="1"/>
  <c r="D32" i="9"/>
  <c r="G32" i="9" s="1"/>
  <c r="D25" i="9"/>
  <c r="G25" i="9" s="1"/>
  <c r="D66" i="9"/>
  <c r="G66" i="9" s="1"/>
  <c r="D24" i="9"/>
  <c r="G24" i="9" s="1"/>
  <c r="D58" i="9"/>
  <c r="G58" i="9" s="1"/>
  <c r="D9" i="9"/>
  <c r="G9" i="9" s="1"/>
  <c r="D62" i="9"/>
  <c r="G62" i="9" s="1"/>
  <c r="D59" i="9"/>
  <c r="G59" i="9" s="1"/>
  <c r="L103" i="17"/>
  <c r="L61" i="17"/>
  <c r="L92" i="17"/>
  <c r="L71" i="17"/>
  <c r="G87" i="5"/>
  <c r="N93" i="5" s="1"/>
  <c r="F94" i="5" s="1"/>
  <c r="J73" i="12" s="1"/>
  <c r="D54" i="9"/>
  <c r="G54" i="9" s="1"/>
  <c r="D30" i="9"/>
  <c r="G30" i="9" s="1"/>
  <c r="D50" i="9"/>
  <c r="G50" i="9" s="1"/>
  <c r="D40" i="9"/>
  <c r="G40" i="9" s="1"/>
  <c r="D56" i="9"/>
  <c r="G56" i="9" s="1"/>
  <c r="L73" i="17"/>
  <c r="L70" i="17"/>
  <c r="L102" i="17"/>
  <c r="L99" i="17"/>
  <c r="D51" i="9"/>
  <c r="G51" i="9" s="1"/>
  <c r="J7" i="9"/>
  <c r="D60" i="9"/>
  <c r="G60" i="9" s="1"/>
  <c r="D19" i="9"/>
  <c r="G19" i="9" s="1"/>
  <c r="D18" i="9"/>
  <c r="G18" i="9" s="1"/>
  <c r="L79" i="17"/>
  <c r="L72" i="17"/>
  <c r="L104" i="17"/>
  <c r="L105" i="17"/>
  <c r="L111" i="17"/>
  <c r="M7" i="9"/>
  <c r="L95" i="17"/>
  <c r="L60" i="17"/>
  <c r="L78" i="17"/>
  <c r="L94" i="17"/>
  <c r="L110" i="17"/>
  <c r="L77" i="17"/>
  <c r="D57" i="9"/>
  <c r="G57" i="9" s="1"/>
  <c r="D44" i="9"/>
  <c r="G44" i="9" s="1"/>
  <c r="D16" i="9"/>
  <c r="G16" i="9" s="1"/>
  <c r="D47" i="9"/>
  <c r="G47" i="9" s="1"/>
  <c r="L15" i="17"/>
  <c r="L16" i="17" s="1"/>
  <c r="L17" i="17" s="1"/>
  <c r="L18" i="17" s="1"/>
  <c r="L19" i="17" s="1"/>
  <c r="L20" i="17" s="1"/>
  <c r="L21" i="17" s="1"/>
  <c r="L22" i="17" s="1"/>
  <c r="L23" i="17" s="1"/>
  <c r="L24" i="17" s="1"/>
  <c r="L25" i="17" s="1"/>
  <c r="L26" i="17" s="1"/>
  <c r="L101" i="17"/>
  <c r="L80" i="17"/>
  <c r="L83" i="17"/>
  <c r="D35" i="9"/>
  <c r="G35" i="9" s="1"/>
  <c r="D27" i="9"/>
  <c r="G27" i="9" s="1"/>
  <c r="D31" i="9"/>
  <c r="G31" i="9" s="1"/>
  <c r="R7" i="9"/>
  <c r="R8" i="9" s="1"/>
  <c r="R9" i="9" s="1"/>
  <c r="R10" i="9" s="1"/>
  <c r="R11" i="9" s="1"/>
  <c r="R12" i="9" s="1"/>
  <c r="R13" i="9" s="1"/>
  <c r="R14" i="9" s="1"/>
  <c r="R15" i="9" s="1"/>
  <c r="R16" i="9" s="1"/>
  <c r="R17" i="9" s="1"/>
  <c r="R18" i="9" s="1"/>
  <c r="R19" i="9" s="1"/>
  <c r="D14" i="9"/>
  <c r="G14" i="9" s="1"/>
  <c r="D46" i="9"/>
  <c r="G46" i="9" s="1"/>
  <c r="D36" i="9"/>
  <c r="G36" i="9" s="1"/>
  <c r="L57" i="17"/>
  <c r="L56" i="17"/>
  <c r="L107" i="17"/>
  <c r="L66" i="17"/>
  <c r="L82" i="17"/>
  <c r="L98" i="17"/>
  <c r="L63" i="17"/>
  <c r="L89" i="17"/>
  <c r="D28" i="9"/>
  <c r="G28" i="9" s="1"/>
  <c r="D11" i="9"/>
  <c r="G11" i="9" s="1"/>
  <c r="D7" i="9"/>
  <c r="G7" i="9" s="1"/>
  <c r="L109" i="17"/>
  <c r="L64" i="17"/>
  <c r="L96" i="17"/>
  <c r="L59" i="17"/>
  <c r="D26" i="9"/>
  <c r="G26" i="9" s="1"/>
  <c r="D38" i="9"/>
  <c r="G38" i="9" s="1"/>
  <c r="D49" i="9"/>
  <c r="G49" i="9" s="1"/>
  <c r="D42" i="9"/>
  <c r="G42" i="9" s="1"/>
  <c r="D22" i="9"/>
  <c r="G22" i="9" s="1"/>
  <c r="D13" i="9"/>
  <c r="G13" i="9" s="1"/>
  <c r="D21" i="9"/>
  <c r="G21" i="9" s="1"/>
  <c r="L69" i="17"/>
  <c r="L67" i="17"/>
  <c r="E14" i="17"/>
  <c r="L68" i="17"/>
  <c r="L84" i="17"/>
  <c r="L100" i="17"/>
  <c r="L55" i="17"/>
  <c r="L97" i="17"/>
  <c r="D52" i="9"/>
  <c r="G52" i="9" s="1"/>
  <c r="E4" i="14"/>
  <c r="F4" i="14" s="1"/>
  <c r="BJ2" i="23" l="1"/>
  <c r="BM2" i="23"/>
  <c r="W13" i="9"/>
  <c r="W14" i="9" s="1"/>
  <c r="X12" i="9" s="1"/>
  <c r="Y12" i="9" s="1"/>
  <c r="T22" i="17"/>
  <c r="Z14" i="17" s="1"/>
  <c r="G96" i="5"/>
  <c r="G98" i="5" s="1"/>
  <c r="BQ2" i="23" s="1"/>
  <c r="F7" i="14"/>
  <c r="O76" i="5" s="1"/>
  <c r="E22" i="19" s="1"/>
  <c r="I22" i="19" l="1"/>
  <c r="P21" i="19" s="1"/>
  <c r="Q18" i="19" s="1"/>
  <c r="R18" i="19" s="1"/>
  <c r="AK2" i="23"/>
  <c r="T23" i="17"/>
  <c r="X8" i="9"/>
  <c r="Y8" i="9" s="1"/>
  <c r="X7" i="9"/>
  <c r="Y7" i="9" s="1"/>
  <c r="X10" i="9"/>
  <c r="Y10" i="9" s="1"/>
  <c r="X6" i="9"/>
  <c r="Y6" i="9" s="1"/>
  <c r="X9" i="9"/>
  <c r="Y9" i="9" s="1"/>
  <c r="X11" i="9"/>
  <c r="Y11" i="9" s="1"/>
  <c r="X13" i="9"/>
  <c r="Y13" i="9" s="1"/>
  <c r="U22" i="17" l="1"/>
  <c r="V22" i="17" s="1"/>
  <c r="U21" i="17"/>
  <c r="V21" i="17" s="1"/>
  <c r="U17" i="17"/>
  <c r="V17" i="17" s="1"/>
  <c r="U19" i="17"/>
  <c r="V19" i="17" s="1"/>
  <c r="U20" i="17"/>
  <c r="V20" i="17" s="1"/>
  <c r="U16" i="17"/>
  <c r="V16" i="17" s="1"/>
  <c r="U18" i="17"/>
  <c r="V18" i="17" s="1"/>
  <c r="U15" i="17"/>
  <c r="V15"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Melissa Dosne</author>
  </authors>
  <commentList>
    <comment ref="AO1" authorId="0" shapeId="0" xr:uid="{626F9A81-31F8-4FEB-BA11-390A1E82A3C6}">
      <text>
        <r>
          <rPr>
            <b/>
            <sz val="9"/>
            <color indexed="81"/>
            <rFont val="Tahoma"/>
            <family val="2"/>
          </rPr>
          <t>Error in ZCB workbooks causing no data (Scope 1,2).
May need to calculate instead</t>
        </r>
      </text>
    </comment>
    <comment ref="AQ1" authorId="0" shapeId="0" xr:uid="{A52CD111-9B14-4C2B-97FF-939D74973B5B}">
      <text>
        <r>
          <rPr>
            <b/>
            <sz val="9"/>
            <color indexed="81"/>
            <rFont val="Tahoma"/>
            <family val="2"/>
          </rPr>
          <t>Only v1 has this in the workbook</t>
        </r>
      </text>
    </comment>
    <comment ref="FE1" authorId="0" shapeId="0" xr:uid="{2858587D-8072-4AB4-9B1E-EC8A1E447877}">
      <text>
        <r>
          <rPr>
            <b/>
            <sz val="9"/>
            <color indexed="81"/>
            <rFont val="Tahoma"/>
            <family val="2"/>
          </rPr>
          <t>Melissa Dosne:</t>
        </r>
        <r>
          <rPr>
            <sz val="9"/>
            <color indexed="81"/>
            <rFont val="Tahoma"/>
            <family val="2"/>
          </rPr>
          <t xml:space="preserve">
Does not include biogenic carbon since this is used to calculate the embodied carbon intensity (which exclues biogenic carbon, as per Standards)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<sst xmlns="http://schemas.openxmlformats.org/spreadsheetml/2006/main" count="9430" uniqueCount="831">
  <si>
    <t>Date</t>
  </si>
  <si>
    <t>Time</t>
  </si>
  <si>
    <t>Winter (kW)</t>
  </si>
  <si>
    <t>Summer (kW)</t>
  </si>
  <si>
    <t>Total</t>
  </si>
  <si>
    <t>Province</t>
  </si>
  <si>
    <t>Climate Zone</t>
  </si>
  <si>
    <t>A1</t>
  </si>
  <si>
    <t>A2</t>
  </si>
  <si>
    <t>A3</t>
  </si>
  <si>
    <t>A4</t>
  </si>
  <si>
    <t>A5</t>
  </si>
  <si>
    <t>B1</t>
  </si>
  <si>
    <t>B2</t>
  </si>
  <si>
    <t>B3</t>
  </si>
  <si>
    <t>B4</t>
  </si>
  <si>
    <t>B5</t>
  </si>
  <si>
    <t>C1</t>
  </si>
  <si>
    <t>C2</t>
  </si>
  <si>
    <t>C3</t>
  </si>
  <si>
    <t>C4</t>
  </si>
  <si>
    <t>TEDI</t>
  </si>
  <si>
    <t>GJ</t>
  </si>
  <si>
    <t>Type</t>
  </si>
  <si>
    <t>D</t>
  </si>
  <si>
    <t>kW</t>
  </si>
  <si>
    <t>%</t>
  </si>
  <si>
    <t>Operational Carbon</t>
  </si>
  <si>
    <t>R-134a</t>
  </si>
  <si>
    <t>R-407c</t>
  </si>
  <si>
    <t>R-410a</t>
  </si>
  <si>
    <t>R-32</t>
  </si>
  <si>
    <t>Propane</t>
  </si>
  <si>
    <t>Ontario</t>
  </si>
  <si>
    <t>Manitoba</t>
  </si>
  <si>
    <t>Saskatchewan</t>
  </si>
  <si>
    <t>Alberta</t>
  </si>
  <si>
    <t>Yukon</t>
  </si>
  <si>
    <t>Nunavut</t>
  </si>
  <si>
    <t/>
  </si>
  <si>
    <t>Peak Demand</t>
  </si>
  <si>
    <t>Electricity Demand Summary</t>
  </si>
  <si>
    <t>HIDDEN
Marginal 
KG CO2e / MBTU</t>
  </si>
  <si>
    <t>kWh</t>
  </si>
  <si>
    <t>√</t>
  </si>
  <si>
    <t>→</t>
  </si>
  <si>
    <t>INSTRUCTIONS</t>
  </si>
  <si>
    <t>Date and Time</t>
  </si>
  <si>
    <t>N/A</t>
  </si>
  <si>
    <t>DateTime</t>
  </si>
  <si>
    <t>Peak Use</t>
  </si>
  <si>
    <t>Renewable Heat</t>
  </si>
  <si>
    <r>
      <t xml:space="preserve">* The purpose of this tab is to pull hourly data from the electricity tab and arrange it by season. This allows the vlookups to function to properly pull out the date and time for the seasonal peak values. Summer was limited to June - Sept. The remaining 8 months are classified as heating season in Canada. </t>
    </r>
    <r>
      <rPr>
        <b/>
        <sz val="11"/>
        <color rgb="FFFF0000"/>
        <rFont val="Calibri"/>
        <family val="2"/>
        <scheme val="minor"/>
      </rPr>
      <t>This tab it to remain hidden</t>
    </r>
  </si>
  <si>
    <t>Combustion</t>
  </si>
  <si>
    <t>District Energy</t>
  </si>
  <si>
    <t>Electricity</t>
  </si>
  <si>
    <t>ekwh</t>
  </si>
  <si>
    <t xml:space="preserve">* The purpose of this tab is to pull carbon values from elsewhere in the workbook and allow for the computation of whole life carbon for the graphs. </t>
  </si>
  <si>
    <t>Building Use</t>
  </si>
  <si>
    <t>Low TEDI</t>
  </si>
  <si>
    <t>Upfront carbon</t>
  </si>
  <si>
    <t>Use Stage Carbon</t>
  </si>
  <si>
    <t>End of Life carbon</t>
  </si>
  <si>
    <t>Construction</t>
  </si>
  <si>
    <t>2931:8762</t>
  </si>
  <si>
    <t>tonnes</t>
  </si>
  <si>
    <t>TOTAL</t>
  </si>
  <si>
    <t>Carbon Intensity Graph</t>
  </si>
  <si>
    <r>
      <t>Cumulative Carbon Emissions 
(tonnes of CO</t>
    </r>
    <r>
      <rPr>
        <i/>
        <vertAlign val="subscript"/>
        <sz val="11"/>
        <color rgb="FF000000"/>
        <rFont val="Calibri"/>
        <family val="2"/>
        <scheme val="minor"/>
      </rPr>
      <t>2</t>
    </r>
    <r>
      <rPr>
        <i/>
        <sz val="11"/>
        <color rgb="FF000000"/>
        <rFont val="Calibri"/>
        <family val="2"/>
        <scheme val="minor"/>
      </rPr>
      <t>e)</t>
    </r>
  </si>
  <si>
    <t>Whole Life Emissions Graph</t>
  </si>
  <si>
    <t>Carbon Reduction Measures Graph</t>
  </si>
  <si>
    <t>-</t>
  </si>
  <si>
    <t xml:space="preserve">Total </t>
  </si>
  <si>
    <t>Data to link</t>
  </si>
  <si>
    <t>Data to present</t>
  </si>
  <si>
    <t>kg CO2e/m2</t>
  </si>
  <si>
    <t>LISTE DE VÉRIFICATION DES DOCUMENTS À SOUMETTRE</t>
  </si>
  <si>
    <t xml:space="preserve">Veuillez cocher les cases ci-dessous pour indiquer que vous soumettez les documents requis. </t>
  </si>
  <si>
    <t>• Le bâtiment et son usage prévu</t>
  </si>
  <si>
    <t>• Les caractéristiques de l’enveloppe du bâtiment</t>
  </si>
  <si>
    <t>• Les systèmes énergétiques du bâtiment</t>
  </si>
  <si>
    <t>• Les sources d’émissions de carbone</t>
  </si>
  <si>
    <t>EXIGENCES GÉNÉRALES</t>
  </si>
  <si>
    <t>EXIGENCES RELATIVES AU CARBONE</t>
  </si>
  <si>
    <t>Carbone intrinsèque</t>
  </si>
  <si>
    <t>Une liste et la quantité des matériaux utilisés comme intrants pour les matériaux dans l’analyse du cycle de vie (ACV).</t>
  </si>
  <si>
    <t>Carbone opérationnel</t>
  </si>
  <si>
    <t>Émissions directes</t>
  </si>
  <si>
    <t>Combustion : Preuve d’admissibilité de tout approvisionnement de biogaz ou de biomasse admissible nécessaire pour obtenir le bilan carbone zéro dans l’exploitation.</t>
  </si>
  <si>
    <t xml:space="preserve">Documents justificatifs et/ou calculs pour tous facteurs d’émissions personnalisés utilisés. </t>
  </si>
  <si>
    <t>Émissions indirectes</t>
  </si>
  <si>
    <t>Émissions évitées</t>
  </si>
  <si>
    <t>Plan de transition vers le carbone zéro</t>
  </si>
  <si>
    <t>Un texte expliquant pourquoi la combustion de combustibles est nécessaire (p. ex., des limites financières et/ou techniques au projet de conception / de rénovation).  </t>
  </si>
  <si>
    <t>EXIGENCES EN MATIÈRE D’ÉNERGIE</t>
  </si>
  <si>
    <t xml:space="preserve">Des textes détaillés, des calculs et des renseignements techniques suffisants pour démontrer le processus de simulation utilisé pour arriver aux divers résultats des modèles énergétiques déclarés. Il faudra inclure la preuve de l’amélioration de l’intensité énergétique par rapport au CNÉB 2017, s’il y a lieu. </t>
  </si>
  <si>
    <t>Les tableurs des calculs exceptionnels effectués en dehors du modèle énergétique principal.</t>
  </si>
  <si>
    <t>Un texte et des calculs suffisamment détaillés pour démontrer comment les charges des espaces locatifs et/ou les charges de procédés sont dérivées.</t>
  </si>
  <si>
    <t>Documentation de l’IDET</t>
  </si>
  <si>
    <t xml:space="preserve">Les calculs relatifs à la performance de l’IDET du bâtiment et un texte expliquant les calculs, y compris des rapports sur les données provenant du modèle énergétique. </t>
  </si>
  <si>
    <t xml:space="preserve">Un texte décrivant comment l’IDET a été réduite, à l’aide de stratégies de récupération de la chaleur ou de stratégies de conception passive.  </t>
  </si>
  <si>
    <t>Étanchéité à l’air</t>
  </si>
  <si>
    <t>Si oui,</t>
  </si>
  <si>
    <t xml:space="preserve">Soumettre deux modèles énergétiques du bâtiment proposé, y compris les fichiers de sortie, l’un utilisant le taux de fuite d’air par défaut et l’autre le taux de fuite d’air ciblé.  </t>
  </si>
  <si>
    <t xml:space="preserve">Un rapport d’analyse de sensibilité qui comprend, au minimum, une comparaison de l’intensité énergétique et de l’IDET (avec un texte et des calculs) aux taux de fuite d’air par défaut et de fuite d’air ciblé.   </t>
  </si>
  <si>
    <t xml:space="preserve">• Les résultats d’essais provenant de travaux antérieurs pertinents, s’il y a lieu. Inclure une description des similitudes et des différences de l’enveloppe du bâtiment, indiquer la méthode d’essai et les résultats, décrire les conversions requises et décrire l’approche de modélisation énergétique.  
et/ou 
• Une description des mesures prises pour réduire les fuites d’air. Inclure le détail de la conception, les pratiques de construction et les mesures de mise en service. Décrire l’approche utilisée pour estimer le taux de fuite d’air ciblé, y compris les calculs et les références.   </t>
  </si>
  <si>
    <t>EXIGENCES RELATIVES À L’IMPACT ET À L’INNOVATION</t>
  </si>
  <si>
    <t xml:space="preserve">Stratégies d’impact et innovation acceptables qui ne requièrent pas d’approbation préalable </t>
  </si>
  <si>
    <t xml:space="preserve">Un texte décrivant comment chacune des stratégies a été utilisée et comment elle satisfait aux exigences particulières indiquées dans la Norme BCZ-Design. </t>
  </si>
  <si>
    <t xml:space="preserve">Les calculs et/ou les données techniques (s’il y a lieu) pour démontrer la conformité aux exigences. </t>
  </si>
  <si>
    <t xml:space="preserve">La quantification des bénéfices reliés au carbone et/ou à l’énergie de la stratégie utilisée, appuyée par des calculs et/ou des données techniques (s’il y a lieu). </t>
  </si>
  <si>
    <t xml:space="preserve">Un texte expliquant les leçons apprises ou les défis rencontrés pendant la mise en œuvre de la stratégie et les mesures prises pour les surmonter. Voici quelques exemples de défis : </t>
  </si>
  <si>
    <t>RENSEIGNEMENTS SUR LE PROJET</t>
  </si>
  <si>
    <t>Nom du projet</t>
  </si>
  <si>
    <t>Adresse</t>
  </si>
  <si>
    <t>Ville</t>
  </si>
  <si>
    <t>Zone climatique</t>
  </si>
  <si>
    <t>Nombre d’étages (sous le niveau du sol)</t>
  </si>
  <si>
    <t>Nombre d’étages (au-dessus du sol)</t>
  </si>
  <si>
    <t>Superficie de plancher brute</t>
  </si>
  <si>
    <t>Superficie de plancher modélisée</t>
  </si>
  <si>
    <t>Empreinte du bâtiment</t>
  </si>
  <si>
    <r>
      <t>kg éq. CO</t>
    </r>
    <r>
      <rPr>
        <vertAlign val="subscript"/>
        <sz val="11"/>
        <rFont val="Calibri"/>
        <family val="2"/>
        <scheme val="minor"/>
      </rPr>
      <t>2</t>
    </r>
  </si>
  <si>
    <t>Efficacité énergétique</t>
  </si>
  <si>
    <t>Intensité de la demande en énergie thermique (IDET)</t>
  </si>
  <si>
    <t>Intensité énergétique (IE)</t>
  </si>
  <si>
    <t>Amélioration de l’IE du site par rapport au CNÉB 2017*</t>
  </si>
  <si>
    <t>Demande de pointe en été</t>
  </si>
  <si>
    <t>Demande de pointe en hiver</t>
  </si>
  <si>
    <r>
      <t>ekWh/m</t>
    </r>
    <r>
      <rPr>
        <vertAlign val="superscript"/>
        <sz val="11"/>
        <color theme="1"/>
        <rFont val="Calibri"/>
        <family val="2"/>
        <scheme val="minor"/>
      </rPr>
      <t>2</t>
    </r>
    <r>
      <rPr>
        <sz val="11"/>
        <color theme="1"/>
        <rFont val="Calibri"/>
        <family val="2"/>
        <scheme val="minor"/>
      </rPr>
      <t>/an</t>
    </r>
  </si>
  <si>
    <t>Mesures de réduction du carbone</t>
  </si>
  <si>
    <t>Biogaz</t>
  </si>
  <si>
    <t>Biomasse</t>
  </si>
  <si>
    <t>Énergie renouvelable privée : électricité</t>
  </si>
  <si>
    <t>Énergie renouvelable privée : solaire thermique</t>
  </si>
  <si>
    <t>Produits d’énergie verte</t>
  </si>
  <si>
    <t>Énergie verte exportée</t>
  </si>
  <si>
    <t>ekWh/an</t>
  </si>
  <si>
    <t>kWh/an</t>
  </si>
  <si>
    <t>Carbone initial</t>
  </si>
  <si>
    <t>Carbone intrinsèque d’exploitation</t>
  </si>
  <si>
    <t>Carbone en fin de vie</t>
  </si>
  <si>
    <r>
      <t>kg éq. CO</t>
    </r>
    <r>
      <rPr>
        <vertAlign val="subscript"/>
        <sz val="11"/>
        <color theme="1"/>
        <rFont val="Calibri"/>
        <family val="2"/>
        <scheme val="minor"/>
      </rPr>
      <t>2</t>
    </r>
  </si>
  <si>
    <t xml:space="preserve">Émissions directes : combustible </t>
  </si>
  <si>
    <t>Émissions indirectes : électricité</t>
  </si>
  <si>
    <t>Émissions indirectes : chauffage et refroidissement de quartier</t>
  </si>
  <si>
    <t>Pour le carbone intrinsèque</t>
  </si>
  <si>
    <t xml:space="preserve">   Crédits de carbone</t>
  </si>
  <si>
    <t>Pour le carbone opérationnel</t>
  </si>
  <si>
    <t>Émissions de carbone provenant de l'électricité</t>
  </si>
  <si>
    <t xml:space="preserve">Données horaires de la consommation d'électricité sur place </t>
  </si>
  <si>
    <t>Électricité consommée 
(kWh)</t>
  </si>
  <si>
    <t>Énergie verte produite (kWh)</t>
  </si>
  <si>
    <t>Énergie verte utilisée 
(kWh)</t>
  </si>
  <si>
    <t>Énergie de réseau utilisée
(kWh)</t>
  </si>
  <si>
    <t>Énergie verte exportée
(kWh)</t>
  </si>
  <si>
    <t>Moins : produits d'énergie verte</t>
  </si>
  <si>
    <t>Électricité de réseau utilisée</t>
  </si>
  <si>
    <t>Moins : émissions évitées de l'énergie verte exportée</t>
  </si>
  <si>
    <t>Bilan carbone de l'électricité</t>
  </si>
  <si>
    <t>Facteur utilisé pour les émissions évitées*</t>
  </si>
  <si>
    <t>*Les émissions évitées grâce à l'énergie verte exportée sont calculées par défaut selon le facteur d'émissions marginal provincial. Les requérants peuvent, à leur discrétion, utiliser plutôt le facteur d'émissions moyen.</t>
  </si>
  <si>
    <t>Heure</t>
  </si>
  <si>
    <r>
      <t xml:space="preserve">Demande de pointe saisonnière
</t>
    </r>
    <r>
      <rPr>
        <sz val="11"/>
        <color theme="0"/>
        <rFont val="Calibri"/>
        <family val="2"/>
        <scheme val="minor"/>
      </rPr>
      <t>(provenant de l'électricité de réseau utilisée sur une base horaire)</t>
    </r>
  </si>
  <si>
    <t>Hiver</t>
  </si>
  <si>
    <t>Été</t>
  </si>
  <si>
    <t xml:space="preserve">Demande de pointe </t>
  </si>
  <si>
    <t>Date et heure</t>
  </si>
  <si>
    <t>Sommaire de la consommation d'électricité</t>
  </si>
  <si>
    <t>Énergie verte produite 
(kWh)</t>
  </si>
  <si>
    <t>Mois</t>
  </si>
  <si>
    <t>Diésel</t>
  </si>
  <si>
    <t>Mazout</t>
  </si>
  <si>
    <t>Autre</t>
  </si>
  <si>
    <t>* Fournir le gaz naturel en unités thermiques ou en GJ, non pas les deux.
** La biomasse qui n'est pas admissible comme biocombustible à zéro émission. La biomasse admissible se trouve sour le titre Chauffage renouvelable.</t>
  </si>
  <si>
    <t>Quantité</t>
  </si>
  <si>
    <t>Facteur d'émissions
(kg par unité)</t>
  </si>
  <si>
    <r>
      <t>Émissions
(kg éq. CO</t>
    </r>
    <r>
      <rPr>
        <vertAlign val="subscript"/>
        <sz val="11"/>
        <color theme="1"/>
        <rFont val="Calibri"/>
        <family val="2"/>
        <scheme val="minor"/>
      </rPr>
      <t>2</t>
    </r>
    <r>
      <rPr>
        <sz val="11"/>
        <color theme="1"/>
        <rFont val="Calibri"/>
        <family val="2"/>
        <scheme val="minor"/>
      </rPr>
      <t>)</t>
    </r>
  </si>
  <si>
    <t>Biogaz admissible</t>
  </si>
  <si>
    <t>Biomasse admissible</t>
  </si>
  <si>
    <t>Solaire thermique</t>
  </si>
  <si>
    <t>Quantité 
(GJ)</t>
  </si>
  <si>
    <t>Chauffage renouvelable</t>
  </si>
  <si>
    <t>Combustion - énergie non renouvelable</t>
  </si>
  <si>
    <t>Charge des réfrigérants</t>
  </si>
  <si>
    <t>Terre-Neuve</t>
  </si>
  <si>
    <t>Nouvelle-Écosse</t>
  </si>
  <si>
    <t>Nouveau-Brunswick</t>
  </si>
  <si>
    <t>Québec</t>
  </si>
  <si>
    <t>Colombie-Britannique</t>
  </si>
  <si>
    <t>Territoires du Nord-Ouest</t>
  </si>
  <si>
    <r>
      <t>Champ d’application 2 Électricité
(intensité de la production) 
g éq. CO</t>
    </r>
    <r>
      <rPr>
        <vertAlign val="subscript"/>
        <sz val="11"/>
        <color theme="0"/>
        <rFont val="Calibri"/>
        <family val="2"/>
        <scheme val="minor"/>
      </rPr>
      <t>2</t>
    </r>
  </si>
  <si>
    <r>
      <t>Champ d’application 3 Électricité
(pertes de transmission)
g éq. CO</t>
    </r>
    <r>
      <rPr>
        <vertAlign val="subscript"/>
        <sz val="11"/>
        <color theme="0"/>
        <rFont val="Calibri"/>
        <family val="2"/>
        <scheme val="minor"/>
      </rPr>
      <t>2</t>
    </r>
    <r>
      <rPr>
        <sz val="11"/>
        <color theme="0"/>
        <rFont val="Calibri"/>
        <family val="2"/>
        <scheme val="minor"/>
      </rPr>
      <t xml:space="preserve"> / kWh</t>
    </r>
  </si>
  <si>
    <r>
      <t>Champs d’application 2 et 3 Électricité
(intensité de la combustion)
g éq. CO</t>
    </r>
    <r>
      <rPr>
        <vertAlign val="subscript"/>
        <sz val="11"/>
        <color theme="0"/>
        <rFont val="Calibri"/>
        <family val="2"/>
        <scheme val="minor"/>
      </rPr>
      <t>2</t>
    </r>
    <r>
      <rPr>
        <sz val="11"/>
        <color theme="0"/>
        <rFont val="Calibri"/>
        <family val="2"/>
        <scheme val="minor"/>
      </rPr>
      <t xml:space="preserve"> / kWh</t>
    </r>
  </si>
  <si>
    <r>
      <t>Électricité marginale
(non charge)
g éq. CO</t>
    </r>
    <r>
      <rPr>
        <vertAlign val="subscript"/>
        <sz val="11"/>
        <color theme="0"/>
        <rFont val="Calibri"/>
        <family val="2"/>
        <scheme val="minor"/>
      </rPr>
      <t>2</t>
    </r>
    <r>
      <rPr>
        <sz val="11"/>
        <color theme="0"/>
        <rFont val="Calibri"/>
        <family val="2"/>
        <scheme val="minor"/>
      </rPr>
      <t xml:space="preserve"> / kWh</t>
    </r>
  </si>
  <si>
    <r>
      <t>Gaz naturel
g / m</t>
    </r>
    <r>
      <rPr>
        <vertAlign val="superscript"/>
        <sz val="11"/>
        <color theme="0"/>
        <rFont val="Calibri"/>
        <family val="2"/>
        <scheme val="minor"/>
      </rPr>
      <t>3</t>
    </r>
  </si>
  <si>
    <r>
      <t>Gaz naturel
kg éq. CO</t>
    </r>
    <r>
      <rPr>
        <vertAlign val="subscript"/>
        <sz val="11"/>
        <color theme="0"/>
        <rFont val="Calibri"/>
        <family val="2"/>
        <scheme val="minor"/>
      </rPr>
      <t>2</t>
    </r>
    <r>
      <rPr>
        <sz val="11"/>
        <color theme="0"/>
        <rFont val="Calibri"/>
        <family val="2"/>
        <scheme val="minor"/>
      </rPr>
      <t xml:space="preserve"> / GJ</t>
    </r>
  </si>
  <si>
    <t>Réfrigérants</t>
  </si>
  <si>
    <r>
      <t>kg éq. CO</t>
    </r>
    <r>
      <rPr>
        <vertAlign val="subscript"/>
        <sz val="11"/>
        <color theme="0"/>
        <rFont val="Calibri"/>
        <family val="2"/>
        <scheme val="minor"/>
      </rPr>
      <t>2</t>
    </r>
    <r>
      <rPr>
        <sz val="11"/>
        <color theme="0"/>
        <rFont val="Calibri"/>
        <family val="2"/>
        <scheme val="minor"/>
      </rPr>
      <t xml:space="preserve"> / GJ</t>
    </r>
  </si>
  <si>
    <t>Les facteurs d’émissions proviennent de la Référence technique de Portfolio Manager d’ENERGY STAR ® : Émissions de gaz à effet de serre.</t>
  </si>
  <si>
    <t>Autres combustibles</t>
  </si>
  <si>
    <t>Initiale</t>
  </si>
  <si>
    <t>Production</t>
  </si>
  <si>
    <t>Exploitation</t>
  </si>
  <si>
    <t>Fin de vie</t>
  </si>
  <si>
    <t>Au-delà du cycle de vie</t>
  </si>
  <si>
    <t>Réutilisation</t>
  </si>
  <si>
    <t>Recyclage</t>
  </si>
  <si>
    <t xml:space="preserve">Récupération </t>
  </si>
  <si>
    <t>Total du carbone au-delà du cycle de vie</t>
  </si>
  <si>
    <t>Total du carbone en fin de vie</t>
  </si>
  <si>
    <t>Phase du cycle de vie</t>
  </si>
  <si>
    <t>Acquisition de matières premières</t>
  </si>
  <si>
    <t>Transport (vers l’usine)</t>
  </si>
  <si>
    <t>Fabrication</t>
  </si>
  <si>
    <t>Transport (vers le site)</t>
  </si>
  <si>
    <t>Construction et Installation</t>
  </si>
  <si>
    <t>Total du carbone initial</t>
  </si>
  <si>
    <t>Utilisation</t>
  </si>
  <si>
    <t>Entretien</t>
  </si>
  <si>
    <t>Réparation</t>
  </si>
  <si>
    <t xml:space="preserve">Réhabilitation </t>
  </si>
  <si>
    <t>Remplacement</t>
  </si>
  <si>
    <t>Total du carbone intrinsèque d’exploitation</t>
  </si>
  <si>
    <t>Démolition</t>
  </si>
  <si>
    <t>Transport (vers le site d’élimination)</t>
  </si>
  <si>
    <t>Traitement des déchets</t>
  </si>
  <si>
    <t>Élimination</t>
  </si>
  <si>
    <t>Carbone intrinsèque de phase du cycle de vie</t>
  </si>
  <si>
    <t>Une description de la stratégie utilisée.</t>
  </si>
  <si>
    <t>Janvier</t>
  </si>
  <si>
    <t>Février</t>
  </si>
  <si>
    <t>Mars</t>
  </si>
  <si>
    <t>Avril</t>
  </si>
  <si>
    <t>Mai</t>
  </si>
  <si>
    <t>Juin</t>
  </si>
  <si>
    <t>Juillet</t>
  </si>
  <si>
    <t>Septembre</t>
  </si>
  <si>
    <t>Octobre</t>
  </si>
  <si>
    <t>Novembre</t>
  </si>
  <si>
    <t>Décembre</t>
  </si>
  <si>
    <t>Opérationnel</t>
  </si>
  <si>
    <r>
      <t>kg éq. CO</t>
    </r>
    <r>
      <rPr>
        <b/>
        <vertAlign val="subscript"/>
        <sz val="11"/>
        <color theme="1"/>
        <rFont val="Calibri"/>
        <family val="2"/>
        <scheme val="minor"/>
      </rPr>
      <t>2</t>
    </r>
    <r>
      <rPr>
        <b/>
        <sz val="11"/>
        <color theme="1"/>
        <rFont val="Calibri"/>
        <family val="2"/>
        <scheme val="minor"/>
      </rPr>
      <t>/m</t>
    </r>
    <r>
      <rPr>
        <b/>
        <vertAlign val="superscript"/>
        <sz val="11"/>
        <color theme="1"/>
        <rFont val="Calibri"/>
        <family val="2"/>
        <scheme val="minor"/>
      </rPr>
      <t>2</t>
    </r>
  </si>
  <si>
    <t>Ans</t>
  </si>
  <si>
    <t>Pourcentage</t>
  </si>
  <si>
    <t>Données à présenter dans le graphique</t>
  </si>
  <si>
    <t>Crédits de carbone: opérationnel</t>
  </si>
  <si>
    <r>
      <t>kg éq. CO</t>
    </r>
    <r>
      <rPr>
        <b/>
        <vertAlign val="subscript"/>
        <sz val="11"/>
        <color theme="1"/>
        <rFont val="Calibri"/>
        <family val="2"/>
        <scheme val="minor"/>
      </rPr>
      <t>2</t>
    </r>
  </si>
  <si>
    <t>Oui</t>
  </si>
  <si>
    <t>Non</t>
  </si>
  <si>
    <t>Les dessins de mécanique, d’électricité et d’architecture émis pour construction.</t>
  </si>
  <si>
    <t>Des esquisses ou des dessins annotés qui illustrent les dispositions pour les améliorations futures (p. ex., espace pour les systèmes électriques, espace sur le toit, etc.).</t>
  </si>
  <si>
    <t>Banque / Coopérative de crédit</t>
  </si>
  <si>
    <t>Garderie</t>
  </si>
  <si>
    <t>École secondaire</t>
  </si>
  <si>
    <t>Hôpital / Centre médical</t>
  </si>
  <si>
    <t>Hôtel / Motel</t>
  </si>
  <si>
    <t>Laboratoire</t>
  </si>
  <si>
    <t>Bibliothèque</t>
  </si>
  <si>
    <t>Immeuble de bureaux</t>
  </si>
  <si>
    <t>Sécurité publique (p. ex. caserne de pompiers)</t>
  </si>
  <si>
    <t>Vente</t>
  </si>
  <si>
    <t>Terre-Neuve et Labrador</t>
  </si>
  <si>
    <t>Territoire du Yukon</t>
  </si>
  <si>
    <t>Août</t>
  </si>
  <si>
    <r>
      <t>Gaz naturel
kg éq. CO</t>
    </r>
    <r>
      <rPr>
        <vertAlign val="subscript"/>
        <sz val="11"/>
        <color theme="0"/>
        <rFont val="Calibri"/>
        <family val="2"/>
        <scheme val="minor"/>
      </rPr>
      <t>2</t>
    </r>
    <r>
      <rPr>
        <sz val="11"/>
        <color theme="0"/>
        <rFont val="Calibri"/>
        <family val="2"/>
        <scheme val="minor"/>
      </rPr>
      <t xml:space="preserve"> / unité thermique</t>
    </r>
  </si>
  <si>
    <r>
      <t>20 ans
kg éq. CO</t>
    </r>
    <r>
      <rPr>
        <vertAlign val="subscript"/>
        <sz val="11"/>
        <color theme="0"/>
        <rFont val="Calibri"/>
        <family val="2"/>
        <scheme val="minor"/>
      </rPr>
      <t>2</t>
    </r>
    <r>
      <rPr>
        <sz val="11"/>
        <color theme="0"/>
        <rFont val="Calibri"/>
        <family val="2"/>
        <scheme val="minor"/>
      </rPr>
      <t xml:space="preserve"> / kg</t>
    </r>
  </si>
  <si>
    <r>
      <t>100 ans
kg éq. CO</t>
    </r>
    <r>
      <rPr>
        <vertAlign val="subscript"/>
        <sz val="11"/>
        <color theme="0"/>
        <rFont val="Calibri"/>
        <family val="2"/>
        <scheme val="minor"/>
      </rPr>
      <t>2</t>
    </r>
    <r>
      <rPr>
        <sz val="11"/>
        <color theme="0"/>
        <rFont val="Calibri"/>
        <family val="2"/>
        <scheme val="minor"/>
      </rPr>
      <t xml:space="preserve"> / kg</t>
    </r>
  </si>
  <si>
    <t>INTENSITÉ D'ÉMISSIONS DE CARBONE CYCLE DE VIE (60 ANS)</t>
  </si>
  <si>
    <t>ÉMISSIONS DE CARBONE CYCLE DE VIE (60 ANS)</t>
  </si>
  <si>
    <t>MEASURES DE RÉDUCTION DU CARBONE OPÉRATIONNEL</t>
  </si>
  <si>
    <r>
      <t>Émissions de carbone cumulées (tonnes éq. CO</t>
    </r>
    <r>
      <rPr>
        <vertAlign val="subscript"/>
        <sz val="11"/>
        <color theme="4"/>
        <rFont val="Calibri"/>
        <family val="2"/>
        <scheme val="minor"/>
      </rPr>
      <t>2</t>
    </r>
    <r>
      <rPr>
        <sz val="11"/>
        <color theme="4"/>
        <rFont val="Calibri"/>
        <family val="2"/>
        <scheme val="minor"/>
      </rPr>
      <t>)</t>
    </r>
  </si>
  <si>
    <r>
      <t xml:space="preserve">* The purpose of this tab is to pull energy consumption data from the other tabs and arrange in an easy to follow way. This energy data is used to calculate the EUI value in the summary tab of the workbook. </t>
    </r>
    <r>
      <rPr>
        <b/>
        <sz val="11"/>
        <color rgb="FFFF0000"/>
        <rFont val="Calibri"/>
        <family val="2"/>
        <scheme val="minor"/>
      </rPr>
      <t>This tab is to remain hidden</t>
    </r>
  </si>
  <si>
    <t>Électricité contribuant aux émissions</t>
  </si>
  <si>
    <t>Émissions de l'électricité</t>
  </si>
  <si>
    <r>
      <t>Les fichiers de sortie du logiciel d’ACV qui montrent les impacts du réchauffement climatique en éq. CO</t>
    </r>
    <r>
      <rPr>
        <vertAlign val="subscript"/>
        <sz val="11"/>
        <rFont val="Calibri"/>
        <family val="2"/>
        <scheme val="minor"/>
      </rPr>
      <t>2</t>
    </r>
    <r>
      <rPr>
        <sz val="11"/>
        <rFont val="Calibri"/>
        <family val="2"/>
        <scheme val="minor"/>
      </rPr>
      <t>.</t>
    </r>
  </si>
  <si>
    <t>Île-du-Prince-Édouard</t>
  </si>
  <si>
    <t xml:space="preserve">Un texte décrivant la stratégie du système de CVCA mécanique et expliquant comment les composantes du système peuvent être adaptées pour tenir compte des technologies non basées sur la combustion, y compris :  </t>
  </si>
  <si>
    <t>Une description des éléments suivants :</t>
  </si>
  <si>
    <t>• Températures de fonctionnement du système de distribution et ses capacités d’adaptation pour du chauffage de source renouvelable ou électrique ; 
• Attribution des espaces pour les technologies de chauffage de source renouvelable ou électrique ; 
• Tous les obstacles à surmonter ou les conditions préalables qui doivent être en place pour qu’une conversion en une source de chauffage non basée sur la combustion puisse survenir ; 
• La durée de vie du matériel de combustion et le moment auquel les points d’intervention naturels pour le remplacement se produiront.</t>
  </si>
  <si>
    <t xml:space="preserve">Un texte et les documents suivants justifiant l’utilisation du taux de fuite d’air ciblé :  </t>
  </si>
  <si>
    <t xml:space="preserve">Les facteurs d’émissions pour le gaz naturel et les facteurs d'émissions d'électricité de portée 2 et 3 proviennent du Rapport d’inventaire national du Canada. Les facteurs d’émissions marginaux proviennent de la Référence technique de Portfolio Manager d’ENERGY STAR ® : Émissions de gaz à effet de serre. L’Île-du-Prince-Édouard importe la plus grande partie de son électricité du Nouveau-Brunswick, ce qui explique pourquoi les facteurs d’émissions du Nouveau-Brunswick sont utilisés. </t>
  </si>
  <si>
    <t>Facteur marginal</t>
  </si>
  <si>
    <t>Carbone Intrinsèque</t>
  </si>
  <si>
    <t>Total (60 ans)</t>
  </si>
  <si>
    <t>Carbone Opérationnel</t>
  </si>
  <si>
    <t xml:space="preserve">   Énergie verte exportée</t>
  </si>
  <si>
    <t>Amélioration de l’IE du site par rapport au CNÉB 2017</t>
  </si>
  <si>
    <t>Columns NOP need to be hidden</t>
  </si>
  <si>
    <r>
      <t>ekWh/m</t>
    </r>
    <r>
      <rPr>
        <vertAlign val="superscript"/>
        <sz val="11"/>
        <color theme="1"/>
        <rFont val="Calibri"/>
        <family val="2"/>
        <scheme val="minor"/>
      </rPr>
      <t>2</t>
    </r>
    <r>
      <rPr>
        <sz val="11"/>
        <color theme="1"/>
        <rFont val="Calibri"/>
        <family val="2"/>
        <scheme val="minor"/>
      </rPr>
      <t>/yr</t>
    </r>
  </si>
  <si>
    <t>Option #1</t>
  </si>
  <si>
    <t>Option #2</t>
  </si>
  <si>
    <t>Option #3</t>
  </si>
  <si>
    <t>Cible d’IDET ajustée</t>
  </si>
  <si>
    <t>Chaleur Verte</t>
  </si>
  <si>
    <t>Absolute EUI</t>
  </si>
  <si>
    <r>
      <t>kg CO</t>
    </r>
    <r>
      <rPr>
        <vertAlign val="subscript"/>
        <sz val="11"/>
        <color theme="1"/>
        <rFont val="Calibri"/>
        <family val="2"/>
        <scheme val="minor"/>
      </rPr>
      <t>2</t>
    </r>
    <r>
      <rPr>
        <sz val="11"/>
        <color theme="1"/>
        <rFont val="Calibri"/>
        <family val="2"/>
        <scheme val="minor"/>
      </rPr>
      <t>e</t>
    </r>
  </si>
  <si>
    <r>
      <t>kg 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2</t>
    </r>
  </si>
  <si>
    <t>Intensité du carbone intrinsèque</t>
  </si>
  <si>
    <t>Classeur de la 
Norme du bâtiment à carbone zéro - Design v3</t>
  </si>
  <si>
    <t>Classeur de la Norme BCZ-Design v3</t>
  </si>
  <si>
    <t>Ressources mises à votre disposition pour la Norme BCZ-Design v3
cagbc.org/zerocarbon</t>
  </si>
  <si>
    <t>Directives de modélisation énergétique de la Norme BCZ-Design v3</t>
  </si>
  <si>
    <t>Modèle de rapport sur le carbone intrinsèque de la Norme BCZ-Design v3</t>
  </si>
  <si>
    <t>Calculateur des coûts sur le cycle de vie</t>
  </si>
  <si>
    <r>
      <t xml:space="preserve">Un </t>
    </r>
    <r>
      <rPr>
        <i/>
        <sz val="11"/>
        <rFont val="Calibri"/>
        <family val="2"/>
        <scheme val="minor"/>
      </rPr>
      <t>Modèle de rapport sur le carbone intrinsèque de la Norme BCZ-Design v3</t>
    </r>
    <r>
      <rPr>
        <sz val="11"/>
        <rFont val="Calibri"/>
        <family val="2"/>
        <scheme val="minor"/>
      </rPr>
      <t xml:space="preserve"> dûment rempli, ou un rapport sur le carbone intrinsèque qui tient compte de toutes les exigences du Modèle.</t>
    </r>
  </si>
  <si>
    <r>
      <t xml:space="preserve">Une comparaison financière du système de conception ou du système actuel avec une solution de rechange qui n’est pas à combustion, y compris un calcul de la valeur actualisée nette sur 20 ans qui comprend les coûts actuels et projetés des combustibles en tenant compte de l’indexation des coûts et d’un taux d’actualisation de 3 pour cent. Il faudrait utiliser le </t>
    </r>
    <r>
      <rPr>
        <i/>
        <sz val="11"/>
        <rFont val="Calibri"/>
        <family val="2"/>
        <scheme val="minor"/>
      </rPr>
      <t>Calculateur du coût sur le cycle de vie</t>
    </r>
    <r>
      <rPr>
        <sz val="11"/>
        <rFont val="Calibri"/>
        <family val="2"/>
        <scheme val="minor"/>
      </rPr>
      <t xml:space="preserve">.  </t>
    </r>
  </si>
  <si>
    <t>Modèle énergétique (voir les Directives de modélisation énergétique de la Norme BCZ-Design v3)</t>
  </si>
  <si>
    <r>
      <t xml:space="preserve">Les documents justificatifs pour les données d’énergie entrées dans </t>
    </r>
    <r>
      <rPr>
        <i/>
        <sz val="11"/>
        <rFont val="Calibri"/>
        <family val="2"/>
        <scheme val="minor"/>
      </rPr>
      <t>Classeur de la Norme BCZ-Design v3</t>
    </r>
    <r>
      <rPr>
        <sz val="11"/>
        <rFont val="Calibri"/>
        <family val="2"/>
        <scheme val="minor"/>
      </rPr>
      <t xml:space="preserve">, y compris la consommation d’électricité horaire prévue, la production horaire d’énergie verte et la consommation d’énergie annuelle. Les données sur l’énergie doivent être dérivées du modèle énergétique du bâtiment proposé (avec le taux de fuite d’air ciblé, si un tel taux est utilisé).  </t>
    </r>
  </si>
  <si>
    <t>Documents à l'appui de tout facteur d'émission lié au chauffage vert ou standard fourni par le fournisseur d'énergie de quartier.</t>
  </si>
  <si>
    <t>Calculs montrant le prix total prévu pour l'approvisionnement en énergie verte s'il est nécessaire d'atteindre le bilan carbone zéro dans l'exploitation.</t>
  </si>
  <si>
    <t>Données modélisées indiquant les charges de chauffage du bâtiment et des locaux.</t>
  </si>
  <si>
    <t>Les calculs et/ou la documentation qui vérifient que le système peut répondre à la charge maximale de chauffage de l'espace à -10 °C (ou à la température de conception, selon la valeur la plus élevée).</t>
  </si>
  <si>
    <t>Une période d'exploitation démontrant que l'équipement de chauffage sans combustion est conçu pour fonctionner lorsque la température de l'air extérieur est inférieure à -10 °C (ou la température de conception, selon la plus élevée).</t>
  </si>
  <si>
    <t xml:space="preserve">S’il y a de la combustion de quelque type de combustible sur place (y compris les biocombustibles à zéro émission),  ou un chauffage à combustion fourni par un système énergétique de quartier, il faut soumettre un Plan de transition vers le carbone zéro qui doit comprendre les renseignements suivants : </t>
  </si>
  <si>
    <t>Autres stratégies d’impact et innovation (seulement une autorisée)</t>
  </si>
  <si>
    <t>• Obstacles du marché
• Obstacles réglementaires
• Disponibilité d’une main-d’œuvre qualifiée</t>
  </si>
  <si>
    <t>Nouvelle construction ou rénovation</t>
  </si>
  <si>
    <t>Degrés-jours de chauffage</t>
  </si>
  <si>
    <t>Indicateurs de conformité</t>
  </si>
  <si>
    <t>Exigences relatives au carbone</t>
  </si>
  <si>
    <t>Bilan carbone zéro sur 60 ans</t>
  </si>
  <si>
    <t>Performance du carbone intrinsèque</t>
  </si>
  <si>
    <t>Exigences relatives à l'efficacité énergétique</t>
  </si>
  <si>
    <t>Bilan carbone zéro</t>
  </si>
  <si>
    <t>Indicateurs clés</t>
  </si>
  <si>
    <t>Carbone intrinsèque total</t>
  </si>
  <si>
    <t>Intensité absolue de carbone intrinsèque</t>
  </si>
  <si>
    <t>Émissions de carbone évitées</t>
  </si>
  <si>
    <t>Approche d'efficacité énergétique</t>
  </si>
  <si>
    <t>INFORMATIONS SUR LA VOIE SUIVIE</t>
  </si>
  <si>
    <t>Voies pour l'option 1 - Approche flexible</t>
  </si>
  <si>
    <t>Objectif</t>
  </si>
  <si>
    <t>Atteint</t>
  </si>
  <si>
    <t>CONFORMITÉ DE LA VOIE</t>
  </si>
  <si>
    <t>Coefficient de performance saisonnier (CPS)*</t>
  </si>
  <si>
    <t>* Si requis</t>
  </si>
  <si>
    <t>À compléter si une voie d’IDET ajustée est ciblée</t>
  </si>
  <si>
    <t>Voie de l'IDET</t>
  </si>
  <si>
    <t>Voie de l'IE</t>
  </si>
  <si>
    <t>Cible d'IDET</t>
  </si>
  <si>
    <t>Espace restant</t>
  </si>
  <si>
    <t>Espace unique #1</t>
  </si>
  <si>
    <t>Espace unique #2</t>
  </si>
  <si>
    <t>Espace unique #3</t>
  </si>
  <si>
    <t>Espace unique #4</t>
  </si>
  <si>
    <t>Espace unique #5</t>
  </si>
  <si>
    <t>Conformité aux cibles de carbone intrinsèque</t>
  </si>
  <si>
    <t>Voie de performance</t>
  </si>
  <si>
    <t>Atteinte</t>
  </si>
  <si>
    <t>Chauffage standard</t>
  </si>
  <si>
    <t>Choisir</t>
  </si>
  <si>
    <r>
      <t>DJC</t>
    </r>
    <r>
      <rPr>
        <vertAlign val="subscript"/>
        <sz val="12"/>
        <color theme="1"/>
        <rFont val="Calibri"/>
        <family val="2"/>
        <scheme val="minor"/>
      </rPr>
      <t>18</t>
    </r>
  </si>
  <si>
    <r>
      <t>m</t>
    </r>
    <r>
      <rPr>
        <vertAlign val="superscript"/>
        <sz val="11"/>
        <color theme="1"/>
        <rFont val="Calibri"/>
        <family val="2"/>
        <scheme val="minor"/>
      </rPr>
      <t>2</t>
    </r>
  </si>
  <si>
    <r>
      <t>ekWh/m</t>
    </r>
    <r>
      <rPr>
        <vertAlign val="superscript"/>
        <sz val="11"/>
        <color theme="1"/>
        <rFont val="Calibri"/>
        <family val="2"/>
        <scheme val="minor"/>
      </rPr>
      <t>2</t>
    </r>
    <r>
      <rPr>
        <sz val="11"/>
        <color theme="1"/>
        <rFont val="Calibri"/>
        <family val="2"/>
        <scheme val="minor"/>
      </rPr>
      <t>/an</t>
    </r>
  </si>
  <si>
    <r>
      <t>kg éq. CO</t>
    </r>
    <r>
      <rPr>
        <vertAlign val="subscript"/>
        <sz val="11"/>
        <color theme="1"/>
        <rFont val="Calibri"/>
        <family val="2"/>
        <scheme val="minor"/>
      </rPr>
      <t>2</t>
    </r>
    <r>
      <rPr>
        <sz val="11"/>
        <color theme="1"/>
        <rFont val="Calibri"/>
        <family val="2"/>
        <scheme val="minor"/>
      </rPr>
      <t>/an</t>
    </r>
  </si>
  <si>
    <r>
      <t>kg éq. CO</t>
    </r>
    <r>
      <rPr>
        <vertAlign val="subscript"/>
        <sz val="11"/>
        <color theme="1"/>
        <rFont val="Calibri"/>
        <family val="2"/>
        <scheme val="minor"/>
      </rPr>
      <t>2</t>
    </r>
    <r>
      <rPr>
        <sz val="11"/>
        <color theme="1"/>
        <rFont val="Calibri"/>
        <family val="2"/>
        <scheme val="minor"/>
      </rPr>
      <t>/m</t>
    </r>
    <r>
      <rPr>
        <vertAlign val="superscript"/>
        <sz val="11"/>
        <color theme="1"/>
        <rFont val="Calibri"/>
        <family val="2"/>
        <scheme val="minor"/>
      </rPr>
      <t>2</t>
    </r>
  </si>
  <si>
    <r>
      <t xml:space="preserve">Total </t>
    </r>
    <r>
      <rPr>
        <sz val="12"/>
        <color theme="1"/>
        <rFont val="Calibri"/>
        <family val="2"/>
        <scheme val="minor"/>
      </rPr>
      <t>(60 years)</t>
    </r>
  </si>
  <si>
    <t>Pour les systèmes géothermiques, fournir des calculs montrant que l'équipement de chauffage satisfait une partie équivalente de la charge de chauffage qui s'applique au-dessus d'une température extérieure de -10 °C (ou de la température de conception, selon la plus élevée).</t>
  </si>
  <si>
    <r>
      <t xml:space="preserve">Émissions fugitives des réfrigérants : Documentation confirmant la quantité totale et le type de réfrigérant dans tous les systèmes de CVCA du bâtiment de base de plus de 19 kW (5,4 tonnes), y compris tous calculs supplémentaires pour arriver aux valeurs entrées dans le </t>
    </r>
    <r>
      <rPr>
        <i/>
        <sz val="11"/>
        <rFont val="Calibri"/>
        <family val="2"/>
        <scheme val="minor"/>
      </rPr>
      <t>Classeur de la Norme BCZ-Design v3</t>
    </r>
    <r>
      <rPr>
        <sz val="11"/>
        <rFont val="Calibri"/>
        <family val="2"/>
        <scheme val="minor"/>
      </rPr>
      <t>.</t>
    </r>
  </si>
  <si>
    <t>Aucune combustion sur place avec une conduite de gaz</t>
  </si>
  <si>
    <t>Si le projet n'utilise pas de combustion sur place pour le chauffage des espaces ou l'eau sanitaire, mais dispose d'un service public tel qu'une conduite de gaz sur place, veuillez expliquer ci-dessous l'emplacement et l'utilisation.</t>
  </si>
  <si>
    <t>Modifications et corrections apportées au classeur BCZ-Design v3</t>
  </si>
  <si>
    <t>juin 2024</t>
  </si>
  <si>
    <t>Sommaire</t>
  </si>
  <si>
    <t>Autre energie</t>
  </si>
  <si>
    <t>Texte ajouté pour les projets avec aucune combustion sur place avec une conduite de gaz ou d'un autre service public.</t>
  </si>
  <si>
    <t>Option 1 Une approche flexible sera conforme dans la situation où il n'y a pas d'objectif IDET</t>
  </si>
  <si>
    <t>Texte corrigé où les documents v2 étaient référencés par erreur</t>
  </si>
  <si>
    <t>Numéro du projet CBDCA</t>
  </si>
  <si>
    <t>POUR LA CORRESPONDANCE DE CERTIFICATION</t>
  </si>
  <si>
    <t>Nom du contact principal</t>
  </si>
  <si>
    <t>Courriel du contact principal</t>
  </si>
  <si>
    <t>Ajout d'une demande de contact principal pour la correspondance de certification</t>
  </si>
  <si>
    <t>Liste de ressources mise à jour</t>
  </si>
  <si>
    <t>Norme BCZ-Design v3</t>
  </si>
  <si>
    <t>Interprétations BCZ</t>
  </si>
  <si>
    <t>Guide de certification BCZ</t>
  </si>
  <si>
    <t>Modifications de versions</t>
  </si>
  <si>
    <t>Ajout d'une demande relative à l'entente de certification</t>
  </si>
  <si>
    <t>Correction des titres des étapes B4 et B5 du carbone intrinsèque de phase du cycle de vie</t>
  </si>
  <si>
    <r>
      <t xml:space="preserve">Figure adaptée du rapport du World Green Building Council intitulé </t>
    </r>
    <r>
      <rPr>
        <i/>
        <sz val="11"/>
        <color theme="1"/>
        <rFont val="Calibri"/>
        <family val="2"/>
        <scheme val="minor"/>
      </rPr>
      <t>Bringing Embodied Carbon Upfront</t>
    </r>
    <r>
      <rPr>
        <sz val="11"/>
        <color theme="1"/>
        <rFont val="Calibri"/>
        <family val="2"/>
        <scheme val="minor"/>
      </rPr>
      <t xml:space="preserve"> (Révéler le carbone des produits et équipements de construction) (2019).</t>
    </r>
  </si>
  <si>
    <t>• Les importations et exportations d’énergie</t>
  </si>
  <si>
    <t>• Interprétations utilisées pour la portée et l'éligibilité du projet</t>
  </si>
  <si>
    <t>Notez un numéro d’Interprétation ici, le cas échéant :</t>
  </si>
  <si>
    <t>TOUS</t>
  </si>
  <si>
    <t>Champs ajoutés au bas des feuilles de calcul pour saisir les numéros d'interprétation utilisés pour documenter la conformité.</t>
  </si>
  <si>
    <t>Interprétations</t>
  </si>
  <si>
    <t>Notez le numéro des Interprétations utilisées pour documenter la conformité en matière d’efficacité énergétique :</t>
  </si>
  <si>
    <t>Notez le numéro des Interprétations utilisées pour documenter la conformité en matière d'carbone intrinsèque :</t>
  </si>
  <si>
    <t>Notez le numéro d'Interprétation utilisée pour documenter la conformité en matière d’électricité :</t>
  </si>
  <si>
    <t>Notez le numéro des Interprétations utilisées pour documenter la conformité en matière de réfrigérants :</t>
  </si>
  <si>
    <t>Crédits de carbone requis (60 ans)</t>
  </si>
  <si>
    <t>Champ d’application 1</t>
  </si>
  <si>
    <t>Champ d’application 2</t>
  </si>
  <si>
    <t>Emissions - champ d’application</t>
  </si>
  <si>
    <t>les Compensations</t>
  </si>
  <si>
    <t>Graphiques</t>
  </si>
  <si>
    <t>Mises à jour du graphique Mesures de réduction du carbone opérationnel</t>
  </si>
  <si>
    <r>
      <rPr>
        <sz val="11"/>
        <color theme="0"/>
        <rFont val="Calibri"/>
        <family val="2"/>
        <scheme val="minor"/>
      </rPr>
      <t xml:space="preserve">HIDDEN
Conversion 
1 m3 = 0.0373 GJ 
</t>
    </r>
    <r>
      <rPr>
        <u/>
        <sz val="11"/>
        <color theme="0"/>
        <rFont val="Calibri"/>
        <family val="2"/>
        <scheme val="minor"/>
      </rPr>
      <t>Energy conversion tables - Canada.ca (cer-rec.gc.ca)</t>
    </r>
  </si>
  <si>
    <t xml:space="preserve">Les facteurs d’émissions proviennent du Cinquième rapport d'évaluation du GIEC, WGI, tableau 8.A.1. </t>
  </si>
  <si>
    <t>R-717 (NH3)</t>
  </si>
  <si>
    <t>R-744 (CO2)</t>
  </si>
  <si>
    <t>R-123</t>
  </si>
  <si>
    <t>R-454b</t>
  </si>
  <si>
    <r>
      <rPr>
        <b/>
        <sz val="11"/>
        <color theme="1"/>
        <rFont val="Calibri"/>
        <family val="2"/>
        <scheme val="minor"/>
      </rPr>
      <t>USAGE(S) DU BÂTIMENT</t>
    </r>
    <r>
      <rPr>
        <sz val="11"/>
        <color theme="1"/>
        <rFont val="Calibri"/>
        <family val="2"/>
        <scheme val="minor"/>
      </rPr>
      <t xml:space="preserve"> - Choisissez tous les usages applicables, en commençant par le principal.</t>
    </r>
  </si>
  <si>
    <t>Usage 1.</t>
  </si>
  <si>
    <t>Usage 2.</t>
  </si>
  <si>
    <t>Usage 3.</t>
  </si>
  <si>
    <t>Usage 4.</t>
  </si>
  <si>
    <r>
      <t>m</t>
    </r>
    <r>
      <rPr>
        <vertAlign val="superscript"/>
        <sz val="11"/>
        <color theme="1"/>
        <rFont val="Calibri"/>
        <family val="2"/>
        <scheme val="minor"/>
      </rPr>
      <t>3</t>
    </r>
    <r>
      <rPr>
        <sz val="11"/>
        <color theme="1"/>
        <rFont val="Calibri"/>
        <family val="2"/>
        <scheme val="minor"/>
      </rPr>
      <t/>
    </r>
  </si>
  <si>
    <t>Informations sur le cycle de vie</t>
  </si>
  <si>
    <t xml:space="preserve">Logiciel d'évaluation du cycle de vie </t>
  </si>
  <si>
    <t>Dessin utilisé pour l'évaluation</t>
  </si>
  <si>
    <t>Superficie du stationnement souterrain</t>
  </si>
  <si>
    <t>Addition ou bâtiment contigu</t>
  </si>
  <si>
    <t>Version du logiciel</t>
  </si>
  <si>
    <t>Autre logiciel</t>
  </si>
  <si>
    <t>Carbone intrinsèque total du référence</t>
  </si>
  <si>
    <r>
      <t>Émissions de carbone proposées
(kg éq. CO</t>
    </r>
    <r>
      <rPr>
        <vertAlign val="subscript"/>
        <sz val="11"/>
        <color theme="1"/>
        <rFont val="Calibri"/>
        <family val="2"/>
        <scheme val="minor"/>
      </rPr>
      <t>2</t>
    </r>
    <r>
      <rPr>
        <sz val="11"/>
        <color theme="1"/>
        <rFont val="Calibri"/>
        <family val="2"/>
        <scheme val="minor"/>
      </rPr>
      <t>)</t>
    </r>
  </si>
  <si>
    <t>A</t>
  </si>
  <si>
    <t>B</t>
  </si>
  <si>
    <t>Carbone biogène</t>
  </si>
  <si>
    <t>Total du carbone biogène</t>
  </si>
  <si>
    <t>Amélioration par rapport à la référence (%)</t>
  </si>
  <si>
    <t>Matériau(x) principal(aux) de la superstructure</t>
  </si>
  <si>
    <t>(poutres, colonnes, dalles, etc.)</t>
  </si>
  <si>
    <t>Optionnel, ne doit pas être inclus dans le bilan carbone :</t>
  </si>
  <si>
    <t>Carbone intrinsèque - ventilation de phase du cycle de vie (60 ans)</t>
  </si>
  <si>
    <t>Logiciel de modélisation énergétique</t>
  </si>
  <si>
    <r>
      <t>R-717 (NH</t>
    </r>
    <r>
      <rPr>
        <vertAlign val="subscript"/>
        <sz val="11"/>
        <color theme="1"/>
        <rFont val="Calibri"/>
        <family val="2"/>
        <scheme val="minor"/>
      </rPr>
      <t>3</t>
    </r>
    <r>
      <rPr>
        <sz val="11"/>
        <color theme="1"/>
        <rFont val="Calibri"/>
        <family val="2"/>
        <scheme val="minor"/>
      </rPr>
      <t>)</t>
    </r>
  </si>
  <si>
    <r>
      <t>R-744 (CO</t>
    </r>
    <r>
      <rPr>
        <vertAlign val="subscript"/>
        <sz val="11"/>
        <color theme="1"/>
        <rFont val="Calibri"/>
        <family val="2"/>
        <scheme val="minor"/>
      </rPr>
      <t>2</t>
    </r>
    <r>
      <rPr>
        <sz val="11"/>
        <color theme="1"/>
        <rFont val="Calibri"/>
        <family val="2"/>
        <scheme val="minor"/>
      </rPr>
      <t>)</t>
    </r>
  </si>
  <si>
    <r>
      <t>(kg éq. CO</t>
    </r>
    <r>
      <rPr>
        <vertAlign val="subscript"/>
        <sz val="11"/>
        <color theme="1"/>
        <rFont val="Calibri"/>
        <family val="2"/>
        <scheme val="minor"/>
      </rPr>
      <t>2</t>
    </r>
    <r>
      <rPr>
        <sz val="11"/>
        <color theme="1"/>
        <rFont val="Calibri"/>
        <family val="2"/>
        <scheme val="minor"/>
      </rPr>
      <t>)</t>
    </r>
  </si>
  <si>
    <t>(kg)</t>
  </si>
  <si>
    <t>PRC 20</t>
  </si>
  <si>
    <t>PRC 100</t>
  </si>
  <si>
    <t>x</t>
  </si>
  <si>
    <t>Target</t>
  </si>
  <si>
    <t>On-site renewable energy meeting &gt;5% total energy (or &gt;75% of roof area area after accounting for vents and mechanical equipment).</t>
  </si>
  <si>
    <t>Any size building integrated photovoltaics (BIPV).</t>
  </si>
  <si>
    <t>100% of space heating provided without combustion.</t>
  </si>
  <si>
    <t>Service hot water systems designed to operate without combustion in MURBs (or other, high use buildings on case-by-case basis).</t>
  </si>
  <si>
    <t>kgCO2e</t>
  </si>
  <si>
    <t>Upfront carbon emissions (life cycle stage A) equal to or less than zero. </t>
  </si>
  <si>
    <t>kgCO2e/m2</t>
  </si>
  <si>
    <t>20% reduction in embodied carbon (or 350 kgCO2e/m2 target).</t>
  </si>
  <si>
    <t>40% reduction in embodied carbon (or 240 kgCO2e/m2 target).</t>
  </si>
  <si>
    <t>Interpretations</t>
  </si>
  <si>
    <t>Une installation de toute taille de systèmes photovoltaïques intégrés aux bâtiments (PVIB).</t>
  </si>
  <si>
    <t xml:space="preserve">100% des systèmes de chauffage des espaces sont conçus pour fonctionner sans combustion. </t>
  </si>
  <si>
    <t>Réduction de 20 % du carbone incorporé (ou cible de 350 kgCO2e/m2).</t>
  </si>
  <si>
    <t>Réduction de 40 % du carbone intrinsèque (ou cible de 240 kgCO2e/m2).</t>
  </si>
  <si>
    <t>% de la superficie du toiture</t>
  </si>
  <si>
    <t>% de l'énergie totale sur place</t>
  </si>
  <si>
    <t>Importance ou autre quantité</t>
  </si>
  <si>
    <t>Extension de la liste des réfrigérants pour inclure des options à faible PRG</t>
  </si>
  <si>
    <t>Ajout d'un champ pour indiquer le logiciel de modélisation énergétique utilisé.</t>
  </si>
  <si>
    <t>Onglet ajouté pour indiquer les stratégies d'impact et d'innovation</t>
  </si>
  <si>
    <t>Ajout de champs pour indiquer les utilisations multiples des bâtiments</t>
  </si>
  <si>
    <t>Ajout d'un champ de texte pour les projets sans combustion sur site afin d'expliquer la présence d'une conduite de gaz ou d'un autre service public</t>
  </si>
  <si>
    <t>Correction de l'onglet des soumissions relatives à la fuite d'air afin de refléter les débits de fuite d'air appropriés dans la norme</t>
  </si>
  <si>
    <t>Ajout d'un document relatif à l'Accord de certification des bâtiments à carbone zéro</t>
  </si>
  <si>
    <t>Ajout d'une section pour indiquer les informations relatives à l’évaluation du cycle de vie.</t>
  </si>
  <si>
    <t>Onglet ajouté pour enregistrer les modifications apportées depuis la version initiale du classeur (marqué en juin 2022 dans l'onglet À soumettre)</t>
  </si>
  <si>
    <t>Ajout d'un champ pour la superficie du stationnement souterrain</t>
  </si>
  <si>
    <t>Électricité</t>
  </si>
  <si>
    <t>Impact et innovation</t>
  </si>
  <si>
    <t>Facteurs d'émissions</t>
  </si>
  <si>
    <t>project_number</t>
  </si>
  <si>
    <t>project_name</t>
  </si>
  <si>
    <t>RatingSystem_Version</t>
  </si>
  <si>
    <t>Floor Count (below grade)</t>
  </si>
  <si>
    <t>Floor Count (above grade)</t>
  </si>
  <si>
    <t>Gross Floor Area (no parkade) (m2)</t>
  </si>
  <si>
    <t>Modelled Floor Area (m2)</t>
  </si>
  <si>
    <t>Underground Parkade Area (m2)</t>
  </si>
  <si>
    <t>Building Footprint (m2)</t>
  </si>
  <si>
    <t>Percentage Occupied (%) [P]</t>
  </si>
  <si>
    <t>Chosen TEDI Path - Flexible Approach [D] [M]</t>
  </si>
  <si>
    <t>Chosen Energy Approach (1/2/3) [D] [M]</t>
  </si>
  <si>
    <t>Workbook (v3) - Energy Approach [D]</t>
  </si>
  <si>
    <t>Workbook (v2) - Flexible Approach [D]</t>
  </si>
  <si>
    <t>Workbook (v2) - Passive Design Approach (v2) [D]</t>
  </si>
  <si>
    <t>Workbook (v2) - Renewable Energy Approach (v2) [D]</t>
  </si>
  <si>
    <t>TEDI (kWh/m2/yr)</t>
  </si>
  <si>
    <t>TEDI Target, Adjusted (kWh/m2/yr)</t>
  </si>
  <si>
    <t>SCOP (v3+)</t>
  </si>
  <si>
    <t>EUI (kWh/m2/yr)</t>
  </si>
  <si>
    <t>Site EUI Improvement over NECB 2017 (%)</t>
  </si>
  <si>
    <t>Peak Demand - winter (kW)</t>
  </si>
  <si>
    <t>Peak Demand - summer (kW)</t>
  </si>
  <si>
    <t>Performance Year End Date (Y/M/D) [P]</t>
  </si>
  <si>
    <t>Targeted air leakage value (L/s-m2) [P]</t>
  </si>
  <si>
    <t>Air leakage test results (L/s-m2) [P]</t>
  </si>
  <si>
    <t>Green Power Generated (kWh)</t>
  </si>
  <si>
    <t>Green Power Used (kWh)</t>
  </si>
  <si>
    <t>Exported Green Power (kWh)</t>
  </si>
  <si>
    <t>Green Power Products (kWh)</t>
  </si>
  <si>
    <t>Electrical Transmission Losses (kgCO2e) [P]</t>
  </si>
  <si>
    <t>Water (kgCO2e) [P]</t>
  </si>
  <si>
    <t>Waste (kgCO2e) [P]</t>
  </si>
  <si>
    <t>Transportation (kgCO2e) [P]</t>
  </si>
  <si>
    <t>Avoided Emissions - Green Power Products (kgCO2e)</t>
  </si>
  <si>
    <t>Avoided Emissions - Exp. Green Power (kgCO2e)</t>
  </si>
  <si>
    <t>Avoided Emissions Factor Used</t>
  </si>
  <si>
    <t>Carbon Offsets - Operational Carbon REQUIRED (kg CO2e)</t>
  </si>
  <si>
    <t>Zero Carbon Balance  (from Workbook) (kg CO2e)</t>
  </si>
  <si>
    <t>Natural Gas Amount (Therms)</t>
  </si>
  <si>
    <t>Natural Gas Amount (GJ)</t>
  </si>
  <si>
    <t>Biomass Amount (GJ)</t>
  </si>
  <si>
    <t>Diesel Amount (GJ)</t>
  </si>
  <si>
    <t>Oil Amount (GJ)</t>
  </si>
  <si>
    <t>Propane Amount (GJ)</t>
  </si>
  <si>
    <t>Total Non-Renewable Emissions  (kgCO2e)</t>
  </si>
  <si>
    <t>Eligible Renewable Biogass (GJ)</t>
  </si>
  <si>
    <t>Eligible Renewable Biomass (GJ)</t>
  </si>
  <si>
    <t>Solar Thermal (GJ)</t>
  </si>
  <si>
    <t>District Heating &amp; Cooling - Other Type (name)</t>
  </si>
  <si>
    <t>District Heating &amp; Cooling - Other  (GJ)</t>
  </si>
  <si>
    <t>District Heating &amp; Cooling - Total Amount (GJ)</t>
  </si>
  <si>
    <t>Green Heat Amount (GJ)</t>
  </si>
  <si>
    <t>Green Heat Emissions Savings (kgCO2e)</t>
  </si>
  <si>
    <t>Standard Heat Amount (GJ)</t>
  </si>
  <si>
    <t>Standard Heat Emissions (kgCO2e)</t>
  </si>
  <si>
    <t>Standard Cooling Amount (GJ)</t>
  </si>
  <si>
    <t>Standard Cooling Emissions (kgCO2e)</t>
  </si>
  <si>
    <t>Total District Heating - Emissions (Indirect Emissions - District Heat) (kgCO2e)</t>
  </si>
  <si>
    <t>Total District Cooling - Emissions (Indirect Emissions - District Cooling) (kgCO2e)</t>
  </si>
  <si>
    <t>Refrigerant R-410a - Leaks Amount (kg)</t>
  </si>
  <si>
    <t>Refrigerant R-22 - Leaks Amount (kg)</t>
  </si>
  <si>
    <t>Refrigerant R-407c - Leaks Amount (kg)</t>
  </si>
  <si>
    <t>Refrigerant R-134a - Leaks Amount (kg)</t>
  </si>
  <si>
    <t>Refrigerant R-32 - Leaks Amount (kg)</t>
  </si>
  <si>
    <t>Refrigerant R-454b - Leaks Amount (kg)</t>
  </si>
  <si>
    <t>Refrigerant R-123 - Leaks Amount (kg)</t>
  </si>
  <si>
    <t>Refrigerant R-744 (CO2) - Leaks Amount (kg)</t>
  </si>
  <si>
    <t>Refrigerant R-717 (NH3) - Leaks Amount (kg)</t>
  </si>
  <si>
    <t>Refrigerant R-404a - Leaks Amount (kg)</t>
  </si>
  <si>
    <t>Total Refrigerant Leaks GWP20 (kgCO2e)</t>
  </si>
  <si>
    <t>Total Refrigerant Leaks GWP100 (kgCO2e)</t>
  </si>
  <si>
    <t>Refrigerant R-410a - Charge Amount (kg)</t>
  </si>
  <si>
    <t>Refrigerant R-22 - Charge Amount (kg)</t>
  </si>
  <si>
    <t>Refrigerant R-407c - Charge Amount (kg)</t>
  </si>
  <si>
    <t>Refrigerant R-134a - Charge Amount (kg)</t>
  </si>
  <si>
    <t>Refrigerant R-32 - Charge Amount (kg)</t>
  </si>
  <si>
    <t>Refrigerant R-454b - Charge Amount (kg)</t>
  </si>
  <si>
    <t>Refrigerant R-123 - Charge Amount (kg)</t>
  </si>
  <si>
    <t>Refrigerant R-744 (CO2) - Charge Amount (kg)</t>
  </si>
  <si>
    <t>Refrigerant R-717 (NH3) - Charge Amount (kg)</t>
  </si>
  <si>
    <t>Refrigerant R-404a - Charge Amount (kg)</t>
  </si>
  <si>
    <t>Refrigerant 1st Other Type (name)</t>
  </si>
  <si>
    <t>Refrigerant 1st Other - Charge Amount (kg)</t>
  </si>
  <si>
    <t>Refrigerant 2nd Other Type (name)</t>
  </si>
  <si>
    <t>Refrigerant 2nd Other - Charge Amount (kg)</t>
  </si>
  <si>
    <t>Total Refrigerant Charge GWP20 (kgCO2e)</t>
  </si>
  <si>
    <t>Total Refrigerant Charge GWP100 (kgCO2e)</t>
  </si>
  <si>
    <t>LCA Software</t>
  </si>
  <si>
    <t>LCA Design Stage (SD / DD / CD) (SD/DD/CD)</t>
  </si>
  <si>
    <t>Primary Superstructure Material(s)</t>
  </si>
  <si>
    <t>A1 - Raw Material Supply (kg CO2e)</t>
  </si>
  <si>
    <t>A2 - Transport (to factory) (kg CO2e)</t>
  </si>
  <si>
    <t>A3 - Manufacturing (kg CO2e)</t>
  </si>
  <si>
    <t>A4 - Transport (to site) (kg CO2e)</t>
  </si>
  <si>
    <t>A5 - Construction and Installation (kg CO2e)</t>
  </si>
  <si>
    <t>A - Total Upfront Carbon (kg CO2e)</t>
  </si>
  <si>
    <t>B1 - Use (kg CO2e)</t>
  </si>
  <si>
    <t>B2 - Maintenance (kg CO2e)</t>
  </si>
  <si>
    <t>B3 - Repair (kg CO2e)</t>
  </si>
  <si>
    <t>B4 - Replacement (kg CO2e)</t>
  </si>
  <si>
    <t>B5 - Refurbishment (kg CO2e)</t>
  </si>
  <si>
    <t>B6 - Operational Energy Use (kg CO2e)</t>
  </si>
  <si>
    <t>B7 - Operational Water Use (kg CO2e)</t>
  </si>
  <si>
    <t>C1 - Demolition (kg CO2e)</t>
  </si>
  <si>
    <t>C2 - Transport (to disposal) (kg CO2e)</t>
  </si>
  <si>
    <t>C3 - Waste Processing (kg CO2e)</t>
  </si>
  <si>
    <t>C4 - Disposal (kg CO2e)</t>
  </si>
  <si>
    <t>C - Total End of Life Carbon (kg CO2e)</t>
  </si>
  <si>
    <t>D1 - Reuse (kg CO2e)</t>
  </si>
  <si>
    <t>D2 - Recycling (kg CO2e)</t>
  </si>
  <si>
    <t>D3 - Energy Recovery (kg CO2e)</t>
  </si>
  <si>
    <t>D - Total Beyond Life-cycle Carbon (optional) (kg CO2e)</t>
  </si>
  <si>
    <t>A - Biogenic Carbon (optional) (kg CO2e)</t>
  </si>
  <si>
    <t>C - Biogenic Carbon (optional) (kg CO2e)</t>
  </si>
  <si>
    <t>I&amp;I Strategy 1 [D]</t>
  </si>
  <si>
    <t>I&amp;I Strategy 2 [D]</t>
  </si>
  <si>
    <t>I&amp;I Strategy 3 [D]</t>
  </si>
  <si>
    <t>I&amp;I Strategy 4 [D]</t>
  </si>
  <si>
    <t>I&amp;I Strategy - Other [D]</t>
  </si>
  <si>
    <t>BIPV - Quantity/Size</t>
  </si>
  <si>
    <t>BIPV - % Total Energy</t>
  </si>
  <si>
    <t>PV - % Roof Area</t>
  </si>
  <si>
    <t>Workbook - Date Modified</t>
  </si>
  <si>
    <t>ZCB-Design v3</t>
  </si>
  <si>
    <t>Inscrivez ici le taux de fuite d'air cible :</t>
  </si>
  <si>
    <t>Un taux de fuite d’air ciblé est utilisé, et non pas le taux défaut de 0,25 L/s/m² ou 0,05 cfm/ft² à 5 Pa (Oui/Non).</t>
  </si>
  <si>
    <t>Les calculs pour convertir le taux de fuite d’air ciblé en taux de fuite à 5 Pa, si nécessaire.</t>
  </si>
  <si>
    <t>Certification Number (first performance cert = 1, 2nd = 2, etc.) [P] [M]</t>
  </si>
  <si>
    <t>Electricity Used (total, not just grid) (kWh)</t>
  </si>
  <si>
    <t>Grid Electricity Used (kWh)</t>
  </si>
  <si>
    <t>Emissions from Electricity (Indirect Emissions - Electricity) (kgCO2e)</t>
  </si>
  <si>
    <t>Other Energy Type  (name)</t>
  </si>
  <si>
    <t>Other Energy Amount (GJ)</t>
  </si>
  <si>
    <t>Other Energy Emission Factor (kgCO2e)</t>
  </si>
  <si>
    <t>B - Total Use Stage Embodied Carbon (kg CO2e)</t>
  </si>
  <si>
    <t>Total Proposed Embodied Carbon (A to C) (kg CO2e)</t>
  </si>
  <si>
    <t>Total Baseline Embodied Carbon (kg CO2e)</t>
  </si>
  <si>
    <t>Main Building Use</t>
  </si>
  <si>
    <t>Other Building Uses</t>
  </si>
  <si>
    <t>New Building or Renovation</t>
  </si>
  <si>
    <t>Attached Building or Addition</t>
  </si>
  <si>
    <t>$</t>
  </si>
  <si>
    <t>Un devis pour l'achat de crédits carbone afin de compenser le carbone intrinsèque de la conception finale et d'une année opérationnelle.</t>
  </si>
  <si>
    <t xml:space="preserve">• Volume de crédits carbone pour le devis : </t>
  </si>
  <si>
    <t>• Coût par tonne de devis :</t>
  </si>
  <si>
    <t>• Organisation qui fournit le devis :</t>
  </si>
  <si>
    <t>tonnes métriques CO2e</t>
  </si>
  <si>
    <t>Carbon Offsets - Cost/Tonne</t>
  </si>
  <si>
    <t>Carbon Offsets - Organization</t>
  </si>
  <si>
    <t>À soumettre</t>
  </si>
  <si>
    <t>Mise à jour des soumissions relatives aux émissions évitées afin de préciser qu'un devis est nécessaire</t>
  </si>
  <si>
    <t>Mass Timber?  (Y / N) [M]</t>
  </si>
  <si>
    <t>Workbook - FileName</t>
  </si>
  <si>
    <t>Month</t>
  </si>
  <si>
    <t>Peak Demand (kW)</t>
  </si>
  <si>
    <t>Date/Time</t>
  </si>
  <si>
    <t>Monthly Usage (kWh)</t>
  </si>
  <si>
    <t>Oct</t>
  </si>
  <si>
    <t>Nov</t>
  </si>
  <si>
    <t>Dec</t>
  </si>
  <si>
    <t>Jan</t>
  </si>
  <si>
    <t>Feb</t>
  </si>
  <si>
    <t>Mar</t>
  </si>
  <si>
    <t>Apr</t>
  </si>
  <si>
    <t>May</t>
  </si>
  <si>
    <t>Jun</t>
  </si>
  <si>
    <t>Jul</t>
  </si>
  <si>
    <t>Aug</t>
  </si>
  <si>
    <t>Sep</t>
  </si>
  <si>
    <t>Design Certification? [P]</t>
  </si>
  <si>
    <t>Carbon Offsets - Operational Carbon PROVIDED (kg CO2e) [M]</t>
  </si>
  <si>
    <t>Energy Modelling Software</t>
  </si>
  <si>
    <t>Airport</t>
  </si>
  <si>
    <t>Assembly Building (stadium, conference center, theatre)</t>
  </si>
  <si>
    <t>Bank / Credit Union</t>
  </si>
  <si>
    <t>Community Centre - Ice Rink(s)</t>
  </si>
  <si>
    <t>Community Centre - Swimming Pool(s)</t>
  </si>
  <si>
    <t>Community Centre - No Rink or Pool - Other</t>
  </si>
  <si>
    <t>Data Centre</t>
  </si>
  <si>
    <t>Daycare</t>
  </si>
  <si>
    <t>Hospital / Clinic</t>
  </si>
  <si>
    <t>Hotel / Motel</t>
  </si>
  <si>
    <t>Industrial - Manufacturing</t>
  </si>
  <si>
    <t>Industrial - Warehouse / Distribution</t>
  </si>
  <si>
    <t>Industrial - Cold storage</t>
  </si>
  <si>
    <t>Industrial - Other</t>
  </si>
  <si>
    <t>Laboratory</t>
  </si>
  <si>
    <t>Library</t>
  </si>
  <si>
    <t>Residential - High-rise (&gt;10 storeys)</t>
  </si>
  <si>
    <t>Residential - Mid-rise (&gt;3&lt;10 storeys)</t>
  </si>
  <si>
    <t>Residential - Low-rise (&lt;= 3 storeys)</t>
  </si>
  <si>
    <t>Residential - Dormitory / Student Residence</t>
  </si>
  <si>
    <t>Residential - Senior Independent Living</t>
  </si>
  <si>
    <t>Museum / Learning Centre</t>
  </si>
  <si>
    <t>Long-term Care / Nursing Home</t>
  </si>
  <si>
    <t>Office</t>
  </si>
  <si>
    <t>Religious Worship</t>
  </si>
  <si>
    <t>Post-Secondary Classrooms / Lecture Halls</t>
  </si>
  <si>
    <t>Public Safety (firehall, police station, etc.)</t>
  </si>
  <si>
    <t>Transit - Maintenance and Storage</t>
  </si>
  <si>
    <t>Transit - Station</t>
  </si>
  <si>
    <t>Restaurant</t>
  </si>
  <si>
    <t>Retail</t>
  </si>
  <si>
    <t>School (High School)</t>
  </si>
  <si>
    <t>School (K-9)</t>
  </si>
  <si>
    <t>None of the above</t>
  </si>
  <si>
    <t>Aéroport</t>
  </si>
  <si>
    <t>Centre communautaire - Pas de patinoire ou de piscine - Autre</t>
  </si>
  <si>
    <t>Centre communautaire - patinoire(s)</t>
  </si>
  <si>
    <t>Centre communautaire - piscine(s)</t>
  </si>
  <si>
    <t>Centre de données</t>
  </si>
  <si>
    <t>Industriel - Entrepôt / Distribution</t>
  </si>
  <si>
    <t>Industriel - Fabrication</t>
  </si>
  <si>
    <t>Industriel - Entreposage frigorifique</t>
  </si>
  <si>
    <t>Industriel - Autre</t>
  </si>
  <si>
    <t>Musée / Centre d'apprentissage</t>
  </si>
  <si>
    <t>Salles de classe postsecondaires / salles de lecture</t>
  </si>
  <si>
    <t>Résidentiel - Faible hauteur (&lt;= 3 étages)</t>
  </si>
  <si>
    <t>Résidentiel - Dortoir / Résidence d'étudiants</t>
  </si>
  <si>
    <t>Transit - Maintenance et stockage</t>
  </si>
  <si>
    <t>Aucune des utilisations ci-dessus</t>
  </si>
  <si>
    <t>École primaire et intermédiaire</t>
  </si>
  <si>
    <t>Bâtiment de l'assemblée (stade, centre de conférence, théâtre)</t>
  </si>
  <si>
    <t>Édifice religieux</t>
  </si>
  <si>
    <t>Résidentiel - Vie autonome (Aînés)</t>
  </si>
  <si>
    <t>Maison des aînés / Maison de soins</t>
  </si>
  <si>
    <t>Résidentiel - Grande hauteur (&gt;10 étages)</t>
  </si>
  <si>
    <t>Résidentiel - Moyenne hauteur (&gt;3&lt;10 étages)</t>
  </si>
  <si>
    <t>Le processus d'inscription en ligne nécessite l'acceptation des termes de l'Entente de certification. Si l'inscription en ligne a été effectuée par une personne autre que le propriétaire de l'immeuble, veuillez fournir un formulaire de Confirmation de l’autorisation d’agir de l’agent dûment rempli. Alternativement, le propriétaire peut signer un nouveau entente. Les deux documents peuvent être trouvés en effectuant une recherche sur le site Web du CBDCA.</t>
  </si>
  <si>
    <t>Stratégies d'impact et d'innovation cases à cocher</t>
  </si>
  <si>
    <t>% d’amélioration</t>
  </si>
  <si>
    <t>Les systèmes d’énergie renouvelable sur place capables de répondre à &gt;5 % des besoins totaux en énergie sur place (ou couvrant &gt;75 % de la superficie de toiture après avoir pris en compte les évents et les équipements mécaniques).</t>
  </si>
  <si>
    <t>Les systèmes de chauffage de l’eau sanitaire conçus pour fonctionner sans combustion dans les projets résidentiels à logements multiples (ou d'autres bâtiments à usage intensif, au cas par cas).</t>
  </si>
  <si>
    <t>Des émissions de carbone initial (phase A du cycle de vie) égales ou inférieures à zéro, après avoir pris en compte la séquestration du carbone biogénique.</t>
  </si>
  <si>
    <t>Mesures de performance comparables du projet</t>
  </si>
  <si>
    <t>Stratégie alternative :</t>
  </si>
  <si>
    <t>Notez le numéro des Interprétations utilisées pour documenter la conformité en matière d'impact et innovation:</t>
  </si>
  <si>
    <t>2 stratégies au minimum</t>
  </si>
  <si>
    <t>Cochez les cases des stratégies préapprouvées :</t>
  </si>
  <si>
    <t>Attient</t>
  </si>
  <si>
    <t>Peak Demand Profile</t>
  </si>
  <si>
    <r>
      <t xml:space="preserve">Un </t>
    </r>
    <r>
      <rPr>
        <i/>
        <sz val="11"/>
        <rFont val="Calibri"/>
        <family val="2"/>
        <scheme val="minor"/>
      </rPr>
      <t>Classeur de la Norme BCZ-Design v3</t>
    </r>
    <r>
      <rPr>
        <sz val="11"/>
        <rFont val="Calibri"/>
        <family val="2"/>
        <scheme val="minor"/>
      </rPr>
      <t xml:space="preserve"> rempli.</t>
    </r>
  </si>
  <si>
    <t>Pourcentage d’amélioration</t>
  </si>
  <si>
    <t>Gaz naturel* (Unités thermiques)</t>
  </si>
  <si>
    <t>Gaz naturel* (GJ)</t>
  </si>
  <si>
    <t>Biomasse** (GJ)</t>
  </si>
  <si>
    <t>Diésel (GJ)</t>
  </si>
  <si>
    <t>Mazout (GJ)</t>
  </si>
  <si>
    <t>Propane (GJ)</t>
  </si>
  <si>
    <r>
      <t>Facteur d'émissions
(kg CO</t>
    </r>
    <r>
      <rPr>
        <vertAlign val="subscript"/>
        <sz val="11"/>
        <rFont val="Calibri"/>
        <family val="2"/>
        <scheme val="minor"/>
      </rPr>
      <t>2</t>
    </r>
    <r>
      <rPr>
        <sz val="11"/>
        <rFont val="Calibri"/>
        <family val="2"/>
        <scheme val="minor"/>
      </rPr>
      <t>e /GJ)</t>
    </r>
  </si>
  <si>
    <r>
      <t>Émissions
(kg CO</t>
    </r>
    <r>
      <rPr>
        <vertAlign val="subscript"/>
        <sz val="11"/>
        <rFont val="Calibri"/>
        <family val="2"/>
        <scheme val="minor"/>
      </rPr>
      <t>2</t>
    </r>
    <r>
      <rPr>
        <sz val="11"/>
        <rFont val="Calibri"/>
        <family val="2"/>
        <scheme val="minor"/>
      </rPr>
      <t>e)</t>
    </r>
  </si>
  <si>
    <t>Quantité
(GJ)</t>
  </si>
  <si>
    <t>Facteur d'émissions
(kg CO2e /GJ)</t>
  </si>
  <si>
    <t>[entrez le CP]</t>
  </si>
  <si>
    <t>Notez le numéro des Interprétations utilisées pour documenter la conformité :</t>
  </si>
  <si>
    <t>Chauffage de quartier</t>
  </si>
  <si>
    <t>Champs ajoutés pour la performance de référence du carbone intrinsèque et les stratégies de réduction.</t>
  </si>
  <si>
    <t>Stratégies</t>
  </si>
  <si>
    <t>Cocher</t>
  </si>
  <si>
    <t xml:space="preserve">   Si la stratégie a été utilisée pour réduire le Carbone intrinsèque, veuillez la décrire brièvement ci-dessous.</t>
  </si>
  <si>
    <t>Réutilisation des matériaux</t>
  </si>
  <si>
    <t>Échange de matériel</t>
  </si>
  <si>
    <t>Système structurel alternatif</t>
  </si>
  <si>
    <t xml:space="preserve">Matériaux biosourcés structuraux </t>
  </si>
  <si>
    <t>Matériaux biosourcés non structuraux</t>
  </si>
  <si>
    <t>Optimisation des éléments structurels</t>
  </si>
  <si>
    <t>Optimisation du mélange de béton</t>
  </si>
  <si>
    <t>Optimisation de l'enveloppe extérieure</t>
  </si>
  <si>
    <t>Optimisation des finitions intérieures</t>
  </si>
  <si>
    <t>Autres réductions</t>
  </si>
  <si>
    <t>Stratégies de réduction du carbone intrinsèque</t>
  </si>
  <si>
    <t>Material Reuse</t>
  </si>
  <si>
    <t xml:space="preserve">Material Swap </t>
  </si>
  <si>
    <t>Alternate Structural System</t>
  </si>
  <si>
    <t>Structural Biobased Materials</t>
  </si>
  <si>
    <t>Non-structural Biobased Materials</t>
  </si>
  <si>
    <t>Structural Element Optimization</t>
  </si>
  <si>
    <t>Concrete Mix Optimization</t>
  </si>
  <si>
    <t>Exterior Envelope Optimization</t>
  </si>
  <si>
    <t>Interior Finishes Optimization</t>
  </si>
  <si>
    <t>Other Reductions</t>
  </si>
  <si>
    <t>Moyenne journalière d'occupants</t>
  </si>
  <si>
    <t>Nombre d'unités résidentielles</t>
  </si>
  <si>
    <t>Optionnel</t>
  </si>
  <si>
    <t>Le cas échéant</t>
  </si>
  <si>
    <t>Daily Average Occupants</t>
  </si>
  <si>
    <t>Residential Units</t>
  </si>
  <si>
    <t>Les facteurs d’émissions proviennent de l'aout 2023 Référence technique de Portfolio Manager d’ENERGY STAR ® : Émissions de gaz à effet de serre.</t>
  </si>
  <si>
    <t xml:space="preserve">Les facteurs d’émissions proviennent de Rapport d'inventaire national des GES du Canada, 2022 : Sources et puits de gaz à effet de serre au Canada, partie 3: annexe 13 </t>
  </si>
  <si>
    <t>Les fichiers d’entrée et de sortie ou les rapports détaillés générés par le logiciel de modélisation énergétique dans l’un des formats de fichiers suivants : DOC, TXT, PDF, ZIP, JPG, SIM (pour eQUEST) ou XLS.</t>
  </si>
  <si>
    <t>Résidentiel</t>
  </si>
  <si>
    <t xml:space="preserve">Intensité énergétique absolue (IE) </t>
  </si>
  <si>
    <t>R-454B</t>
  </si>
  <si>
    <t>R-407C</t>
  </si>
  <si>
    <t>R-410A</t>
  </si>
  <si>
    <t>août 2024</t>
  </si>
  <si>
    <t>placeholder</t>
  </si>
  <si>
    <t>placeholder1</t>
  </si>
  <si>
    <t>Construction Completion Year</t>
  </si>
  <si>
    <t>Project Narrative Oddities [M]</t>
  </si>
  <si>
    <t>Heating Degree Days (HDD18)</t>
  </si>
  <si>
    <t>placeholder2</t>
  </si>
  <si>
    <t>placeholder3</t>
  </si>
  <si>
    <t>placeholder4</t>
  </si>
  <si>
    <t>placeholder5</t>
  </si>
  <si>
    <t>placeholder6</t>
  </si>
  <si>
    <t>placeholder7</t>
  </si>
  <si>
    <t>placeholder8</t>
  </si>
  <si>
    <t>placeholder9</t>
  </si>
  <si>
    <t>placeholder10</t>
  </si>
  <si>
    <t>placeholder11</t>
  </si>
  <si>
    <t>Refrigerant 1st Other - Leaks Amount (kg)</t>
  </si>
  <si>
    <t>Refrigerant 2nd Other - Leaks Amount</t>
  </si>
  <si>
    <t>placeholder20</t>
  </si>
  <si>
    <t>placeholder21</t>
  </si>
  <si>
    <t>Refrigerant 1st Other Type (name)2</t>
  </si>
  <si>
    <t>Refrigerant 2nd Other Type (name)2</t>
  </si>
  <si>
    <t>placeholder12</t>
  </si>
  <si>
    <t>placeholder13</t>
  </si>
  <si>
    <t>Horizontal Gravity System</t>
  </si>
  <si>
    <t>Vertical Gravity System</t>
  </si>
  <si>
    <t>Lateral System</t>
  </si>
  <si>
    <t>Exclusion from EC Intensity Analysis [M]</t>
  </si>
  <si>
    <t>placeholder15</t>
  </si>
  <si>
    <t>placeholder16</t>
  </si>
  <si>
    <t>placeholder17</t>
  </si>
  <si>
    <t>placeholder18</t>
  </si>
  <si>
    <t>placeholder19</t>
  </si>
  <si>
    <r>
      <t xml:space="preserve">   •  Ce classeur doit être rempli et fourni avec les autres documents soumis dans le cadre de l’examen de certification en vertu de 
       la </t>
    </r>
    <r>
      <rPr>
        <i/>
        <sz val="11"/>
        <rFont val="Calibri"/>
        <family val="2"/>
        <scheme val="minor"/>
      </rPr>
      <t>Norme BCZ-Design v3</t>
    </r>
    <r>
      <rPr>
        <sz val="11"/>
        <rFont val="Calibri"/>
        <family val="2"/>
        <scheme val="minor"/>
      </rPr>
      <t xml:space="preserve">.
   • Les requérants doivent utiliser la liste de vérification ci-dessous pour confirmer qu’ils fournissent tous les documents 
       requis pour la vérification de la conformité à la </t>
    </r>
    <r>
      <rPr>
        <i/>
        <sz val="11"/>
        <rFont val="Calibri"/>
        <family val="2"/>
        <scheme val="minor"/>
      </rPr>
      <t>Norme BCZ-Design v3</t>
    </r>
    <r>
      <rPr>
        <sz val="11"/>
        <rFont val="Calibri"/>
        <family val="2"/>
        <scheme val="minor"/>
      </rPr>
      <t>. 
  •  Les cellules en gris dans tout le classeur doivent être remplies comme il convient. 
  •  Les renseignements sur le projet de l’onglet Sommaire doivent être fournis en premier lieu pour s’assurer que les 
       formules fonctionneront correctement.
  •  Il n’est pas possible de modifier les formules de ce classeur. Si vous avez des questions ou des commentaires, 
       veuillez envoyer un courriel à : zerocarbon@cagbc.org</t>
    </r>
  </si>
  <si>
    <t>Onglet</t>
  </si>
  <si>
    <t>Changement effectué</t>
  </si>
  <si>
    <t>Clarification que SIM est un type de fichier de modèle énergétique acceptable à soumettre</t>
  </si>
  <si>
    <t>Correction du pourcentage d'amélioration par rapport au bâtiment de référence</t>
  </si>
  <si>
    <t>Pourcentage d’amélioration par rapport au bâtiment de référence</t>
  </si>
  <si>
    <t>Project Number</t>
  </si>
  <si>
    <t>Material Reuse Description</t>
  </si>
  <si>
    <t>Material Swap Description</t>
  </si>
  <si>
    <t>Alternate Structural System Description</t>
  </si>
  <si>
    <t>Structural Biobased Materials Description</t>
  </si>
  <si>
    <t>Non-structural Biobased Materials Description</t>
  </si>
  <si>
    <t>Structural Element Optimization Description</t>
  </si>
  <si>
    <t>Concrete Mix Optimization Description</t>
  </si>
  <si>
    <t>Exterior Envelope Optimization Description</t>
  </si>
  <si>
    <t>Interior Finishes Optimization Description</t>
  </si>
  <si>
    <t>Deviations from the Standard's requirements</t>
  </si>
  <si>
    <t>Embodied Carbon Reduction Strategies - For Power Query</t>
  </si>
  <si>
    <r>
      <t>Économies d'émissions du chauffage vert**
(kg CO</t>
    </r>
    <r>
      <rPr>
        <vertAlign val="subscript"/>
        <sz val="11"/>
        <rFont val="Calibri"/>
        <family val="2"/>
        <scheme val="minor"/>
      </rPr>
      <t>2</t>
    </r>
    <r>
      <rPr>
        <sz val="11"/>
        <rFont val="Calibri"/>
        <family val="2"/>
        <scheme val="minor"/>
      </rPr>
      <t>e)</t>
    </r>
  </si>
  <si>
    <t xml:space="preserve">* </t>
  </si>
  <si>
    <t>Pour déterminer le facteur d'émission de la chaleur verte et prendre en compte les émissions résiduelles du réseau, veuillez fournir le coefficient de performance (CP) de l'équipement de chaleur verte.</t>
  </si>
  <si>
    <t>**</t>
  </si>
  <si>
    <t>Les projets utilisant le chauffage vert doivent fournir le facteur d'émissions pour le chauffage standard, tel que rapporté par leur distributeur, afin de calculer les économies d'émissions.</t>
  </si>
  <si>
    <t>Chauffage vert*</t>
  </si>
  <si>
    <t>Date de publication : octobre 2024</t>
  </si>
  <si>
    <r>
      <t>Émissions proposées de référence
(kg éq. CO</t>
    </r>
    <r>
      <rPr>
        <vertAlign val="subscript"/>
        <sz val="11"/>
        <color theme="1"/>
        <rFont val="Calibri"/>
        <family val="2"/>
        <scheme val="minor"/>
      </rPr>
      <t>2</t>
    </r>
    <r>
      <rPr>
        <sz val="11"/>
        <color theme="1"/>
        <rFont val="Calibri"/>
        <family val="2"/>
        <scheme val="minor"/>
      </rPr>
      <t>)</t>
    </r>
  </si>
  <si>
    <t>EC Reduction Strategies</t>
  </si>
  <si>
    <t>octobre 2024</t>
  </si>
  <si>
    <t>Efficacité</t>
  </si>
  <si>
    <t>Correction des formules de calcul de la cible absolue de l'IE afin d'obtenir la cible correcte</t>
  </si>
  <si>
    <t>Veiller que tous les combustibles soient inclus dans le carbone opérationnel pour les graphiques d'émissions</t>
  </si>
  <si>
    <t>Scope 1 Savings (kg CO2e/yr)</t>
  </si>
  <si>
    <t>Scope 2 Savings (kg CO2e/yr)</t>
  </si>
  <si>
    <t>Scope 3 Savings (kg CO2e/yr)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</si>
</sst>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0.0"/>
    <numFmt numFmtId="165" formatCode="#,##0.0"/>
    <numFmt numFmtId="166" formatCode="0.000"/>
    <numFmt numFmtId="167" formatCode="[$-F400]h:mm:ss\ AM/PM"/>
    <numFmt numFmtId="168" formatCode="_(* #,##0_);_(* \(#,##0\);_(* &quot;-&quot;??_);_(@_)"/>
    <numFmt numFmtId="169" formatCode="0.0000"/>
    <numFmt numFmtId="170" formatCode="#,##0.000"/>
    <numFmt numFmtId="171" formatCode="0.0%"/>
    <numFmt numFmtId="172" formatCode="0.00000000"/>
    <numFmt numFmtId="173" formatCode="_(* #,##0.0_);_(* \(#,##0.0\);_(* &quot;-&quot;??_);_(@_)"/>
  </numFmts>
  <fonts count="61" x14ac:knownFonts="1">
    <font>
      <sz val="11"/>
      <color theme="1"/>
      <name val="Calibri"/>
      <family val="2"/>
      <scheme val="minor"/>
    </font>
    <font>
      <b/>
      <sz val="11"/>
      <color theme="1"/>
      <name val="Calibri"/>
      <family val="2"/>
      <scheme val="minor"/>
    </font>
    <font>
      <b/>
      <sz val="14"/>
      <color theme="1"/>
      <name val="Calibri"/>
      <family val="2"/>
      <scheme val="minor"/>
    </font>
    <font>
      <sz val="11"/>
      <color theme="0" tint="-0.499984740745262"/>
      <name val="Calibri"/>
      <family val="2"/>
      <scheme val="minor"/>
    </font>
    <font>
      <vertAlign val="subscript"/>
      <sz val="11"/>
      <color theme="1"/>
      <name val="Calibri"/>
      <family val="2"/>
      <scheme val="minor"/>
    </font>
    <font>
      <vertAlign val="superscript"/>
      <sz val="11"/>
      <color theme="1"/>
      <name val="Calibri"/>
      <family val="2"/>
      <scheme val="minor"/>
    </font>
    <font>
      <sz val="11"/>
      <color rgb="FFFF0000"/>
      <name val="Calibri"/>
      <family val="2"/>
      <scheme val="minor"/>
    </font>
    <font>
      <i/>
      <sz val="11"/>
      <color theme="1"/>
      <name val="Calibri"/>
      <family val="2"/>
      <scheme val="minor"/>
    </font>
    <font>
      <sz val="11"/>
      <name val="Calibri"/>
      <family val="2"/>
      <scheme val="minor"/>
    </font>
    <font>
      <i/>
      <sz val="11"/>
      <name val="Calibri"/>
      <family val="2"/>
      <scheme val="minor"/>
    </font>
    <font>
      <b/>
      <sz val="12"/>
      <color theme="1"/>
      <name val="Calibri"/>
      <family val="2"/>
      <scheme val="minor"/>
    </font>
    <font>
      <sz val="11"/>
      <color theme="2" tint="-0.749992370372631"/>
      <name val="Calibri"/>
      <family val="2"/>
      <scheme val="minor"/>
    </font>
    <font>
      <b/>
      <sz val="16"/>
      <color theme="1"/>
      <name val="Calibri"/>
      <family val="2"/>
      <scheme val="minor"/>
    </font>
    <font>
      <b/>
      <sz val="11"/>
      <color theme="1"/>
      <name val="Calibri"/>
      <family val="2"/>
    </font>
    <font>
      <sz val="12"/>
      <color theme="1" tint="0.499984740745262"/>
      <name val="Calibri"/>
      <family val="2"/>
      <scheme val="minor"/>
    </font>
    <font>
      <b/>
      <sz val="20"/>
      <color rgb="FF000000"/>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2"/>
      <color theme="0"/>
      <name val="Calibri"/>
      <family val="2"/>
      <scheme val="minor"/>
    </font>
    <font>
      <b/>
      <sz val="11"/>
      <color rgb="FFFF0000"/>
      <name val="Calibri"/>
      <family val="2"/>
      <scheme val="minor"/>
    </font>
    <font>
      <vertAlign val="subscript"/>
      <sz val="11"/>
      <color theme="0"/>
      <name val="Calibri"/>
      <family val="2"/>
      <scheme val="minor"/>
    </font>
    <font>
      <vertAlign val="superscript"/>
      <sz val="11"/>
      <color theme="0"/>
      <name val="Calibri"/>
      <family val="2"/>
      <scheme val="minor"/>
    </font>
    <font>
      <sz val="10"/>
      <name val="Calibri"/>
      <family val="2"/>
      <scheme val="minor"/>
    </font>
    <font>
      <sz val="18"/>
      <color theme="1"/>
      <name val="Calibri"/>
      <family val="2"/>
      <scheme val="minor"/>
    </font>
    <font>
      <sz val="11"/>
      <color theme="1"/>
      <name val="Calibri"/>
      <family val="2"/>
      <scheme val="minor"/>
    </font>
    <font>
      <i/>
      <sz val="11"/>
      <color rgb="FF000000"/>
      <name val="Calibri"/>
      <family val="2"/>
      <scheme val="minor"/>
    </font>
    <font>
      <i/>
      <vertAlign val="subscript"/>
      <sz val="11"/>
      <color rgb="FF000000"/>
      <name val="Calibri"/>
      <family val="2"/>
      <scheme val="minor"/>
    </font>
    <font>
      <b/>
      <sz val="18"/>
      <color theme="1"/>
      <name val="Calibri"/>
      <family val="2"/>
      <scheme val="minor"/>
    </font>
    <font>
      <vertAlign val="subscript"/>
      <sz val="11"/>
      <name val="Calibri"/>
      <family val="2"/>
      <scheme val="minor"/>
    </font>
    <font>
      <b/>
      <vertAlign val="subscript"/>
      <sz val="11"/>
      <color theme="1"/>
      <name val="Calibri"/>
      <family val="2"/>
      <scheme val="minor"/>
    </font>
    <font>
      <i/>
      <sz val="11"/>
      <color theme="0" tint="-0.499984740745262"/>
      <name val="Calibri"/>
      <family val="2"/>
      <scheme val="minor"/>
    </font>
    <font>
      <b/>
      <sz val="14"/>
      <color rgb="FFFF0000"/>
      <name val="Calibri"/>
      <family val="2"/>
      <scheme val="minor"/>
    </font>
    <font>
      <b/>
      <sz val="11"/>
      <name val="Calibri"/>
      <family val="2"/>
      <scheme val="minor"/>
    </font>
    <font>
      <sz val="11"/>
      <color rgb="FF000000"/>
      <name val="Calibri"/>
      <family val="2"/>
      <scheme val="minor"/>
    </font>
    <font>
      <sz val="11"/>
      <color theme="4"/>
      <name val="Calibri"/>
      <family val="2"/>
      <scheme val="minor"/>
    </font>
    <font>
      <b/>
      <sz val="11"/>
      <color theme="0" tint="-0.34998626667073579"/>
      <name val="Calibri"/>
      <family val="2"/>
      <scheme val="minor"/>
    </font>
    <font>
      <i/>
      <sz val="10"/>
      <color theme="0" tint="-0.499984740745262"/>
      <name val="Calibri"/>
      <family val="2"/>
      <scheme val="minor"/>
    </font>
    <font>
      <b/>
      <sz val="14"/>
      <color rgb="FF595959"/>
      <name val="Calibri"/>
      <family val="2"/>
      <scheme val="minor"/>
    </font>
    <font>
      <b/>
      <vertAlign val="superscript"/>
      <sz val="11"/>
      <color theme="1"/>
      <name val="Calibri"/>
      <family val="2"/>
      <scheme val="minor"/>
    </font>
    <font>
      <vertAlign val="subscript"/>
      <sz val="11"/>
      <color theme="4"/>
      <name val="Calibri"/>
      <family val="2"/>
      <scheme val="minor"/>
    </font>
    <font>
      <sz val="12"/>
      <color theme="1"/>
      <name val="Calibri"/>
      <family val="2"/>
      <scheme val="minor"/>
    </font>
    <font>
      <sz val="11"/>
      <color theme="0" tint="-0.249977111117893"/>
      <name val="Calibri"/>
      <family val="2"/>
      <scheme val="minor"/>
    </font>
    <font>
      <b/>
      <sz val="12"/>
      <color rgb="FF00837B"/>
      <name val="Calibri"/>
      <family val="2"/>
      <scheme val="minor"/>
    </font>
    <font>
      <vertAlign val="subscript"/>
      <sz val="12"/>
      <color theme="1"/>
      <name val="Calibri"/>
      <family val="2"/>
      <scheme val="minor"/>
    </font>
    <font>
      <b/>
      <sz val="14"/>
      <name val="Calibri"/>
      <family val="2"/>
      <scheme val="minor"/>
    </font>
    <font>
      <b/>
      <sz val="11"/>
      <color rgb="FF00837B"/>
      <name val="Calibri"/>
      <family val="2"/>
      <scheme val="minor"/>
    </font>
    <font>
      <sz val="12"/>
      <name val="Calibri"/>
      <family val="2"/>
      <scheme val="minor"/>
    </font>
    <font>
      <b/>
      <sz val="16"/>
      <color theme="0"/>
      <name val="Calibri"/>
      <family val="2"/>
      <scheme val="minor"/>
    </font>
    <font>
      <sz val="8"/>
      <name val="Calibri"/>
      <family val="2"/>
      <scheme val="minor"/>
    </font>
    <font>
      <u/>
      <sz val="11"/>
      <color theme="10"/>
      <name val="Calibri"/>
      <family val="2"/>
      <scheme val="minor"/>
    </font>
    <font>
      <u/>
      <sz val="11"/>
      <color theme="0"/>
      <name val="Calibri"/>
      <family val="2"/>
      <scheme val="minor"/>
    </font>
    <font>
      <sz val="9"/>
      <color indexed="81"/>
      <name val="Tahoma"/>
      <family val="2"/>
    </font>
    <font>
      <b/>
      <sz val="9"/>
      <color indexed="81"/>
      <name val="Tahoma"/>
      <family val="2"/>
    </font>
    <font>
      <sz val="11"/>
      <color rgb="FF000000"/>
      <name val="Calibri"/>
      <family val="2"/>
    </font>
    <font>
      <sz val="11"/>
      <name val="Calibri"/>
      <family val="2"/>
    </font>
    <font>
      <b/>
      <sz val="12"/>
      <name val="Calibri"/>
      <family val="2"/>
      <scheme val="minor"/>
    </font>
    <font>
      <i/>
      <sz val="10"/>
      <color rgb="FF000000"/>
      <name val="Calibri"/>
      <family val="2"/>
      <scheme val="minor"/>
    </font>
    <font>
      <sz val="10"/>
      <color rgb="FF000000"/>
      <name val="Calibri"/>
      <family val="2"/>
      <scheme val="minor"/>
    </font>
    <font>
      <i/>
      <sz val="10"/>
      <name val="Calibri"/>
      <family val="2"/>
      <scheme val="minor"/>
    </font>
    <font>
      <sz val="9"/>
      <name val="Calibri"/>
      <family val="2"/>
      <scheme val="minor"/>
    </font>
  </fonts>
  <fills count="22">
    <fill>
      <patternFill patternType="none"/>
    </fill>
    <fill>
      <patternFill patternType="gray125"/>
    </fill>
    <fill>
      <patternFill patternType="solid">
        <fgColor theme="9" tint="0.39997558519241921"/>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bgColor indexed="64"/>
      </patternFill>
    </fill>
    <fill>
      <patternFill patternType="solid">
        <fgColor theme="7"/>
        <bgColor indexed="64"/>
      </patternFill>
    </fill>
    <fill>
      <patternFill patternType="solid">
        <fgColor rgb="FF00837B"/>
        <bgColor indexed="64"/>
      </patternFill>
    </fill>
    <fill>
      <patternFill patternType="solid">
        <fgColor theme="8"/>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5"/>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249977111117893"/>
        <bgColor indexed="64"/>
      </patternFill>
    </fill>
    <fill>
      <patternFill patternType="solid">
        <fgColor rgb="FFFFFFCC"/>
        <bgColor indexed="64"/>
      </patternFill>
    </fill>
  </fills>
  <borders count="9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bottom style="thin">
        <color auto="1"/>
      </bottom>
      <diagonal/>
    </border>
    <border>
      <left/>
      <right/>
      <top style="thin">
        <color theme="0"/>
      </top>
      <bottom style="thin">
        <color theme="0"/>
      </bottom>
      <diagonal/>
    </border>
    <border>
      <left style="medium">
        <color theme="0"/>
      </left>
      <right style="medium">
        <color theme="0"/>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bottom/>
      <diagonal/>
    </border>
    <border>
      <left/>
      <right/>
      <top style="thin">
        <color theme="0"/>
      </top>
      <bottom/>
      <diagonal/>
    </border>
    <border>
      <left style="thin">
        <color theme="0" tint="-0.14999847407452621"/>
      </left>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right/>
      <top style="thin">
        <color theme="0" tint="-0.14999847407452621"/>
      </top>
      <bottom/>
      <diagonal/>
    </border>
    <border>
      <left/>
      <right/>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medium">
        <color rgb="FFBDBBBB"/>
      </right>
      <top style="medium">
        <color rgb="FFBDBBBB"/>
      </top>
      <bottom/>
      <diagonal/>
    </border>
    <border>
      <left style="thin">
        <color theme="0" tint="-0.14999847407452621"/>
      </left>
      <right/>
      <top style="thin">
        <color theme="0" tint="-0.14999847407452621"/>
      </top>
      <bottom style="thin">
        <color theme="0" tint="-0.14999847407452621"/>
      </bottom>
      <diagonal/>
    </border>
    <border>
      <left style="thin">
        <color indexed="64"/>
      </left>
      <right style="thin">
        <color indexed="64"/>
      </right>
      <top style="thin">
        <color indexed="64"/>
      </top>
      <bottom style="thin">
        <color theme="0" tint="-0.14999847407452621"/>
      </bottom>
      <diagonal/>
    </border>
    <border>
      <left style="thin">
        <color indexed="64"/>
      </left>
      <right style="thin">
        <color indexed="64"/>
      </right>
      <top style="thin">
        <color theme="0" tint="-0.14999847407452621"/>
      </top>
      <bottom style="thin">
        <color indexed="64"/>
      </bottom>
      <diagonal/>
    </border>
    <border>
      <left/>
      <right style="thin">
        <color theme="0" tint="-0.14999847407452621"/>
      </right>
      <top style="thin">
        <color theme="0" tint="-0.14999847407452621"/>
      </top>
      <bottom style="thin">
        <color theme="0" tint="-0.14999847407452621"/>
      </bottom>
      <diagonal/>
    </border>
    <border>
      <left style="thin">
        <color indexed="64"/>
      </left>
      <right/>
      <top style="medium">
        <color indexed="64"/>
      </top>
      <bottom style="thin">
        <color indexed="64"/>
      </bottom>
      <diagonal/>
    </border>
    <border>
      <left/>
      <right style="thin">
        <color theme="0"/>
      </right>
      <top/>
      <bottom style="thin">
        <color theme="0"/>
      </bottom>
      <diagonal/>
    </border>
    <border>
      <left/>
      <right/>
      <top/>
      <bottom style="thin">
        <color theme="0"/>
      </bottom>
      <diagonal/>
    </border>
    <border>
      <left/>
      <right style="thin">
        <color theme="0"/>
      </right>
      <top style="thin">
        <color theme="0"/>
      </top>
      <bottom/>
      <diagonal/>
    </border>
    <border>
      <left/>
      <right style="thin">
        <color theme="0"/>
      </right>
      <top style="thin">
        <color theme="0"/>
      </top>
      <bottom style="thin">
        <color theme="0"/>
      </bottom>
      <diagonal/>
    </border>
    <border>
      <left style="thin">
        <color theme="0" tint="-0.34998626667073579"/>
      </left>
      <right style="thin">
        <color theme="0" tint="-0.34998626667073579"/>
      </right>
      <top/>
      <bottom style="double">
        <color auto="1"/>
      </bottom>
      <diagonal/>
    </border>
    <border>
      <left style="thin">
        <color theme="0" tint="-0.34998626667073579"/>
      </left>
      <right/>
      <top/>
      <bottom style="double">
        <color auto="1"/>
      </bottom>
      <diagonal/>
    </border>
    <border>
      <left style="thin">
        <color indexed="64"/>
      </left>
      <right/>
      <top/>
      <bottom style="medium">
        <color indexed="64"/>
      </bottom>
      <diagonal/>
    </border>
    <border>
      <left style="thin">
        <color theme="0" tint="-0.34998626667073579"/>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indexed="64"/>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auto="1"/>
      </top>
      <bottom style="double">
        <color auto="1"/>
      </bottom>
      <diagonal/>
    </border>
  </borders>
  <cellStyleXfs count="4">
    <xf numFmtId="0" fontId="0" fillId="0" borderId="0"/>
    <xf numFmtId="43" fontId="25" fillId="0" borderId="0" applyFont="0" applyFill="0" applyBorder="0" applyAlignment="0" applyProtection="0"/>
    <xf numFmtId="9" fontId="25" fillId="0" borderId="0" applyFont="0" applyFill="0" applyBorder="0" applyAlignment="0" applyProtection="0"/>
    <xf numFmtId="0" fontId="50" fillId="0" borderId="0" applyNumberFormat="0" applyFill="0" applyBorder="0" applyAlignment="0" applyProtection="0"/>
  </cellStyleXfs>
  <cellXfs count="682">
    <xf numFmtId="0" fontId="0" fillId="0" borderId="0" xfId="0"/>
    <xf numFmtId="0" fontId="0" fillId="0" borderId="0" xfId="0" applyAlignment="1">
      <alignment horizontal="right"/>
    </xf>
    <xf numFmtId="0" fontId="1" fillId="6" borderId="0" xfId="0" applyFont="1" applyFill="1"/>
    <xf numFmtId="0" fontId="6" fillId="6" borderId="0" xfId="0" applyFont="1" applyFill="1"/>
    <xf numFmtId="0" fontId="1" fillId="6" borderId="0" xfId="0" applyFont="1" applyFill="1" applyAlignment="1">
      <alignment horizontal="left"/>
    </xf>
    <xf numFmtId="0" fontId="8" fillId="6" borderId="0" xfId="0" applyFont="1" applyFill="1"/>
    <xf numFmtId="0" fontId="0" fillId="6" borderId="15" xfId="0" applyFill="1" applyBorder="1"/>
    <xf numFmtId="0" fontId="0" fillId="6" borderId="16" xfId="0" applyFill="1" applyBorder="1"/>
    <xf numFmtId="0" fontId="0" fillId="6" borderId="17" xfId="0" applyFill="1" applyBorder="1"/>
    <xf numFmtId="0" fontId="0" fillId="6" borderId="18" xfId="0" applyFill="1" applyBorder="1"/>
    <xf numFmtId="0" fontId="0" fillId="6" borderId="19" xfId="0" applyFill="1" applyBorder="1"/>
    <xf numFmtId="0" fontId="0" fillId="6" borderId="20" xfId="0" applyFill="1" applyBorder="1"/>
    <xf numFmtId="0" fontId="0" fillId="6" borderId="21" xfId="0" applyFill="1" applyBorder="1"/>
    <xf numFmtId="0" fontId="0" fillId="6" borderId="22" xfId="0" applyFill="1" applyBorder="1"/>
    <xf numFmtId="0" fontId="0" fillId="6" borderId="0" xfId="0" applyFill="1"/>
    <xf numFmtId="0" fontId="0" fillId="6" borderId="0" xfId="0" applyFill="1" applyAlignment="1">
      <alignment horizontal="left"/>
    </xf>
    <xf numFmtId="0" fontId="0" fillId="8" borderId="0" xfId="0" applyFill="1"/>
    <xf numFmtId="0" fontId="0" fillId="3" borderId="0" xfId="0" applyFill="1"/>
    <xf numFmtId="167" fontId="0" fillId="3" borderId="0" xfId="0" applyNumberFormat="1" applyFill="1"/>
    <xf numFmtId="14" fontId="0" fillId="3" borderId="0" xfId="0" applyNumberFormat="1" applyFill="1"/>
    <xf numFmtId="14" fontId="0" fillId="2" borderId="0" xfId="0" applyNumberFormat="1" applyFill="1"/>
    <xf numFmtId="167" fontId="0" fillId="2" borderId="0" xfId="0" applyNumberFormat="1" applyFill="1"/>
    <xf numFmtId="0" fontId="0" fillId="2" borderId="0" xfId="0" applyFill="1"/>
    <xf numFmtId="0" fontId="0" fillId="2" borderId="0" xfId="0" applyFill="1" applyAlignment="1">
      <alignment horizontal="right"/>
    </xf>
    <xf numFmtId="0" fontId="0" fillId="3" borderId="0" xfId="0" applyFill="1" applyAlignment="1">
      <alignment horizontal="right"/>
    </xf>
    <xf numFmtId="0" fontId="0" fillId="6" borderId="0" xfId="0" applyFill="1" applyAlignment="1">
      <alignment wrapText="1"/>
    </xf>
    <xf numFmtId="0" fontId="8" fillId="6" borderId="0" xfId="0" applyFont="1" applyFill="1" applyAlignment="1">
      <alignment horizontal="left"/>
    </xf>
    <xf numFmtId="165" fontId="0" fillId="6" borderId="12" xfId="0" applyNumberFormat="1" applyFill="1" applyBorder="1"/>
    <xf numFmtId="3" fontId="1" fillId="6" borderId="12" xfId="0" applyNumberFormat="1" applyFont="1" applyFill="1" applyBorder="1"/>
    <xf numFmtId="0" fontId="0" fillId="6" borderId="7" xfId="0" applyFill="1" applyBorder="1"/>
    <xf numFmtId="0" fontId="0" fillId="6" borderId="31" xfId="0" applyFill="1" applyBorder="1"/>
    <xf numFmtId="0" fontId="0" fillId="6" borderId="5" xfId="0" applyFill="1" applyBorder="1"/>
    <xf numFmtId="0" fontId="0" fillId="6" borderId="32" xfId="0" applyFill="1" applyBorder="1"/>
    <xf numFmtId="0" fontId="2" fillId="6" borderId="18" xfId="0" applyFont="1" applyFill="1" applyBorder="1" applyAlignment="1">
      <alignment horizontal="center"/>
    </xf>
    <xf numFmtId="0" fontId="2" fillId="6" borderId="0" xfId="0" applyFont="1" applyFill="1" applyAlignment="1">
      <alignment horizontal="center"/>
    </xf>
    <xf numFmtId="20" fontId="1" fillId="6" borderId="0" xfId="0" applyNumberFormat="1" applyFont="1" applyFill="1"/>
    <xf numFmtId="0" fontId="1" fillId="6" borderId="18" xfId="0" applyFont="1" applyFill="1" applyBorder="1"/>
    <xf numFmtId="16" fontId="1" fillId="6" borderId="0" xfId="0" applyNumberFormat="1" applyFont="1" applyFill="1"/>
    <xf numFmtId="164" fontId="0" fillId="6" borderId="19" xfId="0" applyNumberFormat="1" applyFill="1" applyBorder="1"/>
    <xf numFmtId="0" fontId="0" fillId="6" borderId="21" xfId="0" applyFill="1" applyBorder="1" applyAlignment="1">
      <alignment wrapText="1"/>
    </xf>
    <xf numFmtId="16" fontId="1" fillId="6" borderId="18" xfId="0" applyNumberFormat="1" applyFont="1" applyFill="1" applyBorder="1"/>
    <xf numFmtId="0" fontId="1" fillId="6" borderId="20" xfId="0" applyFont="1" applyFill="1" applyBorder="1"/>
    <xf numFmtId="16" fontId="1" fillId="6" borderId="21" xfId="0" applyNumberFormat="1" applyFont="1" applyFill="1" applyBorder="1"/>
    <xf numFmtId="20" fontId="1" fillId="6" borderId="21" xfId="0" applyNumberFormat="1" applyFont="1" applyFill="1" applyBorder="1"/>
    <xf numFmtId="3" fontId="0" fillId="6" borderId="12" xfId="0" applyNumberFormat="1" applyFill="1" applyBorder="1"/>
    <xf numFmtId="0" fontId="0" fillId="6" borderId="8" xfId="0" applyFill="1" applyBorder="1"/>
    <xf numFmtId="0" fontId="0" fillId="6" borderId="29" xfId="0" applyFill="1" applyBorder="1"/>
    <xf numFmtId="3" fontId="0" fillId="6" borderId="0" xfId="0" applyNumberFormat="1" applyFill="1"/>
    <xf numFmtId="0" fontId="17" fillId="8" borderId="17" xfId="0" applyFont="1" applyFill="1" applyBorder="1"/>
    <xf numFmtId="0" fontId="17" fillId="8" borderId="13" xfId="0" applyFont="1" applyFill="1" applyBorder="1" applyAlignment="1">
      <alignment horizontal="center" vertical="top"/>
    </xf>
    <xf numFmtId="0" fontId="0" fillId="6" borderId="13" xfId="0" applyFill="1" applyBorder="1"/>
    <xf numFmtId="0" fontId="16" fillId="8" borderId="15" xfId="0" applyFont="1" applyFill="1" applyBorder="1"/>
    <xf numFmtId="0" fontId="17" fillId="8" borderId="16" xfId="0" applyFont="1" applyFill="1" applyBorder="1"/>
    <xf numFmtId="0" fontId="17" fillId="8" borderId="16" xfId="0" applyFont="1" applyFill="1" applyBorder="1" applyAlignment="1">
      <alignment horizontal="center" wrapText="1"/>
    </xf>
    <xf numFmtId="0" fontId="16" fillId="8" borderId="17" xfId="0" applyFont="1" applyFill="1" applyBorder="1" applyAlignment="1">
      <alignment horizontal="center" wrapText="1"/>
    </xf>
    <xf numFmtId="0" fontId="1" fillId="6" borderId="7" xfId="0" applyFont="1" applyFill="1" applyBorder="1"/>
    <xf numFmtId="0" fontId="1" fillId="0" borderId="0" xfId="0" applyFont="1"/>
    <xf numFmtId="0" fontId="1" fillId="0" borderId="0" xfId="0" applyFont="1" applyAlignment="1">
      <alignment horizontal="right"/>
    </xf>
    <xf numFmtId="1" fontId="0" fillId="6" borderId="0" xfId="0" applyNumberFormat="1" applyFill="1"/>
    <xf numFmtId="2" fontId="0" fillId="6" borderId="0" xfId="0" applyNumberFormat="1" applyFill="1"/>
    <xf numFmtId="2" fontId="0" fillId="6" borderId="21" xfId="0" applyNumberFormat="1" applyFill="1" applyBorder="1"/>
    <xf numFmtId="168" fontId="0" fillId="6" borderId="21" xfId="1" applyNumberFormat="1" applyFont="1" applyFill="1" applyBorder="1"/>
    <xf numFmtId="0" fontId="6" fillId="6" borderId="0" xfId="0" applyFont="1" applyFill="1" applyAlignment="1">
      <alignment horizontal="center" wrapText="1"/>
    </xf>
    <xf numFmtId="0" fontId="1" fillId="6" borderId="15" xfId="0" applyFont="1" applyFill="1" applyBorder="1"/>
    <xf numFmtId="2" fontId="0" fillId="6" borderId="19" xfId="0" applyNumberFormat="1" applyFill="1" applyBorder="1" applyAlignment="1">
      <alignment horizontal="right"/>
    </xf>
    <xf numFmtId="2" fontId="0" fillId="6" borderId="22" xfId="0" applyNumberFormat="1" applyFill="1" applyBorder="1" applyAlignment="1">
      <alignment horizontal="right"/>
    </xf>
    <xf numFmtId="1" fontId="0" fillId="6" borderId="19" xfId="0" applyNumberFormat="1" applyFill="1" applyBorder="1"/>
    <xf numFmtId="0" fontId="1" fillId="6" borderId="0" xfId="0" applyFont="1" applyFill="1" applyAlignment="1">
      <alignment horizontal="right"/>
    </xf>
    <xf numFmtId="0" fontId="7" fillId="6" borderId="0" xfId="0" applyFont="1" applyFill="1"/>
    <xf numFmtId="1" fontId="0" fillId="6" borderId="0" xfId="0" applyNumberFormat="1" applyFill="1" applyAlignment="1">
      <alignment horizontal="left"/>
    </xf>
    <xf numFmtId="0" fontId="8" fillId="6" borderId="18" xfId="0" applyFont="1" applyFill="1" applyBorder="1" applyAlignment="1">
      <alignment horizontal="left"/>
    </xf>
    <xf numFmtId="0" fontId="8" fillId="6" borderId="18" xfId="0" applyFont="1" applyFill="1" applyBorder="1"/>
    <xf numFmtId="0" fontId="0" fillId="6" borderId="0" xfId="0" quotePrefix="1" applyFill="1" applyAlignment="1">
      <alignment horizontal="right"/>
    </xf>
    <xf numFmtId="4" fontId="1" fillId="6" borderId="23" xfId="0" applyNumberFormat="1" applyFont="1" applyFill="1" applyBorder="1"/>
    <xf numFmtId="165" fontId="0" fillId="6" borderId="41" xfId="0" applyNumberFormat="1" applyFill="1" applyBorder="1"/>
    <xf numFmtId="165" fontId="1" fillId="6" borderId="23" xfId="0" applyNumberFormat="1" applyFont="1" applyFill="1" applyBorder="1"/>
    <xf numFmtId="0" fontId="0" fillId="6" borderId="10" xfId="0" applyFill="1" applyBorder="1" applyAlignment="1">
      <alignment horizontal="left"/>
    </xf>
    <xf numFmtId="0" fontId="0" fillId="6" borderId="0" xfId="0" applyFill="1" applyAlignment="1">
      <alignment horizontal="center" wrapText="1"/>
    </xf>
    <xf numFmtId="0" fontId="31" fillId="6" borderId="0" xfId="0" applyFont="1" applyFill="1" applyAlignment="1">
      <alignment horizontal="left" vertical="top" wrapText="1"/>
    </xf>
    <xf numFmtId="165" fontId="33" fillId="6" borderId="12" xfId="0" applyNumberFormat="1" applyFont="1" applyFill="1" applyBorder="1" applyAlignment="1">
      <alignment horizontal="center"/>
    </xf>
    <xf numFmtId="165" fontId="1" fillId="6" borderId="12" xfId="0" applyNumberFormat="1" applyFont="1" applyFill="1" applyBorder="1" applyAlignment="1">
      <alignment horizontal="center"/>
    </xf>
    <xf numFmtId="0" fontId="0" fillId="6" borderId="0" xfId="0" applyFill="1" applyAlignment="1">
      <alignment horizontal="center" vertical="center" wrapText="1"/>
    </xf>
    <xf numFmtId="0" fontId="1" fillId="6" borderId="18" xfId="0" applyFont="1" applyFill="1" applyBorder="1" applyAlignment="1">
      <alignment wrapText="1"/>
    </xf>
    <xf numFmtId="0" fontId="1" fillId="6" borderId="0" xfId="0" applyFont="1" applyFill="1" applyAlignment="1">
      <alignment wrapText="1"/>
    </xf>
    <xf numFmtId="0" fontId="1" fillId="6" borderId="0" xfId="0" applyFont="1" applyFill="1" applyAlignment="1">
      <alignment horizontal="right" vertical="center"/>
    </xf>
    <xf numFmtId="0" fontId="1" fillId="6" borderId="26" xfId="0" applyFont="1" applyFill="1" applyBorder="1" applyAlignment="1">
      <alignment horizontal="center"/>
    </xf>
    <xf numFmtId="0" fontId="1" fillId="6" borderId="10" xfId="0" applyFont="1" applyFill="1" applyBorder="1"/>
    <xf numFmtId="164" fontId="0" fillId="6" borderId="27" xfId="0" applyNumberFormat="1" applyFill="1" applyBorder="1"/>
    <xf numFmtId="0" fontId="2" fillId="6" borderId="15" xfId="0" applyFont="1" applyFill="1" applyBorder="1" applyAlignment="1">
      <alignment horizontal="center"/>
    </xf>
    <xf numFmtId="0" fontId="2" fillId="6" borderId="16" xfId="0" applyFont="1" applyFill="1" applyBorder="1" applyAlignment="1">
      <alignment horizontal="center"/>
    </xf>
    <xf numFmtId="0" fontId="6" fillId="6" borderId="18" xfId="0" applyFont="1" applyFill="1" applyBorder="1"/>
    <xf numFmtId="0" fontId="6" fillId="6" borderId="19" xfId="0" applyFont="1" applyFill="1" applyBorder="1"/>
    <xf numFmtId="4" fontId="0" fillId="6" borderId="12" xfId="0" applyNumberFormat="1" applyFill="1" applyBorder="1"/>
    <xf numFmtId="4" fontId="1" fillId="6" borderId="12" xfId="0" applyNumberFormat="1" applyFont="1" applyFill="1" applyBorder="1"/>
    <xf numFmtId="0" fontId="23" fillId="6" borderId="21" xfId="0" applyFont="1" applyFill="1" applyBorder="1" applyAlignment="1">
      <alignment horizontal="left" vertical="top" wrapText="1"/>
    </xf>
    <xf numFmtId="0" fontId="0" fillId="6" borderId="16" xfId="0" applyFill="1" applyBorder="1" applyAlignment="1">
      <alignment wrapText="1"/>
    </xf>
    <xf numFmtId="0" fontId="0" fillId="6" borderId="17" xfId="0" applyFill="1" applyBorder="1" applyAlignment="1">
      <alignment wrapText="1"/>
    </xf>
    <xf numFmtId="0" fontId="8" fillId="6" borderId="20" xfId="0" applyFont="1" applyFill="1" applyBorder="1"/>
    <xf numFmtId="1" fontId="0" fillId="6" borderId="21" xfId="0" applyNumberFormat="1" applyFill="1" applyBorder="1"/>
    <xf numFmtId="0" fontId="24" fillId="6" borderId="0" xfId="0" applyFont="1" applyFill="1"/>
    <xf numFmtId="0" fontId="0" fillId="6" borderId="0" xfId="0" applyFill="1" applyAlignment="1">
      <alignment horizontal="center"/>
    </xf>
    <xf numFmtId="0" fontId="1" fillId="6" borderId="0" xfId="0" applyFont="1" applyFill="1" applyAlignment="1">
      <alignment horizontal="center"/>
    </xf>
    <xf numFmtId="4" fontId="0" fillId="6" borderId="0" xfId="0" applyNumberFormat="1" applyFill="1"/>
    <xf numFmtId="0" fontId="6" fillId="6" borderId="0" xfId="0" applyFont="1" applyFill="1" applyAlignment="1">
      <alignment horizontal="center"/>
    </xf>
    <xf numFmtId="4" fontId="0" fillId="6" borderId="0" xfId="0" applyNumberFormat="1" applyFill="1" applyAlignment="1">
      <alignment horizontal="center"/>
    </xf>
    <xf numFmtId="3" fontId="0" fillId="6" borderId="0" xfId="0" applyNumberFormat="1" applyFill="1" applyAlignment="1">
      <alignment horizontal="center"/>
    </xf>
    <xf numFmtId="3" fontId="1" fillId="6" borderId="0" xfId="0" applyNumberFormat="1" applyFont="1" applyFill="1" applyAlignment="1">
      <alignment horizontal="center"/>
    </xf>
    <xf numFmtId="3" fontId="0" fillId="6" borderId="0" xfId="1" applyNumberFormat="1" applyFont="1" applyFill="1" applyBorder="1" applyAlignment="1">
      <alignment horizontal="center"/>
    </xf>
    <xf numFmtId="0" fontId="36" fillId="6" borderId="0" xfId="0" applyFont="1" applyFill="1" applyAlignment="1">
      <alignment horizontal="center"/>
    </xf>
    <xf numFmtId="3" fontId="36" fillId="6" borderId="0" xfId="0" applyNumberFormat="1" applyFont="1" applyFill="1" applyAlignment="1">
      <alignment horizontal="center"/>
    </xf>
    <xf numFmtId="0" fontId="0" fillId="8" borderId="0" xfId="0" applyFill="1" applyAlignment="1">
      <alignment horizontal="center"/>
    </xf>
    <xf numFmtId="0" fontId="7" fillId="8" borderId="0" xfId="0" applyFont="1" applyFill="1"/>
    <xf numFmtId="4" fontId="33" fillId="6" borderId="0" xfId="0" applyNumberFormat="1" applyFont="1" applyFill="1" applyAlignment="1">
      <alignment horizontal="center" wrapText="1"/>
    </xf>
    <xf numFmtId="4" fontId="0" fillId="8" borderId="0" xfId="0" applyNumberFormat="1" applyFill="1"/>
    <xf numFmtId="4" fontId="0" fillId="8" borderId="0" xfId="0" applyNumberFormat="1" applyFill="1" applyAlignment="1">
      <alignment horizontal="center"/>
    </xf>
    <xf numFmtId="0" fontId="38" fillId="0" borderId="0" xfId="0" applyFont="1" applyAlignment="1">
      <alignment horizontal="left" vertical="center" readingOrder="1"/>
    </xf>
    <xf numFmtId="0" fontId="0" fillId="6" borderId="16" xfId="0" applyFill="1" applyBorder="1" applyAlignment="1">
      <alignment horizontal="left"/>
    </xf>
    <xf numFmtId="0" fontId="0" fillId="6" borderId="17" xfId="0" applyFill="1" applyBorder="1" applyAlignment="1">
      <alignment horizontal="left"/>
    </xf>
    <xf numFmtId="4" fontId="0" fillId="6" borderId="38" xfId="0" applyNumberFormat="1" applyFill="1" applyBorder="1" applyAlignment="1">
      <alignment horizontal="center"/>
    </xf>
    <xf numFmtId="0" fontId="1" fillId="6" borderId="0" xfId="0" applyFont="1" applyFill="1" applyAlignment="1">
      <alignment vertical="center" wrapText="1"/>
    </xf>
    <xf numFmtId="0" fontId="0" fillId="6" borderId="18" xfId="0" applyFill="1" applyBorder="1" applyAlignment="1">
      <alignment horizontal="left"/>
    </xf>
    <xf numFmtId="0" fontId="0" fillId="6" borderId="20" xfId="0" applyFill="1" applyBorder="1" applyAlignment="1">
      <alignment horizontal="left"/>
    </xf>
    <xf numFmtId="171" fontId="0" fillId="6" borderId="0" xfId="2" applyNumberFormat="1" applyFont="1" applyFill="1" applyBorder="1"/>
    <xf numFmtId="171" fontId="0" fillId="6" borderId="21" xfId="2" applyNumberFormat="1" applyFont="1" applyFill="1" applyBorder="1"/>
    <xf numFmtId="171" fontId="0" fillId="6" borderId="19" xfId="2" applyNumberFormat="1" applyFont="1" applyFill="1" applyBorder="1"/>
    <xf numFmtId="171" fontId="0" fillId="6" borderId="22" xfId="2" applyNumberFormat="1" applyFont="1" applyFill="1" applyBorder="1"/>
    <xf numFmtId="0" fontId="8" fillId="6" borderId="0" xfId="0" applyFont="1" applyFill="1" applyAlignment="1">
      <alignment horizontal="center"/>
    </xf>
    <xf numFmtId="164" fontId="8" fillId="6" borderId="10" xfId="0" applyNumberFormat="1" applyFont="1" applyFill="1" applyBorder="1" applyAlignment="1">
      <alignment horizontal="center"/>
    </xf>
    <xf numFmtId="164" fontId="0" fillId="6" borderId="10" xfId="0" applyNumberFormat="1" applyFill="1" applyBorder="1" applyAlignment="1">
      <alignment horizontal="center"/>
    </xf>
    <xf numFmtId="164" fontId="0" fillId="6" borderId="0" xfId="0" applyNumberFormat="1" applyFill="1" applyAlignment="1">
      <alignment horizontal="center"/>
    </xf>
    <xf numFmtId="164" fontId="0" fillId="6" borderId="21" xfId="0" applyNumberFormat="1" applyFill="1" applyBorder="1" applyAlignment="1">
      <alignment horizontal="center"/>
    </xf>
    <xf numFmtId="165" fontId="0" fillId="6" borderId="12" xfId="0" applyNumberFormat="1" applyFill="1" applyBorder="1" applyAlignment="1">
      <alignment horizontal="center"/>
    </xf>
    <xf numFmtId="171" fontId="0" fillId="6" borderId="0" xfId="2" applyNumberFormat="1" applyFont="1" applyFill="1" applyBorder="1" applyAlignment="1">
      <alignment horizontal="center"/>
    </xf>
    <xf numFmtId="171" fontId="0" fillId="6" borderId="38" xfId="2" applyNumberFormat="1" applyFont="1" applyFill="1" applyBorder="1" applyAlignment="1">
      <alignment horizontal="center"/>
    </xf>
    <xf numFmtId="171" fontId="0" fillId="6" borderId="23" xfId="2" applyNumberFormat="1" applyFont="1" applyFill="1" applyBorder="1" applyAlignment="1">
      <alignment horizontal="center"/>
    </xf>
    <xf numFmtId="0" fontId="34" fillId="6" borderId="0" xfId="0" applyFont="1" applyFill="1" applyAlignment="1">
      <alignment horizontal="center" vertical="top" wrapText="1"/>
    </xf>
    <xf numFmtId="1" fontId="0" fillId="6" borderId="12" xfId="0" applyNumberFormat="1" applyFill="1" applyBorder="1"/>
    <xf numFmtId="1" fontId="0" fillId="6" borderId="12" xfId="0" applyNumberFormat="1" applyFill="1" applyBorder="1" applyAlignment="1">
      <alignment horizontal="center" vertical="center"/>
    </xf>
    <xf numFmtId="0" fontId="0" fillId="6" borderId="42" xfId="0" applyFill="1" applyBorder="1" applyAlignment="1">
      <alignment horizontal="center"/>
    </xf>
    <xf numFmtId="0" fontId="17" fillId="8" borderId="35" xfId="0" applyFont="1" applyFill="1" applyBorder="1" applyAlignment="1">
      <alignment horizontal="center" vertical="center" wrapText="1"/>
    </xf>
    <xf numFmtId="0" fontId="17" fillId="8" borderId="44" xfId="0" applyFont="1" applyFill="1" applyBorder="1" applyAlignment="1">
      <alignment horizontal="center" vertical="center" wrapText="1"/>
    </xf>
    <xf numFmtId="0" fontId="0" fillId="6" borderId="28" xfId="0" applyFill="1" applyBorder="1" applyAlignment="1">
      <alignment horizontal="left"/>
    </xf>
    <xf numFmtId="4" fontId="0" fillId="6" borderId="33" xfId="0" applyNumberFormat="1" applyFill="1" applyBorder="1"/>
    <xf numFmtId="0" fontId="0" fillId="6" borderId="0" xfId="0" applyFill="1" applyAlignment="1">
      <alignment horizontal="right"/>
    </xf>
    <xf numFmtId="0" fontId="0" fillId="6" borderId="28" xfId="0" applyFill="1" applyBorder="1"/>
    <xf numFmtId="0" fontId="0" fillId="6" borderId="43" xfId="0" applyFill="1" applyBorder="1" applyAlignment="1">
      <alignment horizontal="left"/>
    </xf>
    <xf numFmtId="1" fontId="0" fillId="6" borderId="30" xfId="0" applyNumberFormat="1" applyFill="1" applyBorder="1"/>
    <xf numFmtId="1" fontId="0" fillId="6" borderId="30" xfId="0" applyNumberFormat="1" applyFill="1" applyBorder="1" applyAlignment="1">
      <alignment horizontal="center" vertical="center"/>
    </xf>
    <xf numFmtId="4" fontId="0" fillId="6" borderId="37" xfId="0" applyNumberFormat="1" applyFill="1" applyBorder="1"/>
    <xf numFmtId="0" fontId="17" fillId="8" borderId="42" xfId="0" applyFont="1" applyFill="1" applyBorder="1" applyAlignment="1">
      <alignment horizontal="center" vertical="center"/>
    </xf>
    <xf numFmtId="0" fontId="17" fillId="8" borderId="36" xfId="0" applyFont="1" applyFill="1" applyBorder="1" applyAlignment="1">
      <alignment horizontal="center" vertical="center" wrapText="1"/>
    </xf>
    <xf numFmtId="164" fontId="0" fillId="6" borderId="12" xfId="0" applyNumberFormat="1" applyFill="1" applyBorder="1"/>
    <xf numFmtId="164" fontId="0" fillId="6" borderId="33" xfId="0" applyNumberFormat="1" applyFill="1" applyBorder="1"/>
    <xf numFmtId="164" fontId="0" fillId="6" borderId="30" xfId="0" applyNumberFormat="1" applyFill="1" applyBorder="1"/>
    <xf numFmtId="164" fontId="0" fillId="6" borderId="37" xfId="0" applyNumberFormat="1" applyFill="1" applyBorder="1"/>
    <xf numFmtId="0" fontId="17" fillId="8" borderId="34" xfId="0" applyFont="1" applyFill="1" applyBorder="1" applyAlignment="1">
      <alignment horizontal="center" vertical="center"/>
    </xf>
    <xf numFmtId="0" fontId="17" fillId="8" borderId="44" xfId="0" applyFont="1" applyFill="1" applyBorder="1" applyAlignment="1">
      <alignment horizontal="center" vertical="center"/>
    </xf>
    <xf numFmtId="0" fontId="0" fillId="6" borderId="29" xfId="0" applyFill="1" applyBorder="1" applyAlignment="1">
      <alignment horizontal="left"/>
    </xf>
    <xf numFmtId="2" fontId="0" fillId="6" borderId="57" xfId="0" applyNumberFormat="1" applyFill="1" applyBorder="1"/>
    <xf numFmtId="0" fontId="0" fillId="6" borderId="53" xfId="0" applyFill="1" applyBorder="1" applyAlignment="1">
      <alignment horizontal="left"/>
    </xf>
    <xf numFmtId="2" fontId="0" fillId="6" borderId="58" xfId="0" applyNumberFormat="1" applyFill="1" applyBorder="1"/>
    <xf numFmtId="0" fontId="37" fillId="6" borderId="0" xfId="0" applyFont="1" applyFill="1" applyAlignment="1">
      <alignment wrapText="1"/>
    </xf>
    <xf numFmtId="0" fontId="0" fillId="4" borderId="12" xfId="0" applyFill="1" applyBorder="1" applyProtection="1">
      <protection locked="0"/>
    </xf>
    <xf numFmtId="2" fontId="0" fillId="4" borderId="12" xfId="0" applyNumberFormat="1" applyFill="1" applyBorder="1" applyProtection="1">
      <protection locked="0"/>
    </xf>
    <xf numFmtId="2" fontId="0" fillId="4" borderId="12" xfId="0" applyNumberFormat="1" applyFill="1" applyBorder="1" applyAlignment="1" applyProtection="1">
      <alignment horizontal="right"/>
      <protection locked="0"/>
    </xf>
    <xf numFmtId="0" fontId="0" fillId="6" borderId="0" xfId="0" applyFill="1" applyProtection="1">
      <protection hidden="1"/>
    </xf>
    <xf numFmtId="0" fontId="15" fillId="6" borderId="0" xfId="0" applyFont="1" applyFill="1" applyAlignment="1">
      <alignment horizontal="center" vertical="center"/>
    </xf>
    <xf numFmtId="0" fontId="15" fillId="8" borderId="0" xfId="0" applyFont="1" applyFill="1" applyAlignment="1">
      <alignment horizontal="center" vertical="center"/>
    </xf>
    <xf numFmtId="0" fontId="14" fillId="6" borderId="0" xfId="0" applyFont="1" applyFill="1"/>
    <xf numFmtId="0" fontId="0" fillId="8" borderId="0" xfId="0" applyFill="1" applyAlignment="1">
      <alignment horizontal="left" vertical="top" wrapText="1"/>
    </xf>
    <xf numFmtId="0" fontId="0" fillId="6" borderId="0" xfId="0" applyFill="1" applyAlignment="1">
      <alignment vertical="top" wrapText="1"/>
    </xf>
    <xf numFmtId="0" fontId="0" fillId="7" borderId="0" xfId="0" applyFill="1"/>
    <xf numFmtId="0" fontId="12" fillId="7" borderId="0" xfId="0" applyFont="1" applyFill="1" applyAlignment="1">
      <alignment horizontal="left"/>
    </xf>
    <xf numFmtId="0" fontId="12" fillId="8" borderId="0" xfId="0" applyFont="1" applyFill="1" applyAlignment="1">
      <alignment horizontal="left"/>
    </xf>
    <xf numFmtId="0" fontId="13" fillId="7" borderId="0" xfId="0" applyFont="1" applyFill="1" applyAlignment="1">
      <alignment horizontal="right"/>
    </xf>
    <xf numFmtId="0" fontId="11" fillId="7" borderId="0" xfId="0" applyFont="1" applyFill="1"/>
    <xf numFmtId="0" fontId="28" fillId="6" borderId="0" xfId="0" applyFont="1" applyFill="1"/>
    <xf numFmtId="0" fontId="17" fillId="6" borderId="0" xfId="0" applyFont="1" applyFill="1"/>
    <xf numFmtId="0" fontId="17" fillId="6" borderId="0" xfId="0" applyFont="1" applyFill="1" applyAlignment="1">
      <alignment horizontal="center"/>
    </xf>
    <xf numFmtId="0" fontId="17" fillId="8" borderId="0" xfId="0" applyFont="1" applyFill="1" applyAlignment="1">
      <alignment vertical="center"/>
    </xf>
    <xf numFmtId="0" fontId="18" fillId="8" borderId="0" xfId="0" applyFont="1" applyFill="1" applyAlignment="1">
      <alignment vertical="center"/>
    </xf>
    <xf numFmtId="0" fontId="0" fillId="6" borderId="0" xfId="0" applyFill="1" applyAlignment="1">
      <alignment vertical="center"/>
    </xf>
    <xf numFmtId="0" fontId="0" fillId="8" borderId="0" xfId="0" applyFill="1" applyAlignment="1">
      <alignment vertical="center"/>
    </xf>
    <xf numFmtId="0" fontId="0" fillId="4" borderId="0" xfId="0" applyFill="1"/>
    <xf numFmtId="0" fontId="0" fillId="8" borderId="0" xfId="0" applyFill="1" applyAlignment="1">
      <alignment horizontal="left"/>
    </xf>
    <xf numFmtId="0" fontId="0" fillId="8" borderId="0" xfId="0" applyFill="1" applyAlignment="1">
      <alignment horizontal="left" wrapText="1"/>
    </xf>
    <xf numFmtId="0" fontId="8" fillId="8" borderId="0" xfId="0" applyFont="1" applyFill="1" applyAlignment="1">
      <alignment wrapText="1"/>
    </xf>
    <xf numFmtId="0" fontId="0" fillId="8" borderId="0" xfId="0" applyFill="1" applyAlignment="1">
      <alignment wrapText="1"/>
    </xf>
    <xf numFmtId="0" fontId="0" fillId="6" borderId="0" xfId="0" applyFill="1" applyAlignment="1">
      <alignment horizontal="left" vertical="center"/>
    </xf>
    <xf numFmtId="0" fontId="6" fillId="8" borderId="0" xfId="0" applyFont="1" applyFill="1" applyAlignment="1">
      <alignment wrapText="1"/>
    </xf>
    <xf numFmtId="0" fontId="6" fillId="8" borderId="0" xfId="0" applyFont="1" applyFill="1"/>
    <xf numFmtId="0" fontId="8" fillId="6" borderId="0" xfId="0" applyFont="1" applyFill="1" applyAlignment="1">
      <alignment horizontal="right" vertical="top"/>
    </xf>
    <xf numFmtId="0" fontId="8" fillId="6" borderId="0" xfId="0" applyFont="1" applyFill="1" applyAlignment="1">
      <alignment horizontal="left" vertical="top"/>
    </xf>
    <xf numFmtId="0" fontId="6" fillId="8" borderId="0" xfId="0" applyFont="1" applyFill="1" applyAlignment="1">
      <alignment horizontal="left" wrapText="1"/>
    </xf>
    <xf numFmtId="0" fontId="19" fillId="8" borderId="0" xfId="0" applyFont="1" applyFill="1" applyAlignment="1">
      <alignment horizontal="center"/>
    </xf>
    <xf numFmtId="0" fontId="19" fillId="6" borderId="25" xfId="0" applyFont="1" applyFill="1" applyBorder="1" applyAlignment="1">
      <alignment horizontal="center"/>
    </xf>
    <xf numFmtId="0" fontId="19" fillId="6" borderId="0" xfId="0" applyFont="1" applyFill="1" applyAlignment="1">
      <alignment horizontal="center"/>
    </xf>
    <xf numFmtId="0" fontId="17" fillId="6" borderId="0" xfId="0" applyFont="1" applyFill="1" applyAlignment="1">
      <alignment horizontal="right"/>
    </xf>
    <xf numFmtId="1" fontId="0" fillId="0" borderId="12" xfId="0" applyNumberFormat="1" applyBorder="1" applyAlignment="1">
      <alignment horizontal="left"/>
    </xf>
    <xf numFmtId="0" fontId="19" fillId="8" borderId="67" xfId="0" quotePrefix="1" applyFont="1" applyFill="1" applyBorder="1" applyAlignment="1">
      <alignment horizontal="center" wrapText="1"/>
    </xf>
    <xf numFmtId="0" fontId="0" fillId="0" borderId="0" xfId="0" applyAlignment="1">
      <alignment horizontal="left"/>
    </xf>
    <xf numFmtId="0" fontId="0" fillId="0" borderId="12" xfId="0" applyBorder="1" applyAlignment="1">
      <alignment horizontal="left"/>
    </xf>
    <xf numFmtId="9" fontId="0" fillId="0" borderId="12" xfId="0" applyNumberFormat="1" applyBorder="1" applyAlignment="1">
      <alignment horizontal="left"/>
    </xf>
    <xf numFmtId="0" fontId="19" fillId="8" borderId="67" xfId="0" applyFont="1" applyFill="1" applyBorder="1" applyAlignment="1">
      <alignment horizontal="center"/>
    </xf>
    <xf numFmtId="2" fontId="0" fillId="0" borderId="12" xfId="0" applyNumberFormat="1" applyBorder="1"/>
    <xf numFmtId="0" fontId="0" fillId="12" borderId="0" xfId="0" applyFill="1"/>
    <xf numFmtId="0" fontId="0" fillId="6" borderId="10" xfId="0" applyFill="1" applyBorder="1"/>
    <xf numFmtId="0" fontId="0" fillId="6" borderId="12" xfId="0" applyFill="1" applyBorder="1"/>
    <xf numFmtId="0" fontId="0" fillId="11" borderId="0" xfId="0" applyFill="1"/>
    <xf numFmtId="0" fontId="0" fillId="6" borderId="12" xfId="0" applyFill="1" applyBorder="1" applyAlignment="1">
      <alignment wrapText="1"/>
    </xf>
    <xf numFmtId="2" fontId="0" fillId="6" borderId="3" xfId="0" applyNumberFormat="1" applyFill="1" applyBorder="1"/>
    <xf numFmtId="0" fontId="0" fillId="4" borderId="23" xfId="0" applyFill="1" applyBorder="1" applyProtection="1">
      <protection locked="0"/>
    </xf>
    <xf numFmtId="0" fontId="0" fillId="0" borderId="24" xfId="0" applyBorder="1"/>
    <xf numFmtId="0" fontId="41" fillId="0" borderId="0" xfId="0" applyFont="1"/>
    <xf numFmtId="0" fontId="45" fillId="0" borderId="0" xfId="0" applyFont="1"/>
    <xf numFmtId="0" fontId="45" fillId="6" borderId="0" xfId="0" applyFont="1" applyFill="1"/>
    <xf numFmtId="0" fontId="43" fillId="6" borderId="0" xfId="0" applyFont="1" applyFill="1" applyAlignment="1">
      <alignment horizontal="center"/>
    </xf>
    <xf numFmtId="0" fontId="43" fillId="6" borderId="0" xfId="0" applyFont="1" applyFill="1"/>
    <xf numFmtId="0" fontId="41" fillId="6" borderId="0" xfId="0" applyFont="1" applyFill="1"/>
    <xf numFmtId="0" fontId="46" fillId="6" borderId="0" xfId="0" applyFont="1" applyFill="1"/>
    <xf numFmtId="165" fontId="41" fillId="6" borderId="62" xfId="0" applyNumberFormat="1" applyFont="1" applyFill="1" applyBorder="1"/>
    <xf numFmtId="0" fontId="41" fillId="6" borderId="60" xfId="0" applyFont="1" applyFill="1" applyBorder="1"/>
    <xf numFmtId="165" fontId="41" fillId="6" borderId="59" xfId="0" applyNumberFormat="1" applyFont="1" applyFill="1" applyBorder="1"/>
    <xf numFmtId="165" fontId="41" fillId="0" borderId="63" xfId="0" applyNumberFormat="1" applyFont="1" applyBorder="1"/>
    <xf numFmtId="0" fontId="0" fillId="6" borderId="65" xfId="0" applyFill="1" applyBorder="1"/>
    <xf numFmtId="0" fontId="10" fillId="6" borderId="0" xfId="0" applyFont="1" applyFill="1"/>
    <xf numFmtId="0" fontId="10" fillId="6" borderId="0" xfId="0" applyFont="1" applyFill="1" applyAlignment="1">
      <alignment horizontal="right"/>
    </xf>
    <xf numFmtId="0" fontId="0" fillId="6" borderId="64" xfId="0" applyFill="1" applyBorder="1"/>
    <xf numFmtId="165" fontId="0" fillId="6" borderId="59" xfId="0" applyNumberFormat="1" applyFill="1" applyBorder="1"/>
    <xf numFmtId="0" fontId="0" fillId="6" borderId="60" xfId="0" applyFill="1" applyBorder="1"/>
    <xf numFmtId="165" fontId="0" fillId="0" borderId="63" xfId="0" applyNumberFormat="1" applyBorder="1"/>
    <xf numFmtId="0" fontId="10" fillId="6" borderId="0" xfId="0" applyFont="1" applyFill="1" applyAlignment="1">
      <alignment horizontal="left"/>
    </xf>
    <xf numFmtId="165" fontId="0" fillId="6" borderId="66" xfId="0" applyNumberFormat="1" applyFill="1" applyBorder="1"/>
    <xf numFmtId="0" fontId="8" fillId="6" borderId="0" xfId="0" applyFont="1" applyFill="1" applyAlignment="1" applyProtection="1">
      <alignment horizontal="left"/>
      <protection hidden="1"/>
    </xf>
    <xf numFmtId="0" fontId="43" fillId="0" borderId="0" xfId="0" applyFont="1"/>
    <xf numFmtId="165" fontId="47" fillId="6" borderId="59" xfId="0" applyNumberFormat="1" applyFont="1" applyFill="1" applyBorder="1"/>
    <xf numFmtId="0" fontId="8" fillId="6" borderId="0" xfId="0" applyFont="1" applyFill="1" applyProtection="1">
      <protection hidden="1"/>
    </xf>
    <xf numFmtId="0" fontId="8" fillId="0" borderId="0" xfId="0" applyFont="1" applyProtection="1">
      <protection hidden="1"/>
    </xf>
    <xf numFmtId="165" fontId="47" fillId="0" borderId="66" xfId="0" applyNumberFormat="1" applyFont="1" applyBorder="1"/>
    <xf numFmtId="165" fontId="41" fillId="6" borderId="66" xfId="0" applyNumberFormat="1" applyFont="1" applyFill="1" applyBorder="1"/>
    <xf numFmtId="165" fontId="10" fillId="6" borderId="59" xfId="0" applyNumberFormat="1" applyFont="1" applyFill="1" applyBorder="1"/>
    <xf numFmtId="165" fontId="47" fillId="6" borderId="68" xfId="0" applyNumberFormat="1" applyFont="1" applyFill="1" applyBorder="1"/>
    <xf numFmtId="165" fontId="47" fillId="6" borderId="71" xfId="0" applyNumberFormat="1" applyFont="1" applyFill="1" applyBorder="1"/>
    <xf numFmtId="0" fontId="0" fillId="0" borderId="0" xfId="0" applyAlignment="1">
      <alignment vertical="center"/>
    </xf>
    <xf numFmtId="0" fontId="43" fillId="0" borderId="0" xfId="0" applyFont="1" applyAlignment="1">
      <alignment horizontal="left"/>
    </xf>
    <xf numFmtId="0" fontId="43" fillId="6" borderId="0" xfId="0" applyFont="1" applyFill="1" applyAlignment="1">
      <alignment horizontal="left"/>
    </xf>
    <xf numFmtId="0" fontId="7" fillId="0" borderId="75" xfId="0" quotePrefix="1" applyFont="1" applyBorder="1" applyAlignment="1">
      <alignment horizontal="left"/>
    </xf>
    <xf numFmtId="0" fontId="0" fillId="0" borderId="76" xfId="0" applyBorder="1"/>
    <xf numFmtId="0" fontId="0" fillId="0" borderId="24" xfId="0" applyBorder="1" applyAlignment="1">
      <alignment horizontal="left"/>
    </xf>
    <xf numFmtId="0" fontId="1" fillId="0" borderId="73" xfId="0" applyFont="1" applyBorder="1"/>
    <xf numFmtId="0" fontId="42" fillId="0" borderId="74" xfId="0" applyFont="1" applyBorder="1" applyAlignment="1">
      <alignment horizontal="left" indent="1"/>
    </xf>
    <xf numFmtId="0" fontId="0" fillId="6" borderId="0" xfId="0" applyFill="1" applyAlignment="1">
      <alignment vertical="top"/>
    </xf>
    <xf numFmtId="0" fontId="0" fillId="6" borderId="19" xfId="0" applyFill="1" applyBorder="1" applyAlignment="1">
      <alignment horizontal="center" wrapText="1"/>
    </xf>
    <xf numFmtId="0" fontId="0" fillId="6" borderId="12" xfId="0" applyFill="1" applyBorder="1" applyAlignment="1">
      <alignment horizontal="center" wrapText="1"/>
    </xf>
    <xf numFmtId="0" fontId="0" fillId="6" borderId="18" xfId="0" applyFill="1" applyBorder="1" applyAlignment="1">
      <alignment horizontal="center"/>
    </xf>
    <xf numFmtId="0" fontId="17" fillId="8" borderId="3" xfId="0" applyFont="1" applyFill="1" applyBorder="1" applyAlignment="1">
      <alignment horizontal="center" vertical="center" wrapText="1"/>
    </xf>
    <xf numFmtId="0" fontId="0" fillId="6" borderId="1" xfId="0" applyFill="1" applyBorder="1"/>
    <xf numFmtId="0" fontId="0" fillId="6" borderId="2" xfId="0" applyFill="1" applyBorder="1"/>
    <xf numFmtId="0" fontId="0" fillId="6" borderId="3" xfId="0" applyFill="1" applyBorder="1"/>
    <xf numFmtId="3" fontId="1" fillId="6" borderId="1" xfId="0" applyNumberFormat="1" applyFont="1" applyFill="1" applyBorder="1"/>
    <xf numFmtId="0" fontId="3" fillId="6" borderId="1" xfId="0" applyFont="1" applyFill="1" applyBorder="1"/>
    <xf numFmtId="0" fontId="3" fillId="6" borderId="2" xfId="0" applyFont="1" applyFill="1" applyBorder="1"/>
    <xf numFmtId="0" fontId="1" fillId="6" borderId="0" xfId="0" applyFont="1" applyFill="1" applyAlignment="1">
      <alignment horizontal="left" vertical="center"/>
    </xf>
    <xf numFmtId="3" fontId="1" fillId="6" borderId="3" xfId="0" applyNumberFormat="1" applyFont="1" applyFill="1" applyBorder="1"/>
    <xf numFmtId="3" fontId="0" fillId="4" borderId="12" xfId="0" applyNumberFormat="1" applyFill="1" applyBorder="1" applyProtection="1">
      <protection locked="0"/>
    </xf>
    <xf numFmtId="2" fontId="1" fillId="6" borderId="12" xfId="0" applyNumberFormat="1" applyFont="1" applyFill="1" applyBorder="1" applyAlignment="1">
      <alignment horizontal="right"/>
    </xf>
    <xf numFmtId="0" fontId="6" fillId="0" borderId="0" xfId="0" applyFont="1"/>
    <xf numFmtId="0" fontId="0" fillId="6" borderId="19" xfId="0" applyFill="1" applyBorder="1" applyAlignment="1">
      <alignment vertical="top"/>
    </xf>
    <xf numFmtId="0" fontId="0" fillId="6" borderId="4" xfId="0" applyFill="1" applyBorder="1" applyAlignment="1">
      <alignment horizontal="left"/>
    </xf>
    <xf numFmtId="0" fontId="0" fillId="6" borderId="5" xfId="0" applyFill="1" applyBorder="1" applyAlignment="1">
      <alignment horizontal="center"/>
    </xf>
    <xf numFmtId="0" fontId="0" fillId="6" borderId="6" xfId="0" applyFill="1" applyBorder="1" applyAlignment="1">
      <alignment horizontal="center"/>
    </xf>
    <xf numFmtId="3" fontId="0" fillId="6" borderId="9" xfId="0" applyNumberFormat="1" applyFill="1" applyBorder="1" applyAlignment="1">
      <alignment horizontal="center"/>
    </xf>
    <xf numFmtId="3" fontId="0" fillId="6" borderId="10" xfId="0" applyNumberFormat="1" applyFill="1" applyBorder="1" applyAlignment="1">
      <alignment horizontal="center"/>
    </xf>
    <xf numFmtId="3" fontId="0" fillId="6" borderId="11" xfId="0" applyNumberFormat="1" applyFill="1" applyBorder="1" applyAlignment="1">
      <alignment horizontal="center"/>
    </xf>
    <xf numFmtId="0" fontId="0" fillId="6" borderId="7" xfId="0" applyFill="1" applyBorder="1" applyAlignment="1">
      <alignment horizontal="center" wrapText="1"/>
    </xf>
    <xf numFmtId="0" fontId="0" fillId="6" borderId="8" xfId="0" applyFill="1" applyBorder="1" applyAlignment="1">
      <alignment horizontal="center" wrapText="1"/>
    </xf>
    <xf numFmtId="0" fontId="16" fillId="6" borderId="0" xfId="0" applyFont="1" applyFill="1"/>
    <xf numFmtId="0" fontId="8" fillId="6" borderId="0" xfId="0" applyFont="1" applyFill="1" applyAlignment="1">
      <alignment horizontal="left" vertical="center"/>
    </xf>
    <xf numFmtId="0" fontId="0" fillId="6" borderId="0" xfId="0" applyFill="1" applyAlignment="1">
      <alignment horizontal="center" vertical="center"/>
    </xf>
    <xf numFmtId="164" fontId="0" fillId="6" borderId="14" xfId="0" applyNumberFormat="1" applyFill="1" applyBorder="1"/>
    <xf numFmtId="1" fontId="8" fillId="6" borderId="23" xfId="0" applyNumberFormat="1" applyFont="1" applyFill="1" applyBorder="1"/>
    <xf numFmtId="1" fontId="8" fillId="6" borderId="12" xfId="0" applyNumberFormat="1" applyFont="1" applyFill="1" applyBorder="1"/>
    <xf numFmtId="1" fontId="8" fillId="6" borderId="14" xfId="0" applyNumberFormat="1" applyFont="1" applyFill="1" applyBorder="1"/>
    <xf numFmtId="1" fontId="8" fillId="6" borderId="12" xfId="0" applyNumberFormat="1" applyFont="1" applyFill="1" applyBorder="1" applyAlignment="1">
      <alignment horizontal="right"/>
    </xf>
    <xf numFmtId="0" fontId="51" fillId="8" borderId="13" xfId="3" applyFont="1" applyFill="1" applyBorder="1" applyAlignment="1">
      <alignment horizontal="center" vertical="top" wrapText="1"/>
    </xf>
    <xf numFmtId="0" fontId="0" fillId="0" borderId="0" xfId="0" applyAlignment="1">
      <alignment horizontal="left" vertical="center"/>
    </xf>
    <xf numFmtId="0" fontId="8" fillId="0" borderId="0" xfId="0" applyFont="1" applyAlignment="1">
      <alignment horizontal="left" vertical="center"/>
    </xf>
    <xf numFmtId="0" fontId="10" fillId="6" borderId="0" xfId="0" applyFont="1" applyFill="1" applyAlignment="1">
      <alignment vertical="top"/>
    </xf>
    <xf numFmtId="0" fontId="33" fillId="6" borderId="0" xfId="0" applyFont="1" applyFill="1" applyAlignment="1">
      <alignment vertical="top"/>
    </xf>
    <xf numFmtId="4" fontId="0" fillId="4" borderId="12" xfId="0" applyNumberFormat="1" applyFill="1" applyBorder="1" applyProtection="1">
      <protection locked="0"/>
    </xf>
    <xf numFmtId="1" fontId="0" fillId="4" borderId="30" xfId="0" applyNumberFormat="1" applyFill="1" applyBorder="1" applyProtection="1">
      <protection locked="0"/>
    </xf>
    <xf numFmtId="172" fontId="8" fillId="6" borderId="23" xfId="0" applyNumberFormat="1" applyFont="1" applyFill="1" applyBorder="1" applyAlignment="1">
      <alignment horizontal="right"/>
    </xf>
    <xf numFmtId="172" fontId="8" fillId="6" borderId="12" xfId="0" applyNumberFormat="1" applyFont="1" applyFill="1" applyBorder="1" applyAlignment="1">
      <alignment horizontal="right"/>
    </xf>
    <xf numFmtId="172" fontId="8" fillId="6" borderId="14" xfId="0" applyNumberFormat="1" applyFont="1" applyFill="1" applyBorder="1" applyAlignment="1">
      <alignment horizontal="right"/>
    </xf>
    <xf numFmtId="172" fontId="0" fillId="6" borderId="30" xfId="0" applyNumberFormat="1" applyFill="1" applyBorder="1"/>
    <xf numFmtId="0" fontId="0" fillId="4" borderId="12" xfId="0" applyFill="1" applyBorder="1" applyAlignment="1" applyProtection="1">
      <alignment horizontal="center"/>
      <protection locked="0"/>
    </xf>
    <xf numFmtId="0" fontId="0" fillId="4" borderId="41" xfId="0" applyFill="1" applyBorder="1" applyProtection="1">
      <protection locked="0"/>
    </xf>
    <xf numFmtId="164" fontId="8" fillId="4" borderId="23" xfId="0" applyNumberFormat="1" applyFont="1" applyFill="1" applyBorder="1" applyProtection="1">
      <protection locked="0"/>
    </xf>
    <xf numFmtId="164" fontId="0" fillId="4" borderId="23" xfId="0" applyNumberFormat="1" applyFill="1" applyBorder="1" applyProtection="1">
      <protection locked="0"/>
    </xf>
    <xf numFmtId="164" fontId="8" fillId="4" borderId="12" xfId="0" applyNumberFormat="1" applyFont="1" applyFill="1" applyBorder="1" applyProtection="1">
      <protection locked="0"/>
    </xf>
    <xf numFmtId="164" fontId="0" fillId="4" borderId="12" xfId="0" applyNumberFormat="1" applyFill="1" applyBorder="1" applyProtection="1">
      <protection locked="0"/>
    </xf>
    <xf numFmtId="164" fontId="8" fillId="4" borderId="30" xfId="0" applyNumberFormat="1" applyFont="1" applyFill="1" applyBorder="1" applyProtection="1">
      <protection locked="0"/>
    </xf>
    <xf numFmtId="164" fontId="0" fillId="4" borderId="30" xfId="0" applyNumberFormat="1" applyFill="1" applyBorder="1" applyProtection="1">
      <protection locked="0"/>
    </xf>
    <xf numFmtId="0" fontId="0" fillId="6" borderId="21" xfId="0" applyFill="1" applyBorder="1" applyAlignment="1" applyProtection="1">
      <alignment horizontal="left"/>
      <protection locked="0"/>
    </xf>
    <xf numFmtId="0" fontId="2" fillId="6" borderId="18" xfId="0" applyFont="1" applyFill="1" applyBorder="1" applyAlignment="1">
      <alignment horizontal="center" vertical="center"/>
    </xf>
    <xf numFmtId="0" fontId="2" fillId="6" borderId="0" xfId="0" applyFont="1" applyFill="1" applyAlignment="1">
      <alignment horizontal="center" vertical="center"/>
    </xf>
    <xf numFmtId="0" fontId="0" fillId="6" borderId="19" xfId="0" applyFill="1" applyBorder="1" applyAlignment="1">
      <alignment vertical="center"/>
    </xf>
    <xf numFmtId="0" fontId="0" fillId="6" borderId="18" xfId="0" applyFill="1" applyBorder="1" applyAlignment="1">
      <alignment vertical="center"/>
    </xf>
    <xf numFmtId="0" fontId="18" fillId="6" borderId="18" xfId="0" applyFont="1" applyFill="1" applyBorder="1" applyAlignment="1">
      <alignment horizontal="center" vertical="center"/>
    </xf>
    <xf numFmtId="0" fontId="18" fillId="6" borderId="19" xfId="0" applyFont="1" applyFill="1" applyBorder="1" applyAlignment="1">
      <alignment horizontal="center" vertical="center"/>
    </xf>
    <xf numFmtId="0" fontId="19" fillId="8" borderId="12" xfId="0" applyFont="1" applyFill="1" applyBorder="1" applyAlignment="1">
      <alignment horizontal="center" vertical="center"/>
    </xf>
    <xf numFmtId="9" fontId="0" fillId="6" borderId="0" xfId="2" applyFont="1" applyFill="1" applyBorder="1" applyAlignment="1">
      <alignment horizontal="left" vertical="center"/>
    </xf>
    <xf numFmtId="0" fontId="0" fillId="4" borderId="12" xfId="0" applyFill="1" applyBorder="1" applyAlignment="1" applyProtection="1">
      <alignment horizontal="center" vertical="center"/>
      <protection locked="0"/>
    </xf>
    <xf numFmtId="0" fontId="0" fillId="0" borderId="12" xfId="0" applyBorder="1" applyAlignment="1">
      <alignment horizontal="center" vertical="center"/>
    </xf>
    <xf numFmtId="0" fontId="0" fillId="6" borderId="12" xfId="0" applyFill="1" applyBorder="1" applyAlignment="1">
      <alignment vertical="top" wrapText="1"/>
    </xf>
    <xf numFmtId="0" fontId="0" fillId="0" borderId="12" xfId="0" applyBorder="1" applyAlignment="1">
      <alignment vertical="top" wrapText="1"/>
    </xf>
    <xf numFmtId="0" fontId="8" fillId="6" borderId="12" xfId="0" applyFont="1" applyFill="1" applyBorder="1" applyAlignment="1">
      <alignment vertical="top" wrapText="1"/>
    </xf>
    <xf numFmtId="0" fontId="33" fillId="11" borderId="77" xfId="1" applyNumberFormat="1" applyFont="1" applyFill="1" applyBorder="1" applyAlignment="1">
      <alignment horizontal="left" wrapText="1"/>
    </xf>
    <xf numFmtId="0" fontId="33" fillId="14" borderId="77" xfId="1" applyNumberFormat="1" applyFont="1" applyFill="1" applyBorder="1" applyAlignment="1">
      <alignment horizontal="left" wrapText="1"/>
    </xf>
    <xf numFmtId="0" fontId="33" fillId="15" borderId="77" xfId="1" applyNumberFormat="1" applyFont="1" applyFill="1" applyBorder="1" applyAlignment="1">
      <alignment horizontal="left" wrapText="1"/>
    </xf>
    <xf numFmtId="0" fontId="33" fillId="15" borderId="77" xfId="1" applyNumberFormat="1" applyFont="1" applyFill="1" applyBorder="1" applyAlignment="1">
      <alignment wrapText="1"/>
    </xf>
    <xf numFmtId="0" fontId="33" fillId="5" borderId="77" xfId="1" applyNumberFormat="1" applyFont="1" applyFill="1" applyBorder="1" applyAlignment="1">
      <alignment horizontal="left" wrapText="1"/>
    </xf>
    <xf numFmtId="0" fontId="33" fillId="5" borderId="77" xfId="2" applyNumberFormat="1" applyFont="1" applyFill="1" applyBorder="1" applyAlignment="1">
      <alignment horizontal="left" wrapText="1"/>
    </xf>
    <xf numFmtId="168" fontId="33" fillId="5" borderId="77" xfId="1" applyNumberFormat="1" applyFont="1" applyFill="1" applyBorder="1" applyAlignment="1">
      <alignment horizontal="left" wrapText="1"/>
    </xf>
    <xf numFmtId="14" fontId="33" fillId="16" borderId="77" xfId="1" applyNumberFormat="1" applyFont="1" applyFill="1" applyBorder="1" applyAlignment="1">
      <alignment horizontal="left" wrapText="1"/>
    </xf>
    <xf numFmtId="0" fontId="33" fillId="16" borderId="77" xfId="1" applyNumberFormat="1" applyFont="1" applyFill="1" applyBorder="1" applyAlignment="1">
      <alignment horizontal="left" wrapText="1"/>
    </xf>
    <xf numFmtId="0" fontId="33" fillId="17" borderId="77" xfId="1" applyNumberFormat="1" applyFont="1" applyFill="1" applyBorder="1" applyAlignment="1">
      <alignment horizontal="left" wrapText="1"/>
    </xf>
    <xf numFmtId="0" fontId="33" fillId="18" borderId="77" xfId="1" applyNumberFormat="1" applyFont="1" applyFill="1" applyBorder="1" applyAlignment="1">
      <alignment horizontal="left" wrapText="1"/>
    </xf>
    <xf numFmtId="0" fontId="33" fillId="2" borderId="77" xfId="1" applyNumberFormat="1" applyFont="1" applyFill="1" applyBorder="1" applyAlignment="1">
      <alignment horizontal="left" wrapText="1"/>
    </xf>
    <xf numFmtId="0" fontId="33" fillId="3" borderId="0" xfId="1" applyNumberFormat="1" applyFont="1" applyFill="1" applyBorder="1" applyAlignment="1">
      <alignment horizontal="left" wrapText="1"/>
    </xf>
    <xf numFmtId="0" fontId="33" fillId="3" borderId="77" xfId="1" applyNumberFormat="1" applyFont="1" applyFill="1" applyBorder="1" applyAlignment="1">
      <alignment horizontal="left" wrapText="1"/>
    </xf>
    <xf numFmtId="0" fontId="33" fillId="19" borderId="77" xfId="1" applyNumberFormat="1" applyFont="1" applyFill="1" applyBorder="1" applyAlignment="1">
      <alignment horizontal="left" wrapText="1"/>
    </xf>
    <xf numFmtId="0" fontId="33" fillId="19" borderId="77" xfId="0" applyFont="1" applyFill="1" applyBorder="1" applyAlignment="1">
      <alignment horizontal="left" wrapText="1"/>
    </xf>
    <xf numFmtId="0" fontId="33" fillId="15" borderId="77" xfId="0" applyFont="1" applyFill="1" applyBorder="1" applyAlignment="1">
      <alignment horizontal="left" wrapText="1"/>
    </xf>
    <xf numFmtId="0" fontId="33" fillId="15" borderId="78" xfId="0" applyFont="1" applyFill="1" applyBorder="1" applyAlignment="1">
      <alignment horizontal="left" wrapText="1"/>
    </xf>
    <xf numFmtId="0" fontId="33" fillId="6" borderId="78" xfId="1" applyNumberFormat="1" applyFont="1" applyFill="1" applyBorder="1" applyAlignment="1">
      <alignment horizontal="left" wrapText="1"/>
    </xf>
    <xf numFmtId="2" fontId="0" fillId="0" borderId="0" xfId="0" applyNumberFormat="1"/>
    <xf numFmtId="0" fontId="0" fillId="0" borderId="0" xfId="0" applyAlignment="1">
      <alignment wrapText="1"/>
    </xf>
    <xf numFmtId="3" fontId="0" fillId="0" borderId="0" xfId="0" applyNumberFormat="1"/>
    <xf numFmtId="4" fontId="0" fillId="0" borderId="0" xfId="0" applyNumberFormat="1"/>
    <xf numFmtId="9" fontId="0" fillId="0" borderId="0" xfId="0" applyNumberFormat="1"/>
    <xf numFmtId="0" fontId="0" fillId="6" borderId="10" xfId="0" applyFill="1" applyBorder="1" applyAlignment="1">
      <alignment horizontal="center" wrapText="1"/>
    </xf>
    <xf numFmtId="0" fontId="8" fillId="6" borderId="0" xfId="0" applyFont="1" applyFill="1" applyAlignment="1">
      <alignment wrapText="1"/>
    </xf>
    <xf numFmtId="0" fontId="8" fillId="6" borderId="24" xfId="0" applyFont="1" applyFill="1" applyBorder="1"/>
    <xf numFmtId="0" fontId="1" fillId="6" borderId="10" xfId="0" applyFont="1" applyFill="1" applyBorder="1" applyAlignment="1">
      <alignment horizontal="center"/>
    </xf>
    <xf numFmtId="0" fontId="1" fillId="6" borderId="21" xfId="0" applyFont="1" applyFill="1" applyBorder="1"/>
    <xf numFmtId="0" fontId="19" fillId="8" borderId="12" xfId="0" applyFont="1" applyFill="1" applyBorder="1" applyAlignment="1">
      <alignment horizontal="center"/>
    </xf>
    <xf numFmtId="1" fontId="0" fillId="0" borderId="1" xfId="0" applyNumberFormat="1" applyBorder="1" applyAlignment="1">
      <alignment horizontal="center"/>
    </xf>
    <xf numFmtId="1" fontId="0" fillId="0" borderId="0" xfId="0" applyNumberFormat="1"/>
    <xf numFmtId="0" fontId="8" fillId="6" borderId="0" xfId="0" applyFont="1" applyFill="1" applyAlignment="1" applyProtection="1">
      <alignment vertical="top"/>
      <protection hidden="1"/>
    </xf>
    <xf numFmtId="0" fontId="8" fillId="6" borderId="0" xfId="0" applyFont="1" applyFill="1" applyAlignment="1" applyProtection="1">
      <alignment vertical="top" wrapText="1"/>
      <protection hidden="1"/>
    </xf>
    <xf numFmtId="0" fontId="8" fillId="6" borderId="0" xfId="0" applyFont="1" applyFill="1" applyAlignment="1" applyProtection="1">
      <alignment horizontal="right" vertical="top"/>
      <protection hidden="1"/>
    </xf>
    <xf numFmtId="0" fontId="8" fillId="11" borderId="12" xfId="0" applyFont="1" applyFill="1" applyBorder="1" applyProtection="1">
      <protection locked="0"/>
    </xf>
    <xf numFmtId="0" fontId="6" fillId="0" borderId="0" xfId="0" applyFont="1" applyAlignment="1">
      <alignment wrapText="1"/>
    </xf>
    <xf numFmtId="0" fontId="8" fillId="0" borderId="0" xfId="0" applyFont="1" applyAlignment="1">
      <alignment vertical="center"/>
    </xf>
    <xf numFmtId="0" fontId="33" fillId="0" borderId="11" xfId="0" applyFont="1" applyBorder="1" applyAlignment="1">
      <alignment vertical="center"/>
    </xf>
    <xf numFmtId="0" fontId="33" fillId="0" borderId="23" xfId="0" applyFont="1" applyBorder="1" applyAlignment="1">
      <alignment vertical="center"/>
    </xf>
    <xf numFmtId="0" fontId="33" fillId="0" borderId="9" xfId="0" applyFont="1" applyBorder="1" applyAlignment="1">
      <alignment vertical="center"/>
    </xf>
    <xf numFmtId="0" fontId="1" fillId="0" borderId="3" xfId="0" applyFont="1" applyBorder="1" applyAlignment="1">
      <alignment horizontal="left"/>
    </xf>
    <xf numFmtId="22" fontId="0" fillId="0" borderId="12" xfId="0" applyNumberFormat="1" applyBorder="1" applyAlignment="1">
      <alignment horizontal="left"/>
    </xf>
    <xf numFmtId="1" fontId="0" fillId="0" borderId="1" xfId="2" applyNumberFormat="1" applyFont="1" applyBorder="1" applyAlignment="1"/>
    <xf numFmtId="1" fontId="0" fillId="0" borderId="1" xfId="2" applyNumberFormat="1" applyFont="1" applyBorder="1"/>
    <xf numFmtId="0" fontId="1" fillId="0" borderId="6" xfId="0" applyFont="1" applyBorder="1" applyAlignment="1">
      <alignment horizontal="left"/>
    </xf>
    <xf numFmtId="22" fontId="0" fillId="0" borderId="14" xfId="0" applyNumberFormat="1" applyBorder="1" applyAlignment="1">
      <alignment horizontal="left"/>
    </xf>
    <xf numFmtId="1" fontId="0" fillId="0" borderId="4" xfId="2" applyNumberFormat="1" applyFont="1" applyBorder="1"/>
    <xf numFmtId="0" fontId="33" fillId="20" borderId="77" xfId="1" applyNumberFormat="1" applyFont="1" applyFill="1" applyBorder="1" applyAlignment="1">
      <alignment horizontal="left" wrapText="1"/>
    </xf>
    <xf numFmtId="0" fontId="33" fillId="4" borderId="77" xfId="1" applyNumberFormat="1" applyFont="1" applyFill="1" applyBorder="1" applyAlignment="1">
      <alignment horizontal="left" wrapText="1"/>
    </xf>
    <xf numFmtId="3" fontId="0" fillId="4" borderId="0" xfId="0" applyNumberFormat="1" applyFill="1"/>
    <xf numFmtId="0" fontId="16" fillId="8" borderId="16" xfId="0" applyFont="1" applyFill="1" applyBorder="1"/>
    <xf numFmtId="0" fontId="54" fillId="6" borderId="18" xfId="0" applyFont="1" applyFill="1" applyBorder="1" applyAlignment="1">
      <alignment vertical="center"/>
    </xf>
    <xf numFmtId="0" fontId="0" fillId="6" borderId="79" xfId="0" applyFill="1" applyBorder="1"/>
    <xf numFmtId="0" fontId="0" fillId="6" borderId="0" xfId="0" applyFill="1" applyAlignment="1">
      <alignment horizontal="left" vertical="center" wrapText="1"/>
    </xf>
    <xf numFmtId="3" fontId="0" fillId="0" borderId="12" xfId="0" applyNumberFormat="1" applyBorder="1" applyAlignment="1">
      <alignment vertical="center"/>
    </xf>
    <xf numFmtId="0" fontId="0" fillId="6" borderId="85" xfId="0" applyFill="1" applyBorder="1" applyAlignment="1">
      <alignment horizontal="left" vertical="center" wrapText="1"/>
    </xf>
    <xf numFmtId="9" fontId="0" fillId="6" borderId="86" xfId="2" applyFont="1" applyFill="1" applyBorder="1" applyAlignment="1">
      <alignment horizontal="left" vertical="center"/>
    </xf>
    <xf numFmtId="0" fontId="0" fillId="6" borderId="85" xfId="0" applyFill="1" applyBorder="1" applyAlignment="1">
      <alignment vertical="center"/>
    </xf>
    <xf numFmtId="0" fontId="0" fillId="6" borderId="86" xfId="0" applyFill="1" applyBorder="1" applyAlignment="1">
      <alignment horizontal="left" vertical="center"/>
    </xf>
    <xf numFmtId="0" fontId="0" fillId="6" borderId="80" xfId="0" applyFill="1" applyBorder="1" applyAlignment="1">
      <alignment horizontal="left" vertical="center" wrapText="1"/>
    </xf>
    <xf numFmtId="0" fontId="0" fillId="6" borderId="87" xfId="0" applyFill="1" applyBorder="1" applyAlignment="1">
      <alignment horizontal="left" vertical="center" wrapText="1"/>
    </xf>
    <xf numFmtId="9" fontId="0" fillId="0" borderId="81" xfId="2" applyFont="1" applyBorder="1" applyAlignment="1">
      <alignment horizontal="center" vertical="center"/>
    </xf>
    <xf numFmtId="0" fontId="0" fillId="6" borderId="81" xfId="0" applyFill="1" applyBorder="1"/>
    <xf numFmtId="0" fontId="0" fillId="0" borderId="81" xfId="0" applyBorder="1" applyAlignment="1">
      <alignment horizontal="center" vertical="center"/>
    </xf>
    <xf numFmtId="0" fontId="0" fillId="6" borderId="81" xfId="0" applyFill="1" applyBorder="1" applyAlignment="1">
      <alignment horizontal="left" vertical="center"/>
    </xf>
    <xf numFmtId="0" fontId="0" fillId="6" borderId="88" xfId="0" applyFill="1" applyBorder="1" applyAlignment="1">
      <alignment horizontal="left" vertical="center"/>
    </xf>
    <xf numFmtId="0" fontId="45" fillId="0" borderId="0" xfId="0" applyFont="1" applyAlignment="1">
      <alignment vertical="center"/>
    </xf>
    <xf numFmtId="164" fontId="0" fillId="6" borderId="12" xfId="2" applyNumberFormat="1" applyFont="1" applyFill="1" applyBorder="1" applyAlignment="1">
      <alignment horizontal="center" vertical="center"/>
    </xf>
    <xf numFmtId="164" fontId="0" fillId="0" borderId="12" xfId="2" applyNumberFormat="1" applyFont="1" applyBorder="1" applyAlignment="1">
      <alignment horizontal="center" vertical="center"/>
    </xf>
    <xf numFmtId="0" fontId="55" fillId="6" borderId="12" xfId="0" applyFont="1" applyFill="1" applyBorder="1" applyAlignment="1">
      <alignment horizontal="center"/>
    </xf>
    <xf numFmtId="0" fontId="55" fillId="6" borderId="0" xfId="0" applyFont="1" applyFill="1" applyAlignment="1">
      <alignment horizontal="center"/>
    </xf>
    <xf numFmtId="0" fontId="8" fillId="8" borderId="0" xfId="0" applyFont="1" applyFill="1" applyAlignment="1">
      <alignment vertical="center"/>
    </xf>
    <xf numFmtId="0" fontId="33" fillId="8" borderId="0" xfId="0" applyFont="1" applyFill="1" applyAlignment="1">
      <alignment vertical="center"/>
    </xf>
    <xf numFmtId="0" fontId="33" fillId="6" borderId="0" xfId="0" applyFont="1" applyFill="1"/>
    <xf numFmtId="0" fontId="8" fillId="6" borderId="12" xfId="0" applyFont="1" applyFill="1" applyBorder="1" applyAlignment="1" applyProtection="1">
      <alignment horizontal="center" vertical="center"/>
      <protection locked="0"/>
    </xf>
    <xf numFmtId="0" fontId="8" fillId="6" borderId="0" xfId="0" applyFont="1" applyFill="1" applyAlignment="1">
      <alignment horizontal="right"/>
    </xf>
    <xf numFmtId="0" fontId="45" fillId="8" borderId="0" xfId="0" applyFont="1" applyFill="1" applyAlignment="1">
      <alignment vertical="center"/>
    </xf>
    <xf numFmtId="0" fontId="56" fillId="4" borderId="0" xfId="0" applyFont="1" applyFill="1"/>
    <xf numFmtId="0" fontId="8" fillId="4" borderId="0" xfId="0" applyFont="1" applyFill="1"/>
    <xf numFmtId="9" fontId="0" fillId="6" borderId="12" xfId="2" applyFont="1" applyFill="1" applyBorder="1" applyAlignment="1" applyProtection="1">
      <alignment horizontal="center"/>
    </xf>
    <xf numFmtId="9" fontId="1" fillId="6" borderId="12" xfId="2" applyFont="1" applyFill="1" applyBorder="1" applyAlignment="1" applyProtection="1">
      <alignment horizontal="center"/>
    </xf>
    <xf numFmtId="0" fontId="0" fillId="4" borderId="12" xfId="2" applyNumberFormat="1" applyFont="1" applyFill="1" applyBorder="1" applyAlignment="1" applyProtection="1">
      <alignment horizontal="center" vertical="center" wrapText="1"/>
      <protection locked="0"/>
    </xf>
    <xf numFmtId="9" fontId="0" fillId="4" borderId="12" xfId="2" applyFont="1" applyFill="1" applyBorder="1" applyAlignment="1" applyProtection="1">
      <alignment horizontal="center" vertical="center" wrapText="1"/>
      <protection locked="0"/>
    </xf>
    <xf numFmtId="0" fontId="0" fillId="4" borderId="12" xfId="0" applyFill="1" applyBorder="1" applyAlignment="1" applyProtection="1">
      <alignment horizontal="center" vertical="center" wrapText="1"/>
      <protection locked="0"/>
    </xf>
    <xf numFmtId="0" fontId="0" fillId="0" borderId="0" xfId="0" applyProtection="1">
      <protection locked="0"/>
    </xf>
    <xf numFmtId="0" fontId="18" fillId="6" borderId="0" xfId="0" applyFont="1" applyFill="1" applyAlignment="1">
      <alignment horizontal="center" vertical="center"/>
    </xf>
    <xf numFmtId="0" fontId="8" fillId="6" borderId="19" xfId="0" applyFont="1" applyFill="1" applyBorder="1"/>
    <xf numFmtId="0" fontId="8" fillId="6" borderId="19" xfId="0" applyFont="1" applyFill="1" applyBorder="1" applyAlignment="1">
      <alignment horizontal="left"/>
    </xf>
    <xf numFmtId="0" fontId="8" fillId="6" borderId="21" xfId="0" applyFont="1" applyFill="1" applyBorder="1"/>
    <xf numFmtId="0" fontId="8" fillId="6" borderId="22" xfId="0" applyFont="1" applyFill="1" applyBorder="1"/>
    <xf numFmtId="0" fontId="45" fillId="6" borderId="18" xfId="0" applyFont="1" applyFill="1" applyBorder="1" applyAlignment="1">
      <alignment horizontal="center"/>
    </xf>
    <xf numFmtId="0" fontId="8" fillId="6" borderId="19" xfId="0" applyFont="1" applyFill="1" applyBorder="1" applyAlignment="1">
      <alignment horizontal="center" wrapText="1"/>
    </xf>
    <xf numFmtId="0" fontId="58" fillId="6" borderId="0" xfId="0" applyFont="1" applyFill="1" applyAlignment="1">
      <alignment vertical="center" wrapText="1"/>
    </xf>
    <xf numFmtId="0" fontId="58" fillId="0" borderId="10" xfId="0" applyFont="1" applyBorder="1" applyAlignment="1">
      <alignment vertical="center" wrapText="1"/>
    </xf>
    <xf numFmtId="0" fontId="8" fillId="6" borderId="2" xfId="0" applyFont="1" applyFill="1" applyBorder="1"/>
    <xf numFmtId="0" fontId="8" fillId="6" borderId="19" xfId="0" applyFont="1" applyFill="1" applyBorder="1" applyAlignment="1">
      <alignment horizontal="center"/>
    </xf>
    <xf numFmtId="166" fontId="8" fillId="6" borderId="19" xfId="0" applyNumberFormat="1" applyFont="1" applyFill="1" applyBorder="1"/>
    <xf numFmtId="0" fontId="8" fillId="4" borderId="2" xfId="0" applyFont="1" applyFill="1" applyBorder="1" applyProtection="1">
      <protection locked="0"/>
    </xf>
    <xf numFmtId="0" fontId="33" fillId="6" borderId="19" xfId="0" applyFont="1" applyFill="1" applyBorder="1"/>
    <xf numFmtId="0" fontId="33" fillId="6" borderId="0" xfId="0" applyFont="1" applyFill="1" applyAlignment="1">
      <alignment horizontal="left"/>
    </xf>
    <xf numFmtId="2" fontId="33" fillId="6" borderId="0" xfId="0" applyNumberFormat="1" applyFont="1" applyFill="1" applyAlignment="1">
      <alignment horizontal="right"/>
    </xf>
    <xf numFmtId="0" fontId="8" fillId="6" borderId="20" xfId="0" applyFont="1" applyFill="1" applyBorder="1" applyAlignment="1">
      <alignment horizontal="right"/>
    </xf>
    <xf numFmtId="0" fontId="57" fillId="0" borderId="5" xfId="0" applyFont="1" applyBorder="1" applyAlignment="1">
      <alignment wrapText="1"/>
    </xf>
    <xf numFmtId="0" fontId="57" fillId="0" borderId="0" xfId="0" applyFont="1" applyAlignment="1">
      <alignment wrapText="1"/>
    </xf>
    <xf numFmtId="3" fontId="1" fillId="6" borderId="0" xfId="0" applyNumberFormat="1" applyFont="1" applyFill="1"/>
    <xf numFmtId="0" fontId="57" fillId="6" borderId="5" xfId="0" applyFont="1" applyFill="1" applyBorder="1" applyAlignment="1">
      <alignment wrapText="1"/>
    </xf>
    <xf numFmtId="0" fontId="57" fillId="6" borderId="0" xfId="0" applyFont="1" applyFill="1" applyAlignment="1">
      <alignment wrapText="1"/>
    </xf>
    <xf numFmtId="4" fontId="8" fillId="6" borderId="12" xfId="0" applyNumberFormat="1" applyFont="1" applyFill="1" applyBorder="1" applyAlignment="1">
      <alignment horizontal="right"/>
    </xf>
    <xf numFmtId="4" fontId="33" fillId="6" borderId="12" xfId="0" applyNumberFormat="1" applyFont="1" applyFill="1" applyBorder="1" applyAlignment="1">
      <alignment horizontal="right"/>
    </xf>
    <xf numFmtId="2" fontId="8" fillId="0" borderId="12" xfId="0" applyNumberFormat="1" applyFont="1" applyBorder="1" applyAlignment="1">
      <alignment horizontal="right"/>
    </xf>
    <xf numFmtId="0" fontId="0" fillId="4" borderId="12" xfId="0" applyFill="1" applyBorder="1" applyAlignment="1" applyProtection="1">
      <alignment horizontal="right"/>
      <protection locked="0"/>
    </xf>
    <xf numFmtId="4" fontId="1" fillId="6" borderId="12" xfId="0" applyNumberFormat="1" applyFont="1" applyFill="1" applyBorder="1" applyAlignment="1">
      <alignment horizontal="right"/>
    </xf>
    <xf numFmtId="0" fontId="8" fillId="6" borderId="0" xfId="0" applyFont="1" applyFill="1" applyAlignment="1">
      <alignment vertical="top"/>
    </xf>
    <xf numFmtId="0" fontId="8" fillId="6" borderId="18" xfId="0" applyFont="1" applyFill="1" applyBorder="1" applyAlignment="1">
      <alignment vertical="top"/>
    </xf>
    <xf numFmtId="0" fontId="8" fillId="6" borderId="19" xfId="0" applyFont="1" applyFill="1" applyBorder="1" applyAlignment="1">
      <alignment vertical="top"/>
    </xf>
    <xf numFmtId="0" fontId="8" fillId="6" borderId="10" xfId="0" applyFont="1" applyFill="1" applyBorder="1"/>
    <xf numFmtId="0" fontId="8" fillId="6" borderId="0" xfId="0" applyFont="1" applyFill="1" applyAlignment="1">
      <alignment horizontal="left" indent="2"/>
    </xf>
    <xf numFmtId="0" fontId="33" fillId="0" borderId="77" xfId="1" applyNumberFormat="1" applyFont="1" applyFill="1" applyBorder="1" applyAlignment="1">
      <alignment horizontal="left" wrapText="1"/>
    </xf>
    <xf numFmtId="2" fontId="8" fillId="6" borderId="9" xfId="0" applyNumberFormat="1" applyFont="1" applyFill="1" applyBorder="1" applyAlignment="1">
      <alignment horizontal="right" vertical="center"/>
    </xf>
    <xf numFmtId="0" fontId="0" fillId="6" borderId="0" xfId="0" applyFill="1" applyAlignment="1">
      <alignment horizontal="left" indent="1"/>
    </xf>
    <xf numFmtId="0" fontId="0" fillId="6" borderId="0" xfId="0" applyFill="1" applyAlignment="1">
      <alignment horizontal="left" indent="3"/>
    </xf>
    <xf numFmtId="173" fontId="0" fillId="6" borderId="12" xfId="1" applyNumberFormat="1" applyFont="1" applyFill="1" applyBorder="1" applyAlignment="1" applyProtection="1">
      <alignment horizontal="right"/>
      <protection locked="0"/>
    </xf>
    <xf numFmtId="168" fontId="0" fillId="4" borderId="12" xfId="0" applyNumberFormat="1" applyFill="1" applyBorder="1" applyProtection="1">
      <protection locked="0"/>
    </xf>
    <xf numFmtId="168" fontId="0" fillId="6" borderId="12" xfId="1" applyNumberFormat="1" applyFont="1" applyFill="1" applyBorder="1"/>
    <xf numFmtId="0" fontId="33" fillId="15" borderId="0" xfId="1" applyNumberFormat="1" applyFont="1" applyFill="1" applyBorder="1" applyAlignment="1">
      <alignment horizontal="left" wrapText="1"/>
    </xf>
    <xf numFmtId="0" fontId="33" fillId="6" borderId="0" xfId="1" applyNumberFormat="1" applyFont="1" applyFill="1" applyBorder="1" applyAlignment="1">
      <alignment horizontal="left" wrapText="1"/>
    </xf>
    <xf numFmtId="0" fontId="33" fillId="17" borderId="0" xfId="1" applyNumberFormat="1" applyFont="1" applyFill="1" applyBorder="1" applyAlignment="1">
      <alignment horizontal="left" wrapText="1"/>
    </xf>
    <xf numFmtId="0" fontId="33" fillId="18" borderId="0" xfId="1" applyNumberFormat="1" applyFont="1" applyFill="1" applyBorder="1" applyAlignment="1">
      <alignment horizontal="left" wrapText="1"/>
    </xf>
    <xf numFmtId="0" fontId="33" fillId="2" borderId="0" xfId="1" applyNumberFormat="1" applyFont="1" applyFill="1" applyBorder="1" applyAlignment="1">
      <alignment horizontal="left" wrapText="1"/>
    </xf>
    <xf numFmtId="0" fontId="33" fillId="3" borderId="89" xfId="1" applyNumberFormat="1" applyFont="1" applyFill="1" applyBorder="1" applyAlignment="1">
      <alignment horizontal="left" wrapText="1"/>
    </xf>
    <xf numFmtId="0" fontId="33" fillId="15" borderId="0" xfId="0" applyFont="1" applyFill="1" applyAlignment="1">
      <alignment wrapText="1"/>
    </xf>
    <xf numFmtId="0" fontId="33" fillId="19" borderId="0" xfId="1" applyNumberFormat="1" applyFont="1" applyFill="1" applyBorder="1" applyAlignment="1">
      <alignment horizontal="left" wrapText="1"/>
    </xf>
    <xf numFmtId="0" fontId="33" fillId="21" borderId="0" xfId="0" applyFont="1" applyFill="1" applyAlignment="1">
      <alignment horizontal="left" wrapText="1"/>
    </xf>
    <xf numFmtId="0" fontId="33" fillId="6" borderId="15" xfId="0" applyFont="1" applyFill="1" applyBorder="1" applyAlignment="1">
      <alignment horizontal="left"/>
    </xf>
    <xf numFmtId="0" fontId="0" fillId="6" borderId="21" xfId="0" applyFill="1" applyBorder="1" applyAlignment="1">
      <alignment horizontal="center"/>
    </xf>
    <xf numFmtId="0" fontId="8" fillId="6" borderId="21" xfId="0" applyFont="1" applyFill="1" applyBorder="1" applyAlignment="1" applyProtection="1">
      <alignment horizontal="center" vertical="top" wrapText="1"/>
      <protection locked="0"/>
    </xf>
    <xf numFmtId="0" fontId="0" fillId="6" borderId="22" xfId="0" applyFill="1" applyBorder="1" applyAlignment="1">
      <alignment horizontal="left"/>
    </xf>
    <xf numFmtId="0" fontId="8" fillId="6" borderId="0" xfId="0" applyFont="1" applyFill="1" applyAlignment="1">
      <alignment horizontal="center" vertical="center" wrapText="1"/>
    </xf>
    <xf numFmtId="0" fontId="23" fillId="6" borderId="0" xfId="0" applyFont="1" applyFill="1" applyAlignment="1">
      <alignment horizontal="left" vertical="top" wrapText="1"/>
    </xf>
    <xf numFmtId="0" fontId="0" fillId="4" borderId="12" xfId="0" applyFill="1" applyBorder="1" applyAlignment="1" applyProtection="1">
      <alignment horizontal="left"/>
      <protection locked="0"/>
    </xf>
    <xf numFmtId="4" fontId="1" fillId="6" borderId="0" xfId="0" applyNumberFormat="1" applyFont="1" applyFill="1"/>
    <xf numFmtId="4" fontId="8" fillId="6" borderId="0" xfId="0" applyNumberFormat="1" applyFont="1" applyFill="1" applyAlignment="1">
      <alignment horizontal="right"/>
    </xf>
    <xf numFmtId="4" fontId="33" fillId="6" borderId="0" xfId="0" applyNumberFormat="1" applyFont="1" applyFill="1" applyAlignment="1">
      <alignment horizontal="right"/>
    </xf>
    <xf numFmtId="164" fontId="8" fillId="4" borderId="23" xfId="0" applyNumberFormat="1" applyFont="1" applyFill="1" applyBorder="1" applyAlignment="1" applyProtection="1">
      <alignment horizontal="center" vertical="center"/>
      <protection locked="0"/>
    </xf>
    <xf numFmtId="0" fontId="8" fillId="6" borderId="18" xfId="0" applyFont="1" applyFill="1" applyBorder="1" applyAlignment="1">
      <alignment horizontal="right" vertical="top"/>
    </xf>
    <xf numFmtId="0" fontId="8" fillId="6" borderId="0" xfId="0" applyFont="1" applyFill="1" applyAlignment="1">
      <alignment vertical="center"/>
    </xf>
    <xf numFmtId="0" fontId="1" fillId="6" borderId="19" xfId="0" applyFont="1" applyFill="1" applyBorder="1"/>
    <xf numFmtId="0" fontId="42" fillId="0" borderId="0" xfId="0" applyFont="1" applyAlignment="1">
      <alignment horizontal="left" indent="1"/>
    </xf>
    <xf numFmtId="0" fontId="0" fillId="0" borderId="61" xfId="0" applyBorder="1"/>
    <xf numFmtId="0" fontId="0" fillId="4" borderId="14" xfId="0" applyFill="1" applyBorder="1" applyAlignment="1" applyProtection="1">
      <alignment horizontal="left"/>
      <protection locked="0"/>
    </xf>
    <xf numFmtId="164" fontId="0" fillId="4" borderId="12" xfId="0" applyNumberFormat="1" applyFill="1" applyBorder="1" applyAlignment="1" applyProtection="1">
      <alignment horizontal="left"/>
      <protection locked="0"/>
    </xf>
    <xf numFmtId="164" fontId="0" fillId="4" borderId="14" xfId="0" applyNumberFormat="1" applyFill="1" applyBorder="1" applyAlignment="1" applyProtection="1">
      <alignment horizontal="left"/>
      <protection locked="0"/>
    </xf>
    <xf numFmtId="0" fontId="16" fillId="13" borderId="1" xfId="0" applyFont="1" applyFill="1" applyBorder="1" applyAlignment="1">
      <alignment vertical="top"/>
    </xf>
    <xf numFmtId="0" fontId="16" fillId="13" borderId="2" xfId="0" applyFont="1" applyFill="1" applyBorder="1" applyAlignment="1">
      <alignment vertical="top"/>
    </xf>
    <xf numFmtId="0" fontId="16" fillId="13" borderId="3" xfId="0" applyFont="1" applyFill="1" applyBorder="1" applyAlignment="1">
      <alignment vertical="top" wrapText="1"/>
    </xf>
    <xf numFmtId="49" fontId="0" fillId="6" borderId="12" xfId="0" applyNumberFormat="1" applyFill="1" applyBorder="1" applyAlignment="1">
      <alignment vertical="top"/>
    </xf>
    <xf numFmtId="0" fontId="0" fillId="6" borderId="12" xfId="0" applyFill="1" applyBorder="1" applyAlignment="1">
      <alignment vertical="top"/>
    </xf>
    <xf numFmtId="0" fontId="8" fillId="6" borderId="12" xfId="0" applyFont="1" applyFill="1" applyBorder="1" applyAlignment="1" applyProtection="1">
      <alignment horizontal="center"/>
      <protection locked="0"/>
    </xf>
    <xf numFmtId="0" fontId="8" fillId="6" borderId="0" xfId="0" applyFont="1" applyFill="1" applyAlignment="1" applyProtection="1">
      <alignment horizontal="center"/>
      <protection hidden="1"/>
    </xf>
    <xf numFmtId="0" fontId="8" fillId="11" borderId="12" xfId="0" applyFont="1" applyFill="1" applyBorder="1" applyAlignment="1" applyProtection="1">
      <alignment horizontal="center"/>
      <protection locked="0"/>
    </xf>
    <xf numFmtId="0" fontId="8" fillId="6" borderId="0" xfId="0" applyFont="1" applyFill="1" applyAlignment="1">
      <alignment horizontal="left" wrapText="1"/>
    </xf>
    <xf numFmtId="0" fontId="8" fillId="0" borderId="0" xfId="0" applyFont="1" applyAlignment="1">
      <alignment horizontal="left" vertical="center" wrapText="1"/>
    </xf>
    <xf numFmtId="0" fontId="15" fillId="0" borderId="0" xfId="0" applyFont="1" applyAlignment="1">
      <alignment horizontal="center" vertical="center" wrapText="1"/>
    </xf>
    <xf numFmtId="0" fontId="8" fillId="0" borderId="0" xfId="0" applyFont="1" applyAlignment="1" applyProtection="1">
      <alignment horizontal="left" vertical="center" wrapText="1"/>
      <protection hidden="1"/>
    </xf>
    <xf numFmtId="0" fontId="8" fillId="6" borderId="0" xfId="0" applyFont="1" applyFill="1" applyAlignment="1">
      <alignment horizontal="left" vertical="center" wrapText="1"/>
    </xf>
    <xf numFmtId="0" fontId="12" fillId="7" borderId="0" xfId="0" applyFont="1" applyFill="1" applyAlignment="1">
      <alignment horizontal="left" wrapText="1"/>
    </xf>
    <xf numFmtId="0" fontId="8" fillId="6" borderId="0" xfId="0" applyFont="1" applyFill="1" applyAlignment="1">
      <alignment horizontal="left" vertical="top" wrapText="1"/>
    </xf>
    <xf numFmtId="0" fontId="12" fillId="6" borderId="0" xfId="0" applyFont="1" applyFill="1" applyAlignment="1">
      <alignment horizontal="left" vertical="top" wrapText="1"/>
    </xf>
    <xf numFmtId="0" fontId="8" fillId="6" borderId="0" xfId="0" applyFont="1" applyFill="1" applyAlignment="1" applyProtection="1">
      <alignment horizontal="left" wrapText="1"/>
      <protection hidden="1"/>
    </xf>
    <xf numFmtId="0" fontId="8" fillId="6" borderId="0" xfId="0" applyFont="1" applyFill="1" applyAlignment="1" applyProtection="1">
      <alignment horizontal="left" vertical="top" wrapText="1"/>
      <protection hidden="1"/>
    </xf>
    <xf numFmtId="0" fontId="8" fillId="6" borderId="0" xfId="0" applyFont="1" applyFill="1" applyAlignment="1">
      <alignment horizontal="left" vertical="center"/>
    </xf>
    <xf numFmtId="0" fontId="8" fillId="0" borderId="0" xfId="0" applyFont="1" applyAlignment="1">
      <alignment horizontal="left" vertical="center"/>
    </xf>
    <xf numFmtId="0" fontId="8" fillId="6" borderId="0" xfId="0" applyFont="1" applyFill="1" applyAlignment="1">
      <alignment horizontal="left" vertical="top"/>
    </xf>
    <xf numFmtId="0" fontId="8" fillId="0" borderId="0" xfId="0" applyFont="1" applyAlignment="1">
      <alignment horizontal="left" vertical="top"/>
    </xf>
    <xf numFmtId="0" fontId="0" fillId="6" borderId="0" xfId="0" applyFill="1" applyAlignment="1">
      <alignment horizontal="left" vertical="center" wrapText="1"/>
    </xf>
    <xf numFmtId="0" fontId="8" fillId="11" borderId="12" xfId="0" applyFont="1" applyFill="1" applyBorder="1" applyAlignment="1" applyProtection="1">
      <alignment horizontal="center" wrapText="1"/>
      <protection locked="0"/>
    </xf>
    <xf numFmtId="0" fontId="0" fillId="4" borderId="12" xfId="0" applyFill="1" applyBorder="1" applyAlignment="1" applyProtection="1">
      <alignment horizontal="left"/>
      <protection locked="0"/>
    </xf>
    <xf numFmtId="0" fontId="41" fillId="4" borderId="12" xfId="0" applyFont="1" applyFill="1" applyBorder="1" applyAlignment="1" applyProtection="1">
      <alignment horizontal="left"/>
      <protection locked="0"/>
    </xf>
    <xf numFmtId="0" fontId="18" fillId="8" borderId="15" xfId="0" applyFont="1" applyFill="1" applyBorder="1" applyAlignment="1">
      <alignment horizontal="center" vertical="center"/>
    </xf>
    <xf numFmtId="0" fontId="18" fillId="8" borderId="16"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18" xfId="0" applyFont="1" applyFill="1" applyBorder="1" applyAlignment="1">
      <alignment horizontal="center" vertical="center"/>
    </xf>
    <xf numFmtId="0" fontId="18" fillId="8" borderId="0" xfId="0" applyFont="1" applyFill="1" applyAlignment="1">
      <alignment horizontal="center" vertical="center"/>
    </xf>
    <xf numFmtId="0" fontId="18" fillId="8" borderId="19" xfId="0" applyFont="1" applyFill="1" applyBorder="1" applyAlignment="1">
      <alignment horizontal="center" vertical="center"/>
    </xf>
    <xf numFmtId="0" fontId="0" fillId="4" borderId="12" xfId="0" applyFill="1" applyBorder="1" applyAlignment="1" applyProtection="1">
      <alignment horizontal="center"/>
      <protection locked="0"/>
    </xf>
    <xf numFmtId="0" fontId="42" fillId="4" borderId="12" xfId="0" applyFont="1" applyFill="1" applyBorder="1" applyAlignment="1" applyProtection="1">
      <alignment horizontal="center"/>
      <protection locked="0"/>
    </xf>
    <xf numFmtId="0" fontId="0" fillId="6" borderId="1" xfId="0" applyFill="1" applyBorder="1" applyAlignment="1">
      <alignment horizontal="left"/>
    </xf>
    <xf numFmtId="0" fontId="0" fillId="6" borderId="3" xfId="0" applyFill="1" applyBorder="1" applyAlignment="1">
      <alignment horizontal="left"/>
    </xf>
    <xf numFmtId="0" fontId="0" fillId="4" borderId="1" xfId="0" applyFill="1" applyBorder="1" applyAlignment="1" applyProtection="1">
      <alignment horizontal="left"/>
      <protection locked="0"/>
    </xf>
    <xf numFmtId="0" fontId="0" fillId="4" borderId="3" xfId="0" applyFill="1" applyBorder="1" applyAlignment="1" applyProtection="1">
      <alignment horizontal="left"/>
      <protection locked="0"/>
    </xf>
    <xf numFmtId="0" fontId="0" fillId="0" borderId="69" xfId="0" applyBorder="1" applyAlignment="1">
      <alignment horizontal="center" wrapText="1"/>
    </xf>
    <xf numFmtId="0" fontId="0" fillId="0" borderId="70" xfId="0" applyBorder="1" applyAlignment="1">
      <alignment horizontal="center" wrapText="1"/>
    </xf>
    <xf numFmtId="0" fontId="0" fillId="0" borderId="69" xfId="0" applyBorder="1" applyAlignment="1">
      <alignment horizontal="center"/>
    </xf>
    <xf numFmtId="0" fontId="0" fillId="0" borderId="70" xfId="0" applyBorder="1" applyAlignment="1">
      <alignment horizontal="center"/>
    </xf>
    <xf numFmtId="0" fontId="18" fillId="8" borderId="40" xfId="0" applyFont="1" applyFill="1" applyBorder="1" applyAlignment="1">
      <alignment horizontal="center" vertical="center"/>
    </xf>
    <xf numFmtId="0" fontId="18" fillId="8" borderId="26" xfId="0" applyFont="1" applyFill="1" applyBorder="1" applyAlignment="1">
      <alignment horizontal="center" vertical="center"/>
    </xf>
    <xf numFmtId="0" fontId="18" fillId="8" borderId="10" xfId="0" applyFont="1" applyFill="1" applyBorder="1" applyAlignment="1">
      <alignment horizontal="center" vertical="center"/>
    </xf>
    <xf numFmtId="0" fontId="18" fillId="8" borderId="11" xfId="0" applyFont="1" applyFill="1" applyBorder="1" applyAlignment="1">
      <alignment horizontal="center" vertical="center"/>
    </xf>
    <xf numFmtId="0" fontId="0" fillId="6" borderId="18" xfId="0" applyFill="1" applyBorder="1" applyAlignment="1">
      <alignment horizontal="left" vertical="top" wrapText="1"/>
    </xf>
    <xf numFmtId="0" fontId="0" fillId="6" borderId="0" xfId="0" applyFill="1" applyAlignment="1">
      <alignment horizontal="left" vertical="top" wrapText="1"/>
    </xf>
    <xf numFmtId="0" fontId="0" fillId="6" borderId="19" xfId="0" applyFill="1" applyBorder="1" applyAlignment="1">
      <alignment horizontal="left" vertical="top" wrapText="1"/>
    </xf>
    <xf numFmtId="0" fontId="0" fillId="6" borderId="20" xfId="0" applyFill="1" applyBorder="1" applyAlignment="1">
      <alignment horizontal="left" vertical="top" wrapText="1"/>
    </xf>
    <xf numFmtId="0" fontId="0" fillId="6" borderId="21" xfId="0" applyFill="1" applyBorder="1" applyAlignment="1">
      <alignment horizontal="left" vertical="top" wrapText="1"/>
    </xf>
    <xf numFmtId="0" fontId="0" fillId="6" borderId="22" xfId="0" applyFill="1" applyBorder="1" applyAlignment="1">
      <alignment horizontal="left" vertical="top" wrapText="1"/>
    </xf>
    <xf numFmtId="0" fontId="17" fillId="9" borderId="4" xfId="0" applyFont="1" applyFill="1" applyBorder="1" applyAlignment="1">
      <alignment horizontal="center" vertical="center"/>
    </xf>
    <xf numFmtId="0" fontId="17" fillId="9" borderId="6" xfId="0" applyFont="1" applyFill="1" applyBorder="1" applyAlignment="1">
      <alignment horizontal="center" vertical="center"/>
    </xf>
    <xf numFmtId="0" fontId="17" fillId="9" borderId="7" xfId="0" applyFont="1" applyFill="1" applyBorder="1" applyAlignment="1">
      <alignment horizontal="center" vertical="center"/>
    </xf>
    <xf numFmtId="0" fontId="17" fillId="9" borderId="8" xfId="0" applyFont="1" applyFill="1" applyBorder="1" applyAlignment="1">
      <alignment horizontal="center" vertical="center"/>
    </xf>
    <xf numFmtId="0" fontId="17" fillId="9" borderId="9" xfId="0" applyFont="1" applyFill="1" applyBorder="1" applyAlignment="1">
      <alignment horizontal="center" vertical="center"/>
    </xf>
    <xf numFmtId="0" fontId="17" fillId="9" borderId="11" xfId="0" applyFont="1" applyFill="1" applyBorder="1" applyAlignment="1">
      <alignment horizontal="center" vertical="center"/>
    </xf>
    <xf numFmtId="0" fontId="17" fillId="10" borderId="4" xfId="0" applyFont="1" applyFill="1" applyBorder="1" applyAlignment="1">
      <alignment horizontal="center" vertical="center" wrapText="1"/>
    </xf>
    <xf numFmtId="0" fontId="17" fillId="10" borderId="6" xfId="0" applyFont="1" applyFill="1" applyBorder="1" applyAlignment="1">
      <alignment horizontal="center" vertical="center" wrapText="1"/>
    </xf>
    <xf numFmtId="0" fontId="17" fillId="10" borderId="7" xfId="0" applyFont="1" applyFill="1" applyBorder="1" applyAlignment="1">
      <alignment horizontal="center" vertical="center" wrapText="1"/>
    </xf>
    <xf numFmtId="0" fontId="17" fillId="10" borderId="8" xfId="0" applyFont="1" applyFill="1" applyBorder="1" applyAlignment="1">
      <alignment horizontal="center" vertical="center" wrapText="1"/>
    </xf>
    <xf numFmtId="0" fontId="17" fillId="10" borderId="9" xfId="0" applyFont="1" applyFill="1" applyBorder="1" applyAlignment="1">
      <alignment horizontal="center" vertical="center" wrapText="1"/>
    </xf>
    <xf numFmtId="0" fontId="17" fillId="10" borderId="11" xfId="0" applyFont="1" applyFill="1" applyBorder="1" applyAlignment="1">
      <alignment horizontal="center" vertical="center" wrapText="1"/>
    </xf>
    <xf numFmtId="0" fontId="17" fillId="8" borderId="14" xfId="0" applyFont="1" applyFill="1" applyBorder="1" applyAlignment="1">
      <alignment horizontal="center" vertical="center" wrapText="1"/>
    </xf>
    <xf numFmtId="0" fontId="17" fillId="8" borderId="38" xfId="0" applyFont="1" applyFill="1" applyBorder="1" applyAlignment="1">
      <alignment horizontal="center" vertical="center" wrapText="1"/>
    </xf>
    <xf numFmtId="0" fontId="17" fillId="8" borderId="9" xfId="0" applyFont="1" applyFill="1" applyBorder="1" applyAlignment="1">
      <alignment horizontal="center" vertical="center" wrapText="1"/>
    </xf>
    <xf numFmtId="0" fontId="18" fillId="8" borderId="34" xfId="0" applyFont="1" applyFill="1" applyBorder="1" applyAlignment="1">
      <alignment horizontal="center" vertical="center"/>
    </xf>
    <xf numFmtId="0" fontId="18" fillId="8" borderId="39" xfId="0" applyFont="1" applyFill="1" applyBorder="1" applyAlignment="1">
      <alignment horizontal="center" vertical="center"/>
    </xf>
    <xf numFmtId="0" fontId="18" fillId="8" borderId="35" xfId="0" applyFont="1" applyFill="1" applyBorder="1" applyAlignment="1">
      <alignment horizontal="center" vertical="center"/>
    </xf>
    <xf numFmtId="0" fontId="18" fillId="8" borderId="72" xfId="0" applyFont="1" applyFill="1" applyBorder="1" applyAlignment="1">
      <alignment horizontal="center" vertical="center"/>
    </xf>
    <xf numFmtId="0" fontId="18" fillId="8" borderId="36" xfId="0" applyFont="1" applyFill="1" applyBorder="1" applyAlignment="1">
      <alignment horizontal="center" vertical="center"/>
    </xf>
    <xf numFmtId="0" fontId="18" fillId="8" borderId="29" xfId="0" applyFont="1" applyFill="1" applyBorder="1" applyAlignment="1">
      <alignment horizontal="center" vertical="center"/>
    </xf>
    <xf numFmtId="0" fontId="18" fillId="8" borderId="3" xfId="0" applyFont="1" applyFill="1" applyBorder="1" applyAlignment="1">
      <alignment horizontal="center" vertical="center"/>
    </xf>
    <xf numFmtId="0" fontId="18" fillId="8" borderId="12" xfId="0" applyFont="1" applyFill="1" applyBorder="1" applyAlignment="1">
      <alignment horizontal="center" vertical="center"/>
    </xf>
    <xf numFmtId="0" fontId="18" fillId="8" borderId="1" xfId="0" applyFont="1" applyFill="1" applyBorder="1" applyAlignment="1">
      <alignment horizontal="center" vertical="center"/>
    </xf>
    <xf numFmtId="0" fontId="18" fillId="8" borderId="33" xfId="0" applyFont="1" applyFill="1" applyBorder="1" applyAlignment="1">
      <alignment horizontal="center" vertical="center"/>
    </xf>
    <xf numFmtId="0" fontId="17" fillId="8" borderId="23" xfId="0" applyFont="1" applyFill="1" applyBorder="1" applyAlignment="1">
      <alignment horizontal="center" vertical="center" wrapText="1"/>
    </xf>
    <xf numFmtId="0" fontId="0" fillId="6" borderId="1" xfId="0" applyFill="1" applyBorder="1" applyAlignment="1">
      <alignment horizontal="center" vertical="center"/>
    </xf>
    <xf numFmtId="0" fontId="0" fillId="6" borderId="2" xfId="0" applyFill="1" applyBorder="1" applyAlignment="1">
      <alignment horizontal="center" vertical="center"/>
    </xf>
    <xf numFmtId="0" fontId="0" fillId="6" borderId="3" xfId="0" applyFill="1" applyBorder="1" applyAlignment="1">
      <alignment horizontal="center" vertical="center"/>
    </xf>
    <xf numFmtId="0" fontId="18" fillId="8" borderId="27" xfId="0" applyFont="1" applyFill="1" applyBorder="1" applyAlignment="1">
      <alignment horizontal="center" vertical="center"/>
    </xf>
    <xf numFmtId="0" fontId="0" fillId="4" borderId="1" xfId="0" applyFill="1" applyBorder="1" applyProtection="1">
      <protection locked="0"/>
    </xf>
    <xf numFmtId="0" fontId="0" fillId="4" borderId="2" xfId="0" applyFill="1" applyBorder="1" applyProtection="1">
      <protection locked="0"/>
    </xf>
    <xf numFmtId="0" fontId="0" fillId="4" borderId="3" xfId="0" applyFill="1" applyBorder="1" applyProtection="1">
      <protection locked="0"/>
    </xf>
    <xf numFmtId="168" fontId="0" fillId="6" borderId="12" xfId="1" applyNumberFormat="1" applyFont="1" applyFill="1" applyBorder="1" applyAlignment="1">
      <alignment horizontal="right"/>
    </xf>
    <xf numFmtId="173" fontId="0" fillId="6" borderId="12" xfId="1" applyNumberFormat="1" applyFont="1" applyFill="1" applyBorder="1" applyAlignment="1">
      <alignment horizontal="right"/>
    </xf>
    <xf numFmtId="0" fontId="0" fillId="5" borderId="4" xfId="0" applyFill="1" applyBorder="1" applyAlignment="1">
      <alignment horizontal="center" vertical="center" wrapText="1"/>
    </xf>
    <xf numFmtId="0" fontId="0" fillId="5" borderId="6" xfId="0" applyFill="1" applyBorder="1" applyAlignment="1">
      <alignment horizontal="center" vertical="center" wrapText="1"/>
    </xf>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0" fillId="5" borderId="11" xfId="0" applyFill="1" applyBorder="1" applyAlignment="1">
      <alignment horizontal="center" vertical="center" wrapText="1"/>
    </xf>
    <xf numFmtId="0" fontId="17" fillId="8" borderId="12" xfId="0" applyFont="1" applyFill="1" applyBorder="1" applyAlignment="1">
      <alignment horizontal="center" vertical="center" wrapText="1"/>
    </xf>
    <xf numFmtId="0" fontId="17" fillId="9" borderId="12" xfId="0" applyFont="1" applyFill="1" applyBorder="1" applyAlignment="1">
      <alignment horizontal="center" vertical="center"/>
    </xf>
    <xf numFmtId="0" fontId="0" fillId="4" borderId="12" xfId="0" applyFill="1" applyBorder="1" applyAlignment="1" applyProtection="1">
      <alignment horizontal="left" wrapText="1"/>
      <protection locked="0"/>
    </xf>
    <xf numFmtId="0" fontId="8" fillId="6" borderId="0" xfId="0" applyFont="1" applyFill="1" applyAlignment="1">
      <alignment horizontal="left"/>
    </xf>
    <xf numFmtId="0" fontId="8" fillId="6" borderId="10" xfId="0" applyFont="1" applyFill="1" applyBorder="1" applyAlignment="1">
      <alignment horizontal="left"/>
    </xf>
    <xf numFmtId="0" fontId="8" fillId="6" borderId="0" xfId="0" applyFont="1" applyFill="1" applyAlignment="1">
      <alignment horizontal="center"/>
    </xf>
    <xf numFmtId="0" fontId="8" fillId="6" borderId="10" xfId="0" applyFont="1" applyFill="1" applyBorder="1" applyAlignment="1">
      <alignment horizontal="center"/>
    </xf>
    <xf numFmtId="0" fontId="8" fillId="6" borderId="1" xfId="0" applyFont="1" applyFill="1" applyBorder="1" applyAlignment="1">
      <alignment vertical="center"/>
    </xf>
    <xf numFmtId="0" fontId="8" fillId="6" borderId="3" xfId="0" applyFont="1" applyFill="1" applyBorder="1" applyAlignment="1">
      <alignment vertical="center"/>
    </xf>
    <xf numFmtId="0" fontId="8" fillId="4" borderId="1" xfId="0" applyFont="1" applyFill="1" applyBorder="1" applyAlignment="1" applyProtection="1">
      <alignment horizontal="center" vertical="center"/>
      <protection locked="0"/>
    </xf>
    <xf numFmtId="0" fontId="8" fillId="4" borderId="3" xfId="0" applyFont="1" applyFill="1" applyBorder="1" applyAlignment="1" applyProtection="1">
      <alignment horizontal="center" vertical="center"/>
      <protection locked="0"/>
    </xf>
    <xf numFmtId="0" fontId="18" fillId="8" borderId="15" xfId="0" applyFont="1" applyFill="1" applyBorder="1" applyAlignment="1">
      <alignment horizontal="center" vertical="center" wrapText="1"/>
    </xf>
    <xf numFmtId="0" fontId="18" fillId="8" borderId="16" xfId="0" applyFont="1" applyFill="1" applyBorder="1" applyAlignment="1">
      <alignment horizontal="center" vertical="center" wrapText="1"/>
    </xf>
    <xf numFmtId="0" fontId="18" fillId="8" borderId="17" xfId="0" applyFont="1" applyFill="1" applyBorder="1" applyAlignment="1">
      <alignment horizontal="center" vertical="center" wrapText="1"/>
    </xf>
    <xf numFmtId="0" fontId="18" fillId="8" borderId="26" xfId="0" applyFont="1" applyFill="1" applyBorder="1" applyAlignment="1">
      <alignment horizontal="center" vertical="center" wrapText="1"/>
    </xf>
    <xf numFmtId="0" fontId="18" fillId="8" borderId="10" xfId="0" applyFont="1" applyFill="1" applyBorder="1" applyAlignment="1">
      <alignment horizontal="center" vertical="center" wrapText="1"/>
    </xf>
    <xf numFmtId="0" fontId="18" fillId="8" borderId="27" xfId="0" applyFont="1" applyFill="1" applyBorder="1" applyAlignment="1">
      <alignment horizontal="center" vertical="center" wrapText="1"/>
    </xf>
    <xf numFmtId="0" fontId="60" fillId="4" borderId="12" xfId="0" applyFont="1" applyFill="1" applyBorder="1" applyAlignment="1" applyProtection="1">
      <alignment horizontal="left" vertical="top" wrapText="1"/>
      <protection locked="0"/>
    </xf>
    <xf numFmtId="0" fontId="0" fillId="6" borderId="0" xfId="0" applyFill="1" applyAlignment="1">
      <alignment horizontal="left" wrapText="1"/>
    </xf>
    <xf numFmtId="0" fontId="0" fillId="6" borderId="5" xfId="0" applyFill="1" applyBorder="1" applyAlignment="1">
      <alignment horizontal="center" vertical="center" wrapText="1"/>
    </xf>
    <xf numFmtId="0" fontId="0" fillId="6" borderId="0" xfId="0" applyFill="1" applyAlignment="1">
      <alignment horizontal="center" vertical="center" wrapText="1"/>
    </xf>
    <xf numFmtId="0" fontId="0" fillId="6" borderId="10" xfId="0" applyFill="1" applyBorder="1" applyAlignment="1">
      <alignment horizontal="center" vertical="center" wrapText="1"/>
    </xf>
    <xf numFmtId="0" fontId="0" fillId="6" borderId="16" xfId="0" applyFill="1" applyBorder="1" applyAlignment="1">
      <alignment horizontal="center" vertical="center" wrapText="1"/>
    </xf>
    <xf numFmtId="165" fontId="0" fillId="6" borderId="1" xfId="0" applyNumberFormat="1" applyFill="1" applyBorder="1" applyAlignment="1">
      <alignment horizontal="center"/>
    </xf>
    <xf numFmtId="165" fontId="0" fillId="6" borderId="3" xfId="0" applyNumberFormat="1" applyFill="1" applyBorder="1" applyAlignment="1">
      <alignment horizontal="center"/>
    </xf>
    <xf numFmtId="165" fontId="1" fillId="6" borderId="1" xfId="0" applyNumberFormat="1" applyFont="1" applyFill="1" applyBorder="1" applyAlignment="1">
      <alignment horizontal="center"/>
    </xf>
    <xf numFmtId="165" fontId="1" fillId="6" borderId="3" xfId="0" applyNumberFormat="1" applyFont="1" applyFill="1" applyBorder="1" applyAlignment="1">
      <alignment horizontal="center"/>
    </xf>
    <xf numFmtId="0" fontId="8" fillId="6" borderId="16" xfId="0" applyFont="1" applyFill="1" applyBorder="1" applyAlignment="1">
      <alignment horizontal="left" vertical="center"/>
    </xf>
    <xf numFmtId="0" fontId="18" fillId="8" borderId="20" xfId="0" applyFont="1" applyFill="1" applyBorder="1" applyAlignment="1">
      <alignment horizontal="center" vertical="center"/>
    </xf>
    <xf numFmtId="0" fontId="18" fillId="8" borderId="21" xfId="0" applyFont="1" applyFill="1" applyBorder="1" applyAlignment="1">
      <alignment horizontal="center" vertical="center"/>
    </xf>
    <xf numFmtId="0" fontId="18" fillId="8" borderId="22" xfId="0" applyFont="1" applyFill="1" applyBorder="1" applyAlignment="1">
      <alignment horizontal="center" vertical="center"/>
    </xf>
    <xf numFmtId="0" fontId="8" fillId="6" borderId="16" xfId="0" applyFont="1" applyFill="1" applyBorder="1" applyAlignment="1">
      <alignment horizontal="center" vertical="center" wrapText="1"/>
    </xf>
    <xf numFmtId="0" fontId="8" fillId="6" borderId="0" xfId="0" applyFont="1" applyFill="1" applyAlignment="1">
      <alignment horizontal="center" vertical="center" wrapText="1"/>
    </xf>
    <xf numFmtId="0" fontId="8" fillId="6" borderId="10" xfId="0" applyFont="1" applyFill="1" applyBorder="1" applyAlignment="1">
      <alignment horizontal="center" vertical="center" wrapText="1"/>
    </xf>
    <xf numFmtId="0" fontId="32" fillId="8" borderId="16" xfId="0" applyFont="1" applyFill="1" applyBorder="1" applyAlignment="1">
      <alignment horizontal="center" vertical="center"/>
    </xf>
    <xf numFmtId="0" fontId="32" fillId="8" borderId="17" xfId="0" applyFont="1" applyFill="1" applyBorder="1" applyAlignment="1">
      <alignment horizontal="center" vertical="center"/>
    </xf>
    <xf numFmtId="0" fontId="32" fillId="8" borderId="20" xfId="0" applyFont="1" applyFill="1" applyBorder="1" applyAlignment="1">
      <alignment horizontal="center" vertical="center"/>
    </xf>
    <xf numFmtId="0" fontId="32" fillId="8" borderId="21" xfId="0" applyFont="1" applyFill="1" applyBorder="1" applyAlignment="1">
      <alignment horizontal="center" vertical="center"/>
    </xf>
    <xf numFmtId="0" fontId="32" fillId="8" borderId="22" xfId="0" applyFont="1" applyFill="1" applyBorder="1" applyAlignment="1">
      <alignment horizontal="center" vertical="center"/>
    </xf>
    <xf numFmtId="0" fontId="0" fillId="6" borderId="45" xfId="0" applyFill="1" applyBorder="1" applyAlignment="1">
      <alignment horizontal="center" vertical="center" wrapText="1"/>
    </xf>
    <xf numFmtId="0" fontId="0" fillId="6" borderId="46" xfId="0" applyFill="1" applyBorder="1" applyAlignment="1">
      <alignment horizontal="center" vertical="center" wrapText="1"/>
    </xf>
    <xf numFmtId="0" fontId="0" fillId="6" borderId="47" xfId="0" applyFill="1" applyBorder="1" applyAlignment="1">
      <alignment horizontal="center" vertical="center" wrapText="1"/>
    </xf>
    <xf numFmtId="0" fontId="0" fillId="6" borderId="48" xfId="0" applyFill="1" applyBorder="1" applyAlignment="1">
      <alignment horizontal="center" vertical="center" wrapText="1"/>
    </xf>
    <xf numFmtId="0" fontId="0" fillId="6" borderId="49" xfId="0" applyFill="1" applyBorder="1" applyAlignment="1">
      <alignment horizontal="center" vertical="center" wrapText="1"/>
    </xf>
    <xf numFmtId="0" fontId="0" fillId="6" borderId="50" xfId="0" applyFill="1" applyBorder="1" applyAlignment="1">
      <alignment horizontal="center" vertical="center" wrapText="1"/>
    </xf>
    <xf numFmtId="0" fontId="0" fillId="6" borderId="51" xfId="0" applyFill="1" applyBorder="1" applyAlignment="1">
      <alignment horizontal="center" vertical="center" wrapText="1"/>
    </xf>
    <xf numFmtId="0" fontId="0" fillId="6" borderId="52" xfId="0"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16" xfId="0" applyFont="1" applyFill="1" applyBorder="1" applyAlignment="1" applyProtection="1">
      <alignment horizontal="center" vertical="center" wrapText="1"/>
      <protection hidden="1"/>
    </xf>
    <xf numFmtId="0" fontId="8" fillId="6" borderId="0" xfId="0" applyFont="1" applyFill="1" applyAlignment="1" applyProtection="1">
      <alignment horizontal="center" vertical="center" wrapText="1"/>
      <protection hidden="1"/>
    </xf>
    <xf numFmtId="0" fontId="8" fillId="6" borderId="10" xfId="0" applyFont="1" applyFill="1" applyBorder="1" applyAlignment="1" applyProtection="1">
      <alignment horizontal="center" vertical="center" wrapText="1"/>
      <protection hidden="1"/>
    </xf>
    <xf numFmtId="0" fontId="0" fillId="6" borderId="10" xfId="0" applyFill="1" applyBorder="1" applyAlignment="1">
      <alignment horizontal="center"/>
    </xf>
    <xf numFmtId="164" fontId="0" fillId="6" borderId="1" xfId="0" applyNumberFormat="1" applyFill="1" applyBorder="1" applyAlignment="1">
      <alignment horizontal="center"/>
    </xf>
    <xf numFmtId="164" fontId="0" fillId="6" borderId="2" xfId="0" applyNumberFormat="1" applyFill="1" applyBorder="1" applyAlignment="1">
      <alignment horizontal="center"/>
    </xf>
    <xf numFmtId="164" fontId="0" fillId="6" borderId="3" xfId="0" applyNumberFormat="1" applyFill="1" applyBorder="1" applyAlignment="1">
      <alignment horizontal="center"/>
    </xf>
    <xf numFmtId="4" fontId="8" fillId="0" borderId="1" xfId="0" applyNumberFormat="1" applyFont="1" applyBorder="1" applyAlignment="1">
      <alignment horizontal="right"/>
    </xf>
    <xf numFmtId="4" fontId="8" fillId="0" borderId="3" xfId="0" applyNumberFormat="1" applyFont="1" applyBorder="1" applyAlignment="1">
      <alignment horizontal="right"/>
    </xf>
    <xf numFmtId="0" fontId="0" fillId="6" borderId="0" xfId="0" applyFill="1" applyAlignment="1">
      <alignment horizontal="center" vertical="center"/>
    </xf>
    <xf numFmtId="0" fontId="0" fillId="6" borderId="10" xfId="0" applyFill="1" applyBorder="1" applyAlignment="1">
      <alignment horizontal="center" vertical="center"/>
    </xf>
    <xf numFmtId="0" fontId="8" fillId="4" borderId="12" xfId="0" applyFont="1" applyFill="1" applyBorder="1" applyAlignment="1" applyProtection="1">
      <alignment horizontal="left"/>
      <protection locked="0"/>
    </xf>
    <xf numFmtId="0" fontId="1" fillId="6" borderId="0" xfId="0" applyFont="1" applyFill="1" applyAlignment="1">
      <alignment horizontal="left"/>
    </xf>
    <xf numFmtId="0" fontId="2" fillId="6" borderId="0" xfId="0" applyFont="1" applyFill="1" applyAlignment="1">
      <alignment horizontal="center"/>
    </xf>
    <xf numFmtId="0" fontId="0" fillId="4" borderId="12" xfId="0" applyFill="1" applyBorder="1" applyAlignment="1" applyProtection="1">
      <alignment horizontal="left" vertical="top" wrapText="1"/>
      <protection locked="0"/>
    </xf>
    <xf numFmtId="0" fontId="8" fillId="4" borderId="1" xfId="0" applyFont="1" applyFill="1" applyBorder="1" applyAlignment="1" applyProtection="1">
      <alignment horizontal="left"/>
      <protection locked="0"/>
    </xf>
    <xf numFmtId="0" fontId="8" fillId="4" borderId="2" xfId="0" applyFont="1" applyFill="1" applyBorder="1" applyAlignment="1" applyProtection="1">
      <alignment horizontal="left"/>
      <protection locked="0"/>
    </xf>
    <xf numFmtId="2" fontId="8" fillId="4" borderId="1" xfId="0" applyNumberFormat="1" applyFont="1" applyFill="1" applyBorder="1" applyAlignment="1" applyProtection="1">
      <alignment horizontal="right"/>
      <protection locked="0"/>
    </xf>
    <xf numFmtId="2" fontId="8" fillId="4" borderId="3" xfId="0" applyNumberFormat="1" applyFont="1" applyFill="1" applyBorder="1" applyAlignment="1" applyProtection="1">
      <alignment horizontal="right"/>
      <protection locked="0"/>
    </xf>
    <xf numFmtId="0" fontId="33" fillId="6" borderId="0" xfId="0" applyFont="1" applyFill="1" applyAlignment="1">
      <alignment horizontal="left"/>
    </xf>
    <xf numFmtId="0" fontId="59" fillId="6" borderId="0" xfId="0" applyFont="1" applyFill="1" applyAlignment="1">
      <alignment horizontal="left" vertical="top" wrapText="1"/>
    </xf>
    <xf numFmtId="0" fontId="8" fillId="4" borderId="3" xfId="0" applyFont="1" applyFill="1" applyBorder="1" applyAlignment="1" applyProtection="1">
      <alignment horizontal="left"/>
      <protection locked="0"/>
    </xf>
    <xf numFmtId="0" fontId="8" fillId="6" borderId="5" xfId="0" applyFont="1" applyFill="1" applyBorder="1" applyAlignment="1">
      <alignment horizontal="center" wrapText="1"/>
    </xf>
    <xf numFmtId="0" fontId="8" fillId="6" borderId="0" xfId="0" applyFont="1" applyFill="1" applyAlignment="1">
      <alignment horizontal="center" wrapText="1"/>
    </xf>
    <xf numFmtId="0" fontId="8" fillId="6" borderId="10" xfId="0" applyFont="1" applyFill="1" applyBorder="1" applyAlignment="1">
      <alignment horizontal="center" wrapText="1"/>
    </xf>
    <xf numFmtId="0" fontId="0" fillId="4" borderId="12" xfId="0" applyFill="1" applyBorder="1" applyAlignment="1" applyProtection="1">
      <alignment horizontal="left" vertical="center"/>
      <protection locked="0"/>
    </xf>
    <xf numFmtId="0" fontId="23" fillId="6" borderId="0" xfId="0" applyFont="1" applyFill="1" applyAlignment="1">
      <alignment horizontal="left" vertical="top" wrapText="1"/>
    </xf>
    <xf numFmtId="170" fontId="0" fillId="0" borderId="12" xfId="0" applyNumberFormat="1" applyBorder="1"/>
    <xf numFmtId="170" fontId="0" fillId="6" borderId="12" xfId="0" applyNumberFormat="1" applyFill="1" applyBorder="1"/>
    <xf numFmtId="3" fontId="0" fillId="4" borderId="12" xfId="0" applyNumberFormat="1" applyFill="1" applyBorder="1" applyProtection="1">
      <protection locked="0"/>
    </xf>
    <xf numFmtId="0" fontId="1" fillId="6" borderId="0" xfId="0" applyFont="1" applyFill="1" applyAlignment="1">
      <alignment horizontal="right"/>
    </xf>
    <xf numFmtId="0" fontId="0" fillId="6" borderId="5" xfId="0" applyFill="1" applyBorder="1" applyAlignment="1">
      <alignment horizontal="center" wrapText="1"/>
    </xf>
    <xf numFmtId="1" fontId="0" fillId="0" borderId="12" xfId="0" applyNumberFormat="1" applyBorder="1" applyAlignment="1">
      <alignment horizontal="center" vertical="center"/>
    </xf>
    <xf numFmtId="0" fontId="0" fillId="6" borderId="0" xfId="0" applyFill="1" applyAlignment="1">
      <alignment vertical="center"/>
    </xf>
    <xf numFmtId="0" fontId="0" fillId="0" borderId="82" xfId="0" applyBorder="1" applyAlignment="1">
      <alignment horizontal="center"/>
    </xf>
    <xf numFmtId="0" fontId="0" fillId="0" borderId="83" xfId="0" applyBorder="1" applyAlignment="1">
      <alignment horizontal="center"/>
    </xf>
    <xf numFmtId="0" fontId="0" fillId="0" borderId="84" xfId="0" applyBorder="1" applyAlignment="1">
      <alignment horizontal="center"/>
    </xf>
    <xf numFmtId="0" fontId="37" fillId="6" borderId="16" xfId="0" applyFont="1" applyFill="1" applyBorder="1" applyAlignment="1">
      <alignment horizontal="left" vertical="top" wrapText="1"/>
    </xf>
    <xf numFmtId="0" fontId="37" fillId="6" borderId="0" xfId="0" applyFont="1" applyFill="1" applyAlignment="1">
      <alignment horizontal="left" vertical="top" wrapText="1"/>
    </xf>
    <xf numFmtId="0" fontId="1" fillId="6" borderId="55" xfId="0" applyFont="1" applyFill="1" applyBorder="1" applyAlignment="1">
      <alignment horizontal="center" vertical="center" wrapText="1"/>
    </xf>
    <xf numFmtId="0" fontId="1" fillId="6" borderId="54" xfId="0" applyFont="1" applyFill="1" applyBorder="1" applyAlignment="1">
      <alignment horizontal="center" vertical="center" wrapText="1"/>
    </xf>
    <xf numFmtId="0" fontId="1" fillId="6" borderId="56" xfId="0" applyFont="1" applyFill="1" applyBorder="1" applyAlignment="1">
      <alignment horizontal="center" vertical="center" wrapText="1"/>
    </xf>
    <xf numFmtId="0" fontId="1" fillId="6" borderId="55" xfId="0" applyFont="1" applyFill="1" applyBorder="1" applyAlignment="1">
      <alignment horizontal="center" vertical="center"/>
    </xf>
    <xf numFmtId="0" fontId="1" fillId="6" borderId="54" xfId="0" applyFont="1" applyFill="1" applyBorder="1" applyAlignment="1">
      <alignment horizontal="center" vertical="center"/>
    </xf>
    <xf numFmtId="0" fontId="1" fillId="6" borderId="56" xfId="0" applyFont="1" applyFill="1" applyBorder="1" applyAlignment="1">
      <alignment horizontal="center" vertical="center"/>
    </xf>
    <xf numFmtId="0" fontId="35" fillId="6" borderId="16" xfId="0" applyFont="1" applyFill="1" applyBorder="1" applyAlignment="1">
      <alignment horizontal="center" wrapText="1"/>
    </xf>
    <xf numFmtId="0" fontId="35" fillId="6" borderId="16" xfId="0" applyFont="1" applyFill="1" applyBorder="1" applyAlignment="1">
      <alignment horizontal="center"/>
    </xf>
    <xf numFmtId="0" fontId="0" fillId="6" borderId="14" xfId="0" applyFill="1" applyBorder="1" applyAlignment="1">
      <alignment horizontal="center" vertical="center" wrapText="1"/>
    </xf>
    <xf numFmtId="0" fontId="0" fillId="6" borderId="38" xfId="0" applyFill="1" applyBorder="1" applyAlignment="1">
      <alignment horizontal="center" vertical="center" wrapText="1"/>
    </xf>
    <xf numFmtId="0" fontId="48" fillId="8" borderId="12" xfId="0" applyFont="1" applyFill="1" applyBorder="1" applyAlignment="1">
      <alignment horizontal="center"/>
    </xf>
    <xf numFmtId="0" fontId="26" fillId="0" borderId="18" xfId="0" applyFont="1" applyBorder="1" applyAlignment="1">
      <alignment horizontal="left" vertical="top" wrapText="1"/>
    </xf>
    <xf numFmtId="0" fontId="6" fillId="6" borderId="0" xfId="0" applyFont="1" applyFill="1" applyAlignment="1">
      <alignment horizontal="left" wrapText="1"/>
    </xf>
    <xf numFmtId="0" fontId="0" fillId="0" borderId="12" xfId="0" applyBorder="1" applyAlignment="1">
      <alignment horizontal="center"/>
    </xf>
    <xf numFmtId="0" fontId="8" fillId="0" borderId="12" xfId="0" applyFont="1" applyBorder="1" applyAlignment="1">
      <alignment horizontal="right"/>
    </xf>
    <xf numFmtId="0" fontId="6" fillId="0" borderId="0" xfId="0" applyFont="1" applyAlignment="1">
      <alignment horizontal="left" wrapText="1"/>
    </xf>
    <xf numFmtId="169" fontId="0" fillId="4" borderId="12" xfId="0" applyNumberFormat="1" applyFill="1" applyBorder="1"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2" fillId="0" borderId="9" xfId="0" applyFont="1"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0" fontId="0" fillId="0" borderId="1" xfId="0" applyBorder="1" applyAlignment="1">
      <alignment horizontal="center"/>
    </xf>
    <xf numFmtId="0" fontId="0" fillId="0" borderId="3" xfId="0" applyBorder="1" applyAlignment="1">
      <alignment horizontal="center"/>
    </xf>
    <xf numFmtId="0" fontId="0" fillId="0" borderId="1" xfId="0" applyBorder="1" applyAlignment="1">
      <alignment horizontal="right"/>
    </xf>
    <xf numFmtId="0" fontId="0" fillId="0" borderId="3" xfId="0" applyBorder="1" applyAlignment="1">
      <alignment horizontal="right"/>
    </xf>
    <xf numFmtId="169" fontId="0" fillId="4" borderId="1" xfId="0" applyNumberFormat="1" applyFill="1" applyBorder="1" applyAlignment="1">
      <alignment horizontal="center"/>
    </xf>
    <xf numFmtId="169" fontId="0" fillId="4" borderId="3" xfId="0" applyNumberFormat="1" applyFill="1" applyBorder="1" applyAlignment="1">
      <alignment horizontal="center"/>
    </xf>
    <xf numFmtId="0" fontId="17" fillId="8" borderId="15" xfId="0" applyFont="1" applyFill="1" applyBorder="1" applyAlignment="1">
      <alignment horizontal="center" vertical="top"/>
    </xf>
    <xf numFmtId="0" fontId="17" fillId="8" borderId="16" xfId="0" applyFont="1" applyFill="1" applyBorder="1" applyAlignment="1">
      <alignment horizontal="center" vertical="top"/>
    </xf>
    <xf numFmtId="0" fontId="17" fillId="8" borderId="17" xfId="0" applyFont="1" applyFill="1" applyBorder="1" applyAlignment="1">
      <alignment horizontal="center" vertical="top"/>
    </xf>
  </cellXfs>
  <cellStyles count="4">
    <cellStyle name="Comma" xfId="1" builtinId="3"/>
    <cellStyle name="Hyperlink" xfId="3" builtinId="8"/>
    <cellStyle name="Normal" xfId="0" builtinId="0"/>
    <cellStyle name="Percent" xfId="2" builtinId="5"/>
  </cellStyles>
  <dxfs count="397">
    <dxf>
      <fill>
        <patternFill>
          <bgColor theme="0"/>
        </patternFill>
      </fill>
      <border>
        <left/>
        <right/>
        <top style="thin">
          <color theme="0" tint="-0.14996795556505021"/>
        </top>
        <bottom style="thin">
          <color theme="0" tint="-0.14996795556505021"/>
        </bottom>
      </border>
    </dxf>
    <dxf>
      <fill>
        <patternFill>
          <bgColor rgb="FFE6C8C8"/>
        </patternFill>
      </fill>
    </dxf>
    <dxf>
      <font>
        <color rgb="FF006100"/>
      </font>
      <fill>
        <patternFill>
          <bgColor rgb="FFC6EFCE"/>
        </patternFill>
      </fill>
    </dxf>
    <dxf>
      <fill>
        <patternFill>
          <bgColor theme="4"/>
        </patternFill>
      </fill>
    </dxf>
    <dxf>
      <fill>
        <patternFill>
          <bgColor theme="4"/>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rgb="FFFF0000"/>
      </font>
    </dxf>
    <dxf>
      <font>
        <color auto="1"/>
      </font>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13" formatCode="0%"/>
      <fill>
        <patternFill patternType="solid">
          <fgColor indexed="64"/>
          <bgColor theme="0" tint="-0.14999847407452621"/>
        </patternFill>
      </fill>
    </dxf>
    <dxf>
      <alignment horizontal="general" vertical="bottom" textRotation="0" wrapText="0" indent="0" justifyLastLine="0" shrinkToFit="0" readingOrder="0"/>
    </dxf>
    <dxf>
      <numFmt numFmtId="13" formatCode="0%"/>
    </dxf>
    <dxf>
      <alignment horizontal="general" vertical="bottom" textRotation="0" wrapText="0" indent="0" justifyLastLine="0" shrinkToFit="0" readingOrder="0"/>
    </dxf>
    <dxf>
      <numFmt numFmtId="13" formatCode="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3" formatCode="#,##0"/>
      <fill>
        <patternFill patternType="solid">
          <fgColor indexed="64"/>
          <bgColor theme="0" tint="-0.14999847407452621"/>
        </patternFill>
      </fill>
    </dxf>
    <dxf>
      <alignment horizontal="general" vertical="bottom" textRotation="0" wrapText="0" indent="0" justifyLastLine="0" shrinkToFit="0" readingOrder="0"/>
    </dxf>
    <dxf>
      <numFmt numFmtId="3" formatCode="#,##0"/>
      <fill>
        <patternFill patternType="solid">
          <fgColor indexed="64"/>
          <bgColor theme="0" tint="-0.14999847407452621"/>
        </patternFill>
      </fill>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dxf>
    <dxf>
      <numFmt numFmtId="3" formatCode="#,##0"/>
      <alignment horizontal="general" vertical="bottom" textRotation="0" wrapText="0" indent="0" justifyLastLine="0" shrinkToFit="0" readingOrder="0"/>
    </dxf>
    <dxf>
      <numFmt numFmtId="3" formatCode="#,##0"/>
    </dxf>
    <dxf>
      <numFmt numFmtId="3" formatCode="#,##0"/>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fill>
        <patternFill patternType="solid">
          <fgColor indexed="64"/>
          <bgColor theme="0" tint="-0.14999847407452621"/>
        </patternFill>
      </fill>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3" formatCode="#,##0"/>
      <fill>
        <patternFill patternType="solid">
          <fgColor indexed="64"/>
          <bgColor theme="0" tint="-0.14999847407452621"/>
        </patternFill>
      </fill>
    </dxf>
    <dxf>
      <alignment horizontal="general" vertical="bottom" textRotation="0" wrapText="0" indent="0" justifyLastLine="0" shrinkToFit="0" readingOrder="0"/>
    </dxf>
    <dxf>
      <fill>
        <patternFill patternType="none">
          <fgColor indexed="64"/>
          <bgColor auto="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horizontal="general"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horizontal="general"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horizontal="general"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horizontal="general"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horizontal="general"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none">
          <fgColor indexed="64"/>
          <bgColor auto="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border outline="0">
        <top style="thin">
          <color auto="1"/>
        </top>
      </border>
    </dxf>
    <dxf>
      <alignment vertical="bottom" textRotation="0" wrapText="0" indent="0" justifyLastLine="0" shrinkToFit="0" readingOrder="0"/>
    </dxf>
    <dxf>
      <border outline="0">
        <bottom style="double">
          <color auto="1"/>
        </bottom>
      </border>
    </dxf>
    <dxf>
      <font>
        <b/>
        <i val="0"/>
        <strike val="0"/>
        <condense val="0"/>
        <extend val="0"/>
        <outline val="0"/>
        <shadow val="0"/>
        <u val="none"/>
        <vertAlign val="baseline"/>
        <sz val="11"/>
        <color auto="1"/>
        <name val="Calibri"/>
        <family val="2"/>
        <scheme val="minor"/>
      </font>
      <fill>
        <patternFill patternType="solid">
          <fgColor indexed="64"/>
          <bgColor theme="5"/>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 formatCode="0"/>
      <border diagonalUp="0" diagonalDown="0">
        <left style="thin">
          <color indexed="64"/>
        </left>
        <right/>
        <top style="thin">
          <color indexed="64"/>
        </top>
        <bottom style="thin">
          <color indexed="64"/>
        </bottom>
        <vertical/>
        <horizontal/>
      </border>
    </dxf>
    <dxf>
      <numFmt numFmtId="27" formatCode="m/d/yyyy\ h:mm"/>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 formatCode="0"/>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bottom/>
      </border>
    </dxf>
    <dxf>
      <numFmt numFmtId="0" formatCode="General"/>
      <fill>
        <patternFill patternType="solid">
          <fgColor indexed="64"/>
          <bgColor theme="9" tint="0.39997558519241921"/>
        </patternFill>
      </fill>
      <alignment horizontal="right" vertical="bottom" textRotation="0" wrapText="0" indent="0" justifyLastLine="0" shrinkToFit="0" readingOrder="0"/>
    </dxf>
    <dxf>
      <fill>
        <patternFill patternType="solid">
          <fgColor indexed="64"/>
          <bgColor theme="4" tint="0.39997558519241921"/>
        </patternFill>
      </fill>
      <alignment horizontal="right" vertical="bottom" textRotation="0" wrapText="0" indent="0" justifyLastLine="0" shrinkToFit="0" readingOrder="0"/>
    </dxf>
    <dxf>
      <fill>
        <patternFill patternType="solid">
          <fgColor indexed="64"/>
          <bgColor theme="4" tint="0.39997558519241921"/>
        </patternFill>
      </fill>
    </dxf>
    <dxf>
      <fill>
        <patternFill patternType="solid">
          <fgColor indexed="64"/>
          <bgColor theme="4" tint="0.39997558519241921"/>
        </patternFill>
      </fill>
    </dxf>
    <dxf>
      <numFmt numFmtId="167" formatCode="[$-F400]h:mm:ss\ AM/PM"/>
      <fill>
        <patternFill patternType="solid">
          <fgColor indexed="64"/>
          <bgColor theme="4" tint="0.39997558519241921"/>
        </patternFill>
      </fill>
    </dxf>
    <dxf>
      <numFmt numFmtId="19" formatCode="m/d/yyyy"/>
      <fill>
        <patternFill patternType="solid">
          <fgColor indexed="64"/>
          <bgColor theme="4" tint="0.39997558519241921"/>
        </patternFill>
      </fill>
    </dxf>
    <dxf>
      <font>
        <b/>
        <i val="0"/>
        <strike val="0"/>
        <condense val="0"/>
        <extend val="0"/>
        <outline val="0"/>
        <shadow val="0"/>
        <u val="none"/>
        <vertAlign val="baseline"/>
        <sz val="11"/>
        <color theme="1"/>
        <name val="Calibri"/>
        <family val="2"/>
        <scheme val="minor"/>
      </font>
    </dxf>
    <dxf>
      <fill>
        <patternFill patternType="solid">
          <fgColor indexed="64"/>
          <bgColor theme="0"/>
        </patternFill>
      </fill>
      <alignment horizontal="left"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ont>
        <color auto="1"/>
      </font>
      <fill>
        <patternFill patternType="solid">
          <fgColor indexed="64"/>
          <bgColor theme="0"/>
        </patternFill>
      </fill>
      <alignment horizontal="center" vertical="top" textRotation="0" wrapText="1" indent="0" justifyLastLine="0" shrinkToFit="0" readingOrder="0"/>
      <protection locked="0" hidden="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s>
  <tableStyles count="0" defaultTableStyle="TableStyleMedium2" defaultPivotStyle="PivotStyleLight16"/>
  <colors>
    <mruColors>
      <color rgb="FF00837B"/>
      <color rgb="FFBDBBBB"/>
      <color rgb="FF33CCCC"/>
      <color rgb="FFCCFF99"/>
      <color rgb="FF00FF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Arial" panose="020B0604020202020204" pitchFamily="34" charset="0"/>
              </a:defRPr>
            </a:pPr>
            <a:r>
              <a:rPr lang="en-US" sz="1400" b="1" i="0" baseline="0">
                <a:effectLst/>
                <a:latin typeface="+mn-lt"/>
                <a:cs typeface="Arial" panose="020B0604020202020204" pitchFamily="34" charset="0"/>
              </a:rPr>
              <a:t>Émissions de carbone cycle de vie (60 Ans)</a:t>
            </a:r>
            <a:endParaRPr lang="en-CA" sz="1400" baseline="0">
              <a:effectLst/>
              <a:latin typeface="+mn-lt"/>
              <a:cs typeface="Arial" panose="020B0604020202020204" pitchFamily="34" charset="0"/>
            </a:endParaRPr>
          </a:p>
        </c:rich>
      </c:tx>
      <c:layout>
        <c:manualLayout>
          <c:xMode val="edge"/>
          <c:yMode val="edge"/>
          <c:x val="0.3826419251725573"/>
          <c:y val="2.2741245402826869E-2"/>
        </c:manualLayout>
      </c:layout>
      <c:overlay val="0"/>
      <c:spPr>
        <a:noFill/>
        <a:ln>
          <a:noFill/>
        </a:ln>
        <a:effectLst/>
      </c:spPr>
    </c:title>
    <c:autoTitleDeleted val="0"/>
    <c:plotArea>
      <c:layout>
        <c:manualLayout>
          <c:layoutTarget val="inner"/>
          <c:xMode val="edge"/>
          <c:yMode val="edge"/>
          <c:x val="0.14009198506965559"/>
          <c:y val="0.21431675422498164"/>
          <c:w val="0.81916283334334794"/>
          <c:h val="0.65271356599475938"/>
        </c:manualLayout>
      </c:layout>
      <c:barChart>
        <c:barDir val="col"/>
        <c:grouping val="stacked"/>
        <c:varyColors val="0"/>
        <c:ser>
          <c:idx val="1"/>
          <c:order val="0"/>
          <c:tx>
            <c:strRef>
              <c:f>'Carbon Summary'!$Q$5</c:f>
              <c:strCache>
                <c:ptCount val="1"/>
                <c:pt idx="0">
                  <c:v>Initiale</c:v>
                </c:pt>
              </c:strCache>
            </c:strRef>
          </c:tx>
          <c:spPr>
            <a:solidFill>
              <a:srgbClr val="00837B"/>
            </a:solidFill>
            <a:ln>
              <a:noFill/>
            </a:ln>
            <a:effectLst/>
          </c:spPr>
          <c:invertIfNegative val="0"/>
          <c:dLbls>
            <c:dLbl>
              <c:idx val="12"/>
              <c:layout>
                <c:manualLayout>
                  <c:x val="4.8794948782492222E-2"/>
                  <c:y val="0"/>
                </c:manualLayout>
              </c:layout>
              <c:spPr>
                <a:noFill/>
                <a:ln>
                  <a:noFill/>
                </a:ln>
                <a:effectLst/>
              </c:spPr>
              <c:txPr>
                <a:bodyPr wrap="square" lIns="38100" tIns="19050" rIns="38100" bIns="19050" anchor="ctr" anchorCtr="1">
                  <a:spAutoFit/>
                </a:bodyPr>
                <a:lstStyle/>
                <a:p>
                  <a:pPr>
                    <a:defRPr sz="9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05-429C-9841-0A3A81D42A33}"/>
                </c:ext>
              </c:extLst>
            </c:dLbl>
            <c:spPr>
              <a:noFill/>
              <a:ln>
                <a:noFill/>
              </a:ln>
              <a:effectLst/>
            </c:spPr>
            <c:txPr>
              <a:bodyPr wrap="square" lIns="38100" tIns="19050" rIns="38100" bIns="19050" anchor="ctr">
                <a:spAutoFit/>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'Carbon Summary'!$P$6:$P$19</c15:sqref>
                  </c15:fullRef>
                </c:ext>
              </c:extLst>
              <c:f>'Carbon Summary'!$P$6:$P$18</c:f>
              <c:strCache>
                <c:ptCount val="13"/>
                <c:pt idx="0">
                  <c:v>0</c:v>
                </c:pt>
                <c:pt idx="1">
                  <c:v>5</c:v>
                </c:pt>
                <c:pt idx="2">
                  <c:v>10</c:v>
                </c:pt>
                <c:pt idx="3">
                  <c:v>15</c:v>
                </c:pt>
                <c:pt idx="4">
                  <c:v>20</c:v>
                </c:pt>
                <c:pt idx="5">
                  <c:v>25</c:v>
                </c:pt>
                <c:pt idx="6">
                  <c:v>30</c:v>
                </c:pt>
                <c:pt idx="7">
                  <c:v>35</c:v>
                </c:pt>
                <c:pt idx="8">
                  <c:v>40</c:v>
                </c:pt>
                <c:pt idx="9">
                  <c:v>45</c:v>
                </c:pt>
                <c:pt idx="10">
                  <c:v>50</c:v>
                </c:pt>
                <c:pt idx="11">
                  <c:v>55</c:v>
                </c:pt>
                <c:pt idx="12">
                  <c:v>60</c:v>
                </c:pt>
              </c:strCache>
            </c:strRef>
          </c:cat>
          <c:val>
            <c:numRef>
              <c:extLst>
                <c:ext xmlns:c15="http://schemas.microsoft.com/office/drawing/2012/chart" uri="{02D57815-91ED-43cb-92C2-25804820EDAC}">
                  <c15:fullRef>
                    <c15:sqref>'Carbon Summary'!$Q$6:$Q$20</c15:sqref>
                  </c15:fullRef>
                </c:ext>
              </c:extLst>
              <c:f>('Carbon Summary'!$Q$6:$Q$18,'Carbon Summary'!$Q$20)</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5="http://schemas.microsoft.com/office/drawing/2012/chart" uri="{02D57815-91ED-43cb-92C2-25804820EDAC}">
              <c15:categoryFilterExceptions>
                <c15:categoryFilterException>
                  <c15:sqref>'Carbon Summary'!$Q$19</c15:sqref>
                  <c15:dLbl>
                    <c:idx val="12"/>
                    <c:layout>
                      <c:manualLayout>
                        <c:x val="2.9200308683005462E-2"/>
                        <c:y val="7.4441680072519093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0-C109-4181-8CE8-C6ABB21E6000}"/>
                      </c:ext>
                    </c:extLst>
                  </c15:dLbl>
                </c15:categoryFilterException>
              </c15:categoryFilterExceptions>
            </c:ext>
            <c:ext xmlns:c16="http://schemas.microsoft.com/office/drawing/2014/chart" uri="{C3380CC4-5D6E-409C-BE32-E72D297353CC}">
              <c16:uniqueId val="{00000000-BFB8-437E-972E-587D2EE04744}"/>
            </c:ext>
          </c:extLst>
        </c:ser>
        <c:ser>
          <c:idx val="2"/>
          <c:order val="1"/>
          <c:tx>
            <c:strRef>
              <c:f>'Carbon Summary'!$R$5</c:f>
              <c:strCache>
                <c:ptCount val="1"/>
                <c:pt idx="0">
                  <c:v>Opérationnel</c:v>
                </c:pt>
              </c:strCache>
            </c:strRef>
          </c:tx>
          <c:spPr>
            <a:solidFill>
              <a:srgbClr val="FFC000"/>
            </a:solidFill>
            <a:ln>
              <a:noFill/>
            </a:ln>
            <a:effectLst/>
          </c:spPr>
          <c:invertIfNegative val="0"/>
          <c:dLbls>
            <c:dLbl>
              <c:idx val="12"/>
              <c:layout>
                <c:manualLayout>
                  <c:x val="5.1363103981570755E-2"/>
                  <c:y val="1.52552277683584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05-429C-9841-0A3A81D42A33}"/>
                </c:ext>
              </c:extLst>
            </c:dLbl>
            <c:spPr>
              <a:noFill/>
              <a:ln>
                <a:noFill/>
              </a:ln>
              <a:effectLst/>
            </c:spPr>
            <c:txPr>
              <a:bodyPr wrap="square" lIns="38100" tIns="19050" rIns="38100" bIns="19050" anchor="ctr">
                <a:spAutoFit/>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'Carbon Summary'!$P$6:$P$19</c15:sqref>
                  </c15:fullRef>
                </c:ext>
              </c:extLst>
              <c:f>'Carbon Summary'!$P$6:$P$18</c:f>
              <c:strCache>
                <c:ptCount val="13"/>
                <c:pt idx="0">
                  <c:v>0</c:v>
                </c:pt>
                <c:pt idx="1">
                  <c:v>5</c:v>
                </c:pt>
                <c:pt idx="2">
                  <c:v>10</c:v>
                </c:pt>
                <c:pt idx="3">
                  <c:v>15</c:v>
                </c:pt>
                <c:pt idx="4">
                  <c:v>20</c:v>
                </c:pt>
                <c:pt idx="5">
                  <c:v>25</c:v>
                </c:pt>
                <c:pt idx="6">
                  <c:v>30</c:v>
                </c:pt>
                <c:pt idx="7">
                  <c:v>35</c:v>
                </c:pt>
                <c:pt idx="8">
                  <c:v>40</c:v>
                </c:pt>
                <c:pt idx="9">
                  <c:v>45</c:v>
                </c:pt>
                <c:pt idx="10">
                  <c:v>50</c:v>
                </c:pt>
                <c:pt idx="11">
                  <c:v>55</c:v>
                </c:pt>
                <c:pt idx="12">
                  <c:v>60</c:v>
                </c:pt>
              </c:strCache>
            </c:strRef>
          </c:cat>
          <c:val>
            <c:numRef>
              <c:extLst>
                <c:ext xmlns:c15="http://schemas.microsoft.com/office/drawing/2012/chart" uri="{02D57815-91ED-43cb-92C2-25804820EDAC}">
                  <c15:fullRef>
                    <c15:sqref>'Carbon Summary'!$R$6:$R$20</c15:sqref>
                  </c15:fullRef>
                </c:ext>
              </c:extLst>
              <c:f>('Carbon Summary'!$R$6:$R$18,'Carbon Summary'!$R$20)</c:f>
              <c:numCache>
                <c:formatCode>0</c:formatCode>
                <c:ptCount val="14"/>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val>
          <c:extLst>
            <c:ext xmlns:c15="http://schemas.microsoft.com/office/drawing/2012/chart" uri="{02D57815-91ED-43cb-92C2-25804820EDAC}">
              <c15:categoryFilterExceptions>
                <c15:categoryFilterException>
                  <c15:sqref>'Carbon Summary'!$R$19</c15:sqref>
                  <c15:dLbl>
                    <c:idx val="12"/>
                    <c:layout>
                      <c:manualLayout>
                        <c:x val="3.318216895796075E-2"/>
                        <c:y val="-6.8237418448661651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C109-4181-8CE8-C6ABB21E6000}"/>
                      </c:ext>
                    </c:extLst>
                  </c15:dLbl>
                </c15:categoryFilterException>
              </c15:categoryFilterExceptions>
            </c:ext>
            <c:ext xmlns:c16="http://schemas.microsoft.com/office/drawing/2014/chart" uri="{C3380CC4-5D6E-409C-BE32-E72D297353CC}">
              <c16:uniqueId val="{00000001-BFB8-437E-972E-587D2EE04744}"/>
            </c:ext>
          </c:extLst>
        </c:ser>
        <c:ser>
          <c:idx val="3"/>
          <c:order val="2"/>
          <c:tx>
            <c:strRef>
              <c:f>'Carbon Summary'!$S$5</c:f>
              <c:strCache>
                <c:ptCount val="1"/>
                <c:pt idx="0">
                  <c:v>Exploitation</c:v>
                </c:pt>
              </c:strCache>
            </c:strRef>
          </c:tx>
          <c:spPr>
            <a:solidFill>
              <a:srgbClr val="4472C4"/>
            </a:solidFill>
            <a:ln>
              <a:noFill/>
            </a:ln>
            <a:effectLst/>
          </c:spPr>
          <c:invertIfNegative val="0"/>
          <c:dLbls>
            <c:dLbl>
              <c:idx val="12"/>
              <c:layout>
                <c:manualLayout>
                  <c:x val="5.136310398157075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05-429C-9841-0A3A81D42A33}"/>
                </c:ext>
              </c:extLst>
            </c:dLbl>
            <c:spPr>
              <a:noFill/>
              <a:ln>
                <a:noFill/>
              </a:ln>
              <a:effectLst/>
            </c:spPr>
            <c:txPr>
              <a:bodyPr wrap="square" lIns="38100" tIns="19050" rIns="38100" bIns="19050" anchor="ctr">
                <a:spAutoFit/>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'Carbon Summary'!$P$6:$P$19</c15:sqref>
                  </c15:fullRef>
                </c:ext>
              </c:extLst>
              <c:f>'Carbon Summary'!$P$6:$P$18</c:f>
              <c:strCache>
                <c:ptCount val="13"/>
                <c:pt idx="0">
                  <c:v>0</c:v>
                </c:pt>
                <c:pt idx="1">
                  <c:v>5</c:v>
                </c:pt>
                <c:pt idx="2">
                  <c:v>10</c:v>
                </c:pt>
                <c:pt idx="3">
                  <c:v>15</c:v>
                </c:pt>
                <c:pt idx="4">
                  <c:v>20</c:v>
                </c:pt>
                <c:pt idx="5">
                  <c:v>25</c:v>
                </c:pt>
                <c:pt idx="6">
                  <c:v>30</c:v>
                </c:pt>
                <c:pt idx="7">
                  <c:v>35</c:v>
                </c:pt>
                <c:pt idx="8">
                  <c:v>40</c:v>
                </c:pt>
                <c:pt idx="9">
                  <c:v>45</c:v>
                </c:pt>
                <c:pt idx="10">
                  <c:v>50</c:v>
                </c:pt>
                <c:pt idx="11">
                  <c:v>55</c:v>
                </c:pt>
                <c:pt idx="12">
                  <c:v>60</c:v>
                </c:pt>
              </c:strCache>
            </c:strRef>
          </c:cat>
          <c:val>
            <c:numRef>
              <c:extLst>
                <c:ext xmlns:c15="http://schemas.microsoft.com/office/drawing/2012/chart" uri="{02D57815-91ED-43cb-92C2-25804820EDAC}">
                  <c15:fullRef>
                    <c15:sqref>'Carbon Summary'!$S$6:$S$20</c15:sqref>
                  </c15:fullRef>
                </c:ext>
              </c:extLst>
              <c:f>('Carbon Summary'!$S$6:$S$18,'Carbon Summary'!$S$20)</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5="http://schemas.microsoft.com/office/drawing/2012/chart" uri="{02D57815-91ED-43cb-92C2-25804820EDAC}">
              <c15:categoryFilterExceptions>
                <c15:categoryFilterException>
                  <c15:sqref>'Carbon Summary'!$S$19</c15:sqref>
                  <c15:dLbl>
                    <c:idx val="12"/>
                    <c:layout>
                      <c:manualLayout>
                        <c:x val="3.318216895796075E-2"/>
                        <c:y val="7.4441680072519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C109-4181-8CE8-C6ABB21E6000}"/>
                      </c:ext>
                    </c:extLst>
                  </c15:dLbl>
                </c15:categoryFilterException>
              </c15:categoryFilterExceptions>
            </c:ext>
            <c:ext xmlns:c16="http://schemas.microsoft.com/office/drawing/2014/chart" uri="{C3380CC4-5D6E-409C-BE32-E72D297353CC}">
              <c16:uniqueId val="{00000002-BFB8-437E-972E-587D2EE04744}"/>
            </c:ext>
          </c:extLst>
        </c:ser>
        <c:ser>
          <c:idx val="4"/>
          <c:order val="3"/>
          <c:tx>
            <c:strRef>
              <c:f>'Carbon Summary'!$T$5</c:f>
              <c:strCache>
                <c:ptCount val="1"/>
                <c:pt idx="0">
                  <c:v>Fin de vie</c:v>
                </c:pt>
              </c:strCache>
            </c:strRef>
          </c:tx>
          <c:spPr>
            <a:solidFill>
              <a:srgbClr val="C00000"/>
            </a:solidFill>
            <a:ln>
              <a:noFill/>
            </a:ln>
            <a:effectLst/>
          </c:spPr>
          <c:invertIfNegative val="0"/>
          <c:dLbls>
            <c:dLbl>
              <c:idx val="12"/>
              <c:layout>
                <c:manualLayout>
                  <c:x val="5.1363103981570568E-2"/>
                  <c:y val="-3.43242624788064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05-429C-9841-0A3A81D42A33}"/>
                </c:ext>
              </c:extLst>
            </c:dLbl>
            <c:spPr>
              <a:noFill/>
              <a:ln>
                <a:noFill/>
              </a:ln>
              <a:effectLst/>
            </c:spPr>
            <c:txPr>
              <a:bodyPr wrap="square" lIns="38100" tIns="19050" rIns="38100" bIns="19050" anchor="ctr">
                <a:spAutoFit/>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'Carbon Summary'!$P$6:$P$19</c15:sqref>
                  </c15:fullRef>
                </c:ext>
              </c:extLst>
              <c:f>'Carbon Summary'!$P$6:$P$18</c:f>
              <c:strCache>
                <c:ptCount val="13"/>
                <c:pt idx="0">
                  <c:v>0</c:v>
                </c:pt>
                <c:pt idx="1">
                  <c:v>5</c:v>
                </c:pt>
                <c:pt idx="2">
                  <c:v>10</c:v>
                </c:pt>
                <c:pt idx="3">
                  <c:v>15</c:v>
                </c:pt>
                <c:pt idx="4">
                  <c:v>20</c:v>
                </c:pt>
                <c:pt idx="5">
                  <c:v>25</c:v>
                </c:pt>
                <c:pt idx="6">
                  <c:v>30</c:v>
                </c:pt>
                <c:pt idx="7">
                  <c:v>35</c:v>
                </c:pt>
                <c:pt idx="8">
                  <c:v>40</c:v>
                </c:pt>
                <c:pt idx="9">
                  <c:v>45</c:v>
                </c:pt>
                <c:pt idx="10">
                  <c:v>50</c:v>
                </c:pt>
                <c:pt idx="11">
                  <c:v>55</c:v>
                </c:pt>
                <c:pt idx="12">
                  <c:v>60</c:v>
                </c:pt>
              </c:strCache>
            </c:strRef>
          </c:cat>
          <c:val>
            <c:numRef>
              <c:extLst>
                <c:ext xmlns:c15="http://schemas.microsoft.com/office/drawing/2012/chart" uri="{02D57815-91ED-43cb-92C2-25804820EDAC}">
                  <c15:fullRef>
                    <c15:sqref>'Carbon Summary'!$T$6:$T$20</c15:sqref>
                  </c15:fullRef>
                </c:ext>
              </c:extLst>
              <c:f>('Carbon Summary'!$T$6:$T$18,'Carbon Summary'!$T$20)</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5="http://schemas.microsoft.com/office/drawing/2012/chart" uri="{02D57815-91ED-43cb-92C2-25804820EDAC}">
              <c15:categoryFilterExceptions>
                <c15:categoryFilterException>
                  <c15:sqref>'Carbon Summary'!$T$19</c15:sqref>
                  <c15:dLbl>
                    <c:idx val="12"/>
                    <c:layout>
                      <c:manualLayout>
                        <c:x val="3.185488219964213E-2"/>
                        <c:y val="-1.488833601450383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C109-4181-8CE8-C6ABB21E6000}"/>
                      </c:ext>
                    </c:extLst>
                  </c15:dLbl>
                </c15:categoryFilterException>
              </c15:categoryFilterExceptions>
            </c:ext>
            <c:ext xmlns:c16="http://schemas.microsoft.com/office/drawing/2014/chart" uri="{C3380CC4-5D6E-409C-BE32-E72D297353CC}">
              <c16:uniqueId val="{00000003-BFB8-437E-972E-587D2EE04744}"/>
            </c:ext>
          </c:extLst>
        </c:ser>
        <c:dLbls>
          <c:showLegendKey val="0"/>
          <c:showVal val="0"/>
          <c:showCatName val="0"/>
          <c:showSerName val="0"/>
          <c:showPercent val="0"/>
          <c:showBubbleSize val="0"/>
        </c:dLbls>
        <c:gapWidth val="150"/>
        <c:overlap val="100"/>
        <c:axId val="543011376"/>
        <c:axId val="543009080"/>
      </c:barChart>
      <c:catAx>
        <c:axId val="543011376"/>
        <c:scaling>
          <c:orientation val="minMax"/>
        </c:scaling>
        <c:delete val="0"/>
        <c:axPos val="b"/>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CA" sz="1100" b="1"/>
                  <a:t>Ans</a:t>
                </a:r>
              </a:p>
            </c:rich>
          </c:tx>
          <c:layout>
            <c:manualLayout>
              <c:xMode val="edge"/>
              <c:yMode val="edge"/>
              <c:x val="0.47522576863214905"/>
              <c:y val="0.93073900654321096"/>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09080"/>
        <c:crossesAt val="0"/>
        <c:auto val="1"/>
        <c:lblAlgn val="ctr"/>
        <c:lblOffset val="100"/>
        <c:noMultiLvlLbl val="0"/>
      </c:catAx>
      <c:valAx>
        <c:axId val="543009080"/>
        <c:scaling>
          <c:orientation val="minMax"/>
          <c:min val="0"/>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mn-cs"/>
                  </a:defRPr>
                </a:pPr>
                <a:r>
                  <a:rPr lang="en-CA" sz="1100" b="1" i="0" baseline="0">
                    <a:effectLst/>
                    <a:latin typeface="Arial" panose="020B0604020202020204" pitchFamily="34" charset="0"/>
                  </a:rPr>
                  <a:t>Émissions de carbone cumulatif</a:t>
                </a:r>
              </a:p>
              <a:p>
                <a:pPr>
                  <a:defRPr sz="1100" b="0" i="0" u="none" strike="noStrike" kern="1200" baseline="0">
                    <a:solidFill>
                      <a:schemeClr val="tx1">
                        <a:lumMod val="65000"/>
                        <a:lumOff val="35000"/>
                      </a:schemeClr>
                    </a:solidFill>
                    <a:latin typeface="Arial" panose="020B0604020202020204" pitchFamily="34" charset="0"/>
                    <a:ea typeface="+mn-ea"/>
                    <a:cs typeface="+mn-cs"/>
                  </a:defRPr>
                </a:pPr>
                <a:r>
                  <a:rPr lang="en-CA" sz="1100" b="1" i="0" baseline="0">
                    <a:effectLst/>
                    <a:latin typeface="Arial" panose="020B0604020202020204" pitchFamily="34" charset="0"/>
                  </a:rPr>
                  <a:t>(tonnes éq. CO</a:t>
                </a:r>
                <a:r>
                  <a:rPr lang="en-CA" sz="1100" b="1" i="0" baseline="-25000">
                    <a:effectLst/>
                    <a:latin typeface="Arial" panose="020B0604020202020204" pitchFamily="34" charset="0"/>
                  </a:rPr>
                  <a:t>2</a:t>
                </a:r>
                <a:r>
                  <a:rPr lang="en-CA" sz="1100" b="1" i="0" baseline="0">
                    <a:effectLst/>
                    <a:latin typeface="Arial" panose="020B0604020202020204" pitchFamily="34" charset="0"/>
                  </a:rPr>
                  <a:t>)</a:t>
                </a:r>
                <a:endParaRPr lang="en-CA" sz="1100">
                  <a:effectLst/>
                  <a:latin typeface="Arial" panose="020B0604020202020204" pitchFamily="34" charset="0"/>
                </a:endParaRPr>
              </a:p>
              <a:p>
                <a:pPr>
                  <a:defRPr sz="1100" b="0" i="0" u="none" strike="noStrike" kern="1200" baseline="0">
                    <a:solidFill>
                      <a:schemeClr val="tx1">
                        <a:lumMod val="65000"/>
                        <a:lumOff val="35000"/>
                      </a:schemeClr>
                    </a:solidFill>
                    <a:latin typeface="Arial" panose="020B0604020202020204" pitchFamily="34" charset="0"/>
                    <a:ea typeface="+mn-ea"/>
                    <a:cs typeface="+mn-cs"/>
                  </a:defRPr>
                </a:pPr>
                <a:endParaRPr lang="en-CA" sz="1100">
                  <a:latin typeface="Arial" panose="020B0604020202020204" pitchFamily="34" charset="0"/>
                </a:endParaRPr>
              </a:p>
            </c:rich>
          </c:tx>
          <c:layout>
            <c:manualLayout>
              <c:xMode val="edge"/>
              <c:yMode val="edge"/>
              <c:x val="4.0639897624518955E-3"/>
              <c:y val="0.2416182142975590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11376"/>
        <c:crosses val="autoZero"/>
        <c:crossBetween val="between"/>
      </c:valAx>
      <c:spPr>
        <a:noFill/>
        <a:ln>
          <a:solidFill>
            <a:sysClr val="window" lastClr="FFFFFF">
              <a:shade val="50000"/>
            </a:sysClr>
          </a:solidFill>
        </a:ln>
        <a:effectLst/>
      </c:spPr>
    </c:plotArea>
    <c:legend>
      <c:legendPos val="t"/>
      <c:layout>
        <c:manualLayout>
          <c:xMode val="edge"/>
          <c:yMode val="edge"/>
          <c:x val="0.12268600603840588"/>
          <c:y val="0.10266763688654966"/>
          <c:w val="0.84997144353680143"/>
          <c:h val="7.31265817534325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ysClr val="windowText" lastClr="000000">
          <a:lumMod val="15000"/>
          <a:lumOff val="85000"/>
          <a:alpha val="99000"/>
        </a:sys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lvl="2" algn="ctr" rtl="0">
              <a:defRPr sz="1400" b="0" i="0" u="none" strike="noStrike" kern="1200" spc="0" baseline="0">
                <a:solidFill>
                  <a:sysClr val="windowText" lastClr="000000">
                    <a:lumMod val="65000"/>
                    <a:lumOff val="35000"/>
                  </a:sysClr>
                </a:solidFill>
                <a:latin typeface="+mn-lt"/>
                <a:ea typeface="+mn-ea"/>
                <a:cs typeface="Arial" panose="020B0604020202020204" pitchFamily="34" charset="0"/>
              </a:defRPr>
            </a:pPr>
            <a:r>
              <a:rPr lang="en-US" sz="1400" b="1" i="0" u="none" strike="noStrike" baseline="0">
                <a:effectLst/>
                <a:latin typeface="+mn-lt"/>
                <a:cs typeface="Arial" panose="020B0604020202020204" pitchFamily="34" charset="0"/>
              </a:rPr>
              <a:t>Intensité d'émissions de carbone cycle de vie </a:t>
            </a:r>
            <a:r>
              <a:rPr lang="en-US" sz="1300" b="1" baseline="0">
                <a:latin typeface="+mn-lt"/>
                <a:cs typeface="Arial" panose="020B0604020202020204" pitchFamily="34" charset="0"/>
              </a:rPr>
              <a:t>(60 Ans)</a:t>
            </a:r>
          </a:p>
          <a:p>
            <a:pPr lvl="2" algn="ctr" rtl="0">
              <a:defRPr>
                <a:solidFill>
                  <a:sysClr val="windowText" lastClr="000000">
                    <a:lumMod val="65000"/>
                    <a:lumOff val="35000"/>
                  </a:sysClr>
                </a:solidFill>
                <a:cs typeface="Arial" panose="020B0604020202020204" pitchFamily="34" charset="0"/>
              </a:defRPr>
            </a:pPr>
            <a:r>
              <a:rPr lang="en-US" sz="1000" baseline="0">
                <a:latin typeface="+mn-lt"/>
                <a:cs typeface="Arial" panose="020B0604020202020204" pitchFamily="34" charset="0"/>
              </a:rPr>
              <a:t>(kg éq. CO</a:t>
            </a:r>
            <a:r>
              <a:rPr lang="en-US" sz="1000" baseline="-25000">
                <a:latin typeface="+mn-lt"/>
                <a:cs typeface="Arial" panose="020B0604020202020204" pitchFamily="34" charset="0"/>
              </a:rPr>
              <a:t>2</a:t>
            </a:r>
            <a:r>
              <a:rPr lang="en-US" sz="1000" baseline="0">
                <a:latin typeface="+mn-lt"/>
                <a:cs typeface="Arial" panose="020B0604020202020204" pitchFamily="34" charset="0"/>
              </a:rPr>
              <a:t> / m</a:t>
            </a:r>
            <a:r>
              <a:rPr lang="en-US" sz="1000" baseline="30000">
                <a:latin typeface="+mn-lt"/>
                <a:cs typeface="Arial" panose="020B0604020202020204" pitchFamily="34" charset="0"/>
              </a:rPr>
              <a:t>2</a:t>
            </a:r>
            <a:r>
              <a:rPr lang="en-US" sz="1000" baseline="0">
                <a:latin typeface="+mn-lt"/>
                <a:cs typeface="Arial" panose="020B0604020202020204" pitchFamily="34" charset="0"/>
              </a:rPr>
              <a:t>)</a:t>
            </a:r>
          </a:p>
        </c:rich>
      </c:tx>
      <c:overlay val="0"/>
      <c:spPr>
        <a:noFill/>
        <a:ln>
          <a:noFill/>
        </a:ln>
        <a:effectLst/>
      </c:spPr>
      <c:txPr>
        <a:bodyPr rot="0" spcFirstLastPara="1" vertOverflow="ellipsis" vert="horz" wrap="square" anchor="ctr" anchorCtr="0"/>
        <a:lstStyle/>
        <a:p>
          <a:pPr lvl="2" algn="ctr" rtl="0">
            <a:defRPr sz="1400" b="0" i="0" u="none" strike="noStrike" kern="1200" spc="0" baseline="0">
              <a:solidFill>
                <a:sysClr val="windowText" lastClr="000000">
                  <a:lumMod val="65000"/>
                  <a:lumOff val="35000"/>
                </a:sys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26725654397822968"/>
          <c:y val="0.18569590850617973"/>
          <c:w val="0.45737014428511735"/>
          <c:h val="0.70021591596096244"/>
        </c:manualLayout>
      </c:layout>
      <c:pieChart>
        <c:varyColors val="1"/>
        <c:ser>
          <c:idx val="0"/>
          <c:order val="0"/>
          <c:dPt>
            <c:idx val="0"/>
            <c:bubble3D val="0"/>
            <c:spPr>
              <a:solidFill>
                <a:srgbClr val="00837B"/>
              </a:solidFill>
              <a:ln w="19050">
                <a:solidFill>
                  <a:schemeClr val="lt1"/>
                </a:solidFill>
              </a:ln>
              <a:effectLst/>
            </c:spPr>
            <c:extLst>
              <c:ext xmlns:c16="http://schemas.microsoft.com/office/drawing/2014/chart" uri="{C3380CC4-5D6E-409C-BE32-E72D297353CC}">
                <c16:uniqueId val="{00000001-74CB-4F26-A9E9-BEB554B3AA7D}"/>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74CB-4F26-A9E9-BEB554B3AA7D}"/>
              </c:ext>
            </c:extLst>
          </c:dPt>
          <c:dPt>
            <c:idx val="2"/>
            <c:bubble3D val="0"/>
            <c:spPr>
              <a:solidFill>
                <a:schemeClr val="accent1"/>
              </a:solidFill>
              <a:ln w="19050">
                <a:noFill/>
              </a:ln>
              <a:effectLst/>
            </c:spPr>
            <c:extLst>
              <c:ext xmlns:c16="http://schemas.microsoft.com/office/drawing/2014/chart" uri="{C3380CC4-5D6E-409C-BE32-E72D297353CC}">
                <c16:uniqueId val="{00000005-74CB-4F26-A9E9-BEB554B3AA7D}"/>
              </c:ext>
            </c:extLst>
          </c:dPt>
          <c:dPt>
            <c:idx val="3"/>
            <c:bubble3D val="0"/>
            <c:spPr>
              <a:solidFill>
                <a:srgbClr val="C00000"/>
              </a:solidFill>
              <a:ln w="19050">
                <a:solidFill>
                  <a:schemeClr val="lt1"/>
                </a:solidFill>
              </a:ln>
              <a:effectLst/>
            </c:spPr>
            <c:extLst>
              <c:ext xmlns:c16="http://schemas.microsoft.com/office/drawing/2014/chart" uri="{C3380CC4-5D6E-409C-BE32-E72D297353CC}">
                <c16:uniqueId val="{00000007-74CB-4F26-A9E9-BEB554B3AA7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'Carbon Summary'!$L$6:$L$9</c:f>
              <c:strCache>
                <c:ptCount val="4"/>
                <c:pt idx="0">
                  <c:v>Initiale</c:v>
                </c:pt>
                <c:pt idx="1">
                  <c:v>Opérationnel</c:v>
                </c:pt>
                <c:pt idx="2">
                  <c:v>Exploitation</c:v>
                </c:pt>
                <c:pt idx="3">
                  <c:v>Fin de vie</c:v>
                </c:pt>
              </c:strCache>
            </c:strRef>
          </c:cat>
          <c:val>
            <c:numRef>
              <c:f>'Carbon Summary'!$M$6:$M$9</c:f>
              <c:numCache>
                <c:formatCode>0.00</c:formatCode>
                <c:ptCount val="4"/>
                <c:pt idx="0">
                  <c:v>0</c:v>
                </c:pt>
                <c:pt idx="1">
                  <c:v>#N/A</c:v>
                </c:pt>
                <c:pt idx="2">
                  <c:v>0</c:v>
                </c:pt>
                <c:pt idx="3">
                  <c:v>0</c:v>
                </c:pt>
              </c:numCache>
            </c:numRef>
          </c:val>
          <c:extLst>
            <c:ext xmlns:c16="http://schemas.microsoft.com/office/drawing/2014/chart" uri="{C3380CC4-5D6E-409C-BE32-E72D297353CC}">
              <c16:uniqueId val="{00000008-74CB-4F26-A9E9-BEB554B3AA7D}"/>
            </c:ext>
          </c:extLst>
        </c:ser>
        <c:dLbls>
          <c:showLegendKey val="0"/>
          <c:showVal val="0"/>
          <c:showCatName val="0"/>
          <c:showSerName val="0"/>
          <c:showPercent val="0"/>
          <c:showBubbleSize val="0"/>
          <c:showLeaderLines val="1"/>
        </c:dLbls>
        <c:firstSliceAng val="134"/>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Arial" panose="020B0604020202020204" pitchFamily="34" charset="0"/>
              </a:defRPr>
            </a:pPr>
            <a:r>
              <a:rPr lang="en-US" sz="1300" b="1" baseline="0">
                <a:latin typeface="+mn-lt"/>
                <a:cs typeface="Arial" panose="020B0604020202020204" pitchFamily="34" charset="0"/>
              </a:rPr>
              <a:t>Measures de réduction du carbone opérationnel  </a:t>
            </a:r>
            <a:endParaRPr lang="en-US" sz="1300" b="1" baseline="0">
              <a:solidFill>
                <a:srgbClr val="FF0000"/>
              </a:solidFill>
              <a:latin typeface="+mn-lt"/>
              <a:cs typeface="Arial" panose="020B0604020202020204" pitchFamily="34" charset="0"/>
            </a:endParaRPr>
          </a:p>
        </c:rich>
      </c:tx>
      <c:layout>
        <c:manualLayout>
          <c:xMode val="edge"/>
          <c:yMode val="edge"/>
          <c:x val="0.20990946204999167"/>
          <c:y val="1.650783293423156E-2"/>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5.7668055555555549E-2"/>
          <c:y val="0.16126154127004674"/>
          <c:w val="0.56628912037037038"/>
          <c:h val="0.71799371277950497"/>
        </c:manualLayout>
      </c:layout>
      <c:doughnutChart>
        <c:varyColors val="1"/>
        <c:ser>
          <c:idx val="3"/>
          <c:order val="0"/>
          <c:dPt>
            <c:idx val="0"/>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2E-E99B-4324-9B9A-2922ED349CD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30-E99B-4324-9B9A-2922ED349CDF}"/>
              </c:ext>
            </c:extLst>
          </c:dPt>
          <c:dPt>
            <c:idx val="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2-E99B-4324-9B9A-2922ED349CD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34-E99B-4324-9B9A-2922ED349CDF}"/>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36-E99B-4324-9B9A-2922ED349CDF}"/>
              </c:ext>
            </c:extLst>
          </c:dPt>
          <c:dPt>
            <c:idx val="5"/>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38-E99B-4324-9B9A-2922ED349CD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3A-E99B-4324-9B9A-2922ED349CDF}"/>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1CE9-40FF-9590-1083495D1D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'Carbon Summary'!$V$6:$V$13</c:f>
              <c:strCache>
                <c:ptCount val="8"/>
                <c:pt idx="0">
                  <c:v>Biogaz</c:v>
                </c:pt>
                <c:pt idx="1">
                  <c:v>Biomasse</c:v>
                </c:pt>
                <c:pt idx="2">
                  <c:v>Énergie renouvelable privée : électricité</c:v>
                </c:pt>
                <c:pt idx="3">
                  <c:v>Énergie renouvelable privée : solaire thermique</c:v>
                </c:pt>
                <c:pt idx="4">
                  <c:v>Produits d’énergie verte</c:v>
                </c:pt>
                <c:pt idx="5">
                  <c:v>Énergie verte exportée</c:v>
                </c:pt>
                <c:pt idx="6">
                  <c:v>Chaleur Verte</c:v>
                </c:pt>
                <c:pt idx="7">
                  <c:v>Crédits de carbone: opérationnel</c:v>
                </c:pt>
              </c:strCache>
            </c:strRef>
          </c:cat>
          <c:val>
            <c:numRef>
              <c:f>'Carbon Summary'!$Y$6:$Y$13</c:f>
              <c:numCache>
                <c:formatCode>0.0%</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3B-E99B-4324-9B9A-2922ED349CDF}"/>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4"/>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3D-E99B-4324-9B9A-2922ED349CD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15:showDataLabelsRange val="1"/>
                    </c:ext>
                  </c:extLst>
                </c:dLbls>
                <c:val>
                  <c:numRef>
                    <c:extLst>
                      <c:ext uri="{02D57815-91ED-43cb-92C2-25804820EDAC}">
                        <c15:formulaRef>
                          <c15:sqref>'Carbon Summary'!#REF!</c15:sqref>
                        </c15:formulaRef>
                      </c:ext>
                    </c:extLst>
                    <c:numCache>
                      <c:formatCode>General</c:formatCode>
                      <c:ptCount val="1"/>
                      <c:pt idx="0">
                        <c:v>1</c:v>
                      </c:pt>
                    </c:numCache>
                  </c:numRef>
                </c:val>
                <c:extLst>
                  <c:ext uri="{02D57815-91ED-43cb-92C2-25804820EDAC}">
                    <c15:filteredSeriesTitle>
                      <c15:tx>
                        <c:strRef>
                          <c:extLst>
                            <c:ext uri="{02D57815-91ED-43cb-92C2-25804820EDAC}">
                              <c15:formulaRef>
                                <c15:sqref>'Carbon Summary'!#REF!</c15:sqref>
                              </c15:formulaRef>
                            </c:ext>
                          </c:extLst>
                          <c:strCache>
                            <c:ptCount val="1"/>
                            <c:pt idx="0">
                              <c:v>#REF!</c:v>
                            </c:pt>
                          </c:strCache>
                        </c:strRef>
                      </c15:tx>
                    </c15:filteredSeriesTitle>
                  </c:ext>
                  <c:ext xmlns:c16="http://schemas.microsoft.com/office/drawing/2014/chart" uri="{C3380CC4-5D6E-409C-BE32-E72D297353CC}">
                    <c16:uniqueId val="{0000003C-E99B-4324-9B9A-2922ED349CDF}"/>
                  </c:ext>
                </c:extLst>
              </c15:ser>
            </c15:filteredPieSeries>
          </c:ext>
        </c:extLst>
      </c:doughnutChart>
      <c:spPr>
        <a:noFill/>
        <a:ln>
          <a:noFill/>
        </a:ln>
        <a:effectLst/>
      </c:spPr>
    </c:plotArea>
    <c:legend>
      <c:legendPos val="r"/>
      <c:layout>
        <c:manualLayout>
          <c:xMode val="edge"/>
          <c:yMode val="edge"/>
          <c:x val="0.59352461277065194"/>
          <c:y val="8.9659629932080667E-2"/>
          <c:w val="0.40471536216882487"/>
          <c:h val="0.9062134118343614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legend>
    <c:plotVisOnly val="1"/>
    <c:dispBlanksAs val="gap"/>
    <c:showDLblsOverMax val="0"/>
    <c:extLst/>
  </c:chart>
  <c:spPr>
    <a:solidFill>
      <a:schemeClr val="bg1"/>
    </a:solidFill>
    <a:ln w="2857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Charge des réfrigérants </a:t>
            </a:r>
            <a:r>
              <a:rPr lang="en-US" sz="1400" b="0" i="0" baseline="0">
                <a:effectLst/>
              </a:rPr>
              <a:t>(kg éq. CO</a:t>
            </a:r>
            <a:r>
              <a:rPr lang="en-US" sz="1400" b="0" i="0" baseline="-25000">
                <a:effectLst/>
              </a:rPr>
              <a:t>2</a:t>
            </a:r>
            <a:r>
              <a:rPr lang="en-US" sz="1400" b="0" i="0" baseline="0">
                <a:effectLst/>
              </a:rPr>
              <a:t>)</a:t>
            </a:r>
            <a:endParaRPr lang="en-US" sz="1400" b="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Réfrigérants!$F$9</c:f>
              <c:strCache>
                <c:ptCount val="1"/>
                <c:pt idx="0">
                  <c:v>PRC 20</c:v>
                </c:pt>
              </c:strCache>
            </c:strRef>
          </c:tx>
          <c:spPr>
            <a:solidFill>
              <a:schemeClr val="accent1"/>
            </a:solidFill>
            <a:ln>
              <a:noFill/>
            </a:ln>
            <a:effectLst/>
          </c:spPr>
          <c:invertIfNegative val="0"/>
          <c:cat>
            <c:strRef>
              <c:f>Réfrigérants!$C$11:$D$20</c:f>
              <c:strCache>
                <c:ptCount val="10"/>
                <c:pt idx="0">
                  <c:v>R-717 (NH3)</c:v>
                </c:pt>
                <c:pt idx="1">
                  <c:v>R-744 (CO2)</c:v>
                </c:pt>
                <c:pt idx="2">
                  <c:v>R-123</c:v>
                </c:pt>
                <c:pt idx="3">
                  <c:v>R-454B</c:v>
                </c:pt>
                <c:pt idx="4">
                  <c:v>R-32</c:v>
                </c:pt>
                <c:pt idx="5">
                  <c:v>R-134a</c:v>
                </c:pt>
                <c:pt idx="6">
                  <c:v>R-407C</c:v>
                </c:pt>
                <c:pt idx="7">
                  <c:v>R-410A</c:v>
                </c:pt>
                <c:pt idx="8">
                  <c:v>Autre</c:v>
                </c:pt>
                <c:pt idx="9">
                  <c:v>Autre</c:v>
                </c:pt>
              </c:strCache>
            </c:strRef>
          </c:cat>
          <c:val>
            <c:numRef>
              <c:f>Réfrigérants!$F$11:$F$20</c:f>
              <c:numCache>
                <c:formatCode>#,##0</c:formatCode>
                <c:ptCount val="10"/>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AE53-4C2A-A87F-41B8C363C4A9}"/>
            </c:ext>
          </c:extLst>
        </c:ser>
        <c:ser>
          <c:idx val="1"/>
          <c:order val="1"/>
          <c:tx>
            <c:strRef>
              <c:f>Réfrigérants!$G$9</c:f>
              <c:strCache>
                <c:ptCount val="1"/>
                <c:pt idx="0">
                  <c:v>PRC 100</c:v>
                </c:pt>
              </c:strCache>
            </c:strRef>
          </c:tx>
          <c:spPr>
            <a:solidFill>
              <a:schemeClr val="accent2"/>
            </a:solidFill>
            <a:ln>
              <a:noFill/>
            </a:ln>
            <a:effectLst/>
          </c:spPr>
          <c:invertIfNegative val="0"/>
          <c:cat>
            <c:strRef>
              <c:f>Réfrigérants!$C$11:$D$20</c:f>
              <c:strCache>
                <c:ptCount val="10"/>
                <c:pt idx="0">
                  <c:v>R-717 (NH3)</c:v>
                </c:pt>
                <c:pt idx="1">
                  <c:v>R-744 (CO2)</c:v>
                </c:pt>
                <c:pt idx="2">
                  <c:v>R-123</c:v>
                </c:pt>
                <c:pt idx="3">
                  <c:v>R-454B</c:v>
                </c:pt>
                <c:pt idx="4">
                  <c:v>R-32</c:v>
                </c:pt>
                <c:pt idx="5">
                  <c:v>R-134a</c:v>
                </c:pt>
                <c:pt idx="6">
                  <c:v>R-407C</c:v>
                </c:pt>
                <c:pt idx="7">
                  <c:v>R-410A</c:v>
                </c:pt>
                <c:pt idx="8">
                  <c:v>Autre</c:v>
                </c:pt>
                <c:pt idx="9">
                  <c:v>Autre</c:v>
                </c:pt>
              </c:strCache>
            </c:strRef>
          </c:cat>
          <c:val>
            <c:numRef>
              <c:f>Réfrigérants!$G$11:$G$20</c:f>
              <c:numCache>
                <c:formatCode>#,##0</c:formatCode>
                <c:ptCount val="10"/>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1-AE53-4C2A-A87F-41B8C363C4A9}"/>
            </c:ext>
          </c:extLst>
        </c:ser>
        <c:dLbls>
          <c:showLegendKey val="0"/>
          <c:showVal val="0"/>
          <c:showCatName val="0"/>
          <c:showSerName val="0"/>
          <c:showPercent val="0"/>
          <c:showBubbleSize val="0"/>
        </c:dLbls>
        <c:gapWidth val="219"/>
        <c:overlap val="-27"/>
        <c:axId val="761974872"/>
        <c:axId val="761978808"/>
      </c:barChart>
      <c:catAx>
        <c:axId val="761974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978808"/>
        <c:crosses val="autoZero"/>
        <c:auto val="1"/>
        <c:lblAlgn val="ctr"/>
        <c:lblOffset val="100"/>
        <c:noMultiLvlLbl val="0"/>
      </c:catAx>
      <c:valAx>
        <c:axId val="761978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974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lvl="2" algn="ctr" rtl="0">
              <a:defRPr sz="1400" b="0" i="0" u="none" strike="noStrike" kern="1200" spc="0" baseline="0">
                <a:solidFill>
                  <a:sysClr val="windowText" lastClr="000000">
                    <a:lumMod val="65000"/>
                    <a:lumOff val="35000"/>
                  </a:sysClr>
                </a:solidFill>
                <a:latin typeface="+mn-lt"/>
                <a:ea typeface="+mn-ea"/>
                <a:cs typeface="+mn-cs"/>
              </a:defRPr>
            </a:pPr>
            <a:r>
              <a:rPr lang="en-US" sz="1300" b="1"/>
              <a:t>Intensité d'émissions de carbone cycle de vie (60 Ans) </a:t>
            </a:r>
            <a:r>
              <a:rPr lang="en-US" sz="1200" baseline="0"/>
              <a:t>(</a:t>
            </a:r>
            <a:r>
              <a:rPr lang="en-US" sz="1200" b="0" i="0" u="none" strike="noStrike" baseline="0">
                <a:effectLst/>
              </a:rPr>
              <a:t>kg éq. CO</a:t>
            </a:r>
            <a:r>
              <a:rPr lang="en-US" sz="1200" b="0" i="0" u="none" strike="noStrike" baseline="-25000">
                <a:effectLst/>
              </a:rPr>
              <a:t>2</a:t>
            </a:r>
            <a:r>
              <a:rPr lang="en-US" sz="1200" b="0" i="0" u="none" strike="noStrike" baseline="0">
                <a:effectLst/>
              </a:rPr>
              <a:t> /</a:t>
            </a:r>
            <a:r>
              <a:rPr lang="en-US" sz="1200" baseline="0"/>
              <a:t> m</a:t>
            </a:r>
            <a:r>
              <a:rPr lang="en-US" sz="1200" baseline="30000"/>
              <a:t>2</a:t>
            </a:r>
            <a:r>
              <a:rPr lang="en-US" sz="1200" baseline="0"/>
              <a:t>)</a:t>
            </a:r>
          </a:p>
        </c:rich>
      </c:tx>
      <c:overlay val="0"/>
      <c:spPr>
        <a:noFill/>
        <a:ln>
          <a:noFill/>
        </a:ln>
        <a:effectLst/>
      </c:spPr>
      <c:txPr>
        <a:bodyPr rot="0" spcFirstLastPara="1" vertOverflow="ellipsis" vert="horz" wrap="square" anchor="ctr" anchorCtr="0"/>
        <a:lstStyle/>
        <a:p>
          <a:pPr lvl="2" algn="ctr" rtl="0">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24426086710470363"/>
          <c:y val="0.18076835403536012"/>
          <c:w val="0.57326510281834842"/>
          <c:h val="0.71561020961603916"/>
        </c:manualLayout>
      </c:layout>
      <c:pieChart>
        <c:varyColors val="1"/>
        <c:ser>
          <c:idx val="0"/>
          <c:order val="0"/>
          <c:dPt>
            <c:idx val="0"/>
            <c:bubble3D val="0"/>
            <c:spPr>
              <a:solidFill>
                <a:srgbClr val="00837B"/>
              </a:solidFill>
              <a:ln w="19050">
                <a:solidFill>
                  <a:schemeClr val="lt1"/>
                </a:solidFill>
              </a:ln>
              <a:effectLst/>
            </c:spPr>
            <c:extLst>
              <c:ext xmlns:c16="http://schemas.microsoft.com/office/drawing/2014/chart" uri="{C3380CC4-5D6E-409C-BE32-E72D297353CC}">
                <c16:uniqueId val="{00000001-DD87-41AE-8EE2-2162D95FC698}"/>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DD87-41AE-8EE2-2162D95FC698}"/>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DD87-41AE-8EE2-2162D95FC698}"/>
              </c:ext>
            </c:extLst>
          </c:dPt>
          <c:dPt>
            <c:idx val="3"/>
            <c:bubble3D val="0"/>
            <c:spPr>
              <a:solidFill>
                <a:srgbClr val="C00000"/>
              </a:solidFill>
              <a:ln w="19050">
                <a:solidFill>
                  <a:schemeClr val="lt1"/>
                </a:solidFill>
              </a:ln>
              <a:effectLst/>
            </c:spPr>
            <c:extLst>
              <c:ext xmlns:c16="http://schemas.microsoft.com/office/drawing/2014/chart" uri="{C3380CC4-5D6E-409C-BE32-E72D297353CC}">
                <c16:uniqueId val="{00000007-DD87-41AE-8EE2-2162D95FC6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Graphiques!$D$13:$D$16</c:f>
              <c:strCache>
                <c:ptCount val="4"/>
                <c:pt idx="0">
                  <c:v>Initiale</c:v>
                </c:pt>
                <c:pt idx="1">
                  <c:v>Opérationnel</c:v>
                </c:pt>
                <c:pt idx="2">
                  <c:v>Exploitation</c:v>
                </c:pt>
                <c:pt idx="3">
                  <c:v>Fin de vie</c:v>
                </c:pt>
              </c:strCache>
            </c:strRef>
          </c:cat>
          <c:val>
            <c:numRef>
              <c:f>Graphiques!$E$13:$E$16</c:f>
              <c:numCache>
                <c:formatCode>#,##0.00</c:formatCode>
                <c:ptCount val="4"/>
                <c:pt idx="0">
                  <c:v>0</c:v>
                </c:pt>
                <c:pt idx="1">
                  <c:v>#N/A</c:v>
                </c:pt>
                <c:pt idx="2">
                  <c:v>0</c:v>
                </c:pt>
                <c:pt idx="3">
                  <c:v>0</c:v>
                </c:pt>
              </c:numCache>
            </c:numRef>
          </c:val>
          <c:extLst>
            <c:ext xmlns:c16="http://schemas.microsoft.com/office/drawing/2014/chart" uri="{C3380CC4-5D6E-409C-BE32-E72D297353CC}">
              <c16:uniqueId val="{00000008-DD87-41AE-8EE2-2162D95FC698}"/>
            </c:ext>
          </c:extLst>
        </c:ser>
        <c:dLbls>
          <c:showLegendKey val="0"/>
          <c:showVal val="0"/>
          <c:showCatName val="0"/>
          <c:showSerName val="0"/>
          <c:showPercent val="0"/>
          <c:showBubbleSize val="0"/>
          <c:showLeaderLines val="1"/>
        </c:dLbls>
        <c:firstSliceAng val="134"/>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Émissions de carbone cycle de vie (60 Ans)</a:t>
            </a:r>
            <a:endParaRPr lang="en-CA" sz="1400">
              <a:effectLst/>
            </a:endParaRPr>
          </a:p>
        </c:rich>
      </c:tx>
      <c:layout>
        <c:manualLayout>
          <c:xMode val="edge"/>
          <c:yMode val="edge"/>
          <c:x val="0.23714427315358969"/>
          <c:y val="1.894916314409658E-2"/>
        </c:manualLayout>
      </c:layout>
      <c:overlay val="0"/>
      <c:spPr>
        <a:noFill/>
        <a:ln>
          <a:noFill/>
        </a:ln>
        <a:effectLst/>
      </c:spPr>
    </c:title>
    <c:autoTitleDeleted val="0"/>
    <c:plotArea>
      <c:layout>
        <c:manualLayout>
          <c:layoutTarget val="inner"/>
          <c:xMode val="edge"/>
          <c:yMode val="edge"/>
          <c:x val="0.15836870268281042"/>
          <c:y val="0.210468063239998"/>
          <c:w val="0.81916283334334794"/>
          <c:h val="0.65271356599475938"/>
        </c:manualLayout>
      </c:layout>
      <c:barChart>
        <c:barDir val="col"/>
        <c:grouping val="stacked"/>
        <c:varyColors val="0"/>
        <c:ser>
          <c:idx val="1"/>
          <c:order val="0"/>
          <c:tx>
            <c:strRef>
              <c:f>Graphiques!$K$13</c:f>
              <c:strCache>
                <c:ptCount val="1"/>
                <c:pt idx="0">
                  <c:v>Initiale</c:v>
                </c:pt>
              </c:strCache>
            </c:strRef>
          </c:tx>
          <c:spPr>
            <a:solidFill>
              <a:srgbClr val="00837B"/>
            </a:solidFill>
          </c:spPr>
          <c:invertIfNegative val="0"/>
          <c:dLbls>
            <c:dLbl>
              <c:idx val="12"/>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9B-4106-AF1E-BCF6AE2527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Graphiques!$J$14:$J$27</c15:sqref>
                  </c15:fullRef>
                </c:ext>
              </c:extLst>
              <c:f>Graphiques!$J$14:$J$27</c:f>
              <c:numCache>
                <c:formatCode>General</c:formatCode>
                <c:ptCount val="14"/>
                <c:pt idx="0">
                  <c:v>0</c:v>
                </c:pt>
                <c:pt idx="1">
                  <c:v>5</c:v>
                </c:pt>
                <c:pt idx="2">
                  <c:v>10</c:v>
                </c:pt>
                <c:pt idx="3">
                  <c:v>15</c:v>
                </c:pt>
                <c:pt idx="4">
                  <c:v>20</c:v>
                </c:pt>
                <c:pt idx="5">
                  <c:v>25</c:v>
                </c:pt>
                <c:pt idx="6">
                  <c:v>30</c:v>
                </c:pt>
                <c:pt idx="7">
                  <c:v>35</c:v>
                </c:pt>
                <c:pt idx="8">
                  <c:v>40</c:v>
                </c:pt>
                <c:pt idx="9">
                  <c:v>45</c:v>
                </c:pt>
                <c:pt idx="10">
                  <c:v>50</c:v>
                </c:pt>
                <c:pt idx="11">
                  <c:v>55</c:v>
                </c:pt>
                <c:pt idx="12">
                  <c:v>60</c:v>
                </c:pt>
              </c:numCache>
            </c:numRef>
          </c:cat>
          <c:val>
            <c:numRef>
              <c:extLst>
                <c:ext xmlns:c15="http://schemas.microsoft.com/office/drawing/2012/chart" uri="{02D57815-91ED-43cb-92C2-25804820EDAC}">
                  <c15:fullRef>
                    <c15:sqref>Graphiques!$K$14:$K$28</c15:sqref>
                  </c15:fullRef>
                </c:ext>
              </c:extLst>
              <c:f>Graphiques!$K$14:$K$27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39B-4106-AF1E-BCF6AE2527B0}"/>
            </c:ext>
          </c:extLst>
        </c:ser>
        <c:ser>
          <c:idx val="2"/>
          <c:order val="1"/>
          <c:tx>
            <c:strRef>
              <c:f>Graphiques!$L$13</c:f>
              <c:strCache>
                <c:ptCount val="1"/>
                <c:pt idx="0">
                  <c:v>Opérationnel</c:v>
                </c:pt>
              </c:strCache>
            </c:strRef>
          </c:tx>
          <c:spPr>
            <a:solidFill>
              <a:srgbClr val="FFC000"/>
            </a:solidFill>
          </c:spPr>
          <c:invertIfNegative val="0"/>
          <c:dLbls>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9B-4106-AF1E-BCF6AE2527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Graphiques!$J$14:$J$27</c15:sqref>
                  </c15:fullRef>
                </c:ext>
              </c:extLst>
              <c:f>Graphiques!$J$14:$J$27</c:f>
              <c:numCache>
                <c:formatCode>General</c:formatCode>
                <c:ptCount val="14"/>
                <c:pt idx="0">
                  <c:v>0</c:v>
                </c:pt>
                <c:pt idx="1">
                  <c:v>5</c:v>
                </c:pt>
                <c:pt idx="2">
                  <c:v>10</c:v>
                </c:pt>
                <c:pt idx="3">
                  <c:v>15</c:v>
                </c:pt>
                <c:pt idx="4">
                  <c:v>20</c:v>
                </c:pt>
                <c:pt idx="5">
                  <c:v>25</c:v>
                </c:pt>
                <c:pt idx="6">
                  <c:v>30</c:v>
                </c:pt>
                <c:pt idx="7">
                  <c:v>35</c:v>
                </c:pt>
                <c:pt idx="8">
                  <c:v>40</c:v>
                </c:pt>
                <c:pt idx="9">
                  <c:v>45</c:v>
                </c:pt>
                <c:pt idx="10">
                  <c:v>50</c:v>
                </c:pt>
                <c:pt idx="11">
                  <c:v>55</c:v>
                </c:pt>
                <c:pt idx="12">
                  <c:v>60</c:v>
                </c:pt>
              </c:numCache>
            </c:numRef>
          </c:cat>
          <c:val>
            <c:numRef>
              <c:extLst>
                <c:ext xmlns:c15="http://schemas.microsoft.com/office/drawing/2012/chart" uri="{02D57815-91ED-43cb-92C2-25804820EDAC}">
                  <c15:fullRef>
                    <c15:sqref>Graphiques!$L$14:$L$28</c15:sqref>
                  </c15:fullRef>
                </c:ext>
              </c:extLst>
              <c:f>Graphiques!$L$14:$L$27</c:f>
              <c:numCache>
                <c:formatCode>#,##0</c:formatCode>
                <c:ptCount val="14"/>
                <c:pt idx="0">
                  <c:v>0</c:v>
                </c:pt>
                <c:pt idx="1">
                  <c:v>#N/A</c:v>
                </c:pt>
                <c:pt idx="2">
                  <c:v>#N/A</c:v>
                </c:pt>
                <c:pt idx="3">
                  <c:v>#N/A</c:v>
                </c:pt>
                <c:pt idx="4">
                  <c:v>#N/A</c:v>
                </c:pt>
                <c:pt idx="5">
                  <c:v>#N/A</c:v>
                </c:pt>
                <c:pt idx="6">
                  <c:v>#N/A</c:v>
                </c:pt>
                <c:pt idx="7">
                  <c:v>#N/A</c:v>
                </c:pt>
                <c:pt idx="8">
                  <c:v>#N/A</c:v>
                </c:pt>
                <c:pt idx="9">
                  <c:v>#N/A</c:v>
                </c:pt>
                <c:pt idx="10">
                  <c:v>#N/A</c:v>
                </c:pt>
                <c:pt idx="11">
                  <c:v>#N/A</c:v>
                </c:pt>
                <c:pt idx="12">
                  <c:v>#N/A</c:v>
                </c:pt>
              </c:numCache>
            </c:numRef>
          </c:val>
          <c:extLst>
            <c:ext xmlns:c16="http://schemas.microsoft.com/office/drawing/2014/chart" uri="{C3380CC4-5D6E-409C-BE32-E72D297353CC}">
              <c16:uniqueId val="{00000003-E39B-4106-AF1E-BCF6AE2527B0}"/>
            </c:ext>
          </c:extLst>
        </c:ser>
        <c:ser>
          <c:idx val="3"/>
          <c:order val="2"/>
          <c:tx>
            <c:strRef>
              <c:f>Graphiques!$M$13</c:f>
              <c:strCache>
                <c:ptCount val="1"/>
                <c:pt idx="0">
                  <c:v>Exploitation</c:v>
                </c:pt>
              </c:strCache>
            </c:strRef>
          </c:tx>
          <c:spPr>
            <a:solidFill>
              <a:srgbClr val="4472C4"/>
            </a:solidFill>
          </c:spPr>
          <c:invertIfNegative val="0"/>
          <c:dLbls>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9B-4106-AF1E-BCF6AE2527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Graphiques!$J$14:$J$27</c15:sqref>
                  </c15:fullRef>
                </c:ext>
              </c:extLst>
              <c:f>Graphiques!$J$14:$J$27</c:f>
              <c:numCache>
                <c:formatCode>General</c:formatCode>
                <c:ptCount val="14"/>
                <c:pt idx="0">
                  <c:v>0</c:v>
                </c:pt>
                <c:pt idx="1">
                  <c:v>5</c:v>
                </c:pt>
                <c:pt idx="2">
                  <c:v>10</c:v>
                </c:pt>
                <c:pt idx="3">
                  <c:v>15</c:v>
                </c:pt>
                <c:pt idx="4">
                  <c:v>20</c:v>
                </c:pt>
                <c:pt idx="5">
                  <c:v>25</c:v>
                </c:pt>
                <c:pt idx="6">
                  <c:v>30</c:v>
                </c:pt>
                <c:pt idx="7">
                  <c:v>35</c:v>
                </c:pt>
                <c:pt idx="8">
                  <c:v>40</c:v>
                </c:pt>
                <c:pt idx="9">
                  <c:v>45</c:v>
                </c:pt>
                <c:pt idx="10">
                  <c:v>50</c:v>
                </c:pt>
                <c:pt idx="11">
                  <c:v>55</c:v>
                </c:pt>
                <c:pt idx="12">
                  <c:v>60</c:v>
                </c:pt>
              </c:numCache>
            </c:numRef>
          </c:cat>
          <c:val>
            <c:numRef>
              <c:extLst>
                <c:ext xmlns:c15="http://schemas.microsoft.com/office/drawing/2012/chart" uri="{02D57815-91ED-43cb-92C2-25804820EDAC}">
                  <c15:fullRef>
                    <c15:sqref>Graphiques!$M$14:$M$28</c15:sqref>
                  </c15:fullRef>
                </c:ext>
              </c:extLst>
              <c:f>Graphiques!$M$14:$M$27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E39B-4106-AF1E-BCF6AE2527B0}"/>
            </c:ext>
          </c:extLst>
        </c:ser>
        <c:ser>
          <c:idx val="4"/>
          <c:order val="3"/>
          <c:tx>
            <c:strRef>
              <c:f>Graphiques!$N$13</c:f>
              <c:strCache>
                <c:ptCount val="1"/>
                <c:pt idx="0">
                  <c:v>Fin de vie</c:v>
                </c:pt>
              </c:strCache>
            </c:strRef>
          </c:tx>
          <c:spPr>
            <a:solidFill>
              <a:srgbClr val="C00000"/>
            </a:solidFill>
          </c:spPr>
          <c:invertIfNegative val="0"/>
          <c:dLbls>
            <c:dLbl>
              <c:idx val="1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39B-4106-AF1E-BCF6AE2527B0}"/>
                </c:ext>
              </c:extLst>
            </c:dLbl>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Graphiques!$J$14:$J$27</c15:sqref>
                  </c15:fullRef>
                </c:ext>
              </c:extLst>
              <c:f>Graphiques!$J$14:$J$27</c:f>
              <c:numCache>
                <c:formatCode>General</c:formatCode>
                <c:ptCount val="14"/>
                <c:pt idx="0">
                  <c:v>0</c:v>
                </c:pt>
                <c:pt idx="1">
                  <c:v>5</c:v>
                </c:pt>
                <c:pt idx="2">
                  <c:v>10</c:v>
                </c:pt>
                <c:pt idx="3">
                  <c:v>15</c:v>
                </c:pt>
                <c:pt idx="4">
                  <c:v>20</c:v>
                </c:pt>
                <c:pt idx="5">
                  <c:v>25</c:v>
                </c:pt>
                <c:pt idx="6">
                  <c:v>30</c:v>
                </c:pt>
                <c:pt idx="7">
                  <c:v>35</c:v>
                </c:pt>
                <c:pt idx="8">
                  <c:v>40</c:v>
                </c:pt>
                <c:pt idx="9">
                  <c:v>45</c:v>
                </c:pt>
                <c:pt idx="10">
                  <c:v>50</c:v>
                </c:pt>
                <c:pt idx="11">
                  <c:v>55</c:v>
                </c:pt>
                <c:pt idx="12">
                  <c:v>60</c:v>
                </c:pt>
              </c:numCache>
            </c:numRef>
          </c:cat>
          <c:val>
            <c:numRef>
              <c:extLst>
                <c:ext xmlns:c15="http://schemas.microsoft.com/office/drawing/2012/chart" uri="{02D57815-91ED-43cb-92C2-25804820EDAC}">
                  <c15:fullRef>
                    <c15:sqref>Graphiques!$N$14:$N$28</c15:sqref>
                  </c15:fullRef>
                </c:ext>
              </c:extLst>
              <c:f>Graphiques!$N$14:$N$27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E39B-4106-AF1E-BCF6AE2527B0}"/>
            </c:ext>
          </c:extLst>
        </c:ser>
        <c:dLbls>
          <c:showLegendKey val="0"/>
          <c:showVal val="0"/>
          <c:showCatName val="0"/>
          <c:showSerName val="0"/>
          <c:showPercent val="0"/>
          <c:showBubbleSize val="0"/>
        </c:dLbls>
        <c:gapWidth val="150"/>
        <c:overlap val="100"/>
        <c:axId val="543011376"/>
        <c:axId val="543009080"/>
      </c:barChart>
      <c:catAx>
        <c:axId val="543011376"/>
        <c:scaling>
          <c:orientation val="minMax"/>
        </c:scaling>
        <c:delete val="0"/>
        <c:axPos val="b"/>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CA" sz="1100" b="1"/>
                  <a:t>Ans</a:t>
                </a:r>
              </a:p>
            </c:rich>
          </c:tx>
          <c:layout>
            <c:manualLayout>
              <c:xMode val="edge"/>
              <c:yMode val="edge"/>
              <c:x val="0.47522576863214905"/>
              <c:y val="0.93073900654321096"/>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09080"/>
        <c:crossesAt val="0"/>
        <c:auto val="1"/>
        <c:lblAlgn val="ctr"/>
        <c:lblOffset val="100"/>
        <c:noMultiLvlLbl val="0"/>
      </c:catAx>
      <c:valAx>
        <c:axId val="543009080"/>
        <c:scaling>
          <c:orientation val="minMax"/>
          <c:min val="0"/>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65000"/>
                        <a:lumOff val="35000"/>
                      </a:sysClr>
                    </a:solidFill>
                    <a:latin typeface="+mn-lt"/>
                    <a:ea typeface="+mn-ea"/>
                    <a:cs typeface="+mn-cs"/>
                  </a:defRPr>
                </a:pPr>
                <a:r>
                  <a:rPr lang="en-CA" sz="1100" b="1" i="0" baseline="0">
                    <a:effectLst/>
                  </a:rPr>
                  <a:t>Émissions de carbone cumulées</a:t>
                </a:r>
                <a:endParaRPr lang="en-CA" sz="11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65000"/>
                        <a:lumOff val="35000"/>
                      </a:sysClr>
                    </a:solidFill>
                    <a:latin typeface="+mn-lt"/>
                    <a:ea typeface="+mn-ea"/>
                    <a:cs typeface="+mn-cs"/>
                  </a:defRPr>
                </a:pPr>
                <a:r>
                  <a:rPr lang="en-CA" sz="1100" b="1" i="0" baseline="0">
                    <a:effectLst/>
                  </a:rPr>
                  <a:t> (tonnes éq. CO</a:t>
                </a:r>
                <a:r>
                  <a:rPr lang="en-CA" sz="1100" b="1" i="0" baseline="-25000">
                    <a:effectLst/>
                  </a:rPr>
                  <a:t>2</a:t>
                </a:r>
                <a:r>
                  <a:rPr lang="en-CA" sz="1100" b="1" i="0" baseline="0">
                    <a:effectLst/>
                  </a:rPr>
                  <a:t>)</a:t>
                </a:r>
                <a:endParaRPr lang="en-CA" sz="11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65000"/>
                        <a:lumOff val="35000"/>
                      </a:sysClr>
                    </a:solidFill>
                    <a:latin typeface="+mn-lt"/>
                    <a:ea typeface="+mn-ea"/>
                    <a:cs typeface="+mn-cs"/>
                  </a:defRPr>
                </a:pPr>
                <a:endParaRPr lang="en-CA" sz="1100"/>
              </a:p>
            </c:rich>
          </c:tx>
          <c:layout>
            <c:manualLayout>
              <c:xMode val="edge"/>
              <c:yMode val="edge"/>
              <c:x val="2.3421497135292712E-3"/>
              <c:y val="0.23787478831451928"/>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11376"/>
        <c:crosses val="autoZero"/>
        <c:crossBetween val="between"/>
      </c:valAx>
      <c:spPr>
        <a:noFill/>
        <a:ln>
          <a:solidFill>
            <a:sysClr val="window" lastClr="FFFFFF">
              <a:shade val="50000"/>
            </a:sysClr>
          </a:solidFill>
        </a:ln>
        <a:effectLst/>
      </c:spPr>
    </c:plotArea>
    <c:legend>
      <c:legendPos val="t"/>
      <c:layout>
        <c:manualLayout>
          <c:xMode val="edge"/>
          <c:yMode val="edge"/>
          <c:x val="0.11869352815254552"/>
          <c:y val="9.8875684960223587E-2"/>
          <c:w val="0.84997144353680143"/>
          <c:h val="7.31265817534325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ysClr val="windowText" lastClr="000000">
          <a:lumMod val="15000"/>
          <a:lumOff val="85000"/>
          <a:alpha val="99000"/>
        </a:sys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baseline="0">
                <a:effectLst/>
              </a:rPr>
              <a:t>Measures de réduction du carbone opérationnel  </a:t>
            </a:r>
            <a:endParaRPr lang="en-CA" sz="1400">
              <a:effectLst/>
            </a:endParaRPr>
          </a:p>
        </c:rich>
      </c:tx>
      <c:layout>
        <c:manualLayout>
          <c:xMode val="edge"/>
          <c:yMode val="edge"/>
          <c:x val="0.23803412929222414"/>
          <c:y val="4.117816679556909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207112152178581"/>
          <c:y val="0.17498753847078338"/>
          <c:w val="0.56628912037037038"/>
          <c:h val="0.71799371277950497"/>
        </c:manualLayout>
      </c:layout>
      <c:doughnutChart>
        <c:varyColors val="1"/>
        <c:ser>
          <c:idx val="3"/>
          <c:order val="0"/>
          <c:tx>
            <c:strRef>
              <c:f>Graphiques!$S$15:$S$22</c:f>
              <c:strCache>
                <c:ptCount val="8"/>
                <c:pt idx="0">
                  <c:v>Biogaz</c:v>
                </c:pt>
                <c:pt idx="1">
                  <c:v>Biomasse</c:v>
                </c:pt>
                <c:pt idx="2">
                  <c:v>Énergie renouvelable privée : électricité</c:v>
                </c:pt>
                <c:pt idx="3">
                  <c:v>Énergie renouvelable privée : solaire thermique</c:v>
                </c:pt>
                <c:pt idx="4">
                  <c:v>Produits d’énergie verte</c:v>
                </c:pt>
                <c:pt idx="5">
                  <c:v>Énergie verte exportée</c:v>
                </c:pt>
                <c:pt idx="6">
                  <c:v>Chaleur Verte</c:v>
                </c:pt>
                <c:pt idx="7">
                  <c:v>Crédits de carbone: opérationnel</c:v>
                </c:pt>
              </c:strCache>
            </c:strRef>
          </c:tx>
          <c:dPt>
            <c:idx val="0"/>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1-47D2-404A-B0F6-C34A9A0A99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7D2-404A-B0F6-C34A9A0A991B}"/>
              </c:ext>
            </c:extLst>
          </c:dPt>
          <c:dPt>
            <c:idx val="2"/>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5-47D2-404A-B0F6-C34A9A0A991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7D2-404A-B0F6-C34A9A0A991B}"/>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47D2-404A-B0F6-C34A9A0A991B}"/>
              </c:ext>
            </c:extLst>
          </c:dPt>
          <c:dPt>
            <c:idx val="5"/>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B-47D2-404A-B0F6-C34A9A0A991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7D2-404A-B0F6-C34A9A0A991B}"/>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3111-4CA1-AE47-923FDB68987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Graphiques!$S$15:$S$22</c:f>
              <c:strCache>
                <c:ptCount val="8"/>
                <c:pt idx="0">
                  <c:v>Biogaz</c:v>
                </c:pt>
                <c:pt idx="1">
                  <c:v>Biomasse</c:v>
                </c:pt>
                <c:pt idx="2">
                  <c:v>Énergie renouvelable privée : électricité</c:v>
                </c:pt>
                <c:pt idx="3">
                  <c:v>Énergie renouvelable privée : solaire thermique</c:v>
                </c:pt>
                <c:pt idx="4">
                  <c:v>Produits d’énergie verte</c:v>
                </c:pt>
                <c:pt idx="5">
                  <c:v>Énergie verte exportée</c:v>
                </c:pt>
                <c:pt idx="6">
                  <c:v>Chaleur Verte</c:v>
                </c:pt>
                <c:pt idx="7">
                  <c:v>Crédits de carbone: opérationnel</c:v>
                </c:pt>
              </c:strCache>
            </c:strRef>
          </c:cat>
          <c:val>
            <c:numRef>
              <c:f>Graphiques!$V$15:$V$22</c:f>
              <c:numCache>
                <c:formatCode>0.0%</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E-47D2-404A-B0F6-C34A9A0A991B}"/>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4"/>
                <c:order val="1"/>
                <c:tx>
                  <c:strRef>
                    <c:extLst>
                      <c:ext uri="{02D57815-91ED-43cb-92C2-25804820EDAC}">
                        <c15:formulaRef>
                          <c15:sqref>'Carbon Summary'!#REF!</c15:sqref>
                        </c15:formulaRef>
                      </c:ext>
                    </c:extLst>
                    <c:strCache>
                      <c:ptCount val="1"/>
                      <c:pt idx="0">
                        <c:v>#REF!</c:v>
                      </c:pt>
                    </c:strCache>
                  </c:strRef>
                </c:tx>
                <c:dPt>
                  <c:idx val="0"/>
                  <c:bubble3D val="0"/>
                  <c:spPr>
                    <a:noFill/>
                    <a:ln w="19050">
                      <a:solidFill>
                        <a:schemeClr val="accent2"/>
                      </a:solidFill>
                    </a:ln>
                    <a:effectLst/>
                  </c:spPr>
                  <c:extLst>
                    <c:ext xmlns:c16="http://schemas.microsoft.com/office/drawing/2014/chart" uri="{C3380CC4-5D6E-409C-BE32-E72D297353CC}">
                      <c16:uniqueId val="{00000010-47D2-404A-B0F6-C34A9A0A99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2-47D2-404A-B0F6-C34A9A0A991B}"/>
                    </c:ext>
                  </c:extLst>
                </c:dPt>
                <c:dPt>
                  <c:idx val="2"/>
                  <c:bubble3D val="0"/>
                  <c:spPr>
                    <a:noFill/>
                    <a:ln w="19050">
                      <a:solidFill>
                        <a:schemeClr val="accent6"/>
                      </a:solidFill>
                    </a:ln>
                    <a:effectLst/>
                  </c:spPr>
                  <c:extLst>
                    <c:ext xmlns:c16="http://schemas.microsoft.com/office/drawing/2014/chart" uri="{C3380CC4-5D6E-409C-BE32-E72D297353CC}">
                      <c16:uniqueId val="{00000015-F04F-4671-9516-A6C5B7253F6C}"/>
                    </c:ext>
                  </c:extLst>
                </c:dPt>
                <c:dLbls>
                  <c:dLbl>
                    <c:idx val="0"/>
                    <c:tx>
                      <c:rich>
                        <a:bodyPr/>
                        <a:lstStyle/>
                        <a:p>
                          <a:endParaRPr lang="en-US"/>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10-47D2-404A-B0F6-C34A9A0A991B}"/>
                      </c:ext>
                    </c:extLst>
                  </c:dLbl>
                  <c:dLbl>
                    <c:idx val="2"/>
                    <c:tx>
                      <c:rich>
                        <a:bodyPr/>
                        <a:lstStyle/>
                        <a:p>
                          <a:endParaRPr lang="en-US"/>
                        </a:p>
                      </c:rich>
                    </c:tx>
                    <c:showLegendKey val="0"/>
                    <c:showVal val="0"/>
                    <c:showCatName val="0"/>
                    <c:showSerName val="0"/>
                    <c:showPercent val="0"/>
                    <c:showBubbleSize val="0"/>
                    <c:extLst>
                      <c:ext uri="{CE6537A1-D6FC-4f65-9D91-7224C49458BB}">
                        <c15:showDataLabelsRange val="0"/>
                      </c:ext>
                      <c:ext xmlns:c16="http://schemas.microsoft.com/office/drawing/2014/chart" uri="{C3380CC4-5D6E-409C-BE32-E72D297353CC}">
                        <c16:uniqueId val="{00000015-F04F-4671-9516-A6C5B7253F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15:showDataLabelsRange val="1"/>
                    </c:ext>
                  </c:extLst>
                </c:dLbls>
                <c:cat>
                  <c:strRef>
                    <c:extLst>
                      <c:ext uri="{02D57815-91ED-43cb-92C2-25804820EDAC}">
                        <c15:formulaRef>
                          <c15:sqref>Graphiques!$S$15:$S$22</c15:sqref>
                        </c15:formulaRef>
                      </c:ext>
                    </c:extLst>
                    <c:strCache>
                      <c:ptCount val="8"/>
                      <c:pt idx="0">
                        <c:v>Biogaz</c:v>
                      </c:pt>
                      <c:pt idx="1">
                        <c:v>Biomasse</c:v>
                      </c:pt>
                      <c:pt idx="2">
                        <c:v>Énergie renouvelable privée : électricité</c:v>
                      </c:pt>
                      <c:pt idx="3">
                        <c:v>Énergie renouvelable privée : solaire thermique</c:v>
                      </c:pt>
                      <c:pt idx="4">
                        <c:v>Produits d’énergie verte</c:v>
                      </c:pt>
                      <c:pt idx="5">
                        <c:v>Énergie verte exportée</c:v>
                      </c:pt>
                      <c:pt idx="6">
                        <c:v>Chaleur Verte</c:v>
                      </c:pt>
                      <c:pt idx="7">
                        <c:v>Crédits de carbone: opérationnel</c:v>
                      </c:pt>
                    </c:strCache>
                  </c:strRef>
                </c:cat>
                <c:val>
                  <c:numRef>
                    <c:extLst>
                      <c:ext uri="{02D57815-91ED-43cb-92C2-25804820EDAC}">
                        <c15:formulaRef>
                          <c15:sqref>Graphiques!$X$15:$Z$15</c15:sqref>
                        </c15:formulaRef>
                      </c:ext>
                    </c:extLst>
                    <c:numCache>
                      <c:formatCode>#,##0.00</c:formatCode>
                      <c:ptCount val="3"/>
                    </c:numCache>
                  </c:numRef>
                </c:val>
                <c:extLst>
                  <c:ext xmlns:c16="http://schemas.microsoft.com/office/drawing/2014/chart" uri="{C3380CC4-5D6E-409C-BE32-E72D297353CC}">
                    <c16:uniqueId val="{00000015-47D2-404A-B0F6-C34A9A0A991B}"/>
                  </c:ext>
                </c:extLst>
              </c15:ser>
            </c15:filteredPieSeries>
          </c:ext>
        </c:extLst>
      </c:doughnutChart>
      <c:spPr>
        <a:noFill/>
        <a:ln>
          <a:noFill/>
        </a:ln>
        <a:effectLst/>
      </c:spPr>
    </c:plotArea>
    <c:legend>
      <c:legendPos val="r"/>
      <c:layout>
        <c:manualLayout>
          <c:xMode val="edge"/>
          <c:yMode val="edge"/>
          <c:x val="0.678028903355683"/>
          <c:y val="0.19854475493690929"/>
          <c:w val="0.32021136263724631"/>
          <c:h val="0.7252025558145852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19050"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2.png"/><Relationship Id="rId4" Type="http://schemas.openxmlformats.org/officeDocument/2006/relationships/chart" Target="../charts/chart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96174</xdr:colOff>
      <xdr:row>1</xdr:row>
      <xdr:rowOff>77179</xdr:rowOff>
    </xdr:from>
    <xdr:to>
      <xdr:col>4</xdr:col>
      <xdr:colOff>38100</xdr:colOff>
      <xdr:row>5</xdr:row>
      <xdr:rowOff>92728</xdr:rowOff>
    </xdr:to>
    <xdr:pic>
      <xdr:nvPicPr>
        <xdr:cNvPr id="3" name="Picture 2">
          <a:extLst>
            <a:ext uri="{FF2B5EF4-FFF2-40B4-BE49-F238E27FC236}">
              <a16:creationId xmlns:a16="http://schemas.microsoft.com/office/drawing/2014/main" id="{7014C230-0397-4627-8F9E-22E6A20778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4131" y="262236"/>
          <a:ext cx="910755" cy="886406"/>
        </a:xfrm>
        <a:prstGeom prst="rect">
          <a:avLst/>
        </a:prstGeom>
      </xdr:spPr>
    </xdr:pic>
    <xdr:clientData/>
  </xdr:twoCellAnchor>
  <xdr:twoCellAnchor editAs="oneCell">
    <xdr:from>
      <xdr:col>12</xdr:col>
      <xdr:colOff>323753</xdr:colOff>
      <xdr:row>12</xdr:row>
      <xdr:rowOff>438326</xdr:rowOff>
    </xdr:from>
    <xdr:to>
      <xdr:col>14</xdr:col>
      <xdr:colOff>396687</xdr:colOff>
      <xdr:row>18</xdr:row>
      <xdr:rowOff>97310</xdr:rowOff>
    </xdr:to>
    <xdr:pic>
      <xdr:nvPicPr>
        <xdr:cNvPr id="5" name="Picture 4">
          <a:extLst>
            <a:ext uri="{FF2B5EF4-FFF2-40B4-BE49-F238E27FC236}">
              <a16:creationId xmlns:a16="http://schemas.microsoft.com/office/drawing/2014/main" id="{50255519-3464-4552-A054-B963786F2C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38753" y="4118786"/>
          <a:ext cx="1281794" cy="126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608512</xdr:colOff>
      <xdr:row>1</xdr:row>
      <xdr:rowOff>19594</xdr:rowOff>
    </xdr:from>
    <xdr:to>
      <xdr:col>26</xdr:col>
      <xdr:colOff>489857</xdr:colOff>
      <xdr:row>7</xdr:row>
      <xdr:rowOff>15514</xdr:rowOff>
    </xdr:to>
    <xdr:sp macro="" textlink="">
      <xdr:nvSpPr>
        <xdr:cNvPr id="11" name="TextBox 10">
          <a:extLst>
            <a:ext uri="{FF2B5EF4-FFF2-40B4-BE49-F238E27FC236}">
              <a16:creationId xmlns:a16="http://schemas.microsoft.com/office/drawing/2014/main" id="{A497A144-DCD1-486E-96E4-452B5904C3D1}"/>
            </a:ext>
          </a:extLst>
        </xdr:cNvPr>
        <xdr:cNvSpPr txBox="1"/>
      </xdr:nvSpPr>
      <xdr:spPr>
        <a:xfrm>
          <a:off x="608512" y="196487"/>
          <a:ext cx="23557774" cy="1179741"/>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 Classeur de la Norme du bâtiment</a:t>
          </a:r>
          <a:r>
            <a:rPr lang="en-US" sz="2000" b="1" baseline="0"/>
            <a:t> à carbone zéro - Design v3</a:t>
          </a:r>
          <a:endParaRPr lang="en-US" sz="2000" b="1"/>
        </a:p>
        <a:p>
          <a:pPr algn="ctr"/>
          <a:r>
            <a:rPr lang="en-US" sz="1800" b="1"/>
            <a:t>Graphiques</a:t>
          </a:r>
        </a:p>
        <a:p>
          <a:pPr algn="ctr"/>
          <a:endParaRPr lang="en-US" sz="800" b="1"/>
        </a:p>
        <a:p>
          <a:pPr algn="ctr"/>
          <a:r>
            <a:rPr lang="en-US" sz="1600" b="1">
              <a:solidFill>
                <a:srgbClr val="00837B"/>
              </a:solidFill>
              <a:latin typeface="+mn-lt"/>
              <a:ea typeface="+mn-ea"/>
              <a:cs typeface="+mn-cs"/>
            </a:rPr>
            <a:t>[ Cet onglet est</a:t>
          </a:r>
          <a:r>
            <a:rPr lang="en-US" sz="1600" b="1" baseline="0">
              <a:solidFill>
                <a:srgbClr val="00837B"/>
              </a:solidFill>
              <a:latin typeface="+mn-lt"/>
              <a:ea typeface="+mn-ea"/>
              <a:cs typeface="+mn-cs"/>
            </a:rPr>
            <a:t> offert aux</a:t>
          </a:r>
          <a:r>
            <a:rPr lang="en-US" sz="1600" b="1">
              <a:solidFill>
                <a:srgbClr val="00837B"/>
              </a:solidFill>
              <a:latin typeface="+mn-lt"/>
              <a:ea typeface="+mn-ea"/>
              <a:cs typeface="+mn-cs"/>
            </a:rPr>
            <a:t> requérants pour modifier les graphiques visuels à leur propre but et l’utilisation ] </a:t>
          </a:r>
        </a:p>
        <a:p>
          <a:pPr algn="ctr"/>
          <a:endParaRPr lang="en-US" sz="1600" b="1">
            <a:solidFill>
              <a:srgbClr val="00837B"/>
            </a:solidFill>
            <a:latin typeface="+mn-lt"/>
            <a:ea typeface="+mn-ea"/>
            <a:cs typeface="+mn-cs"/>
          </a:endParaRPr>
        </a:p>
        <a:p>
          <a:pPr algn="ctr"/>
          <a:endParaRPr lang="en-US" sz="1800" b="1"/>
        </a:p>
      </xdr:txBody>
    </xdr:sp>
    <xdr:clientData/>
  </xdr:twoCellAnchor>
  <xdr:twoCellAnchor editAs="oneCell">
    <xdr:from>
      <xdr:col>1</xdr:col>
      <xdr:colOff>237902</xdr:colOff>
      <xdr:row>2</xdr:row>
      <xdr:rowOff>55147</xdr:rowOff>
    </xdr:from>
    <xdr:to>
      <xdr:col>2</xdr:col>
      <xdr:colOff>504874</xdr:colOff>
      <xdr:row>6</xdr:row>
      <xdr:rowOff>58456</xdr:rowOff>
    </xdr:to>
    <xdr:pic>
      <xdr:nvPicPr>
        <xdr:cNvPr id="3" name="Picture 2">
          <a:extLst>
            <a:ext uri="{FF2B5EF4-FFF2-40B4-BE49-F238E27FC236}">
              <a16:creationId xmlns:a16="http://schemas.microsoft.com/office/drawing/2014/main" id="{CC8CACD3-8105-4D19-90EC-B3947DA03C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0223" y="408933"/>
          <a:ext cx="763635" cy="711969"/>
        </a:xfrm>
        <a:prstGeom prst="rect">
          <a:avLst/>
        </a:prstGeom>
      </xdr:spPr>
    </xdr:pic>
    <xdr:clientData/>
  </xdr:twoCellAnchor>
  <xdr:twoCellAnchor>
    <xdr:from>
      <xdr:col>2</xdr:col>
      <xdr:colOff>144440</xdr:colOff>
      <xdr:row>18</xdr:row>
      <xdr:rowOff>47625</xdr:rowOff>
    </xdr:from>
    <xdr:to>
      <xdr:col>5</xdr:col>
      <xdr:colOff>2299267</xdr:colOff>
      <xdr:row>38</xdr:row>
      <xdr:rowOff>20410</xdr:rowOff>
    </xdr:to>
    <xdr:graphicFrame macro="">
      <xdr:nvGraphicFramePr>
        <xdr:cNvPr id="4" name="Chart 3">
          <a:extLst>
            <a:ext uri="{FF2B5EF4-FFF2-40B4-BE49-F238E27FC236}">
              <a16:creationId xmlns:a16="http://schemas.microsoft.com/office/drawing/2014/main" id="{A2738DDE-19DE-449A-8CF3-953672B9A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216834</xdr:colOff>
      <xdr:row>28</xdr:row>
      <xdr:rowOff>112171</xdr:rowOff>
    </xdr:from>
    <xdr:to>
      <xdr:col>14</xdr:col>
      <xdr:colOff>797718</xdr:colOff>
      <xdr:row>46</xdr:row>
      <xdr:rowOff>173888</xdr:rowOff>
    </xdr:to>
    <xdr:graphicFrame macro="">
      <xdr:nvGraphicFramePr>
        <xdr:cNvPr id="5" name="Chart 4">
          <a:extLst>
            <a:ext uri="{FF2B5EF4-FFF2-40B4-BE49-F238E27FC236}">
              <a16:creationId xmlns:a16="http://schemas.microsoft.com/office/drawing/2014/main" id="{FAD4E9F1-259E-459F-917F-23DBE966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905691</xdr:colOff>
      <xdr:row>24</xdr:row>
      <xdr:rowOff>133895</xdr:rowOff>
    </xdr:from>
    <xdr:to>
      <xdr:col>25</xdr:col>
      <xdr:colOff>251460</xdr:colOff>
      <xdr:row>48</xdr:row>
      <xdr:rowOff>144781</xdr:rowOff>
    </xdr:to>
    <xdr:graphicFrame macro="">
      <xdr:nvGraphicFramePr>
        <xdr:cNvPr id="9" name="Chart 8">
          <a:extLst>
            <a:ext uri="{FF2B5EF4-FFF2-40B4-BE49-F238E27FC236}">
              <a16:creationId xmlns:a16="http://schemas.microsoft.com/office/drawing/2014/main" id="{EFFA5D9A-7D61-415D-BAB0-586084C54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85720</xdr:colOff>
      <xdr:row>0</xdr:row>
      <xdr:rowOff>93890</xdr:rowOff>
    </xdr:from>
    <xdr:to>
      <xdr:col>8</xdr:col>
      <xdr:colOff>654505</xdr:colOff>
      <xdr:row>0</xdr:row>
      <xdr:rowOff>676276</xdr:rowOff>
    </xdr:to>
    <xdr:sp macro="" textlink="">
      <xdr:nvSpPr>
        <xdr:cNvPr id="4" name="TextBox 1">
          <a:extLst>
            <a:ext uri="{FF2B5EF4-FFF2-40B4-BE49-F238E27FC236}">
              <a16:creationId xmlns:a16="http://schemas.microsoft.com/office/drawing/2014/main" id="{713645BC-FEC3-4796-898C-BA09A76F9351}"/>
            </a:ext>
          </a:extLst>
        </xdr:cNvPr>
        <xdr:cNvSpPr txBox="1"/>
      </xdr:nvSpPr>
      <xdr:spPr>
        <a:xfrm>
          <a:off x="85720" y="93890"/>
          <a:ext cx="5826585" cy="58238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r>
            <a:rPr lang="en-CA" sz="1100" b="1" baseline="0">
              <a:solidFill>
                <a:srgbClr val="C00000"/>
              </a:solidFill>
              <a:effectLst/>
              <a:latin typeface="+mn-lt"/>
              <a:ea typeface="+mn-ea"/>
              <a:cs typeface="+mn-cs"/>
            </a:rPr>
            <a:t>Description:</a:t>
          </a:r>
        </a:p>
        <a:p>
          <a:r>
            <a:rPr lang="en-CA" sz="1100" b="0" baseline="0">
              <a:solidFill>
                <a:srgbClr val="C00000"/>
              </a:solidFill>
              <a:effectLst/>
              <a:latin typeface="+mn-lt"/>
              <a:ea typeface="+mn-ea"/>
              <a:cs typeface="+mn-cs"/>
            </a:rPr>
            <a:t>The purpose of this tab is to summarize ecometrics for data collection. This tab is to remain hidden.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3361</xdr:colOff>
      <xdr:row>0</xdr:row>
      <xdr:rowOff>85453</xdr:rowOff>
    </xdr:from>
    <xdr:to>
      <xdr:col>18</xdr:col>
      <xdr:colOff>52917</xdr:colOff>
      <xdr:row>4</xdr:row>
      <xdr:rowOff>170698</xdr:rowOff>
    </xdr:to>
    <xdr:sp macro="" textlink="">
      <xdr:nvSpPr>
        <xdr:cNvPr id="15" name="TextBox 14">
          <a:extLst>
            <a:ext uri="{FF2B5EF4-FFF2-40B4-BE49-F238E27FC236}">
              <a16:creationId xmlns:a16="http://schemas.microsoft.com/office/drawing/2014/main" id="{63C11F9C-4F20-4409-937B-FCE91E99ABAE}"/>
            </a:ext>
          </a:extLst>
        </xdr:cNvPr>
        <xdr:cNvSpPr txBox="1"/>
      </xdr:nvSpPr>
      <xdr:spPr>
        <a:xfrm>
          <a:off x="193861" y="85453"/>
          <a:ext cx="10749306" cy="836662"/>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 </a:t>
          </a:r>
          <a:r>
            <a:rPr lang="en-US" sz="2000" b="1">
              <a:latin typeface="+mn-lt"/>
              <a:cs typeface="Arial" panose="020B0604020202020204" pitchFamily="34" charset="0"/>
            </a:rPr>
            <a:t>Classeur de la Norme du bâtiment</a:t>
          </a:r>
          <a:r>
            <a:rPr lang="en-US" sz="2000" b="1" baseline="0">
              <a:latin typeface="+mn-lt"/>
              <a:cs typeface="Arial" panose="020B0604020202020204" pitchFamily="34" charset="0"/>
            </a:rPr>
            <a:t> à carbone zéro - Design v3</a:t>
          </a:r>
          <a:endParaRPr lang="en-US" sz="2000" b="1">
            <a:latin typeface="+mn-lt"/>
            <a:cs typeface="Arial" panose="020B0604020202020204" pitchFamily="34" charset="0"/>
          </a:endParaRPr>
        </a:p>
        <a:p>
          <a:pPr algn="ctr"/>
          <a:r>
            <a:rPr lang="en-US" sz="1800" b="1">
              <a:latin typeface="+mn-lt"/>
              <a:cs typeface="Arial" panose="020B0604020202020204" pitchFamily="34" charset="0"/>
            </a:rPr>
            <a:t>Sommaire</a:t>
          </a:r>
        </a:p>
        <a:p>
          <a:pPr algn="ctr"/>
          <a:endParaRPr lang="en-US" sz="1800" b="1"/>
        </a:p>
      </xdr:txBody>
    </xdr:sp>
    <xdr:clientData/>
  </xdr:twoCellAnchor>
  <xdr:twoCellAnchor editAs="oneCell">
    <xdr:from>
      <xdr:col>1</xdr:col>
      <xdr:colOff>19050</xdr:colOff>
      <xdr:row>0</xdr:row>
      <xdr:rowOff>144781</xdr:rowOff>
    </xdr:from>
    <xdr:to>
      <xdr:col>2</xdr:col>
      <xdr:colOff>590339</xdr:colOff>
      <xdr:row>4</xdr:row>
      <xdr:rowOff>131922</xdr:rowOff>
    </xdr:to>
    <xdr:pic>
      <xdr:nvPicPr>
        <xdr:cNvPr id="2" name="Picture 1">
          <a:extLst>
            <a:ext uri="{FF2B5EF4-FFF2-40B4-BE49-F238E27FC236}">
              <a16:creationId xmlns:a16="http://schemas.microsoft.com/office/drawing/2014/main" id="{E7112DFD-B0FE-4194-8CFB-2490AE0DE3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0081" y="144781"/>
          <a:ext cx="719614" cy="705326"/>
        </a:xfrm>
        <a:prstGeom prst="rect">
          <a:avLst/>
        </a:prstGeom>
      </xdr:spPr>
    </xdr:pic>
    <xdr:clientData/>
  </xdr:twoCellAnchor>
  <xdr:twoCellAnchor>
    <xdr:from>
      <xdr:col>1</xdr:col>
      <xdr:colOff>0</xdr:colOff>
      <xdr:row>52</xdr:row>
      <xdr:rowOff>24293</xdr:rowOff>
    </xdr:from>
    <xdr:to>
      <xdr:col>18</xdr:col>
      <xdr:colOff>52917</xdr:colOff>
      <xdr:row>70</xdr:row>
      <xdr:rowOff>42334</xdr:rowOff>
    </xdr:to>
    <xdr:graphicFrame macro="">
      <xdr:nvGraphicFramePr>
        <xdr:cNvPr id="36" name="Chart 35">
          <a:extLst>
            <a:ext uri="{FF2B5EF4-FFF2-40B4-BE49-F238E27FC236}">
              <a16:creationId xmlns:a16="http://schemas.microsoft.com/office/drawing/2014/main" id="{A1CD7053-A5B5-4E18-921C-9E5155392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25</xdr:row>
      <xdr:rowOff>9209</xdr:rowOff>
    </xdr:from>
    <xdr:to>
      <xdr:col>8</xdr:col>
      <xdr:colOff>295580</xdr:colOff>
      <xdr:row>51</xdr:row>
      <xdr:rowOff>124356</xdr:rowOff>
    </xdr:to>
    <xdr:graphicFrame macro="">
      <xdr:nvGraphicFramePr>
        <xdr:cNvPr id="39" name="Chart 38">
          <a:extLst>
            <a:ext uri="{FF2B5EF4-FFF2-40B4-BE49-F238E27FC236}">
              <a16:creationId xmlns:a16="http://schemas.microsoft.com/office/drawing/2014/main" id="{796D1362-BEAE-41EC-A5D1-C9988E1F2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63501</xdr:colOff>
      <xdr:row>35</xdr:row>
      <xdr:rowOff>7864</xdr:rowOff>
    </xdr:from>
    <xdr:to>
      <xdr:col>18</xdr:col>
      <xdr:colOff>64438</xdr:colOff>
      <xdr:row>51</xdr:row>
      <xdr:rowOff>124277</xdr:rowOff>
    </xdr:to>
    <xdr:graphicFrame macro="">
      <xdr:nvGraphicFramePr>
        <xdr:cNvPr id="20" name="Chart 19">
          <a:extLst>
            <a:ext uri="{FF2B5EF4-FFF2-40B4-BE49-F238E27FC236}">
              <a16:creationId xmlns:a16="http://schemas.microsoft.com/office/drawing/2014/main" id="{1E9EF780-6505-43A8-BC84-BD06416A2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182639</xdr:colOff>
      <xdr:row>5</xdr:row>
      <xdr:rowOff>58359</xdr:rowOff>
    </xdr:from>
    <xdr:to>
      <xdr:col>8</xdr:col>
      <xdr:colOff>304800</xdr:colOff>
      <xdr:row>24</xdr:row>
      <xdr:rowOff>148166</xdr:rowOff>
    </xdr:to>
    <xdr:sp macro="" textlink="">
      <xdr:nvSpPr>
        <xdr:cNvPr id="16" name="Rectangle 15">
          <a:extLst>
            <a:ext uri="{FF2B5EF4-FFF2-40B4-BE49-F238E27FC236}">
              <a16:creationId xmlns:a16="http://schemas.microsoft.com/office/drawing/2014/main" id="{B22D2B56-05C8-4B8D-8E91-F903AE0A9DAC}"/>
            </a:ext>
          </a:extLst>
        </xdr:cNvPr>
        <xdr:cNvSpPr/>
      </xdr:nvSpPr>
      <xdr:spPr>
        <a:xfrm>
          <a:off x="182639" y="957942"/>
          <a:ext cx="6144078" cy="3338891"/>
        </a:xfrm>
        <a:prstGeom prst="rect">
          <a:avLst/>
        </a:prstGeom>
        <a:noFill/>
        <a:ln w="28575">
          <a:solidFill>
            <a:srgbClr val="00837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9</xdr:col>
      <xdr:colOff>52918</xdr:colOff>
      <xdr:row>5</xdr:row>
      <xdr:rowOff>52916</xdr:rowOff>
    </xdr:from>
    <xdr:to>
      <xdr:col>18</xdr:col>
      <xdr:colOff>52916</xdr:colOff>
      <xdr:row>34</xdr:row>
      <xdr:rowOff>127000</xdr:rowOff>
    </xdr:to>
    <xdr:sp macro="" textlink="">
      <xdr:nvSpPr>
        <xdr:cNvPr id="17" name="Rectangle 12">
          <a:extLst>
            <a:ext uri="{FF2B5EF4-FFF2-40B4-BE49-F238E27FC236}">
              <a16:creationId xmlns:a16="http://schemas.microsoft.com/office/drawing/2014/main" id="{4C100263-9919-43AB-B481-3F54D4758D44}"/>
            </a:ext>
          </a:extLst>
        </xdr:cNvPr>
        <xdr:cNvSpPr/>
      </xdr:nvSpPr>
      <xdr:spPr>
        <a:xfrm>
          <a:off x="5524501" y="994833"/>
          <a:ext cx="5418665" cy="3566584"/>
        </a:xfrm>
        <a:prstGeom prst="rect">
          <a:avLst/>
        </a:prstGeom>
        <a:noFill/>
        <a:ln w="28575">
          <a:solidFill>
            <a:srgbClr val="BDB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6</xdr:col>
      <xdr:colOff>262770</xdr:colOff>
      <xdr:row>10</xdr:row>
      <xdr:rowOff>187779</xdr:rowOff>
    </xdr:from>
    <xdr:to>
      <xdr:col>7</xdr:col>
      <xdr:colOff>469445</xdr:colOff>
      <xdr:row>16</xdr:row>
      <xdr:rowOff>190537</xdr:rowOff>
    </xdr:to>
    <xdr:pic>
      <xdr:nvPicPr>
        <xdr:cNvPr id="19" name="Picture 18">
          <a:extLst>
            <a:ext uri="{FF2B5EF4-FFF2-40B4-BE49-F238E27FC236}">
              <a16:creationId xmlns:a16="http://schemas.microsoft.com/office/drawing/2014/main" id="{057D9C0C-D3D1-4619-87C1-363F199EA49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428041" y="2119993"/>
          <a:ext cx="1255788" cy="1216515"/>
        </a:xfrm>
        <a:prstGeom prst="rect">
          <a:avLst/>
        </a:prstGeom>
      </xdr:spPr>
    </xdr:pic>
    <xdr:clientData/>
  </xdr:twoCellAnchor>
  <xdr:twoCellAnchor>
    <xdr:from>
      <xdr:col>1</xdr:col>
      <xdr:colOff>12489</xdr:colOff>
      <xdr:row>70</xdr:row>
      <xdr:rowOff>133773</xdr:rowOff>
    </xdr:from>
    <xdr:to>
      <xdr:col>9</xdr:col>
      <xdr:colOff>1905</xdr:colOff>
      <xdr:row>99</xdr:row>
      <xdr:rowOff>158750</xdr:rowOff>
    </xdr:to>
    <xdr:sp macro="" textlink="">
      <xdr:nvSpPr>
        <xdr:cNvPr id="21" name="Rectangle 20">
          <a:extLst>
            <a:ext uri="{FF2B5EF4-FFF2-40B4-BE49-F238E27FC236}">
              <a16:creationId xmlns:a16="http://schemas.microsoft.com/office/drawing/2014/main" id="{876917E3-20B0-43E4-86D2-651AFD94F706}"/>
            </a:ext>
          </a:extLst>
        </xdr:cNvPr>
        <xdr:cNvSpPr/>
      </xdr:nvSpPr>
      <xdr:spPr>
        <a:xfrm>
          <a:off x="213572" y="10875856"/>
          <a:ext cx="5418666" cy="6036311"/>
        </a:xfrm>
        <a:prstGeom prst="rect">
          <a:avLst/>
        </a:prstGeom>
        <a:noFill/>
        <a:ln w="31750">
          <a:solidFill>
            <a:srgbClr val="BDB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9</xdr:col>
      <xdr:colOff>56969</xdr:colOff>
      <xdr:row>70</xdr:row>
      <xdr:rowOff>131051</xdr:rowOff>
    </xdr:from>
    <xdr:to>
      <xdr:col>18</xdr:col>
      <xdr:colOff>48169</xdr:colOff>
      <xdr:row>99</xdr:row>
      <xdr:rowOff>172054</xdr:rowOff>
    </xdr:to>
    <xdr:sp macro="" textlink="">
      <xdr:nvSpPr>
        <xdr:cNvPr id="22" name="Rectangle 21">
          <a:extLst>
            <a:ext uri="{FF2B5EF4-FFF2-40B4-BE49-F238E27FC236}">
              <a16:creationId xmlns:a16="http://schemas.microsoft.com/office/drawing/2014/main" id="{4315B150-B8F4-484D-9A77-83ED1700334D}"/>
            </a:ext>
          </a:extLst>
        </xdr:cNvPr>
        <xdr:cNvSpPr/>
      </xdr:nvSpPr>
      <xdr:spPr>
        <a:xfrm>
          <a:off x="6385802" y="12788718"/>
          <a:ext cx="5854367" cy="6211086"/>
        </a:xfrm>
        <a:prstGeom prst="rect">
          <a:avLst/>
        </a:prstGeom>
        <a:noFill/>
        <a:ln w="31750">
          <a:solidFill>
            <a:srgbClr val="BDB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896</xdr:colOff>
      <xdr:row>0</xdr:row>
      <xdr:rowOff>95249</xdr:rowOff>
    </xdr:from>
    <xdr:to>
      <xdr:col>9</xdr:col>
      <xdr:colOff>412750</xdr:colOff>
      <xdr:row>5</xdr:row>
      <xdr:rowOff>13110</xdr:rowOff>
    </xdr:to>
    <xdr:sp macro="" textlink="">
      <xdr:nvSpPr>
        <xdr:cNvPr id="2" name="TextBox 1">
          <a:extLst>
            <a:ext uri="{FF2B5EF4-FFF2-40B4-BE49-F238E27FC236}">
              <a16:creationId xmlns:a16="http://schemas.microsoft.com/office/drawing/2014/main" id="{6F11DC48-DE9A-454F-9BC2-7FE298B032A2}"/>
            </a:ext>
          </a:extLst>
        </xdr:cNvPr>
        <xdr:cNvSpPr txBox="1"/>
      </xdr:nvSpPr>
      <xdr:spPr>
        <a:xfrm>
          <a:off x="229496" y="95249"/>
          <a:ext cx="7888979" cy="870361"/>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 Classeur de la Norme du bâtiment à carbone zéro - Design v3</a:t>
          </a:r>
        </a:p>
        <a:p>
          <a:pPr algn="ctr"/>
          <a:r>
            <a:rPr lang="en-US" sz="2000" b="1">
              <a:solidFill>
                <a:sysClr val="windowText" lastClr="000000"/>
              </a:solidFill>
            </a:rPr>
            <a:t>Efficacité énergétique</a:t>
          </a:r>
          <a:endParaRPr lang="en-US" sz="1800" b="1" baseline="0">
            <a:solidFill>
              <a:sysClr val="windowText" lastClr="000000"/>
            </a:solidFill>
          </a:endParaRPr>
        </a:p>
      </xdr:txBody>
    </xdr:sp>
    <xdr:clientData/>
  </xdr:twoCellAnchor>
  <xdr:twoCellAnchor editAs="oneCell">
    <xdr:from>
      <xdr:col>1</xdr:col>
      <xdr:colOff>19050</xdr:colOff>
      <xdr:row>0</xdr:row>
      <xdr:rowOff>144781</xdr:rowOff>
    </xdr:from>
    <xdr:to>
      <xdr:col>2</xdr:col>
      <xdr:colOff>474345</xdr:colOff>
      <xdr:row>4</xdr:row>
      <xdr:rowOff>111079</xdr:rowOff>
    </xdr:to>
    <xdr:pic>
      <xdr:nvPicPr>
        <xdr:cNvPr id="3" name="Picture 2">
          <a:extLst>
            <a:ext uri="{FF2B5EF4-FFF2-40B4-BE49-F238E27FC236}">
              <a16:creationId xmlns:a16="http://schemas.microsoft.com/office/drawing/2014/main" id="{A0B2AA69-C214-4969-9F25-5C5612B328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144781"/>
          <a:ext cx="721995" cy="728298"/>
        </a:xfrm>
        <a:prstGeom prst="rect">
          <a:avLst/>
        </a:prstGeom>
      </xdr:spPr>
    </xdr:pic>
    <xdr:clientData/>
  </xdr:twoCellAnchor>
  <xdr:twoCellAnchor>
    <xdr:from>
      <xdr:col>1</xdr:col>
      <xdr:colOff>896</xdr:colOff>
      <xdr:row>5</xdr:row>
      <xdr:rowOff>147203</xdr:rowOff>
    </xdr:from>
    <xdr:to>
      <xdr:col>9</xdr:col>
      <xdr:colOff>406526</xdr:colOff>
      <xdr:row>23</xdr:row>
      <xdr:rowOff>38100</xdr:rowOff>
    </xdr:to>
    <xdr:sp macro="" textlink="">
      <xdr:nvSpPr>
        <xdr:cNvPr id="4" name="Rectangle 3">
          <a:extLst>
            <a:ext uri="{FF2B5EF4-FFF2-40B4-BE49-F238E27FC236}">
              <a16:creationId xmlns:a16="http://schemas.microsoft.com/office/drawing/2014/main" id="{8FCDD1D8-C4B0-4B35-BCFC-D44552C14067}"/>
            </a:ext>
          </a:extLst>
        </xdr:cNvPr>
        <xdr:cNvSpPr/>
      </xdr:nvSpPr>
      <xdr:spPr>
        <a:xfrm>
          <a:off x="229496" y="1099703"/>
          <a:ext cx="7882755" cy="3634222"/>
        </a:xfrm>
        <a:prstGeom prst="rect">
          <a:avLst/>
        </a:prstGeom>
        <a:noFill/>
        <a:ln w="317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xdr:col>
      <xdr:colOff>4234</xdr:colOff>
      <xdr:row>23</xdr:row>
      <xdr:rowOff>173566</xdr:rowOff>
    </xdr:from>
    <xdr:to>
      <xdr:col>9</xdr:col>
      <xdr:colOff>406400</xdr:colOff>
      <xdr:row>39</xdr:row>
      <xdr:rowOff>84668</xdr:rowOff>
    </xdr:to>
    <xdr:sp macro="" textlink="">
      <xdr:nvSpPr>
        <xdr:cNvPr id="5" name="Rectangle 4">
          <a:extLst>
            <a:ext uri="{FF2B5EF4-FFF2-40B4-BE49-F238E27FC236}">
              <a16:creationId xmlns:a16="http://schemas.microsoft.com/office/drawing/2014/main" id="{94828DF4-2A3B-4581-9683-7E8A89E79BF2}"/>
            </a:ext>
          </a:extLst>
        </xdr:cNvPr>
        <xdr:cNvSpPr/>
      </xdr:nvSpPr>
      <xdr:spPr>
        <a:xfrm>
          <a:off x="232834" y="4869391"/>
          <a:ext cx="7879291" cy="2978152"/>
        </a:xfrm>
        <a:prstGeom prst="rect">
          <a:avLst/>
        </a:prstGeom>
        <a:noFill/>
        <a:ln w="317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94870</xdr:colOff>
      <xdr:row>9</xdr:row>
      <xdr:rowOff>76880</xdr:rowOff>
    </xdr:from>
    <xdr:to>
      <xdr:col>24</xdr:col>
      <xdr:colOff>621824</xdr:colOff>
      <xdr:row>27</xdr:row>
      <xdr:rowOff>197669</xdr:rowOff>
    </xdr:to>
    <xdr:pic>
      <xdr:nvPicPr>
        <xdr:cNvPr id="6" name="Picture 5">
          <a:extLst>
            <a:ext uri="{FF2B5EF4-FFF2-40B4-BE49-F238E27FC236}">
              <a16:creationId xmlns:a16="http://schemas.microsoft.com/office/drawing/2014/main" id="{F21B2E84-C343-56B4-FF73-DB57CBFE5A0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07" r="2390"/>
        <a:stretch/>
      </xdr:blipFill>
      <xdr:spPr>
        <a:xfrm>
          <a:off x="11667745" y="1696130"/>
          <a:ext cx="6834548" cy="3564419"/>
        </a:xfrm>
        <a:prstGeom prst="rect">
          <a:avLst/>
        </a:prstGeom>
      </xdr:spPr>
    </xdr:pic>
    <xdr:clientData/>
  </xdr:twoCellAnchor>
  <xdr:twoCellAnchor>
    <xdr:from>
      <xdr:col>1</xdr:col>
      <xdr:colOff>26126</xdr:colOff>
      <xdr:row>0</xdr:row>
      <xdr:rowOff>169272</xdr:rowOff>
    </xdr:from>
    <xdr:to>
      <xdr:col>25</xdr:col>
      <xdr:colOff>55517</xdr:colOff>
      <xdr:row>5</xdr:row>
      <xdr:rowOff>74083</xdr:rowOff>
    </xdr:to>
    <xdr:sp macro="" textlink="">
      <xdr:nvSpPr>
        <xdr:cNvPr id="5" name="TextBox 4">
          <a:extLst>
            <a:ext uri="{FF2B5EF4-FFF2-40B4-BE49-F238E27FC236}">
              <a16:creationId xmlns:a16="http://schemas.microsoft.com/office/drawing/2014/main" id="{071446B3-CFC1-4B21-B611-E940D03F33B0}"/>
            </a:ext>
          </a:extLst>
        </xdr:cNvPr>
        <xdr:cNvSpPr txBox="1"/>
      </xdr:nvSpPr>
      <xdr:spPr>
        <a:xfrm>
          <a:off x="280126" y="169272"/>
          <a:ext cx="13512558" cy="857311"/>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 Classeur de la Norme du bâtiment</a:t>
          </a:r>
          <a:r>
            <a:rPr lang="en-US" sz="2000" b="1" baseline="0"/>
            <a:t> à carbone zéro - Design v3</a:t>
          </a:r>
          <a:endParaRPr lang="en-US" sz="2000" b="1"/>
        </a:p>
        <a:p>
          <a:pPr algn="ctr"/>
          <a:r>
            <a:rPr lang="en-US" sz="1800" b="1"/>
            <a:t>Carbone intrinsèque</a:t>
          </a:r>
        </a:p>
        <a:p>
          <a:pPr algn="ctr"/>
          <a:endParaRPr lang="en-US" sz="1800" b="1"/>
        </a:p>
      </xdr:txBody>
    </xdr:sp>
    <xdr:clientData/>
  </xdr:twoCellAnchor>
  <xdr:twoCellAnchor editAs="oneCell">
    <xdr:from>
      <xdr:col>1</xdr:col>
      <xdr:colOff>91440</xdr:colOff>
      <xdr:row>1</xdr:row>
      <xdr:rowOff>47626</xdr:rowOff>
    </xdr:from>
    <xdr:to>
      <xdr:col>2</xdr:col>
      <xdr:colOff>625929</xdr:colOff>
      <xdr:row>5</xdr:row>
      <xdr:rowOff>40482</xdr:rowOff>
    </xdr:to>
    <xdr:pic>
      <xdr:nvPicPr>
        <xdr:cNvPr id="3" name="Picture 2">
          <a:extLst>
            <a:ext uri="{FF2B5EF4-FFF2-40B4-BE49-F238E27FC236}">
              <a16:creationId xmlns:a16="http://schemas.microsoft.com/office/drawing/2014/main" id="{96B1E6CB-DD64-4F3E-A598-14C314D23A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140" y="228601"/>
          <a:ext cx="746760" cy="7167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249131</xdr:colOff>
      <xdr:row>0</xdr:row>
      <xdr:rowOff>105834</xdr:rowOff>
    </xdr:from>
    <xdr:to>
      <xdr:col>21</xdr:col>
      <xdr:colOff>26881</xdr:colOff>
      <xdr:row>5</xdr:row>
      <xdr:rowOff>0</xdr:rowOff>
    </xdr:to>
    <xdr:sp macro="" textlink="">
      <xdr:nvSpPr>
        <xdr:cNvPr id="4" name="TextBox 3">
          <a:extLst>
            <a:ext uri="{FF2B5EF4-FFF2-40B4-BE49-F238E27FC236}">
              <a16:creationId xmlns:a16="http://schemas.microsoft.com/office/drawing/2014/main" id="{7C5E6553-B472-4CC5-BAE8-34FB9FE7A86B}"/>
            </a:ext>
          </a:extLst>
        </xdr:cNvPr>
        <xdr:cNvSpPr txBox="1"/>
      </xdr:nvSpPr>
      <xdr:spPr>
        <a:xfrm>
          <a:off x="249131" y="105834"/>
          <a:ext cx="13620750" cy="846666"/>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 Classeur de la Norme du bâtiment</a:t>
          </a:r>
          <a:r>
            <a:rPr lang="en-US" sz="2000" b="1" baseline="0"/>
            <a:t> à carbone zéro - Design v3</a:t>
          </a:r>
          <a:endParaRPr lang="en-US" sz="2000" b="1"/>
        </a:p>
        <a:p>
          <a:pPr algn="ctr"/>
          <a:r>
            <a:rPr lang="en-US" sz="1800" b="1"/>
            <a:t>Électricité</a:t>
          </a:r>
        </a:p>
        <a:p>
          <a:pPr algn="ctr"/>
          <a:endParaRPr lang="en-US" sz="1800" b="1"/>
        </a:p>
      </xdr:txBody>
    </xdr:sp>
    <xdr:clientData/>
  </xdr:twoCellAnchor>
  <xdr:twoCellAnchor editAs="oneCell">
    <xdr:from>
      <xdr:col>1</xdr:col>
      <xdr:colOff>19050</xdr:colOff>
      <xdr:row>0</xdr:row>
      <xdr:rowOff>144781</xdr:rowOff>
    </xdr:from>
    <xdr:to>
      <xdr:col>2</xdr:col>
      <xdr:colOff>511660</xdr:colOff>
      <xdr:row>4</xdr:row>
      <xdr:rowOff>97632</xdr:rowOff>
    </xdr:to>
    <xdr:pic>
      <xdr:nvPicPr>
        <xdr:cNvPr id="6" name="Picture 5">
          <a:extLst>
            <a:ext uri="{FF2B5EF4-FFF2-40B4-BE49-F238E27FC236}">
              <a16:creationId xmlns:a16="http://schemas.microsoft.com/office/drawing/2014/main" id="{27335130-2D84-4BB9-BB44-A6D9490F45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940" y="142876"/>
          <a:ext cx="742950" cy="7129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231322</xdr:colOff>
      <xdr:row>0</xdr:row>
      <xdr:rowOff>173084</xdr:rowOff>
    </xdr:from>
    <xdr:to>
      <xdr:col>11</xdr:col>
      <xdr:colOff>48986</xdr:colOff>
      <xdr:row>5</xdr:row>
      <xdr:rowOff>76200</xdr:rowOff>
    </xdr:to>
    <xdr:sp macro="" textlink="">
      <xdr:nvSpPr>
        <xdr:cNvPr id="6" name="TextBox 5">
          <a:extLst>
            <a:ext uri="{FF2B5EF4-FFF2-40B4-BE49-F238E27FC236}">
              <a16:creationId xmlns:a16="http://schemas.microsoft.com/office/drawing/2014/main" id="{DF7B0177-C304-4F40-BB83-44703ED0FB2F}"/>
            </a:ext>
          </a:extLst>
        </xdr:cNvPr>
        <xdr:cNvSpPr txBox="1"/>
      </xdr:nvSpPr>
      <xdr:spPr>
        <a:xfrm>
          <a:off x="231322" y="173084"/>
          <a:ext cx="7546521" cy="855616"/>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2" algn="l"/>
          <a:r>
            <a:rPr lang="en-US" sz="2000" b="1"/>
            <a:t> Classeur de la Norme du bâtiment</a:t>
          </a:r>
          <a:r>
            <a:rPr lang="en-US" sz="2000" b="1" baseline="0"/>
            <a:t> à carbone zéro - Design v3</a:t>
          </a:r>
          <a:endParaRPr lang="en-US" sz="2000" b="1"/>
        </a:p>
        <a:p>
          <a:pPr algn="ctr"/>
          <a:r>
            <a:rPr lang="en-US" sz="1800" b="1"/>
            <a:t>Autre</a:t>
          </a:r>
          <a:r>
            <a:rPr lang="en-US" sz="1800" b="1" baseline="0"/>
            <a:t> énergie</a:t>
          </a:r>
          <a:endParaRPr lang="en-US" sz="1800" b="1"/>
        </a:p>
        <a:p>
          <a:pPr algn="ctr"/>
          <a:endParaRPr lang="en-US" sz="1800" b="1"/>
        </a:p>
      </xdr:txBody>
    </xdr:sp>
    <xdr:clientData/>
  </xdr:twoCellAnchor>
  <xdr:twoCellAnchor editAs="oneCell">
    <xdr:from>
      <xdr:col>1</xdr:col>
      <xdr:colOff>55245</xdr:colOff>
      <xdr:row>1</xdr:row>
      <xdr:rowOff>43816</xdr:rowOff>
    </xdr:from>
    <xdr:to>
      <xdr:col>2</xdr:col>
      <xdr:colOff>478427</xdr:colOff>
      <xdr:row>5</xdr:row>
      <xdr:rowOff>16918</xdr:rowOff>
    </xdr:to>
    <xdr:pic>
      <xdr:nvPicPr>
        <xdr:cNvPr id="5" name="Picture 4">
          <a:extLst>
            <a:ext uri="{FF2B5EF4-FFF2-40B4-BE49-F238E27FC236}">
              <a16:creationId xmlns:a16="http://schemas.microsoft.com/office/drawing/2014/main" id="{C2015E38-0213-4D6F-AFF6-064022E1A2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3370" y="234316"/>
          <a:ext cx="744855" cy="7263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xdr:colOff>
      <xdr:row>0</xdr:row>
      <xdr:rowOff>135800</xdr:rowOff>
    </xdr:from>
    <xdr:to>
      <xdr:col>19</xdr:col>
      <xdr:colOff>21228</xdr:colOff>
      <xdr:row>5</xdr:row>
      <xdr:rowOff>14726</xdr:rowOff>
    </xdr:to>
    <xdr:sp macro="" textlink="">
      <xdr:nvSpPr>
        <xdr:cNvPr id="5" name="TextBox 4">
          <a:extLst>
            <a:ext uri="{FF2B5EF4-FFF2-40B4-BE49-F238E27FC236}">
              <a16:creationId xmlns:a16="http://schemas.microsoft.com/office/drawing/2014/main" id="{05E150C4-A9EB-4DEF-BD13-2AABE047F96D}"/>
            </a:ext>
          </a:extLst>
        </xdr:cNvPr>
        <xdr:cNvSpPr txBox="1"/>
      </xdr:nvSpPr>
      <xdr:spPr>
        <a:xfrm>
          <a:off x="244928" y="135800"/>
          <a:ext cx="10675621" cy="831426"/>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 Classeur de la Norme du bâtiment</a:t>
          </a:r>
          <a:r>
            <a:rPr lang="en-US" sz="2000" b="1" baseline="0"/>
            <a:t> à carbone zéro - Design v3</a:t>
          </a:r>
          <a:endParaRPr lang="en-US" sz="2000" b="1"/>
        </a:p>
        <a:p>
          <a:pPr algn="ctr"/>
          <a:r>
            <a:rPr lang="en-US" sz="1800" b="1"/>
            <a:t>Réfrigérants</a:t>
          </a:r>
        </a:p>
        <a:p>
          <a:pPr algn="ctr"/>
          <a:endParaRPr lang="en-US" sz="1800" b="1"/>
        </a:p>
      </xdr:txBody>
    </xdr:sp>
    <xdr:clientData/>
  </xdr:twoCellAnchor>
  <xdr:twoCellAnchor editAs="oneCell">
    <xdr:from>
      <xdr:col>1</xdr:col>
      <xdr:colOff>97492</xdr:colOff>
      <xdr:row>0</xdr:row>
      <xdr:rowOff>178399</xdr:rowOff>
    </xdr:from>
    <xdr:to>
      <xdr:col>2</xdr:col>
      <xdr:colOff>551698</xdr:colOff>
      <xdr:row>4</xdr:row>
      <xdr:rowOff>135988</xdr:rowOff>
    </xdr:to>
    <xdr:pic>
      <xdr:nvPicPr>
        <xdr:cNvPr id="3" name="Picture 2">
          <a:extLst>
            <a:ext uri="{FF2B5EF4-FFF2-40B4-BE49-F238E27FC236}">
              <a16:creationId xmlns:a16="http://schemas.microsoft.com/office/drawing/2014/main" id="{07915C1F-7DA5-4835-9BD1-09BFACDD52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1610" y="178399"/>
          <a:ext cx="728046" cy="728298"/>
        </a:xfrm>
        <a:prstGeom prst="rect">
          <a:avLst/>
        </a:prstGeom>
      </xdr:spPr>
    </xdr:pic>
    <xdr:clientData/>
  </xdr:twoCellAnchor>
  <xdr:twoCellAnchor>
    <xdr:from>
      <xdr:col>8</xdr:col>
      <xdr:colOff>67235</xdr:colOff>
      <xdr:row>6</xdr:row>
      <xdr:rowOff>78441</xdr:rowOff>
    </xdr:from>
    <xdr:to>
      <xdr:col>18</xdr:col>
      <xdr:colOff>459441</xdr:colOff>
      <xdr:row>22</xdr:row>
      <xdr:rowOff>121023</xdr:rowOff>
    </xdr:to>
    <xdr:graphicFrame macro="">
      <xdr:nvGraphicFramePr>
        <xdr:cNvPr id="4" name="Chart 3">
          <a:extLst>
            <a:ext uri="{FF2B5EF4-FFF2-40B4-BE49-F238E27FC236}">
              <a16:creationId xmlns:a16="http://schemas.microsoft.com/office/drawing/2014/main" id="{65D11EE6-B993-41F5-BBF3-D4CEE891B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895</xdr:colOff>
      <xdr:row>0</xdr:row>
      <xdr:rowOff>95249</xdr:rowOff>
    </xdr:from>
    <xdr:to>
      <xdr:col>14</xdr:col>
      <xdr:colOff>0</xdr:colOff>
      <xdr:row>5</xdr:row>
      <xdr:rowOff>20730</xdr:rowOff>
    </xdr:to>
    <xdr:sp macro="" textlink="">
      <xdr:nvSpPr>
        <xdr:cNvPr id="2" name="TextBox 1">
          <a:extLst>
            <a:ext uri="{FF2B5EF4-FFF2-40B4-BE49-F238E27FC236}">
              <a16:creationId xmlns:a16="http://schemas.microsoft.com/office/drawing/2014/main" id="{C69D32A0-B032-431E-9AC0-2FB55A3869D8}"/>
            </a:ext>
          </a:extLst>
        </xdr:cNvPr>
        <xdr:cNvSpPr txBox="1"/>
      </xdr:nvSpPr>
      <xdr:spPr>
        <a:xfrm>
          <a:off x="239020" y="97970"/>
          <a:ext cx="12410180" cy="872539"/>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 Classeur de la Norme du bâtiment à carbone zéro - Design v3</a:t>
          </a:r>
        </a:p>
        <a:p>
          <a:pPr algn="ctr"/>
          <a:r>
            <a:rPr lang="en-US" sz="1800" b="1" baseline="0">
              <a:solidFill>
                <a:sysClr val="windowText" lastClr="000000"/>
              </a:solidFill>
            </a:rPr>
            <a:t>Impact et Innovation</a:t>
          </a:r>
        </a:p>
      </xdr:txBody>
    </xdr:sp>
    <xdr:clientData/>
  </xdr:twoCellAnchor>
  <xdr:twoCellAnchor editAs="oneCell">
    <xdr:from>
      <xdr:col>1</xdr:col>
      <xdr:colOff>97492</xdr:colOff>
      <xdr:row>0</xdr:row>
      <xdr:rowOff>178399</xdr:rowOff>
    </xdr:from>
    <xdr:to>
      <xdr:col>4</xdr:col>
      <xdr:colOff>246009</xdr:colOff>
      <xdr:row>4</xdr:row>
      <xdr:rowOff>135289</xdr:rowOff>
    </xdr:to>
    <xdr:pic>
      <xdr:nvPicPr>
        <xdr:cNvPr id="3" name="Picture 2">
          <a:extLst>
            <a:ext uri="{FF2B5EF4-FFF2-40B4-BE49-F238E27FC236}">
              <a16:creationId xmlns:a16="http://schemas.microsoft.com/office/drawing/2014/main" id="{93AB4F61-AAC8-46D8-8E8D-F4E808D64F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2896" y="179760"/>
          <a:ext cx="735845" cy="72592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230505</xdr:colOff>
      <xdr:row>0</xdr:row>
      <xdr:rowOff>106680</xdr:rowOff>
    </xdr:from>
    <xdr:to>
      <xdr:col>11</xdr:col>
      <xdr:colOff>0</xdr:colOff>
      <xdr:row>5</xdr:row>
      <xdr:rowOff>44661</xdr:rowOff>
    </xdr:to>
    <xdr:sp macro="" textlink="">
      <xdr:nvSpPr>
        <xdr:cNvPr id="5" name="TextBox 4">
          <a:extLst>
            <a:ext uri="{FF2B5EF4-FFF2-40B4-BE49-F238E27FC236}">
              <a16:creationId xmlns:a16="http://schemas.microsoft.com/office/drawing/2014/main" id="{DD382380-F90A-4EA0-BC15-13E818F0E1B1}"/>
            </a:ext>
          </a:extLst>
        </xdr:cNvPr>
        <xdr:cNvSpPr txBox="1"/>
      </xdr:nvSpPr>
      <xdr:spPr>
        <a:xfrm>
          <a:off x="230505" y="106680"/>
          <a:ext cx="11256645" cy="842856"/>
        </a:xfrm>
        <a:prstGeom prst="rect">
          <a:avLst/>
        </a:prstGeom>
        <a:solidFill>
          <a:schemeClr val="lt1"/>
        </a:solidFill>
        <a:ln w="28575" cmpd="sng">
          <a:solidFill>
            <a:srgbClr val="BDBBB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t> Classeur de la Norme du bâtiment</a:t>
          </a:r>
          <a:r>
            <a:rPr lang="en-US" sz="2000" b="1" baseline="0"/>
            <a:t> à carbone zéro - Design v3</a:t>
          </a:r>
          <a:endParaRPr lang="en-US" sz="2000" b="1"/>
        </a:p>
        <a:p>
          <a:pPr algn="ctr"/>
          <a:r>
            <a:rPr lang="en-US" sz="1800" b="1"/>
            <a:t>Facteurs d'émissions</a:t>
          </a:r>
        </a:p>
        <a:p>
          <a:pPr algn="ctr"/>
          <a:endParaRPr lang="en-US" sz="1800" b="1"/>
        </a:p>
        <a:p>
          <a:pPr algn="ctr"/>
          <a:endParaRPr lang="en-US" sz="1800" b="1"/>
        </a:p>
      </xdr:txBody>
    </xdr:sp>
    <xdr:clientData/>
  </xdr:twoCellAnchor>
  <xdr:twoCellAnchor editAs="oneCell">
    <xdr:from>
      <xdr:col>1</xdr:col>
      <xdr:colOff>19050</xdr:colOff>
      <xdr:row>0</xdr:row>
      <xdr:rowOff>144781</xdr:rowOff>
    </xdr:from>
    <xdr:to>
      <xdr:col>1</xdr:col>
      <xdr:colOff>741045</xdr:colOff>
      <xdr:row>4</xdr:row>
      <xdr:rowOff>132335</xdr:rowOff>
    </xdr:to>
    <xdr:pic>
      <xdr:nvPicPr>
        <xdr:cNvPr id="3" name="Picture 2">
          <a:extLst>
            <a:ext uri="{FF2B5EF4-FFF2-40B4-BE49-F238E27FC236}">
              <a16:creationId xmlns:a16="http://schemas.microsoft.com/office/drawing/2014/main" id="{C3E2116E-68F4-407F-9A80-5641751E68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3365" y="142876"/>
          <a:ext cx="739140" cy="73020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BC3CC98-6118-49A0-BE4F-FC5A35079C2E}" name="Embodied_carbon_reduction_strategies" displayName="Embodied_carbon_reduction_strategies" ref="V17:AP18" totalsRowShown="0" headerRowDxfId="396">
  <autoFilter ref="V17:AP18" xr:uid="{8BC3CC98-6118-49A0-BE4F-FC5A35079C2E}"/>
  <tableColumns count="21">
    <tableColumn id="1" xr3:uid="{266193DD-35A2-4F71-AC50-69FBA634D03E}" name="Project Number" dataDxfId="395">
      <calculatedColumnFormula>Sommaire!M8</calculatedColumnFormula>
    </tableColumn>
    <tableColumn id="2" xr3:uid="{2701DE71-E763-4A41-84CE-22E3EC59BF21}" name="Material Reuse" dataDxfId="394">
      <calculatedColumnFormula>'Carbone intrinsèque'!E61</calculatedColumnFormula>
    </tableColumn>
    <tableColumn id="3" xr3:uid="{35CA1103-4CE5-44D5-B43A-DA418343CD1A}" name="Material Reuse Description" dataDxfId="393">
      <calculatedColumnFormula>'Carbone intrinsèque'!G61</calculatedColumnFormula>
    </tableColumn>
    <tableColumn id="4" xr3:uid="{A8854222-05F4-4FAC-A4F6-26BCE7F04D9D}" name="Material Swap " dataDxfId="392">
      <calculatedColumnFormula>'Carbone intrinsèque'!E62</calculatedColumnFormula>
    </tableColumn>
    <tableColumn id="5" xr3:uid="{D029EF6E-A946-4F63-8611-B53583B37C96}" name="Material Swap Description" dataDxfId="391">
      <calculatedColumnFormula>'Carbone intrinsèque'!G62</calculatedColumnFormula>
    </tableColumn>
    <tableColumn id="6" xr3:uid="{069C4236-0F6B-45F4-83DE-F66843DFF377}" name="Alternate Structural System" dataDxfId="390">
      <calculatedColumnFormula>'Carbone intrinsèque'!E63</calculatedColumnFormula>
    </tableColumn>
    <tableColumn id="7" xr3:uid="{7624C22E-86E9-440A-8D72-C2798EB2A3D3}" name="Alternate Structural System Description" dataDxfId="389">
      <calculatedColumnFormula>'Carbone intrinsèque'!G63</calculatedColumnFormula>
    </tableColumn>
    <tableColumn id="8" xr3:uid="{F2274E7C-7C2F-4339-8D3C-735138FD12FD}" name="Structural Biobased Materials" dataDxfId="388">
      <calculatedColumnFormula>'Carbone intrinsèque'!E64</calculatedColumnFormula>
    </tableColumn>
    <tableColumn id="9" xr3:uid="{AE268496-76A4-44F4-9159-D1FF8A6E85FE}" name="Structural Biobased Materials Description" dataDxfId="387">
      <calculatedColumnFormula>'Carbone intrinsèque'!G64</calculatedColumnFormula>
    </tableColumn>
    <tableColumn id="10" xr3:uid="{C37C5C6B-E804-4F2C-AD5E-A034052910C0}" name="Non-structural Biobased Materials" dataDxfId="386">
      <calculatedColumnFormula>'Carbone intrinsèque'!E65</calculatedColumnFormula>
    </tableColumn>
    <tableColumn id="11" xr3:uid="{E37D6987-87AB-4342-928F-087F78F24F94}" name="Non-structural Biobased Materials Description" dataDxfId="385">
      <calculatedColumnFormula>'Carbone intrinsèque'!G65</calculatedColumnFormula>
    </tableColumn>
    <tableColumn id="12" xr3:uid="{ABAB69CE-C442-4EED-8322-3C946DF284FA}" name="Structural Element Optimization" dataDxfId="384">
      <calculatedColumnFormula>'Carbone intrinsèque'!E66</calculatedColumnFormula>
    </tableColumn>
    <tableColumn id="13" xr3:uid="{8FC45A4D-13B5-4128-B55B-D35A0629C9CB}" name="Structural Element Optimization Description" dataDxfId="383">
      <calculatedColumnFormula>'Carbone intrinsèque'!G66</calculatedColumnFormula>
    </tableColumn>
    <tableColumn id="14" xr3:uid="{9D070C08-046B-4B9E-936D-C8A1C4A7C6E7}" name="Concrete Mix Optimization" dataDxfId="382">
      <calculatedColumnFormula>'Carbone intrinsèque'!E67</calculatedColumnFormula>
    </tableColumn>
    <tableColumn id="15" xr3:uid="{B8251DB3-71BE-492E-9E02-F8F42A5A848D}" name="Concrete Mix Optimization Description" dataDxfId="381">
      <calculatedColumnFormula>'Carbone intrinsèque'!G67</calculatedColumnFormula>
    </tableColumn>
    <tableColumn id="16" xr3:uid="{80E5A911-9A65-4D9E-8AA4-7ED1284EB4DC}" name="Exterior Envelope Optimization" dataDxfId="380">
      <calculatedColumnFormula>'Carbone intrinsèque'!E68</calculatedColumnFormula>
    </tableColumn>
    <tableColumn id="17" xr3:uid="{52B422E6-0F06-4FE6-9E61-CE5B8189749B}" name="Exterior Envelope Optimization Description" dataDxfId="379">
      <calculatedColumnFormula>'Carbone intrinsèque'!G68</calculatedColumnFormula>
    </tableColumn>
    <tableColumn id="18" xr3:uid="{A10D62F0-364D-4F96-96C9-4587E12F03C9}" name="Interior Finishes Optimization" dataDxfId="378">
      <calculatedColumnFormula>'Carbone intrinsèque'!E69</calculatedColumnFormula>
    </tableColumn>
    <tableColumn id="19" xr3:uid="{EEA6E2E6-6DB4-413C-9323-BE9B964A12EE}" name="Interior Finishes Optimization Description" dataDxfId="377">
      <calculatedColumnFormula>'Carbone intrinsèque'!G69</calculatedColumnFormula>
    </tableColumn>
    <tableColumn id="20" xr3:uid="{8BA45520-373D-4668-B266-99CE8E4CB874}" name="Other Reductions" dataDxfId="376">
      <calculatedColumnFormula>'Carbone intrinsèque'!G70</calculatedColumnFormula>
    </tableColumn>
    <tableColumn id="21" xr3:uid="{93B836EE-97E8-4487-8B28-6D6AE882800B}" name="Deviations from the Standard's requirements" dataDxfId="375">
      <calculatedColumnFormula>'Carbone intrinsèque'!K76</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D26E5A-E961-4E5C-A322-E593FC78D7D4}" name="Peak_Demand_Hourly" displayName="Peak_Demand_Hourly" ref="A2:F8762" totalsRowShown="0" headerRowDxfId="374">
  <autoFilter ref="A2:F8762" xr:uid="{9ED26E5A-E961-4E5C-A322-E593FC78D7D4}"/>
  <tableColumns count="6">
    <tableColumn id="1" xr3:uid="{FFE09066-E6A1-4A76-8C8C-468B3FD8E9F5}" name="Date" dataDxfId="373">
      <calculatedColumnFormula>Électricité!N16</calculatedColumnFormula>
    </tableColumn>
    <tableColumn id="2" xr3:uid="{6430F620-DE34-4798-8E4B-54BF3F7F8CE1}" name="Time" dataDxfId="372">
      <calculatedColumnFormula>Électricité!O16</calculatedColumnFormula>
    </tableColumn>
    <tableColumn id="3" xr3:uid="{197FEBDA-1353-4D6D-A92B-B6C1D0C55731}" name="Peak Use" dataDxfId="371">
      <calculatedColumnFormula>Électricité!P16</calculatedColumnFormula>
    </tableColumn>
    <tableColumn id="4" xr3:uid="{4D4FA6C4-B5F7-481A-A6E2-82BA4E08232B}" name="Peak Demand" dataDxfId="370">
      <calculatedColumnFormula>Électricité!S16</calculatedColumnFormula>
    </tableColumn>
    <tableColumn id="5" xr3:uid="{E978BDF9-7480-45AC-AF40-DBA294312701}" name="DateTime" dataDxfId="369">
      <calculatedColumnFormula>CONCATENATE(TEXT(A3,"mm/dd/yyyy")," ",TEXT(B3,"hh:mm:ss AM/PM"))</calculatedColumnFormula>
    </tableColumn>
    <tableColumn id="6" xr3:uid="{368DF496-CFF8-49E0-B973-6F30B6290EC0}" name="Month" dataDxfId="368">
      <calculatedColumnFormula>TEXT(A3,"mmm")</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914C3B8-6B54-4AA2-9330-3B383075C74F}" name="Peak_Demand_Profile" displayName="Peak_Demand_Profile" ref="H18:K30" totalsRowShown="0" headerRowDxfId="367" headerRowBorderDxfId="366" tableBorderDxfId="365" totalsRowBorderDxfId="364">
  <autoFilter ref="H18:K30" xr:uid="{3914C3B8-6B54-4AA2-9330-3B383075C74F}"/>
  <tableColumns count="4">
    <tableColumn id="1" xr3:uid="{EF32B395-5021-4875-A03D-7E1865B03F97}" name="Month" dataDxfId="363"/>
    <tableColumn id="2" xr3:uid="{6C731647-3026-41F9-A76A-22B49D5184EB}" name="Peak Demand (kW)" dataDxfId="362">
      <calculatedColumnFormula>_xlfn.MAXIFS($D$3:$D$8762,$F$3:$F$8762,H19)</calculatedColumnFormula>
    </tableColumn>
    <tableColumn id="3" xr3:uid="{74962E07-DB25-491B-89B8-581DD6401F48}" name="Date/Time" dataDxfId="361">
      <calculatedColumnFormula array="1">INDEX($E$3:$E$8762,MATCH(1,(($D$3:$D$8762=I19)*($F$3:$F$8762=H19)),0))</calculatedColumnFormula>
    </tableColumn>
    <tableColumn id="4" xr3:uid="{740BB024-5FD4-4BAC-A6D3-013ABDFA7DE2}" name="Monthly Usage (kWh)" dataDxfId="360" dataCellStyle="Percent">
      <calculatedColumnFormula>SUMIFS($D$3:$D$8762, $A$3:$A$8762, "&gt;=" &amp; DATE(YEAR(J19), MONTH(J19), 1), $A$3:$A$8762, "&lt;" &amp; EDATE(DATE(YEAR(J19), MONTH(J19), 1), 1))</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297C893-1FAA-473F-B4D5-FE44B9F67B6C}" name="EcometricsTable" displayName="EcometricsTable" ref="A1:GB2" totalsRowShown="0" headerRowDxfId="359" dataDxfId="357" headerRowBorderDxfId="358" tableBorderDxfId="356">
  <autoFilter ref="A1:GB2" xr:uid="{E297C893-1FAA-473F-B4D5-FE44B9F67B6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autoFilter>
  <tableColumns count="184">
    <tableColumn id="2" xr3:uid="{49E8E0E8-1C6F-447F-AC47-4FCE3692D8DE}" name="project_number" dataDxfId="355" totalsRowDxfId="354"/>
    <tableColumn id="3" xr3:uid="{E4E86C6F-A863-41ED-9791-66E97616B5BF}" name="project_name" dataDxfId="353" totalsRowDxfId="352"/>
    <tableColumn id="4" xr3:uid="{9AC203AE-956F-4846-ADDE-1B44ED969821}" name="RatingSystem_Version" dataDxfId="351" totalsRowDxfId="350">
      <calculatedColumnFormula>'À soumettre'!B6</calculatedColumnFormula>
    </tableColumn>
    <tableColumn id="154" xr3:uid="{487D653F-0B38-486F-93FD-66DECA8D8555}" name="placeholder" dataDxfId="349" totalsRowDxfId="348"/>
    <tableColumn id="155" xr3:uid="{827CCC3A-EFC6-49C3-A9AF-8AA20B717656}" name="placeholder1" dataDxfId="347" totalsRowDxfId="346"/>
    <tableColumn id="156" xr3:uid="{6851997B-C665-4355-90B1-30316977F91D}" name="Construction Completion Year" dataDxfId="345" totalsRowDxfId="344"/>
    <tableColumn id="1" xr3:uid="{8743FCE3-7AF4-4335-A490-B2DABFA8EF61}" name="Main Building Use" dataDxfId="343" totalsRowDxfId="342">
      <calculatedColumnFormula>IFERROR(_xlfn.XLOOKUP(Sommaire!M27,Targets!B13:B46,Targets!C13:C46,,0),"")</calculatedColumnFormula>
    </tableColumn>
    <tableColumn id="94" xr3:uid="{AF6FADC0-ABC7-4A9A-B609-B1275A8890A7}" name="Other Building Uses" dataDxfId="341" totalsRowDxfId="340">
      <calculatedColumnFormula>IFERROR(_xlfn.XLOOKUP(Sommaire!M28,Targets!B13:B46,Targets!C13:C46,,0)&amp;IF(ISBLANK(Sommaire!M29),"","; "&amp;_xlfn.XLOOKUP(Sommaire!M29,Targets!B13:B46,Targets!C13:C46,,0))&amp;IF(ISBLANK(Sommaire!M30),"","; "&amp;_xlfn.XLOOKUP(Sommaire!M30,Targets!B13:B46,Targets!C13:C46,,0)),"")</calculatedColumnFormula>
    </tableColumn>
    <tableColumn id="124" xr3:uid="{85227777-A5D1-4F3F-8111-C868CFF139B5}" name="New Building or Renovation" dataDxfId="339" totalsRowDxfId="338">
      <calculatedColumnFormula>Sommaire!N21</calculatedColumnFormula>
    </tableColumn>
    <tableColumn id="129" xr3:uid="{8C7B5BEB-A1CA-4499-ADBD-735D0CB5C9BD}" name="Attached Building or Addition" dataDxfId="337" totalsRowDxfId="336">
      <calculatedColumnFormula>Sommaire!N22</calculatedColumnFormula>
    </tableColumn>
    <tableColumn id="157" xr3:uid="{157A6B06-DF36-4E07-B53F-4E159457CCE5}" name="Project Narrative Oddities [M]" dataDxfId="335" totalsRowDxfId="334"/>
    <tableColumn id="5" xr3:uid="{9183D723-E26F-450A-8D4D-755EE32B198C}" name="Climate Zone" dataDxfId="333" totalsRowDxfId="332">
      <calculatedColumnFormula>Sommaire!M13</calculatedColumnFormula>
    </tableColumn>
    <tableColumn id="158" xr3:uid="{B8193451-EC0C-434F-A84B-975348570264}" name="Heating Degree Days (HDD18)" totalsRowDxfId="331"/>
    <tableColumn id="6" xr3:uid="{6AE0BB6C-11F0-42A0-84E7-94DF39069068}" name="Floor Count (below grade)" dataDxfId="330" totalsRowDxfId="329">
      <calculatedColumnFormula>Sommaire!N15</calculatedColumnFormula>
    </tableColumn>
    <tableColumn id="7" xr3:uid="{11DDCA21-38F0-43DC-9379-017F2175EF19}" name="Floor Count (above grade)" dataDxfId="328" totalsRowDxfId="327">
      <calculatedColumnFormula>Sommaire!N16</calculatedColumnFormula>
    </tableColumn>
    <tableColumn id="8" xr3:uid="{BA74AC22-BA87-4D59-AA20-1CB63EEB2531}" name="Gross Floor Area (no parkade) (m2)" dataDxfId="326" totalsRowDxfId="325">
      <calculatedColumnFormula>Sommaire!N17</calculatedColumnFormula>
    </tableColumn>
    <tableColumn id="9" xr3:uid="{BEFD2BD2-C571-4511-AA60-EF745090BDCB}" name="Modelled Floor Area (m2)" dataDxfId="324" totalsRowDxfId="323">
      <calculatedColumnFormula>Sommaire!N18</calculatedColumnFormula>
    </tableColumn>
    <tableColumn id="127" xr3:uid="{3D82A283-9CE5-420E-A4B3-4B7A314A19F7}" name="Underground Parkade Area (m2)" totalsRowDxfId="322">
      <calculatedColumnFormula>Sommaire!N19</calculatedColumnFormula>
    </tableColumn>
    <tableColumn id="10" xr3:uid="{22A858EA-90C1-444F-B763-B7262DD0D928}" name="Building Footprint (m2)" dataDxfId="321" totalsRowDxfId="320">
      <calculatedColumnFormula>Sommaire!N20</calculatedColumnFormula>
    </tableColumn>
    <tableColumn id="11" xr3:uid="{197294F5-CE79-467C-9F30-DB42AC526C00}" name="Percentage Occupied (%) [P]" dataDxfId="319" totalsRowDxfId="318"/>
    <tableColumn id="159" xr3:uid="{62444E84-67BB-451F-9899-54B3757FD6BC}" name="Daily Average Occupants" dataDxfId="317" totalsRowDxfId="316">
      <calculatedColumnFormula>IF(OR(Sommaire!N23="Optional",Sommaire!N23="Optionnel"),"",Sommaire!N23)</calculatedColumnFormula>
    </tableColumn>
    <tableColumn id="160" xr3:uid="{47A942DB-1315-4C2C-B73A-FC7F31AEAF0E}" name="Residential Units" dataDxfId="315" totalsRowDxfId="314">
      <calculatedColumnFormula>IF(OR(Sommaire!N24="If applicable",Sommaire!N24="Le cas échéant"),"",Sommaire!N24)</calculatedColumnFormula>
    </tableColumn>
    <tableColumn id="12" xr3:uid="{29001565-5C8D-492D-9155-4EBBCBB2D389}" name="Certification Number (first performance cert = 1, 2nd = 2, etc.) [P] [M]" dataDxfId="313" totalsRowDxfId="312"/>
    <tableColumn id="13" xr3:uid="{489E744F-FC06-49A2-ACC8-AFC62FB232E6}" name="Design Certification? [P]" dataDxfId="311" totalsRowDxfId="310"/>
    <tableColumn id="161" xr3:uid="{4099E24F-966C-40AC-9B71-793674A0A219}" name="placeholder2" dataDxfId="309" totalsRowDxfId="308"/>
    <tableColumn id="162" xr3:uid="{CFA0AD94-EC45-485D-911E-D43F566A8C40}" name="placeholder3" dataDxfId="307" totalsRowDxfId="306"/>
    <tableColumn id="14" xr3:uid="{74F583C9-1F28-4BB9-B1DD-747AC06A4062}" name="Energy Modelling Software" dataDxfId="305" totalsRowDxfId="304">
      <calculatedColumnFormula>IF(Électricité!N13="Choisir","",Électricité!N13)</calculatedColumnFormula>
    </tableColumn>
    <tableColumn id="15" xr3:uid="{DD7378DD-11FF-499E-991D-95DA84692A09}" name="Chosen TEDI Path - Flexible Approach [D] [M]" dataDxfId="303" totalsRowDxfId="302">
      <calculatedColumnFormula>IF(Efficacité!D13="Choisir","",Efficacité!D13)</calculatedColumnFormula>
    </tableColumn>
    <tableColumn id="16" xr3:uid="{4F674644-7BC0-4E74-BB96-1BD48F3A3677}" name="Chosen Energy Approach (1/2/3) [D] [M]" dataDxfId="301" totalsRowDxfId="300"/>
    <tableColumn id="17" xr3:uid="{CAB1A113-5C8B-4A2A-8701-D7E1F24C3870}" name="Workbook (v3) - Energy Approach [D]" dataDxfId="299" totalsRowDxfId="298"/>
    <tableColumn id="18" xr3:uid="{0D98D042-B663-4D44-AD7B-8B3353E038C4}" name="Workbook (v2) - Flexible Approach [D]" dataDxfId="297" totalsRowDxfId="296"/>
    <tableColumn id="19" xr3:uid="{6751F27D-420B-4620-B0B3-72F7D65605E0}" name="Workbook (v2) - Passive Design Approach (v2) [D]" dataDxfId="295" totalsRowDxfId="294"/>
    <tableColumn id="20" xr3:uid="{ACDD222D-63C9-4AEC-9C1B-A346BD48666F}" name="Workbook (v2) - Renewable Energy Approach (v2) [D]" dataDxfId="293" totalsRowDxfId="292"/>
    <tableColumn id="21" xr3:uid="{E733D9E9-6EB4-4DD2-A2FE-BE2DB08C1690}" name="TEDI (kWh/m2/yr)" dataDxfId="291" totalsRowDxfId="290">
      <calculatedColumnFormula>Efficacité!E18</calculatedColumnFormula>
    </tableColumn>
    <tableColumn id="22" xr3:uid="{A8E79B6A-834E-432C-BB8B-44B75BA1B01A}" name="TEDI Target, Adjusted (kWh/m2/yr)" dataDxfId="289" totalsRowDxfId="288">
      <calculatedColumnFormula>IFERROR(Efficacité!D38,"")</calculatedColumnFormula>
    </tableColumn>
    <tableColumn id="23" xr3:uid="{CD8E62FD-835A-483A-999F-C079124E6269}" name="SCOP (v3+)" dataDxfId="287" totalsRowDxfId="286">
      <calculatedColumnFormula>Efficacité!E19</calculatedColumnFormula>
    </tableColumn>
    <tableColumn id="24" xr3:uid="{5729A1E2-EBB2-447F-BC76-1258D974C804}" name="EUI (kWh/m2/yr)" dataDxfId="285" totalsRowDxfId="284">
      <calculatedColumnFormula>Efficacité!E22</calculatedColumnFormula>
    </tableColumn>
    <tableColumn id="25" xr3:uid="{45696B13-8D3E-462E-80D3-5F537D664364}" name="Site EUI Improvement over NECB 2017 (%)" dataDxfId="283" totalsRowDxfId="282">
      <calculatedColumnFormula>Efficacité!E21</calculatedColumnFormula>
    </tableColumn>
    <tableColumn id="26" xr3:uid="{E1177B56-A341-47E6-9863-F33D626D4630}" name="Peak Demand - winter (kW)" dataDxfId="281" totalsRowDxfId="280">
      <calculatedColumnFormula>Électricité!D33</calculatedColumnFormula>
    </tableColumn>
    <tableColumn id="27" xr3:uid="{4685FF3D-1232-412D-957D-4AE955E470DD}" name="Peak Demand - summer (kW)" dataDxfId="279" totalsRowDxfId="278">
      <calculatedColumnFormula>Électricité!F33</calculatedColumnFormula>
    </tableColumn>
    <tableColumn id="28" xr3:uid="{1B3D0225-73E3-4896-9BF4-5E19C9B5E842}" name="Scope 1 Savings (kg CO2e/yr)" dataDxfId="277" totalsRowDxfId="276"/>
    <tableColumn id="29" xr3:uid="{E66EB56A-C255-4B07-858A-C49E5121F97F}" name="Scope 2 Savings (kg CO2e/yr)" dataDxfId="275" totalsRowDxfId="274"/>
    <tableColumn id="30" xr3:uid="{503DD16E-1901-49FB-B039-018AEFAEAD18}" name="Scope 3 Savings (kg CO2e/yr)" dataDxfId="273" totalsRowDxfId="272"/>
    <tableColumn id="31" xr3:uid="{D7D68BE7-5920-4447-86E1-CDC989EC3051}" name="Performance Year End Date (Y/M/D) [P]" dataDxfId="271" totalsRowDxfId="270"/>
    <tableColumn id="32" xr3:uid="{612D46A1-8926-4352-979E-01864D5F1815}" name="Targeted air leakage value (L/s-m2) [P]" dataDxfId="269" totalsRowDxfId="268">
      <calculatedColumnFormula>'À soumettre'!J120</calculatedColumnFormula>
    </tableColumn>
    <tableColumn id="33" xr3:uid="{E0508743-71F6-4940-988E-1235DA150050}" name="Air leakage test results (L/s-m2) [P]" dataDxfId="267" totalsRowDxfId="266"/>
    <tableColumn id="163" xr3:uid="{910D08AF-AFA4-4D64-B436-BF211F4D5B0A}" name="placeholder4" dataDxfId="265" totalsRowDxfId="264"/>
    <tableColumn id="164" xr3:uid="{8008692D-83E3-443E-B59B-A990E7FE6031}" name="placeholder5" dataDxfId="263" totalsRowDxfId="262"/>
    <tableColumn id="34" xr3:uid="{CC23A809-76A7-4BE0-A066-A7118190FF4B}" name="Electricity Used (total, not just grid) (kWh)" dataDxfId="261" totalsRowDxfId="260">
      <calculatedColumnFormula>Électricité!P13</calculatedColumnFormula>
    </tableColumn>
    <tableColumn id="35" xr3:uid="{DFB37FF7-BB08-4EDD-B41D-E9BE68BD5D2C}" name="Green Power Generated (kWh)" dataDxfId="259" totalsRowDxfId="258">
      <calculatedColumnFormula>Électricité!Q13</calculatedColumnFormula>
    </tableColumn>
    <tableColumn id="36" xr3:uid="{7E49F2E2-25E3-4C35-9D34-E4A658D37BD9}" name="Green Power Used (kWh)" dataDxfId="257" totalsRowDxfId="256">
      <calculatedColumnFormula>Électricité!R13</calculatedColumnFormula>
    </tableColumn>
    <tableColumn id="37" xr3:uid="{FF0D54B0-7E02-4891-B548-03C8CBEB7E1D}" name="Grid Electricity Used (kWh)" dataDxfId="255" totalsRowDxfId="254">
      <calculatedColumnFormula>Électricité!S13</calculatedColumnFormula>
    </tableColumn>
    <tableColumn id="38" xr3:uid="{ADB80EE6-2621-4446-8558-E21D90CF1512}" name="Exported Green Power (kWh)" dataDxfId="253" totalsRowDxfId="252">
      <calculatedColumnFormula>Électricité!T13</calculatedColumnFormula>
    </tableColumn>
    <tableColumn id="39" xr3:uid="{7912E98A-A360-44AC-9751-C610204893DB}" name="Green Power Products (kWh)" dataDxfId="251" totalsRowDxfId="250"/>
    <tableColumn id="165" xr3:uid="{A86F053B-1EDB-49C2-B489-DD1976BEE09A}" name="placeholder6" totalsRowDxfId="249"/>
    <tableColumn id="166" xr3:uid="{0D9BA63A-BF60-4403-BA76-91330F91F935}" name="placeholder7" totalsRowDxfId="248"/>
    <tableColumn id="40" xr3:uid="{C83C0C2D-A196-4452-B280-1BD8DA53664F}" name="Electrical Transmission Losses (kgCO2e) [P]" dataDxfId="247" totalsRowDxfId="246"/>
    <tableColumn id="41" xr3:uid="{D646FEDD-E865-413D-B7A2-46CF1B9AE6B7}" name="Water (kgCO2e) [P]" dataDxfId="245" totalsRowDxfId="244"/>
    <tableColumn id="42" xr3:uid="{D1E6CCC1-53A3-42C1-832B-C2ED696528C4}" name="Waste (kgCO2e) [P]" dataDxfId="243" totalsRowDxfId="242"/>
    <tableColumn id="43" xr3:uid="{DA0E44E6-7A4C-4DD6-87C7-0F6DE815AF73}" name="Transportation (kgCO2e) [P]" dataDxfId="241" totalsRowDxfId="240"/>
    <tableColumn id="44" xr3:uid="{D33E08FB-8412-4CF1-A274-EA1A4B70D3B5}" name="Emissions from Electricity (Indirect Emissions - Electricity) (kgCO2e)" dataDxfId="239" totalsRowDxfId="238">
      <calculatedColumnFormula>Sommaire!F83</calculatedColumnFormula>
    </tableColumn>
    <tableColumn id="45" xr3:uid="{F45A4FF1-BAD5-4C0F-A04A-AACA20E74531}" name="Avoided Emissions - Green Power Products (kgCO2e)" dataDxfId="237" totalsRowDxfId="236"/>
    <tableColumn id="46" xr3:uid="{A5EBD8FB-DDE7-40FD-AB47-D7DAE86A875F}" name="Avoided Emissions - Exp. Green Power (kgCO2e)" dataDxfId="235" totalsRowDxfId="234"/>
    <tableColumn id="47" xr3:uid="{4C7113B7-AF26-4637-B8D5-98D1E048A5F4}" name="Avoided Emissions Factor Used" dataDxfId="233" totalsRowDxfId="232">
      <calculatedColumnFormula>IF(Électricité!H21="Facteur marginal","Marginal Factor","Average Factor")</calculatedColumnFormula>
    </tableColumn>
    <tableColumn id="48" xr3:uid="{F73328FB-2F2C-4110-A4ED-7961BBB82D07}" name="Carbon Offsets - Operational Carbon REQUIRED (kg CO2e)" dataDxfId="231" totalsRowDxfId="230"/>
    <tableColumn id="49" xr3:uid="{7F92CC74-FEF0-4DF7-83AA-9EF388B5B8B9}" name="Carbon Offsets - Operational Carbon PROVIDED (kg CO2e) [M]" dataDxfId="229" totalsRowDxfId="228"/>
    <tableColumn id="144" xr3:uid="{A07F4482-F455-4D6D-BAF1-6D7B3DEFF656}" name="Carbon Offsets - Cost/Tonne" totalsRowDxfId="227">
      <calculatedColumnFormula>'À soumettre'!J75</calculatedColumnFormula>
    </tableColumn>
    <tableColumn id="145" xr3:uid="{930F3BAF-4483-4613-9777-6FA2D45E51BF}" name="Carbon Offsets - Organization" totalsRowDxfId="226">
      <calculatedColumnFormula>'À soumettre'!J77</calculatedColumnFormula>
    </tableColumn>
    <tableColumn id="50" xr3:uid="{568CD6DE-EAF0-4C96-9770-1AAE54C9B4E0}" name="Zero Carbon Balance  (from Workbook) (kg CO2e)" dataDxfId="225" totalsRowDxfId="224"/>
    <tableColumn id="167" xr3:uid="{9C462483-B051-4552-820C-E958159350F6}" name="placeholder8" totalsRowDxfId="223"/>
    <tableColumn id="168" xr3:uid="{ECB11E4A-77D3-4715-9362-E2C99ED2A393}" name="placeholder9" totalsRowDxfId="222"/>
    <tableColumn id="51" xr3:uid="{D12D38AE-F629-40EF-8541-CDA45C4DB8FA}" name="Natural Gas Amount (Therms)" dataDxfId="221" totalsRowDxfId="220">
      <calculatedColumnFormula>'Autre énergie'!F18</calculatedColumnFormula>
    </tableColumn>
    <tableColumn id="52" xr3:uid="{931C76EF-E257-4F77-AA07-F82D66AB9589}" name="Natural Gas Amount (GJ)" dataDxfId="219" totalsRowDxfId="218">
      <calculatedColumnFormula>'Autre énergie'!F19</calculatedColumnFormula>
    </tableColumn>
    <tableColumn id="53" xr3:uid="{AFCF28F5-5706-40BE-8D53-B6F95E9FEE3B}" name="Biomass Amount (GJ)" dataDxfId="217" totalsRowDxfId="216">
      <calculatedColumnFormula>'Autre énergie'!F20</calculatedColumnFormula>
    </tableColumn>
    <tableColumn id="54" xr3:uid="{968045C3-3263-48AE-A411-40352BF4B348}" name="Diesel Amount (GJ)" dataDxfId="215" totalsRowDxfId="214">
      <calculatedColumnFormula>'Autre énergie'!F21</calculatedColumnFormula>
    </tableColumn>
    <tableColumn id="55" xr3:uid="{11D8BD53-AF26-4502-815D-10717E8A6EC8}" name="Oil Amount (GJ)" dataDxfId="213" totalsRowDxfId="212">
      <calculatedColumnFormula>'Autre énergie'!F22</calculatedColumnFormula>
    </tableColumn>
    <tableColumn id="56" xr3:uid="{DCE676CF-4BFF-4D74-9D6F-0625DC4C8D49}" name="Propane Amount (GJ)" dataDxfId="211" totalsRowDxfId="210">
      <calculatedColumnFormula>'Autre énergie'!F23</calculatedColumnFormula>
    </tableColumn>
    <tableColumn id="57" xr3:uid="{74AD8E89-3F6E-4623-B3F6-E1C1BB8964E4}" name="Other Energy Type  (name)" dataDxfId="209" totalsRowDxfId="208">
      <calculatedColumnFormula>IF('Autre énergie'!C24="Autre"," ",'Autre énergie'!C24)</calculatedColumnFormula>
    </tableColumn>
    <tableColumn id="58" xr3:uid="{BA1F3ED6-A52F-45BC-BFD4-CA5ADA634F7D}" name="Other Energy Amount (GJ)" dataDxfId="207" totalsRowDxfId="206">
      <calculatedColumnFormula>'Autre énergie'!F24</calculatedColumnFormula>
    </tableColumn>
    <tableColumn id="59" xr3:uid="{E3F25C7D-45F2-4A84-980D-C5C66C2C7A34}" name="Other Energy Emission Factor (kgCO2e)" dataDxfId="205" totalsRowDxfId="204">
      <calculatedColumnFormula>'Autre énergie'!G24</calculatedColumnFormula>
    </tableColumn>
    <tableColumn id="60" xr3:uid="{6EBA38AB-7421-4D9D-859D-78DD51F58579}" name="Total Non-Renewable Emissions  (kgCO2e)" dataDxfId="203" totalsRowDxfId="202">
      <calculatedColumnFormula>'Autre énergie'!I28</calculatedColumnFormula>
    </tableColumn>
    <tableColumn id="61" xr3:uid="{7144EC72-2DAC-4B98-A7C9-B0FE258D00DA}" name="Eligible Renewable Biogass (GJ)" dataDxfId="201" totalsRowDxfId="200">
      <calculatedColumnFormula>'Autre énergie'!F39</calculatedColumnFormula>
    </tableColumn>
    <tableColumn id="62" xr3:uid="{ADF9253E-8020-47E6-8358-9E623F8CE00A}" name="Eligible Renewable Biomass (GJ)" dataDxfId="199" totalsRowDxfId="198">
      <calculatedColumnFormula>'Autre énergie'!F40</calculatedColumnFormula>
    </tableColumn>
    <tableColumn id="63" xr3:uid="{25DB2A0B-B7EF-406C-A662-099F69372444}" name="Solar Thermal (GJ)" dataDxfId="197" totalsRowDxfId="196">
      <calculatedColumnFormula>'Autre énergie'!F41</calculatedColumnFormula>
    </tableColumn>
    <tableColumn id="64" xr3:uid="{883D6D88-B20A-4573-92D0-DFF3BA92CD46}" name="District Heating &amp; Cooling - Other Type (name)" dataDxfId="195" totalsRowDxfId="194">
      <calculatedColumnFormula>IF('Autre énergie'!C53="Autre", "",  'Autre énergie'!C53)&amp;" "&amp;IF('Autre énergie'!C54="Autre", "",  'Autre énergie'!C54)</calculatedColumnFormula>
    </tableColumn>
    <tableColumn id="65" xr3:uid="{D61EE491-3190-45DE-B41D-3CB851AB5BD9}" name="District Heating &amp; Cooling - Other  (GJ)" dataDxfId="193" totalsRowDxfId="192">
      <calculatedColumnFormula>'Autre énergie'!F53+'Autre énergie'!F54</calculatedColumnFormula>
    </tableColumn>
    <tableColumn id="66" xr3:uid="{6B1DD0DF-7250-4B11-A99A-6379D303CB0A}" name="District Heating &amp; Cooling - Total Amount (GJ)" dataDxfId="191" totalsRowDxfId="190">
      <calculatedColumnFormula>'Autre énergie'!F56</calculatedColumnFormula>
    </tableColumn>
    <tableColumn id="67" xr3:uid="{1FC19644-0EA0-48D9-A8D6-90D1F206E54A}" name="Green Heat Amount (GJ)" dataDxfId="189" totalsRowDxfId="188">
      <calculatedColumnFormula>'Autre énergie'!F52</calculatedColumnFormula>
    </tableColumn>
    <tableColumn id="68" xr3:uid="{20740D46-842E-438C-81CB-1C02341D1900}" name="Green Heat Emissions Savings (kgCO2e)" dataDxfId="187" totalsRowDxfId="186">
      <calculatedColumnFormula>Graphiques!T21</calculatedColumnFormula>
    </tableColumn>
    <tableColumn id="69" xr3:uid="{1C2F52F4-CBFA-4CA0-8B64-30D745BE37C5}" name="Standard Heat Amount (GJ)" dataDxfId="185" totalsRowDxfId="184">
      <calculatedColumnFormula>'Autre énergie'!F51</calculatedColumnFormula>
    </tableColumn>
    <tableColumn id="70" xr3:uid="{DC43B95D-E857-4219-B5CB-33461AB18B9A}" name="Standard Heat Emissions (kgCO2e)" dataDxfId="183" totalsRowDxfId="182">
      <calculatedColumnFormula>'Autre énergie'!I51</calculatedColumnFormula>
    </tableColumn>
    <tableColumn id="71" xr3:uid="{F06955C5-64F2-4D1A-89AA-43B16E16124B}" name="Standard Cooling Amount (GJ)" dataDxfId="181" totalsRowDxfId="180"/>
    <tableColumn id="72" xr3:uid="{48E67099-52D6-4A23-AB18-F00662D21869}" name="Standard Cooling Emissions (kgCO2e)" dataDxfId="179" totalsRowDxfId="178"/>
    <tableColumn id="73" xr3:uid="{0E939090-E391-47C2-A129-EB0F7E4C5E32}" name="Total District Heating - Emissions (Indirect Emissions - District Heat) (kgCO2e)" dataDxfId="177" totalsRowDxfId="176">
      <calculatedColumnFormula>'Autre énergie'!I56</calculatedColumnFormula>
    </tableColumn>
    <tableColumn id="74" xr3:uid="{D4837571-43BB-4C1B-BD72-132A81613D90}" name="Total District Cooling - Emissions (Indirect Emissions - District Cooling) (kgCO2e)" dataDxfId="175" totalsRowDxfId="174"/>
    <tableColumn id="169" xr3:uid="{6936BC69-EE82-4D53-8B85-AF86E3907FFC}" name="placeholder10" dataDxfId="173" totalsRowDxfId="172"/>
    <tableColumn id="170" xr3:uid="{216C654F-4DA4-47D7-BEE0-C78F1252E41B}" name="placeholder11" dataDxfId="171" totalsRowDxfId="170"/>
    <tableColumn id="75" xr3:uid="{EE5E3AB3-87D4-4523-829D-27EEBDF9EDDA}" name="Refrigerant R-410a - Leaks Amount (kg)" dataDxfId="169" totalsRowDxfId="168"/>
    <tableColumn id="140" xr3:uid="{5CB50E02-EA3B-4557-80BA-7B8284A4C2AA}" name="Refrigerant R-22 - Leaks Amount (kg)" dataDxfId="167" totalsRowDxfId="166"/>
    <tableColumn id="138" xr3:uid="{7899C79E-CBB3-41BD-BE72-64F1DD52CAAD}" name="Refrigerant R-407c - Leaks Amount (kg)" dataDxfId="165" totalsRowDxfId="164"/>
    <tableColumn id="76" xr3:uid="{207BA686-D6A7-49F7-9B61-525A4451F75E}" name="Refrigerant R-134a - Leaks Amount (kg)" dataDxfId="163" totalsRowDxfId="162"/>
    <tableColumn id="77" xr3:uid="{F9999B79-90B4-4837-A683-C009D51C3F72}" name="Refrigerant R-32 - Leaks Amount (kg)" dataDxfId="161" totalsRowDxfId="160"/>
    <tableColumn id="78" xr3:uid="{D129FF5A-5E3A-4CC6-BD4D-FF5C39171BEE}" name="Refrigerant R-454b - Leaks Amount (kg)" dataDxfId="159" totalsRowDxfId="158"/>
    <tableColumn id="79" xr3:uid="{16C8CA37-588F-4747-9E4E-D1F412143005}" name="Refrigerant R-123 - Leaks Amount (kg)" dataDxfId="157" totalsRowDxfId="156"/>
    <tableColumn id="137" xr3:uid="{1718896F-FAEA-4F82-9278-81875C23A979}" name="Refrigerant R-744 (CO2) - Leaks Amount (kg)" dataDxfId="155" totalsRowDxfId="154"/>
    <tableColumn id="136" xr3:uid="{4157947E-4ED6-463E-B485-57F5A0A95F92}" name="Refrigerant R-717 (NH3) - Leaks Amount (kg)" dataDxfId="153" totalsRowDxfId="152"/>
    <tableColumn id="135" xr3:uid="{E85BBFE4-0B4F-4BB9-A68B-BCBDDB2BF349}" name="Refrigerant R-404a - Leaks Amount (kg)" dataDxfId="151" totalsRowDxfId="150"/>
    <tableColumn id="134" xr3:uid="{82D7EE99-C474-4D95-8EAE-9574860FF9DE}" name="Refrigerant 1st Other Type (name)" dataDxfId="149" totalsRowDxfId="148"/>
    <tableColumn id="80" xr3:uid="{A093D20E-9C7D-4357-A2E7-E81060222DA1}" name="Refrigerant 1st Other - Leaks Amount (kg)" dataDxfId="147" totalsRowDxfId="146"/>
    <tableColumn id="171" xr3:uid="{6AB7B425-59C2-48DF-BC61-3CE03AD97797}" name="Refrigerant 2nd Other Type (name)" dataDxfId="145" totalsRowDxfId="144"/>
    <tableColumn id="172" xr3:uid="{12D454DC-6515-4AD1-9A56-0FAACBEA3FDC}" name="Refrigerant 2nd Other - Leaks Amount" dataDxfId="143" totalsRowDxfId="142"/>
    <tableColumn id="81" xr3:uid="{E5D09F49-9F4A-4D6C-AE89-006B51875EB8}" name="Total Refrigerant Leaks GWP20 (kgCO2e)" dataDxfId="141" totalsRowDxfId="140"/>
    <tableColumn id="82" xr3:uid="{02BB62EF-3F3B-4D1A-8AE3-C913FB9C25B3}" name="Total Refrigerant Leaks GWP100 (kgCO2e)" dataDxfId="139" totalsRowDxfId="138"/>
    <tableColumn id="173" xr3:uid="{5992A88E-E9D6-46B8-BE86-9504F5122426}" name="placeholder20" dataDxfId="137" totalsRowDxfId="136"/>
    <tableColumn id="174" xr3:uid="{31B63FC9-9A01-4C5A-8A11-FF75CFCDC019}" name="placeholder21" dataDxfId="135" totalsRowDxfId="134"/>
    <tableColumn id="83" xr3:uid="{7B6E2AC9-2907-4058-B3F6-EDDB79275A5F}" name="Refrigerant R-410a - Charge Amount (kg)" dataDxfId="133" totalsRowDxfId="132">
      <calculatedColumnFormula>Réfrigérants!E18</calculatedColumnFormula>
    </tableColumn>
    <tableColumn id="141" xr3:uid="{5E2812F3-A729-47C7-B2E8-676205941BBF}" name="Refrigerant R-22 - Charge Amount (kg)" dataDxfId="131" totalsRowDxfId="130"/>
    <tableColumn id="84" xr3:uid="{E3BA3E6A-DEF6-46BF-8C76-FBAD7129B078}" name="Refrigerant R-407c - Charge Amount (kg)" dataDxfId="129" totalsRowDxfId="128">
      <calculatedColumnFormula>Réfrigérants!E17</calculatedColumnFormula>
    </tableColumn>
    <tableColumn id="88" xr3:uid="{679212DC-09F8-4C46-B6AD-6B885AA42355}" name="Refrigerant R-134a - Charge Amount (kg)" dataDxfId="127" totalsRowDxfId="126">
      <calculatedColumnFormula>Réfrigérants!E16</calculatedColumnFormula>
    </tableColumn>
    <tableColumn id="85" xr3:uid="{A536D59E-37F4-4972-976D-62A5D0302B4F}" name="Refrigerant R-32 - Charge Amount (kg)" dataDxfId="125" totalsRowDxfId="124">
      <calculatedColumnFormula>Réfrigérants!E15</calculatedColumnFormula>
    </tableColumn>
    <tableColumn id="86" xr3:uid="{F0117416-9201-41A2-B4E8-B2BA414AE839}" name="Refrigerant R-454b - Charge Amount (kg)" dataDxfId="123" totalsRowDxfId="122">
      <calculatedColumnFormula>Réfrigérants!E14</calculatedColumnFormula>
    </tableColumn>
    <tableColumn id="130" xr3:uid="{E359332D-523C-4EAF-AFAC-3714DC514FC6}" name="Refrigerant R-123 - Charge Amount (kg)" dataDxfId="121" totalsRowDxfId="120">
      <calculatedColumnFormula>Réfrigérants!E13</calculatedColumnFormula>
    </tableColumn>
    <tableColumn id="131" xr3:uid="{6CBD6454-9278-4A09-A7DF-1E4823F57378}" name="Refrigerant R-744 (CO2) - Charge Amount (kg)" dataDxfId="119" totalsRowDxfId="118">
      <calculatedColumnFormula>Réfrigérants!E12</calculatedColumnFormula>
    </tableColumn>
    <tableColumn id="132" xr3:uid="{67540BA6-851D-4D54-AD18-3216A1396CAE}" name="Refrigerant R-717 (NH3) - Charge Amount (kg)" dataDxfId="117" totalsRowDxfId="116">
      <calculatedColumnFormula>Réfrigérants!E11</calculatedColumnFormula>
    </tableColumn>
    <tableColumn id="133" xr3:uid="{381A11D2-1933-4971-BA3A-FF102D5F5C25}" name="Refrigerant R-404a - Charge Amount (kg)" dataDxfId="115" totalsRowDxfId="114"/>
    <tableColumn id="87" xr3:uid="{E27EBDE1-B65C-4B8A-8264-A7A75BF06B68}" name="Refrigerant 1st Other Type (name)2" dataDxfId="113" totalsRowDxfId="112">
      <calculatedColumnFormula>IF(Réfrigérants!C19="Autre","",Réfrigérants!C19)</calculatedColumnFormula>
    </tableColumn>
    <tableColumn id="89" xr3:uid="{C345FE0C-8D87-43CD-B90F-9985D7593CBA}" name="Refrigerant 1st Other - Charge Amount (kg)" dataDxfId="111" totalsRowDxfId="110">
      <calculatedColumnFormula>Réfrigérants!E19</calculatedColumnFormula>
    </tableColumn>
    <tableColumn id="90" xr3:uid="{1BDD31A9-AF81-433A-88F0-A654B1C16084}" name="Refrigerant 2nd Other Type (name)2" dataDxfId="109" totalsRowDxfId="108">
      <calculatedColumnFormula>IF(Réfrigérants!C20="Autre","",Réfrigérants!C20)</calculatedColumnFormula>
    </tableColumn>
    <tableColumn id="91" xr3:uid="{C8641862-85D7-4EE9-9013-411ABF0CA337}" name="Refrigerant 2nd Other - Charge Amount (kg)" dataDxfId="107" totalsRowDxfId="106">
      <calculatedColumnFormula>Réfrigérants!E20</calculatedColumnFormula>
    </tableColumn>
    <tableColumn id="92" xr3:uid="{DF155BD8-6DB0-473C-BBA0-C7E5F4BAF586}" name="Total Refrigerant Charge GWP20 (kgCO2e)" dataDxfId="105" totalsRowDxfId="104">
      <calculatedColumnFormula>Réfrigérants!F22</calculatedColumnFormula>
    </tableColumn>
    <tableColumn id="93" xr3:uid="{5A9EF72E-1466-4A52-AF6D-5AC2D79D37E0}" name="Total Refrigerant Charge GWP100 (kgCO2e)" dataDxfId="103" totalsRowDxfId="102">
      <calculatedColumnFormula>Réfrigérants!G22</calculatedColumnFormula>
    </tableColumn>
    <tableColumn id="175" xr3:uid="{1A62F2ED-4F3B-4EAA-8562-553C57176DA9}" name="placeholder12" dataDxfId="101" totalsRowDxfId="100"/>
    <tableColumn id="176" xr3:uid="{E2A8E5BB-3520-499C-BD10-B5C51B657FC0}" name="placeholder13" dataDxfId="99" totalsRowDxfId="98"/>
    <tableColumn id="95" xr3:uid="{D5599CF9-0ECB-4BF2-933B-A6D1491E8CEB}" name="LCA Software" dataDxfId="97" totalsRowDxfId="96">
      <calculatedColumnFormula>'Carbone intrinsèque'!E10</calculatedColumnFormula>
    </tableColumn>
    <tableColumn id="96" xr3:uid="{BB27E071-4092-4EFC-9C00-B115F3C559CD}" name="LCA Design Stage (SD / DD / CD) (SD/DD/CD)" dataDxfId="95" totalsRowDxfId="94">
      <calculatedColumnFormula>'Carbone intrinsèque'!K10</calculatedColumnFormula>
    </tableColumn>
    <tableColumn id="97" xr3:uid="{98F6F89C-7044-4A50-B449-65616BE066C0}" name="A1 - Raw Material Supply (kg CO2e)" dataDxfId="93" totalsRowDxfId="92">
      <calculatedColumnFormula>'Carbone intrinsèque'!K29</calculatedColumnFormula>
    </tableColumn>
    <tableColumn id="98" xr3:uid="{5A79E465-0771-4348-8777-A7EDAAA4B4D8}" name="A2 - Transport (to factory) (kg CO2e)" dataDxfId="91" totalsRowDxfId="90"/>
    <tableColumn id="99" xr3:uid="{D0C29DEA-CA9F-4631-B21B-F89325217340}" name="A3 - Manufacturing (kg CO2e)" dataDxfId="89" totalsRowDxfId="88"/>
    <tableColumn id="100" xr3:uid="{0052C60F-6A02-46F2-932A-D5682927B1D6}" name="A4 - Transport (to site) (kg CO2e)" dataDxfId="87" totalsRowDxfId="86"/>
    <tableColumn id="101" xr3:uid="{99922BC5-DAFE-43C2-9DA1-CF292471D387}" name="A5 - Construction and Installation (kg CO2e)" dataDxfId="85" totalsRowDxfId="84"/>
    <tableColumn id="102" xr3:uid="{61A9A707-A223-4286-95AE-8010F885FF4E}" name="A - Total Upfront Carbon (kg CO2e)" dataDxfId="83" totalsRowDxfId="82"/>
    <tableColumn id="103" xr3:uid="{8ED28B95-D32A-4069-BC3D-B8B996A8FBA5}" name="B1 - Use (kg CO2e)" dataDxfId="81" totalsRowDxfId="80"/>
    <tableColumn id="104" xr3:uid="{194F825A-7E83-42D7-9E04-B70D06CC7062}" name="B2 - Maintenance (kg CO2e)" dataDxfId="79" totalsRowDxfId="78"/>
    <tableColumn id="105" xr3:uid="{60E85EFD-41A8-4170-A53E-4177265CA7A6}" name="B3 - Repair (kg CO2e)" dataDxfId="77" totalsRowDxfId="76"/>
    <tableColumn id="106" xr3:uid="{315DFFC2-2EC5-454C-9082-95AE573333F3}" name="B4 - Replacement (kg CO2e)" dataDxfId="75" totalsRowDxfId="74"/>
    <tableColumn id="107" xr3:uid="{A420F96B-1CAC-4250-9552-4BF85456BD78}" name="B5 - Refurbishment (kg CO2e)" dataDxfId="73" totalsRowDxfId="72"/>
    <tableColumn id="108" xr3:uid="{F8BF6657-D598-4445-943E-656A6E10151C}" name="B6 - Operational Energy Use (kg CO2e)" dataDxfId="71" totalsRowDxfId="70"/>
    <tableColumn id="109" xr3:uid="{B35D8712-39F3-4CA1-9D52-4BB5F2DE25E9}" name="B7 - Operational Water Use (kg CO2e)" dataDxfId="69" totalsRowDxfId="68"/>
    <tableColumn id="110" xr3:uid="{2CBF7876-07D9-4958-80B0-D1DAEF3A0A18}" name="B - Total Use Stage Embodied Carbon (kg CO2e)" dataDxfId="67" totalsRowDxfId="66"/>
    <tableColumn id="111" xr3:uid="{92A62696-6C1C-4602-9200-66815199B2F7}" name="C1 - Demolition (kg CO2e)" dataDxfId="65" totalsRowDxfId="64"/>
    <tableColumn id="112" xr3:uid="{6AFF4C7E-C5D2-4781-9857-029E0BE262E5}" name="C2 - Transport (to disposal) (kg CO2e)" dataDxfId="63" totalsRowDxfId="62"/>
    <tableColumn id="113" xr3:uid="{3865665F-0330-4060-AD55-C0E8CA0D533E}" name="C3 - Waste Processing (kg CO2e)" dataDxfId="61" totalsRowDxfId="60"/>
    <tableColumn id="114" xr3:uid="{1D4F3A14-6DDF-4FFD-A356-40BCDEFA8F1C}" name="C4 - Disposal (kg CO2e)" dataDxfId="59" totalsRowDxfId="58"/>
    <tableColumn id="115" xr3:uid="{0DA6F33A-9A2F-4AF1-91D3-D8FC4766FB72}" name="C - Total End of Life Carbon (kg CO2e)" dataDxfId="57" totalsRowDxfId="56"/>
    <tableColumn id="116" xr3:uid="{36D7E433-000A-47AE-9F36-6E92BFA07808}" name="D1 - Reuse (kg CO2e)" dataDxfId="55" totalsRowDxfId="54"/>
    <tableColumn id="117" xr3:uid="{4AD08777-09E5-4FC8-9416-9F14F6FACE21}" name="D2 - Recycling (kg CO2e)" dataDxfId="53" totalsRowDxfId="52"/>
    <tableColumn id="118" xr3:uid="{7D50A9B5-CA42-4B7C-9485-3151215A2FE0}" name="D3 - Energy Recovery (kg CO2e)" dataDxfId="51" totalsRowDxfId="50"/>
    <tableColumn id="119" xr3:uid="{B7B3FFF4-F4AA-455B-875C-84C82C4BA66A}" name="D - Total Beyond Life-cycle Carbon (optional) (kg CO2e)" dataDxfId="49" totalsRowDxfId="48">
      <calculatedColumnFormula>'Carbone intrinsèque'!K51</calculatedColumnFormula>
    </tableColumn>
    <tableColumn id="120" xr3:uid="{B4BDB474-FD47-4B91-A2D6-89F2DE6A02D9}" name="A - Biogenic Carbon (optional) (kg CO2e)" dataDxfId="47" totalsRowDxfId="46">
      <calculatedColumnFormula>'Carbone intrinsèque'!K52</calculatedColumnFormula>
    </tableColumn>
    <tableColumn id="121" xr3:uid="{8B5CCD3F-6EE5-40FA-A9E2-A939F885224B}" name="C - Biogenic Carbon (optional) (kg CO2e)" dataDxfId="45" totalsRowDxfId="44">
      <calculatedColumnFormula>'Carbone intrinsèque'!K53</calculatedColumnFormula>
    </tableColumn>
    <tableColumn id="122" xr3:uid="{72F7BE37-4D20-4071-BC0F-1C76DCA8BF5F}" name="Total Proposed Embodied Carbon (A to C) (kg CO2e)" dataDxfId="43" totalsRowDxfId="42">
      <calculatedColumnFormula>'Carbone intrinsèque'!E22</calculatedColumnFormula>
    </tableColumn>
    <tableColumn id="123" xr3:uid="{4C205896-8864-4804-9C3D-EF626D50041D}" name="Total Baseline Embodied Carbon (kg CO2e)" dataDxfId="41" totalsRowDxfId="40">
      <calculatedColumnFormula>'Carbone intrinsèque'!K22</calculatedColumnFormula>
    </tableColumn>
    <tableColumn id="147" xr3:uid="{F5D6F006-2341-4661-8727-512648C86F8D}" name="Mass Timber?  (Y / N) [M]" dataDxfId="39" totalsRowDxfId="38"/>
    <tableColumn id="177" xr3:uid="{91789103-7459-4631-AF57-0A77E75E6E06}" name="Primary Superstructure Material(s)" dataDxfId="37" totalsRowDxfId="36">
      <calculatedColumnFormula>'Carbone intrinsèque'!K11</calculatedColumnFormula>
    </tableColumn>
    <tableColumn id="178" xr3:uid="{7AB9E061-E5CA-46DC-A13C-F0E0D8752287}" name="Horizontal Gravity System" totalsRowDxfId="35"/>
    <tableColumn id="179" xr3:uid="{69126BBF-7F7A-4284-9A73-6F1C97478EBA}" name="Vertical Gravity System" totalsRowDxfId="34"/>
    <tableColumn id="180" xr3:uid="{40827AA2-6F9A-4A5A-9A16-4DA34D91A13F}" name="Lateral System" totalsRowDxfId="33"/>
    <tableColumn id="181" xr3:uid="{0BC2AE5C-5C20-421B-AE9B-807A4E29BCB2}" name="Exclusion from EC Intensity Analysis [M]" totalsRowDxfId="32"/>
    <tableColumn id="182" xr3:uid="{0EDF194C-F3F3-4292-8FA1-48EB15170517}" name="EC Reduction Strategies" totalsRowDxfId="31">
      <calculatedColumnFormula array="1">_xlfn.TEXTJOIN(", ", TRUE, IF(Embodied_carbon_reduction_strategies[[Material Reuse]:[Other Reductions]]="✓", Embodied_carbon_reduction_strategies[[#Headers],[Material Reuse]:[Other Reductions]], ""))</calculatedColumnFormula>
    </tableColumn>
    <tableColumn id="183" xr3:uid="{696D2D04-0B28-4367-8C67-7E42F7B36F57}" name="placeholder15" totalsRowDxfId="30"/>
    <tableColumn id="184" xr3:uid="{EBAAC042-29D2-4D87-88A8-F25497FC1968}" name="placeholder16" totalsRowDxfId="29"/>
    <tableColumn id="185" xr3:uid="{E9DF76CA-8786-4DFE-A0F4-3438929D1455}" name="placeholder17" totalsRowDxfId="28"/>
    <tableColumn id="125" xr3:uid="{7D58629D-EEFE-4E2E-A52F-64F3956D7C80}" name="I&amp;I Strategy 1 [D]" dataDxfId="27" totalsRowDxfId="26">
      <calculatedColumnFormula>INDEX('Impact et innovation'!D13:D22,MATCH("✓",'Impact et innovation'!C13:C22,0))</calculatedColumnFormula>
    </tableColumn>
    <tableColumn id="126" xr3:uid="{323805E4-D71B-4BE3-BBDD-64636FBD03EF}" name="I&amp;I Strategy 2 [D]" dataDxfId="25" totalsRowDxfId="24">
      <calculatedColumnFormula array="1">IFERROR(INDEX('Impact et innovation'!D13:D22, SMALL(IF('Impact et innovation'!C13:C22="✓", ROW('Impact et innovation'!C13:C22)-ROW('Impact et innovation'!C13)+1), 2)), "")</calculatedColumnFormula>
    </tableColumn>
    <tableColumn id="142" xr3:uid="{8F26C169-B346-42ED-A249-B4D3E0E3345A}" name="I&amp;I Strategy 3 [D]" totalsRowDxfId="23">
      <calculatedColumnFormula array="1">IFERROR(INDEX('Impact et innovation'!D13:D22, SMALL(IF('Impact et innovation'!C13:C22="✓", ROW('Impact et innovation'!C13:C22)-ROW('Impact et innovation'!C13)+1), 3)), "")</calculatedColumnFormula>
    </tableColumn>
    <tableColumn id="150" xr3:uid="{B0E3D875-562F-42B7-A5DB-7E9348A50F36}" name="I&amp;I Strategy 4 [D]" totalsRowDxfId="22">
      <calculatedColumnFormula array="1">IFERROR(INDEX('Impact et innovation'!D13:D22, SMALL(IF('Impact et innovation'!C13:C22="✓", ROW('Impact et innovation'!C13:C22)-ROW('Impact et innovation'!C13)+1), 4)), "")</calculatedColumnFormula>
    </tableColumn>
    <tableColumn id="148" xr3:uid="{8B9BCF9A-D106-481F-B092-DF44AFCE836F}" name="I&amp;I Strategy - Other [D]" totalsRowDxfId="21">
      <calculatedColumnFormula>IF('Impact et innovation'!D22="Autre: ","",'Impact et innovation'!D22)</calculatedColumnFormula>
    </tableColumn>
    <tableColumn id="143" xr3:uid="{57E93E28-198F-44A5-AEDE-4E95C0D93A24}" name="BIPV - Quantity/Size" totalsRowDxfId="20">
      <calculatedColumnFormula>IF('Impact et innovation'!K14="Importance ou autre quantité","",'Impact et innovation'!K14)</calculatedColumnFormula>
    </tableColumn>
    <tableColumn id="149" xr3:uid="{13EC3D2E-F76D-4877-9C06-D966D14F01D8}" name="BIPV - % Total Energy" totalsRowDxfId="19">
      <calculatedColumnFormula>IF('Impact et innovation'!I14="% de l'énergie totale sur place","",'Impact et innovation'!I14)</calculatedColumnFormula>
    </tableColumn>
    <tableColumn id="146" xr3:uid="{6AF12A06-0B2B-4EB1-B538-0992BF985503}" name="PV - % Roof Area" totalsRowDxfId="18">
      <calculatedColumnFormula>IF('Impact et innovation'!K13="% de la superficie du toiture","",'Impact et innovation'!K13)</calculatedColumnFormula>
    </tableColumn>
    <tableColumn id="186" xr3:uid="{0BDB8B10-2509-48A1-8BD9-F2A9EC4587D4}" name="placeholder18" dataDxfId="17" totalsRowDxfId="16"/>
    <tableColumn id="187" xr3:uid="{8C4188AE-AA1E-42B8-8FA7-C68192965DA5}" name="placeholder19" dataDxfId="15" totalsRowDxfId="14"/>
    <tableColumn id="151" xr3:uid="{C7EA096B-2523-4090-A5FC-3A6DAD9237B6}" name="Workbook - Date Modified" dataDxfId="13" totalsRowDxfId="12"/>
    <tableColumn id="128" xr3:uid="{D06FF932-AE99-4A51-BC29-A3366854F90B}" name="Workbook - FileName" dataDxfId="11" totalsRowDxfId="10">
      <calculatedColumnFormula array="1">CELL("filename")</calculatedColumnFormula>
    </tableColumn>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1.vml"/><Relationship Id="rId1" Type="http://schemas.openxmlformats.org/officeDocument/2006/relationships/drawing" Target="../drawings/drawing1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apps.cer-rec.gc.ca/Conversion/conversion-tables.aspx?GoCTemplateCulture=en-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496C3-1699-4586-9CD0-A9331137F9F4}">
  <sheetPr codeName="Sheet1">
    <tabColor rgb="FF00837B"/>
    <pageSetUpPr autoPageBreaks="0"/>
  </sheetPr>
  <dimension ref="A1:R146"/>
  <sheetViews>
    <sheetView tabSelected="1" workbookViewId="0">
      <selection activeCell="C29" sqref="C29"/>
    </sheetView>
  </sheetViews>
  <sheetFormatPr defaultColWidth="8.84375" defaultRowHeight="14.6" x14ac:dyDescent="0.4"/>
  <cols>
    <col min="1" max="1" width="7.4609375" style="14" customWidth="1"/>
    <col min="2" max="2" width="3.53515625" style="14" customWidth="1"/>
    <col min="3" max="3" width="8.84375" style="14"/>
    <col min="4" max="4" width="1.3046875" style="14" customWidth="1"/>
    <col min="5" max="5" width="3.07421875" style="14" customWidth="1"/>
    <col min="6" max="6" width="5.69140625" style="14" customWidth="1"/>
    <col min="7" max="8" width="8.84375" style="14"/>
    <col min="9" max="9" width="15.53515625" style="14" customWidth="1"/>
    <col min="10" max="10" width="8.84375" style="14"/>
    <col min="11" max="11" width="6.84375" style="14" customWidth="1"/>
    <col min="12" max="15" width="8.84375" style="14"/>
    <col min="16" max="16" width="4.53515625" style="14" customWidth="1"/>
    <col min="17" max="17" width="7.4609375" style="14" customWidth="1"/>
    <col min="18" max="16384" width="8.84375" style="14"/>
  </cols>
  <sheetData>
    <row r="1" spans="1:18" x14ac:dyDescent="0.4">
      <c r="A1" s="16"/>
      <c r="B1" s="16"/>
      <c r="C1" s="16"/>
      <c r="D1" s="16"/>
      <c r="E1" s="16"/>
      <c r="F1" s="16"/>
      <c r="G1" s="16"/>
      <c r="H1" s="16"/>
      <c r="I1" s="16"/>
      <c r="J1" s="16"/>
      <c r="K1" s="16"/>
      <c r="L1" s="16"/>
      <c r="M1" s="16"/>
      <c r="N1" s="16"/>
      <c r="O1" s="16"/>
      <c r="P1" s="16"/>
      <c r="Q1" s="16"/>
    </row>
    <row r="2" spans="1:18" x14ac:dyDescent="0.4">
      <c r="A2" s="16"/>
      <c r="Q2" s="16"/>
    </row>
    <row r="3" spans="1:18" ht="25.95" customHeight="1" x14ac:dyDescent="0.4">
      <c r="A3" s="16"/>
      <c r="F3" s="480" t="s">
        <v>299</v>
      </c>
      <c r="G3" s="480"/>
      <c r="H3" s="480"/>
      <c r="I3" s="480"/>
      <c r="J3" s="480"/>
      <c r="K3" s="480"/>
      <c r="L3" s="480"/>
      <c r="M3" s="480"/>
      <c r="N3" s="480"/>
      <c r="O3" s="480"/>
      <c r="P3" s="166"/>
      <c r="Q3" s="167"/>
    </row>
    <row r="4" spans="1:18" ht="14.4" customHeight="1" x14ac:dyDescent="0.4">
      <c r="A4" s="16"/>
      <c r="F4" s="480"/>
      <c r="G4" s="480"/>
      <c r="H4" s="480"/>
      <c r="I4" s="480"/>
      <c r="J4" s="480"/>
      <c r="K4" s="480"/>
      <c r="L4" s="480"/>
      <c r="M4" s="480"/>
      <c r="N4" s="480"/>
      <c r="O4" s="480"/>
      <c r="Q4" s="16"/>
    </row>
    <row r="5" spans="1:18" ht="14.4" customHeight="1" x14ac:dyDescent="0.4">
      <c r="A5" s="16"/>
      <c r="F5" s="480"/>
      <c r="G5" s="480"/>
      <c r="H5" s="480"/>
      <c r="I5" s="480"/>
      <c r="J5" s="480"/>
      <c r="K5" s="480"/>
      <c r="L5" s="480"/>
      <c r="M5" s="480"/>
      <c r="N5" s="480"/>
      <c r="O5" s="480"/>
      <c r="Q5" s="16"/>
    </row>
    <row r="6" spans="1:18" ht="24" customHeight="1" x14ac:dyDescent="0.45">
      <c r="A6" s="16"/>
      <c r="B6" s="177" t="s">
        <v>592</v>
      </c>
      <c r="C6" s="168" t="s">
        <v>300</v>
      </c>
      <c r="Q6" s="16"/>
    </row>
    <row r="7" spans="1:18" ht="15.9" x14ac:dyDescent="0.45">
      <c r="A7" s="16"/>
      <c r="C7" s="168" t="s">
        <v>821</v>
      </c>
      <c r="G7" s="266"/>
      <c r="Q7" s="16"/>
    </row>
    <row r="8" spans="1:18" x14ac:dyDescent="0.4">
      <c r="A8" s="16"/>
      <c r="Q8" s="16"/>
    </row>
    <row r="9" spans="1:18" ht="24.65" customHeight="1" x14ac:dyDescent="0.4">
      <c r="A9" s="16"/>
      <c r="B9" s="485" t="s">
        <v>46</v>
      </c>
      <c r="C9" s="485"/>
      <c r="D9" s="485"/>
      <c r="E9" s="485"/>
      <c r="F9" s="485"/>
      <c r="G9" s="485"/>
      <c r="H9" s="485"/>
      <c r="I9" s="485"/>
      <c r="J9" s="485"/>
      <c r="K9" s="485"/>
      <c r="L9" s="485"/>
      <c r="M9" s="485"/>
      <c r="N9" s="485"/>
      <c r="O9" s="485"/>
      <c r="P9" s="485"/>
      <c r="Q9" s="169"/>
    </row>
    <row r="10" spans="1:18" ht="141.65" customHeight="1" x14ac:dyDescent="0.4">
      <c r="A10" s="16"/>
      <c r="B10" s="484" t="s">
        <v>797</v>
      </c>
      <c r="C10" s="484"/>
      <c r="D10" s="484"/>
      <c r="E10" s="484"/>
      <c r="F10" s="484"/>
      <c r="G10" s="484"/>
      <c r="H10" s="484"/>
      <c r="I10" s="484"/>
      <c r="J10" s="484"/>
      <c r="K10" s="484"/>
      <c r="L10" s="484"/>
      <c r="M10" s="484"/>
      <c r="N10" s="484"/>
      <c r="O10" s="484"/>
      <c r="P10" s="484"/>
      <c r="Q10" s="169"/>
      <c r="R10" s="3"/>
    </row>
    <row r="11" spans="1:18" ht="5.4" customHeight="1" x14ac:dyDescent="0.4">
      <c r="A11" s="16"/>
      <c r="B11" s="170"/>
      <c r="C11" s="170"/>
      <c r="D11" s="170"/>
      <c r="E11" s="170"/>
      <c r="F11" s="170"/>
      <c r="G11" s="170"/>
      <c r="H11" s="170"/>
      <c r="I11" s="170"/>
      <c r="J11" s="170"/>
      <c r="K11" s="170"/>
      <c r="L11" s="170"/>
      <c r="M11" s="170"/>
      <c r="N11" s="170"/>
      <c r="O11" s="170"/>
      <c r="P11" s="170"/>
      <c r="Q11" s="16"/>
    </row>
    <row r="12" spans="1:18" ht="16.2" customHeight="1" x14ac:dyDescent="0.4">
      <c r="A12" s="16"/>
      <c r="B12" s="171"/>
      <c r="C12" s="171"/>
      <c r="D12" s="171"/>
      <c r="E12" s="171"/>
      <c r="F12" s="171"/>
      <c r="G12" s="171"/>
      <c r="H12" s="171"/>
      <c r="I12" s="171"/>
      <c r="J12" s="171"/>
      <c r="K12" s="171"/>
      <c r="L12" s="171"/>
      <c r="M12" s="171"/>
      <c r="N12" s="171"/>
      <c r="O12" s="171"/>
      <c r="P12" s="171"/>
      <c r="Q12" s="16"/>
    </row>
    <row r="13" spans="1:18" ht="39" customHeight="1" x14ac:dyDescent="0.55000000000000004">
      <c r="A13" s="16"/>
      <c r="B13" s="171"/>
      <c r="C13" s="483" t="s">
        <v>301</v>
      </c>
      <c r="D13" s="483"/>
      <c r="E13" s="483"/>
      <c r="F13" s="483"/>
      <c r="G13" s="483"/>
      <c r="H13" s="483"/>
      <c r="I13" s="483"/>
      <c r="J13" s="483"/>
      <c r="K13" s="483"/>
      <c r="L13" s="483"/>
      <c r="M13" s="483"/>
      <c r="N13" s="483"/>
      <c r="O13" s="483"/>
      <c r="P13" s="172"/>
      <c r="Q13" s="173"/>
    </row>
    <row r="14" spans="1:18" ht="16.2" customHeight="1" x14ac:dyDescent="0.4">
      <c r="A14" s="16"/>
      <c r="B14" s="171"/>
      <c r="C14" s="174" t="s">
        <v>45</v>
      </c>
      <c r="D14" s="175" t="s">
        <v>375</v>
      </c>
      <c r="E14" s="171"/>
      <c r="F14" s="171"/>
      <c r="G14" s="171"/>
      <c r="H14" s="171"/>
      <c r="I14" s="171"/>
      <c r="J14" s="171"/>
      <c r="K14" s="171"/>
      <c r="L14" s="171"/>
      <c r="M14" s="171"/>
      <c r="N14" s="171"/>
      <c r="O14" s="171"/>
      <c r="P14" s="171"/>
      <c r="Q14" s="16"/>
    </row>
    <row r="15" spans="1:18" ht="18" customHeight="1" x14ac:dyDescent="0.4">
      <c r="A15" s="16"/>
      <c r="B15" s="171"/>
      <c r="C15" s="174" t="s">
        <v>45</v>
      </c>
      <c r="D15" s="175" t="s">
        <v>300</v>
      </c>
      <c r="E15" s="171"/>
      <c r="F15" s="171"/>
      <c r="G15" s="171"/>
      <c r="H15" s="171"/>
      <c r="I15" s="171"/>
      <c r="J15" s="171"/>
      <c r="K15" s="171"/>
      <c r="L15" s="171"/>
      <c r="M15" s="171"/>
      <c r="N15" s="171"/>
      <c r="O15" s="171"/>
      <c r="P15" s="171"/>
      <c r="Q15" s="16"/>
    </row>
    <row r="16" spans="1:18" ht="18" customHeight="1" x14ac:dyDescent="0.4">
      <c r="A16" s="16"/>
      <c r="B16" s="171"/>
      <c r="C16" s="174" t="s">
        <v>45</v>
      </c>
      <c r="D16" s="175" t="s">
        <v>302</v>
      </c>
      <c r="E16" s="171"/>
      <c r="F16" s="171"/>
      <c r="G16" s="171"/>
      <c r="H16" s="171"/>
      <c r="I16" s="171"/>
      <c r="J16" s="171"/>
      <c r="K16" s="171"/>
      <c r="L16" s="171"/>
      <c r="M16" s="171"/>
      <c r="N16" s="171"/>
      <c r="O16" s="171"/>
      <c r="P16" s="171"/>
      <c r="Q16" s="16"/>
    </row>
    <row r="17" spans="1:17" ht="18" customHeight="1" x14ac:dyDescent="0.4">
      <c r="A17" s="16"/>
      <c r="B17" s="171"/>
      <c r="C17" s="174" t="s">
        <v>45</v>
      </c>
      <c r="D17" s="175" t="s">
        <v>303</v>
      </c>
      <c r="E17" s="171"/>
      <c r="F17" s="171"/>
      <c r="G17" s="171"/>
      <c r="H17" s="171"/>
      <c r="I17" s="171"/>
      <c r="J17" s="171"/>
      <c r="K17" s="171"/>
      <c r="L17" s="171"/>
      <c r="M17" s="171"/>
      <c r="N17" s="171"/>
      <c r="O17" s="171"/>
      <c r="P17" s="171"/>
      <c r="Q17" s="16"/>
    </row>
    <row r="18" spans="1:17" ht="18" customHeight="1" x14ac:dyDescent="0.4">
      <c r="A18" s="16"/>
      <c r="B18" s="171"/>
      <c r="C18" s="174" t="s">
        <v>45</v>
      </c>
      <c r="D18" s="175" t="s">
        <v>304</v>
      </c>
      <c r="E18" s="171"/>
      <c r="F18" s="171"/>
      <c r="G18" s="171"/>
      <c r="H18" s="171"/>
      <c r="I18" s="171"/>
      <c r="J18" s="171"/>
      <c r="K18" s="171"/>
      <c r="L18" s="171"/>
      <c r="M18" s="171"/>
      <c r="N18" s="171"/>
      <c r="O18" s="171"/>
      <c r="P18" s="171"/>
      <c r="Q18" s="16"/>
    </row>
    <row r="19" spans="1:17" ht="18" customHeight="1" x14ac:dyDescent="0.4">
      <c r="A19" s="16"/>
      <c r="B19" s="171"/>
      <c r="C19" s="174" t="s">
        <v>45</v>
      </c>
      <c r="D19" s="175" t="s">
        <v>377</v>
      </c>
      <c r="E19" s="171"/>
      <c r="F19" s="171"/>
      <c r="G19" s="171"/>
      <c r="H19" s="171"/>
      <c r="I19" s="171"/>
      <c r="J19" s="171"/>
      <c r="K19" s="171"/>
      <c r="L19" s="171"/>
      <c r="M19" s="171"/>
      <c r="N19" s="171"/>
      <c r="O19" s="171"/>
      <c r="P19" s="171"/>
      <c r="Q19" s="16"/>
    </row>
    <row r="20" spans="1:17" ht="18" customHeight="1" x14ac:dyDescent="0.4">
      <c r="A20" s="16"/>
      <c r="B20" s="171"/>
      <c r="C20" s="174" t="s">
        <v>45</v>
      </c>
      <c r="D20" s="175" t="s">
        <v>376</v>
      </c>
      <c r="E20" s="171"/>
      <c r="F20" s="171"/>
      <c r="G20" s="171"/>
      <c r="H20" s="171"/>
      <c r="I20" s="171"/>
      <c r="J20" s="171"/>
      <c r="K20" s="171"/>
      <c r="L20" s="171"/>
      <c r="M20" s="171"/>
      <c r="N20" s="171"/>
      <c r="O20" s="171"/>
      <c r="P20" s="171"/>
      <c r="Q20" s="16"/>
    </row>
    <row r="21" spans="1:17" ht="7.85" customHeight="1" x14ac:dyDescent="0.4">
      <c r="A21" s="16"/>
      <c r="B21" s="171"/>
      <c r="C21" s="171"/>
      <c r="D21" s="171"/>
      <c r="E21" s="171"/>
      <c r="F21" s="171"/>
      <c r="G21" s="171"/>
      <c r="H21" s="171"/>
      <c r="I21" s="171"/>
      <c r="J21" s="171"/>
      <c r="K21" s="171"/>
      <c r="L21" s="171"/>
      <c r="M21" s="171"/>
      <c r="N21" s="171"/>
      <c r="O21" s="171"/>
      <c r="P21" s="171"/>
      <c r="Q21" s="16"/>
    </row>
    <row r="22" spans="1:17" x14ac:dyDescent="0.4">
      <c r="A22" s="16"/>
      <c r="B22" s="16"/>
      <c r="C22" s="16"/>
      <c r="D22" s="16"/>
      <c r="E22" s="16"/>
      <c r="F22" s="16"/>
      <c r="G22" s="16"/>
      <c r="H22" s="16"/>
      <c r="I22" s="16"/>
      <c r="J22" s="16"/>
      <c r="K22" s="16"/>
      <c r="L22" s="16"/>
      <c r="M22" s="16"/>
      <c r="N22" s="16"/>
      <c r="O22" s="16"/>
      <c r="P22" s="16"/>
      <c r="Q22" s="16"/>
    </row>
    <row r="23" spans="1:17" ht="23.15" x14ac:dyDescent="0.6">
      <c r="A23" s="16"/>
      <c r="B23" s="176" t="s">
        <v>76</v>
      </c>
      <c r="Q23" s="16"/>
    </row>
    <row r="24" spans="1:17" ht="4.95" customHeight="1" x14ac:dyDescent="0.4">
      <c r="A24" s="16"/>
      <c r="Q24" s="16"/>
    </row>
    <row r="25" spans="1:17" x14ac:dyDescent="0.4">
      <c r="A25" s="16"/>
      <c r="B25" s="177" t="s">
        <v>248</v>
      </c>
      <c r="C25" s="387" t="s">
        <v>44</v>
      </c>
      <c r="D25" s="388"/>
      <c r="E25" s="5" t="s">
        <v>77</v>
      </c>
      <c r="F25" s="5"/>
      <c r="G25" s="5"/>
      <c r="H25" s="5"/>
      <c r="I25" s="5"/>
      <c r="J25" s="5"/>
      <c r="K25" s="5"/>
      <c r="L25" s="5"/>
      <c r="M25" s="5"/>
      <c r="N25" s="5"/>
      <c r="O25" s="5"/>
      <c r="P25" s="5"/>
      <c r="Q25" s="16"/>
    </row>
    <row r="26" spans="1:17" x14ac:dyDescent="0.4">
      <c r="A26" s="16"/>
      <c r="B26" s="177" t="s">
        <v>249</v>
      </c>
      <c r="C26" s="178" t="s">
        <v>48</v>
      </c>
      <c r="D26" s="5"/>
      <c r="E26" s="5"/>
      <c r="F26" s="5"/>
      <c r="G26" s="5"/>
      <c r="H26" s="5"/>
      <c r="I26" s="5"/>
      <c r="J26" s="5"/>
      <c r="K26" s="5"/>
      <c r="L26" s="5"/>
      <c r="M26" s="5"/>
      <c r="N26" s="5"/>
      <c r="O26" s="5"/>
      <c r="P26" s="5"/>
      <c r="Q26" s="16"/>
    </row>
    <row r="27" spans="1:17" s="181" customFormat="1" ht="21" customHeight="1" x14ac:dyDescent="0.4">
      <c r="A27" s="179"/>
      <c r="B27" s="180" t="s">
        <v>82</v>
      </c>
      <c r="C27" s="389"/>
      <c r="D27" s="390"/>
      <c r="E27" s="389"/>
      <c r="F27" s="389"/>
      <c r="G27" s="389"/>
      <c r="H27" s="389"/>
      <c r="I27" s="389"/>
      <c r="J27" s="389"/>
      <c r="K27" s="389"/>
      <c r="L27" s="389"/>
      <c r="M27" s="389"/>
      <c r="N27" s="389"/>
      <c r="O27" s="389"/>
      <c r="P27" s="389"/>
      <c r="Q27" s="179"/>
    </row>
    <row r="28" spans="1:17" ht="6" customHeight="1" x14ac:dyDescent="0.4">
      <c r="A28" s="16"/>
      <c r="B28" s="2"/>
      <c r="C28" s="5"/>
      <c r="D28" s="391"/>
      <c r="E28" s="5"/>
      <c r="F28" s="5"/>
      <c r="G28" s="5"/>
      <c r="H28" s="5"/>
      <c r="I28" s="5"/>
      <c r="J28" s="5"/>
      <c r="K28" s="5"/>
      <c r="L28" s="5"/>
      <c r="M28" s="5"/>
      <c r="N28" s="5"/>
      <c r="O28" s="5"/>
      <c r="P28" s="5"/>
      <c r="Q28" s="16"/>
    </row>
    <row r="29" spans="1:17" ht="15.65" customHeight="1" x14ac:dyDescent="0.4">
      <c r="A29" s="16"/>
      <c r="C29" s="392"/>
      <c r="D29" s="5"/>
      <c r="E29" s="5" t="s">
        <v>710</v>
      </c>
      <c r="F29" s="5"/>
      <c r="G29" s="5"/>
      <c r="H29" s="5"/>
      <c r="I29" s="5"/>
      <c r="J29" s="5"/>
      <c r="K29" s="5"/>
      <c r="L29" s="5"/>
      <c r="M29" s="5"/>
      <c r="N29" s="5"/>
      <c r="O29" s="5"/>
      <c r="P29" s="5"/>
      <c r="Q29" s="16"/>
    </row>
    <row r="30" spans="1:17" ht="4.95" customHeight="1" x14ac:dyDescent="0.4">
      <c r="A30" s="16"/>
      <c r="C30" s="5"/>
      <c r="D30" s="5"/>
      <c r="E30" s="5"/>
      <c r="F30" s="5"/>
      <c r="G30" s="5"/>
      <c r="H30" s="5"/>
      <c r="I30" s="5"/>
      <c r="J30" s="5"/>
      <c r="K30" s="5"/>
      <c r="L30" s="5"/>
      <c r="M30" s="5"/>
      <c r="N30" s="5"/>
      <c r="O30" s="5"/>
      <c r="P30" s="5"/>
      <c r="Q30" s="16"/>
    </row>
    <row r="31" spans="1:17" ht="16.2" customHeight="1" x14ac:dyDescent="0.4">
      <c r="A31" s="16"/>
      <c r="C31" s="392"/>
      <c r="D31" s="5"/>
      <c r="E31" s="5" t="s">
        <v>278</v>
      </c>
      <c r="F31" s="5"/>
      <c r="G31" s="5"/>
      <c r="H31" s="5"/>
      <c r="I31" s="5"/>
      <c r="J31" s="5"/>
      <c r="K31" s="5"/>
      <c r="L31" s="5"/>
      <c r="M31" s="5"/>
      <c r="N31" s="5"/>
      <c r="O31" s="5"/>
      <c r="P31" s="5"/>
      <c r="Q31" s="16"/>
    </row>
    <row r="32" spans="1:17" ht="16.2" customHeight="1" x14ac:dyDescent="0.4">
      <c r="A32" s="16"/>
      <c r="C32" s="5"/>
      <c r="D32" s="5"/>
      <c r="E32" s="5"/>
      <c r="F32" s="5" t="s">
        <v>78</v>
      </c>
      <c r="G32" s="5"/>
      <c r="H32" s="5"/>
      <c r="I32" s="5"/>
      <c r="J32" s="5"/>
      <c r="K32" s="5"/>
      <c r="L32" s="5"/>
      <c r="M32" s="5"/>
      <c r="N32" s="5"/>
      <c r="O32" s="5"/>
      <c r="P32" s="5"/>
      <c r="Q32" s="16"/>
    </row>
    <row r="33" spans="1:17" ht="16.2" customHeight="1" x14ac:dyDescent="0.4">
      <c r="A33" s="16"/>
      <c r="C33" s="5"/>
      <c r="D33" s="5"/>
      <c r="E33" s="5"/>
      <c r="F33" s="5" t="s">
        <v>79</v>
      </c>
      <c r="G33" s="5"/>
      <c r="H33" s="5"/>
      <c r="I33" s="5"/>
      <c r="J33" s="5"/>
      <c r="K33" s="5"/>
      <c r="L33" s="5"/>
      <c r="M33" s="5"/>
      <c r="N33" s="5"/>
      <c r="O33" s="5"/>
      <c r="P33" s="5"/>
      <c r="Q33" s="16"/>
    </row>
    <row r="34" spans="1:17" ht="16.2" customHeight="1" x14ac:dyDescent="0.4">
      <c r="A34" s="16"/>
      <c r="C34" s="5"/>
      <c r="D34" s="5"/>
      <c r="E34" s="5"/>
      <c r="F34" s="5" t="s">
        <v>80</v>
      </c>
      <c r="G34" s="5"/>
      <c r="H34" s="5"/>
      <c r="I34" s="5"/>
      <c r="J34" s="5"/>
      <c r="K34" s="5"/>
      <c r="L34" s="5"/>
      <c r="M34" s="5"/>
      <c r="N34" s="5"/>
      <c r="O34" s="5"/>
      <c r="P34" s="5"/>
      <c r="Q34" s="16"/>
    </row>
    <row r="35" spans="1:17" ht="16.2" customHeight="1" x14ac:dyDescent="0.4">
      <c r="A35" s="16"/>
      <c r="C35" s="5"/>
      <c r="D35" s="5"/>
      <c r="E35" s="5"/>
      <c r="F35" s="5" t="s">
        <v>382</v>
      </c>
      <c r="G35" s="5"/>
      <c r="H35" s="5"/>
      <c r="I35" s="5"/>
      <c r="J35" s="5"/>
      <c r="K35" s="5"/>
      <c r="L35" s="5"/>
      <c r="M35" s="5"/>
      <c r="N35" s="5"/>
      <c r="O35" s="5"/>
      <c r="P35" s="5"/>
      <c r="Q35" s="16"/>
    </row>
    <row r="36" spans="1:17" ht="16.2" customHeight="1" x14ac:dyDescent="0.4">
      <c r="A36" s="16"/>
      <c r="C36" s="5"/>
      <c r="D36" s="5"/>
      <c r="E36" s="5"/>
      <c r="F36" s="5" t="s">
        <v>81</v>
      </c>
      <c r="G36" s="5"/>
      <c r="H36" s="5"/>
      <c r="I36" s="5"/>
      <c r="J36" s="5"/>
      <c r="K36" s="5"/>
      <c r="L36" s="5"/>
      <c r="M36" s="5"/>
      <c r="N36" s="5"/>
      <c r="O36" s="5"/>
      <c r="P36" s="5"/>
      <c r="Q36" s="16"/>
    </row>
    <row r="37" spans="1:17" ht="16.2" customHeight="1" x14ac:dyDescent="0.4">
      <c r="A37" s="16"/>
      <c r="C37" s="5"/>
      <c r="D37" s="5"/>
      <c r="E37" s="26"/>
      <c r="F37" s="5" t="s">
        <v>383</v>
      </c>
      <c r="G37" s="5"/>
      <c r="H37" s="5"/>
      <c r="I37" s="5"/>
      <c r="J37" s="5"/>
      <c r="K37" s="5"/>
      <c r="L37" s="5"/>
      <c r="M37" s="5"/>
      <c r="N37" s="5"/>
      <c r="O37" s="5"/>
      <c r="P37" s="5"/>
      <c r="Q37" s="16"/>
    </row>
    <row r="38" spans="1:17" ht="13.85" customHeight="1" x14ac:dyDescent="0.4">
      <c r="A38" s="16"/>
      <c r="C38" s="5"/>
      <c r="D38" s="5"/>
      <c r="E38" s="26"/>
      <c r="F38" s="5"/>
      <c r="G38" s="5"/>
      <c r="H38" s="5"/>
      <c r="I38" s="5"/>
      <c r="J38" s="5"/>
      <c r="K38" s="5"/>
      <c r="L38" s="5"/>
      <c r="M38" s="5"/>
      <c r="N38" s="393" t="s">
        <v>384</v>
      </c>
      <c r="O38" s="352"/>
      <c r="P38" s="5"/>
      <c r="Q38" s="16"/>
    </row>
    <row r="39" spans="1:17" ht="4.95" customHeight="1" x14ac:dyDescent="0.4">
      <c r="A39" s="16"/>
      <c r="C39" s="5"/>
      <c r="D39" s="5"/>
      <c r="E39" s="5"/>
      <c r="F39" s="5"/>
      <c r="G39" s="5"/>
      <c r="H39" s="5"/>
      <c r="I39" s="5"/>
      <c r="J39" s="5"/>
      <c r="K39" s="5"/>
      <c r="L39" s="5"/>
      <c r="M39" s="5"/>
      <c r="N39" s="5"/>
      <c r="O39" s="5"/>
      <c r="P39" s="5"/>
      <c r="Q39" s="16"/>
    </row>
    <row r="40" spans="1:17" ht="16.2" customHeight="1" x14ac:dyDescent="0.4">
      <c r="A40" s="16"/>
      <c r="C40" s="392"/>
      <c r="D40" s="5"/>
      <c r="E40" s="5" t="s">
        <v>250</v>
      </c>
      <c r="F40" s="5"/>
      <c r="G40" s="5"/>
      <c r="H40" s="5"/>
      <c r="I40" s="5"/>
      <c r="J40" s="5"/>
      <c r="K40" s="5"/>
      <c r="L40" s="5"/>
      <c r="M40" s="5"/>
      <c r="N40" s="5"/>
      <c r="O40" s="5"/>
      <c r="P40" s="5"/>
      <c r="Q40" s="16"/>
    </row>
    <row r="41" spans="1:17" ht="4.95" customHeight="1" x14ac:dyDescent="0.4">
      <c r="A41" s="16"/>
      <c r="C41" s="5"/>
      <c r="D41" s="5"/>
      <c r="E41" s="5"/>
      <c r="F41" s="5"/>
      <c r="G41" s="5"/>
      <c r="H41" s="5"/>
      <c r="I41" s="5"/>
      <c r="J41" s="5"/>
      <c r="K41" s="5"/>
      <c r="L41" s="5"/>
      <c r="M41" s="5"/>
      <c r="N41" s="5"/>
      <c r="O41" s="5"/>
      <c r="P41" s="5"/>
      <c r="Q41" s="16"/>
    </row>
    <row r="42" spans="1:17" ht="73.2" customHeight="1" x14ac:dyDescent="0.4">
      <c r="A42" s="16"/>
      <c r="C42" s="392"/>
      <c r="D42" s="5"/>
      <c r="E42" s="482" t="s">
        <v>697</v>
      </c>
      <c r="F42" s="482"/>
      <c r="G42" s="482"/>
      <c r="H42" s="482"/>
      <c r="I42" s="482"/>
      <c r="J42" s="482"/>
      <c r="K42" s="482"/>
      <c r="L42" s="482"/>
      <c r="M42" s="482"/>
      <c r="N42" s="482"/>
      <c r="O42" s="482"/>
      <c r="P42" s="482"/>
      <c r="Q42" s="16"/>
    </row>
    <row r="43" spans="1:17" ht="4.95" customHeight="1" x14ac:dyDescent="0.4">
      <c r="A43" s="16"/>
      <c r="C43" s="5"/>
      <c r="D43" s="5"/>
      <c r="E43" s="5"/>
      <c r="F43" s="5"/>
      <c r="G43" s="5"/>
      <c r="H43" s="5"/>
      <c r="I43" s="5"/>
      <c r="J43" s="5"/>
      <c r="K43" s="5"/>
      <c r="L43" s="5"/>
      <c r="M43" s="5"/>
      <c r="N43" s="5"/>
      <c r="O43" s="5"/>
      <c r="P43" s="5"/>
      <c r="Q43" s="16"/>
    </row>
    <row r="44" spans="1:17" s="181" customFormat="1" ht="21" customHeight="1" x14ac:dyDescent="0.4">
      <c r="A44" s="182"/>
      <c r="B44" s="180" t="s">
        <v>83</v>
      </c>
      <c r="C44" s="394"/>
      <c r="D44" s="390"/>
      <c r="E44" s="389"/>
      <c r="F44" s="389"/>
      <c r="G44" s="389"/>
      <c r="H44" s="389"/>
      <c r="I44" s="389"/>
      <c r="J44" s="389"/>
      <c r="K44" s="389"/>
      <c r="L44" s="389"/>
      <c r="M44" s="389"/>
      <c r="N44" s="389"/>
      <c r="O44" s="389"/>
      <c r="P44" s="389"/>
      <c r="Q44" s="182"/>
    </row>
    <row r="45" spans="1:17" ht="6" customHeight="1" x14ac:dyDescent="0.4">
      <c r="A45" s="16"/>
      <c r="B45" s="2"/>
      <c r="C45" s="5"/>
      <c r="D45" s="391"/>
      <c r="E45" s="5"/>
      <c r="F45" s="5"/>
      <c r="G45" s="5"/>
      <c r="H45" s="5"/>
      <c r="I45" s="5"/>
      <c r="J45" s="5"/>
      <c r="K45" s="5"/>
      <c r="L45" s="5"/>
      <c r="M45" s="5"/>
      <c r="N45" s="5"/>
      <c r="O45" s="5"/>
      <c r="P45" s="5"/>
      <c r="Q45" s="16"/>
    </row>
    <row r="46" spans="1:17" ht="16.95" customHeight="1" x14ac:dyDescent="0.45">
      <c r="A46" s="16"/>
      <c r="C46" s="395" t="s">
        <v>84</v>
      </c>
      <c r="D46" s="396"/>
      <c r="E46" s="396"/>
      <c r="F46" s="396"/>
      <c r="G46" s="396"/>
      <c r="H46" s="396"/>
      <c r="I46" s="396"/>
      <c r="J46" s="396"/>
      <c r="K46" s="396"/>
      <c r="L46" s="396"/>
      <c r="M46" s="396"/>
      <c r="N46" s="396"/>
      <c r="O46" s="396"/>
      <c r="P46" s="396"/>
      <c r="Q46" s="16"/>
    </row>
    <row r="47" spans="1:17" ht="4.95" customHeight="1" x14ac:dyDescent="0.4">
      <c r="A47" s="16"/>
      <c r="C47" s="5"/>
      <c r="D47" s="5"/>
      <c r="E47" s="5"/>
      <c r="F47" s="5"/>
      <c r="G47" s="5"/>
      <c r="H47" s="5"/>
      <c r="I47" s="5"/>
      <c r="J47" s="5"/>
      <c r="K47" s="5"/>
      <c r="L47" s="5"/>
      <c r="M47" s="5"/>
      <c r="N47" s="5"/>
      <c r="O47" s="5"/>
      <c r="P47" s="5"/>
      <c r="Q47" s="16"/>
    </row>
    <row r="48" spans="1:17" ht="26.7" customHeight="1" x14ac:dyDescent="0.4">
      <c r="A48" s="16"/>
      <c r="C48" s="392"/>
      <c r="D48" s="5"/>
      <c r="E48" s="482" t="s">
        <v>305</v>
      </c>
      <c r="F48" s="482"/>
      <c r="G48" s="482"/>
      <c r="H48" s="482"/>
      <c r="I48" s="482"/>
      <c r="J48" s="482"/>
      <c r="K48" s="482"/>
      <c r="L48" s="482"/>
      <c r="M48" s="482"/>
      <c r="N48" s="482"/>
      <c r="O48" s="482"/>
      <c r="P48" s="482"/>
      <c r="Q48" s="184"/>
    </row>
    <row r="49" spans="1:17" ht="4.95" customHeight="1" x14ac:dyDescent="0.4">
      <c r="A49" s="16"/>
      <c r="C49" s="5"/>
      <c r="D49" s="5"/>
      <c r="E49" s="463"/>
      <c r="F49" s="463"/>
      <c r="G49" s="463"/>
      <c r="H49" s="463"/>
      <c r="I49" s="463"/>
      <c r="J49" s="463"/>
      <c r="K49" s="463"/>
      <c r="L49" s="463"/>
      <c r="M49" s="463"/>
      <c r="N49" s="463"/>
      <c r="O49" s="463"/>
      <c r="P49" s="463"/>
      <c r="Q49" s="16"/>
    </row>
    <row r="50" spans="1:17" ht="15" customHeight="1" x14ac:dyDescent="0.4">
      <c r="A50" s="16"/>
      <c r="C50" s="392"/>
      <c r="D50" s="5"/>
      <c r="E50" s="488" t="s">
        <v>275</v>
      </c>
      <c r="F50" s="489"/>
      <c r="G50" s="489"/>
      <c r="H50" s="489"/>
      <c r="I50" s="489"/>
      <c r="J50" s="489"/>
      <c r="K50" s="489"/>
      <c r="L50" s="489"/>
      <c r="M50" s="489"/>
      <c r="N50" s="489"/>
      <c r="O50" s="489"/>
      <c r="P50" s="489"/>
      <c r="Q50" s="16"/>
    </row>
    <row r="51" spans="1:17" ht="4.95" customHeight="1" x14ac:dyDescent="0.4">
      <c r="A51" s="16"/>
      <c r="C51" s="5"/>
      <c r="D51" s="5"/>
      <c r="E51" s="463"/>
      <c r="F51" s="463"/>
      <c r="G51" s="463"/>
      <c r="H51" s="463"/>
      <c r="I51" s="463"/>
      <c r="J51" s="463"/>
      <c r="K51" s="463"/>
      <c r="L51" s="463"/>
      <c r="M51" s="463"/>
      <c r="N51" s="463"/>
      <c r="O51" s="463"/>
      <c r="P51" s="463"/>
      <c r="Q51" s="16"/>
    </row>
    <row r="52" spans="1:17" ht="26.7" customHeight="1" x14ac:dyDescent="0.4">
      <c r="A52" s="16"/>
      <c r="C52" s="392"/>
      <c r="D52" s="5"/>
      <c r="E52" s="482" t="s">
        <v>85</v>
      </c>
      <c r="F52" s="482"/>
      <c r="G52" s="482"/>
      <c r="H52" s="482"/>
      <c r="I52" s="482"/>
      <c r="J52" s="482"/>
      <c r="K52" s="482"/>
      <c r="L52" s="482"/>
      <c r="M52" s="482"/>
      <c r="N52" s="482"/>
      <c r="O52" s="482"/>
      <c r="P52" s="482"/>
      <c r="Q52" s="16"/>
    </row>
    <row r="53" spans="1:17" ht="4.95" customHeight="1" x14ac:dyDescent="0.4">
      <c r="A53" s="16"/>
      <c r="C53" s="5"/>
      <c r="D53" s="5"/>
      <c r="E53" s="5"/>
      <c r="F53" s="5"/>
      <c r="G53" s="5"/>
      <c r="H53" s="5"/>
      <c r="I53" s="5"/>
      <c r="J53" s="5"/>
      <c r="K53" s="5"/>
      <c r="L53" s="5"/>
      <c r="M53" s="5"/>
      <c r="N53" s="5"/>
      <c r="O53" s="5"/>
      <c r="P53" s="5"/>
      <c r="Q53" s="16"/>
    </row>
    <row r="54" spans="1:17" ht="16.2" customHeight="1" x14ac:dyDescent="0.45">
      <c r="A54" s="16"/>
      <c r="C54" s="395" t="s">
        <v>86</v>
      </c>
      <c r="D54" s="396"/>
      <c r="E54" s="396"/>
      <c r="F54" s="396"/>
      <c r="G54" s="396"/>
      <c r="H54" s="396"/>
      <c r="I54" s="396"/>
      <c r="J54" s="396"/>
      <c r="K54" s="396"/>
      <c r="L54" s="396"/>
      <c r="M54" s="396"/>
      <c r="N54" s="396"/>
      <c r="O54" s="396"/>
      <c r="P54" s="396"/>
      <c r="Q54" s="16"/>
    </row>
    <row r="55" spans="1:17" ht="16.2" customHeight="1" x14ac:dyDescent="0.4">
      <c r="A55" s="16"/>
      <c r="C55" s="26" t="s">
        <v>87</v>
      </c>
      <c r="D55" s="5"/>
      <c r="E55" s="5"/>
      <c r="F55" s="5"/>
      <c r="G55" s="5"/>
      <c r="H55" s="5"/>
      <c r="I55" s="5"/>
      <c r="J55" s="5"/>
      <c r="K55" s="5"/>
      <c r="L55" s="5"/>
      <c r="M55" s="5"/>
      <c r="N55" s="5"/>
      <c r="O55" s="5"/>
      <c r="P55" s="5"/>
      <c r="Q55" s="16"/>
    </row>
    <row r="56" spans="1:17" ht="44.4" customHeight="1" x14ac:dyDescent="0.4">
      <c r="A56" s="16"/>
      <c r="C56" s="392"/>
      <c r="D56" s="5"/>
      <c r="E56" s="478" t="s">
        <v>359</v>
      </c>
      <c r="F56" s="478"/>
      <c r="G56" s="478"/>
      <c r="H56" s="478"/>
      <c r="I56" s="478"/>
      <c r="J56" s="478"/>
      <c r="K56" s="478"/>
      <c r="L56" s="478"/>
      <c r="M56" s="478"/>
      <c r="N56" s="478"/>
      <c r="O56" s="478"/>
      <c r="P56" s="478"/>
      <c r="Q56" s="184"/>
    </row>
    <row r="57" spans="1:17" ht="4.95" customHeight="1" x14ac:dyDescent="0.4">
      <c r="A57" s="16"/>
      <c r="C57" s="5"/>
      <c r="D57" s="5"/>
      <c r="E57" s="5"/>
      <c r="F57" s="5"/>
      <c r="G57" s="5"/>
      <c r="H57" s="5"/>
      <c r="I57" s="5"/>
      <c r="J57" s="5"/>
      <c r="K57" s="5"/>
      <c r="L57" s="5"/>
      <c r="M57" s="5"/>
      <c r="N57" s="5"/>
      <c r="O57" s="5"/>
      <c r="P57" s="5"/>
      <c r="Q57" s="16"/>
    </row>
    <row r="58" spans="1:17" ht="26.7" customHeight="1" x14ac:dyDescent="0.4">
      <c r="A58" s="16"/>
      <c r="C58" s="392"/>
      <c r="D58" s="5"/>
      <c r="E58" s="478" t="s">
        <v>88</v>
      </c>
      <c r="F58" s="478"/>
      <c r="G58" s="478"/>
      <c r="H58" s="478"/>
      <c r="I58" s="478"/>
      <c r="J58" s="478"/>
      <c r="K58" s="478"/>
      <c r="L58" s="478"/>
      <c r="M58" s="478"/>
      <c r="N58" s="478"/>
      <c r="O58" s="478"/>
      <c r="P58" s="478"/>
      <c r="Q58" s="16"/>
    </row>
    <row r="59" spans="1:17" ht="4.95" customHeight="1" x14ac:dyDescent="0.4">
      <c r="A59" s="16"/>
      <c r="C59" s="5"/>
      <c r="D59" s="5"/>
      <c r="E59" s="5"/>
      <c r="F59" s="5"/>
      <c r="G59" s="5"/>
      <c r="H59" s="5"/>
      <c r="I59" s="5"/>
      <c r="J59" s="5"/>
      <c r="K59" s="5"/>
      <c r="L59" s="5"/>
      <c r="M59" s="5"/>
      <c r="N59" s="5"/>
      <c r="O59" s="5"/>
      <c r="P59" s="5"/>
      <c r="Q59" s="16"/>
    </row>
    <row r="60" spans="1:17" ht="16.2" customHeight="1" x14ac:dyDescent="0.4">
      <c r="A60" s="16"/>
      <c r="C60" s="392"/>
      <c r="D60" s="5"/>
      <c r="E60" s="478" t="s">
        <v>89</v>
      </c>
      <c r="F60" s="478"/>
      <c r="G60" s="478"/>
      <c r="H60" s="478"/>
      <c r="I60" s="478"/>
      <c r="J60" s="478"/>
      <c r="K60" s="478"/>
      <c r="L60" s="478"/>
      <c r="M60" s="478"/>
      <c r="N60" s="478"/>
      <c r="O60" s="478"/>
      <c r="P60" s="478"/>
      <c r="Q60" s="16"/>
    </row>
    <row r="61" spans="1:17" ht="4.95" customHeight="1" x14ac:dyDescent="0.4">
      <c r="A61" s="16"/>
      <c r="C61" s="5"/>
      <c r="D61" s="5"/>
      <c r="E61" s="5"/>
      <c r="F61" s="5"/>
      <c r="G61" s="5"/>
      <c r="H61" s="5"/>
      <c r="I61" s="5"/>
      <c r="J61" s="5"/>
      <c r="K61" s="5"/>
      <c r="L61" s="5"/>
      <c r="M61" s="5"/>
      <c r="N61" s="5"/>
      <c r="O61" s="5"/>
      <c r="P61" s="5"/>
      <c r="Q61" s="16"/>
    </row>
    <row r="62" spans="1:17" ht="16.2" customHeight="1" x14ac:dyDescent="0.4">
      <c r="A62" s="16"/>
      <c r="C62" s="26" t="s">
        <v>90</v>
      </c>
      <c r="D62" s="5"/>
      <c r="E62" s="5"/>
      <c r="F62" s="5"/>
      <c r="G62" s="5"/>
      <c r="H62" s="5"/>
      <c r="I62" s="5"/>
      <c r="J62" s="5"/>
      <c r="K62" s="5"/>
      <c r="L62" s="5"/>
      <c r="M62" s="5"/>
      <c r="N62" s="5"/>
      <c r="O62" s="5"/>
      <c r="P62" s="5"/>
      <c r="Q62" s="16"/>
    </row>
    <row r="63" spans="1:17" ht="44.4" customHeight="1" x14ac:dyDescent="0.4">
      <c r="A63" s="16"/>
      <c r="C63" s="392"/>
      <c r="D63" s="5"/>
      <c r="E63" s="481" t="s">
        <v>310</v>
      </c>
      <c r="F63" s="481"/>
      <c r="G63" s="481"/>
      <c r="H63" s="481"/>
      <c r="I63" s="481"/>
      <c r="J63" s="481"/>
      <c r="K63" s="481"/>
      <c r="L63" s="481"/>
      <c r="M63" s="481"/>
      <c r="N63" s="481"/>
      <c r="O63" s="481"/>
      <c r="P63" s="481"/>
      <c r="Q63" s="185"/>
    </row>
    <row r="64" spans="1:17" ht="4.95" customHeight="1" x14ac:dyDescent="0.4">
      <c r="A64" s="16"/>
      <c r="C64" s="5"/>
      <c r="D64" s="5"/>
      <c r="E64" s="463"/>
      <c r="F64" s="463"/>
      <c r="G64" s="463"/>
      <c r="H64" s="463"/>
      <c r="I64" s="463"/>
      <c r="J64" s="463"/>
      <c r="K64" s="463"/>
      <c r="L64" s="463"/>
      <c r="M64" s="463"/>
      <c r="N64" s="463"/>
      <c r="O64" s="463"/>
      <c r="P64" s="463"/>
      <c r="Q64" s="16"/>
    </row>
    <row r="65" spans="1:17" ht="16.2" customHeight="1" x14ac:dyDescent="0.4">
      <c r="A65" s="16"/>
      <c r="C65" s="392"/>
      <c r="D65" s="5"/>
      <c r="E65" s="482" t="s">
        <v>89</v>
      </c>
      <c r="F65" s="482"/>
      <c r="G65" s="482"/>
      <c r="H65" s="482"/>
      <c r="I65" s="482"/>
      <c r="J65" s="482"/>
      <c r="K65" s="482"/>
      <c r="L65" s="482"/>
      <c r="M65" s="482"/>
      <c r="N65" s="482"/>
      <c r="O65" s="482"/>
      <c r="P65" s="482"/>
      <c r="Q65" s="185"/>
    </row>
    <row r="66" spans="1:17" ht="4.95" customHeight="1" x14ac:dyDescent="0.4">
      <c r="A66" s="16"/>
      <c r="C66" s="5"/>
      <c r="D66" s="5"/>
      <c r="E66" s="463"/>
      <c r="F66" s="463"/>
      <c r="G66" s="463"/>
      <c r="H66" s="463"/>
      <c r="I66" s="463"/>
      <c r="J66" s="463"/>
      <c r="K66" s="463"/>
      <c r="L66" s="463"/>
      <c r="M66" s="463"/>
      <c r="N66" s="463"/>
      <c r="O66" s="463"/>
      <c r="P66" s="463"/>
      <c r="Q66" s="16"/>
    </row>
    <row r="67" spans="1:17" ht="28.5" customHeight="1" x14ac:dyDescent="0.4">
      <c r="A67" s="16"/>
      <c r="C67" s="392"/>
      <c r="D67" s="5"/>
      <c r="E67" s="481" t="s">
        <v>309</v>
      </c>
      <c r="F67" s="481"/>
      <c r="G67" s="481"/>
      <c r="H67" s="481"/>
      <c r="I67" s="481"/>
      <c r="J67" s="481"/>
      <c r="K67" s="481"/>
      <c r="L67" s="481"/>
      <c r="M67" s="481"/>
      <c r="N67" s="481"/>
      <c r="O67" s="481"/>
      <c r="P67" s="481"/>
      <c r="Q67" s="185"/>
    </row>
    <row r="68" spans="1:17" ht="4.95" customHeight="1" x14ac:dyDescent="0.4">
      <c r="A68" s="16"/>
      <c r="C68" s="5"/>
      <c r="D68" s="5"/>
      <c r="E68" s="236"/>
      <c r="F68" s="236"/>
      <c r="G68" s="236"/>
      <c r="H68" s="236"/>
      <c r="I68" s="236"/>
      <c r="J68" s="236"/>
      <c r="K68" s="236"/>
      <c r="L68" s="236"/>
      <c r="M68" s="236"/>
      <c r="N68" s="236"/>
      <c r="O68" s="236"/>
      <c r="P68" s="236"/>
      <c r="Q68" s="16"/>
    </row>
    <row r="69" spans="1:17" ht="16.2" customHeight="1" x14ac:dyDescent="0.45">
      <c r="A69" s="16"/>
      <c r="C69" s="395" t="s">
        <v>91</v>
      </c>
      <c r="D69" s="396"/>
      <c r="E69" s="396"/>
      <c r="F69" s="396"/>
      <c r="G69" s="396"/>
      <c r="H69" s="396"/>
      <c r="I69" s="396"/>
      <c r="J69" s="396"/>
      <c r="K69" s="396"/>
      <c r="L69" s="396"/>
      <c r="M69" s="396"/>
      <c r="N69" s="396"/>
      <c r="O69" s="396"/>
      <c r="P69" s="396"/>
      <c r="Q69" s="16"/>
    </row>
    <row r="70" spans="1:17" ht="4.95" customHeight="1" x14ac:dyDescent="0.4">
      <c r="A70" s="16"/>
      <c r="C70" s="5"/>
      <c r="D70" s="5"/>
      <c r="E70" s="5"/>
      <c r="F70" s="5"/>
      <c r="G70" s="5"/>
      <c r="H70" s="5"/>
      <c r="I70" s="5"/>
      <c r="J70" s="5"/>
      <c r="K70" s="5"/>
      <c r="L70" s="5"/>
      <c r="M70" s="5"/>
      <c r="N70" s="5"/>
      <c r="O70" s="5"/>
      <c r="P70" s="5"/>
      <c r="Q70" s="16"/>
    </row>
    <row r="71" spans="1:17" ht="31.5" customHeight="1" x14ac:dyDescent="0.4">
      <c r="A71" s="16"/>
      <c r="C71" s="392"/>
      <c r="D71" s="5"/>
      <c r="E71" s="486" t="s">
        <v>611</v>
      </c>
      <c r="F71" s="486"/>
      <c r="G71" s="486"/>
      <c r="H71" s="486"/>
      <c r="I71" s="486"/>
      <c r="J71" s="486"/>
      <c r="K71" s="486"/>
      <c r="L71" s="486"/>
      <c r="M71" s="486"/>
      <c r="N71" s="486"/>
      <c r="O71" s="486"/>
      <c r="P71" s="486"/>
      <c r="Q71" s="186"/>
    </row>
    <row r="72" spans="1:17" ht="4.95" customHeight="1" x14ac:dyDescent="0.4">
      <c r="A72" s="16"/>
      <c r="C72" s="5"/>
      <c r="D72" s="5"/>
      <c r="E72" s="233"/>
      <c r="F72" s="233"/>
      <c r="G72" s="233"/>
      <c r="H72" s="233"/>
      <c r="I72" s="233"/>
      <c r="J72" s="233"/>
      <c r="K72" s="233"/>
      <c r="L72" s="233"/>
      <c r="M72" s="233"/>
      <c r="N72" s="233"/>
      <c r="O72" s="233"/>
      <c r="P72" s="233"/>
      <c r="Q72" s="16"/>
    </row>
    <row r="73" spans="1:17" ht="14.6" customHeight="1" x14ac:dyDescent="0.4">
      <c r="A73" s="16"/>
      <c r="C73" s="5"/>
      <c r="D73" s="5"/>
      <c r="E73" s="5"/>
      <c r="F73" s="349" t="s">
        <v>612</v>
      </c>
      <c r="G73" s="349"/>
      <c r="H73" s="349"/>
      <c r="I73" s="349"/>
      <c r="J73" s="475" t="str">
        <f>IFERROR((Sommaire!F91+Sommaire!F94)/1000,"À déterminer")</f>
        <v>À déterminer</v>
      </c>
      <c r="K73" s="475"/>
      <c r="L73" s="475"/>
      <c r="M73" s="349" t="s">
        <v>615</v>
      </c>
      <c r="N73" s="349"/>
      <c r="O73" s="349"/>
      <c r="P73" s="350"/>
      <c r="Q73" s="16"/>
    </row>
    <row r="74" spans="1:17" ht="4.95" customHeight="1" x14ac:dyDescent="0.4">
      <c r="A74" s="16"/>
      <c r="C74" s="5"/>
      <c r="D74" s="5"/>
      <c r="E74" s="5"/>
      <c r="F74" s="236"/>
      <c r="G74" s="236"/>
      <c r="H74" s="236"/>
      <c r="I74" s="236"/>
      <c r="J74" s="476"/>
      <c r="K74" s="476"/>
      <c r="L74" s="476"/>
      <c r="M74" s="236"/>
      <c r="N74" s="236"/>
      <c r="O74" s="236"/>
      <c r="P74" s="236"/>
      <c r="Q74" s="16"/>
    </row>
    <row r="75" spans="1:17" ht="14.6" customHeight="1" x14ac:dyDescent="0.4">
      <c r="A75" s="16"/>
      <c r="C75" s="5"/>
      <c r="D75" s="5"/>
      <c r="E75" s="5"/>
      <c r="F75" s="349" t="s">
        <v>613</v>
      </c>
      <c r="G75" s="349"/>
      <c r="H75" s="349"/>
      <c r="I75" s="351" t="s">
        <v>610</v>
      </c>
      <c r="J75" s="477"/>
      <c r="K75" s="477"/>
      <c r="L75" s="477"/>
      <c r="M75" s="349"/>
      <c r="N75" s="349"/>
      <c r="O75" s="349"/>
      <c r="P75" s="350"/>
      <c r="Q75" s="16"/>
    </row>
    <row r="76" spans="1:17" ht="4.95" customHeight="1" x14ac:dyDescent="0.4">
      <c r="A76" s="16"/>
      <c r="C76" s="5"/>
      <c r="D76" s="5"/>
      <c r="E76" s="5"/>
      <c r="F76" s="236"/>
      <c r="G76" s="236"/>
      <c r="H76" s="236"/>
      <c r="I76" s="236"/>
      <c r="J76" s="476"/>
      <c r="K76" s="476"/>
      <c r="L76" s="476"/>
      <c r="M76" s="236"/>
      <c r="N76" s="236"/>
      <c r="O76" s="236"/>
      <c r="P76" s="236"/>
      <c r="Q76" s="16"/>
    </row>
    <row r="77" spans="1:17" ht="14.6" customHeight="1" x14ac:dyDescent="0.4">
      <c r="A77" s="16"/>
      <c r="C77" s="5"/>
      <c r="D77" s="5"/>
      <c r="E77" s="5"/>
      <c r="F77" s="349" t="s">
        <v>614</v>
      </c>
      <c r="G77" s="349"/>
      <c r="H77" s="349"/>
      <c r="I77" s="349"/>
      <c r="J77" s="477"/>
      <c r="K77" s="477"/>
      <c r="L77" s="477"/>
      <c r="M77" s="349"/>
      <c r="N77" s="349"/>
      <c r="O77" s="349"/>
      <c r="P77" s="350"/>
      <c r="Q77" s="16"/>
    </row>
    <row r="78" spans="1:17" ht="4.95" customHeight="1" x14ac:dyDescent="0.4">
      <c r="A78" s="16"/>
      <c r="C78" s="5"/>
      <c r="D78" s="5"/>
      <c r="E78" s="5"/>
      <c r="F78" s="5"/>
      <c r="G78" s="5"/>
      <c r="H78" s="5"/>
      <c r="I78" s="5"/>
      <c r="J78" s="5"/>
      <c r="K78" s="5"/>
      <c r="L78" s="5"/>
      <c r="M78" s="5"/>
      <c r="N78" s="5"/>
      <c r="O78" s="5"/>
      <c r="P78" s="5"/>
      <c r="Q78" s="16"/>
    </row>
    <row r="79" spans="1:17" ht="15.9" x14ac:dyDescent="0.45">
      <c r="A79" s="16"/>
      <c r="C79" s="395" t="s">
        <v>53</v>
      </c>
      <c r="D79" s="396"/>
      <c r="E79" s="396"/>
      <c r="F79" s="396"/>
      <c r="G79" s="396"/>
      <c r="H79" s="396"/>
      <c r="I79" s="396"/>
      <c r="J79" s="396"/>
      <c r="K79" s="396"/>
      <c r="L79" s="396"/>
      <c r="M79" s="396"/>
      <c r="N79" s="396"/>
      <c r="O79" s="396"/>
      <c r="P79" s="396"/>
      <c r="Q79" s="16"/>
    </row>
    <row r="80" spans="1:17" ht="4.95" customHeight="1" x14ac:dyDescent="0.4">
      <c r="A80" s="16"/>
      <c r="C80" s="5"/>
      <c r="D80" s="5"/>
      <c r="E80" s="5"/>
      <c r="F80" s="5"/>
      <c r="G80" s="5"/>
      <c r="H80" s="5"/>
      <c r="I80" s="5"/>
      <c r="J80" s="5"/>
      <c r="K80" s="5"/>
      <c r="L80" s="5"/>
      <c r="M80" s="5"/>
      <c r="N80" s="5"/>
      <c r="O80" s="5"/>
      <c r="P80" s="5"/>
      <c r="Q80" s="16"/>
    </row>
    <row r="81" spans="1:17" x14ac:dyDescent="0.4">
      <c r="A81" s="16"/>
      <c r="C81" s="392"/>
      <c r="D81" s="5"/>
      <c r="E81" s="486" t="s">
        <v>311</v>
      </c>
      <c r="F81" s="486"/>
      <c r="G81" s="486"/>
      <c r="H81" s="486"/>
      <c r="I81" s="486"/>
      <c r="J81" s="486"/>
      <c r="K81" s="486"/>
      <c r="L81" s="486"/>
      <c r="M81" s="486"/>
      <c r="N81" s="486"/>
      <c r="O81" s="486"/>
      <c r="P81" s="486"/>
      <c r="Q81" s="186"/>
    </row>
    <row r="82" spans="1:17" ht="4.95" customHeight="1" x14ac:dyDescent="0.4">
      <c r="A82" s="16"/>
      <c r="C82" s="5"/>
      <c r="D82" s="5"/>
      <c r="E82" s="233"/>
      <c r="F82" s="233"/>
      <c r="G82" s="233"/>
      <c r="H82" s="233"/>
      <c r="I82" s="233"/>
      <c r="J82" s="233"/>
      <c r="K82" s="233"/>
      <c r="L82" s="233"/>
      <c r="M82" s="233"/>
      <c r="N82" s="233"/>
      <c r="O82" s="233"/>
      <c r="P82" s="233"/>
      <c r="Q82" s="16"/>
    </row>
    <row r="83" spans="1:17" ht="31.5" customHeight="1" x14ac:dyDescent="0.4">
      <c r="A83" s="16"/>
      <c r="C83" s="392"/>
      <c r="D83" s="5"/>
      <c r="E83" s="487" t="s">
        <v>312</v>
      </c>
      <c r="F83" s="487"/>
      <c r="G83" s="487"/>
      <c r="H83" s="487"/>
      <c r="I83" s="487"/>
      <c r="J83" s="487"/>
      <c r="K83" s="487"/>
      <c r="L83" s="487"/>
      <c r="M83" s="487"/>
      <c r="N83" s="487"/>
      <c r="O83" s="487"/>
      <c r="P83" s="487"/>
      <c r="Q83" s="16"/>
    </row>
    <row r="84" spans="1:17" ht="4.95" customHeight="1" x14ac:dyDescent="0.4">
      <c r="A84" s="16"/>
      <c r="C84" s="5"/>
      <c r="D84" s="5"/>
      <c r="E84" s="233"/>
      <c r="F84" s="233"/>
      <c r="G84" s="233"/>
      <c r="H84" s="233"/>
      <c r="I84" s="233"/>
      <c r="J84" s="233"/>
      <c r="K84" s="233"/>
      <c r="L84" s="233"/>
      <c r="M84" s="233"/>
      <c r="N84" s="233"/>
      <c r="O84" s="233"/>
      <c r="P84" s="233"/>
      <c r="Q84" s="16"/>
    </row>
    <row r="85" spans="1:17" ht="45" customHeight="1" x14ac:dyDescent="0.4">
      <c r="A85" s="16"/>
      <c r="C85" s="392"/>
      <c r="D85" s="5"/>
      <c r="E85" s="487" t="s">
        <v>313</v>
      </c>
      <c r="F85" s="487"/>
      <c r="G85" s="487"/>
      <c r="H85" s="487"/>
      <c r="I85" s="487"/>
      <c r="J85" s="487"/>
      <c r="K85" s="487"/>
      <c r="L85" s="487"/>
      <c r="M85" s="487"/>
      <c r="N85" s="487"/>
      <c r="O85" s="487"/>
      <c r="P85" s="487"/>
      <c r="Q85" s="16"/>
    </row>
    <row r="86" spans="1:17" ht="4.95" customHeight="1" x14ac:dyDescent="0.4">
      <c r="A86" s="16"/>
      <c r="C86" s="5"/>
      <c r="D86" s="5"/>
      <c r="E86" s="236"/>
      <c r="F86" s="236"/>
      <c r="G86" s="236"/>
      <c r="H86" s="236"/>
      <c r="I86" s="236"/>
      <c r="J86" s="236"/>
      <c r="K86" s="236"/>
      <c r="L86" s="236"/>
      <c r="M86" s="236"/>
      <c r="N86" s="236"/>
      <c r="O86" s="236"/>
      <c r="P86" s="236"/>
      <c r="Q86" s="16"/>
    </row>
    <row r="87" spans="1:17" ht="46.5" customHeight="1" x14ac:dyDescent="0.4">
      <c r="A87" s="16"/>
      <c r="C87" s="392"/>
      <c r="D87" s="5"/>
      <c r="E87" s="487" t="s">
        <v>358</v>
      </c>
      <c r="F87" s="487"/>
      <c r="G87" s="487"/>
      <c r="H87" s="487"/>
      <c r="I87" s="487"/>
      <c r="J87" s="487"/>
      <c r="K87" s="487"/>
      <c r="L87" s="487"/>
      <c r="M87" s="487"/>
      <c r="N87" s="487"/>
      <c r="O87" s="487"/>
      <c r="P87" s="487"/>
      <c r="Q87" s="16"/>
    </row>
    <row r="88" spans="1:17" ht="4.95" customHeight="1" x14ac:dyDescent="0.4">
      <c r="A88" s="16"/>
      <c r="C88" s="5"/>
      <c r="D88" s="5"/>
      <c r="E88" s="236"/>
      <c r="F88" s="236"/>
      <c r="G88" s="236"/>
      <c r="H88" s="236"/>
      <c r="I88" s="236"/>
      <c r="J88" s="236"/>
      <c r="K88" s="236"/>
      <c r="L88" s="236"/>
      <c r="M88" s="236"/>
      <c r="N88" s="236"/>
      <c r="O88" s="236"/>
      <c r="P88" s="236"/>
      <c r="Q88" s="16"/>
    </row>
    <row r="89" spans="1:17" ht="16.2" customHeight="1" x14ac:dyDescent="0.45">
      <c r="A89" s="16"/>
      <c r="C89" s="395" t="s">
        <v>92</v>
      </c>
      <c r="D89" s="396"/>
      <c r="E89" s="396"/>
      <c r="F89" s="396"/>
      <c r="G89" s="396"/>
      <c r="H89" s="396"/>
      <c r="I89" s="396"/>
      <c r="J89" s="396"/>
      <c r="K89" s="396"/>
      <c r="L89" s="396"/>
      <c r="M89" s="396"/>
      <c r="N89" s="396"/>
      <c r="O89" s="396"/>
      <c r="P89" s="396"/>
      <c r="Q89" s="16"/>
    </row>
    <row r="90" spans="1:17" ht="54.75" customHeight="1" x14ac:dyDescent="0.4">
      <c r="A90" s="16"/>
      <c r="C90" s="479" t="s">
        <v>314</v>
      </c>
      <c r="D90" s="479"/>
      <c r="E90" s="479"/>
      <c r="F90" s="479"/>
      <c r="G90" s="479"/>
      <c r="H90" s="479"/>
      <c r="I90" s="479"/>
      <c r="J90" s="479"/>
      <c r="K90" s="479"/>
      <c r="L90" s="479"/>
      <c r="M90" s="479"/>
      <c r="N90" s="479"/>
      <c r="O90" s="479"/>
      <c r="P90" s="479"/>
      <c r="Q90" s="16"/>
    </row>
    <row r="91" spans="1:17" ht="26.7" customHeight="1" x14ac:dyDescent="0.4">
      <c r="A91" s="16"/>
      <c r="C91" s="392"/>
      <c r="D91" s="5"/>
      <c r="E91" s="482" t="s">
        <v>93</v>
      </c>
      <c r="F91" s="482"/>
      <c r="G91" s="482"/>
      <c r="H91" s="482"/>
      <c r="I91" s="482"/>
      <c r="J91" s="482"/>
      <c r="K91" s="482"/>
      <c r="L91" s="482"/>
      <c r="M91" s="482"/>
      <c r="N91" s="482"/>
      <c r="O91" s="482"/>
      <c r="P91" s="482"/>
      <c r="Q91" s="16"/>
    </row>
    <row r="92" spans="1:17" ht="4.95" customHeight="1" x14ac:dyDescent="0.4">
      <c r="A92" s="16"/>
      <c r="C92" s="5"/>
      <c r="D92" s="5"/>
      <c r="E92" s="463"/>
      <c r="F92" s="463"/>
      <c r="G92" s="463"/>
      <c r="H92" s="463"/>
      <c r="I92" s="463"/>
      <c r="J92" s="463"/>
      <c r="K92" s="463"/>
      <c r="L92" s="463"/>
      <c r="M92" s="463"/>
      <c r="N92" s="463"/>
      <c r="O92" s="463"/>
      <c r="P92" s="463"/>
      <c r="Q92" s="16"/>
    </row>
    <row r="93" spans="1:17" ht="44.4" customHeight="1" x14ac:dyDescent="0.4">
      <c r="A93" s="16"/>
      <c r="C93" s="392"/>
      <c r="D93" s="5"/>
      <c r="E93" s="482" t="s">
        <v>277</v>
      </c>
      <c r="F93" s="482"/>
      <c r="G93" s="482"/>
      <c r="H93" s="482"/>
      <c r="I93" s="482"/>
      <c r="J93" s="482"/>
      <c r="K93" s="482"/>
      <c r="L93" s="482"/>
      <c r="M93" s="482"/>
      <c r="N93" s="482"/>
      <c r="O93" s="482"/>
      <c r="P93" s="482"/>
      <c r="Q93" s="187"/>
    </row>
    <row r="94" spans="1:17" ht="118.95" customHeight="1" x14ac:dyDescent="0.4">
      <c r="A94" s="16"/>
      <c r="C94" s="5"/>
      <c r="D94" s="5"/>
      <c r="E94" s="5"/>
      <c r="F94" s="484" t="s">
        <v>279</v>
      </c>
      <c r="G94" s="484"/>
      <c r="H94" s="484"/>
      <c r="I94" s="484"/>
      <c r="J94" s="484"/>
      <c r="K94" s="484"/>
      <c r="L94" s="484"/>
      <c r="M94" s="484"/>
      <c r="N94" s="484"/>
      <c r="O94" s="484"/>
      <c r="P94" s="484"/>
      <c r="Q94" s="16"/>
    </row>
    <row r="95" spans="1:17" ht="26.7" customHeight="1" x14ac:dyDescent="0.4">
      <c r="A95" s="16"/>
      <c r="C95" s="392"/>
      <c r="D95" s="5"/>
      <c r="E95" s="482" t="s">
        <v>251</v>
      </c>
      <c r="F95" s="482"/>
      <c r="G95" s="482"/>
      <c r="H95" s="482"/>
      <c r="I95" s="482"/>
      <c r="J95" s="482"/>
      <c r="K95" s="482"/>
      <c r="L95" s="482"/>
      <c r="M95" s="482"/>
      <c r="N95" s="482"/>
      <c r="O95" s="482"/>
      <c r="P95" s="482"/>
      <c r="Q95" s="16"/>
    </row>
    <row r="96" spans="1:17" ht="4.95" customHeight="1" x14ac:dyDescent="0.4">
      <c r="A96" s="16"/>
      <c r="C96" s="5"/>
      <c r="D96" s="5"/>
      <c r="E96" s="463"/>
      <c r="F96" s="463"/>
      <c r="G96" s="463"/>
      <c r="H96" s="463"/>
      <c r="I96" s="463"/>
      <c r="J96" s="463"/>
      <c r="K96" s="463"/>
      <c r="L96" s="463"/>
      <c r="M96" s="463"/>
      <c r="N96" s="463"/>
      <c r="O96" s="463"/>
      <c r="P96" s="463"/>
      <c r="Q96" s="16"/>
    </row>
    <row r="97" spans="1:18" ht="73.5" customHeight="1" x14ac:dyDescent="0.4">
      <c r="A97" s="16"/>
      <c r="C97" s="392"/>
      <c r="D97" s="5"/>
      <c r="E97" s="479" t="s">
        <v>306</v>
      </c>
      <c r="F97" s="479"/>
      <c r="G97" s="479"/>
      <c r="H97" s="479"/>
      <c r="I97" s="479"/>
      <c r="J97" s="479"/>
      <c r="K97" s="479"/>
      <c r="L97" s="479"/>
      <c r="M97" s="479"/>
      <c r="N97" s="479"/>
      <c r="O97" s="479"/>
      <c r="P97" s="479"/>
      <c r="Q97" s="186"/>
    </row>
    <row r="98" spans="1:18" ht="4.95" customHeight="1" x14ac:dyDescent="0.4">
      <c r="A98" s="16"/>
      <c r="C98" s="5"/>
      <c r="D98" s="5"/>
      <c r="E98" s="5"/>
      <c r="F98" s="5"/>
      <c r="G98" s="5"/>
      <c r="H98" s="5"/>
      <c r="I98" s="5"/>
      <c r="J98" s="5"/>
      <c r="K98" s="5"/>
      <c r="L98" s="5"/>
      <c r="M98" s="5"/>
      <c r="N98" s="5"/>
      <c r="O98" s="5"/>
      <c r="P98" s="5"/>
      <c r="Q98" s="16"/>
    </row>
    <row r="99" spans="1:18" s="181" customFormat="1" ht="21" customHeight="1" x14ac:dyDescent="0.4">
      <c r="A99" s="182"/>
      <c r="B99" s="180" t="s">
        <v>94</v>
      </c>
      <c r="C99" s="389"/>
      <c r="D99" s="390"/>
      <c r="E99" s="389"/>
      <c r="F99" s="389"/>
      <c r="G99" s="389"/>
      <c r="H99" s="389"/>
      <c r="I99" s="389"/>
      <c r="J99" s="389"/>
      <c r="K99" s="389"/>
      <c r="L99" s="389"/>
      <c r="M99" s="389"/>
      <c r="N99" s="389"/>
      <c r="O99" s="389"/>
      <c r="P99" s="389"/>
      <c r="Q99" s="179"/>
    </row>
    <row r="100" spans="1:18" ht="6" customHeight="1" x14ac:dyDescent="0.4">
      <c r="A100" s="16"/>
      <c r="B100" s="2"/>
      <c r="C100" s="5"/>
      <c r="D100" s="391"/>
      <c r="E100" s="5"/>
      <c r="F100" s="5"/>
      <c r="G100" s="5"/>
      <c r="H100" s="5"/>
      <c r="I100" s="5"/>
      <c r="J100" s="5"/>
      <c r="K100" s="5"/>
      <c r="L100" s="5"/>
      <c r="M100" s="5"/>
      <c r="N100" s="5"/>
      <c r="O100" s="5"/>
      <c r="P100" s="5"/>
      <c r="Q100" s="16"/>
    </row>
    <row r="101" spans="1:18" ht="16.2" customHeight="1" x14ac:dyDescent="0.4">
      <c r="A101" s="16"/>
      <c r="B101" s="2"/>
      <c r="C101" s="277" t="s">
        <v>307</v>
      </c>
      <c r="D101" s="391"/>
      <c r="E101" s="5"/>
      <c r="F101" s="5"/>
      <c r="G101" s="5"/>
      <c r="H101" s="5"/>
      <c r="I101" s="5"/>
      <c r="J101" s="5"/>
      <c r="K101" s="5"/>
      <c r="L101" s="5"/>
      <c r="M101" s="5"/>
      <c r="N101" s="5"/>
      <c r="O101" s="5"/>
      <c r="P101" s="5"/>
      <c r="Q101" s="16"/>
    </row>
    <row r="102" spans="1:18" ht="44.25" customHeight="1" x14ac:dyDescent="0.4">
      <c r="A102" s="16"/>
      <c r="C102" s="392"/>
      <c r="D102" s="5"/>
      <c r="E102" s="478" t="s">
        <v>95</v>
      </c>
      <c r="F102" s="478"/>
      <c r="G102" s="478"/>
      <c r="H102" s="478"/>
      <c r="I102" s="478"/>
      <c r="J102" s="478"/>
      <c r="K102" s="478"/>
      <c r="L102" s="478"/>
      <c r="M102" s="478"/>
      <c r="N102" s="478"/>
      <c r="O102" s="478"/>
      <c r="P102" s="478"/>
      <c r="Q102" s="187"/>
      <c r="R102" s="3"/>
    </row>
    <row r="103" spans="1:18" ht="4.95" customHeight="1" x14ac:dyDescent="0.4">
      <c r="A103" s="16"/>
      <c r="C103" s="5"/>
      <c r="D103" s="5"/>
      <c r="E103" s="5"/>
      <c r="F103" s="5"/>
      <c r="G103" s="5"/>
      <c r="H103" s="5"/>
      <c r="I103" s="5"/>
      <c r="J103" s="5"/>
      <c r="K103" s="5"/>
      <c r="L103" s="5"/>
      <c r="M103" s="5"/>
      <c r="N103" s="5"/>
      <c r="O103" s="5"/>
      <c r="P103" s="5"/>
      <c r="Q103" s="16"/>
    </row>
    <row r="104" spans="1:18" ht="26.7" customHeight="1" x14ac:dyDescent="0.4">
      <c r="A104" s="16"/>
      <c r="C104" s="392"/>
      <c r="D104" s="5"/>
      <c r="E104" s="478" t="s">
        <v>758</v>
      </c>
      <c r="F104" s="478"/>
      <c r="G104" s="478"/>
      <c r="H104" s="478"/>
      <c r="I104" s="478"/>
      <c r="J104" s="478"/>
      <c r="K104" s="478"/>
      <c r="L104" s="478"/>
      <c r="M104" s="478"/>
      <c r="N104" s="478"/>
      <c r="O104" s="478"/>
      <c r="P104" s="478"/>
      <c r="Q104" s="16"/>
    </row>
    <row r="105" spans="1:18" ht="4.95" customHeight="1" x14ac:dyDescent="0.4">
      <c r="A105" s="16"/>
      <c r="C105" s="5"/>
      <c r="D105" s="5"/>
      <c r="E105" s="5"/>
      <c r="F105" s="5"/>
      <c r="G105" s="5"/>
      <c r="H105" s="5"/>
      <c r="I105" s="5"/>
      <c r="J105" s="5"/>
      <c r="K105" s="5"/>
      <c r="L105" s="5"/>
      <c r="M105" s="5"/>
      <c r="N105" s="5"/>
      <c r="O105" s="5"/>
      <c r="P105" s="5"/>
      <c r="Q105" s="16"/>
    </row>
    <row r="106" spans="1:18" ht="16.2" customHeight="1" x14ac:dyDescent="0.4">
      <c r="A106" s="16"/>
      <c r="C106" s="392"/>
      <c r="D106" s="5"/>
      <c r="E106" s="478" t="s">
        <v>96</v>
      </c>
      <c r="F106" s="478"/>
      <c r="G106" s="478"/>
      <c r="H106" s="478"/>
      <c r="I106" s="478"/>
      <c r="J106" s="478"/>
      <c r="K106" s="478"/>
      <c r="L106" s="478"/>
      <c r="M106" s="478"/>
      <c r="N106" s="478"/>
      <c r="O106" s="478"/>
      <c r="P106" s="478"/>
      <c r="Q106" s="16"/>
    </row>
    <row r="107" spans="1:18" ht="4.95" customHeight="1" x14ac:dyDescent="0.4">
      <c r="A107" s="16"/>
      <c r="C107" s="5"/>
      <c r="D107" s="5"/>
      <c r="E107" s="5"/>
      <c r="F107" s="5"/>
      <c r="G107" s="5"/>
      <c r="H107" s="5"/>
      <c r="I107" s="5"/>
      <c r="J107" s="5"/>
      <c r="K107" s="5"/>
      <c r="L107" s="5"/>
      <c r="M107" s="5"/>
      <c r="N107" s="5"/>
      <c r="O107" s="5"/>
      <c r="P107" s="5"/>
      <c r="Q107" s="16"/>
    </row>
    <row r="108" spans="1:18" ht="26.7" customHeight="1" x14ac:dyDescent="0.4">
      <c r="A108" s="16"/>
      <c r="C108" s="392"/>
      <c r="D108" s="5"/>
      <c r="E108" s="478" t="s">
        <v>97</v>
      </c>
      <c r="F108" s="478"/>
      <c r="G108" s="478"/>
      <c r="H108" s="478"/>
      <c r="I108" s="478"/>
      <c r="J108" s="478"/>
      <c r="K108" s="478"/>
      <c r="L108" s="478"/>
      <c r="M108" s="478"/>
      <c r="N108" s="478"/>
      <c r="O108" s="478"/>
      <c r="P108" s="478"/>
      <c r="Q108" s="16"/>
    </row>
    <row r="109" spans="1:18" ht="4.95" customHeight="1" x14ac:dyDescent="0.4">
      <c r="A109" s="16"/>
      <c r="C109" s="5"/>
      <c r="D109" s="5"/>
      <c r="E109" s="5"/>
      <c r="F109" s="5"/>
      <c r="G109" s="5"/>
      <c r="H109" s="5"/>
      <c r="I109" s="5"/>
      <c r="J109" s="5"/>
      <c r="K109" s="5"/>
      <c r="L109" s="5"/>
      <c r="M109" s="5"/>
      <c r="N109" s="5"/>
      <c r="O109" s="5"/>
      <c r="P109" s="5"/>
      <c r="Q109" s="16"/>
    </row>
    <row r="110" spans="1:18" ht="59.25" customHeight="1" x14ac:dyDescent="0.4">
      <c r="A110" s="16"/>
      <c r="C110" s="392"/>
      <c r="D110" s="5"/>
      <c r="E110" s="478" t="s">
        <v>308</v>
      </c>
      <c r="F110" s="478"/>
      <c r="G110" s="478"/>
      <c r="H110" s="478"/>
      <c r="I110" s="478"/>
      <c r="J110" s="478"/>
      <c r="K110" s="478"/>
      <c r="L110" s="478"/>
      <c r="M110" s="478"/>
      <c r="N110" s="478"/>
      <c r="O110" s="478"/>
      <c r="P110" s="478"/>
      <c r="Q110" s="16"/>
      <c r="R110" s="3"/>
    </row>
    <row r="111" spans="1:18" ht="4.95" customHeight="1" x14ac:dyDescent="0.4">
      <c r="A111" s="16"/>
      <c r="C111" s="5"/>
      <c r="D111" s="5"/>
      <c r="E111" s="5"/>
      <c r="F111" s="5"/>
      <c r="G111" s="5"/>
      <c r="H111" s="5"/>
      <c r="I111" s="5"/>
      <c r="J111" s="5"/>
      <c r="K111" s="5"/>
      <c r="L111" s="5"/>
      <c r="M111" s="5"/>
      <c r="N111" s="5"/>
      <c r="O111" s="5"/>
      <c r="P111" s="5"/>
      <c r="Q111" s="16"/>
    </row>
    <row r="112" spans="1:18" ht="16.2" customHeight="1" x14ac:dyDescent="0.4">
      <c r="A112" s="16"/>
      <c r="C112" s="5" t="s">
        <v>98</v>
      </c>
      <c r="D112" s="5"/>
      <c r="E112" s="5"/>
      <c r="F112" s="342"/>
      <c r="G112" s="342"/>
      <c r="H112" s="342"/>
      <c r="I112" s="342"/>
      <c r="J112" s="342"/>
      <c r="K112" s="342"/>
      <c r="L112" s="342"/>
      <c r="M112" s="342"/>
      <c r="N112" s="342"/>
      <c r="O112" s="342"/>
      <c r="P112" s="342"/>
      <c r="Q112" s="189"/>
    </row>
    <row r="113" spans="1:18" ht="35.6" customHeight="1" x14ac:dyDescent="0.4">
      <c r="A113" s="16"/>
      <c r="C113" s="392"/>
      <c r="D113" s="5"/>
      <c r="E113" s="478" t="s">
        <v>99</v>
      </c>
      <c r="F113" s="478"/>
      <c r="G113" s="478"/>
      <c r="H113" s="478"/>
      <c r="I113" s="478"/>
      <c r="J113" s="478"/>
      <c r="K113" s="478"/>
      <c r="L113" s="478"/>
      <c r="M113" s="478"/>
      <c r="N113" s="478"/>
      <c r="O113" s="478"/>
      <c r="P113" s="478"/>
      <c r="Q113" s="190"/>
    </row>
    <row r="114" spans="1:18" ht="4.95" customHeight="1" x14ac:dyDescent="0.4">
      <c r="A114" s="16"/>
      <c r="C114" s="5"/>
      <c r="D114" s="5"/>
      <c r="E114" s="5"/>
      <c r="F114" s="5"/>
      <c r="G114" s="5"/>
      <c r="H114" s="5"/>
      <c r="I114" s="5"/>
      <c r="J114" s="5"/>
      <c r="K114" s="5"/>
      <c r="L114" s="5"/>
      <c r="M114" s="5"/>
      <c r="N114" s="5"/>
      <c r="O114" s="5"/>
      <c r="P114" s="5"/>
      <c r="Q114" s="16"/>
    </row>
    <row r="115" spans="1:18" ht="26.7" customHeight="1" x14ac:dyDescent="0.4">
      <c r="A115" s="16"/>
      <c r="C115" s="392"/>
      <c r="D115" s="5"/>
      <c r="E115" s="478" t="s">
        <v>100</v>
      </c>
      <c r="F115" s="478"/>
      <c r="G115" s="478"/>
      <c r="H115" s="478"/>
      <c r="I115" s="478"/>
      <c r="J115" s="478"/>
      <c r="K115" s="478"/>
      <c r="L115" s="478"/>
      <c r="M115" s="478"/>
      <c r="N115" s="478"/>
      <c r="O115" s="478"/>
      <c r="P115" s="478"/>
      <c r="Q115" s="190"/>
    </row>
    <row r="116" spans="1:18" ht="4.95" customHeight="1" x14ac:dyDescent="0.4">
      <c r="A116" s="16"/>
      <c r="C116" s="5"/>
      <c r="D116" s="5"/>
      <c r="E116" s="5"/>
      <c r="F116" s="5"/>
      <c r="G116" s="5"/>
      <c r="H116" s="5"/>
      <c r="I116" s="5"/>
      <c r="J116" s="5"/>
      <c r="K116" s="5"/>
      <c r="L116" s="5"/>
      <c r="M116" s="5"/>
      <c r="N116" s="5"/>
      <c r="O116" s="5"/>
      <c r="P116" s="5"/>
      <c r="Q116" s="16"/>
    </row>
    <row r="117" spans="1:18" ht="16.2" customHeight="1" x14ac:dyDescent="0.4">
      <c r="A117" s="16"/>
      <c r="C117" s="5" t="s">
        <v>101</v>
      </c>
      <c r="D117" s="5"/>
      <c r="E117" s="5"/>
      <c r="F117" s="342"/>
      <c r="G117" s="342"/>
      <c r="H117" s="342"/>
      <c r="I117" s="342"/>
      <c r="J117" s="342"/>
      <c r="K117" s="342"/>
      <c r="L117" s="342"/>
      <c r="M117" s="342"/>
      <c r="N117" s="342"/>
      <c r="O117" s="342"/>
      <c r="P117" s="342"/>
      <c r="Q117" s="189"/>
    </row>
    <row r="118" spans="1:18" ht="16.2" customHeight="1" x14ac:dyDescent="0.4">
      <c r="A118" s="16"/>
      <c r="C118" s="392"/>
      <c r="D118" s="5"/>
      <c r="E118" s="478" t="s">
        <v>594</v>
      </c>
      <c r="F118" s="478"/>
      <c r="G118" s="478"/>
      <c r="H118" s="478"/>
      <c r="I118" s="478"/>
      <c r="J118" s="478"/>
      <c r="K118" s="478"/>
      <c r="L118" s="478"/>
      <c r="M118" s="478"/>
      <c r="N118" s="478"/>
      <c r="O118" s="478"/>
      <c r="P118" s="478"/>
      <c r="Q118" s="190"/>
    </row>
    <row r="119" spans="1:18" ht="16.2" customHeight="1" x14ac:dyDescent="0.4">
      <c r="A119" s="16"/>
      <c r="C119" s="191" t="s">
        <v>102</v>
      </c>
      <c r="D119" s="192"/>
      <c r="E119" s="5"/>
      <c r="F119" s="192"/>
      <c r="G119" s="192"/>
      <c r="H119" s="192"/>
      <c r="I119" s="192"/>
      <c r="J119" s="192"/>
      <c r="K119" s="192"/>
      <c r="L119" s="192"/>
      <c r="M119" s="192"/>
      <c r="N119" s="192"/>
      <c r="O119" s="192"/>
      <c r="P119" s="192"/>
      <c r="Q119" s="16"/>
      <c r="R119" s="3"/>
    </row>
    <row r="120" spans="1:18" ht="16.2" customHeight="1" x14ac:dyDescent="0.4">
      <c r="A120" s="16"/>
      <c r="C120" s="392"/>
      <c r="D120" s="5"/>
      <c r="E120" s="478" t="s">
        <v>593</v>
      </c>
      <c r="F120" s="478"/>
      <c r="G120" s="478"/>
      <c r="H120" s="478"/>
      <c r="I120" s="478"/>
      <c r="J120" s="493"/>
      <c r="K120" s="493"/>
      <c r="L120" s="342"/>
      <c r="M120" s="342"/>
      <c r="N120" s="342"/>
      <c r="O120" s="342"/>
      <c r="P120" s="342"/>
      <c r="Q120" s="193"/>
    </row>
    <row r="121" spans="1:18" ht="4.95" customHeight="1" x14ac:dyDescent="0.4">
      <c r="A121" s="16"/>
      <c r="C121" s="5"/>
      <c r="D121" s="5"/>
      <c r="E121" s="5"/>
      <c r="F121" s="342"/>
      <c r="G121" s="342"/>
      <c r="H121" s="342"/>
      <c r="I121" s="342"/>
      <c r="J121" s="342"/>
      <c r="K121" s="342"/>
      <c r="L121" s="342"/>
      <c r="M121" s="342"/>
      <c r="N121" s="342"/>
      <c r="O121" s="342"/>
      <c r="P121" s="342"/>
      <c r="Q121" s="189"/>
    </row>
    <row r="122" spans="1:18" ht="26.7" customHeight="1" x14ac:dyDescent="0.4">
      <c r="A122" s="16"/>
      <c r="C122" s="392"/>
      <c r="D122" s="5"/>
      <c r="E122" s="478" t="s">
        <v>103</v>
      </c>
      <c r="F122" s="478"/>
      <c r="G122" s="478"/>
      <c r="H122" s="478"/>
      <c r="I122" s="478"/>
      <c r="J122" s="478"/>
      <c r="K122" s="478"/>
      <c r="L122" s="478"/>
      <c r="M122" s="478"/>
      <c r="N122" s="478"/>
      <c r="O122" s="478"/>
      <c r="P122" s="478"/>
      <c r="Q122" s="189"/>
    </row>
    <row r="123" spans="1:18" ht="4.95" customHeight="1" x14ac:dyDescent="0.4">
      <c r="A123" s="16"/>
      <c r="C123" s="5"/>
      <c r="D123" s="5"/>
      <c r="E123" s="342"/>
      <c r="F123" s="5"/>
      <c r="G123" s="5"/>
      <c r="H123" s="342"/>
      <c r="I123" s="342"/>
      <c r="J123" s="342"/>
      <c r="K123" s="342"/>
      <c r="L123" s="342"/>
      <c r="M123" s="342"/>
      <c r="N123" s="342"/>
      <c r="O123" s="342"/>
      <c r="P123" s="342"/>
      <c r="Q123" s="189"/>
    </row>
    <row r="124" spans="1:18" ht="26.7" customHeight="1" x14ac:dyDescent="0.4">
      <c r="A124" s="16"/>
      <c r="C124" s="392"/>
      <c r="D124" s="5"/>
      <c r="E124" s="478" t="s">
        <v>104</v>
      </c>
      <c r="F124" s="478"/>
      <c r="G124" s="478"/>
      <c r="H124" s="478"/>
      <c r="I124" s="478"/>
      <c r="J124" s="478"/>
      <c r="K124" s="478"/>
      <c r="L124" s="478"/>
      <c r="M124" s="478"/>
      <c r="N124" s="478"/>
      <c r="O124" s="478"/>
      <c r="P124" s="478"/>
      <c r="Q124" s="189"/>
    </row>
    <row r="125" spans="1:18" ht="4.95" customHeight="1" x14ac:dyDescent="0.4">
      <c r="A125" s="16"/>
      <c r="C125" s="5"/>
      <c r="D125" s="5"/>
      <c r="E125" s="342"/>
      <c r="F125" s="5"/>
      <c r="G125" s="5"/>
      <c r="H125" s="342"/>
      <c r="I125" s="342"/>
      <c r="J125" s="342"/>
      <c r="K125" s="342"/>
      <c r="L125" s="342"/>
      <c r="M125" s="342"/>
      <c r="N125" s="342"/>
      <c r="O125" s="342"/>
      <c r="P125" s="342"/>
      <c r="Q125" s="189"/>
    </row>
    <row r="126" spans="1:18" ht="16.850000000000001" customHeight="1" x14ac:dyDescent="0.4">
      <c r="A126" s="16"/>
      <c r="C126" s="392"/>
      <c r="D126" s="5"/>
      <c r="E126" s="478" t="s">
        <v>595</v>
      </c>
      <c r="F126" s="478"/>
      <c r="G126" s="478"/>
      <c r="H126" s="478"/>
      <c r="I126" s="478"/>
      <c r="J126" s="478"/>
      <c r="K126" s="478"/>
      <c r="L126" s="478"/>
      <c r="M126" s="478"/>
      <c r="N126" s="478"/>
      <c r="O126" s="478"/>
      <c r="P126" s="478"/>
      <c r="Q126" s="193"/>
    </row>
    <row r="127" spans="1:18" ht="4.95" customHeight="1" x14ac:dyDescent="0.4">
      <c r="A127" s="16"/>
      <c r="C127" s="5"/>
      <c r="D127" s="5"/>
      <c r="E127" s="342"/>
      <c r="F127" s="5"/>
      <c r="G127" s="5"/>
      <c r="H127" s="342"/>
      <c r="I127" s="342"/>
      <c r="J127" s="342"/>
      <c r="K127" s="342"/>
      <c r="L127" s="342"/>
      <c r="M127" s="342"/>
      <c r="N127" s="342"/>
      <c r="O127" s="342"/>
      <c r="P127" s="342"/>
      <c r="Q127" s="189"/>
    </row>
    <row r="128" spans="1:18" ht="16.2" customHeight="1" x14ac:dyDescent="0.4">
      <c r="A128" s="16"/>
      <c r="C128" s="392"/>
      <c r="D128" s="5"/>
      <c r="E128" s="478" t="s">
        <v>280</v>
      </c>
      <c r="F128" s="478"/>
      <c r="G128" s="478"/>
      <c r="H128" s="478"/>
      <c r="I128" s="478"/>
      <c r="J128" s="478"/>
      <c r="K128" s="478"/>
      <c r="L128" s="478"/>
      <c r="M128" s="478"/>
      <c r="N128" s="478"/>
      <c r="O128" s="478"/>
      <c r="P128" s="478"/>
      <c r="Q128" s="193"/>
    </row>
    <row r="129" spans="1:17" ht="115.95" customHeight="1" x14ac:dyDescent="0.4">
      <c r="A129" s="16"/>
      <c r="C129" s="5"/>
      <c r="D129" s="5"/>
      <c r="E129" s="342"/>
      <c r="F129" s="482" t="s">
        <v>105</v>
      </c>
      <c r="G129" s="482"/>
      <c r="H129" s="482"/>
      <c r="I129" s="482"/>
      <c r="J129" s="482"/>
      <c r="K129" s="482"/>
      <c r="L129" s="482"/>
      <c r="M129" s="482"/>
      <c r="N129" s="482"/>
      <c r="O129" s="482"/>
      <c r="P129" s="482"/>
      <c r="Q129" s="189"/>
    </row>
    <row r="130" spans="1:17" s="181" customFormat="1" ht="21" customHeight="1" x14ac:dyDescent="0.4">
      <c r="A130" s="182"/>
      <c r="B130" s="180" t="s">
        <v>106</v>
      </c>
      <c r="C130" s="389"/>
      <c r="D130" s="390"/>
      <c r="E130" s="389"/>
      <c r="F130" s="389"/>
      <c r="G130" s="389"/>
      <c r="H130" s="389"/>
      <c r="I130" s="389"/>
      <c r="J130" s="389"/>
      <c r="K130" s="389"/>
      <c r="L130" s="389"/>
      <c r="M130" s="389"/>
      <c r="N130" s="389"/>
      <c r="O130" s="389"/>
      <c r="P130" s="389"/>
      <c r="Q130" s="182"/>
    </row>
    <row r="131" spans="1:17" ht="6" customHeight="1" x14ac:dyDescent="0.4">
      <c r="A131" s="16"/>
      <c r="B131" s="2"/>
      <c r="C131" s="5"/>
      <c r="D131" s="391"/>
      <c r="E131" s="5"/>
      <c r="F131" s="5"/>
      <c r="G131" s="5"/>
      <c r="H131" s="5"/>
      <c r="I131" s="5"/>
      <c r="J131" s="5"/>
      <c r="K131" s="5"/>
      <c r="L131" s="5"/>
      <c r="M131" s="5"/>
      <c r="N131" s="5"/>
      <c r="O131" s="5"/>
      <c r="P131" s="5"/>
      <c r="Q131" s="16"/>
    </row>
    <row r="132" spans="1:17" ht="16.2" customHeight="1" x14ac:dyDescent="0.4">
      <c r="A132" s="16"/>
      <c r="C132" s="490" t="s">
        <v>107</v>
      </c>
      <c r="D132" s="490"/>
      <c r="E132" s="490"/>
      <c r="F132" s="490"/>
      <c r="G132" s="490"/>
      <c r="H132" s="490"/>
      <c r="I132" s="490"/>
      <c r="J132" s="490"/>
      <c r="K132" s="490"/>
      <c r="L132" s="490"/>
      <c r="M132" s="490"/>
      <c r="N132" s="490"/>
      <c r="O132" s="490"/>
      <c r="P132" s="490"/>
      <c r="Q132" s="16"/>
    </row>
    <row r="133" spans="1:17" ht="26.7" customHeight="1" x14ac:dyDescent="0.4">
      <c r="A133" s="16"/>
      <c r="C133" s="392"/>
      <c r="D133" s="5"/>
      <c r="E133" s="478" t="s">
        <v>108</v>
      </c>
      <c r="F133" s="478"/>
      <c r="G133" s="478"/>
      <c r="H133" s="478"/>
      <c r="I133" s="478"/>
      <c r="J133" s="478"/>
      <c r="K133" s="478"/>
      <c r="L133" s="478"/>
      <c r="M133" s="478"/>
      <c r="N133" s="478"/>
      <c r="O133" s="478"/>
      <c r="P133" s="478"/>
      <c r="Q133" s="187"/>
    </row>
    <row r="134" spans="1:17" ht="4.95" customHeight="1" x14ac:dyDescent="0.4">
      <c r="A134" s="16"/>
      <c r="C134" s="5"/>
      <c r="D134" s="5"/>
      <c r="E134" s="5"/>
      <c r="F134" s="5"/>
      <c r="G134" s="5"/>
      <c r="H134" s="5"/>
      <c r="I134" s="5"/>
      <c r="J134" s="5"/>
      <c r="K134" s="5"/>
      <c r="L134" s="5"/>
      <c r="M134" s="5"/>
      <c r="N134" s="5"/>
      <c r="O134" s="5"/>
      <c r="P134" s="5"/>
      <c r="Q134" s="16"/>
    </row>
    <row r="135" spans="1:17" ht="16.2" customHeight="1" x14ac:dyDescent="0.4">
      <c r="A135" s="16"/>
      <c r="C135" s="392"/>
      <c r="D135" s="5"/>
      <c r="E135" s="478" t="s">
        <v>109</v>
      </c>
      <c r="F135" s="478"/>
      <c r="G135" s="478"/>
      <c r="H135" s="478"/>
      <c r="I135" s="478"/>
      <c r="J135" s="478"/>
      <c r="K135" s="478"/>
      <c r="L135" s="478"/>
      <c r="M135" s="478"/>
      <c r="N135" s="478"/>
      <c r="O135" s="478"/>
      <c r="P135" s="478"/>
      <c r="Q135" s="16"/>
    </row>
    <row r="136" spans="1:17" ht="4.95" customHeight="1" x14ac:dyDescent="0.4">
      <c r="A136" s="16"/>
      <c r="C136" s="5"/>
      <c r="D136" s="5"/>
      <c r="E136" s="5"/>
      <c r="F136" s="5"/>
      <c r="G136" s="5"/>
      <c r="H136" s="5"/>
      <c r="I136" s="5"/>
      <c r="J136" s="5"/>
      <c r="K136" s="5"/>
      <c r="L136" s="5"/>
      <c r="M136" s="5"/>
      <c r="N136" s="5"/>
      <c r="O136" s="5"/>
      <c r="P136" s="5"/>
      <c r="Q136" s="16"/>
    </row>
    <row r="137" spans="1:17" ht="16.2" customHeight="1" x14ac:dyDescent="0.4">
      <c r="A137" s="16"/>
      <c r="C137" s="491" t="s">
        <v>315</v>
      </c>
      <c r="D137" s="491"/>
      <c r="E137" s="491"/>
      <c r="F137" s="491"/>
      <c r="G137" s="491"/>
      <c r="H137" s="491"/>
      <c r="I137" s="491"/>
      <c r="J137" s="491"/>
      <c r="K137" s="491"/>
      <c r="L137" s="491"/>
      <c r="M137" s="491"/>
      <c r="N137" s="491"/>
      <c r="O137" s="491"/>
      <c r="P137" s="491"/>
      <c r="Q137" s="16"/>
    </row>
    <row r="138" spans="1:17" ht="16.2" customHeight="1" x14ac:dyDescent="0.4">
      <c r="A138" s="16"/>
      <c r="C138" s="392"/>
      <c r="D138" s="5"/>
      <c r="E138" s="478" t="s">
        <v>229</v>
      </c>
      <c r="F138" s="478"/>
      <c r="G138" s="478"/>
      <c r="H138" s="478"/>
      <c r="I138" s="478"/>
      <c r="J138" s="478"/>
      <c r="K138" s="478"/>
      <c r="L138" s="478"/>
      <c r="M138" s="478"/>
      <c r="N138" s="478"/>
      <c r="O138" s="478"/>
      <c r="P138" s="478"/>
      <c r="Q138" s="16"/>
    </row>
    <row r="139" spans="1:17" ht="4.95" customHeight="1" x14ac:dyDescent="0.4">
      <c r="A139" s="16"/>
      <c r="C139" s="5"/>
      <c r="D139" s="5"/>
      <c r="E139" s="5"/>
      <c r="F139" s="5"/>
      <c r="G139" s="5"/>
      <c r="H139" s="5"/>
      <c r="I139" s="5"/>
      <c r="J139" s="5"/>
      <c r="K139" s="5"/>
      <c r="L139" s="5"/>
      <c r="M139" s="5"/>
      <c r="N139" s="5"/>
      <c r="O139" s="5"/>
      <c r="P139" s="5"/>
      <c r="Q139" s="16"/>
    </row>
    <row r="140" spans="1:17" ht="26.7" customHeight="1" x14ac:dyDescent="0.4">
      <c r="A140" s="16"/>
      <c r="C140" s="392"/>
      <c r="D140" s="5"/>
      <c r="E140" s="478" t="s">
        <v>110</v>
      </c>
      <c r="F140" s="478"/>
      <c r="G140" s="478"/>
      <c r="H140" s="478"/>
      <c r="I140" s="478"/>
      <c r="J140" s="478"/>
      <c r="K140" s="478"/>
      <c r="L140" s="478"/>
      <c r="M140" s="478"/>
      <c r="N140" s="478"/>
      <c r="O140" s="478"/>
      <c r="P140" s="478"/>
      <c r="Q140" s="16"/>
    </row>
    <row r="141" spans="1:17" ht="4.95" customHeight="1" x14ac:dyDescent="0.4">
      <c r="A141" s="16"/>
      <c r="C141" s="5"/>
      <c r="D141" s="5"/>
      <c r="E141" s="5"/>
      <c r="F141" s="5"/>
      <c r="G141" s="5"/>
      <c r="H141" s="5"/>
      <c r="I141" s="5"/>
      <c r="J141" s="5"/>
      <c r="K141" s="5"/>
      <c r="L141" s="5"/>
      <c r="M141" s="5"/>
      <c r="N141" s="5"/>
      <c r="O141" s="5"/>
      <c r="P141" s="5"/>
      <c r="Q141" s="16"/>
    </row>
    <row r="142" spans="1:17" ht="26.7" customHeight="1" x14ac:dyDescent="0.4">
      <c r="A142" s="16"/>
      <c r="C142" s="392"/>
      <c r="D142" s="5"/>
      <c r="E142" s="478" t="s">
        <v>111</v>
      </c>
      <c r="F142" s="478"/>
      <c r="G142" s="478"/>
      <c r="H142" s="478"/>
      <c r="I142" s="478"/>
      <c r="J142" s="478"/>
      <c r="K142" s="478"/>
      <c r="L142" s="478"/>
      <c r="M142" s="478"/>
      <c r="N142" s="478"/>
      <c r="O142" s="478"/>
      <c r="P142" s="478"/>
      <c r="Q142" s="16"/>
    </row>
    <row r="143" spans="1:17" ht="45.65" customHeight="1" x14ac:dyDescent="0.4">
      <c r="A143" s="16"/>
      <c r="F143" s="492" t="s">
        <v>316</v>
      </c>
      <c r="G143" s="492"/>
      <c r="H143" s="492"/>
      <c r="I143" s="492"/>
      <c r="J143" s="492"/>
      <c r="K143" s="492"/>
      <c r="L143" s="492"/>
      <c r="M143" s="492"/>
      <c r="N143" s="492"/>
      <c r="O143" s="492"/>
      <c r="P143" s="492"/>
      <c r="Q143" s="16"/>
    </row>
    <row r="144" spans="1:17" ht="4.95" customHeight="1" x14ac:dyDescent="0.4">
      <c r="A144" s="16"/>
      <c r="Q144" s="16"/>
    </row>
    <row r="145" spans="1:17" x14ac:dyDescent="0.4">
      <c r="A145" s="16"/>
      <c r="B145" s="16"/>
      <c r="C145" s="16"/>
      <c r="D145" s="16"/>
      <c r="E145" s="16"/>
      <c r="F145" s="16"/>
      <c r="G145" s="16"/>
      <c r="H145" s="16"/>
      <c r="I145" s="16"/>
      <c r="J145" s="16"/>
      <c r="K145" s="16"/>
      <c r="L145" s="16"/>
      <c r="M145" s="16"/>
      <c r="N145" s="16"/>
      <c r="O145" s="16"/>
      <c r="P145" s="16"/>
      <c r="Q145" s="16"/>
    </row>
    <row r="146" spans="1:17" x14ac:dyDescent="0.4">
      <c r="A146" s="16"/>
      <c r="B146" s="16"/>
      <c r="C146" s="16"/>
      <c r="D146" s="16"/>
      <c r="E146" s="16"/>
      <c r="F146" s="16"/>
      <c r="G146" s="16"/>
      <c r="H146" s="16"/>
      <c r="I146" s="16"/>
      <c r="J146" s="16"/>
      <c r="K146" s="16"/>
      <c r="L146" s="16"/>
      <c r="M146" s="16"/>
      <c r="N146" s="16"/>
      <c r="O146" s="16"/>
      <c r="P146" s="16"/>
      <c r="Q146" s="16"/>
    </row>
  </sheetData>
  <sheetProtection algorithmName="SHA-512" hashValue="DsvC63GtdfV+MYqF5xU3TrzUwAlUD5tZ0oAdJI8JoUskeFllgmMgUQcRA70KBUXEaF/fsikf2tgUr+69LtNJaQ==" saltValue="AIwLSr/Akl44/wf9tJbIrQ==" spinCount="100000" sheet="1" selectLockedCells="1"/>
  <mergeCells count="53">
    <mergeCell ref="E87:P87"/>
    <mergeCell ref="F143:P143"/>
    <mergeCell ref="E48:P48"/>
    <mergeCell ref="E91:P91"/>
    <mergeCell ref="E93:P93"/>
    <mergeCell ref="F94:P94"/>
    <mergeCell ref="E106:P106"/>
    <mergeCell ref="E56:P56"/>
    <mergeCell ref="E58:P58"/>
    <mergeCell ref="E63:P63"/>
    <mergeCell ref="E65:P65"/>
    <mergeCell ref="E120:I120"/>
    <mergeCell ref="J120:K120"/>
    <mergeCell ref="E102:P102"/>
    <mergeCell ref="E104:P104"/>
    <mergeCell ref="E52:P52"/>
    <mergeCell ref="E50:P50"/>
    <mergeCell ref="E142:P142"/>
    <mergeCell ref="E108:P108"/>
    <mergeCell ref="E110:P110"/>
    <mergeCell ref="E115:P115"/>
    <mergeCell ref="E118:P118"/>
    <mergeCell ref="E122:P122"/>
    <mergeCell ref="E124:P124"/>
    <mergeCell ref="E126:P126"/>
    <mergeCell ref="E135:P135"/>
    <mergeCell ref="C132:P132"/>
    <mergeCell ref="E133:P133"/>
    <mergeCell ref="C137:P137"/>
    <mergeCell ref="E138:P138"/>
    <mergeCell ref="E128:P128"/>
    <mergeCell ref="F129:P129"/>
    <mergeCell ref="E140:P140"/>
    <mergeCell ref="E113:P113"/>
    <mergeCell ref="C90:P90"/>
    <mergeCell ref="E60:P60"/>
    <mergeCell ref="F3:O5"/>
    <mergeCell ref="E67:P67"/>
    <mergeCell ref="E42:P42"/>
    <mergeCell ref="C13:O13"/>
    <mergeCell ref="B10:P10"/>
    <mergeCell ref="B9:P9"/>
    <mergeCell ref="E95:P95"/>
    <mergeCell ref="E97:P97"/>
    <mergeCell ref="E71:P71"/>
    <mergeCell ref="E81:P81"/>
    <mergeCell ref="E83:P83"/>
    <mergeCell ref="E85:P85"/>
    <mergeCell ref="J73:L73"/>
    <mergeCell ref="J74:L74"/>
    <mergeCell ref="J75:L75"/>
    <mergeCell ref="J76:L76"/>
    <mergeCell ref="J77:L77"/>
  </mergeCells>
  <dataValidations count="3">
    <dataValidation type="list" allowBlank="1" showInputMessage="1" showErrorMessage="1" sqref="D29" xr:uid="{C9A9E408-88E2-4C60-B691-DCC53A7B455F}">
      <formula1>$C$25</formula1>
    </dataValidation>
    <dataValidation type="list" allowBlank="1" showInputMessage="1" showErrorMessage="1" sqref="C29 C135 C124 C122 C115 C113 C108 C106 C104 C31 C140 C138 C133 C142 C102 C97 C95 C93 C91 C65 C63 C50 C58 C56 C52 C48 C40 C110 C126 C128 C60 C81:C88 C67 C42 C120 C76 C71:C72 C74" xr:uid="{62D701B0-2B6D-419A-B870-7F139D5E735E}">
      <formula1>$C$24:$C$26</formula1>
    </dataValidation>
    <dataValidation type="list" allowBlank="1" showInputMessage="1" showErrorMessage="1" sqref="C118" xr:uid="{03145974-CB77-4C20-97A1-ED01C0625AFF}">
      <formula1>$B$24:$B$26</formula1>
    </dataValidation>
  </dataValidation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BB39F-877E-4342-BB1D-13411CA40C7C}">
  <sheetPr codeName="Sheet13">
    <tabColor rgb="FF0070C0"/>
    <pageSetUpPr autoPageBreaks="0"/>
  </sheetPr>
  <dimension ref="B6:AQ115"/>
  <sheetViews>
    <sheetView zoomScale="70" zoomScaleNormal="70" workbookViewId="0">
      <selection activeCell="J10" sqref="J10:O10"/>
    </sheetView>
  </sheetViews>
  <sheetFormatPr defaultColWidth="8.84375" defaultRowHeight="14.6" x14ac:dyDescent="0.4"/>
  <cols>
    <col min="1" max="1" width="2.3828125" style="14" customWidth="1"/>
    <col min="2" max="2" width="7.3046875" style="14" customWidth="1"/>
    <col min="3" max="3" width="14.53515625" style="14" customWidth="1"/>
    <col min="4" max="4" width="18.07421875" style="14" customWidth="1"/>
    <col min="5" max="5" width="12.3046875" style="14" customWidth="1"/>
    <col min="6" max="6" width="35" style="14" customWidth="1"/>
    <col min="7" max="7" width="7.3046875" style="14" customWidth="1"/>
    <col min="8" max="8" width="2.69140625" style="14" customWidth="1"/>
    <col min="9" max="9" width="7.3046875" style="14" customWidth="1"/>
    <col min="10" max="10" width="12.84375" style="100" customWidth="1"/>
    <col min="11" max="11" width="13.69140625" style="100" customWidth="1"/>
    <col min="12" max="12" width="14.53515625" style="100" customWidth="1"/>
    <col min="13" max="13" width="19.4609375" style="100" customWidth="1"/>
    <col min="14" max="14" width="14" style="100" customWidth="1"/>
    <col min="15" max="15" width="14.3046875" style="100" customWidth="1"/>
    <col min="16" max="16" width="7.3046875" style="14" customWidth="1"/>
    <col min="17" max="17" width="2.23046875" style="14" customWidth="1"/>
    <col min="18" max="18" width="7.3046875" style="102" customWidth="1"/>
    <col min="19" max="19" width="40.3046875" style="102" customWidth="1"/>
    <col min="20" max="20" width="12.3046875" style="104" customWidth="1"/>
    <col min="21" max="21" width="14" style="104" customWidth="1"/>
    <col min="22" max="22" width="19.07421875" style="104" customWidth="1"/>
    <col min="23" max="23" width="1.53515625" style="100" customWidth="1"/>
    <col min="24" max="25" width="18" style="100" customWidth="1"/>
    <col min="26" max="26" width="16.4609375" style="100" customWidth="1"/>
    <col min="27" max="27" width="7.3046875" style="14" customWidth="1"/>
    <col min="28" max="29" width="8.84375" style="14"/>
    <col min="30" max="30" width="11.69140625" style="14" customWidth="1"/>
    <col min="31" max="31" width="9.84375" style="14" customWidth="1"/>
    <col min="32" max="32" width="11" style="14" customWidth="1"/>
    <col min="33" max="16384" width="8.84375" style="14"/>
  </cols>
  <sheetData>
    <row r="6" spans="2:43" x14ac:dyDescent="0.4">
      <c r="M6" s="101"/>
      <c r="N6" s="101"/>
      <c r="O6" s="101"/>
    </row>
    <row r="7" spans="2:43" ht="23.15" x14ac:dyDescent="0.6">
      <c r="B7" s="99"/>
    </row>
    <row r="9" spans="2:43" ht="15" thickBot="1" x14ac:dyDescent="0.45">
      <c r="B9" s="16"/>
      <c r="C9" s="16"/>
      <c r="D9" s="16"/>
      <c r="E9" s="16"/>
      <c r="F9" s="16"/>
      <c r="G9" s="16"/>
      <c r="I9" s="16"/>
      <c r="J9" s="110"/>
      <c r="K9" s="110"/>
      <c r="L9" s="110"/>
      <c r="M9" s="110"/>
      <c r="N9" s="110"/>
      <c r="O9" s="110"/>
      <c r="P9" s="16"/>
      <c r="R9" s="113"/>
      <c r="S9" s="113"/>
      <c r="T9" s="114"/>
      <c r="U9" s="114"/>
      <c r="V9" s="114"/>
      <c r="W9" s="110"/>
      <c r="X9" s="110"/>
      <c r="Y9" s="110"/>
      <c r="Z9" s="110"/>
      <c r="AA9" s="16"/>
    </row>
    <row r="10" spans="2:43" ht="23.4" customHeight="1" thickBot="1" x14ac:dyDescent="0.45">
      <c r="B10" s="16"/>
      <c r="C10" s="650" t="s">
        <v>268</v>
      </c>
      <c r="D10" s="651"/>
      <c r="E10" s="651"/>
      <c r="F10" s="652"/>
      <c r="G10" s="16"/>
      <c r="I10" s="16"/>
      <c r="J10" s="653" t="s">
        <v>269</v>
      </c>
      <c r="K10" s="654"/>
      <c r="L10" s="654"/>
      <c r="M10" s="654"/>
      <c r="N10" s="654"/>
      <c r="O10" s="655"/>
      <c r="P10" s="16"/>
      <c r="R10" s="16"/>
      <c r="S10" s="653" t="s">
        <v>270</v>
      </c>
      <c r="T10" s="654"/>
      <c r="U10" s="654"/>
      <c r="V10" s="654"/>
      <c r="W10" s="654"/>
      <c r="X10" s="654"/>
      <c r="Y10" s="654"/>
      <c r="Z10" s="654"/>
      <c r="AA10" s="16"/>
    </row>
    <row r="11" spans="2:43" ht="19.2" customHeight="1" x14ac:dyDescent="0.55000000000000004">
      <c r="B11" s="16"/>
      <c r="C11" s="119"/>
      <c r="D11" s="119"/>
      <c r="E11" s="119"/>
      <c r="F11" s="119"/>
      <c r="G11" s="16"/>
      <c r="I11" s="16"/>
      <c r="J11" s="656" t="s">
        <v>271</v>
      </c>
      <c r="K11" s="657"/>
      <c r="L11" s="657"/>
      <c r="M11" s="657"/>
      <c r="N11" s="657"/>
      <c r="O11" s="657"/>
      <c r="P11" s="16"/>
      <c r="R11" s="16"/>
      <c r="AA11" s="16"/>
    </row>
    <row r="12" spans="2:43" ht="21" customHeight="1" x14ac:dyDescent="0.55000000000000004">
      <c r="B12" s="16"/>
      <c r="D12" s="4"/>
      <c r="E12" s="101" t="s">
        <v>242</v>
      </c>
      <c r="F12" s="3"/>
      <c r="G12" s="16"/>
      <c r="I12" s="16"/>
      <c r="J12" s="101"/>
      <c r="P12" s="16"/>
      <c r="R12" s="16"/>
      <c r="S12" s="14"/>
      <c r="T12" s="595" t="s">
        <v>122</v>
      </c>
      <c r="U12" s="583" t="s">
        <v>244</v>
      </c>
      <c r="V12" s="658" t="s">
        <v>245</v>
      </c>
      <c r="W12" s="14"/>
      <c r="X12" s="268" t="s">
        <v>395</v>
      </c>
      <c r="Y12" s="269"/>
      <c r="Z12" s="270"/>
      <c r="AA12" s="16"/>
    </row>
    <row r="13" spans="2:43" ht="29.4" customHeight="1" x14ac:dyDescent="0.4">
      <c r="B13" s="16"/>
      <c r="D13" s="15" t="s">
        <v>201</v>
      </c>
      <c r="E13" s="104" t="e">
        <f>Sommaire!$F$75/Sommaire!$N$17</f>
        <v>#DIV/0!</v>
      </c>
      <c r="F13" s="3"/>
      <c r="G13" s="16"/>
      <c r="I13" s="16"/>
      <c r="J13" s="135" t="s">
        <v>243</v>
      </c>
      <c r="K13" s="100" t="s">
        <v>201</v>
      </c>
      <c r="L13" s="100" t="s">
        <v>241</v>
      </c>
      <c r="M13" s="100" t="s">
        <v>203</v>
      </c>
      <c r="N13" s="100" t="s">
        <v>204</v>
      </c>
      <c r="P13" s="16"/>
      <c r="R13" s="16"/>
      <c r="S13" s="2" t="s">
        <v>130</v>
      </c>
      <c r="T13" s="595"/>
      <c r="U13" s="583"/>
      <c r="V13" s="659"/>
      <c r="W13" s="14"/>
      <c r="X13" s="274" t="s">
        <v>393</v>
      </c>
      <c r="Y13" s="77" t="s">
        <v>394</v>
      </c>
      <c r="Z13" s="275" t="s">
        <v>396</v>
      </c>
      <c r="AA13" s="16"/>
    </row>
    <row r="14" spans="2:43" x14ac:dyDescent="0.4">
      <c r="B14" s="16"/>
      <c r="D14" s="15" t="s">
        <v>241</v>
      </c>
      <c r="E14" s="104" t="e">
        <f>(Sommaire!$F$85*60)/Sommaire!$N$17</f>
        <v>#N/A</v>
      </c>
      <c r="F14" s="3"/>
      <c r="G14" s="16"/>
      <c r="I14" s="16"/>
      <c r="J14" s="100">
        <v>0</v>
      </c>
      <c r="K14" s="105">
        <f>K51*0.001</f>
        <v>0</v>
      </c>
      <c r="L14" s="105">
        <f>L51*0.001</f>
        <v>0</v>
      </c>
      <c r="M14" s="105">
        <f>M51*0.001</f>
        <v>0</v>
      </c>
      <c r="N14" s="105">
        <f>N51*0.001</f>
        <v>0</v>
      </c>
      <c r="P14" s="16"/>
      <c r="R14" s="16"/>
      <c r="V14" s="118"/>
      <c r="W14" s="14"/>
      <c r="X14" s="271" t="e">
        <f>T15+T16</f>
        <v>#N/A</v>
      </c>
      <c r="Y14" s="272" t="e">
        <f>T17+T18+T19+T20</f>
        <v>#N/A</v>
      </c>
      <c r="Z14" s="273" t="e">
        <f>T22</f>
        <v>#N/A</v>
      </c>
      <c r="AA14" s="16"/>
    </row>
    <row r="15" spans="2:43" x14ac:dyDescent="0.4">
      <c r="B15" s="16"/>
      <c r="D15" s="15" t="s">
        <v>203</v>
      </c>
      <c r="E15" s="104" t="e">
        <f>Sommaire!$F$76/Sommaire!$N$17</f>
        <v>#DIV/0!</v>
      </c>
      <c r="F15" s="3"/>
      <c r="G15" s="16"/>
      <c r="I15" s="16"/>
      <c r="J15" s="100">
        <v>5</v>
      </c>
      <c r="K15" s="105">
        <f t="shared" ref="K15:K26" si="0">K$14</f>
        <v>0</v>
      </c>
      <c r="L15" s="105" t="e">
        <f>((Sommaire!$F$85)*5)*0.001+L14</f>
        <v>#N/A</v>
      </c>
      <c r="M15" s="105">
        <f>(('Carbone intrinsèque'!$K$40/60)*5)*0.001+M14</f>
        <v>0</v>
      </c>
      <c r="N15" s="105">
        <f>SUM(N52:N56)*0.001</f>
        <v>0</v>
      </c>
      <c r="P15" s="16"/>
      <c r="R15" s="16"/>
      <c r="S15" s="14" t="s">
        <v>131</v>
      </c>
      <c r="T15" s="105" t="e">
        <f>IF('Autre énergie'!F39*VLOOKUP(Sommaire!M12,'Facteurs d''émissions'!B8:J21,8,FALSE)=0,"0",'Autre énergie'!F39*VLOOKUP(Sommaire!M12,'Facteurs d''émissions'!B8:J21,8,FALSE))</f>
        <v>#N/A</v>
      </c>
      <c r="U15" s="132" t="e">
        <f>T15/$T$23</f>
        <v>#N/A</v>
      </c>
      <c r="V15" s="133" t="e">
        <f t="shared" ref="V15:V21" si="1">IF(U15=0,#N/A,U15)</f>
        <v>#N/A</v>
      </c>
      <c r="W15" s="14"/>
      <c r="X15" s="104"/>
      <c r="Y15" s="104"/>
      <c r="Z15" s="104"/>
      <c r="AA15" s="16"/>
    </row>
    <row r="16" spans="2:43" x14ac:dyDescent="0.4">
      <c r="B16" s="16"/>
      <c r="D16" s="15" t="s">
        <v>204</v>
      </c>
      <c r="E16" s="104" t="e">
        <f>Sommaire!$F$77/Sommaire!$N$17</f>
        <v>#DIV/0!</v>
      </c>
      <c r="F16" s="3"/>
      <c r="G16" s="16"/>
      <c r="I16" s="16"/>
      <c r="J16" s="100">
        <v>10</v>
      </c>
      <c r="K16" s="105">
        <f t="shared" si="0"/>
        <v>0</v>
      </c>
      <c r="L16" s="105" t="e">
        <f>((Sommaire!$F$85)*5)*0.001+L15</f>
        <v>#N/A</v>
      </c>
      <c r="M16" s="105">
        <f>(('Carbone intrinsèque'!$K$40/60)*5)*0.001+M15</f>
        <v>0</v>
      </c>
      <c r="N16" s="105">
        <f>SUM(N57:N61)*0.001</f>
        <v>0</v>
      </c>
      <c r="P16" s="16"/>
      <c r="R16" s="16"/>
      <c r="S16" s="14" t="s">
        <v>132</v>
      </c>
      <c r="T16" s="105">
        <f>('Autre énergie'!F40*'Facteurs d''émissions'!C36)</f>
        <v>0</v>
      </c>
      <c r="U16" s="132" t="e">
        <f t="shared" ref="U16:U22" si="2">T16/$T$23</f>
        <v>#N/A</v>
      </c>
      <c r="V16" s="133" t="e">
        <f t="shared" si="1"/>
        <v>#N/A</v>
      </c>
      <c r="W16" s="14"/>
      <c r="AA16" s="16"/>
      <c r="AP16" s="4"/>
      <c r="AQ16" s="15"/>
    </row>
    <row r="17" spans="2:43" ht="15" customHeight="1" x14ac:dyDescent="0.4">
      <c r="B17" s="16"/>
      <c r="G17" s="16"/>
      <c r="I17" s="16"/>
      <c r="J17" s="100">
        <v>15</v>
      </c>
      <c r="K17" s="105">
        <f t="shared" si="0"/>
        <v>0</v>
      </c>
      <c r="L17" s="105" t="e">
        <f>((Sommaire!$F$85)*5)*0.001+L16</f>
        <v>#N/A</v>
      </c>
      <c r="M17" s="105">
        <f>(('Carbone intrinsèque'!$K$40/60)*5)*0.001+M16</f>
        <v>0</v>
      </c>
      <c r="N17" s="105">
        <f>SUM(N62:N66)*0.001</f>
        <v>0</v>
      </c>
      <c r="P17" s="16"/>
      <c r="R17" s="16"/>
      <c r="S17" s="26" t="s">
        <v>133</v>
      </c>
      <c r="T17" s="105" t="e">
        <f>(Électricité!R13*VLOOKUP(Sommaire!M12,'Facteurs d''émissions'!B8:C21,2,FALSE)/1000)</f>
        <v>#N/A</v>
      </c>
      <c r="U17" s="132" t="e">
        <f t="shared" si="2"/>
        <v>#N/A</v>
      </c>
      <c r="V17" s="133" t="e">
        <f t="shared" si="1"/>
        <v>#N/A</v>
      </c>
      <c r="W17" s="14"/>
      <c r="AA17" s="16"/>
      <c r="AP17" s="15"/>
      <c r="AQ17" s="69"/>
    </row>
    <row r="18" spans="2:43" x14ac:dyDescent="0.4">
      <c r="B18" s="16"/>
      <c r="G18" s="16"/>
      <c r="I18" s="16"/>
      <c r="J18" s="100">
        <v>20</v>
      </c>
      <c r="K18" s="105">
        <f t="shared" si="0"/>
        <v>0</v>
      </c>
      <c r="L18" s="105" t="e">
        <f>((Sommaire!$F$85)*5)*0.001+L17</f>
        <v>#N/A</v>
      </c>
      <c r="M18" s="105">
        <f>(('Carbone intrinsèque'!$K$40/60)*5)*0.001+M17</f>
        <v>0</v>
      </c>
      <c r="N18" s="105">
        <f>SUM(N67:N71)*0.001</f>
        <v>0</v>
      </c>
      <c r="P18" s="16"/>
      <c r="R18" s="16"/>
      <c r="S18" s="26" t="s">
        <v>134</v>
      </c>
      <c r="T18" s="105" t="e">
        <f>(Sommaire!O89*VLOOKUP(Sommaire!M12,'Facteurs d''émissions'!B8:C21,2,FALSE)/1000)</f>
        <v>#N/A</v>
      </c>
      <c r="U18" s="132" t="e">
        <f t="shared" si="2"/>
        <v>#N/A</v>
      </c>
      <c r="V18" s="133" t="e">
        <f t="shared" si="1"/>
        <v>#N/A</v>
      </c>
      <c r="W18" s="14"/>
      <c r="AA18" s="16"/>
      <c r="AP18" s="15"/>
      <c r="AQ18" s="69"/>
    </row>
    <row r="19" spans="2:43" x14ac:dyDescent="0.4">
      <c r="B19" s="16"/>
      <c r="G19" s="16"/>
      <c r="I19" s="16"/>
      <c r="J19" s="100">
        <v>25</v>
      </c>
      <c r="K19" s="105">
        <f t="shared" si="0"/>
        <v>0</v>
      </c>
      <c r="L19" s="105" t="e">
        <f>((Sommaire!$F$85)*5)*0.001+L18</f>
        <v>#N/A</v>
      </c>
      <c r="M19" s="105">
        <f>(('Carbone intrinsèque'!$K$40/60)*5)*0.001+M18</f>
        <v>0</v>
      </c>
      <c r="N19" s="105">
        <f>SUM(N72:N76)*0.001</f>
        <v>0</v>
      </c>
      <c r="P19" s="16"/>
      <c r="R19" s="16"/>
      <c r="S19" s="26" t="s">
        <v>135</v>
      </c>
      <c r="T19" s="105" t="e">
        <f>(Électricité!H11*VLOOKUP(Sommaire!M12,'Facteurs d''émissions'!B8:C21,2,FALSE)/1000)</f>
        <v>#N/A</v>
      </c>
      <c r="U19" s="132" t="e">
        <f t="shared" si="2"/>
        <v>#N/A</v>
      </c>
      <c r="V19" s="133" t="e">
        <f t="shared" si="1"/>
        <v>#N/A</v>
      </c>
      <c r="W19" s="14"/>
      <c r="AA19" s="16"/>
      <c r="AP19" s="15"/>
      <c r="AQ19" s="69"/>
    </row>
    <row r="20" spans="2:43" x14ac:dyDescent="0.4">
      <c r="B20" s="16"/>
      <c r="G20" s="16"/>
      <c r="I20" s="16"/>
      <c r="J20" s="100">
        <v>30</v>
      </c>
      <c r="K20" s="105">
        <f t="shared" si="0"/>
        <v>0</v>
      </c>
      <c r="L20" s="105" t="e">
        <f>((Sommaire!$F$85)*5)*0.001+L19</f>
        <v>#N/A</v>
      </c>
      <c r="M20" s="105">
        <f>(('Carbone intrinsèque'!$K$40/60)*5)*0.001+M19</f>
        <v>0</v>
      </c>
      <c r="N20" s="105">
        <f>SUM(N77:N81)*0.001</f>
        <v>0</v>
      </c>
      <c r="P20" s="16"/>
      <c r="R20" s="16"/>
      <c r="S20" s="5" t="s">
        <v>136</v>
      </c>
      <c r="T20" s="105" t="e">
        <f>(MIN(Électricité!H15,Électricité!H16))</f>
        <v>#N/A</v>
      </c>
      <c r="U20" s="132" t="e">
        <f t="shared" si="2"/>
        <v>#N/A</v>
      </c>
      <c r="V20" s="133" t="e">
        <f t="shared" si="1"/>
        <v>#N/A</v>
      </c>
      <c r="W20" s="14"/>
      <c r="AA20" s="16"/>
      <c r="AP20" s="15"/>
      <c r="AQ20" s="69"/>
    </row>
    <row r="21" spans="2:43" x14ac:dyDescent="0.4">
      <c r="B21" s="16"/>
      <c r="G21" s="16"/>
      <c r="I21" s="16"/>
      <c r="J21" s="100">
        <v>35</v>
      </c>
      <c r="K21" s="105">
        <f t="shared" si="0"/>
        <v>0</v>
      </c>
      <c r="L21" s="105" t="e">
        <f>((Sommaire!$F$85)*5)*0.001+L20</f>
        <v>#N/A</v>
      </c>
      <c r="M21" s="105">
        <f>(('Carbone intrinsèque'!$K$40/60)*5)*0.001+M20</f>
        <v>0</v>
      </c>
      <c r="N21" s="105">
        <f>SUM(N82:N86)*0.001</f>
        <v>0</v>
      </c>
      <c r="P21" s="16"/>
      <c r="R21" s="16"/>
      <c r="S21" s="102" t="s">
        <v>294</v>
      </c>
      <c r="T21" s="105">
        <f>'Autre énergie'!J56</f>
        <v>0</v>
      </c>
      <c r="U21" s="132" t="e">
        <f>T21/$T$23</f>
        <v>#N/A</v>
      </c>
      <c r="V21" s="133" t="e">
        <f t="shared" si="1"/>
        <v>#N/A</v>
      </c>
      <c r="AA21" s="16"/>
    </row>
    <row r="22" spans="2:43" x14ac:dyDescent="0.4">
      <c r="B22" s="16"/>
      <c r="G22" s="16"/>
      <c r="I22" s="16"/>
      <c r="J22" s="100">
        <v>40</v>
      </c>
      <c r="K22" s="105">
        <f t="shared" si="0"/>
        <v>0</v>
      </c>
      <c r="L22" s="105" t="e">
        <f>((Sommaire!$F$85)*5)*0.001+L21</f>
        <v>#N/A</v>
      </c>
      <c r="M22" s="105">
        <f>(('Carbone intrinsèque'!$K$40/60)*5)*0.001+M21</f>
        <v>0</v>
      </c>
      <c r="N22" s="105">
        <f>SUM(N87:N91)*0.001</f>
        <v>0</v>
      </c>
      <c r="P22" s="16"/>
      <c r="R22" s="16"/>
      <c r="S22" s="102" t="s">
        <v>246</v>
      </c>
      <c r="T22" s="105" t="e">
        <f>Sommaire!$F$94</f>
        <v>#N/A</v>
      </c>
      <c r="U22" s="132" t="e">
        <f t="shared" si="2"/>
        <v>#N/A</v>
      </c>
      <c r="V22" s="133" t="e">
        <f>IF(U22=0,#N/A,U22)</f>
        <v>#N/A</v>
      </c>
      <c r="AA22" s="16"/>
    </row>
    <row r="23" spans="2:43" x14ac:dyDescent="0.4">
      <c r="B23" s="16"/>
      <c r="G23" s="16"/>
      <c r="I23" s="16"/>
      <c r="J23" s="100">
        <v>45</v>
      </c>
      <c r="K23" s="105">
        <f t="shared" si="0"/>
        <v>0</v>
      </c>
      <c r="L23" s="105" t="e">
        <f>((Sommaire!$F$85)*5)*0.001+L22</f>
        <v>#N/A</v>
      </c>
      <c r="M23" s="105">
        <f>(('Carbone intrinsèque'!$K$40/60)*5)*0.001+M22</f>
        <v>0</v>
      </c>
      <c r="N23" s="105">
        <f>SUM(N92:N96)*0.001</f>
        <v>0</v>
      </c>
      <c r="P23" s="111"/>
      <c r="R23" s="16"/>
      <c r="S23" s="67" t="s">
        <v>4</v>
      </c>
      <c r="T23" s="105" t="e">
        <f>SUM(T15:T22)</f>
        <v>#N/A</v>
      </c>
      <c r="U23" s="132"/>
      <c r="V23" s="134"/>
      <c r="AA23" s="16"/>
    </row>
    <row r="24" spans="2:43" x14ac:dyDescent="0.4">
      <c r="B24" s="16"/>
      <c r="G24" s="16"/>
      <c r="I24" s="16"/>
      <c r="J24" s="100">
        <v>50</v>
      </c>
      <c r="K24" s="105">
        <f t="shared" si="0"/>
        <v>0</v>
      </c>
      <c r="L24" s="105" t="e">
        <f>((Sommaire!$F$85)*5)*0.001+L23</f>
        <v>#N/A</v>
      </c>
      <c r="M24" s="105">
        <f>(('Carbone intrinsèque'!$K$40/60)*5)*0.001+M23</f>
        <v>0</v>
      </c>
      <c r="N24" s="105">
        <f>SUM(N97:N101)*0.001</f>
        <v>0</v>
      </c>
      <c r="P24" s="16"/>
      <c r="R24" s="16"/>
      <c r="T24" s="106"/>
      <c r="U24" s="100"/>
      <c r="V24" s="100"/>
      <c r="AA24" s="16"/>
    </row>
    <row r="25" spans="2:43" x14ac:dyDescent="0.4">
      <c r="B25" s="16"/>
      <c r="G25" s="16"/>
      <c r="I25" s="16"/>
      <c r="J25" s="100">
        <v>55</v>
      </c>
      <c r="K25" s="105">
        <f t="shared" si="0"/>
        <v>0</v>
      </c>
      <c r="L25" s="105" t="e">
        <f>((Sommaire!$F$85)*5)*0.001+L24</f>
        <v>#N/A</v>
      </c>
      <c r="M25" s="105">
        <f>(('Carbone intrinsèque'!$K$40/60)*5)*0.001+M24</f>
        <v>0</v>
      </c>
      <c r="N25" s="105">
        <f>SUM(N102:N106)*0.001</f>
        <v>0</v>
      </c>
      <c r="P25" s="16"/>
      <c r="R25" s="16"/>
      <c r="S25" s="14"/>
      <c r="T25" s="100"/>
      <c r="U25" s="100"/>
      <c r="V25" s="100"/>
      <c r="AA25" s="16"/>
    </row>
    <row r="26" spans="2:43" x14ac:dyDescent="0.4">
      <c r="B26" s="16"/>
      <c r="G26" s="16"/>
      <c r="I26" s="16"/>
      <c r="J26" s="100">
        <v>60</v>
      </c>
      <c r="K26" s="105">
        <f t="shared" si="0"/>
        <v>0</v>
      </c>
      <c r="L26" s="105" t="e">
        <f>((Sommaire!$F$85)*5)*0.001+L25</f>
        <v>#N/A</v>
      </c>
      <c r="M26" s="105">
        <f>(('Carbone intrinsèque'!$K$40/60)*5)*0.001+M25</f>
        <v>0</v>
      </c>
      <c r="N26" s="105">
        <f>SUM(N107:N111)*0.001</f>
        <v>0</v>
      </c>
      <c r="P26" s="16"/>
      <c r="R26" s="16"/>
      <c r="S26" s="14"/>
      <c r="T26" s="100"/>
      <c r="U26" s="100"/>
      <c r="V26" s="100"/>
      <c r="AA26" s="16"/>
    </row>
    <row r="27" spans="2:43" x14ac:dyDescent="0.4">
      <c r="B27" s="16"/>
      <c r="G27" s="16"/>
      <c r="I27" s="16"/>
      <c r="J27" s="108"/>
      <c r="K27" s="109"/>
      <c r="L27" s="109"/>
      <c r="M27" s="109"/>
      <c r="N27" s="109"/>
      <c r="P27" s="16"/>
      <c r="R27" s="113"/>
      <c r="S27" s="14"/>
      <c r="T27" s="100"/>
      <c r="U27" s="100"/>
      <c r="V27" s="100"/>
      <c r="AA27" s="16"/>
    </row>
    <row r="28" spans="2:43" x14ac:dyDescent="0.4">
      <c r="B28" s="16"/>
      <c r="G28" s="16"/>
      <c r="I28" s="16"/>
      <c r="O28" s="103"/>
      <c r="P28" s="16"/>
      <c r="R28" s="16"/>
      <c r="S28" s="14"/>
      <c r="T28" s="100"/>
      <c r="U28" s="100"/>
      <c r="V28" s="100"/>
      <c r="AA28" s="16"/>
    </row>
    <row r="29" spans="2:43" x14ac:dyDescent="0.4">
      <c r="B29" s="16"/>
      <c r="G29" s="16"/>
      <c r="I29" s="16"/>
      <c r="O29" s="103"/>
      <c r="P29" s="16"/>
      <c r="R29" s="16"/>
      <c r="S29" s="14"/>
      <c r="T29" s="100"/>
      <c r="U29" s="100"/>
      <c r="V29" s="100"/>
      <c r="AA29" s="16"/>
    </row>
    <row r="30" spans="2:43" x14ac:dyDescent="0.4">
      <c r="B30" s="16"/>
      <c r="G30" s="16"/>
      <c r="I30" s="16"/>
      <c r="O30" s="103"/>
      <c r="P30" s="16"/>
      <c r="R30" s="16"/>
      <c r="S30" s="14"/>
      <c r="T30" s="100"/>
      <c r="U30" s="100"/>
      <c r="V30" s="100"/>
      <c r="AA30" s="16"/>
    </row>
    <row r="31" spans="2:43" x14ac:dyDescent="0.4">
      <c r="B31" s="16"/>
      <c r="G31" s="16"/>
      <c r="I31" s="16"/>
      <c r="O31" s="103"/>
      <c r="P31" s="16"/>
      <c r="R31" s="16"/>
      <c r="S31" s="14"/>
      <c r="T31" s="100"/>
      <c r="U31" s="100"/>
      <c r="V31" s="100"/>
      <c r="AA31" s="16"/>
    </row>
    <row r="32" spans="2:43" x14ac:dyDescent="0.4">
      <c r="B32" s="16"/>
      <c r="G32" s="16"/>
      <c r="I32" s="16"/>
      <c r="N32" s="103"/>
      <c r="O32" s="103"/>
      <c r="P32" s="16"/>
      <c r="R32" s="16"/>
      <c r="S32" s="14"/>
      <c r="T32" s="100"/>
      <c r="U32" s="100"/>
      <c r="V32" s="100"/>
      <c r="AA32" s="16"/>
    </row>
    <row r="33" spans="2:27" x14ac:dyDescent="0.4">
      <c r="B33" s="16"/>
      <c r="G33" s="16"/>
      <c r="I33" s="16"/>
      <c r="P33" s="16"/>
      <c r="R33" s="16"/>
      <c r="S33" s="14"/>
      <c r="T33" s="100"/>
      <c r="U33" s="100"/>
      <c r="V33" s="100"/>
      <c r="AA33" s="16"/>
    </row>
    <row r="34" spans="2:27" x14ac:dyDescent="0.4">
      <c r="B34" s="16"/>
      <c r="G34" s="16"/>
      <c r="I34" s="16"/>
      <c r="P34" s="16"/>
      <c r="R34" s="16"/>
      <c r="S34" s="14"/>
      <c r="T34" s="100"/>
      <c r="U34" s="100"/>
      <c r="V34" s="100"/>
      <c r="AA34" s="16"/>
    </row>
    <row r="35" spans="2:27" x14ac:dyDescent="0.4">
      <c r="B35" s="16"/>
      <c r="G35" s="16"/>
      <c r="I35" s="16"/>
      <c r="P35" s="16"/>
      <c r="R35" s="16"/>
      <c r="S35" s="14"/>
      <c r="T35" s="100"/>
      <c r="U35" s="100"/>
      <c r="V35" s="100"/>
      <c r="AA35" s="16"/>
    </row>
    <row r="36" spans="2:27" x14ac:dyDescent="0.4">
      <c r="B36" s="16"/>
      <c r="G36" s="16"/>
      <c r="I36" s="16"/>
      <c r="P36" s="16"/>
      <c r="R36" s="16"/>
      <c r="S36" s="14"/>
      <c r="T36" s="100"/>
      <c r="U36" s="100"/>
      <c r="V36" s="100"/>
      <c r="AA36" s="16"/>
    </row>
    <row r="37" spans="2:27" x14ac:dyDescent="0.4">
      <c r="B37" s="16"/>
      <c r="G37" s="16"/>
      <c r="I37" s="16"/>
      <c r="P37" s="16"/>
      <c r="R37" s="16"/>
      <c r="S37" s="14"/>
      <c r="T37" s="100"/>
      <c r="U37" s="100"/>
      <c r="V37" s="100"/>
      <c r="AA37" s="16"/>
    </row>
    <row r="38" spans="2:27" x14ac:dyDescent="0.4">
      <c r="B38" s="16"/>
      <c r="G38" s="16"/>
      <c r="I38" s="16"/>
      <c r="P38" s="16"/>
      <c r="R38" s="16"/>
      <c r="S38" s="14"/>
      <c r="T38" s="100"/>
      <c r="U38" s="100"/>
      <c r="V38" s="100"/>
      <c r="AA38" s="16"/>
    </row>
    <row r="39" spans="2:27" x14ac:dyDescent="0.4">
      <c r="B39" s="16"/>
      <c r="G39" s="16"/>
      <c r="I39" s="16"/>
      <c r="P39" s="16"/>
      <c r="R39" s="16"/>
      <c r="S39" s="14"/>
      <c r="T39" s="100"/>
      <c r="U39" s="100"/>
      <c r="V39" s="100"/>
      <c r="AA39" s="16"/>
    </row>
    <row r="40" spans="2:27" x14ac:dyDescent="0.4">
      <c r="B40" s="16"/>
      <c r="C40" s="16"/>
      <c r="D40" s="16"/>
      <c r="E40" s="16"/>
      <c r="F40" s="16"/>
      <c r="G40" s="16"/>
      <c r="I40" s="16"/>
      <c r="P40" s="16"/>
      <c r="R40" s="16"/>
      <c r="S40" s="14"/>
      <c r="T40" s="100"/>
      <c r="U40" s="100"/>
      <c r="V40" s="100"/>
      <c r="AA40" s="16"/>
    </row>
    <row r="41" spans="2:27" x14ac:dyDescent="0.4">
      <c r="I41" s="16"/>
      <c r="P41" s="16"/>
      <c r="R41" s="16"/>
      <c r="S41" s="14"/>
      <c r="T41" s="100"/>
      <c r="U41" s="100"/>
      <c r="V41" s="100"/>
      <c r="AA41" s="16"/>
    </row>
    <row r="42" spans="2:27" x14ac:dyDescent="0.4">
      <c r="I42" s="16"/>
      <c r="P42" s="16"/>
      <c r="R42" s="16"/>
      <c r="S42" s="14"/>
      <c r="T42" s="100"/>
      <c r="U42" s="100"/>
      <c r="V42" s="100"/>
      <c r="AA42" s="16"/>
    </row>
    <row r="43" spans="2:27" x14ac:dyDescent="0.4">
      <c r="I43" s="16"/>
      <c r="P43" s="16"/>
      <c r="R43" s="16"/>
      <c r="S43" s="14"/>
      <c r="T43" s="100"/>
      <c r="U43" s="100"/>
      <c r="V43" s="100"/>
      <c r="AA43" s="16"/>
    </row>
    <row r="44" spans="2:27" ht="18.45" x14ac:dyDescent="0.4">
      <c r="C44" s="115"/>
      <c r="I44" s="16"/>
      <c r="P44" s="16"/>
      <c r="R44" s="16"/>
      <c r="S44" s="14"/>
      <c r="T44" s="100"/>
      <c r="U44" s="100"/>
      <c r="V44" s="100"/>
      <c r="AA44" s="16"/>
    </row>
    <row r="45" spans="2:27" x14ac:dyDescent="0.4">
      <c r="I45" s="16"/>
      <c r="P45" s="16"/>
      <c r="R45" s="16"/>
      <c r="S45" s="14"/>
      <c r="T45" s="100"/>
      <c r="U45" s="100"/>
      <c r="V45" s="100"/>
      <c r="AA45" s="16"/>
    </row>
    <row r="46" spans="2:27" x14ac:dyDescent="0.4">
      <c r="I46" s="16"/>
      <c r="P46" s="16"/>
      <c r="R46" s="16"/>
      <c r="S46" s="14"/>
      <c r="T46" s="100"/>
      <c r="U46" s="100"/>
      <c r="V46" s="100"/>
      <c r="AA46" s="16"/>
    </row>
    <row r="47" spans="2:27" x14ac:dyDescent="0.4">
      <c r="I47" s="16"/>
      <c r="P47" s="16"/>
      <c r="R47" s="16"/>
      <c r="S47" s="14"/>
      <c r="T47" s="100"/>
      <c r="U47" s="100"/>
      <c r="V47" s="100"/>
      <c r="AA47" s="16"/>
    </row>
    <row r="48" spans="2:27" x14ac:dyDescent="0.4">
      <c r="I48" s="16"/>
      <c r="P48" s="16"/>
      <c r="R48" s="16"/>
      <c r="S48" s="14"/>
      <c r="T48" s="100"/>
      <c r="U48" s="100"/>
      <c r="V48" s="100"/>
      <c r="AA48" s="16"/>
    </row>
    <row r="49" spans="9:27" x14ac:dyDescent="0.4">
      <c r="I49" s="16"/>
      <c r="P49" s="16"/>
      <c r="R49" s="16"/>
      <c r="S49" s="14"/>
      <c r="T49" s="100"/>
      <c r="U49" s="100"/>
      <c r="V49" s="100"/>
      <c r="AA49" s="16"/>
    </row>
    <row r="50" spans="9:27" x14ac:dyDescent="0.4">
      <c r="I50" s="16"/>
      <c r="K50" s="100" t="s">
        <v>201</v>
      </c>
      <c r="L50" s="100" t="s">
        <v>241</v>
      </c>
      <c r="M50" s="100" t="s">
        <v>203</v>
      </c>
      <c r="N50" s="100" t="s">
        <v>204</v>
      </c>
      <c r="O50" s="112"/>
      <c r="P50" s="16"/>
      <c r="R50" s="16"/>
      <c r="S50" s="14"/>
      <c r="T50" s="100"/>
      <c r="U50" s="100"/>
      <c r="V50" s="100"/>
      <c r="AA50" s="16"/>
    </row>
    <row r="51" spans="9:27" x14ac:dyDescent="0.4">
      <c r="I51" s="16"/>
      <c r="J51" s="100">
        <v>0</v>
      </c>
      <c r="K51" s="105">
        <f>'Carbone intrinsèque'!$K$34</f>
        <v>0</v>
      </c>
      <c r="L51" s="105"/>
      <c r="M51" s="105"/>
      <c r="N51" s="105"/>
      <c r="O51" s="105"/>
      <c r="P51" s="16"/>
      <c r="R51" s="16"/>
      <c r="S51" s="16"/>
      <c r="T51" s="110"/>
      <c r="U51" s="110"/>
      <c r="V51" s="110"/>
      <c r="W51" s="110"/>
      <c r="X51" s="110"/>
      <c r="Y51" s="110"/>
      <c r="Z51" s="110"/>
      <c r="AA51" s="16"/>
    </row>
    <row r="52" spans="9:27" x14ac:dyDescent="0.4">
      <c r="I52" s="16"/>
      <c r="J52" s="100">
        <v>1</v>
      </c>
      <c r="K52" s="105"/>
      <c r="L52" s="105" t="e">
        <f>Sommaire!$F$85</f>
        <v>#N/A</v>
      </c>
      <c r="M52" s="105">
        <f>'Carbone intrinsèque'!$K$40/60</f>
        <v>0</v>
      </c>
      <c r="N52" s="105"/>
      <c r="O52" s="105"/>
      <c r="P52" s="16"/>
      <c r="R52" s="14"/>
      <c r="S52" s="14"/>
      <c r="T52" s="100"/>
      <c r="U52" s="100"/>
      <c r="V52" s="100"/>
    </row>
    <row r="53" spans="9:27" x14ac:dyDescent="0.4">
      <c r="I53" s="16"/>
      <c r="J53" s="100">
        <v>2</v>
      </c>
      <c r="K53" s="105"/>
      <c r="L53" s="105" t="e">
        <f>Sommaire!$F$85</f>
        <v>#N/A</v>
      </c>
      <c r="M53" s="105">
        <f>'Carbone intrinsèque'!$K$40/60</f>
        <v>0</v>
      </c>
      <c r="N53" s="105"/>
      <c r="O53" s="105"/>
      <c r="P53" s="16"/>
      <c r="R53" s="14"/>
      <c r="S53" s="14"/>
      <c r="T53" s="100"/>
      <c r="U53" s="100"/>
      <c r="V53" s="100"/>
    </row>
    <row r="54" spans="9:27" x14ac:dyDescent="0.4">
      <c r="I54" s="16"/>
      <c r="J54" s="100">
        <v>3</v>
      </c>
      <c r="K54" s="105"/>
      <c r="L54" s="105" t="e">
        <f>Sommaire!$F$85</f>
        <v>#N/A</v>
      </c>
      <c r="M54" s="105">
        <f>'Carbone intrinsèque'!$K$40/60</f>
        <v>0</v>
      </c>
      <c r="N54" s="105"/>
      <c r="O54" s="105"/>
      <c r="P54" s="16"/>
      <c r="R54" s="14"/>
      <c r="S54" s="14"/>
      <c r="T54" s="100"/>
      <c r="U54" s="100"/>
      <c r="V54" s="100"/>
    </row>
    <row r="55" spans="9:27" x14ac:dyDescent="0.4">
      <c r="I55" s="16"/>
      <c r="J55" s="100">
        <v>4</v>
      </c>
      <c r="K55" s="105"/>
      <c r="L55" s="105" t="e">
        <f>Sommaire!$F$85</f>
        <v>#N/A</v>
      </c>
      <c r="M55" s="105">
        <f>'Carbone intrinsèque'!$K$40/60</f>
        <v>0</v>
      </c>
      <c r="N55" s="105"/>
      <c r="O55" s="105"/>
      <c r="P55" s="16"/>
      <c r="R55" s="14"/>
      <c r="S55" s="14"/>
      <c r="T55" s="100"/>
      <c r="U55" s="100"/>
      <c r="V55" s="100"/>
    </row>
    <row r="56" spans="9:27" x14ac:dyDescent="0.4">
      <c r="I56" s="16"/>
      <c r="J56" s="100">
        <v>5</v>
      </c>
      <c r="K56" s="105"/>
      <c r="L56" s="105" t="e">
        <f>Sommaire!$F$85</f>
        <v>#N/A</v>
      </c>
      <c r="M56" s="105">
        <f>'Carbone intrinsèque'!$K$40/60</f>
        <v>0</v>
      </c>
      <c r="N56" s="105"/>
      <c r="O56" s="105"/>
      <c r="P56" s="16"/>
      <c r="R56" s="14"/>
      <c r="S56" s="14"/>
      <c r="T56" s="100"/>
      <c r="U56" s="100"/>
      <c r="V56" s="100"/>
    </row>
    <row r="57" spans="9:27" x14ac:dyDescent="0.4">
      <c r="I57" s="16"/>
      <c r="J57" s="100">
        <v>6</v>
      </c>
      <c r="K57" s="105"/>
      <c r="L57" s="105" t="e">
        <f>Sommaire!$F$85</f>
        <v>#N/A</v>
      </c>
      <c r="M57" s="105">
        <f>'Carbone intrinsèque'!$K$40/60</f>
        <v>0</v>
      </c>
      <c r="N57" s="105"/>
      <c r="O57" s="105"/>
      <c r="P57" s="16"/>
      <c r="R57" s="14"/>
      <c r="S57" s="14"/>
      <c r="T57" s="100"/>
      <c r="U57" s="100"/>
      <c r="V57" s="100"/>
    </row>
    <row r="58" spans="9:27" x14ac:dyDescent="0.4">
      <c r="I58" s="16"/>
      <c r="J58" s="100">
        <v>7</v>
      </c>
      <c r="K58" s="105"/>
      <c r="L58" s="105" t="e">
        <f>Sommaire!$F$85</f>
        <v>#N/A</v>
      </c>
      <c r="M58" s="105">
        <f>'Carbone intrinsèque'!$K$40/60</f>
        <v>0</v>
      </c>
      <c r="N58" s="105"/>
      <c r="O58" s="105"/>
      <c r="P58" s="16"/>
      <c r="R58" s="14"/>
      <c r="S58" s="14"/>
      <c r="T58" s="100"/>
      <c r="U58" s="100"/>
      <c r="V58" s="100"/>
    </row>
    <row r="59" spans="9:27" x14ac:dyDescent="0.4">
      <c r="I59" s="16"/>
      <c r="J59" s="100">
        <v>8</v>
      </c>
      <c r="K59" s="105"/>
      <c r="L59" s="105" t="e">
        <f>Sommaire!$F$85</f>
        <v>#N/A</v>
      </c>
      <c r="M59" s="105">
        <f>'Carbone intrinsèque'!$K$40/60</f>
        <v>0</v>
      </c>
      <c r="N59" s="105"/>
      <c r="O59" s="105"/>
      <c r="P59" s="16"/>
      <c r="R59" s="14"/>
      <c r="S59" s="14"/>
      <c r="T59" s="100"/>
      <c r="U59" s="100"/>
      <c r="V59" s="100"/>
    </row>
    <row r="60" spans="9:27" x14ac:dyDescent="0.4">
      <c r="I60" s="16"/>
      <c r="J60" s="100">
        <v>9</v>
      </c>
      <c r="K60" s="105"/>
      <c r="L60" s="105" t="e">
        <f>Sommaire!$F$85</f>
        <v>#N/A</v>
      </c>
      <c r="M60" s="105">
        <f>'Carbone intrinsèque'!$K$40/60</f>
        <v>0</v>
      </c>
      <c r="N60" s="105"/>
      <c r="O60" s="105"/>
      <c r="P60" s="16"/>
      <c r="R60" s="14"/>
      <c r="S60" s="14"/>
      <c r="T60" s="100"/>
      <c r="U60" s="100"/>
      <c r="V60" s="100"/>
    </row>
    <row r="61" spans="9:27" x14ac:dyDescent="0.4">
      <c r="I61" s="16"/>
      <c r="J61" s="100">
        <v>10</v>
      </c>
      <c r="K61" s="105"/>
      <c r="L61" s="105" t="e">
        <f>Sommaire!$F$85</f>
        <v>#N/A</v>
      </c>
      <c r="M61" s="105">
        <f>'Carbone intrinsèque'!$K$40/60</f>
        <v>0</v>
      </c>
      <c r="N61" s="105"/>
      <c r="O61" s="105"/>
      <c r="P61" s="16"/>
      <c r="R61" s="14"/>
      <c r="S61" s="14"/>
      <c r="T61" s="100"/>
      <c r="U61" s="100"/>
      <c r="V61" s="100"/>
    </row>
    <row r="62" spans="9:27" x14ac:dyDescent="0.4">
      <c r="I62" s="16"/>
      <c r="J62" s="100">
        <v>11</v>
      </c>
      <c r="K62" s="105"/>
      <c r="L62" s="105" t="e">
        <f>Sommaire!$F$85</f>
        <v>#N/A</v>
      </c>
      <c r="M62" s="105">
        <f>'Carbone intrinsèque'!$K$40/60</f>
        <v>0</v>
      </c>
      <c r="N62" s="105"/>
      <c r="O62" s="105"/>
      <c r="P62" s="16"/>
      <c r="R62" s="14"/>
      <c r="S62" s="14"/>
      <c r="T62" s="100"/>
      <c r="U62" s="100"/>
      <c r="V62" s="100"/>
    </row>
    <row r="63" spans="9:27" x14ac:dyDescent="0.4">
      <c r="I63" s="16"/>
      <c r="J63" s="100">
        <v>12</v>
      </c>
      <c r="K63" s="105"/>
      <c r="L63" s="105" t="e">
        <f>Sommaire!$F$85</f>
        <v>#N/A</v>
      </c>
      <c r="M63" s="105">
        <f>'Carbone intrinsèque'!$K$40/60</f>
        <v>0</v>
      </c>
      <c r="N63" s="105"/>
      <c r="O63" s="105"/>
      <c r="P63" s="16"/>
      <c r="R63" s="14"/>
      <c r="S63" s="14"/>
      <c r="T63" s="100"/>
      <c r="U63" s="100"/>
      <c r="V63" s="100"/>
    </row>
    <row r="64" spans="9:27" x14ac:dyDescent="0.4">
      <c r="I64" s="16"/>
      <c r="J64" s="100">
        <v>13</v>
      </c>
      <c r="K64" s="105"/>
      <c r="L64" s="105" t="e">
        <f>Sommaire!$F$85</f>
        <v>#N/A</v>
      </c>
      <c r="M64" s="105">
        <f>'Carbone intrinsèque'!$K$40/60</f>
        <v>0</v>
      </c>
      <c r="N64" s="105"/>
      <c r="O64" s="105"/>
      <c r="P64" s="16"/>
      <c r="R64" s="14"/>
      <c r="S64" s="14"/>
      <c r="T64" s="100"/>
      <c r="U64" s="100"/>
      <c r="V64" s="100"/>
    </row>
    <row r="65" spans="9:22" x14ac:dyDescent="0.4">
      <c r="I65" s="16"/>
      <c r="J65" s="100">
        <v>14</v>
      </c>
      <c r="K65" s="105"/>
      <c r="L65" s="105" t="e">
        <f>Sommaire!$F$85</f>
        <v>#N/A</v>
      </c>
      <c r="M65" s="105">
        <f>'Carbone intrinsèque'!$K$40/60</f>
        <v>0</v>
      </c>
      <c r="N65" s="105"/>
      <c r="O65" s="105"/>
      <c r="P65" s="16"/>
      <c r="R65" s="14"/>
      <c r="S65" s="14"/>
      <c r="T65" s="100"/>
      <c r="U65" s="100"/>
      <c r="V65" s="100"/>
    </row>
    <row r="66" spans="9:22" x14ac:dyDescent="0.4">
      <c r="I66" s="16"/>
      <c r="J66" s="100">
        <v>15</v>
      </c>
      <c r="K66" s="105"/>
      <c r="L66" s="105" t="e">
        <f>Sommaire!$F$85</f>
        <v>#N/A</v>
      </c>
      <c r="M66" s="105">
        <f>'Carbone intrinsèque'!$K$40/60</f>
        <v>0</v>
      </c>
      <c r="N66" s="105"/>
      <c r="O66" s="105"/>
      <c r="P66" s="16"/>
      <c r="R66" s="14"/>
      <c r="S66" s="14"/>
      <c r="T66" s="100"/>
      <c r="U66" s="100"/>
      <c r="V66" s="100"/>
    </row>
    <row r="67" spans="9:22" x14ac:dyDescent="0.4">
      <c r="I67" s="16"/>
      <c r="J67" s="100">
        <v>16</v>
      </c>
      <c r="K67" s="105"/>
      <c r="L67" s="105" t="e">
        <f>Sommaire!$F$85</f>
        <v>#N/A</v>
      </c>
      <c r="M67" s="105">
        <f>'Carbone intrinsèque'!$K$40/60</f>
        <v>0</v>
      </c>
      <c r="N67" s="105"/>
      <c r="O67" s="105"/>
      <c r="P67" s="16"/>
      <c r="R67" s="14"/>
      <c r="S67" s="14"/>
      <c r="T67" s="100"/>
      <c r="U67" s="100"/>
      <c r="V67" s="100"/>
    </row>
    <row r="68" spans="9:22" x14ac:dyDescent="0.4">
      <c r="I68" s="16"/>
      <c r="J68" s="100">
        <v>17</v>
      </c>
      <c r="K68" s="105"/>
      <c r="L68" s="105" t="e">
        <f>Sommaire!$F$85</f>
        <v>#N/A</v>
      </c>
      <c r="M68" s="105">
        <f>'Carbone intrinsèque'!$K$40/60</f>
        <v>0</v>
      </c>
      <c r="N68" s="105"/>
      <c r="O68" s="105"/>
      <c r="P68" s="16"/>
      <c r="R68" s="14"/>
      <c r="S68" s="14"/>
      <c r="T68" s="100"/>
      <c r="U68" s="100"/>
      <c r="V68" s="100"/>
    </row>
    <row r="69" spans="9:22" x14ac:dyDescent="0.4">
      <c r="I69" s="16"/>
      <c r="J69" s="100">
        <v>18</v>
      </c>
      <c r="K69" s="105"/>
      <c r="L69" s="105" t="e">
        <f>Sommaire!$F$85</f>
        <v>#N/A</v>
      </c>
      <c r="M69" s="105">
        <f>'Carbone intrinsèque'!$K$40/60</f>
        <v>0</v>
      </c>
      <c r="N69" s="105"/>
      <c r="O69" s="105"/>
      <c r="P69" s="16"/>
      <c r="R69" s="14"/>
      <c r="S69" s="14"/>
      <c r="T69" s="100"/>
      <c r="U69" s="100"/>
      <c r="V69" s="100"/>
    </row>
    <row r="70" spans="9:22" x14ac:dyDescent="0.4">
      <c r="I70" s="16"/>
      <c r="J70" s="100">
        <v>19</v>
      </c>
      <c r="K70" s="105"/>
      <c r="L70" s="105" t="e">
        <f>Sommaire!$F$85</f>
        <v>#N/A</v>
      </c>
      <c r="M70" s="105">
        <f>'Carbone intrinsèque'!$K$40/60</f>
        <v>0</v>
      </c>
      <c r="N70" s="105"/>
      <c r="O70" s="105"/>
      <c r="P70" s="16"/>
      <c r="R70" s="14"/>
      <c r="S70" s="14"/>
      <c r="T70" s="100"/>
      <c r="U70" s="100"/>
      <c r="V70" s="100"/>
    </row>
    <row r="71" spans="9:22" x14ac:dyDescent="0.4">
      <c r="I71" s="16"/>
      <c r="J71" s="100">
        <v>20</v>
      </c>
      <c r="K71" s="105"/>
      <c r="L71" s="105" t="e">
        <f>Sommaire!$F$85</f>
        <v>#N/A</v>
      </c>
      <c r="M71" s="105">
        <f>'Carbone intrinsèque'!$K$40/60</f>
        <v>0</v>
      </c>
      <c r="N71" s="105"/>
      <c r="O71" s="105"/>
      <c r="P71" s="16"/>
      <c r="R71" s="14"/>
      <c r="S71" s="14"/>
      <c r="T71" s="100"/>
      <c r="U71" s="100"/>
      <c r="V71" s="100"/>
    </row>
    <row r="72" spans="9:22" x14ac:dyDescent="0.4">
      <c r="I72" s="16"/>
      <c r="J72" s="100">
        <v>21</v>
      </c>
      <c r="K72" s="105"/>
      <c r="L72" s="105" t="e">
        <f>Sommaire!$F$85</f>
        <v>#N/A</v>
      </c>
      <c r="M72" s="105">
        <f>'Carbone intrinsèque'!$K$40/60</f>
        <v>0</v>
      </c>
      <c r="N72" s="105"/>
      <c r="O72" s="105"/>
      <c r="P72" s="16"/>
      <c r="R72" s="14"/>
      <c r="S72" s="14"/>
      <c r="T72" s="100"/>
      <c r="U72" s="100"/>
      <c r="V72" s="100"/>
    </row>
    <row r="73" spans="9:22" x14ac:dyDescent="0.4">
      <c r="I73" s="16"/>
      <c r="J73" s="100">
        <v>22</v>
      </c>
      <c r="K73" s="105"/>
      <c r="L73" s="105" t="e">
        <f>Sommaire!$F$85</f>
        <v>#N/A</v>
      </c>
      <c r="M73" s="105">
        <f>'Carbone intrinsèque'!$K$40/60</f>
        <v>0</v>
      </c>
      <c r="N73" s="105"/>
      <c r="O73" s="105"/>
      <c r="P73" s="16"/>
      <c r="R73" s="14"/>
      <c r="S73" s="14"/>
      <c r="T73" s="100"/>
      <c r="U73" s="100"/>
      <c r="V73" s="100"/>
    </row>
    <row r="74" spans="9:22" x14ac:dyDescent="0.4">
      <c r="I74" s="16"/>
      <c r="J74" s="100">
        <v>23</v>
      </c>
      <c r="K74" s="105"/>
      <c r="L74" s="105" t="e">
        <f>Sommaire!$F$85</f>
        <v>#N/A</v>
      </c>
      <c r="M74" s="105">
        <f>'Carbone intrinsèque'!$K$40/60</f>
        <v>0</v>
      </c>
      <c r="N74" s="105"/>
      <c r="O74" s="105"/>
      <c r="P74" s="16"/>
      <c r="R74" s="14"/>
      <c r="S74" s="14"/>
      <c r="T74" s="100"/>
      <c r="U74" s="100"/>
      <c r="V74" s="100"/>
    </row>
    <row r="75" spans="9:22" x14ac:dyDescent="0.4">
      <c r="I75" s="16"/>
      <c r="J75" s="100">
        <v>24</v>
      </c>
      <c r="K75" s="105"/>
      <c r="L75" s="105" t="e">
        <f>Sommaire!$F$85</f>
        <v>#N/A</v>
      </c>
      <c r="M75" s="105">
        <f>'Carbone intrinsèque'!$K$40/60</f>
        <v>0</v>
      </c>
      <c r="N75" s="105"/>
      <c r="O75" s="105"/>
      <c r="P75" s="16"/>
      <c r="R75" s="14"/>
      <c r="S75" s="14"/>
      <c r="T75" s="100"/>
      <c r="U75" s="100"/>
      <c r="V75" s="100"/>
    </row>
    <row r="76" spans="9:22" x14ac:dyDescent="0.4">
      <c r="I76" s="16"/>
      <c r="J76" s="100">
        <v>25</v>
      </c>
      <c r="K76" s="105"/>
      <c r="L76" s="105" t="e">
        <f>Sommaire!$F$85</f>
        <v>#N/A</v>
      </c>
      <c r="M76" s="105">
        <f>'Carbone intrinsèque'!$K$40/60</f>
        <v>0</v>
      </c>
      <c r="N76" s="105"/>
      <c r="O76" s="105"/>
      <c r="P76" s="16"/>
    </row>
    <row r="77" spans="9:22" x14ac:dyDescent="0.4">
      <c r="I77" s="16"/>
      <c r="J77" s="100">
        <v>26</v>
      </c>
      <c r="K77" s="105"/>
      <c r="L77" s="105" t="e">
        <f>Sommaire!$F$85</f>
        <v>#N/A</v>
      </c>
      <c r="M77" s="105">
        <f>'Carbone intrinsèque'!$K$40/60</f>
        <v>0</v>
      </c>
      <c r="N77" s="105"/>
      <c r="O77" s="105"/>
      <c r="P77" s="16"/>
    </row>
    <row r="78" spans="9:22" x14ac:dyDescent="0.4">
      <c r="I78" s="16"/>
      <c r="J78" s="100">
        <v>27</v>
      </c>
      <c r="K78" s="105"/>
      <c r="L78" s="105" t="e">
        <f>Sommaire!$F$85</f>
        <v>#N/A</v>
      </c>
      <c r="M78" s="105">
        <f>'Carbone intrinsèque'!$K$40/60</f>
        <v>0</v>
      </c>
      <c r="N78" s="105"/>
      <c r="O78" s="105"/>
      <c r="P78" s="16"/>
    </row>
    <row r="79" spans="9:22" x14ac:dyDescent="0.4">
      <c r="I79" s="16"/>
      <c r="J79" s="100">
        <v>28</v>
      </c>
      <c r="K79" s="105"/>
      <c r="L79" s="105" t="e">
        <f>Sommaire!$F$85</f>
        <v>#N/A</v>
      </c>
      <c r="M79" s="105">
        <f>'Carbone intrinsèque'!$K$40/60</f>
        <v>0</v>
      </c>
      <c r="N79" s="105"/>
      <c r="O79" s="105"/>
      <c r="P79" s="16"/>
    </row>
    <row r="80" spans="9:22" x14ac:dyDescent="0.4">
      <c r="I80" s="16"/>
      <c r="J80" s="100">
        <v>29</v>
      </c>
      <c r="K80" s="105"/>
      <c r="L80" s="105" t="e">
        <f>Sommaire!$F$85</f>
        <v>#N/A</v>
      </c>
      <c r="M80" s="105">
        <f>'Carbone intrinsèque'!$K$40/60</f>
        <v>0</v>
      </c>
      <c r="N80" s="105"/>
      <c r="O80" s="105"/>
      <c r="P80" s="16"/>
    </row>
    <row r="81" spans="9:16" x14ac:dyDescent="0.4">
      <c r="I81" s="16"/>
      <c r="J81" s="100">
        <v>30</v>
      </c>
      <c r="K81" s="105"/>
      <c r="L81" s="105" t="e">
        <f>Sommaire!$F$85</f>
        <v>#N/A</v>
      </c>
      <c r="M81" s="105">
        <f>'Carbone intrinsèque'!$K$40/60</f>
        <v>0</v>
      </c>
      <c r="N81" s="105"/>
      <c r="O81" s="105"/>
      <c r="P81" s="16"/>
    </row>
    <row r="82" spans="9:16" x14ac:dyDescent="0.4">
      <c r="I82" s="16"/>
      <c r="J82" s="100">
        <v>31</v>
      </c>
      <c r="K82" s="105"/>
      <c r="L82" s="105" t="e">
        <f>Sommaire!$F$85</f>
        <v>#N/A</v>
      </c>
      <c r="M82" s="105">
        <f>'Carbone intrinsèque'!$K$40/60</f>
        <v>0</v>
      </c>
      <c r="N82" s="105"/>
      <c r="O82" s="105"/>
      <c r="P82" s="16"/>
    </row>
    <row r="83" spans="9:16" x14ac:dyDescent="0.4">
      <c r="I83" s="16"/>
      <c r="J83" s="100">
        <v>32</v>
      </c>
      <c r="K83" s="105"/>
      <c r="L83" s="105" t="e">
        <f>Sommaire!$F$85</f>
        <v>#N/A</v>
      </c>
      <c r="M83" s="105">
        <f>'Carbone intrinsèque'!$K$40/60</f>
        <v>0</v>
      </c>
      <c r="N83" s="105"/>
      <c r="O83" s="105"/>
      <c r="P83" s="16"/>
    </row>
    <row r="84" spans="9:16" x14ac:dyDescent="0.4">
      <c r="I84" s="16"/>
      <c r="J84" s="100">
        <v>33</v>
      </c>
      <c r="K84" s="105"/>
      <c r="L84" s="105" t="e">
        <f>Sommaire!$F$85</f>
        <v>#N/A</v>
      </c>
      <c r="M84" s="105">
        <f>'Carbone intrinsèque'!$K$40/60</f>
        <v>0</v>
      </c>
      <c r="N84" s="105"/>
      <c r="O84" s="105"/>
      <c r="P84" s="16"/>
    </row>
    <row r="85" spans="9:16" x14ac:dyDescent="0.4">
      <c r="I85" s="16"/>
      <c r="J85" s="100">
        <v>34</v>
      </c>
      <c r="K85" s="105"/>
      <c r="L85" s="105" t="e">
        <f>Sommaire!$F$85</f>
        <v>#N/A</v>
      </c>
      <c r="M85" s="105">
        <f>'Carbone intrinsèque'!$K$40/60</f>
        <v>0</v>
      </c>
      <c r="N85" s="105"/>
      <c r="O85" s="105"/>
      <c r="P85" s="16"/>
    </row>
    <row r="86" spans="9:16" x14ac:dyDescent="0.4">
      <c r="I86" s="16"/>
      <c r="J86" s="100">
        <v>35</v>
      </c>
      <c r="K86" s="105"/>
      <c r="L86" s="105" t="e">
        <f>Sommaire!$F$85</f>
        <v>#N/A</v>
      </c>
      <c r="M86" s="105">
        <f>'Carbone intrinsèque'!$K$40/60</f>
        <v>0</v>
      </c>
      <c r="N86" s="105"/>
      <c r="O86" s="105"/>
      <c r="P86" s="16"/>
    </row>
    <row r="87" spans="9:16" x14ac:dyDescent="0.4">
      <c r="I87" s="16"/>
      <c r="J87" s="100">
        <v>36</v>
      </c>
      <c r="K87" s="105"/>
      <c r="L87" s="105" t="e">
        <f>Sommaire!$F$85</f>
        <v>#N/A</v>
      </c>
      <c r="M87" s="105">
        <f>'Carbone intrinsèque'!$K$40/60</f>
        <v>0</v>
      </c>
      <c r="N87" s="105"/>
      <c r="O87" s="105"/>
      <c r="P87" s="16"/>
    </row>
    <row r="88" spans="9:16" x14ac:dyDescent="0.4">
      <c r="I88" s="16"/>
      <c r="J88" s="100">
        <v>37</v>
      </c>
      <c r="K88" s="105"/>
      <c r="L88" s="105" t="e">
        <f>Sommaire!$F$85</f>
        <v>#N/A</v>
      </c>
      <c r="M88" s="105">
        <f>'Carbone intrinsèque'!$K$40/60</f>
        <v>0</v>
      </c>
      <c r="N88" s="105"/>
      <c r="O88" s="105"/>
      <c r="P88" s="16"/>
    </row>
    <row r="89" spans="9:16" x14ac:dyDescent="0.4">
      <c r="I89" s="16"/>
      <c r="J89" s="100">
        <v>38</v>
      </c>
      <c r="K89" s="105"/>
      <c r="L89" s="105" t="e">
        <f>Sommaire!$F$85</f>
        <v>#N/A</v>
      </c>
      <c r="M89" s="105">
        <f>'Carbone intrinsèque'!$K$40/60</f>
        <v>0</v>
      </c>
      <c r="N89" s="105"/>
      <c r="O89" s="105"/>
      <c r="P89" s="16"/>
    </row>
    <row r="90" spans="9:16" x14ac:dyDescent="0.4">
      <c r="I90" s="16"/>
      <c r="J90" s="100">
        <v>39</v>
      </c>
      <c r="K90" s="105"/>
      <c r="L90" s="105" t="e">
        <f>Sommaire!$F$85</f>
        <v>#N/A</v>
      </c>
      <c r="M90" s="105">
        <f>'Carbone intrinsèque'!$K$40/60</f>
        <v>0</v>
      </c>
      <c r="N90" s="105"/>
      <c r="O90" s="105"/>
      <c r="P90" s="16"/>
    </row>
    <row r="91" spans="9:16" x14ac:dyDescent="0.4">
      <c r="I91" s="16"/>
      <c r="J91" s="100">
        <v>40</v>
      </c>
      <c r="K91" s="105"/>
      <c r="L91" s="105" t="e">
        <f>Sommaire!$F$85</f>
        <v>#N/A</v>
      </c>
      <c r="M91" s="105">
        <f>'Carbone intrinsèque'!$K$40/60</f>
        <v>0</v>
      </c>
      <c r="N91" s="105"/>
      <c r="O91" s="105"/>
      <c r="P91" s="16"/>
    </row>
    <row r="92" spans="9:16" x14ac:dyDescent="0.4">
      <c r="I92" s="16"/>
      <c r="J92" s="100">
        <v>41</v>
      </c>
      <c r="K92" s="105"/>
      <c r="L92" s="105" t="e">
        <f>Sommaire!$F$85</f>
        <v>#N/A</v>
      </c>
      <c r="M92" s="105">
        <f>'Carbone intrinsèque'!$K$40/60</f>
        <v>0</v>
      </c>
      <c r="N92" s="105"/>
      <c r="O92" s="105"/>
      <c r="P92" s="16"/>
    </row>
    <row r="93" spans="9:16" x14ac:dyDescent="0.4">
      <c r="I93" s="16"/>
      <c r="J93" s="100">
        <v>42</v>
      </c>
      <c r="K93" s="105"/>
      <c r="L93" s="105" t="e">
        <f>Sommaire!$F$85</f>
        <v>#N/A</v>
      </c>
      <c r="M93" s="105">
        <f>'Carbone intrinsèque'!$K$40/60</f>
        <v>0</v>
      </c>
      <c r="N93" s="105"/>
      <c r="O93" s="105"/>
      <c r="P93" s="16"/>
    </row>
    <row r="94" spans="9:16" x14ac:dyDescent="0.4">
      <c r="I94" s="16"/>
      <c r="J94" s="100">
        <v>43</v>
      </c>
      <c r="K94" s="105"/>
      <c r="L94" s="105" t="e">
        <f>Sommaire!$F$85</f>
        <v>#N/A</v>
      </c>
      <c r="M94" s="105">
        <f>'Carbone intrinsèque'!$K$40/60</f>
        <v>0</v>
      </c>
      <c r="N94" s="105"/>
      <c r="O94" s="105"/>
      <c r="P94" s="16"/>
    </row>
    <row r="95" spans="9:16" x14ac:dyDescent="0.4">
      <c r="I95" s="16"/>
      <c r="J95" s="100">
        <v>44</v>
      </c>
      <c r="K95" s="105"/>
      <c r="L95" s="105" t="e">
        <f>Sommaire!$F$85</f>
        <v>#N/A</v>
      </c>
      <c r="M95" s="105">
        <f>'Carbone intrinsèque'!$K$40/60</f>
        <v>0</v>
      </c>
      <c r="N95" s="105"/>
      <c r="O95" s="105"/>
      <c r="P95" s="16"/>
    </row>
    <row r="96" spans="9:16" x14ac:dyDescent="0.4">
      <c r="I96" s="16"/>
      <c r="J96" s="100">
        <v>45</v>
      </c>
      <c r="K96" s="105"/>
      <c r="L96" s="105" t="e">
        <f>Sommaire!$F$85</f>
        <v>#N/A</v>
      </c>
      <c r="M96" s="105">
        <f>'Carbone intrinsèque'!$K$40/60</f>
        <v>0</v>
      </c>
      <c r="N96" s="105"/>
      <c r="O96" s="105"/>
      <c r="P96" s="16"/>
    </row>
    <row r="97" spans="9:16" x14ac:dyDescent="0.4">
      <c r="I97" s="16"/>
      <c r="J97" s="100">
        <v>46</v>
      </c>
      <c r="K97" s="105"/>
      <c r="L97" s="105" t="e">
        <f>Sommaire!$F$85</f>
        <v>#N/A</v>
      </c>
      <c r="M97" s="105">
        <f>'Carbone intrinsèque'!$K$40/60</f>
        <v>0</v>
      </c>
      <c r="N97" s="105"/>
      <c r="O97" s="105"/>
      <c r="P97" s="16"/>
    </row>
    <row r="98" spans="9:16" x14ac:dyDescent="0.4">
      <c r="I98" s="16"/>
      <c r="J98" s="100">
        <v>47</v>
      </c>
      <c r="K98" s="105"/>
      <c r="L98" s="105" t="e">
        <f>Sommaire!$F$85</f>
        <v>#N/A</v>
      </c>
      <c r="M98" s="105">
        <f>'Carbone intrinsèque'!$K$40/60</f>
        <v>0</v>
      </c>
      <c r="N98" s="105"/>
      <c r="O98" s="105"/>
      <c r="P98" s="16"/>
    </row>
    <row r="99" spans="9:16" x14ac:dyDescent="0.4">
      <c r="I99" s="16"/>
      <c r="J99" s="100">
        <v>48</v>
      </c>
      <c r="K99" s="105"/>
      <c r="L99" s="105" t="e">
        <f>Sommaire!$F$85</f>
        <v>#N/A</v>
      </c>
      <c r="M99" s="105">
        <f>'Carbone intrinsèque'!$K$40/60</f>
        <v>0</v>
      </c>
      <c r="N99" s="105"/>
      <c r="O99" s="105"/>
      <c r="P99" s="16"/>
    </row>
    <row r="100" spans="9:16" x14ac:dyDescent="0.4">
      <c r="I100" s="16"/>
      <c r="J100" s="100">
        <v>49</v>
      </c>
      <c r="K100" s="105"/>
      <c r="L100" s="105" t="e">
        <f>Sommaire!$F$85</f>
        <v>#N/A</v>
      </c>
      <c r="M100" s="105">
        <f>'Carbone intrinsèque'!$K$40/60</f>
        <v>0</v>
      </c>
      <c r="N100" s="105"/>
      <c r="O100" s="105"/>
      <c r="P100" s="16"/>
    </row>
    <row r="101" spans="9:16" x14ac:dyDescent="0.4">
      <c r="I101" s="16"/>
      <c r="J101" s="100">
        <v>50</v>
      </c>
      <c r="K101" s="105"/>
      <c r="L101" s="105" t="e">
        <f>Sommaire!$F$85</f>
        <v>#N/A</v>
      </c>
      <c r="M101" s="105">
        <f>'Carbone intrinsèque'!$K$40/60</f>
        <v>0</v>
      </c>
      <c r="N101" s="105"/>
      <c r="O101" s="105"/>
      <c r="P101" s="16"/>
    </row>
    <row r="102" spans="9:16" x14ac:dyDescent="0.4">
      <c r="I102" s="16"/>
      <c r="J102" s="100">
        <v>51</v>
      </c>
      <c r="K102" s="105"/>
      <c r="L102" s="105" t="e">
        <f>Sommaire!$F$85</f>
        <v>#N/A</v>
      </c>
      <c r="M102" s="105">
        <f>'Carbone intrinsèque'!$K$40/60</f>
        <v>0</v>
      </c>
      <c r="N102" s="105"/>
      <c r="O102" s="105"/>
      <c r="P102" s="16"/>
    </row>
    <row r="103" spans="9:16" x14ac:dyDescent="0.4">
      <c r="I103" s="16"/>
      <c r="J103" s="100">
        <v>52</v>
      </c>
      <c r="K103" s="105"/>
      <c r="L103" s="105" t="e">
        <f>Sommaire!$F$85</f>
        <v>#N/A</v>
      </c>
      <c r="M103" s="105">
        <f>'Carbone intrinsèque'!$K$40/60</f>
        <v>0</v>
      </c>
      <c r="N103" s="105"/>
      <c r="O103" s="105"/>
      <c r="P103" s="16"/>
    </row>
    <row r="104" spans="9:16" x14ac:dyDescent="0.4">
      <c r="I104" s="16"/>
      <c r="J104" s="100">
        <v>53</v>
      </c>
      <c r="K104" s="105"/>
      <c r="L104" s="105" t="e">
        <f>Sommaire!$F$85</f>
        <v>#N/A</v>
      </c>
      <c r="M104" s="105">
        <f>'Carbone intrinsèque'!$K$40/60</f>
        <v>0</v>
      </c>
      <c r="N104" s="105"/>
      <c r="O104" s="105"/>
      <c r="P104" s="16"/>
    </row>
    <row r="105" spans="9:16" x14ac:dyDescent="0.4">
      <c r="I105" s="16"/>
      <c r="J105" s="100">
        <v>54</v>
      </c>
      <c r="K105" s="105"/>
      <c r="L105" s="105" t="e">
        <f>Sommaire!$F$85</f>
        <v>#N/A</v>
      </c>
      <c r="M105" s="105">
        <f>'Carbone intrinsèque'!$K$40/60</f>
        <v>0</v>
      </c>
      <c r="N105" s="105"/>
      <c r="O105" s="105"/>
      <c r="P105" s="16"/>
    </row>
    <row r="106" spans="9:16" x14ac:dyDescent="0.4">
      <c r="I106" s="16"/>
      <c r="J106" s="100">
        <v>55</v>
      </c>
      <c r="K106" s="105"/>
      <c r="L106" s="105" t="e">
        <f>Sommaire!$F$85</f>
        <v>#N/A</v>
      </c>
      <c r="M106" s="105">
        <f>'Carbone intrinsèque'!$K$40/60</f>
        <v>0</v>
      </c>
      <c r="N106" s="105"/>
      <c r="O106" s="105"/>
      <c r="P106" s="16"/>
    </row>
    <row r="107" spans="9:16" x14ac:dyDescent="0.4">
      <c r="I107" s="16"/>
      <c r="J107" s="100">
        <v>56</v>
      </c>
      <c r="K107" s="105"/>
      <c r="L107" s="105" t="e">
        <f>Sommaire!$F$85</f>
        <v>#N/A</v>
      </c>
      <c r="M107" s="105">
        <f>'Carbone intrinsèque'!$K$40/60</f>
        <v>0</v>
      </c>
      <c r="N107" s="105"/>
      <c r="O107" s="105"/>
      <c r="P107" s="16"/>
    </row>
    <row r="108" spans="9:16" x14ac:dyDescent="0.4">
      <c r="I108" s="16"/>
      <c r="J108" s="100">
        <v>57</v>
      </c>
      <c r="K108" s="105"/>
      <c r="L108" s="105" t="e">
        <f>Sommaire!$F$85</f>
        <v>#N/A</v>
      </c>
      <c r="M108" s="105">
        <f>'Carbone intrinsèque'!$K$40/60</f>
        <v>0</v>
      </c>
      <c r="N108" s="105"/>
      <c r="O108" s="105"/>
      <c r="P108" s="16"/>
    </row>
    <row r="109" spans="9:16" x14ac:dyDescent="0.4">
      <c r="I109" s="16"/>
      <c r="J109" s="100">
        <v>58</v>
      </c>
      <c r="K109" s="105"/>
      <c r="L109" s="105" t="e">
        <f>Sommaire!$F$85</f>
        <v>#N/A</v>
      </c>
      <c r="M109" s="105">
        <f>'Carbone intrinsèque'!$K$40/60</f>
        <v>0</v>
      </c>
      <c r="N109" s="105"/>
      <c r="O109" s="105"/>
      <c r="P109" s="16"/>
    </row>
    <row r="110" spans="9:16" x14ac:dyDescent="0.4">
      <c r="I110" s="16"/>
      <c r="J110" s="100">
        <v>59</v>
      </c>
      <c r="K110" s="105"/>
      <c r="L110" s="105" t="e">
        <f>Sommaire!$F$85</f>
        <v>#N/A</v>
      </c>
      <c r="M110" s="105">
        <f>'Carbone intrinsèque'!$K$40/60</f>
        <v>0</v>
      </c>
      <c r="N110" s="105"/>
      <c r="O110" s="105"/>
      <c r="P110" s="16"/>
    </row>
    <row r="111" spans="9:16" x14ac:dyDescent="0.4">
      <c r="I111" s="16"/>
      <c r="J111" s="100">
        <v>60</v>
      </c>
      <c r="K111" s="107"/>
      <c r="L111" s="105" t="e">
        <f>Sommaire!$F$85</f>
        <v>#N/A</v>
      </c>
      <c r="M111" s="105">
        <f>'Carbone intrinsèque'!$K$40/60</f>
        <v>0</v>
      </c>
      <c r="N111" s="105">
        <f>'Carbone intrinsèque'!K45</f>
        <v>0</v>
      </c>
      <c r="O111" s="105"/>
      <c r="P111" s="16"/>
    </row>
    <row r="112" spans="9:16" x14ac:dyDescent="0.4">
      <c r="I112" s="16"/>
      <c r="P112" s="16"/>
    </row>
    <row r="113" spans="9:16" x14ac:dyDescent="0.4">
      <c r="I113" s="16"/>
      <c r="P113" s="16"/>
    </row>
    <row r="114" spans="9:16" x14ac:dyDescent="0.4">
      <c r="I114" s="16"/>
      <c r="J114" s="110"/>
      <c r="K114" s="110"/>
      <c r="L114" s="110"/>
      <c r="M114" s="110"/>
      <c r="N114" s="110"/>
      <c r="O114" s="110"/>
      <c r="P114" s="16"/>
    </row>
    <row r="115" spans="9:16" x14ac:dyDescent="0.4">
      <c r="K115" s="104"/>
      <c r="L115" s="104"/>
      <c r="M115" s="104"/>
      <c r="N115" s="104"/>
      <c r="O115" s="104"/>
    </row>
  </sheetData>
  <mergeCells count="7">
    <mergeCell ref="C10:F10"/>
    <mergeCell ref="J10:O10"/>
    <mergeCell ref="J11:O11"/>
    <mergeCell ref="S10:Z10"/>
    <mergeCell ref="T12:T13"/>
    <mergeCell ref="U12:U13"/>
    <mergeCell ref="V12:V1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41CAD-5E19-41E1-BDE7-140A038878F1}">
  <sheetPr codeName="Sheet15">
    <pageSetUpPr autoPageBreaks="0"/>
  </sheetPr>
  <dimension ref="B2:D31"/>
  <sheetViews>
    <sheetView workbookViewId="0">
      <selection activeCell="D8" sqref="D8"/>
    </sheetView>
  </sheetViews>
  <sheetFormatPr defaultColWidth="9.23046875" defaultRowHeight="14.6" x14ac:dyDescent="0.4"/>
  <cols>
    <col min="1" max="1" width="9.23046875" style="14"/>
    <col min="2" max="2" width="16.4609375" style="14" customWidth="1"/>
    <col min="3" max="3" width="23.84375" style="14" customWidth="1"/>
    <col min="4" max="4" width="79.61328125" style="25" customWidth="1"/>
    <col min="5" max="16384" width="9.23046875" style="14"/>
  </cols>
  <sheetData>
    <row r="2" spans="2:4" ht="20.6" x14ac:dyDescent="0.55000000000000004">
      <c r="B2" s="660" t="s">
        <v>362</v>
      </c>
      <c r="C2" s="660"/>
      <c r="D2" s="660"/>
    </row>
    <row r="4" spans="2:4" x14ac:dyDescent="0.4">
      <c r="B4" s="470" t="s">
        <v>0</v>
      </c>
      <c r="C4" s="471" t="s">
        <v>798</v>
      </c>
      <c r="D4" s="472" t="s">
        <v>799</v>
      </c>
    </row>
    <row r="5" spans="2:4" x14ac:dyDescent="0.4">
      <c r="B5" s="473" t="s">
        <v>363</v>
      </c>
      <c r="C5" s="474" t="s">
        <v>618</v>
      </c>
      <c r="D5" s="315" t="s">
        <v>461</v>
      </c>
    </row>
    <row r="6" spans="2:4" x14ac:dyDescent="0.4">
      <c r="B6" s="473" t="s">
        <v>363</v>
      </c>
      <c r="C6" s="474" t="s">
        <v>618</v>
      </c>
      <c r="D6" s="314" t="s">
        <v>379</v>
      </c>
    </row>
    <row r="7" spans="2:4" ht="29.15" x14ac:dyDescent="0.4">
      <c r="B7" s="473" t="s">
        <v>363</v>
      </c>
      <c r="C7" s="474" t="s">
        <v>618</v>
      </c>
      <c r="D7" s="315" t="s">
        <v>460</v>
      </c>
    </row>
    <row r="8" spans="2:4" x14ac:dyDescent="0.4">
      <c r="B8" s="473" t="s">
        <v>363</v>
      </c>
      <c r="C8" s="474" t="s">
        <v>618</v>
      </c>
      <c r="D8" s="314" t="s">
        <v>374</v>
      </c>
    </row>
    <row r="9" spans="2:4" x14ac:dyDescent="0.4">
      <c r="B9" s="473" t="s">
        <v>363</v>
      </c>
      <c r="C9" s="474" t="s">
        <v>618</v>
      </c>
      <c r="D9" s="314" t="s">
        <v>368</v>
      </c>
    </row>
    <row r="10" spans="2:4" ht="29.15" x14ac:dyDescent="0.4">
      <c r="B10" s="473" t="s">
        <v>363</v>
      </c>
      <c r="C10" s="474" t="s">
        <v>618</v>
      </c>
      <c r="D10" s="314" t="s">
        <v>619</v>
      </c>
    </row>
    <row r="11" spans="2:4" ht="29.15" x14ac:dyDescent="0.4">
      <c r="B11" s="473" t="s">
        <v>363</v>
      </c>
      <c r="C11" s="474" t="s">
        <v>365</v>
      </c>
      <c r="D11" s="314" t="s">
        <v>459</v>
      </c>
    </row>
    <row r="12" spans="2:4" ht="29.15" x14ac:dyDescent="0.4">
      <c r="B12" s="473" t="s">
        <v>363</v>
      </c>
      <c r="C12" s="474" t="s">
        <v>365</v>
      </c>
      <c r="D12" s="315" t="s">
        <v>366</v>
      </c>
    </row>
    <row r="13" spans="2:4" x14ac:dyDescent="0.4">
      <c r="B13" s="473" t="s">
        <v>363</v>
      </c>
      <c r="C13" s="474" t="s">
        <v>84</v>
      </c>
      <c r="D13" s="315" t="s">
        <v>462</v>
      </c>
    </row>
    <row r="14" spans="2:4" ht="29.15" x14ac:dyDescent="0.4">
      <c r="B14" s="473" t="s">
        <v>363</v>
      </c>
      <c r="C14" s="474" t="s">
        <v>84</v>
      </c>
      <c r="D14" s="315" t="s">
        <v>725</v>
      </c>
    </row>
    <row r="15" spans="2:4" x14ac:dyDescent="0.4">
      <c r="B15" s="473" t="s">
        <v>363</v>
      </c>
      <c r="C15" s="474" t="s">
        <v>84</v>
      </c>
      <c r="D15" s="315" t="s">
        <v>380</v>
      </c>
    </row>
    <row r="16" spans="2:4" x14ac:dyDescent="0.4">
      <c r="B16" s="473" t="s">
        <v>363</v>
      </c>
      <c r="C16" s="474" t="s">
        <v>465</v>
      </c>
      <c r="D16" s="315" t="s">
        <v>456</v>
      </c>
    </row>
    <row r="17" spans="2:4" ht="29.15" x14ac:dyDescent="0.4">
      <c r="B17" s="473" t="s">
        <v>363</v>
      </c>
      <c r="C17" s="474" t="s">
        <v>467</v>
      </c>
      <c r="D17" s="316" t="s">
        <v>756</v>
      </c>
    </row>
    <row r="18" spans="2:4" ht="29.15" x14ac:dyDescent="0.4">
      <c r="B18" s="473" t="s">
        <v>363</v>
      </c>
      <c r="C18" s="474" t="s">
        <v>467</v>
      </c>
      <c r="D18" s="316" t="s">
        <v>757</v>
      </c>
    </row>
    <row r="19" spans="2:4" x14ac:dyDescent="0.4">
      <c r="B19" s="473" t="s">
        <v>363</v>
      </c>
      <c r="C19" s="474" t="s">
        <v>397</v>
      </c>
      <c r="D19" s="315" t="s">
        <v>398</v>
      </c>
    </row>
    <row r="20" spans="2:4" x14ac:dyDescent="0.4">
      <c r="B20" s="473" t="s">
        <v>363</v>
      </c>
      <c r="C20" s="474" t="s">
        <v>466</v>
      </c>
      <c r="D20" s="315" t="s">
        <v>457</v>
      </c>
    </row>
    <row r="21" spans="2:4" ht="29.15" x14ac:dyDescent="0.4">
      <c r="B21" s="473" t="s">
        <v>363</v>
      </c>
      <c r="C21" s="474" t="s">
        <v>378</v>
      </c>
      <c r="D21" s="314" t="s">
        <v>463</v>
      </c>
    </row>
    <row r="22" spans="2:4" x14ac:dyDescent="0.4">
      <c r="B22" s="473" t="s">
        <v>363</v>
      </c>
      <c r="C22" s="474" t="s">
        <v>197</v>
      </c>
      <c r="D22" s="314" t="s">
        <v>455</v>
      </c>
    </row>
    <row r="23" spans="2:4" x14ac:dyDescent="0.4">
      <c r="B23" s="473" t="s">
        <v>363</v>
      </c>
      <c r="C23" s="474" t="s">
        <v>364</v>
      </c>
      <c r="D23" s="314" t="s">
        <v>458</v>
      </c>
    </row>
    <row r="24" spans="2:4" x14ac:dyDescent="0.4">
      <c r="B24" s="473" t="s">
        <v>363</v>
      </c>
      <c r="C24" s="474" t="s">
        <v>364</v>
      </c>
      <c r="D24" s="315" t="s">
        <v>464</v>
      </c>
    </row>
    <row r="25" spans="2:4" x14ac:dyDescent="0.4">
      <c r="B25" s="473" t="s">
        <v>363</v>
      </c>
      <c r="C25" s="474" t="s">
        <v>364</v>
      </c>
      <c r="D25" s="315" t="s">
        <v>373</v>
      </c>
    </row>
    <row r="26" spans="2:4" x14ac:dyDescent="0.4">
      <c r="B26" s="473" t="s">
        <v>363</v>
      </c>
      <c r="C26" s="474" t="s">
        <v>364</v>
      </c>
      <c r="D26" s="315" t="s">
        <v>367</v>
      </c>
    </row>
    <row r="27" spans="2:4" ht="29.15" x14ac:dyDescent="0.4">
      <c r="B27" s="473" t="s">
        <v>363</v>
      </c>
      <c r="C27" s="474" t="s">
        <v>385</v>
      </c>
      <c r="D27" s="314" t="s">
        <v>386</v>
      </c>
    </row>
    <row r="28" spans="2:4" x14ac:dyDescent="0.4">
      <c r="B28" s="473" t="s">
        <v>764</v>
      </c>
      <c r="C28" s="474" t="s">
        <v>84</v>
      </c>
      <c r="D28" s="314" t="s">
        <v>801</v>
      </c>
    </row>
    <row r="29" spans="2:4" x14ac:dyDescent="0.4">
      <c r="B29" s="473" t="s">
        <v>764</v>
      </c>
      <c r="C29" s="474" t="s">
        <v>618</v>
      </c>
      <c r="D29" s="314" t="s">
        <v>800</v>
      </c>
    </row>
    <row r="30" spans="2:4" x14ac:dyDescent="0.4">
      <c r="B30" s="473" t="s">
        <v>824</v>
      </c>
      <c r="C30" s="474" t="s">
        <v>825</v>
      </c>
      <c r="D30" s="314" t="s">
        <v>826</v>
      </c>
    </row>
    <row r="31" spans="2:4" ht="29.15" x14ac:dyDescent="0.4">
      <c r="B31" s="473" t="s">
        <v>824</v>
      </c>
      <c r="C31" s="474" t="s">
        <v>397</v>
      </c>
      <c r="D31" s="314" t="s">
        <v>827</v>
      </c>
    </row>
  </sheetData>
  <sheetProtection algorithmName="SHA-512" hashValue="okGyIjW14uNdubK/sbkWtQl3AFSK3C01jFL5oulU/YT2LAlGM3uAj7t6Yk6Nz+8PN/QKBa+Gjq6aU5z/2gYg4Q==" saltValue="DNkQyTue9e+y7IjJzTvHzA==" spinCount="100000" sheet="1" selectLockedCells="1"/>
  <sortState xmlns:xlrd2="http://schemas.microsoft.com/office/spreadsheetml/2017/richdata2" ref="B5:D27">
    <sortCondition ref="C5:C27"/>
  </sortState>
  <mergeCells count="1">
    <mergeCell ref="B2:D2"/>
  </mergeCells>
  <phoneticPr fontId="4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65D1-F8D7-486C-B923-B7F5BB6117C1}">
  <sheetPr codeName="Sheet9">
    <tabColor rgb="FFFF0000"/>
  </sheetPr>
  <dimension ref="B2:AP66"/>
  <sheetViews>
    <sheetView workbookViewId="0">
      <selection activeCell="W18" sqref="W18"/>
    </sheetView>
  </sheetViews>
  <sheetFormatPr defaultColWidth="8.84375" defaultRowHeight="14.6" x14ac:dyDescent="0.4"/>
  <cols>
    <col min="1" max="2" width="8.84375" style="14"/>
    <col min="3" max="3" width="10.53515625" style="14" bestFit="1" customWidth="1"/>
    <col min="4" max="4" width="12" style="14" customWidth="1"/>
    <col min="5" max="5" width="12.3046875" style="14" customWidth="1"/>
    <col min="6" max="6" width="10.07421875" style="14" customWidth="1"/>
    <col min="7" max="7" width="8.84375" style="14"/>
    <col min="8" max="8" width="5.3046875" style="14" customWidth="1"/>
    <col min="9" max="9" width="12.3046875" style="14" customWidth="1"/>
    <col min="10" max="10" width="8" style="14" customWidth="1"/>
    <col min="11" max="11" width="4.53515625" style="14" customWidth="1"/>
    <col min="12" max="12" width="21.69140625" style="14" customWidth="1"/>
    <col min="13" max="13" width="10" style="14" customWidth="1"/>
    <col min="14" max="14" width="3.69140625" style="14" customWidth="1"/>
    <col min="15" max="15" width="27.3046875" style="14" customWidth="1"/>
    <col min="16" max="19" width="8.84375" style="14"/>
    <col min="20" max="20" width="11.3046875" style="14" customWidth="1"/>
    <col min="21" max="21" width="8.84375" style="14"/>
    <col min="22" max="22" width="33.23046875" style="14" customWidth="1"/>
    <col min="23" max="41" width="8.3046875" style="14" customWidth="1"/>
    <col min="42" max="16384" width="8.84375" style="14"/>
  </cols>
  <sheetData>
    <row r="2" spans="2:42" x14ac:dyDescent="0.4">
      <c r="B2" s="14" t="s">
        <v>57</v>
      </c>
    </row>
    <row r="4" spans="2:42" ht="15" thickBot="1" x14ac:dyDescent="0.45"/>
    <row r="5" spans="2:42" ht="31.2" customHeight="1" x14ac:dyDescent="0.4">
      <c r="B5" s="6"/>
      <c r="C5" s="53" t="s">
        <v>60</v>
      </c>
      <c r="D5" s="53" t="s">
        <v>27</v>
      </c>
      <c r="E5" s="53" t="s">
        <v>61</v>
      </c>
      <c r="F5" s="53" t="s">
        <v>62</v>
      </c>
      <c r="G5" s="54" t="s">
        <v>4</v>
      </c>
      <c r="I5" s="4"/>
      <c r="J5" s="15" t="s">
        <v>65</v>
      </c>
      <c r="L5" s="63" t="s">
        <v>67</v>
      </c>
      <c r="M5" s="8" t="s">
        <v>75</v>
      </c>
      <c r="O5" s="63" t="s">
        <v>69</v>
      </c>
      <c r="P5" s="7"/>
      <c r="Q5" s="116" t="s">
        <v>201</v>
      </c>
      <c r="R5" s="116" t="s">
        <v>241</v>
      </c>
      <c r="S5" s="116" t="s">
        <v>203</v>
      </c>
      <c r="T5" s="117" t="s">
        <v>204</v>
      </c>
      <c r="V5" s="63" t="s">
        <v>70</v>
      </c>
      <c r="W5" s="95" t="s">
        <v>73</v>
      </c>
      <c r="X5" s="95"/>
      <c r="Y5" s="96" t="s">
        <v>74</v>
      </c>
      <c r="Z5" s="25"/>
    </row>
    <row r="6" spans="2:42" ht="21.65" customHeight="1" x14ac:dyDescent="0.4">
      <c r="B6" s="9">
        <v>0</v>
      </c>
      <c r="C6" s="47">
        <f>'Carbone intrinsèque'!$K$34</f>
        <v>0</v>
      </c>
      <c r="G6" s="10">
        <f t="shared" ref="G6:G37" si="0">C6+E6+D6+F6</f>
        <v>0</v>
      </c>
      <c r="I6" s="15" t="s">
        <v>201</v>
      </c>
      <c r="J6" s="69">
        <f>'Carbone intrinsèque'!K34*0.001</f>
        <v>0</v>
      </c>
      <c r="K6" s="58"/>
      <c r="L6" s="120" t="s">
        <v>201</v>
      </c>
      <c r="M6" s="64" t="e">
        <f>Sommaire!$F$75/Sommaire!$N$17</f>
        <v>#DIV/0!</v>
      </c>
      <c r="O6" s="661" t="s">
        <v>68</v>
      </c>
      <c r="P6" s="14">
        <v>0</v>
      </c>
      <c r="Q6" s="58">
        <f>C6*0.001</f>
        <v>0</v>
      </c>
      <c r="R6" s="58">
        <f>D6*0.001</f>
        <v>0</v>
      </c>
      <c r="S6" s="58">
        <f>E6*0.001</f>
        <v>0</v>
      </c>
      <c r="T6" s="66">
        <f>F6*0.001</f>
        <v>0</v>
      </c>
      <c r="V6" s="9" t="s">
        <v>131</v>
      </c>
      <c r="W6" s="58" t="e">
        <f>IF('Autre énergie'!F39*VLOOKUP(Sommaire!M12,'Facteurs d''émissions'!B8:K21,8,FALSE)=0,"",'Autre énergie'!F39*VLOOKUP(Sommaire!M12,'Facteurs d''émissions'!B8:J21,8,FALSE))</f>
        <v>#N/A</v>
      </c>
      <c r="X6" s="122" t="e">
        <f t="shared" ref="X6:X13" si="1">W6/$W$14</f>
        <v>#N/A</v>
      </c>
      <c r="Y6" s="124" t="e">
        <f t="shared" ref="Y6:Y12" si="2">IF(X6=0,#N/A,X6)</f>
        <v>#N/A</v>
      </c>
      <c r="Z6" s="122"/>
    </row>
    <row r="7" spans="2:42" x14ac:dyDescent="0.4">
      <c r="B7" s="9">
        <v>1</v>
      </c>
      <c r="C7" s="47"/>
      <c r="D7" s="59" t="e">
        <f>Sommaire!$F$85</f>
        <v>#N/A</v>
      </c>
      <c r="E7" s="59">
        <f>'Carbone intrinsèque'!$K$40/60</f>
        <v>0</v>
      </c>
      <c r="G7" s="10" t="e">
        <f t="shared" si="0"/>
        <v>#N/A</v>
      </c>
      <c r="I7" s="15" t="s">
        <v>241</v>
      </c>
      <c r="J7" s="69" t="e">
        <f>(Sommaire!$F$85*60)*0.001</f>
        <v>#N/A</v>
      </c>
      <c r="K7" s="58"/>
      <c r="L7" s="120" t="s">
        <v>241</v>
      </c>
      <c r="M7" s="64" t="e">
        <f>(Sommaire!$F$85*60)/Sommaire!$N$17</f>
        <v>#N/A</v>
      </c>
      <c r="O7" s="661"/>
      <c r="P7" s="14">
        <v>5</v>
      </c>
      <c r="Q7" s="58">
        <f t="shared" ref="Q7:Q18" si="3">Q$6</f>
        <v>0</v>
      </c>
      <c r="R7" s="58" t="e">
        <f>((Sommaire!$F$85)*5)*0.001+R6</f>
        <v>#N/A</v>
      </c>
      <c r="S7" s="58">
        <f>(('Carbone intrinsèque'!$K$40/60)*5)*0.001+S6</f>
        <v>0</v>
      </c>
      <c r="T7" s="66">
        <f>SUM(F7:F11)*0.001</f>
        <v>0</v>
      </c>
      <c r="V7" s="9" t="s">
        <v>132</v>
      </c>
      <c r="W7" s="58">
        <f>('Autre énergie'!F40*'Facteurs d''émissions'!C36)</f>
        <v>0</v>
      </c>
      <c r="X7" s="122" t="e">
        <f t="shared" si="1"/>
        <v>#N/A</v>
      </c>
      <c r="Y7" s="124" t="e">
        <f t="shared" si="2"/>
        <v>#N/A</v>
      </c>
      <c r="Z7" s="122"/>
    </row>
    <row r="8" spans="2:42" x14ac:dyDescent="0.4">
      <c r="B8" s="9">
        <v>2</v>
      </c>
      <c r="C8" s="47"/>
      <c r="D8" s="59" t="e">
        <f>Sommaire!$F$85</f>
        <v>#N/A</v>
      </c>
      <c r="E8" s="59">
        <f>'Carbone intrinsèque'!$K$40/60</f>
        <v>0</v>
      </c>
      <c r="G8" s="10" t="e">
        <f t="shared" si="0"/>
        <v>#N/A</v>
      </c>
      <c r="I8" s="15" t="s">
        <v>203</v>
      </c>
      <c r="J8" s="69">
        <f>'Carbone intrinsèque'!K40*0.001</f>
        <v>0</v>
      </c>
      <c r="K8" s="58"/>
      <c r="L8" s="120" t="s">
        <v>203</v>
      </c>
      <c r="M8" s="64" t="e">
        <f>Sommaire!$F$76/Sommaire!$N$17</f>
        <v>#DIV/0!</v>
      </c>
      <c r="O8" s="9"/>
      <c r="P8" s="14">
        <v>10</v>
      </c>
      <c r="Q8" s="58">
        <f t="shared" si="3"/>
        <v>0</v>
      </c>
      <c r="R8" s="58" t="e">
        <f>((Sommaire!$F$85)*5)*0.001+R7</f>
        <v>#N/A</v>
      </c>
      <c r="S8" s="58">
        <f>(('Carbone intrinsèque'!$K$40/60)*5)*0.001+S7</f>
        <v>0</v>
      </c>
      <c r="T8" s="66">
        <f>SUM(F12:F16)*0.001</f>
        <v>0</v>
      </c>
      <c r="V8" s="70" t="s">
        <v>133</v>
      </c>
      <c r="W8" s="58" t="e">
        <f>(Électricité!R13*VLOOKUP(Sommaire!M12,'Facteurs d''émissions'!B8:K21,2,FALSE)/1000)</f>
        <v>#N/A</v>
      </c>
      <c r="X8" s="122" t="e">
        <f t="shared" si="1"/>
        <v>#N/A</v>
      </c>
      <c r="Y8" s="124" t="e">
        <f t="shared" si="2"/>
        <v>#N/A</v>
      </c>
      <c r="Z8" s="122"/>
    </row>
    <row r="9" spans="2:42" ht="15" thickBot="1" x14ac:dyDescent="0.45">
      <c r="B9" s="9">
        <v>3</v>
      </c>
      <c r="C9" s="47"/>
      <c r="D9" s="59" t="e">
        <f>Sommaire!$F$85</f>
        <v>#N/A</v>
      </c>
      <c r="E9" s="59">
        <f>'Carbone intrinsèque'!$K$40/60</f>
        <v>0</v>
      </c>
      <c r="G9" s="10" t="e">
        <f t="shared" si="0"/>
        <v>#N/A</v>
      </c>
      <c r="I9" s="15" t="s">
        <v>204</v>
      </c>
      <c r="J9" s="69">
        <f>'Carbone intrinsèque'!K45*0.001</f>
        <v>0</v>
      </c>
      <c r="K9" s="58"/>
      <c r="L9" s="121" t="s">
        <v>204</v>
      </c>
      <c r="M9" s="65" t="e">
        <f>Sommaire!$F$77/Sommaire!$N$17</f>
        <v>#DIV/0!</v>
      </c>
      <c r="O9" s="9"/>
      <c r="P9" s="14">
        <v>15</v>
      </c>
      <c r="Q9" s="58">
        <f t="shared" si="3"/>
        <v>0</v>
      </c>
      <c r="R9" s="58" t="e">
        <f>((Sommaire!$F$85)*5)*0.001+R8</f>
        <v>#N/A</v>
      </c>
      <c r="S9" s="58">
        <f>(('Carbone intrinsèque'!$K$40/60)*5)*0.001+S8</f>
        <v>0</v>
      </c>
      <c r="T9" s="66">
        <f>SUM(F17:F21)*0.001</f>
        <v>0</v>
      </c>
      <c r="V9" s="70" t="s">
        <v>134</v>
      </c>
      <c r="W9" s="58" t="e">
        <f>(Sommaire!O89*VLOOKUP(Sommaire!M12,'Facteurs d''émissions'!B8:K21,2,FALSE)/1000)</f>
        <v>#N/A</v>
      </c>
      <c r="X9" s="122" t="e">
        <f t="shared" si="1"/>
        <v>#N/A</v>
      </c>
      <c r="Y9" s="124" t="e">
        <f t="shared" si="2"/>
        <v>#N/A</v>
      </c>
      <c r="Z9" s="122"/>
    </row>
    <row r="10" spans="2:42" ht="15" customHeight="1" x14ac:dyDescent="0.4">
      <c r="B10" s="9">
        <v>4</v>
      </c>
      <c r="C10" s="47"/>
      <c r="D10" s="59" t="e">
        <f>Sommaire!$F$85</f>
        <v>#N/A</v>
      </c>
      <c r="E10" s="59">
        <f>'Carbone intrinsèque'!$K$40/60</f>
        <v>0</v>
      </c>
      <c r="G10" s="10" t="e">
        <f t="shared" si="0"/>
        <v>#N/A</v>
      </c>
      <c r="O10" s="9"/>
      <c r="P10" s="14">
        <v>20</v>
      </c>
      <c r="Q10" s="58">
        <f t="shared" si="3"/>
        <v>0</v>
      </c>
      <c r="R10" s="58" t="e">
        <f>((Sommaire!$F$85)*5)*0.001+R9</f>
        <v>#N/A</v>
      </c>
      <c r="S10" s="58">
        <f>(('Carbone intrinsèque'!$K$40/60)*5)*0.001+S9</f>
        <v>0</v>
      </c>
      <c r="T10" s="66">
        <f>SUM(F22:F26)*0.001</f>
        <v>0</v>
      </c>
      <c r="V10" s="70" t="s">
        <v>135</v>
      </c>
      <c r="W10" s="58" t="e">
        <f>(Électricité!H11*VLOOKUP(Sommaire!M12,'Facteurs d''émissions'!B8:K21,2,FALSE)/1000)</f>
        <v>#N/A</v>
      </c>
      <c r="X10" s="122" t="e">
        <f t="shared" si="1"/>
        <v>#N/A</v>
      </c>
      <c r="Y10" s="124" t="e">
        <f t="shared" si="2"/>
        <v>#N/A</v>
      </c>
      <c r="Z10" s="122"/>
    </row>
    <row r="11" spans="2:42" x14ac:dyDescent="0.4">
      <c r="B11" s="9">
        <v>5</v>
      </c>
      <c r="C11" s="47"/>
      <c r="D11" s="59" t="e">
        <f>Sommaire!$F$85</f>
        <v>#N/A</v>
      </c>
      <c r="E11" s="59">
        <f>'Carbone intrinsèque'!$K$40/60</f>
        <v>0</v>
      </c>
      <c r="G11" s="10" t="e">
        <f t="shared" si="0"/>
        <v>#N/A</v>
      </c>
      <c r="J11" s="62"/>
      <c r="K11" s="62"/>
      <c r="O11" s="9"/>
      <c r="P11" s="14">
        <v>25</v>
      </c>
      <c r="Q11" s="58">
        <f t="shared" si="3"/>
        <v>0</v>
      </c>
      <c r="R11" s="58" t="e">
        <f>((Sommaire!$F$85)*5)*0.001+R10</f>
        <v>#N/A</v>
      </c>
      <c r="S11" s="58">
        <f>(('Carbone intrinsèque'!$K$40/60)*5)*0.001+S10</f>
        <v>0</v>
      </c>
      <c r="T11" s="66">
        <f>SUM(F27:F31)*0.001</f>
        <v>0</v>
      </c>
      <c r="V11" s="71" t="s">
        <v>136</v>
      </c>
      <c r="W11" s="58" t="e">
        <f>(MIN(Électricité!H15,Électricité!H16))</f>
        <v>#N/A</v>
      </c>
      <c r="X11" s="122" t="e">
        <f t="shared" si="1"/>
        <v>#N/A</v>
      </c>
      <c r="Y11" s="124" t="e">
        <f t="shared" si="2"/>
        <v>#N/A</v>
      </c>
      <c r="Z11" s="122"/>
    </row>
    <row r="12" spans="2:42" x14ac:dyDescent="0.4">
      <c r="B12" s="9">
        <v>6</v>
      </c>
      <c r="C12" s="47"/>
      <c r="D12" s="59" t="e">
        <f>Sommaire!$F$85</f>
        <v>#N/A</v>
      </c>
      <c r="E12" s="59">
        <f>'Carbone intrinsèque'!$K$40/60</f>
        <v>0</v>
      </c>
      <c r="G12" s="10" t="e">
        <f t="shared" si="0"/>
        <v>#N/A</v>
      </c>
      <c r="J12" s="62"/>
      <c r="K12" s="62"/>
      <c r="O12" s="9"/>
      <c r="P12" s="14">
        <v>30</v>
      </c>
      <c r="Q12" s="58">
        <f t="shared" si="3"/>
        <v>0</v>
      </c>
      <c r="R12" s="58" t="e">
        <f>((Sommaire!$F$85)*5)*0.001+R11</f>
        <v>#N/A</v>
      </c>
      <c r="S12" s="58">
        <f>(('Carbone intrinsèque'!$K$40/60)*5)*0.001+S11</f>
        <v>0</v>
      </c>
      <c r="T12" s="66">
        <f>SUM(F32:F36)*0.001</f>
        <v>0</v>
      </c>
      <c r="V12" s="9" t="s">
        <v>294</v>
      </c>
      <c r="W12" s="59">
        <f>Graphiques!T21</f>
        <v>0</v>
      </c>
      <c r="X12" s="122" t="e">
        <f t="shared" si="1"/>
        <v>#N/A</v>
      </c>
      <c r="Y12" s="124" t="e">
        <f t="shared" si="2"/>
        <v>#N/A</v>
      </c>
      <c r="Z12" s="122"/>
    </row>
    <row r="13" spans="2:42" ht="15" thickBot="1" x14ac:dyDescent="0.45">
      <c r="B13" s="9">
        <v>7</v>
      </c>
      <c r="C13" s="47"/>
      <c r="D13" s="59" t="e">
        <f>Sommaire!$F$85</f>
        <v>#N/A</v>
      </c>
      <c r="E13" s="59">
        <f>'Carbone intrinsèque'!$K$40/60</f>
        <v>0</v>
      </c>
      <c r="G13" s="10" t="e">
        <f t="shared" si="0"/>
        <v>#N/A</v>
      </c>
      <c r="J13" s="62"/>
      <c r="K13" s="62"/>
      <c r="O13" s="9"/>
      <c r="P13" s="14">
        <v>35</v>
      </c>
      <c r="Q13" s="58">
        <f t="shared" si="3"/>
        <v>0</v>
      </c>
      <c r="R13" s="58" t="e">
        <f>((Sommaire!$F$85)*5)*0.001+R12</f>
        <v>#N/A</v>
      </c>
      <c r="S13" s="58">
        <f>(('Carbone intrinsèque'!$K$40/60)*5)*0.001+S12</f>
        <v>0</v>
      </c>
      <c r="T13" s="66">
        <f>SUM(F37:F41)*0.001</f>
        <v>0</v>
      </c>
      <c r="V13" s="97" t="s">
        <v>246</v>
      </c>
      <c r="W13" s="98" t="e">
        <f>Sommaire!$F$94</f>
        <v>#N/A</v>
      </c>
      <c r="X13" s="123" t="e">
        <f t="shared" si="1"/>
        <v>#N/A</v>
      </c>
      <c r="Y13" s="125" t="e">
        <f>IF(X13=0,#N/A,X13)</f>
        <v>#N/A</v>
      </c>
      <c r="Z13" s="122"/>
    </row>
    <row r="14" spans="2:42" x14ac:dyDescent="0.4">
      <c r="B14" s="9">
        <v>8</v>
      </c>
      <c r="C14" s="47"/>
      <c r="D14" s="59" t="e">
        <f>Sommaire!$F$85</f>
        <v>#N/A</v>
      </c>
      <c r="E14" s="59">
        <f>'Carbone intrinsèque'!$K$40/60</f>
        <v>0</v>
      </c>
      <c r="G14" s="10" t="e">
        <f t="shared" si="0"/>
        <v>#N/A</v>
      </c>
      <c r="J14" s="15"/>
      <c r="K14" s="62"/>
      <c r="O14" s="9"/>
      <c r="P14" s="14">
        <v>40</v>
      </c>
      <c r="Q14" s="58">
        <f t="shared" si="3"/>
        <v>0</v>
      </c>
      <c r="R14" s="58" t="e">
        <f>((Sommaire!$F$85)*5)*0.001+R13</f>
        <v>#N/A</v>
      </c>
      <c r="S14" s="58">
        <f>(('Carbone intrinsèque'!$K$40/60)*5)*0.001+S13</f>
        <v>0</v>
      </c>
      <c r="T14" s="66">
        <f>SUM(F42:F46)*0.001</f>
        <v>0</v>
      </c>
      <c r="W14" s="58" t="e">
        <f>SUM(W6:W13)</f>
        <v>#N/A</v>
      </c>
      <c r="X14" s="58"/>
    </row>
    <row r="15" spans="2:42" ht="15" thickBot="1" x14ac:dyDescent="0.45">
      <c r="B15" s="9">
        <v>9</v>
      </c>
      <c r="C15" s="47"/>
      <c r="D15" s="59" t="e">
        <f>Sommaire!$F$85</f>
        <v>#N/A</v>
      </c>
      <c r="E15" s="59">
        <f>'Carbone intrinsèque'!$K$40/60</f>
        <v>0</v>
      </c>
      <c r="G15" s="10" t="e">
        <f t="shared" si="0"/>
        <v>#N/A</v>
      </c>
      <c r="J15" s="15"/>
      <c r="K15" s="62"/>
      <c r="O15" s="9"/>
      <c r="P15" s="14">
        <v>45</v>
      </c>
      <c r="Q15" s="58">
        <f t="shared" si="3"/>
        <v>0</v>
      </c>
      <c r="R15" s="58" t="e">
        <f>((Sommaire!$F$85)*5)*0.001+R14</f>
        <v>#N/A</v>
      </c>
      <c r="S15" s="58">
        <f>(('Carbone intrinsèque'!$K$40/60)*5)*0.001+S14</f>
        <v>0</v>
      </c>
      <c r="T15" s="66">
        <f>SUM(F47:F51)*0.001</f>
        <v>0</v>
      </c>
    </row>
    <row r="16" spans="2:42" x14ac:dyDescent="0.4">
      <c r="B16" s="9">
        <v>10</v>
      </c>
      <c r="C16" s="47"/>
      <c r="D16" s="59" t="e">
        <f>Sommaire!$F$85</f>
        <v>#N/A</v>
      </c>
      <c r="E16" s="59">
        <f>'Carbone intrinsèque'!$K$40/60</f>
        <v>0</v>
      </c>
      <c r="G16" s="10" t="e">
        <f t="shared" si="0"/>
        <v>#N/A</v>
      </c>
      <c r="J16" s="15"/>
      <c r="K16" s="62"/>
      <c r="L16" s="68"/>
      <c r="O16" s="9"/>
      <c r="P16" s="14">
        <v>50</v>
      </c>
      <c r="Q16" s="58">
        <f t="shared" si="3"/>
        <v>0</v>
      </c>
      <c r="R16" s="58" t="e">
        <f>((Sommaire!$F$85)*5)*0.001+R15</f>
        <v>#N/A</v>
      </c>
      <c r="S16" s="58">
        <f>(('Carbone intrinsèque'!$K$40/60)*5)*0.001+S15</f>
        <v>0</v>
      </c>
      <c r="T16" s="66">
        <f>SUM(F52:F56)*0.001</f>
        <v>0</v>
      </c>
      <c r="V16" s="451" t="s">
        <v>814</v>
      </c>
      <c r="W16" s="7"/>
      <c r="X16" s="7"/>
      <c r="Y16" s="7"/>
      <c r="Z16" s="7"/>
      <c r="AA16" s="7"/>
      <c r="AB16" s="7"/>
      <c r="AC16" s="7"/>
      <c r="AD16" s="7"/>
      <c r="AE16" s="7"/>
      <c r="AF16" s="7"/>
      <c r="AG16" s="7"/>
      <c r="AH16" s="7"/>
      <c r="AI16" s="7"/>
      <c r="AJ16" s="7"/>
      <c r="AK16" s="7"/>
      <c r="AL16" s="7"/>
      <c r="AM16" s="7"/>
      <c r="AN16" s="7"/>
      <c r="AO16" s="7"/>
      <c r="AP16" s="8"/>
    </row>
    <row r="17" spans="2:42" x14ac:dyDescent="0.4">
      <c r="B17" s="9">
        <v>11</v>
      </c>
      <c r="C17" s="47"/>
      <c r="D17" s="59" t="e">
        <f>Sommaire!$F$85</f>
        <v>#N/A</v>
      </c>
      <c r="E17" s="59">
        <f>'Carbone intrinsèque'!$K$40/60</f>
        <v>0</v>
      </c>
      <c r="G17" s="10" t="e">
        <f t="shared" si="0"/>
        <v>#N/A</v>
      </c>
      <c r="J17" s="15"/>
      <c r="K17" s="62"/>
      <c r="O17" s="9"/>
      <c r="P17" s="14">
        <v>55</v>
      </c>
      <c r="Q17" s="58">
        <f t="shared" si="3"/>
        <v>0</v>
      </c>
      <c r="R17" s="58" t="e">
        <f>((Sommaire!$F$85)*5)*0.001+R16</f>
        <v>#N/A</v>
      </c>
      <c r="S17" s="58">
        <f>(('Carbone intrinsèque'!$K$40/60)*5)*0.001+S16</f>
        <v>0</v>
      </c>
      <c r="T17" s="66">
        <f>SUM(F57:F61)*0.001</f>
        <v>0</v>
      </c>
      <c r="V17" s="9" t="s">
        <v>803</v>
      </c>
      <c r="W17" s="14" t="s">
        <v>740</v>
      </c>
      <c r="X17" s="14" t="s">
        <v>804</v>
      </c>
      <c r="Y17" s="14" t="s">
        <v>741</v>
      </c>
      <c r="Z17" s="14" t="s">
        <v>805</v>
      </c>
      <c r="AA17" s="14" t="s">
        <v>742</v>
      </c>
      <c r="AB17" s="14" t="s">
        <v>806</v>
      </c>
      <c r="AC17" s="14" t="s">
        <v>743</v>
      </c>
      <c r="AD17" s="14" t="s">
        <v>807</v>
      </c>
      <c r="AE17" s="14" t="s">
        <v>744</v>
      </c>
      <c r="AF17" s="14" t="s">
        <v>808</v>
      </c>
      <c r="AG17" s="14" t="s">
        <v>745</v>
      </c>
      <c r="AH17" s="14" t="s">
        <v>809</v>
      </c>
      <c r="AI17" s="14" t="s">
        <v>746</v>
      </c>
      <c r="AJ17" s="14" t="s">
        <v>810</v>
      </c>
      <c r="AK17" s="14" t="s">
        <v>747</v>
      </c>
      <c r="AL17" s="14" t="s">
        <v>811</v>
      </c>
      <c r="AM17" s="14" t="s">
        <v>748</v>
      </c>
      <c r="AN17" s="14" t="s">
        <v>812</v>
      </c>
      <c r="AO17" s="14" t="s">
        <v>749</v>
      </c>
      <c r="AP17" s="10" t="s">
        <v>813</v>
      </c>
    </row>
    <row r="18" spans="2:42" ht="15" thickBot="1" x14ac:dyDescent="0.45">
      <c r="B18" s="9">
        <v>12</v>
      </c>
      <c r="C18" s="47"/>
      <c r="D18" s="59" t="e">
        <f>Sommaire!$F$85</f>
        <v>#N/A</v>
      </c>
      <c r="E18" s="59">
        <f>'Carbone intrinsèque'!$K$40/60</f>
        <v>0</v>
      </c>
      <c r="G18" s="10" t="e">
        <f t="shared" si="0"/>
        <v>#N/A</v>
      </c>
      <c r="J18" s="62"/>
      <c r="K18" s="62"/>
      <c r="O18" s="9"/>
      <c r="P18" s="14">
        <v>60</v>
      </c>
      <c r="Q18" s="58">
        <f t="shared" si="3"/>
        <v>0</v>
      </c>
      <c r="R18" s="58" t="e">
        <f>((Sommaire!$F$85)*5)*0.001+R17</f>
        <v>#N/A</v>
      </c>
      <c r="S18" s="58">
        <f>(('Carbone intrinsèque'!$K$40/60)*5)*0.001+S17</f>
        <v>0</v>
      </c>
      <c r="T18" s="66">
        <f>SUM(F62:F66)*0.001</f>
        <v>0</v>
      </c>
      <c r="V18" s="11">
        <f>Sommaire!M8</f>
        <v>0</v>
      </c>
      <c r="W18" s="452">
        <f>'Carbone intrinsèque'!E61</f>
        <v>0</v>
      </c>
      <c r="X18" s="452">
        <f>'Carbone intrinsèque'!G61</f>
        <v>0</v>
      </c>
      <c r="Y18" s="452">
        <f>'Carbone intrinsèque'!E62</f>
        <v>0</v>
      </c>
      <c r="Z18" s="453">
        <f>'Carbone intrinsèque'!G62</f>
        <v>0</v>
      </c>
      <c r="AA18" s="452">
        <f>'Carbone intrinsèque'!E63</f>
        <v>0</v>
      </c>
      <c r="AB18" s="453">
        <f>'Carbone intrinsèque'!G63</f>
        <v>0</v>
      </c>
      <c r="AC18" s="452">
        <f>'Carbone intrinsèque'!E64</f>
        <v>0</v>
      </c>
      <c r="AD18" s="453">
        <f>'Carbone intrinsèque'!G64</f>
        <v>0</v>
      </c>
      <c r="AE18" s="452">
        <f>'Carbone intrinsèque'!E65</f>
        <v>0</v>
      </c>
      <c r="AF18" s="453">
        <f>'Carbone intrinsèque'!G65</f>
        <v>0</v>
      </c>
      <c r="AG18" s="452">
        <f>'Carbone intrinsèque'!E66</f>
        <v>0</v>
      </c>
      <c r="AH18" s="453">
        <f>'Carbone intrinsèque'!G66</f>
        <v>0</v>
      </c>
      <c r="AI18" s="452">
        <f>'Carbone intrinsèque'!E67</f>
        <v>0</v>
      </c>
      <c r="AJ18" s="453">
        <f>'Carbone intrinsèque'!G67</f>
        <v>0</v>
      </c>
      <c r="AK18" s="452">
        <f>'Carbone intrinsèque'!E68</f>
        <v>0</v>
      </c>
      <c r="AL18" s="453">
        <f>'Carbone intrinsèque'!G68</f>
        <v>0</v>
      </c>
      <c r="AM18" s="452">
        <f>'Carbone intrinsèque'!E69</f>
        <v>0</v>
      </c>
      <c r="AN18" s="453">
        <f>'Carbone intrinsèque'!G69</f>
        <v>0</v>
      </c>
      <c r="AO18" s="453">
        <f>'Carbone intrinsèque'!G70</f>
        <v>0</v>
      </c>
      <c r="AP18" s="454">
        <f>'Carbone intrinsèque'!K76</f>
        <v>0</v>
      </c>
    </row>
    <row r="19" spans="2:42" x14ac:dyDescent="0.4">
      <c r="B19" s="9">
        <v>13</v>
      </c>
      <c r="C19" s="47"/>
      <c r="D19" s="59" t="e">
        <f>Sommaire!$F$85</f>
        <v>#N/A</v>
      </c>
      <c r="E19" s="59">
        <f>'Carbone intrinsèque'!$K$40/60</f>
        <v>0</v>
      </c>
      <c r="G19" s="10" t="e">
        <f t="shared" si="0"/>
        <v>#N/A</v>
      </c>
      <c r="O19" s="9"/>
      <c r="P19" s="67" t="s">
        <v>66</v>
      </c>
      <c r="Q19" s="58">
        <f>Q18</f>
        <v>0</v>
      </c>
      <c r="R19" s="58" t="e">
        <f t="shared" ref="R19:T19" si="4">R18</f>
        <v>#N/A</v>
      </c>
      <c r="S19" s="58">
        <f t="shared" si="4"/>
        <v>0</v>
      </c>
      <c r="T19" s="66">
        <f t="shared" si="4"/>
        <v>0</v>
      </c>
    </row>
    <row r="20" spans="2:42" ht="15" thickBot="1" x14ac:dyDescent="0.45">
      <c r="B20" s="9">
        <v>14</v>
      </c>
      <c r="C20" s="47"/>
      <c r="D20" s="59" t="e">
        <f>Sommaire!$F$85</f>
        <v>#N/A</v>
      </c>
      <c r="E20" s="59">
        <f>'Carbone intrinsèque'!$K$40/60</f>
        <v>0</v>
      </c>
      <c r="G20" s="10" t="e">
        <f t="shared" si="0"/>
        <v>#N/A</v>
      </c>
      <c r="O20" s="11"/>
      <c r="P20" s="12"/>
      <c r="Q20" s="12"/>
      <c r="R20" s="12"/>
      <c r="S20" s="12"/>
      <c r="T20" s="13"/>
    </row>
    <row r="21" spans="2:42" x14ac:dyDescent="0.4">
      <c r="B21" s="9">
        <v>15</v>
      </c>
      <c r="C21" s="47"/>
      <c r="D21" s="59" t="e">
        <f>Sommaire!$F$85</f>
        <v>#N/A</v>
      </c>
      <c r="E21" s="59">
        <f>'Carbone intrinsèque'!$K$40/60</f>
        <v>0</v>
      </c>
      <c r="G21" s="10" t="e">
        <f t="shared" si="0"/>
        <v>#N/A</v>
      </c>
      <c r="J21" s="3"/>
      <c r="K21" s="3"/>
      <c r="M21" s="3"/>
      <c r="Q21" s="5"/>
    </row>
    <row r="22" spans="2:42" x14ac:dyDescent="0.4">
      <c r="B22" s="9">
        <v>16</v>
      </c>
      <c r="C22" s="47"/>
      <c r="D22" s="59" t="e">
        <f>Sommaire!$F$85</f>
        <v>#N/A</v>
      </c>
      <c r="E22" s="59">
        <f>'Carbone intrinsèque'!$K$40/60</f>
        <v>0</v>
      </c>
      <c r="G22" s="10" t="e">
        <f t="shared" si="0"/>
        <v>#N/A</v>
      </c>
      <c r="J22" s="3"/>
      <c r="K22" s="3"/>
      <c r="M22" s="3"/>
    </row>
    <row r="23" spans="2:42" x14ac:dyDescent="0.4">
      <c r="B23" s="9">
        <v>17</v>
      </c>
      <c r="C23" s="47"/>
      <c r="D23" s="59" t="e">
        <f>Sommaire!$F$85</f>
        <v>#N/A</v>
      </c>
      <c r="E23" s="59">
        <f>'Carbone intrinsèque'!$K$40/60</f>
        <v>0</v>
      </c>
      <c r="G23" s="10" t="e">
        <f t="shared" si="0"/>
        <v>#N/A</v>
      </c>
      <c r="J23" s="3"/>
      <c r="K23" s="3"/>
      <c r="M23" s="3"/>
    </row>
    <row r="24" spans="2:42" x14ac:dyDescent="0.4">
      <c r="B24" s="9">
        <v>18</v>
      </c>
      <c r="C24" s="47"/>
      <c r="D24" s="59" t="e">
        <f>Sommaire!$F$85</f>
        <v>#N/A</v>
      </c>
      <c r="E24" s="59">
        <f>'Carbone intrinsèque'!$K$40/60</f>
        <v>0</v>
      </c>
      <c r="G24" s="10" t="e">
        <f t="shared" si="0"/>
        <v>#N/A</v>
      </c>
      <c r="J24" s="3"/>
      <c r="K24" s="3"/>
      <c r="M24" s="3"/>
    </row>
    <row r="25" spans="2:42" x14ac:dyDescent="0.4">
      <c r="B25" s="9">
        <v>19</v>
      </c>
      <c r="C25" s="47"/>
      <c r="D25" s="59" t="e">
        <f>Sommaire!$F$85</f>
        <v>#N/A</v>
      </c>
      <c r="E25" s="59">
        <f>'Carbone intrinsèque'!$K$40/60</f>
        <v>0</v>
      </c>
      <c r="G25" s="10" t="e">
        <f t="shared" si="0"/>
        <v>#N/A</v>
      </c>
      <c r="J25" s="3"/>
      <c r="K25" s="3"/>
      <c r="M25" s="3"/>
    </row>
    <row r="26" spans="2:42" x14ac:dyDescent="0.4">
      <c r="B26" s="9">
        <v>20</v>
      </c>
      <c r="C26" s="47"/>
      <c r="D26" s="59" t="e">
        <f>Sommaire!$F$85</f>
        <v>#N/A</v>
      </c>
      <c r="E26" s="59">
        <f>'Carbone intrinsèque'!$K$40/60</f>
        <v>0</v>
      </c>
      <c r="G26" s="10" t="e">
        <f t="shared" si="0"/>
        <v>#N/A</v>
      </c>
    </row>
    <row r="27" spans="2:42" x14ac:dyDescent="0.4">
      <c r="B27" s="9">
        <v>21</v>
      </c>
      <c r="C27" s="47"/>
      <c r="D27" s="59" t="e">
        <f>Sommaire!$F$85</f>
        <v>#N/A</v>
      </c>
      <c r="E27" s="59">
        <f>'Carbone intrinsèque'!$K$40/60</f>
        <v>0</v>
      </c>
      <c r="G27" s="10" t="e">
        <f t="shared" si="0"/>
        <v>#N/A</v>
      </c>
    </row>
    <row r="28" spans="2:42" x14ac:dyDescent="0.4">
      <c r="B28" s="9">
        <v>22</v>
      </c>
      <c r="C28" s="47"/>
      <c r="D28" s="59" t="e">
        <f>Sommaire!$F$85</f>
        <v>#N/A</v>
      </c>
      <c r="E28" s="59">
        <f>'Carbone intrinsèque'!$K$40/60</f>
        <v>0</v>
      </c>
      <c r="G28" s="10" t="e">
        <f t="shared" si="0"/>
        <v>#N/A</v>
      </c>
    </row>
    <row r="29" spans="2:42" x14ac:dyDescent="0.4">
      <c r="B29" s="9">
        <v>23</v>
      </c>
      <c r="C29" s="47"/>
      <c r="D29" s="59" t="e">
        <f>Sommaire!$F$85</f>
        <v>#N/A</v>
      </c>
      <c r="E29" s="59">
        <f>'Carbone intrinsèque'!$K$40/60</f>
        <v>0</v>
      </c>
      <c r="G29" s="10" t="e">
        <f t="shared" si="0"/>
        <v>#N/A</v>
      </c>
    </row>
    <row r="30" spans="2:42" x14ac:dyDescent="0.4">
      <c r="B30" s="9">
        <v>24</v>
      </c>
      <c r="C30" s="47"/>
      <c r="D30" s="59" t="e">
        <f>Sommaire!$F$85</f>
        <v>#N/A</v>
      </c>
      <c r="E30" s="59">
        <f>'Carbone intrinsèque'!$K$40/60</f>
        <v>0</v>
      </c>
      <c r="G30" s="10" t="e">
        <f t="shared" si="0"/>
        <v>#N/A</v>
      </c>
    </row>
    <row r="31" spans="2:42" x14ac:dyDescent="0.4">
      <c r="B31" s="9">
        <v>25</v>
      </c>
      <c r="C31" s="47"/>
      <c r="D31" s="59" t="e">
        <f>Sommaire!$F$85</f>
        <v>#N/A</v>
      </c>
      <c r="E31" s="59">
        <f>'Carbone intrinsèque'!$K$40/60</f>
        <v>0</v>
      </c>
      <c r="G31" s="10" t="e">
        <f t="shared" si="0"/>
        <v>#N/A</v>
      </c>
    </row>
    <row r="32" spans="2:42" x14ac:dyDescent="0.4">
      <c r="B32" s="9">
        <v>26</v>
      </c>
      <c r="C32" s="47"/>
      <c r="D32" s="59" t="e">
        <f>Sommaire!$F$85</f>
        <v>#N/A</v>
      </c>
      <c r="E32" s="59">
        <f>'Carbone intrinsèque'!$K$40/60</f>
        <v>0</v>
      </c>
      <c r="G32" s="10" t="e">
        <f t="shared" si="0"/>
        <v>#N/A</v>
      </c>
    </row>
    <row r="33" spans="2:7" x14ac:dyDescent="0.4">
      <c r="B33" s="9">
        <v>27</v>
      </c>
      <c r="C33" s="47"/>
      <c r="D33" s="59" t="e">
        <f>Sommaire!$F$85</f>
        <v>#N/A</v>
      </c>
      <c r="E33" s="59">
        <f>'Carbone intrinsèque'!$K$40/60</f>
        <v>0</v>
      </c>
      <c r="G33" s="10" t="e">
        <f t="shared" si="0"/>
        <v>#N/A</v>
      </c>
    </row>
    <row r="34" spans="2:7" x14ac:dyDescent="0.4">
      <c r="B34" s="9">
        <v>28</v>
      </c>
      <c r="C34" s="47"/>
      <c r="D34" s="59" t="e">
        <f>Sommaire!$F$85</f>
        <v>#N/A</v>
      </c>
      <c r="E34" s="59">
        <f>'Carbone intrinsèque'!$K$40/60</f>
        <v>0</v>
      </c>
      <c r="G34" s="10" t="e">
        <f t="shared" si="0"/>
        <v>#N/A</v>
      </c>
    </row>
    <row r="35" spans="2:7" x14ac:dyDescent="0.4">
      <c r="B35" s="9">
        <v>29</v>
      </c>
      <c r="C35" s="47"/>
      <c r="D35" s="59" t="e">
        <f>Sommaire!$F$85</f>
        <v>#N/A</v>
      </c>
      <c r="E35" s="59">
        <f>'Carbone intrinsèque'!$K$40/60</f>
        <v>0</v>
      </c>
      <c r="G35" s="10" t="e">
        <f t="shared" si="0"/>
        <v>#N/A</v>
      </c>
    </row>
    <row r="36" spans="2:7" x14ac:dyDescent="0.4">
      <c r="B36" s="9">
        <v>30</v>
      </c>
      <c r="C36" s="47"/>
      <c r="D36" s="59" t="e">
        <f>Sommaire!$F$85</f>
        <v>#N/A</v>
      </c>
      <c r="E36" s="59">
        <f>'Carbone intrinsèque'!$K$40/60</f>
        <v>0</v>
      </c>
      <c r="G36" s="10" t="e">
        <f t="shared" si="0"/>
        <v>#N/A</v>
      </c>
    </row>
    <row r="37" spans="2:7" x14ac:dyDescent="0.4">
      <c r="B37" s="9">
        <v>31</v>
      </c>
      <c r="C37" s="47"/>
      <c r="D37" s="59" t="e">
        <f>Sommaire!$F$85</f>
        <v>#N/A</v>
      </c>
      <c r="E37" s="59">
        <f>'Carbone intrinsèque'!$K$40/60</f>
        <v>0</v>
      </c>
      <c r="G37" s="10" t="e">
        <f t="shared" si="0"/>
        <v>#N/A</v>
      </c>
    </row>
    <row r="38" spans="2:7" x14ac:dyDescent="0.4">
      <c r="B38" s="9">
        <v>32</v>
      </c>
      <c r="C38" s="47"/>
      <c r="D38" s="59" t="e">
        <f>Sommaire!$F$85</f>
        <v>#N/A</v>
      </c>
      <c r="E38" s="59">
        <f>'Carbone intrinsèque'!$K$40/60</f>
        <v>0</v>
      </c>
      <c r="G38" s="10" t="e">
        <f t="shared" ref="G38:G66" si="5">C38+E38+D38+F38</f>
        <v>#N/A</v>
      </c>
    </row>
    <row r="39" spans="2:7" x14ac:dyDescent="0.4">
      <c r="B39" s="9">
        <v>33</v>
      </c>
      <c r="C39" s="47"/>
      <c r="D39" s="59" t="e">
        <f>Sommaire!$F$85</f>
        <v>#N/A</v>
      </c>
      <c r="E39" s="59">
        <f>'Carbone intrinsèque'!$K$40/60</f>
        <v>0</v>
      </c>
      <c r="G39" s="10" t="e">
        <f t="shared" si="5"/>
        <v>#N/A</v>
      </c>
    </row>
    <row r="40" spans="2:7" x14ac:dyDescent="0.4">
      <c r="B40" s="9">
        <v>34</v>
      </c>
      <c r="C40" s="47"/>
      <c r="D40" s="59" t="e">
        <f>Sommaire!$F$85</f>
        <v>#N/A</v>
      </c>
      <c r="E40" s="59">
        <f>'Carbone intrinsèque'!$K$40/60</f>
        <v>0</v>
      </c>
      <c r="G40" s="10" t="e">
        <f t="shared" si="5"/>
        <v>#N/A</v>
      </c>
    </row>
    <row r="41" spans="2:7" x14ac:dyDescent="0.4">
      <c r="B41" s="9">
        <v>35</v>
      </c>
      <c r="C41" s="47"/>
      <c r="D41" s="59" t="e">
        <f>Sommaire!$F$85</f>
        <v>#N/A</v>
      </c>
      <c r="E41" s="59">
        <f>'Carbone intrinsèque'!$K$40/60</f>
        <v>0</v>
      </c>
      <c r="G41" s="10" t="e">
        <f t="shared" si="5"/>
        <v>#N/A</v>
      </c>
    </row>
    <row r="42" spans="2:7" x14ac:dyDescent="0.4">
      <c r="B42" s="9">
        <v>36</v>
      </c>
      <c r="C42" s="47"/>
      <c r="D42" s="59" t="e">
        <f>Sommaire!$F$85</f>
        <v>#N/A</v>
      </c>
      <c r="E42" s="59">
        <f>'Carbone intrinsèque'!$K$40/60</f>
        <v>0</v>
      </c>
      <c r="G42" s="10" t="e">
        <f t="shared" si="5"/>
        <v>#N/A</v>
      </c>
    </row>
    <row r="43" spans="2:7" x14ac:dyDescent="0.4">
      <c r="B43" s="9">
        <v>37</v>
      </c>
      <c r="C43" s="47"/>
      <c r="D43" s="59" t="e">
        <f>Sommaire!$F$85</f>
        <v>#N/A</v>
      </c>
      <c r="E43" s="59">
        <f>'Carbone intrinsèque'!$K$40/60</f>
        <v>0</v>
      </c>
      <c r="G43" s="10" t="e">
        <f t="shared" si="5"/>
        <v>#N/A</v>
      </c>
    </row>
    <row r="44" spans="2:7" x14ac:dyDescent="0.4">
      <c r="B44" s="9">
        <v>38</v>
      </c>
      <c r="C44" s="47"/>
      <c r="D44" s="59" t="e">
        <f>Sommaire!$F$85</f>
        <v>#N/A</v>
      </c>
      <c r="E44" s="59">
        <f>'Carbone intrinsèque'!$K$40/60</f>
        <v>0</v>
      </c>
      <c r="G44" s="10" t="e">
        <f t="shared" si="5"/>
        <v>#N/A</v>
      </c>
    </row>
    <row r="45" spans="2:7" x14ac:dyDescent="0.4">
      <c r="B45" s="9">
        <v>39</v>
      </c>
      <c r="C45" s="47"/>
      <c r="D45" s="59" t="e">
        <f>Sommaire!$F$85</f>
        <v>#N/A</v>
      </c>
      <c r="E45" s="59">
        <f>'Carbone intrinsèque'!$K$40/60</f>
        <v>0</v>
      </c>
      <c r="G45" s="10" t="e">
        <f t="shared" si="5"/>
        <v>#N/A</v>
      </c>
    </row>
    <row r="46" spans="2:7" x14ac:dyDescent="0.4">
      <c r="B46" s="9">
        <v>40</v>
      </c>
      <c r="C46" s="47"/>
      <c r="D46" s="59" t="e">
        <f>Sommaire!$F$85</f>
        <v>#N/A</v>
      </c>
      <c r="E46" s="59">
        <f>'Carbone intrinsèque'!$K$40/60</f>
        <v>0</v>
      </c>
      <c r="G46" s="10" t="e">
        <f t="shared" si="5"/>
        <v>#N/A</v>
      </c>
    </row>
    <row r="47" spans="2:7" x14ac:dyDescent="0.4">
      <c r="B47" s="9">
        <v>41</v>
      </c>
      <c r="C47" s="47"/>
      <c r="D47" s="59" t="e">
        <f>Sommaire!$F$85</f>
        <v>#N/A</v>
      </c>
      <c r="E47" s="59">
        <f>'Carbone intrinsèque'!$K$40/60</f>
        <v>0</v>
      </c>
      <c r="G47" s="10" t="e">
        <f t="shared" si="5"/>
        <v>#N/A</v>
      </c>
    </row>
    <row r="48" spans="2:7" x14ac:dyDescent="0.4">
      <c r="B48" s="9">
        <v>42</v>
      </c>
      <c r="C48" s="47"/>
      <c r="D48" s="59" t="e">
        <f>Sommaire!$F$85</f>
        <v>#N/A</v>
      </c>
      <c r="E48" s="59">
        <f>'Carbone intrinsèque'!$K$40/60</f>
        <v>0</v>
      </c>
      <c r="G48" s="10" t="e">
        <f t="shared" si="5"/>
        <v>#N/A</v>
      </c>
    </row>
    <row r="49" spans="2:7" x14ac:dyDescent="0.4">
      <c r="B49" s="9">
        <v>43</v>
      </c>
      <c r="C49" s="47"/>
      <c r="D49" s="59" t="e">
        <f>Sommaire!$F$85</f>
        <v>#N/A</v>
      </c>
      <c r="E49" s="59">
        <f>'Carbone intrinsèque'!$K$40/60</f>
        <v>0</v>
      </c>
      <c r="G49" s="10" t="e">
        <f t="shared" si="5"/>
        <v>#N/A</v>
      </c>
    </row>
    <row r="50" spans="2:7" x14ac:dyDescent="0.4">
      <c r="B50" s="9">
        <v>44</v>
      </c>
      <c r="C50" s="47"/>
      <c r="D50" s="59" t="e">
        <f>Sommaire!$F$85</f>
        <v>#N/A</v>
      </c>
      <c r="E50" s="59">
        <f>'Carbone intrinsèque'!$K$40/60</f>
        <v>0</v>
      </c>
      <c r="G50" s="10" t="e">
        <f t="shared" si="5"/>
        <v>#N/A</v>
      </c>
    </row>
    <row r="51" spans="2:7" x14ac:dyDescent="0.4">
      <c r="B51" s="9">
        <v>45</v>
      </c>
      <c r="C51" s="47"/>
      <c r="D51" s="59" t="e">
        <f>Sommaire!$F$85</f>
        <v>#N/A</v>
      </c>
      <c r="E51" s="59">
        <f>'Carbone intrinsèque'!$K$40/60</f>
        <v>0</v>
      </c>
      <c r="G51" s="10" t="e">
        <f t="shared" si="5"/>
        <v>#N/A</v>
      </c>
    </row>
    <row r="52" spans="2:7" x14ac:dyDescent="0.4">
      <c r="B52" s="9">
        <v>46</v>
      </c>
      <c r="C52" s="47"/>
      <c r="D52" s="59" t="e">
        <f>Sommaire!$F$85</f>
        <v>#N/A</v>
      </c>
      <c r="E52" s="59">
        <f>'Carbone intrinsèque'!$K$40/60</f>
        <v>0</v>
      </c>
      <c r="G52" s="10" t="e">
        <f t="shared" si="5"/>
        <v>#N/A</v>
      </c>
    </row>
    <row r="53" spans="2:7" x14ac:dyDescent="0.4">
      <c r="B53" s="9">
        <v>47</v>
      </c>
      <c r="C53" s="47"/>
      <c r="D53" s="59" t="e">
        <f>Sommaire!$F$85</f>
        <v>#N/A</v>
      </c>
      <c r="E53" s="59">
        <f>'Carbone intrinsèque'!$K$40/60</f>
        <v>0</v>
      </c>
      <c r="G53" s="10" t="e">
        <f t="shared" si="5"/>
        <v>#N/A</v>
      </c>
    </row>
    <row r="54" spans="2:7" x14ac:dyDescent="0.4">
      <c r="B54" s="9">
        <v>48</v>
      </c>
      <c r="C54" s="47"/>
      <c r="D54" s="59" t="e">
        <f>Sommaire!$F$85</f>
        <v>#N/A</v>
      </c>
      <c r="E54" s="59">
        <f>'Carbone intrinsèque'!$K$40/60</f>
        <v>0</v>
      </c>
      <c r="G54" s="10" t="e">
        <f t="shared" si="5"/>
        <v>#N/A</v>
      </c>
    </row>
    <row r="55" spans="2:7" x14ac:dyDescent="0.4">
      <c r="B55" s="9">
        <v>49</v>
      </c>
      <c r="C55" s="47"/>
      <c r="D55" s="59" t="e">
        <f>Sommaire!$F$85</f>
        <v>#N/A</v>
      </c>
      <c r="E55" s="59">
        <f>'Carbone intrinsèque'!$K$40/60</f>
        <v>0</v>
      </c>
      <c r="G55" s="10" t="e">
        <f t="shared" si="5"/>
        <v>#N/A</v>
      </c>
    </row>
    <row r="56" spans="2:7" x14ac:dyDescent="0.4">
      <c r="B56" s="9">
        <v>50</v>
      </c>
      <c r="C56" s="47"/>
      <c r="D56" s="59" t="e">
        <f>Sommaire!$F$85</f>
        <v>#N/A</v>
      </c>
      <c r="E56" s="59">
        <f>'Carbone intrinsèque'!$K$40/60</f>
        <v>0</v>
      </c>
      <c r="G56" s="10" t="e">
        <f t="shared" si="5"/>
        <v>#N/A</v>
      </c>
    </row>
    <row r="57" spans="2:7" x14ac:dyDescent="0.4">
      <c r="B57" s="9">
        <v>51</v>
      </c>
      <c r="C57" s="47"/>
      <c r="D57" s="59" t="e">
        <f>Sommaire!$F$85</f>
        <v>#N/A</v>
      </c>
      <c r="E57" s="59">
        <f>'Carbone intrinsèque'!$K$40/60</f>
        <v>0</v>
      </c>
      <c r="G57" s="10" t="e">
        <f t="shared" si="5"/>
        <v>#N/A</v>
      </c>
    </row>
    <row r="58" spans="2:7" x14ac:dyDescent="0.4">
      <c r="B58" s="9">
        <v>52</v>
      </c>
      <c r="C58" s="47"/>
      <c r="D58" s="59" t="e">
        <f>Sommaire!$F$85</f>
        <v>#N/A</v>
      </c>
      <c r="E58" s="59">
        <f>'Carbone intrinsèque'!$K$40/60</f>
        <v>0</v>
      </c>
      <c r="G58" s="10" t="e">
        <f t="shared" si="5"/>
        <v>#N/A</v>
      </c>
    </row>
    <row r="59" spans="2:7" x14ac:dyDescent="0.4">
      <c r="B59" s="9">
        <v>53</v>
      </c>
      <c r="C59" s="47"/>
      <c r="D59" s="59" t="e">
        <f>Sommaire!$F$85</f>
        <v>#N/A</v>
      </c>
      <c r="E59" s="59">
        <f>'Carbone intrinsèque'!$K$40/60</f>
        <v>0</v>
      </c>
      <c r="G59" s="10" t="e">
        <f t="shared" si="5"/>
        <v>#N/A</v>
      </c>
    </row>
    <row r="60" spans="2:7" x14ac:dyDescent="0.4">
      <c r="B60" s="9">
        <v>54</v>
      </c>
      <c r="C60" s="47"/>
      <c r="D60" s="59" t="e">
        <f>Sommaire!$F$85</f>
        <v>#N/A</v>
      </c>
      <c r="E60" s="59">
        <f>'Carbone intrinsèque'!$K$40/60</f>
        <v>0</v>
      </c>
      <c r="G60" s="10" t="e">
        <f t="shared" si="5"/>
        <v>#N/A</v>
      </c>
    </row>
    <row r="61" spans="2:7" x14ac:dyDescent="0.4">
      <c r="B61" s="9">
        <v>55</v>
      </c>
      <c r="C61" s="47"/>
      <c r="D61" s="59" t="e">
        <f>Sommaire!$F$85</f>
        <v>#N/A</v>
      </c>
      <c r="E61" s="59">
        <f>'Carbone intrinsèque'!$K$40/60</f>
        <v>0</v>
      </c>
      <c r="G61" s="10" t="e">
        <f t="shared" si="5"/>
        <v>#N/A</v>
      </c>
    </row>
    <row r="62" spans="2:7" x14ac:dyDescent="0.4">
      <c r="B62" s="9">
        <v>56</v>
      </c>
      <c r="C62" s="47"/>
      <c r="D62" s="59" t="e">
        <f>Sommaire!$F$85</f>
        <v>#N/A</v>
      </c>
      <c r="E62" s="59">
        <f>'Carbone intrinsèque'!$K$40/60</f>
        <v>0</v>
      </c>
      <c r="G62" s="10" t="e">
        <f t="shared" si="5"/>
        <v>#N/A</v>
      </c>
    </row>
    <row r="63" spans="2:7" x14ac:dyDescent="0.4">
      <c r="B63" s="9">
        <v>57</v>
      </c>
      <c r="C63" s="47"/>
      <c r="D63" s="59" t="e">
        <f>Sommaire!$F$85</f>
        <v>#N/A</v>
      </c>
      <c r="E63" s="59">
        <f>'Carbone intrinsèque'!$K$40/60</f>
        <v>0</v>
      </c>
      <c r="G63" s="10" t="e">
        <f t="shared" si="5"/>
        <v>#N/A</v>
      </c>
    </row>
    <row r="64" spans="2:7" x14ac:dyDescent="0.4">
      <c r="B64" s="9">
        <v>58</v>
      </c>
      <c r="C64" s="47"/>
      <c r="D64" s="59" t="e">
        <f>Sommaire!$F$85</f>
        <v>#N/A</v>
      </c>
      <c r="E64" s="59">
        <f>'Carbone intrinsèque'!$K$40/60</f>
        <v>0</v>
      </c>
      <c r="G64" s="10" t="e">
        <f t="shared" si="5"/>
        <v>#N/A</v>
      </c>
    </row>
    <row r="65" spans="2:7" x14ac:dyDescent="0.4">
      <c r="B65" s="9">
        <v>59</v>
      </c>
      <c r="C65" s="47"/>
      <c r="D65" s="59" t="e">
        <f>Sommaire!$F$85</f>
        <v>#N/A</v>
      </c>
      <c r="E65" s="59">
        <f>'Carbone intrinsèque'!$K$40/60</f>
        <v>0</v>
      </c>
      <c r="G65" s="10" t="e">
        <f t="shared" si="5"/>
        <v>#N/A</v>
      </c>
    </row>
    <row r="66" spans="2:7" ht="15" thickBot="1" x14ac:dyDescent="0.45">
      <c r="B66" s="11">
        <v>60</v>
      </c>
      <c r="C66" s="61"/>
      <c r="D66" s="60" t="e">
        <f>Sommaire!$F$85</f>
        <v>#N/A</v>
      </c>
      <c r="E66" s="60">
        <f>'Carbone intrinsèque'!$K$40/60</f>
        <v>0</v>
      </c>
      <c r="F66" s="12">
        <f>'Carbone intrinsèque'!K45</f>
        <v>0</v>
      </c>
      <c r="G66" s="13" t="e">
        <f t="shared" si="5"/>
        <v>#N/A</v>
      </c>
    </row>
  </sheetData>
  <mergeCells count="1">
    <mergeCell ref="O6:O7"/>
  </mergeCells>
  <conditionalFormatting sqref="V16">
    <cfRule type="containsText" dxfId="4" priority="1" operator="containsText" text="✓">
      <formula>NOT(ISERROR(SEARCH("✓",V16)))</formula>
    </cfRule>
  </conditionalFormatting>
  <conditionalFormatting sqref="Z18 AB18 AD18 AF18 AH18 AJ18 AL18 AN18:AO18">
    <cfRule type="containsText" dxfId="3" priority="2" operator="containsText" text="✓">
      <formula>NOT(ISERROR(SEARCH("✓",Z18)))</formula>
    </cfRule>
  </conditionalFormatting>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FF5E4-BD29-49A0-A949-85F8B17EFF76}">
  <sheetPr codeName="Sheet10">
    <tabColor rgb="FFFF0000"/>
  </sheetPr>
  <dimension ref="B1:N7"/>
  <sheetViews>
    <sheetView workbookViewId="0">
      <selection activeCell="AA10" sqref="AA10"/>
    </sheetView>
  </sheetViews>
  <sheetFormatPr defaultColWidth="8.84375" defaultRowHeight="14.6" x14ac:dyDescent="0.4"/>
  <cols>
    <col min="1" max="5" width="8.84375" style="14"/>
    <col min="6" max="6" width="11.53515625" style="14" customWidth="1"/>
    <col min="7" max="16384" width="8.84375" style="14"/>
  </cols>
  <sheetData>
    <row r="1" spans="2:14" x14ac:dyDescent="0.4">
      <c r="D1" s="14" t="s">
        <v>43</v>
      </c>
      <c r="E1" s="14" t="s">
        <v>22</v>
      </c>
      <c r="F1" s="14" t="s">
        <v>56</v>
      </c>
    </row>
    <row r="2" spans="2:14" x14ac:dyDescent="0.4">
      <c r="B2" s="14" t="s">
        <v>53</v>
      </c>
      <c r="E2" s="47">
        <f>'Autre énergie'!F28</f>
        <v>0</v>
      </c>
      <c r="F2" s="14">
        <f>E2*277.778</f>
        <v>0</v>
      </c>
      <c r="I2" s="662" t="s">
        <v>272</v>
      </c>
      <c r="J2" s="662"/>
      <c r="K2" s="662"/>
      <c r="L2" s="662"/>
      <c r="M2" s="662"/>
      <c r="N2" s="662"/>
    </row>
    <row r="3" spans="2:14" x14ac:dyDescent="0.4">
      <c r="B3" s="14" t="s">
        <v>54</v>
      </c>
      <c r="E3" s="59">
        <f>'Autre énergie'!F56</f>
        <v>0</v>
      </c>
      <c r="F3" s="14">
        <f t="shared" ref="F3:F4" si="0">E3*277.778</f>
        <v>0</v>
      </c>
      <c r="I3" s="662"/>
      <c r="J3" s="662"/>
      <c r="K3" s="662"/>
      <c r="L3" s="662"/>
      <c r="M3" s="662"/>
      <c r="N3" s="662"/>
    </row>
    <row r="4" spans="2:14" x14ac:dyDescent="0.4">
      <c r="B4" s="14" t="s">
        <v>51</v>
      </c>
      <c r="E4" s="47">
        <f>'Autre énergie'!F43</f>
        <v>0</v>
      </c>
      <c r="F4" s="14">
        <f t="shared" si="0"/>
        <v>0</v>
      </c>
      <c r="I4" s="662"/>
      <c r="J4" s="662"/>
      <c r="K4" s="662"/>
      <c r="L4" s="662"/>
      <c r="M4" s="662"/>
      <c r="N4" s="662"/>
    </row>
    <row r="5" spans="2:14" x14ac:dyDescent="0.4">
      <c r="B5" s="14" t="s">
        <v>55</v>
      </c>
      <c r="D5" s="14">
        <f>Électricité!P13</f>
        <v>0</v>
      </c>
      <c r="F5" s="14">
        <f>D5</f>
        <v>0</v>
      </c>
      <c r="I5" s="662"/>
      <c r="J5" s="662"/>
      <c r="K5" s="662"/>
      <c r="L5" s="662"/>
      <c r="M5" s="662"/>
      <c r="N5" s="662"/>
    </row>
    <row r="6" spans="2:14" x14ac:dyDescent="0.4">
      <c r="I6" s="662"/>
      <c r="J6" s="662"/>
      <c r="K6" s="662"/>
      <c r="L6" s="662"/>
      <c r="M6" s="662"/>
      <c r="N6" s="662"/>
    </row>
    <row r="7" spans="2:14" x14ac:dyDescent="0.4">
      <c r="E7" s="14" t="s">
        <v>4</v>
      </c>
      <c r="F7" s="14">
        <f>SUM(F2:F5)</f>
        <v>0</v>
      </c>
    </row>
  </sheetData>
  <mergeCells count="1">
    <mergeCell ref="I2:N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C12D1-89EE-4D8D-8381-B562F21333CD}">
  <sheetPr codeName="Sheet11">
    <tabColor rgb="FFFF0000"/>
  </sheetPr>
  <dimension ref="A2:P8762"/>
  <sheetViews>
    <sheetView workbookViewId="0">
      <selection activeCell="E18" sqref="E18"/>
    </sheetView>
  </sheetViews>
  <sheetFormatPr defaultRowHeight="14.6" x14ac:dyDescent="0.4"/>
  <cols>
    <col min="1" max="1" width="13.53515625" customWidth="1"/>
    <col min="2" max="2" width="11.53515625" bestFit="1" customWidth="1"/>
    <col min="3" max="3" width="12.84375" customWidth="1"/>
    <col min="4" max="4" width="15" customWidth="1"/>
    <col min="5" max="6" width="28.07421875" style="1" customWidth="1"/>
    <col min="9" max="9" width="12.3046875" customWidth="1"/>
    <col min="10" max="10" width="12.84375" customWidth="1"/>
    <col min="11" max="11" width="14" customWidth="1"/>
    <col min="13" max="13" width="17.53515625" customWidth="1"/>
  </cols>
  <sheetData>
    <row r="2" spans="1:16" x14ac:dyDescent="0.4">
      <c r="A2" s="56" t="s">
        <v>0</v>
      </c>
      <c r="B2" s="56" t="s">
        <v>1</v>
      </c>
      <c r="C2" s="56" t="s">
        <v>50</v>
      </c>
      <c r="D2" s="56" t="s">
        <v>40</v>
      </c>
      <c r="E2" s="57" t="s">
        <v>49</v>
      </c>
      <c r="F2" s="57" t="s">
        <v>622</v>
      </c>
    </row>
    <row r="3" spans="1:16" x14ac:dyDescent="0.4">
      <c r="A3" s="20">
        <f>Électricité!N3640</f>
        <v>43617</v>
      </c>
      <c r="B3" s="21">
        <f>Électricité!O3640</f>
        <v>3.1225022567582528E-17</v>
      </c>
      <c r="C3" s="22">
        <f>Électricité!P3640</f>
        <v>0</v>
      </c>
      <c r="D3" s="22">
        <f>Électricité!S3640</f>
        <v>0</v>
      </c>
      <c r="E3" s="23" t="str">
        <f t="shared" ref="E3:E11" si="0">CONCATENATE(TEXT(A3,"mm/dd/yyyy")," ",TEXT(B3,"hh:mm:ss AM/PM"))</f>
        <v>06/01/2019 12:00:00 AM</v>
      </c>
      <c r="F3" s="23" t="str">
        <f>TEXT(A3,"mmm")</f>
        <v>Jun</v>
      </c>
      <c r="H3" s="667" t="s">
        <v>41</v>
      </c>
      <c r="I3" s="668"/>
      <c r="J3" s="668"/>
      <c r="K3" s="668"/>
      <c r="L3" s="668"/>
      <c r="M3" s="669"/>
    </row>
    <row r="4" spans="1:16" x14ac:dyDescent="0.4">
      <c r="A4" s="20">
        <f>Électricité!N3641</f>
        <v>43617</v>
      </c>
      <c r="B4" s="21">
        <f>Électricité!O3641</f>
        <v>4.1666666666666699E-2</v>
      </c>
      <c r="C4" s="22">
        <f>Électricité!P3641</f>
        <v>0</v>
      </c>
      <c r="D4" s="22">
        <f>Électricité!S3641</f>
        <v>0</v>
      </c>
      <c r="E4" s="23" t="str">
        <f t="shared" si="0"/>
        <v>06/01/2019 01:00:00 AM</v>
      </c>
      <c r="F4" s="23" t="str">
        <f t="shared" ref="F4:F66" si="1">TEXT(A4,"mmm")</f>
        <v>Jun</v>
      </c>
      <c r="H4" s="670"/>
      <c r="I4" s="671"/>
      <c r="J4" s="671"/>
      <c r="K4" s="671"/>
      <c r="L4" s="671"/>
      <c r="M4" s="672"/>
    </row>
    <row r="5" spans="1:16" x14ac:dyDescent="0.4">
      <c r="A5" s="20">
        <f>Électricité!N3642</f>
        <v>43617</v>
      </c>
      <c r="B5" s="21">
        <f>Électricité!O3642</f>
        <v>8.333333333333337E-2</v>
      </c>
      <c r="C5" s="22">
        <f>Électricité!P3642</f>
        <v>0</v>
      </c>
      <c r="D5" s="22">
        <f>Électricité!S3642</f>
        <v>0</v>
      </c>
      <c r="E5" s="23" t="str">
        <f t="shared" si="0"/>
        <v>06/01/2019 02:00:00 AM</v>
      </c>
      <c r="F5" s="23" t="str">
        <f t="shared" si="1"/>
        <v>Jun</v>
      </c>
      <c r="H5" s="673"/>
      <c r="I5" s="674"/>
      <c r="J5" s="673" t="s">
        <v>2</v>
      </c>
      <c r="K5" s="674"/>
      <c r="L5" s="673" t="s">
        <v>3</v>
      </c>
      <c r="M5" s="674"/>
    </row>
    <row r="6" spans="1:16" x14ac:dyDescent="0.4">
      <c r="A6" s="20">
        <f>Électricité!N3643</f>
        <v>43617</v>
      </c>
      <c r="B6" s="21">
        <f>Électricité!O3643</f>
        <v>0.12500000000000006</v>
      </c>
      <c r="C6" s="22">
        <f>Électricité!P3643</f>
        <v>0</v>
      </c>
      <c r="D6" s="22">
        <f>Électricité!S3643</f>
        <v>0</v>
      </c>
      <c r="E6" s="23" t="str">
        <f t="shared" si="0"/>
        <v>06/01/2019 03:00:00 AM</v>
      </c>
      <c r="F6" s="23" t="str">
        <f t="shared" si="1"/>
        <v>Jun</v>
      </c>
      <c r="H6" s="675"/>
      <c r="I6" s="676"/>
      <c r="J6" s="677"/>
      <c r="K6" s="678"/>
      <c r="L6" s="677"/>
      <c r="M6" s="678"/>
    </row>
    <row r="7" spans="1:16" x14ac:dyDescent="0.4">
      <c r="A7" s="20">
        <f>Électricité!N3644</f>
        <v>43617</v>
      </c>
      <c r="B7" s="21">
        <f>Électricité!O3644</f>
        <v>0.16666666666666669</v>
      </c>
      <c r="C7" s="22">
        <f>Électricité!P3644</f>
        <v>0</v>
      </c>
      <c r="D7" s="22">
        <f>Électricité!S3644</f>
        <v>0</v>
      </c>
      <c r="E7" s="23" t="str">
        <f t="shared" si="0"/>
        <v>06/01/2019 04:00:00 AM</v>
      </c>
      <c r="F7" s="23" t="str">
        <f t="shared" si="1"/>
        <v>Jun</v>
      </c>
      <c r="H7" s="664"/>
      <c r="I7" s="664"/>
      <c r="J7" s="663"/>
      <c r="K7" s="663"/>
      <c r="L7" s="663"/>
      <c r="M7" s="663"/>
    </row>
    <row r="8" spans="1:16" x14ac:dyDescent="0.4">
      <c r="A8" s="20">
        <f>Électricité!N3645</f>
        <v>43617</v>
      </c>
      <c r="B8" s="21">
        <f>Électricité!O3645</f>
        <v>0.20833333333333337</v>
      </c>
      <c r="C8" s="22">
        <f>Électricité!P3645</f>
        <v>0</v>
      </c>
      <c r="D8" s="22">
        <f>Électricité!S3645</f>
        <v>0</v>
      </c>
      <c r="E8" s="23" t="str">
        <f t="shared" si="0"/>
        <v>06/01/2019 05:00:00 AM</v>
      </c>
      <c r="F8" s="23" t="str">
        <f t="shared" si="1"/>
        <v>Jun</v>
      </c>
      <c r="H8" s="664" t="s">
        <v>40</v>
      </c>
      <c r="I8" s="664"/>
      <c r="J8" s="666">
        <f>MAX(D2931:D8762)</f>
        <v>0</v>
      </c>
      <c r="K8" s="666"/>
      <c r="L8" s="666">
        <f>MAX(D3:D2930)</f>
        <v>0</v>
      </c>
      <c r="M8" s="666"/>
      <c r="N8">
        <f>ROUND(MAX(D2931:D8762),1)</f>
        <v>0</v>
      </c>
      <c r="O8">
        <f>ROUND(MAX(D3:D2930),1)</f>
        <v>0</v>
      </c>
    </row>
    <row r="9" spans="1:16" x14ac:dyDescent="0.4">
      <c r="A9" s="20">
        <f>Électricité!N3646</f>
        <v>43617</v>
      </c>
      <c r="B9" s="21">
        <f>Électricité!O3646</f>
        <v>0.25</v>
      </c>
      <c r="C9" s="22">
        <f>Électricité!P3646</f>
        <v>0</v>
      </c>
      <c r="D9" s="22">
        <f>Électricité!S3646</f>
        <v>0</v>
      </c>
      <c r="E9" s="23" t="str">
        <f t="shared" si="0"/>
        <v>06/01/2019 06:00:00 AM</v>
      </c>
      <c r="F9" s="23" t="str">
        <f t="shared" si="1"/>
        <v>Jun</v>
      </c>
      <c r="H9" s="664" t="s">
        <v>47</v>
      </c>
      <c r="I9" s="664"/>
      <c r="J9" s="663" t="str">
        <f>VLOOKUP(J8,D2931:E8762,2,FALSE)</f>
        <v>01/01/2019 12:00:00 AM</v>
      </c>
      <c r="K9" s="663"/>
      <c r="L9" s="663" t="str">
        <f>VLOOKUP(L8,D3:E2930,2,FALSE)</f>
        <v>06/01/2019 12:00:00 AM</v>
      </c>
      <c r="M9" s="663"/>
    </row>
    <row r="10" spans="1:16" x14ac:dyDescent="0.4">
      <c r="A10" s="20">
        <f>Électricité!N3647</f>
        <v>43617</v>
      </c>
      <c r="B10" s="21">
        <f>Électricité!O3647</f>
        <v>0.29166666666666669</v>
      </c>
      <c r="C10" s="22">
        <f>Électricité!P3647</f>
        <v>0</v>
      </c>
      <c r="D10" s="22">
        <f>Électricité!S3647</f>
        <v>0</v>
      </c>
      <c r="E10" s="23" t="str">
        <f t="shared" si="0"/>
        <v>06/01/2019 07:00:00 AM</v>
      </c>
      <c r="F10" s="23" t="str">
        <f t="shared" si="1"/>
        <v>Jun</v>
      </c>
    </row>
    <row r="11" spans="1:16" x14ac:dyDescent="0.4">
      <c r="A11" s="20">
        <f>Électricité!N3648</f>
        <v>43617</v>
      </c>
      <c r="B11" s="21">
        <f>Électricité!O3648</f>
        <v>0.33333333333333337</v>
      </c>
      <c r="C11" s="22">
        <f>Électricité!P3648</f>
        <v>0</v>
      </c>
      <c r="D11" s="22">
        <f>Électricité!S3648</f>
        <v>0</v>
      </c>
      <c r="E11" s="23" t="str">
        <f t="shared" si="0"/>
        <v>06/01/2019 08:00:00 AM</v>
      </c>
      <c r="F11" s="23" t="str">
        <f t="shared" si="1"/>
        <v>Jun</v>
      </c>
      <c r="K11" t="s">
        <v>64</v>
      </c>
    </row>
    <row r="12" spans="1:16" x14ac:dyDescent="0.4">
      <c r="A12" s="20">
        <f>Électricité!N3649</f>
        <v>43617</v>
      </c>
      <c r="B12" s="21">
        <f>Électricité!O3649</f>
        <v>0.375</v>
      </c>
      <c r="C12" s="22">
        <f>Électricité!P3649</f>
        <v>0</v>
      </c>
      <c r="D12" s="22">
        <f>Électricité!S3649</f>
        <v>0</v>
      </c>
      <c r="E12" s="23" t="str">
        <f t="shared" ref="E12:E75" si="2">CONCATENATE(TEXT(A12,"mm/dd/yyyy")," ",TEXT(B12,"hh:mm:ss AM/PM"))</f>
        <v>06/01/2019 09:00:00 AM</v>
      </c>
      <c r="F12" s="23" t="str">
        <f t="shared" si="1"/>
        <v>Jun</v>
      </c>
    </row>
    <row r="13" spans="1:16" ht="14.6" customHeight="1" x14ac:dyDescent="0.4">
      <c r="A13" s="20">
        <f>Électricité!N3650</f>
        <v>43617</v>
      </c>
      <c r="B13" s="21">
        <f>Électricité!O3650</f>
        <v>0.41666666666666669</v>
      </c>
      <c r="C13" s="22">
        <f>Électricité!P3650</f>
        <v>0</v>
      </c>
      <c r="D13" s="22">
        <f>Électricité!S3650</f>
        <v>0</v>
      </c>
      <c r="E13" s="23" t="str">
        <f t="shared" si="2"/>
        <v>06/01/2019 10:00:00 AM</v>
      </c>
      <c r="F13" s="23" t="str">
        <f t="shared" si="1"/>
        <v>Jun</v>
      </c>
      <c r="H13" s="665" t="s">
        <v>52</v>
      </c>
      <c r="I13" s="665"/>
      <c r="J13" s="665"/>
      <c r="K13" s="665"/>
      <c r="L13" s="665"/>
      <c r="M13" s="665"/>
      <c r="N13" s="665"/>
      <c r="O13" s="665"/>
      <c r="P13" s="665"/>
    </row>
    <row r="14" spans="1:16" x14ac:dyDescent="0.4">
      <c r="A14" s="20">
        <f>Électricité!N3651</f>
        <v>43617</v>
      </c>
      <c r="B14" s="21">
        <f>Électricité!O3651</f>
        <v>0.45833333333333337</v>
      </c>
      <c r="C14" s="22">
        <f>Électricité!P3651</f>
        <v>0</v>
      </c>
      <c r="D14" s="22">
        <f>Électricité!S3651</f>
        <v>0</v>
      </c>
      <c r="E14" s="23" t="str">
        <f t="shared" si="2"/>
        <v>06/01/2019 11:00:00 AM</v>
      </c>
      <c r="F14" s="23" t="str">
        <f t="shared" si="1"/>
        <v>Jun</v>
      </c>
      <c r="H14" s="665"/>
      <c r="I14" s="665"/>
      <c r="J14" s="665"/>
      <c r="K14" s="665"/>
      <c r="L14" s="665"/>
      <c r="M14" s="665"/>
      <c r="N14" s="665"/>
      <c r="O14" s="665"/>
      <c r="P14" s="665"/>
    </row>
    <row r="15" spans="1:16" x14ac:dyDescent="0.4">
      <c r="A15" s="20">
        <f>Électricité!N3652</f>
        <v>43617</v>
      </c>
      <c r="B15" s="21">
        <f>Électricité!O3652</f>
        <v>0.50000000000000011</v>
      </c>
      <c r="C15" s="22">
        <f>Électricité!P3652</f>
        <v>0</v>
      </c>
      <c r="D15" s="22">
        <f>Électricité!S3652</f>
        <v>0</v>
      </c>
      <c r="E15" s="23" t="str">
        <f t="shared" si="2"/>
        <v>06/01/2019 12:00:00 PM</v>
      </c>
      <c r="F15" s="23" t="str">
        <f t="shared" si="1"/>
        <v>Jun</v>
      </c>
      <c r="H15" s="665"/>
      <c r="I15" s="665"/>
      <c r="J15" s="665"/>
      <c r="K15" s="665"/>
      <c r="L15" s="665"/>
      <c r="M15" s="665"/>
      <c r="N15" s="665"/>
      <c r="O15" s="665"/>
      <c r="P15" s="665"/>
    </row>
    <row r="16" spans="1:16" x14ac:dyDescent="0.4">
      <c r="A16" s="20">
        <f>Électricité!N3653</f>
        <v>43617</v>
      </c>
      <c r="B16" s="21">
        <f>Électricité!O3653</f>
        <v>0.54166666666666674</v>
      </c>
      <c r="C16" s="22">
        <f>Électricité!P3653</f>
        <v>0</v>
      </c>
      <c r="D16" s="22">
        <f>Électricité!S3653</f>
        <v>0</v>
      </c>
      <c r="E16" s="23" t="str">
        <f t="shared" si="2"/>
        <v>06/01/2019 01:00:00 PM</v>
      </c>
      <c r="F16" s="23" t="str">
        <f t="shared" si="1"/>
        <v>Jun</v>
      </c>
      <c r="H16" s="353"/>
      <c r="I16" s="353"/>
      <c r="J16" s="353"/>
      <c r="K16" s="353"/>
      <c r="L16" s="353"/>
      <c r="M16" s="353"/>
    </row>
    <row r="17" spans="1:13" ht="18.45" x14ac:dyDescent="0.4">
      <c r="A17" s="20">
        <f>Électricité!N3654</f>
        <v>43617</v>
      </c>
      <c r="B17" s="21">
        <f>Électricité!O3654</f>
        <v>0.58333333333333337</v>
      </c>
      <c r="C17" s="22">
        <f>Électricité!P3654</f>
        <v>0</v>
      </c>
      <c r="D17" s="22">
        <f>Électricité!S3654</f>
        <v>0</v>
      </c>
      <c r="E17" s="23" t="str">
        <f t="shared" si="2"/>
        <v>06/01/2019 02:00:00 PM</v>
      </c>
      <c r="F17" s="23" t="str">
        <f t="shared" si="1"/>
        <v>Jun</v>
      </c>
      <c r="H17" s="384" t="s">
        <v>709</v>
      </c>
      <c r="I17" s="354"/>
      <c r="J17" s="354"/>
      <c r="K17" s="354"/>
      <c r="L17" s="353"/>
      <c r="M17" s="353"/>
    </row>
    <row r="18" spans="1:13" x14ac:dyDescent="0.4">
      <c r="A18" s="20">
        <f>Électricité!N3655</f>
        <v>43617</v>
      </c>
      <c r="B18" s="21">
        <f>Électricité!O3655</f>
        <v>0.62500000000000011</v>
      </c>
      <c r="C18" s="22">
        <f>Électricité!P3655</f>
        <v>0</v>
      </c>
      <c r="D18" s="22">
        <f>Électricité!S3655</f>
        <v>0</v>
      </c>
      <c r="E18" s="23" t="str">
        <f t="shared" si="2"/>
        <v>06/01/2019 03:00:00 PM</v>
      </c>
      <c r="F18" s="23" t="str">
        <f t="shared" si="1"/>
        <v>Jun</v>
      </c>
      <c r="H18" s="355" t="s">
        <v>622</v>
      </c>
      <c r="I18" s="356" t="s">
        <v>623</v>
      </c>
      <c r="J18" s="356" t="s">
        <v>624</v>
      </c>
      <c r="K18" s="357" t="s">
        <v>625</v>
      </c>
    </row>
    <row r="19" spans="1:13" x14ac:dyDescent="0.4">
      <c r="A19" s="20">
        <f>Électricité!N3656</f>
        <v>43617</v>
      </c>
      <c r="B19" s="21">
        <f>Électricité!O3656</f>
        <v>0.66666666666666674</v>
      </c>
      <c r="C19" s="22">
        <f>Électricité!P3656</f>
        <v>0</v>
      </c>
      <c r="D19" s="22">
        <f>Électricité!S3656</f>
        <v>0</v>
      </c>
      <c r="E19" s="23" t="str">
        <f t="shared" si="2"/>
        <v>06/01/2019 04:00:00 PM</v>
      </c>
      <c r="F19" s="23" t="str">
        <f t="shared" si="1"/>
        <v>Jun</v>
      </c>
      <c r="H19" s="358" t="s">
        <v>626</v>
      </c>
      <c r="I19" s="198">
        <f>_xlfn.MAXIFS($D$3:$D$8762,$F$3:$F$8762,H19)</f>
        <v>0</v>
      </c>
      <c r="J19" s="359" t="str" cm="1">
        <f t="array" ref="J19">INDEX($E$3:$E$8762,MATCH(1,(($D$3:$D$8762=I19)*($F$3:$F$8762=H19)),0))</f>
        <v>10/01/2019 12:00:00 AM</v>
      </c>
      <c r="K19" s="360">
        <f>SUMIFS($D$3:$D$8762, $A$3:$A$8762, "&gt;=" &amp; DATE(YEAR(J19), MONTH(J19), 1), $A$3:$A$8762, "&lt;" &amp; EDATE(DATE(YEAR(J19), MONTH(J19), 1), 1))</f>
        <v>0</v>
      </c>
    </row>
    <row r="20" spans="1:13" x14ac:dyDescent="0.4">
      <c r="A20" s="20">
        <f>Électricité!N3657</f>
        <v>43617</v>
      </c>
      <c r="B20" s="21">
        <f>Électricité!O3657</f>
        <v>0.70833333333333337</v>
      </c>
      <c r="C20" s="22">
        <f>Électricité!P3657</f>
        <v>0</v>
      </c>
      <c r="D20" s="22">
        <f>Électricité!S3657</f>
        <v>0</v>
      </c>
      <c r="E20" s="23" t="str">
        <f t="shared" si="2"/>
        <v>06/01/2019 05:00:00 PM</v>
      </c>
      <c r="F20" s="23" t="str">
        <f t="shared" si="1"/>
        <v>Jun</v>
      </c>
      <c r="H20" s="358" t="s">
        <v>627</v>
      </c>
      <c r="I20" s="198">
        <f>_xlfn.MAXIFS($D$3:$D$8762,$F$3:$F$8762,H20)</f>
        <v>0</v>
      </c>
      <c r="J20" s="359" t="str" cm="1">
        <f t="array" ref="J20">INDEX($E$3:$E$8762,MATCH(1,(($D$3:$D$8762=I20)*($F$3:$F$8762=H20)),0))</f>
        <v>11/01/2019 12:00:00 AM</v>
      </c>
      <c r="K20" s="361">
        <f t="shared" ref="K20:K30" si="3">SUMIFS($D$3:$D$8762, $A$3:$A$8762, "&gt;=" &amp; DATE(YEAR(J20), MONTH(J20), 1), $A$3:$A$8762, "&lt;" &amp; EDATE(DATE(YEAR(J20), MONTH(J20), 1), 1))</f>
        <v>0</v>
      </c>
    </row>
    <row r="21" spans="1:13" x14ac:dyDescent="0.4">
      <c r="A21" s="20">
        <f>Électricité!N3658</f>
        <v>43617</v>
      </c>
      <c r="B21" s="21">
        <f>Électricité!O3658</f>
        <v>0.75000000000000011</v>
      </c>
      <c r="C21" s="22">
        <f>Électricité!P3658</f>
        <v>0</v>
      </c>
      <c r="D21" s="22">
        <f>Électricité!S3658</f>
        <v>0</v>
      </c>
      <c r="E21" s="23" t="str">
        <f t="shared" si="2"/>
        <v>06/01/2019 06:00:00 PM</v>
      </c>
      <c r="F21" s="23" t="str">
        <f t="shared" si="1"/>
        <v>Jun</v>
      </c>
      <c r="H21" s="358" t="s">
        <v>628</v>
      </c>
      <c r="I21" s="198">
        <f t="shared" ref="I21:I30" si="4">_xlfn.MAXIFS($D$3:$D$8762,$F$3:$F$8762,H21)</f>
        <v>0</v>
      </c>
      <c r="J21" s="359" t="str" cm="1">
        <f t="array" ref="J21">INDEX($E$3:$E$8762,MATCH(1,(($D$3:$D$8762=I21)*($F$3:$F$8762=H21)),0))</f>
        <v>12/01/2019 12:00:00 AM</v>
      </c>
      <c r="K21" s="361">
        <f t="shared" si="3"/>
        <v>0</v>
      </c>
    </row>
    <row r="22" spans="1:13" x14ac:dyDescent="0.4">
      <c r="A22" s="20">
        <f>Électricité!N3659</f>
        <v>43617</v>
      </c>
      <c r="B22" s="21">
        <f>Électricité!O3659</f>
        <v>0.79166666666666674</v>
      </c>
      <c r="C22" s="22">
        <f>Électricité!P3659</f>
        <v>0</v>
      </c>
      <c r="D22" s="22">
        <f>Électricité!S3659</f>
        <v>0</v>
      </c>
      <c r="E22" s="23" t="str">
        <f t="shared" si="2"/>
        <v>06/01/2019 07:00:00 PM</v>
      </c>
      <c r="F22" s="23" t="str">
        <f t="shared" si="1"/>
        <v>Jun</v>
      </c>
      <c r="H22" s="358" t="s">
        <v>629</v>
      </c>
      <c r="I22" s="198">
        <f t="shared" si="4"/>
        <v>0</v>
      </c>
      <c r="J22" s="359" t="str" cm="1">
        <f t="array" ref="J22">INDEX($E$3:$E$8762,MATCH(1,(($D$3:$D$8762=I22)*($F$3:$F$8762=H22)),0))</f>
        <v>01/01/2019 12:00:00 AM</v>
      </c>
      <c r="K22" s="361">
        <f t="shared" si="3"/>
        <v>0</v>
      </c>
    </row>
    <row r="23" spans="1:13" x14ac:dyDescent="0.4">
      <c r="A23" s="20">
        <f>Électricité!N3660</f>
        <v>43617</v>
      </c>
      <c r="B23" s="21">
        <f>Électricité!O3660</f>
        <v>0.83333333333333337</v>
      </c>
      <c r="C23" s="22">
        <f>Électricité!P3660</f>
        <v>0</v>
      </c>
      <c r="D23" s="22">
        <f>Électricité!S3660</f>
        <v>0</v>
      </c>
      <c r="E23" s="23" t="str">
        <f t="shared" si="2"/>
        <v>06/01/2019 08:00:00 PM</v>
      </c>
      <c r="F23" s="23" t="str">
        <f t="shared" si="1"/>
        <v>Jun</v>
      </c>
      <c r="H23" s="358" t="s">
        <v>630</v>
      </c>
      <c r="I23" s="198">
        <f t="shared" si="4"/>
        <v>0</v>
      </c>
      <c r="J23" s="359" t="str" cm="1">
        <f t="array" ref="J23">INDEX($E$3:$E$8762,MATCH(1,(($D$3:$D$8762=I23)*($F$3:$F$8762=H23)),0))</f>
        <v>02/01/2019 12:00:00 AM</v>
      </c>
      <c r="K23" s="361">
        <f t="shared" si="3"/>
        <v>0</v>
      </c>
    </row>
    <row r="24" spans="1:13" x14ac:dyDescent="0.4">
      <c r="A24" s="20">
        <f>Électricité!N3661</f>
        <v>43617</v>
      </c>
      <c r="B24" s="21">
        <f>Électricité!O3661</f>
        <v>0.87500000000000011</v>
      </c>
      <c r="C24" s="22">
        <f>Électricité!P3661</f>
        <v>0</v>
      </c>
      <c r="D24" s="22">
        <f>Électricité!S3661</f>
        <v>0</v>
      </c>
      <c r="E24" s="23" t="str">
        <f t="shared" si="2"/>
        <v>06/01/2019 09:00:00 PM</v>
      </c>
      <c r="F24" s="23" t="str">
        <f t="shared" si="1"/>
        <v>Jun</v>
      </c>
      <c r="H24" s="358" t="s">
        <v>631</v>
      </c>
      <c r="I24" s="198">
        <f t="shared" si="4"/>
        <v>0</v>
      </c>
      <c r="J24" s="359" t="str" cm="1">
        <f t="array" ref="J24">INDEX($E$3:$E$8762,MATCH(1,(($D$3:$D$8762=I24)*($F$3:$F$8762=H24)),0))</f>
        <v>03/01/2019 12:00:00 AM</v>
      </c>
      <c r="K24" s="361">
        <f t="shared" si="3"/>
        <v>0</v>
      </c>
    </row>
    <row r="25" spans="1:13" x14ac:dyDescent="0.4">
      <c r="A25" s="20">
        <f>Électricité!N3662</f>
        <v>43617</v>
      </c>
      <c r="B25" s="21">
        <f>Électricité!O3662</f>
        <v>0.91666666666666674</v>
      </c>
      <c r="C25" s="22">
        <f>Électricité!P3662</f>
        <v>0</v>
      </c>
      <c r="D25" s="22">
        <f>Électricité!S3662</f>
        <v>0</v>
      </c>
      <c r="E25" s="23" t="str">
        <f t="shared" si="2"/>
        <v>06/01/2019 10:00:00 PM</v>
      </c>
      <c r="F25" s="23" t="str">
        <f t="shared" si="1"/>
        <v>Jun</v>
      </c>
      <c r="H25" s="358" t="s">
        <v>632</v>
      </c>
      <c r="I25" s="198">
        <f t="shared" si="4"/>
        <v>0</v>
      </c>
      <c r="J25" s="359" t="str" cm="1">
        <f t="array" ref="J25">INDEX($E$3:$E$8762,MATCH(1,(($D$3:$D$8762=I25)*($F$3:$F$8762=H25)),0))</f>
        <v>04/01/2019 12:00:00 AM</v>
      </c>
      <c r="K25" s="361">
        <f t="shared" si="3"/>
        <v>0</v>
      </c>
    </row>
    <row r="26" spans="1:13" x14ac:dyDescent="0.4">
      <c r="A26" s="20">
        <f>Électricité!N3663</f>
        <v>43617</v>
      </c>
      <c r="B26" s="21">
        <f>Électricité!O3663</f>
        <v>0.95833333333333337</v>
      </c>
      <c r="C26" s="22">
        <f>Électricité!P3663</f>
        <v>0</v>
      </c>
      <c r="D26" s="22">
        <f>Électricité!S3663</f>
        <v>0</v>
      </c>
      <c r="E26" s="23" t="str">
        <f t="shared" si="2"/>
        <v>06/01/2019 11:00:00 PM</v>
      </c>
      <c r="F26" s="23" t="str">
        <f t="shared" si="1"/>
        <v>Jun</v>
      </c>
      <c r="H26" s="358" t="s">
        <v>633</v>
      </c>
      <c r="I26" s="198">
        <f t="shared" si="4"/>
        <v>0</v>
      </c>
      <c r="J26" s="359" t="str" cm="1">
        <f t="array" ref="J26">INDEX($E$3:$E$8762,MATCH(1,(($D$3:$D$8762=I26)*($F$3:$F$8762=H26)),0))</f>
        <v>05/01/2019 12:00:00 AM</v>
      </c>
      <c r="K26" s="361">
        <f t="shared" si="3"/>
        <v>0</v>
      </c>
    </row>
    <row r="27" spans="1:13" x14ac:dyDescent="0.4">
      <c r="A27" s="20">
        <f>Électricité!N3664</f>
        <v>43618</v>
      </c>
      <c r="B27" s="21">
        <f>Électricité!O3664</f>
        <v>3.1225022567582528E-17</v>
      </c>
      <c r="C27" s="22">
        <f>Électricité!P3664</f>
        <v>0</v>
      </c>
      <c r="D27" s="22">
        <f>Électricité!S3664</f>
        <v>0</v>
      </c>
      <c r="E27" s="23" t="str">
        <f t="shared" si="2"/>
        <v>06/02/2019 12:00:00 AM</v>
      </c>
      <c r="F27" s="23" t="str">
        <f t="shared" si="1"/>
        <v>Jun</v>
      </c>
      <c r="H27" s="358" t="s">
        <v>634</v>
      </c>
      <c r="I27" s="198">
        <f t="shared" si="4"/>
        <v>0</v>
      </c>
      <c r="J27" s="359" t="str" cm="1">
        <f t="array" ref="J27">INDEX($E$3:$E$8762,MATCH(1,(($D$3:$D$8762=I27)*($F$3:$F$8762=H27)),0))</f>
        <v>06/01/2019 12:00:00 AM</v>
      </c>
      <c r="K27" s="361">
        <f t="shared" si="3"/>
        <v>0</v>
      </c>
    </row>
    <row r="28" spans="1:13" x14ac:dyDescent="0.4">
      <c r="A28" s="20">
        <f>Électricité!N3665</f>
        <v>43618</v>
      </c>
      <c r="B28" s="21">
        <f>Électricité!O3665</f>
        <v>4.1666666666666699E-2</v>
      </c>
      <c r="C28" s="22">
        <f>Électricité!P3665</f>
        <v>0</v>
      </c>
      <c r="D28" s="22">
        <f>Électricité!S3665</f>
        <v>0</v>
      </c>
      <c r="E28" s="23" t="str">
        <f t="shared" si="2"/>
        <v>06/02/2019 01:00:00 AM</v>
      </c>
      <c r="F28" s="23" t="str">
        <f t="shared" si="1"/>
        <v>Jun</v>
      </c>
      <c r="H28" s="358" t="s">
        <v>635</v>
      </c>
      <c r="I28" s="198">
        <f t="shared" si="4"/>
        <v>0</v>
      </c>
      <c r="J28" s="359" t="str" cm="1">
        <f t="array" ref="J28">INDEX($E$3:$E$8762,MATCH(1,(($D$3:$D$8762=I28)*($F$3:$F$8762=H28)),0))</f>
        <v>07/01/2019 12:00:00 AM</v>
      </c>
      <c r="K28" s="361">
        <f t="shared" si="3"/>
        <v>0</v>
      </c>
    </row>
    <row r="29" spans="1:13" x14ac:dyDescent="0.4">
      <c r="A29" s="20">
        <f>Électricité!N3666</f>
        <v>43618</v>
      </c>
      <c r="B29" s="21">
        <f>Électricité!O3666</f>
        <v>8.333333333333337E-2</v>
      </c>
      <c r="C29" s="22">
        <f>Électricité!P3666</f>
        <v>0</v>
      </c>
      <c r="D29" s="22">
        <f>Électricité!S3666</f>
        <v>0</v>
      </c>
      <c r="E29" s="23" t="str">
        <f t="shared" si="2"/>
        <v>06/02/2019 02:00:00 AM</v>
      </c>
      <c r="F29" s="23" t="str">
        <f t="shared" si="1"/>
        <v>Jun</v>
      </c>
      <c r="H29" s="358" t="s">
        <v>636</v>
      </c>
      <c r="I29" s="198">
        <f t="shared" si="4"/>
        <v>0</v>
      </c>
      <c r="J29" s="359" t="str" cm="1">
        <f t="array" ref="J29">INDEX($E$3:$E$8762,MATCH(1,(($D$3:$D$8762=I29)*($F$3:$F$8762=H29)),0))</f>
        <v>08/01/2019 12:00:00 AM</v>
      </c>
      <c r="K29" s="361">
        <f t="shared" si="3"/>
        <v>0</v>
      </c>
    </row>
    <row r="30" spans="1:13" x14ac:dyDescent="0.4">
      <c r="A30" s="20">
        <f>Électricité!N3667</f>
        <v>43618</v>
      </c>
      <c r="B30" s="21">
        <f>Électricité!O3667</f>
        <v>0.12500000000000006</v>
      </c>
      <c r="C30" s="22">
        <f>Électricité!P3667</f>
        <v>0</v>
      </c>
      <c r="D30" s="22">
        <f>Électricité!S3667</f>
        <v>0</v>
      </c>
      <c r="E30" s="23" t="str">
        <f t="shared" si="2"/>
        <v>06/02/2019 03:00:00 AM</v>
      </c>
      <c r="F30" s="23" t="str">
        <f t="shared" si="1"/>
        <v>Jun</v>
      </c>
      <c r="H30" s="362" t="s">
        <v>637</v>
      </c>
      <c r="I30" s="198">
        <f t="shared" si="4"/>
        <v>0</v>
      </c>
      <c r="J30" s="363" t="str" cm="1">
        <f t="array" ref="J30">INDEX($E$3:$E$8762,MATCH(1,(($D$3:$D$8762=I30)*($F$3:$F$8762=H30)),0))</f>
        <v>09/01/2019 12:00:00 AM</v>
      </c>
      <c r="K30" s="364">
        <f t="shared" si="3"/>
        <v>0</v>
      </c>
    </row>
    <row r="31" spans="1:13" x14ac:dyDescent="0.4">
      <c r="A31" s="20">
        <f>Électricité!N3668</f>
        <v>43618</v>
      </c>
      <c r="B31" s="21">
        <f>Électricité!O3668</f>
        <v>0.16666666666666669</v>
      </c>
      <c r="C31" s="22">
        <f>Électricité!P3668</f>
        <v>0</v>
      </c>
      <c r="D31" s="22">
        <f>Électricité!S3668</f>
        <v>0</v>
      </c>
      <c r="E31" s="23" t="str">
        <f t="shared" si="2"/>
        <v>06/02/2019 04:00:00 AM</v>
      </c>
      <c r="F31" s="23" t="str">
        <f t="shared" si="1"/>
        <v>Jun</v>
      </c>
    </row>
    <row r="32" spans="1:13" x14ac:dyDescent="0.4">
      <c r="A32" s="20">
        <f>Électricité!N3669</f>
        <v>43618</v>
      </c>
      <c r="B32" s="21">
        <f>Électricité!O3669</f>
        <v>0.20833333333333337</v>
      </c>
      <c r="C32" s="22">
        <f>Électricité!P3669</f>
        <v>0</v>
      </c>
      <c r="D32" s="22">
        <f>Électricité!S3669</f>
        <v>0</v>
      </c>
      <c r="E32" s="23" t="str">
        <f t="shared" si="2"/>
        <v>06/02/2019 05:00:00 AM</v>
      </c>
      <c r="F32" s="23" t="str">
        <f t="shared" si="1"/>
        <v>Jun</v>
      </c>
    </row>
    <row r="33" spans="1:6" x14ac:dyDescent="0.4">
      <c r="A33" s="20">
        <f>Électricité!N3670</f>
        <v>43618</v>
      </c>
      <c r="B33" s="21">
        <f>Électricité!O3670</f>
        <v>0.25</v>
      </c>
      <c r="C33" s="22">
        <f>Électricité!P3670</f>
        <v>0</v>
      </c>
      <c r="D33" s="22">
        <f>Électricité!S3670</f>
        <v>0</v>
      </c>
      <c r="E33" s="23" t="str">
        <f t="shared" si="2"/>
        <v>06/02/2019 06:00:00 AM</v>
      </c>
      <c r="F33" s="23" t="str">
        <f t="shared" si="1"/>
        <v>Jun</v>
      </c>
    </row>
    <row r="34" spans="1:6" x14ac:dyDescent="0.4">
      <c r="A34" s="20">
        <f>Électricité!N3671</f>
        <v>43618</v>
      </c>
      <c r="B34" s="21">
        <f>Électricité!O3671</f>
        <v>0.29166666666666669</v>
      </c>
      <c r="C34" s="22">
        <f>Électricité!P3671</f>
        <v>0</v>
      </c>
      <c r="D34" s="22">
        <f>Électricité!S3671</f>
        <v>0</v>
      </c>
      <c r="E34" s="23" t="str">
        <f t="shared" si="2"/>
        <v>06/02/2019 07:00:00 AM</v>
      </c>
      <c r="F34" s="23" t="str">
        <f t="shared" si="1"/>
        <v>Jun</v>
      </c>
    </row>
    <row r="35" spans="1:6" x14ac:dyDescent="0.4">
      <c r="A35" s="20">
        <f>Électricité!N3672</f>
        <v>43618</v>
      </c>
      <c r="B35" s="21">
        <f>Électricité!O3672</f>
        <v>0.33333333333333337</v>
      </c>
      <c r="C35" s="22">
        <f>Électricité!P3672</f>
        <v>0</v>
      </c>
      <c r="D35" s="22">
        <f>Électricité!S3672</f>
        <v>0</v>
      </c>
      <c r="E35" s="23" t="str">
        <f t="shared" si="2"/>
        <v>06/02/2019 08:00:00 AM</v>
      </c>
      <c r="F35" s="23" t="str">
        <f t="shared" si="1"/>
        <v>Jun</v>
      </c>
    </row>
    <row r="36" spans="1:6" x14ac:dyDescent="0.4">
      <c r="A36" s="20">
        <f>Électricité!N3673</f>
        <v>43618</v>
      </c>
      <c r="B36" s="21">
        <f>Électricité!O3673</f>
        <v>0.375</v>
      </c>
      <c r="C36" s="22">
        <f>Électricité!P3673</f>
        <v>0</v>
      </c>
      <c r="D36" s="22">
        <f>Électricité!S3673</f>
        <v>0</v>
      </c>
      <c r="E36" s="23" t="str">
        <f t="shared" si="2"/>
        <v>06/02/2019 09:00:00 AM</v>
      </c>
      <c r="F36" s="23" t="str">
        <f t="shared" si="1"/>
        <v>Jun</v>
      </c>
    </row>
    <row r="37" spans="1:6" x14ac:dyDescent="0.4">
      <c r="A37" s="20">
        <f>Électricité!N3674</f>
        <v>43618</v>
      </c>
      <c r="B37" s="21">
        <f>Électricité!O3674</f>
        <v>0.41666666666666669</v>
      </c>
      <c r="C37" s="22">
        <f>Électricité!P3674</f>
        <v>0</v>
      </c>
      <c r="D37" s="22">
        <f>Électricité!S3674</f>
        <v>0</v>
      </c>
      <c r="E37" s="23" t="str">
        <f t="shared" si="2"/>
        <v>06/02/2019 10:00:00 AM</v>
      </c>
      <c r="F37" s="23" t="str">
        <f t="shared" si="1"/>
        <v>Jun</v>
      </c>
    </row>
    <row r="38" spans="1:6" x14ac:dyDescent="0.4">
      <c r="A38" s="20">
        <f>Électricité!N3675</f>
        <v>43618</v>
      </c>
      <c r="B38" s="21">
        <f>Électricité!O3675</f>
        <v>0.45833333333333337</v>
      </c>
      <c r="C38" s="22">
        <f>Électricité!P3675</f>
        <v>0</v>
      </c>
      <c r="D38" s="22">
        <f>Électricité!S3675</f>
        <v>0</v>
      </c>
      <c r="E38" s="23" t="str">
        <f t="shared" si="2"/>
        <v>06/02/2019 11:00:00 AM</v>
      </c>
      <c r="F38" s="23" t="str">
        <f t="shared" si="1"/>
        <v>Jun</v>
      </c>
    </row>
    <row r="39" spans="1:6" x14ac:dyDescent="0.4">
      <c r="A39" s="20">
        <f>Électricité!N3676</f>
        <v>43618</v>
      </c>
      <c r="B39" s="21">
        <f>Électricité!O3676</f>
        <v>0.50000000000000011</v>
      </c>
      <c r="C39" s="22">
        <f>Électricité!P3676</f>
        <v>0</v>
      </c>
      <c r="D39" s="22">
        <f>Électricité!S3676</f>
        <v>0</v>
      </c>
      <c r="E39" s="23" t="str">
        <f t="shared" si="2"/>
        <v>06/02/2019 12:00:00 PM</v>
      </c>
      <c r="F39" s="23" t="str">
        <f t="shared" si="1"/>
        <v>Jun</v>
      </c>
    </row>
    <row r="40" spans="1:6" x14ac:dyDescent="0.4">
      <c r="A40" s="20">
        <f>Électricité!N3677</f>
        <v>43618</v>
      </c>
      <c r="B40" s="21">
        <f>Électricité!O3677</f>
        <v>0.54166666666666674</v>
      </c>
      <c r="C40" s="22">
        <f>Électricité!P3677</f>
        <v>0</v>
      </c>
      <c r="D40" s="22">
        <f>Électricité!S3677</f>
        <v>0</v>
      </c>
      <c r="E40" s="23" t="str">
        <f t="shared" si="2"/>
        <v>06/02/2019 01:00:00 PM</v>
      </c>
      <c r="F40" s="23" t="str">
        <f t="shared" si="1"/>
        <v>Jun</v>
      </c>
    </row>
    <row r="41" spans="1:6" x14ac:dyDescent="0.4">
      <c r="A41" s="20">
        <f>Électricité!N3678</f>
        <v>43618</v>
      </c>
      <c r="B41" s="21">
        <f>Électricité!O3678</f>
        <v>0.58333333333333337</v>
      </c>
      <c r="C41" s="22">
        <f>Électricité!P3678</f>
        <v>0</v>
      </c>
      <c r="D41" s="22">
        <f>Électricité!S3678</f>
        <v>0</v>
      </c>
      <c r="E41" s="23" t="str">
        <f t="shared" si="2"/>
        <v>06/02/2019 02:00:00 PM</v>
      </c>
      <c r="F41" s="23" t="str">
        <f t="shared" si="1"/>
        <v>Jun</v>
      </c>
    </row>
    <row r="42" spans="1:6" x14ac:dyDescent="0.4">
      <c r="A42" s="20">
        <f>Électricité!N3679</f>
        <v>43618</v>
      </c>
      <c r="B42" s="21">
        <f>Électricité!O3679</f>
        <v>0.62500000000000011</v>
      </c>
      <c r="C42" s="22">
        <f>Électricité!P3679</f>
        <v>0</v>
      </c>
      <c r="D42" s="22">
        <f>Électricité!S3679</f>
        <v>0</v>
      </c>
      <c r="E42" s="23" t="str">
        <f t="shared" si="2"/>
        <v>06/02/2019 03:00:00 PM</v>
      </c>
      <c r="F42" s="23" t="str">
        <f t="shared" si="1"/>
        <v>Jun</v>
      </c>
    </row>
    <row r="43" spans="1:6" x14ac:dyDescent="0.4">
      <c r="A43" s="20">
        <f>Électricité!N3680</f>
        <v>43618</v>
      </c>
      <c r="B43" s="21">
        <f>Électricité!O3680</f>
        <v>0.66666666666666674</v>
      </c>
      <c r="C43" s="22">
        <f>Électricité!P3680</f>
        <v>0</v>
      </c>
      <c r="D43" s="22">
        <f>Électricité!S3680</f>
        <v>0</v>
      </c>
      <c r="E43" s="23" t="str">
        <f t="shared" si="2"/>
        <v>06/02/2019 04:00:00 PM</v>
      </c>
      <c r="F43" s="23" t="str">
        <f t="shared" si="1"/>
        <v>Jun</v>
      </c>
    </row>
    <row r="44" spans="1:6" x14ac:dyDescent="0.4">
      <c r="A44" s="20">
        <f>Électricité!N3681</f>
        <v>43618</v>
      </c>
      <c r="B44" s="21">
        <f>Électricité!O3681</f>
        <v>0.70833333333333337</v>
      </c>
      <c r="C44" s="22">
        <f>Électricité!P3681</f>
        <v>0</v>
      </c>
      <c r="D44" s="22">
        <f>Électricité!S3681</f>
        <v>0</v>
      </c>
      <c r="E44" s="23" t="str">
        <f t="shared" si="2"/>
        <v>06/02/2019 05:00:00 PM</v>
      </c>
      <c r="F44" s="23" t="str">
        <f t="shared" si="1"/>
        <v>Jun</v>
      </c>
    </row>
    <row r="45" spans="1:6" x14ac:dyDescent="0.4">
      <c r="A45" s="20">
        <f>Électricité!N3682</f>
        <v>43618</v>
      </c>
      <c r="B45" s="21">
        <f>Électricité!O3682</f>
        <v>0.75000000000000011</v>
      </c>
      <c r="C45" s="22">
        <f>Électricité!P3682</f>
        <v>0</v>
      </c>
      <c r="D45" s="22">
        <f>Électricité!S3682</f>
        <v>0</v>
      </c>
      <c r="E45" s="23" t="str">
        <f t="shared" si="2"/>
        <v>06/02/2019 06:00:00 PM</v>
      </c>
      <c r="F45" s="23" t="str">
        <f t="shared" si="1"/>
        <v>Jun</v>
      </c>
    </row>
    <row r="46" spans="1:6" x14ac:dyDescent="0.4">
      <c r="A46" s="20">
        <f>Électricité!N3683</f>
        <v>43618</v>
      </c>
      <c r="B46" s="21">
        <f>Électricité!O3683</f>
        <v>0.79166666666666674</v>
      </c>
      <c r="C46" s="22">
        <f>Électricité!P3683</f>
        <v>0</v>
      </c>
      <c r="D46" s="22">
        <f>Électricité!S3683</f>
        <v>0</v>
      </c>
      <c r="E46" s="23" t="str">
        <f t="shared" si="2"/>
        <v>06/02/2019 07:00:00 PM</v>
      </c>
      <c r="F46" s="23" t="str">
        <f t="shared" si="1"/>
        <v>Jun</v>
      </c>
    </row>
    <row r="47" spans="1:6" x14ac:dyDescent="0.4">
      <c r="A47" s="20">
        <f>Électricité!N3684</f>
        <v>43618</v>
      </c>
      <c r="B47" s="21">
        <f>Électricité!O3684</f>
        <v>0.83333333333333337</v>
      </c>
      <c r="C47" s="22">
        <f>Électricité!P3684</f>
        <v>0</v>
      </c>
      <c r="D47" s="22">
        <f>Électricité!S3684</f>
        <v>0</v>
      </c>
      <c r="E47" s="23" t="str">
        <f t="shared" si="2"/>
        <v>06/02/2019 08:00:00 PM</v>
      </c>
      <c r="F47" s="23" t="str">
        <f t="shared" si="1"/>
        <v>Jun</v>
      </c>
    </row>
    <row r="48" spans="1:6" x14ac:dyDescent="0.4">
      <c r="A48" s="20">
        <f>Électricité!N3685</f>
        <v>43618</v>
      </c>
      <c r="B48" s="21">
        <f>Électricité!O3685</f>
        <v>0.87500000000000011</v>
      </c>
      <c r="C48" s="22">
        <f>Électricité!P3685</f>
        <v>0</v>
      </c>
      <c r="D48" s="22">
        <f>Électricité!S3685</f>
        <v>0</v>
      </c>
      <c r="E48" s="23" t="str">
        <f t="shared" si="2"/>
        <v>06/02/2019 09:00:00 PM</v>
      </c>
      <c r="F48" s="23" t="str">
        <f t="shared" si="1"/>
        <v>Jun</v>
      </c>
    </row>
    <row r="49" spans="1:6" x14ac:dyDescent="0.4">
      <c r="A49" s="20">
        <f>Électricité!N3686</f>
        <v>43618</v>
      </c>
      <c r="B49" s="21">
        <f>Électricité!O3686</f>
        <v>0.91666666666666674</v>
      </c>
      <c r="C49" s="22">
        <f>Électricité!P3686</f>
        <v>0</v>
      </c>
      <c r="D49" s="22">
        <f>Électricité!S3686</f>
        <v>0</v>
      </c>
      <c r="E49" s="23" t="str">
        <f t="shared" si="2"/>
        <v>06/02/2019 10:00:00 PM</v>
      </c>
      <c r="F49" s="23" t="str">
        <f t="shared" si="1"/>
        <v>Jun</v>
      </c>
    </row>
    <row r="50" spans="1:6" x14ac:dyDescent="0.4">
      <c r="A50" s="20">
        <f>Électricité!N3687</f>
        <v>43618</v>
      </c>
      <c r="B50" s="21">
        <f>Électricité!O3687</f>
        <v>0.95833333333333337</v>
      </c>
      <c r="C50" s="22">
        <f>Électricité!P3687</f>
        <v>0</v>
      </c>
      <c r="D50" s="22">
        <f>Électricité!S3687</f>
        <v>0</v>
      </c>
      <c r="E50" s="23" t="str">
        <f t="shared" si="2"/>
        <v>06/02/2019 11:00:00 PM</v>
      </c>
      <c r="F50" s="23" t="str">
        <f t="shared" si="1"/>
        <v>Jun</v>
      </c>
    </row>
    <row r="51" spans="1:6" x14ac:dyDescent="0.4">
      <c r="A51" s="20">
        <f>Électricité!N3688</f>
        <v>43619</v>
      </c>
      <c r="B51" s="21">
        <f>Électricité!O3688</f>
        <v>3.1225022567582528E-17</v>
      </c>
      <c r="C51" s="22">
        <f>Électricité!P3688</f>
        <v>0</v>
      </c>
      <c r="D51" s="22">
        <f>Électricité!S3688</f>
        <v>0</v>
      </c>
      <c r="E51" s="23" t="str">
        <f t="shared" si="2"/>
        <v>06/03/2019 12:00:00 AM</v>
      </c>
      <c r="F51" s="23" t="str">
        <f t="shared" si="1"/>
        <v>Jun</v>
      </c>
    </row>
    <row r="52" spans="1:6" x14ac:dyDescent="0.4">
      <c r="A52" s="20">
        <f>Électricité!N3689</f>
        <v>43619</v>
      </c>
      <c r="B52" s="21">
        <f>Électricité!O3689</f>
        <v>4.1666666666666699E-2</v>
      </c>
      <c r="C52" s="22">
        <f>Électricité!P3689</f>
        <v>0</v>
      </c>
      <c r="D52" s="22">
        <f>Électricité!S3689</f>
        <v>0</v>
      </c>
      <c r="E52" s="23" t="str">
        <f t="shared" si="2"/>
        <v>06/03/2019 01:00:00 AM</v>
      </c>
      <c r="F52" s="23" t="str">
        <f t="shared" si="1"/>
        <v>Jun</v>
      </c>
    </row>
    <row r="53" spans="1:6" x14ac:dyDescent="0.4">
      <c r="A53" s="20">
        <f>Électricité!N3690</f>
        <v>43619</v>
      </c>
      <c r="B53" s="21">
        <f>Électricité!O3690</f>
        <v>8.333333333333337E-2</v>
      </c>
      <c r="C53" s="22">
        <f>Électricité!P3690</f>
        <v>0</v>
      </c>
      <c r="D53" s="22">
        <f>Électricité!S3690</f>
        <v>0</v>
      </c>
      <c r="E53" s="23" t="str">
        <f t="shared" si="2"/>
        <v>06/03/2019 02:00:00 AM</v>
      </c>
      <c r="F53" s="23" t="str">
        <f t="shared" si="1"/>
        <v>Jun</v>
      </c>
    </row>
    <row r="54" spans="1:6" x14ac:dyDescent="0.4">
      <c r="A54" s="20">
        <f>Électricité!N3691</f>
        <v>43619</v>
      </c>
      <c r="B54" s="21">
        <f>Électricité!O3691</f>
        <v>0.12500000000000006</v>
      </c>
      <c r="C54" s="22">
        <f>Électricité!P3691</f>
        <v>0</v>
      </c>
      <c r="D54" s="22">
        <f>Électricité!S3691</f>
        <v>0</v>
      </c>
      <c r="E54" s="23" t="str">
        <f t="shared" si="2"/>
        <v>06/03/2019 03:00:00 AM</v>
      </c>
      <c r="F54" s="23" t="str">
        <f t="shared" si="1"/>
        <v>Jun</v>
      </c>
    </row>
    <row r="55" spans="1:6" x14ac:dyDescent="0.4">
      <c r="A55" s="20">
        <f>Électricité!N3692</f>
        <v>43619</v>
      </c>
      <c r="B55" s="21">
        <f>Électricité!O3692</f>
        <v>0.16666666666666669</v>
      </c>
      <c r="C55" s="22">
        <f>Électricité!P3692</f>
        <v>0</v>
      </c>
      <c r="D55" s="22">
        <f>Électricité!S3692</f>
        <v>0</v>
      </c>
      <c r="E55" s="23" t="str">
        <f t="shared" si="2"/>
        <v>06/03/2019 04:00:00 AM</v>
      </c>
      <c r="F55" s="23" t="str">
        <f t="shared" si="1"/>
        <v>Jun</v>
      </c>
    </row>
    <row r="56" spans="1:6" x14ac:dyDescent="0.4">
      <c r="A56" s="20">
        <f>Électricité!N3693</f>
        <v>43619</v>
      </c>
      <c r="B56" s="21">
        <f>Électricité!O3693</f>
        <v>0.20833333333333337</v>
      </c>
      <c r="C56" s="22">
        <f>Électricité!P3693</f>
        <v>0</v>
      </c>
      <c r="D56" s="22">
        <f>Électricité!S3693</f>
        <v>0</v>
      </c>
      <c r="E56" s="23" t="str">
        <f t="shared" si="2"/>
        <v>06/03/2019 05:00:00 AM</v>
      </c>
      <c r="F56" s="23" t="str">
        <f t="shared" si="1"/>
        <v>Jun</v>
      </c>
    </row>
    <row r="57" spans="1:6" x14ac:dyDescent="0.4">
      <c r="A57" s="20">
        <f>Électricité!N3694</f>
        <v>43619</v>
      </c>
      <c r="B57" s="21">
        <f>Électricité!O3694</f>
        <v>0.25</v>
      </c>
      <c r="C57" s="22">
        <f>Électricité!P3694</f>
        <v>0</v>
      </c>
      <c r="D57" s="22">
        <f>Électricité!S3694</f>
        <v>0</v>
      </c>
      <c r="E57" s="23" t="str">
        <f t="shared" si="2"/>
        <v>06/03/2019 06:00:00 AM</v>
      </c>
      <c r="F57" s="23" t="str">
        <f t="shared" si="1"/>
        <v>Jun</v>
      </c>
    </row>
    <row r="58" spans="1:6" x14ac:dyDescent="0.4">
      <c r="A58" s="20">
        <f>Électricité!N3695</f>
        <v>43619</v>
      </c>
      <c r="B58" s="21">
        <f>Électricité!O3695</f>
        <v>0.29166666666666669</v>
      </c>
      <c r="C58" s="22">
        <f>Électricité!P3695</f>
        <v>0</v>
      </c>
      <c r="D58" s="22">
        <f>Électricité!S3695</f>
        <v>0</v>
      </c>
      <c r="E58" s="23" t="str">
        <f t="shared" si="2"/>
        <v>06/03/2019 07:00:00 AM</v>
      </c>
      <c r="F58" s="23" t="str">
        <f t="shared" si="1"/>
        <v>Jun</v>
      </c>
    </row>
    <row r="59" spans="1:6" x14ac:dyDescent="0.4">
      <c r="A59" s="20">
        <f>Électricité!N3696</f>
        <v>43619</v>
      </c>
      <c r="B59" s="21">
        <f>Électricité!O3696</f>
        <v>0.33333333333333337</v>
      </c>
      <c r="C59" s="22">
        <f>Électricité!P3696</f>
        <v>0</v>
      </c>
      <c r="D59" s="22">
        <f>Électricité!S3696</f>
        <v>0</v>
      </c>
      <c r="E59" s="23" t="str">
        <f t="shared" si="2"/>
        <v>06/03/2019 08:00:00 AM</v>
      </c>
      <c r="F59" s="23" t="str">
        <f t="shared" si="1"/>
        <v>Jun</v>
      </c>
    </row>
    <row r="60" spans="1:6" x14ac:dyDescent="0.4">
      <c r="A60" s="20">
        <f>Électricité!N3697</f>
        <v>43619</v>
      </c>
      <c r="B60" s="21">
        <f>Électricité!O3697</f>
        <v>0.375</v>
      </c>
      <c r="C60" s="22">
        <f>Électricité!P3697</f>
        <v>0</v>
      </c>
      <c r="D60" s="22">
        <f>Électricité!S3697</f>
        <v>0</v>
      </c>
      <c r="E60" s="23" t="str">
        <f t="shared" si="2"/>
        <v>06/03/2019 09:00:00 AM</v>
      </c>
      <c r="F60" s="23" t="str">
        <f t="shared" si="1"/>
        <v>Jun</v>
      </c>
    </row>
    <row r="61" spans="1:6" x14ac:dyDescent="0.4">
      <c r="A61" s="20">
        <f>Électricité!N3698</f>
        <v>43619</v>
      </c>
      <c r="B61" s="21">
        <f>Électricité!O3698</f>
        <v>0.41666666666666669</v>
      </c>
      <c r="C61" s="22">
        <f>Électricité!P3698</f>
        <v>0</v>
      </c>
      <c r="D61" s="22">
        <f>Électricité!S3698</f>
        <v>0</v>
      </c>
      <c r="E61" s="23" t="str">
        <f t="shared" si="2"/>
        <v>06/03/2019 10:00:00 AM</v>
      </c>
      <c r="F61" s="23" t="str">
        <f t="shared" si="1"/>
        <v>Jun</v>
      </c>
    </row>
    <row r="62" spans="1:6" x14ac:dyDescent="0.4">
      <c r="A62" s="20">
        <f>Électricité!N3699</f>
        <v>43619</v>
      </c>
      <c r="B62" s="21">
        <f>Électricité!O3699</f>
        <v>0.45833333333333337</v>
      </c>
      <c r="C62" s="22">
        <f>Électricité!P3699</f>
        <v>0</v>
      </c>
      <c r="D62" s="22">
        <f>Électricité!S3699</f>
        <v>0</v>
      </c>
      <c r="E62" s="23" t="str">
        <f t="shared" si="2"/>
        <v>06/03/2019 11:00:00 AM</v>
      </c>
      <c r="F62" s="23" t="str">
        <f t="shared" si="1"/>
        <v>Jun</v>
      </c>
    </row>
    <row r="63" spans="1:6" x14ac:dyDescent="0.4">
      <c r="A63" s="20">
        <f>Électricité!N3700</f>
        <v>43619</v>
      </c>
      <c r="B63" s="21">
        <f>Électricité!O3700</f>
        <v>0.50000000000000011</v>
      </c>
      <c r="C63" s="22">
        <f>Électricité!P3700</f>
        <v>0</v>
      </c>
      <c r="D63" s="22">
        <f>Électricité!S3700</f>
        <v>0</v>
      </c>
      <c r="E63" s="23" t="str">
        <f t="shared" si="2"/>
        <v>06/03/2019 12:00:00 PM</v>
      </c>
      <c r="F63" s="23" t="str">
        <f t="shared" si="1"/>
        <v>Jun</v>
      </c>
    </row>
    <row r="64" spans="1:6" x14ac:dyDescent="0.4">
      <c r="A64" s="20">
        <f>Électricité!N3701</f>
        <v>43619</v>
      </c>
      <c r="B64" s="21">
        <f>Électricité!O3701</f>
        <v>0.54166666666666674</v>
      </c>
      <c r="C64" s="22">
        <f>Électricité!P3701</f>
        <v>0</v>
      </c>
      <c r="D64" s="22">
        <f>Électricité!S3701</f>
        <v>0</v>
      </c>
      <c r="E64" s="23" t="str">
        <f t="shared" si="2"/>
        <v>06/03/2019 01:00:00 PM</v>
      </c>
      <c r="F64" s="23" t="str">
        <f t="shared" si="1"/>
        <v>Jun</v>
      </c>
    </row>
    <row r="65" spans="1:6" x14ac:dyDescent="0.4">
      <c r="A65" s="20">
        <f>Électricité!N3702</f>
        <v>43619</v>
      </c>
      <c r="B65" s="21">
        <f>Électricité!O3702</f>
        <v>0.58333333333333337</v>
      </c>
      <c r="C65" s="22">
        <f>Électricité!P3702</f>
        <v>0</v>
      </c>
      <c r="D65" s="22">
        <f>Électricité!S3702</f>
        <v>0</v>
      </c>
      <c r="E65" s="23" t="str">
        <f t="shared" si="2"/>
        <v>06/03/2019 02:00:00 PM</v>
      </c>
      <c r="F65" s="23" t="str">
        <f t="shared" si="1"/>
        <v>Jun</v>
      </c>
    </row>
    <row r="66" spans="1:6" x14ac:dyDescent="0.4">
      <c r="A66" s="20">
        <f>Électricité!N3703</f>
        <v>43619</v>
      </c>
      <c r="B66" s="21">
        <f>Électricité!O3703</f>
        <v>0.62500000000000011</v>
      </c>
      <c r="C66" s="22">
        <f>Électricité!P3703</f>
        <v>0</v>
      </c>
      <c r="D66" s="22">
        <f>Électricité!S3703</f>
        <v>0</v>
      </c>
      <c r="E66" s="23" t="str">
        <f t="shared" si="2"/>
        <v>06/03/2019 03:00:00 PM</v>
      </c>
      <c r="F66" s="23" t="str">
        <f t="shared" si="1"/>
        <v>Jun</v>
      </c>
    </row>
    <row r="67" spans="1:6" x14ac:dyDescent="0.4">
      <c r="A67" s="20">
        <f>Électricité!N3704</f>
        <v>43619</v>
      </c>
      <c r="B67" s="21">
        <f>Électricité!O3704</f>
        <v>0.66666666666666674</v>
      </c>
      <c r="C67" s="22">
        <f>Électricité!P3704</f>
        <v>0</v>
      </c>
      <c r="D67" s="22">
        <f>Électricité!S3704</f>
        <v>0</v>
      </c>
      <c r="E67" s="23" t="str">
        <f t="shared" si="2"/>
        <v>06/03/2019 04:00:00 PM</v>
      </c>
      <c r="F67" s="23" t="str">
        <f t="shared" ref="F67:F130" si="5">TEXT(A67,"mmm")</f>
        <v>Jun</v>
      </c>
    </row>
    <row r="68" spans="1:6" x14ac:dyDescent="0.4">
      <c r="A68" s="20">
        <f>Électricité!N3705</f>
        <v>43619</v>
      </c>
      <c r="B68" s="21">
        <f>Électricité!O3705</f>
        <v>0.70833333333333337</v>
      </c>
      <c r="C68" s="22">
        <f>Électricité!P3705</f>
        <v>0</v>
      </c>
      <c r="D68" s="22">
        <f>Électricité!S3705</f>
        <v>0</v>
      </c>
      <c r="E68" s="23" t="str">
        <f t="shared" si="2"/>
        <v>06/03/2019 05:00:00 PM</v>
      </c>
      <c r="F68" s="23" t="str">
        <f t="shared" si="5"/>
        <v>Jun</v>
      </c>
    </row>
    <row r="69" spans="1:6" x14ac:dyDescent="0.4">
      <c r="A69" s="20">
        <f>Électricité!N3706</f>
        <v>43619</v>
      </c>
      <c r="B69" s="21">
        <f>Électricité!O3706</f>
        <v>0.75000000000000011</v>
      </c>
      <c r="C69" s="22">
        <f>Électricité!P3706</f>
        <v>0</v>
      </c>
      <c r="D69" s="22">
        <f>Électricité!S3706</f>
        <v>0</v>
      </c>
      <c r="E69" s="23" t="str">
        <f t="shared" si="2"/>
        <v>06/03/2019 06:00:00 PM</v>
      </c>
      <c r="F69" s="23" t="str">
        <f t="shared" si="5"/>
        <v>Jun</v>
      </c>
    </row>
    <row r="70" spans="1:6" x14ac:dyDescent="0.4">
      <c r="A70" s="20">
        <f>Électricité!N3707</f>
        <v>43619</v>
      </c>
      <c r="B70" s="21">
        <f>Électricité!O3707</f>
        <v>0.79166666666666674</v>
      </c>
      <c r="C70" s="22">
        <f>Électricité!P3707</f>
        <v>0</v>
      </c>
      <c r="D70" s="22">
        <f>Électricité!S3707</f>
        <v>0</v>
      </c>
      <c r="E70" s="23" t="str">
        <f t="shared" si="2"/>
        <v>06/03/2019 07:00:00 PM</v>
      </c>
      <c r="F70" s="23" t="str">
        <f t="shared" si="5"/>
        <v>Jun</v>
      </c>
    </row>
    <row r="71" spans="1:6" x14ac:dyDescent="0.4">
      <c r="A71" s="20">
        <f>Électricité!N3708</f>
        <v>43619</v>
      </c>
      <c r="B71" s="21">
        <f>Électricité!O3708</f>
        <v>0.83333333333333337</v>
      </c>
      <c r="C71" s="22">
        <f>Électricité!P3708</f>
        <v>0</v>
      </c>
      <c r="D71" s="22">
        <f>Électricité!S3708</f>
        <v>0</v>
      </c>
      <c r="E71" s="23" t="str">
        <f t="shared" si="2"/>
        <v>06/03/2019 08:00:00 PM</v>
      </c>
      <c r="F71" s="23" t="str">
        <f t="shared" si="5"/>
        <v>Jun</v>
      </c>
    </row>
    <row r="72" spans="1:6" x14ac:dyDescent="0.4">
      <c r="A72" s="20">
        <f>Électricité!N3709</f>
        <v>43619</v>
      </c>
      <c r="B72" s="21">
        <f>Électricité!O3709</f>
        <v>0.87500000000000011</v>
      </c>
      <c r="C72" s="22">
        <f>Électricité!P3709</f>
        <v>0</v>
      </c>
      <c r="D72" s="22">
        <f>Électricité!S3709</f>
        <v>0</v>
      </c>
      <c r="E72" s="23" t="str">
        <f t="shared" si="2"/>
        <v>06/03/2019 09:00:00 PM</v>
      </c>
      <c r="F72" s="23" t="str">
        <f t="shared" si="5"/>
        <v>Jun</v>
      </c>
    </row>
    <row r="73" spans="1:6" x14ac:dyDescent="0.4">
      <c r="A73" s="20">
        <f>Électricité!N3710</f>
        <v>43619</v>
      </c>
      <c r="B73" s="21">
        <f>Électricité!O3710</f>
        <v>0.91666666666666674</v>
      </c>
      <c r="C73" s="22">
        <f>Électricité!P3710</f>
        <v>0</v>
      </c>
      <c r="D73" s="22">
        <f>Électricité!S3710</f>
        <v>0</v>
      </c>
      <c r="E73" s="23" t="str">
        <f t="shared" si="2"/>
        <v>06/03/2019 10:00:00 PM</v>
      </c>
      <c r="F73" s="23" t="str">
        <f t="shared" si="5"/>
        <v>Jun</v>
      </c>
    </row>
    <row r="74" spans="1:6" x14ac:dyDescent="0.4">
      <c r="A74" s="20">
        <f>Électricité!N3711</f>
        <v>43619</v>
      </c>
      <c r="B74" s="21">
        <f>Électricité!O3711</f>
        <v>0.95833333333333337</v>
      </c>
      <c r="C74" s="22">
        <f>Électricité!P3711</f>
        <v>0</v>
      </c>
      <c r="D74" s="22">
        <f>Électricité!S3711</f>
        <v>0</v>
      </c>
      <c r="E74" s="23" t="str">
        <f t="shared" si="2"/>
        <v>06/03/2019 11:00:00 PM</v>
      </c>
      <c r="F74" s="23" t="str">
        <f t="shared" si="5"/>
        <v>Jun</v>
      </c>
    </row>
    <row r="75" spans="1:6" x14ac:dyDescent="0.4">
      <c r="A75" s="20">
        <f>Électricité!N3712</f>
        <v>43620</v>
      </c>
      <c r="B75" s="21">
        <f>Électricité!O3712</f>
        <v>3.1225022567582528E-17</v>
      </c>
      <c r="C75" s="22">
        <f>Électricité!P3712</f>
        <v>0</v>
      </c>
      <c r="D75" s="22">
        <f>Électricité!S3712</f>
        <v>0</v>
      </c>
      <c r="E75" s="23" t="str">
        <f t="shared" si="2"/>
        <v>06/04/2019 12:00:00 AM</v>
      </c>
      <c r="F75" s="23" t="str">
        <f t="shared" si="5"/>
        <v>Jun</v>
      </c>
    </row>
    <row r="76" spans="1:6" x14ac:dyDescent="0.4">
      <c r="A76" s="20">
        <f>Électricité!N3713</f>
        <v>43620</v>
      </c>
      <c r="B76" s="21">
        <f>Électricité!O3713</f>
        <v>4.1666666666666699E-2</v>
      </c>
      <c r="C76" s="22">
        <f>Électricité!P3713</f>
        <v>0</v>
      </c>
      <c r="D76" s="22">
        <f>Électricité!S3713</f>
        <v>0</v>
      </c>
      <c r="E76" s="23" t="str">
        <f t="shared" ref="E76:E139" si="6">CONCATENATE(TEXT(A76,"mm/dd/yyyy")," ",TEXT(B76,"hh:mm:ss AM/PM"))</f>
        <v>06/04/2019 01:00:00 AM</v>
      </c>
      <c r="F76" s="23" t="str">
        <f t="shared" si="5"/>
        <v>Jun</v>
      </c>
    </row>
    <row r="77" spans="1:6" x14ac:dyDescent="0.4">
      <c r="A77" s="20">
        <f>Électricité!N3714</f>
        <v>43620</v>
      </c>
      <c r="B77" s="21">
        <f>Électricité!O3714</f>
        <v>8.333333333333337E-2</v>
      </c>
      <c r="C77" s="22">
        <f>Électricité!P3714</f>
        <v>0</v>
      </c>
      <c r="D77" s="22">
        <f>Électricité!S3714</f>
        <v>0</v>
      </c>
      <c r="E77" s="23" t="str">
        <f t="shared" si="6"/>
        <v>06/04/2019 02:00:00 AM</v>
      </c>
      <c r="F77" s="23" t="str">
        <f t="shared" si="5"/>
        <v>Jun</v>
      </c>
    </row>
    <row r="78" spans="1:6" x14ac:dyDescent="0.4">
      <c r="A78" s="20">
        <f>Électricité!N3715</f>
        <v>43620</v>
      </c>
      <c r="B78" s="21">
        <f>Électricité!O3715</f>
        <v>0.12500000000000006</v>
      </c>
      <c r="C78" s="22">
        <f>Électricité!P3715</f>
        <v>0</v>
      </c>
      <c r="D78" s="22">
        <f>Électricité!S3715</f>
        <v>0</v>
      </c>
      <c r="E78" s="23" t="str">
        <f t="shared" si="6"/>
        <v>06/04/2019 03:00:00 AM</v>
      </c>
      <c r="F78" s="23" t="str">
        <f t="shared" si="5"/>
        <v>Jun</v>
      </c>
    </row>
    <row r="79" spans="1:6" x14ac:dyDescent="0.4">
      <c r="A79" s="20">
        <f>Électricité!N3716</f>
        <v>43620</v>
      </c>
      <c r="B79" s="21">
        <f>Électricité!O3716</f>
        <v>0.16666666666666669</v>
      </c>
      <c r="C79" s="22">
        <f>Électricité!P3716</f>
        <v>0</v>
      </c>
      <c r="D79" s="22">
        <f>Électricité!S3716</f>
        <v>0</v>
      </c>
      <c r="E79" s="23" t="str">
        <f t="shared" si="6"/>
        <v>06/04/2019 04:00:00 AM</v>
      </c>
      <c r="F79" s="23" t="str">
        <f t="shared" si="5"/>
        <v>Jun</v>
      </c>
    </row>
    <row r="80" spans="1:6" x14ac:dyDescent="0.4">
      <c r="A80" s="20">
        <f>Électricité!N3717</f>
        <v>43620</v>
      </c>
      <c r="B80" s="21">
        <f>Électricité!O3717</f>
        <v>0.20833333333333337</v>
      </c>
      <c r="C80" s="22">
        <f>Électricité!P3717</f>
        <v>0</v>
      </c>
      <c r="D80" s="22">
        <f>Électricité!S3717</f>
        <v>0</v>
      </c>
      <c r="E80" s="23" t="str">
        <f t="shared" si="6"/>
        <v>06/04/2019 05:00:00 AM</v>
      </c>
      <c r="F80" s="23" t="str">
        <f t="shared" si="5"/>
        <v>Jun</v>
      </c>
    </row>
    <row r="81" spans="1:6" x14ac:dyDescent="0.4">
      <c r="A81" s="20">
        <f>Électricité!N3718</f>
        <v>43620</v>
      </c>
      <c r="B81" s="21">
        <f>Électricité!O3718</f>
        <v>0.25</v>
      </c>
      <c r="C81" s="22">
        <f>Électricité!P3718</f>
        <v>0</v>
      </c>
      <c r="D81" s="22">
        <f>Électricité!S3718</f>
        <v>0</v>
      </c>
      <c r="E81" s="23" t="str">
        <f t="shared" si="6"/>
        <v>06/04/2019 06:00:00 AM</v>
      </c>
      <c r="F81" s="23" t="str">
        <f t="shared" si="5"/>
        <v>Jun</v>
      </c>
    </row>
    <row r="82" spans="1:6" x14ac:dyDescent="0.4">
      <c r="A82" s="20">
        <f>Électricité!N3719</f>
        <v>43620</v>
      </c>
      <c r="B82" s="21">
        <f>Électricité!O3719</f>
        <v>0.29166666666666669</v>
      </c>
      <c r="C82" s="22">
        <f>Électricité!P3719</f>
        <v>0</v>
      </c>
      <c r="D82" s="22">
        <f>Électricité!S3719</f>
        <v>0</v>
      </c>
      <c r="E82" s="23" t="str">
        <f t="shared" si="6"/>
        <v>06/04/2019 07:00:00 AM</v>
      </c>
      <c r="F82" s="23" t="str">
        <f t="shared" si="5"/>
        <v>Jun</v>
      </c>
    </row>
    <row r="83" spans="1:6" x14ac:dyDescent="0.4">
      <c r="A83" s="20">
        <f>Électricité!N3720</f>
        <v>43620</v>
      </c>
      <c r="B83" s="21">
        <f>Électricité!O3720</f>
        <v>0.33333333333333337</v>
      </c>
      <c r="C83" s="22">
        <f>Électricité!P3720</f>
        <v>0</v>
      </c>
      <c r="D83" s="22">
        <f>Électricité!S3720</f>
        <v>0</v>
      </c>
      <c r="E83" s="23" t="str">
        <f t="shared" si="6"/>
        <v>06/04/2019 08:00:00 AM</v>
      </c>
      <c r="F83" s="23" t="str">
        <f t="shared" si="5"/>
        <v>Jun</v>
      </c>
    </row>
    <row r="84" spans="1:6" x14ac:dyDescent="0.4">
      <c r="A84" s="20">
        <f>Électricité!N3721</f>
        <v>43620</v>
      </c>
      <c r="B84" s="21">
        <f>Électricité!O3721</f>
        <v>0.375</v>
      </c>
      <c r="C84" s="22">
        <f>Électricité!P3721</f>
        <v>0</v>
      </c>
      <c r="D84" s="22">
        <f>Électricité!S3721</f>
        <v>0</v>
      </c>
      <c r="E84" s="23" t="str">
        <f t="shared" si="6"/>
        <v>06/04/2019 09:00:00 AM</v>
      </c>
      <c r="F84" s="23" t="str">
        <f t="shared" si="5"/>
        <v>Jun</v>
      </c>
    </row>
    <row r="85" spans="1:6" x14ac:dyDescent="0.4">
      <c r="A85" s="20">
        <f>Électricité!N3722</f>
        <v>43620</v>
      </c>
      <c r="B85" s="21">
        <f>Électricité!O3722</f>
        <v>0.41666666666666669</v>
      </c>
      <c r="C85" s="22">
        <f>Électricité!P3722</f>
        <v>0</v>
      </c>
      <c r="D85" s="22">
        <f>Électricité!S3722</f>
        <v>0</v>
      </c>
      <c r="E85" s="23" t="str">
        <f t="shared" si="6"/>
        <v>06/04/2019 10:00:00 AM</v>
      </c>
      <c r="F85" s="23" t="str">
        <f t="shared" si="5"/>
        <v>Jun</v>
      </c>
    </row>
    <row r="86" spans="1:6" x14ac:dyDescent="0.4">
      <c r="A86" s="20">
        <f>Électricité!N3723</f>
        <v>43620</v>
      </c>
      <c r="B86" s="21">
        <f>Électricité!O3723</f>
        <v>0.45833333333333337</v>
      </c>
      <c r="C86" s="22">
        <f>Électricité!P3723</f>
        <v>0</v>
      </c>
      <c r="D86" s="22">
        <f>Électricité!S3723</f>
        <v>0</v>
      </c>
      <c r="E86" s="23" t="str">
        <f t="shared" si="6"/>
        <v>06/04/2019 11:00:00 AM</v>
      </c>
      <c r="F86" s="23" t="str">
        <f t="shared" si="5"/>
        <v>Jun</v>
      </c>
    </row>
    <row r="87" spans="1:6" x14ac:dyDescent="0.4">
      <c r="A87" s="20">
        <f>Électricité!N3724</f>
        <v>43620</v>
      </c>
      <c r="B87" s="21">
        <f>Électricité!O3724</f>
        <v>0.50000000000000011</v>
      </c>
      <c r="C87" s="22">
        <f>Électricité!P3724</f>
        <v>0</v>
      </c>
      <c r="D87" s="22">
        <f>Électricité!S3724</f>
        <v>0</v>
      </c>
      <c r="E87" s="23" t="str">
        <f t="shared" si="6"/>
        <v>06/04/2019 12:00:00 PM</v>
      </c>
      <c r="F87" s="23" t="str">
        <f t="shared" si="5"/>
        <v>Jun</v>
      </c>
    </row>
    <row r="88" spans="1:6" x14ac:dyDescent="0.4">
      <c r="A88" s="20">
        <f>Électricité!N3725</f>
        <v>43620</v>
      </c>
      <c r="B88" s="21">
        <f>Électricité!O3725</f>
        <v>0.54166666666666674</v>
      </c>
      <c r="C88" s="22">
        <f>Électricité!P3725</f>
        <v>0</v>
      </c>
      <c r="D88" s="22">
        <f>Électricité!S3725</f>
        <v>0</v>
      </c>
      <c r="E88" s="23" t="str">
        <f t="shared" si="6"/>
        <v>06/04/2019 01:00:00 PM</v>
      </c>
      <c r="F88" s="23" t="str">
        <f t="shared" si="5"/>
        <v>Jun</v>
      </c>
    </row>
    <row r="89" spans="1:6" x14ac:dyDescent="0.4">
      <c r="A89" s="20">
        <f>Électricité!N3726</f>
        <v>43620</v>
      </c>
      <c r="B89" s="21">
        <f>Électricité!O3726</f>
        <v>0.58333333333333337</v>
      </c>
      <c r="C89" s="22">
        <f>Électricité!P3726</f>
        <v>0</v>
      </c>
      <c r="D89" s="22">
        <f>Électricité!S3726</f>
        <v>0</v>
      </c>
      <c r="E89" s="23" t="str">
        <f t="shared" si="6"/>
        <v>06/04/2019 02:00:00 PM</v>
      </c>
      <c r="F89" s="23" t="str">
        <f t="shared" si="5"/>
        <v>Jun</v>
      </c>
    </row>
    <row r="90" spans="1:6" x14ac:dyDescent="0.4">
      <c r="A90" s="20">
        <f>Électricité!N3727</f>
        <v>43620</v>
      </c>
      <c r="B90" s="21">
        <f>Électricité!O3727</f>
        <v>0.62500000000000011</v>
      </c>
      <c r="C90" s="22">
        <f>Électricité!P3727</f>
        <v>0</v>
      </c>
      <c r="D90" s="22">
        <f>Électricité!S3727</f>
        <v>0</v>
      </c>
      <c r="E90" s="23" t="str">
        <f t="shared" si="6"/>
        <v>06/04/2019 03:00:00 PM</v>
      </c>
      <c r="F90" s="23" t="str">
        <f t="shared" si="5"/>
        <v>Jun</v>
      </c>
    </row>
    <row r="91" spans="1:6" x14ac:dyDescent="0.4">
      <c r="A91" s="20">
        <f>Électricité!N3728</f>
        <v>43620</v>
      </c>
      <c r="B91" s="21">
        <f>Électricité!O3728</f>
        <v>0.66666666666666674</v>
      </c>
      <c r="C91" s="22">
        <f>Électricité!P3728</f>
        <v>0</v>
      </c>
      <c r="D91" s="22">
        <f>Électricité!S3728</f>
        <v>0</v>
      </c>
      <c r="E91" s="23" t="str">
        <f t="shared" si="6"/>
        <v>06/04/2019 04:00:00 PM</v>
      </c>
      <c r="F91" s="23" t="str">
        <f t="shared" si="5"/>
        <v>Jun</v>
      </c>
    </row>
    <row r="92" spans="1:6" x14ac:dyDescent="0.4">
      <c r="A92" s="20">
        <f>Électricité!N3729</f>
        <v>43620</v>
      </c>
      <c r="B92" s="21">
        <f>Électricité!O3729</f>
        <v>0.70833333333333337</v>
      </c>
      <c r="C92" s="22">
        <f>Électricité!P3729</f>
        <v>0</v>
      </c>
      <c r="D92" s="22">
        <f>Électricité!S3729</f>
        <v>0</v>
      </c>
      <c r="E92" s="23" t="str">
        <f t="shared" si="6"/>
        <v>06/04/2019 05:00:00 PM</v>
      </c>
      <c r="F92" s="23" t="str">
        <f t="shared" si="5"/>
        <v>Jun</v>
      </c>
    </row>
    <row r="93" spans="1:6" x14ac:dyDescent="0.4">
      <c r="A93" s="20">
        <f>Électricité!N3730</f>
        <v>43620</v>
      </c>
      <c r="B93" s="21">
        <f>Électricité!O3730</f>
        <v>0.75000000000000011</v>
      </c>
      <c r="C93" s="22">
        <f>Électricité!P3730</f>
        <v>0</v>
      </c>
      <c r="D93" s="22">
        <f>Électricité!S3730</f>
        <v>0</v>
      </c>
      <c r="E93" s="23" t="str">
        <f t="shared" si="6"/>
        <v>06/04/2019 06:00:00 PM</v>
      </c>
      <c r="F93" s="23" t="str">
        <f t="shared" si="5"/>
        <v>Jun</v>
      </c>
    </row>
    <row r="94" spans="1:6" x14ac:dyDescent="0.4">
      <c r="A94" s="20">
        <f>Électricité!N3731</f>
        <v>43620</v>
      </c>
      <c r="B94" s="21">
        <f>Électricité!O3731</f>
        <v>0.79166666666666674</v>
      </c>
      <c r="C94" s="22">
        <f>Électricité!P3731</f>
        <v>0</v>
      </c>
      <c r="D94" s="22">
        <f>Électricité!S3731</f>
        <v>0</v>
      </c>
      <c r="E94" s="23" t="str">
        <f t="shared" si="6"/>
        <v>06/04/2019 07:00:00 PM</v>
      </c>
      <c r="F94" s="23" t="str">
        <f t="shared" si="5"/>
        <v>Jun</v>
      </c>
    </row>
    <row r="95" spans="1:6" x14ac:dyDescent="0.4">
      <c r="A95" s="20">
        <f>Électricité!N3732</f>
        <v>43620</v>
      </c>
      <c r="B95" s="21">
        <f>Électricité!O3732</f>
        <v>0.83333333333333337</v>
      </c>
      <c r="C95" s="22">
        <f>Électricité!P3732</f>
        <v>0</v>
      </c>
      <c r="D95" s="22">
        <f>Électricité!S3732</f>
        <v>0</v>
      </c>
      <c r="E95" s="23" t="str">
        <f t="shared" si="6"/>
        <v>06/04/2019 08:00:00 PM</v>
      </c>
      <c r="F95" s="23" t="str">
        <f t="shared" si="5"/>
        <v>Jun</v>
      </c>
    </row>
    <row r="96" spans="1:6" x14ac:dyDescent="0.4">
      <c r="A96" s="20">
        <f>Électricité!N3733</f>
        <v>43620</v>
      </c>
      <c r="B96" s="21">
        <f>Électricité!O3733</f>
        <v>0.87500000000000011</v>
      </c>
      <c r="C96" s="22">
        <f>Électricité!P3733</f>
        <v>0</v>
      </c>
      <c r="D96" s="22">
        <f>Électricité!S3733</f>
        <v>0</v>
      </c>
      <c r="E96" s="23" t="str">
        <f t="shared" si="6"/>
        <v>06/04/2019 09:00:00 PM</v>
      </c>
      <c r="F96" s="23" t="str">
        <f t="shared" si="5"/>
        <v>Jun</v>
      </c>
    </row>
    <row r="97" spans="1:6" x14ac:dyDescent="0.4">
      <c r="A97" s="20">
        <f>Électricité!N3734</f>
        <v>43620</v>
      </c>
      <c r="B97" s="21">
        <f>Électricité!O3734</f>
        <v>0.91666666666666674</v>
      </c>
      <c r="C97" s="22">
        <f>Électricité!P3734</f>
        <v>0</v>
      </c>
      <c r="D97" s="22">
        <f>Électricité!S3734</f>
        <v>0</v>
      </c>
      <c r="E97" s="23" t="str">
        <f t="shared" si="6"/>
        <v>06/04/2019 10:00:00 PM</v>
      </c>
      <c r="F97" s="23" t="str">
        <f t="shared" si="5"/>
        <v>Jun</v>
      </c>
    </row>
    <row r="98" spans="1:6" x14ac:dyDescent="0.4">
      <c r="A98" s="20">
        <f>Électricité!N3735</f>
        <v>43620</v>
      </c>
      <c r="B98" s="21">
        <f>Électricité!O3735</f>
        <v>0.95833333333333337</v>
      </c>
      <c r="C98" s="22">
        <f>Électricité!P3735</f>
        <v>0</v>
      </c>
      <c r="D98" s="22">
        <f>Électricité!S3735</f>
        <v>0</v>
      </c>
      <c r="E98" s="23" t="str">
        <f t="shared" si="6"/>
        <v>06/04/2019 11:00:00 PM</v>
      </c>
      <c r="F98" s="23" t="str">
        <f t="shared" si="5"/>
        <v>Jun</v>
      </c>
    </row>
    <row r="99" spans="1:6" x14ac:dyDescent="0.4">
      <c r="A99" s="20">
        <f>Électricité!N3736</f>
        <v>43621</v>
      </c>
      <c r="B99" s="21">
        <f>Électricité!O3736</f>
        <v>3.1225022567582528E-17</v>
      </c>
      <c r="C99" s="22">
        <f>Électricité!P3736</f>
        <v>0</v>
      </c>
      <c r="D99" s="22">
        <f>Électricité!S3736</f>
        <v>0</v>
      </c>
      <c r="E99" s="23" t="str">
        <f t="shared" si="6"/>
        <v>06/05/2019 12:00:00 AM</v>
      </c>
      <c r="F99" s="23" t="str">
        <f t="shared" si="5"/>
        <v>Jun</v>
      </c>
    </row>
    <row r="100" spans="1:6" x14ac:dyDescent="0.4">
      <c r="A100" s="20">
        <f>Électricité!N3737</f>
        <v>43621</v>
      </c>
      <c r="B100" s="21">
        <f>Électricité!O3737</f>
        <v>4.1666666666666699E-2</v>
      </c>
      <c r="C100" s="22">
        <f>Électricité!P3737</f>
        <v>0</v>
      </c>
      <c r="D100" s="22">
        <f>Électricité!S3737</f>
        <v>0</v>
      </c>
      <c r="E100" s="23" t="str">
        <f t="shared" si="6"/>
        <v>06/05/2019 01:00:00 AM</v>
      </c>
      <c r="F100" s="23" t="str">
        <f t="shared" si="5"/>
        <v>Jun</v>
      </c>
    </row>
    <row r="101" spans="1:6" x14ac:dyDescent="0.4">
      <c r="A101" s="20">
        <f>Électricité!N3738</f>
        <v>43621</v>
      </c>
      <c r="B101" s="21">
        <f>Électricité!O3738</f>
        <v>8.333333333333337E-2</v>
      </c>
      <c r="C101" s="22">
        <f>Électricité!P3738</f>
        <v>0</v>
      </c>
      <c r="D101" s="22">
        <f>Électricité!S3738</f>
        <v>0</v>
      </c>
      <c r="E101" s="23" t="str">
        <f t="shared" si="6"/>
        <v>06/05/2019 02:00:00 AM</v>
      </c>
      <c r="F101" s="23" t="str">
        <f t="shared" si="5"/>
        <v>Jun</v>
      </c>
    </row>
    <row r="102" spans="1:6" x14ac:dyDescent="0.4">
      <c r="A102" s="20">
        <f>Électricité!N3739</f>
        <v>43621</v>
      </c>
      <c r="B102" s="21">
        <f>Électricité!O3739</f>
        <v>0.12500000000000006</v>
      </c>
      <c r="C102" s="22">
        <f>Électricité!P3739</f>
        <v>0</v>
      </c>
      <c r="D102" s="22">
        <f>Électricité!S3739</f>
        <v>0</v>
      </c>
      <c r="E102" s="23" t="str">
        <f t="shared" si="6"/>
        <v>06/05/2019 03:00:00 AM</v>
      </c>
      <c r="F102" s="23" t="str">
        <f t="shared" si="5"/>
        <v>Jun</v>
      </c>
    </row>
    <row r="103" spans="1:6" x14ac:dyDescent="0.4">
      <c r="A103" s="20">
        <f>Électricité!N3740</f>
        <v>43621</v>
      </c>
      <c r="B103" s="21">
        <f>Électricité!O3740</f>
        <v>0.16666666666666669</v>
      </c>
      <c r="C103" s="22">
        <f>Électricité!P3740</f>
        <v>0</v>
      </c>
      <c r="D103" s="22">
        <f>Électricité!S3740</f>
        <v>0</v>
      </c>
      <c r="E103" s="23" t="str">
        <f t="shared" si="6"/>
        <v>06/05/2019 04:00:00 AM</v>
      </c>
      <c r="F103" s="23" t="str">
        <f t="shared" si="5"/>
        <v>Jun</v>
      </c>
    </row>
    <row r="104" spans="1:6" x14ac:dyDescent="0.4">
      <c r="A104" s="20">
        <f>Électricité!N3741</f>
        <v>43621</v>
      </c>
      <c r="B104" s="21">
        <f>Électricité!O3741</f>
        <v>0.20833333333333337</v>
      </c>
      <c r="C104" s="22">
        <f>Électricité!P3741</f>
        <v>0</v>
      </c>
      <c r="D104" s="22">
        <f>Électricité!S3741</f>
        <v>0</v>
      </c>
      <c r="E104" s="23" t="str">
        <f t="shared" si="6"/>
        <v>06/05/2019 05:00:00 AM</v>
      </c>
      <c r="F104" s="23" t="str">
        <f t="shared" si="5"/>
        <v>Jun</v>
      </c>
    </row>
    <row r="105" spans="1:6" x14ac:dyDescent="0.4">
      <c r="A105" s="20">
        <f>Électricité!N3742</f>
        <v>43621</v>
      </c>
      <c r="B105" s="21">
        <f>Électricité!O3742</f>
        <v>0.25</v>
      </c>
      <c r="C105" s="22">
        <f>Électricité!P3742</f>
        <v>0</v>
      </c>
      <c r="D105" s="22">
        <f>Électricité!S3742</f>
        <v>0</v>
      </c>
      <c r="E105" s="23" t="str">
        <f t="shared" si="6"/>
        <v>06/05/2019 06:00:00 AM</v>
      </c>
      <c r="F105" s="23" t="str">
        <f t="shared" si="5"/>
        <v>Jun</v>
      </c>
    </row>
    <row r="106" spans="1:6" x14ac:dyDescent="0.4">
      <c r="A106" s="20">
        <f>Électricité!N3743</f>
        <v>43621</v>
      </c>
      <c r="B106" s="21">
        <f>Électricité!O3743</f>
        <v>0.29166666666666669</v>
      </c>
      <c r="C106" s="22">
        <f>Électricité!P3743</f>
        <v>0</v>
      </c>
      <c r="D106" s="22">
        <f>Électricité!S3743</f>
        <v>0</v>
      </c>
      <c r="E106" s="23" t="str">
        <f t="shared" si="6"/>
        <v>06/05/2019 07:00:00 AM</v>
      </c>
      <c r="F106" s="23" t="str">
        <f t="shared" si="5"/>
        <v>Jun</v>
      </c>
    </row>
    <row r="107" spans="1:6" x14ac:dyDescent="0.4">
      <c r="A107" s="20">
        <f>Électricité!N3744</f>
        <v>43621</v>
      </c>
      <c r="B107" s="21">
        <f>Électricité!O3744</f>
        <v>0.33333333333333337</v>
      </c>
      <c r="C107" s="22">
        <f>Électricité!P3744</f>
        <v>0</v>
      </c>
      <c r="D107" s="22">
        <f>Électricité!S3744</f>
        <v>0</v>
      </c>
      <c r="E107" s="23" t="str">
        <f t="shared" si="6"/>
        <v>06/05/2019 08:00:00 AM</v>
      </c>
      <c r="F107" s="23" t="str">
        <f t="shared" si="5"/>
        <v>Jun</v>
      </c>
    </row>
    <row r="108" spans="1:6" x14ac:dyDescent="0.4">
      <c r="A108" s="20">
        <f>Électricité!N3745</f>
        <v>43621</v>
      </c>
      <c r="B108" s="21">
        <f>Électricité!O3745</f>
        <v>0.375</v>
      </c>
      <c r="C108" s="22">
        <f>Électricité!P3745</f>
        <v>0</v>
      </c>
      <c r="D108" s="22">
        <f>Électricité!S3745</f>
        <v>0</v>
      </c>
      <c r="E108" s="23" t="str">
        <f t="shared" si="6"/>
        <v>06/05/2019 09:00:00 AM</v>
      </c>
      <c r="F108" s="23" t="str">
        <f t="shared" si="5"/>
        <v>Jun</v>
      </c>
    </row>
    <row r="109" spans="1:6" x14ac:dyDescent="0.4">
      <c r="A109" s="20">
        <f>Électricité!N3746</f>
        <v>43621</v>
      </c>
      <c r="B109" s="21">
        <f>Électricité!O3746</f>
        <v>0.41666666666666669</v>
      </c>
      <c r="C109" s="22">
        <f>Électricité!P3746</f>
        <v>0</v>
      </c>
      <c r="D109" s="22">
        <f>Électricité!S3746</f>
        <v>0</v>
      </c>
      <c r="E109" s="23" t="str">
        <f t="shared" si="6"/>
        <v>06/05/2019 10:00:00 AM</v>
      </c>
      <c r="F109" s="23" t="str">
        <f t="shared" si="5"/>
        <v>Jun</v>
      </c>
    </row>
    <row r="110" spans="1:6" x14ac:dyDescent="0.4">
      <c r="A110" s="20">
        <f>Électricité!N3747</f>
        <v>43621</v>
      </c>
      <c r="B110" s="21">
        <f>Électricité!O3747</f>
        <v>0.45833333333333337</v>
      </c>
      <c r="C110" s="22">
        <f>Électricité!P3747</f>
        <v>0</v>
      </c>
      <c r="D110" s="22">
        <f>Électricité!S3747</f>
        <v>0</v>
      </c>
      <c r="E110" s="23" t="str">
        <f t="shared" si="6"/>
        <v>06/05/2019 11:00:00 AM</v>
      </c>
      <c r="F110" s="23" t="str">
        <f t="shared" si="5"/>
        <v>Jun</v>
      </c>
    </row>
    <row r="111" spans="1:6" x14ac:dyDescent="0.4">
      <c r="A111" s="20">
        <f>Électricité!N3748</f>
        <v>43621</v>
      </c>
      <c r="B111" s="21">
        <f>Électricité!O3748</f>
        <v>0.50000000000000011</v>
      </c>
      <c r="C111" s="22">
        <f>Électricité!P3748</f>
        <v>0</v>
      </c>
      <c r="D111" s="22">
        <f>Électricité!S3748</f>
        <v>0</v>
      </c>
      <c r="E111" s="23" t="str">
        <f t="shared" si="6"/>
        <v>06/05/2019 12:00:00 PM</v>
      </c>
      <c r="F111" s="23" t="str">
        <f t="shared" si="5"/>
        <v>Jun</v>
      </c>
    </row>
    <row r="112" spans="1:6" x14ac:dyDescent="0.4">
      <c r="A112" s="20">
        <f>Électricité!N3749</f>
        <v>43621</v>
      </c>
      <c r="B112" s="21">
        <f>Électricité!O3749</f>
        <v>0.54166666666666674</v>
      </c>
      <c r="C112" s="22">
        <f>Électricité!P3749</f>
        <v>0</v>
      </c>
      <c r="D112" s="22">
        <f>Électricité!S3749</f>
        <v>0</v>
      </c>
      <c r="E112" s="23" t="str">
        <f t="shared" si="6"/>
        <v>06/05/2019 01:00:00 PM</v>
      </c>
      <c r="F112" s="23" t="str">
        <f t="shared" si="5"/>
        <v>Jun</v>
      </c>
    </row>
    <row r="113" spans="1:6" x14ac:dyDescent="0.4">
      <c r="A113" s="20">
        <f>Électricité!N3750</f>
        <v>43621</v>
      </c>
      <c r="B113" s="21">
        <f>Électricité!O3750</f>
        <v>0.58333333333333337</v>
      </c>
      <c r="C113" s="22">
        <f>Électricité!P3750</f>
        <v>0</v>
      </c>
      <c r="D113" s="22">
        <f>Électricité!S3750</f>
        <v>0</v>
      </c>
      <c r="E113" s="23" t="str">
        <f t="shared" si="6"/>
        <v>06/05/2019 02:00:00 PM</v>
      </c>
      <c r="F113" s="23" t="str">
        <f t="shared" si="5"/>
        <v>Jun</v>
      </c>
    </row>
    <row r="114" spans="1:6" x14ac:dyDescent="0.4">
      <c r="A114" s="20">
        <f>Électricité!N3751</f>
        <v>43621</v>
      </c>
      <c r="B114" s="21">
        <f>Électricité!O3751</f>
        <v>0.62500000000000011</v>
      </c>
      <c r="C114" s="22">
        <f>Électricité!P3751</f>
        <v>0</v>
      </c>
      <c r="D114" s="22">
        <f>Électricité!S3751</f>
        <v>0</v>
      </c>
      <c r="E114" s="23" t="str">
        <f t="shared" si="6"/>
        <v>06/05/2019 03:00:00 PM</v>
      </c>
      <c r="F114" s="23" t="str">
        <f t="shared" si="5"/>
        <v>Jun</v>
      </c>
    </row>
    <row r="115" spans="1:6" x14ac:dyDescent="0.4">
      <c r="A115" s="20">
        <f>Électricité!N3752</f>
        <v>43621</v>
      </c>
      <c r="B115" s="21">
        <f>Électricité!O3752</f>
        <v>0.66666666666666674</v>
      </c>
      <c r="C115" s="22">
        <f>Électricité!P3752</f>
        <v>0</v>
      </c>
      <c r="D115" s="22">
        <f>Électricité!S3752</f>
        <v>0</v>
      </c>
      <c r="E115" s="23" t="str">
        <f t="shared" si="6"/>
        <v>06/05/2019 04:00:00 PM</v>
      </c>
      <c r="F115" s="23" t="str">
        <f t="shared" si="5"/>
        <v>Jun</v>
      </c>
    </row>
    <row r="116" spans="1:6" x14ac:dyDescent="0.4">
      <c r="A116" s="20">
        <f>Électricité!N3753</f>
        <v>43621</v>
      </c>
      <c r="B116" s="21">
        <f>Électricité!O3753</f>
        <v>0.70833333333333337</v>
      </c>
      <c r="C116" s="22">
        <f>Électricité!P3753</f>
        <v>0</v>
      </c>
      <c r="D116" s="22">
        <f>Électricité!S3753</f>
        <v>0</v>
      </c>
      <c r="E116" s="23" t="str">
        <f t="shared" si="6"/>
        <v>06/05/2019 05:00:00 PM</v>
      </c>
      <c r="F116" s="23" t="str">
        <f t="shared" si="5"/>
        <v>Jun</v>
      </c>
    </row>
    <row r="117" spans="1:6" x14ac:dyDescent="0.4">
      <c r="A117" s="20">
        <f>Électricité!N3754</f>
        <v>43621</v>
      </c>
      <c r="B117" s="21">
        <f>Électricité!O3754</f>
        <v>0.75000000000000011</v>
      </c>
      <c r="C117" s="22">
        <f>Électricité!P3754</f>
        <v>0</v>
      </c>
      <c r="D117" s="22">
        <f>Électricité!S3754</f>
        <v>0</v>
      </c>
      <c r="E117" s="23" t="str">
        <f t="shared" si="6"/>
        <v>06/05/2019 06:00:00 PM</v>
      </c>
      <c r="F117" s="23" t="str">
        <f t="shared" si="5"/>
        <v>Jun</v>
      </c>
    </row>
    <row r="118" spans="1:6" x14ac:dyDescent="0.4">
      <c r="A118" s="20">
        <f>Électricité!N3755</f>
        <v>43621</v>
      </c>
      <c r="B118" s="21">
        <f>Électricité!O3755</f>
        <v>0.79166666666666674</v>
      </c>
      <c r="C118" s="22">
        <f>Électricité!P3755</f>
        <v>0</v>
      </c>
      <c r="D118" s="22">
        <f>Électricité!S3755</f>
        <v>0</v>
      </c>
      <c r="E118" s="23" t="str">
        <f t="shared" si="6"/>
        <v>06/05/2019 07:00:00 PM</v>
      </c>
      <c r="F118" s="23" t="str">
        <f t="shared" si="5"/>
        <v>Jun</v>
      </c>
    </row>
    <row r="119" spans="1:6" x14ac:dyDescent="0.4">
      <c r="A119" s="20">
        <f>Électricité!N3756</f>
        <v>43621</v>
      </c>
      <c r="B119" s="21">
        <f>Électricité!O3756</f>
        <v>0.83333333333333337</v>
      </c>
      <c r="C119" s="22">
        <f>Électricité!P3756</f>
        <v>0</v>
      </c>
      <c r="D119" s="22">
        <f>Électricité!S3756</f>
        <v>0</v>
      </c>
      <c r="E119" s="23" t="str">
        <f t="shared" si="6"/>
        <v>06/05/2019 08:00:00 PM</v>
      </c>
      <c r="F119" s="23" t="str">
        <f t="shared" si="5"/>
        <v>Jun</v>
      </c>
    </row>
    <row r="120" spans="1:6" x14ac:dyDescent="0.4">
      <c r="A120" s="20">
        <f>Électricité!N3757</f>
        <v>43621</v>
      </c>
      <c r="B120" s="21">
        <f>Électricité!O3757</f>
        <v>0.87500000000000011</v>
      </c>
      <c r="C120" s="22">
        <f>Électricité!P3757</f>
        <v>0</v>
      </c>
      <c r="D120" s="22">
        <f>Électricité!S3757</f>
        <v>0</v>
      </c>
      <c r="E120" s="23" t="str">
        <f t="shared" si="6"/>
        <v>06/05/2019 09:00:00 PM</v>
      </c>
      <c r="F120" s="23" t="str">
        <f t="shared" si="5"/>
        <v>Jun</v>
      </c>
    </row>
    <row r="121" spans="1:6" x14ac:dyDescent="0.4">
      <c r="A121" s="20">
        <f>Électricité!N3758</f>
        <v>43621</v>
      </c>
      <c r="B121" s="21">
        <f>Électricité!O3758</f>
        <v>0.91666666666666674</v>
      </c>
      <c r="C121" s="22">
        <f>Électricité!P3758</f>
        <v>0</v>
      </c>
      <c r="D121" s="22">
        <f>Électricité!S3758</f>
        <v>0</v>
      </c>
      <c r="E121" s="23" t="str">
        <f t="shared" si="6"/>
        <v>06/05/2019 10:00:00 PM</v>
      </c>
      <c r="F121" s="23" t="str">
        <f t="shared" si="5"/>
        <v>Jun</v>
      </c>
    </row>
    <row r="122" spans="1:6" x14ac:dyDescent="0.4">
      <c r="A122" s="20">
        <f>Électricité!N3759</f>
        <v>43621</v>
      </c>
      <c r="B122" s="21">
        <f>Électricité!O3759</f>
        <v>0.95833333333333337</v>
      </c>
      <c r="C122" s="22">
        <f>Électricité!P3759</f>
        <v>0</v>
      </c>
      <c r="D122" s="22">
        <f>Électricité!S3759</f>
        <v>0</v>
      </c>
      <c r="E122" s="23" t="str">
        <f t="shared" si="6"/>
        <v>06/05/2019 11:00:00 PM</v>
      </c>
      <c r="F122" s="23" t="str">
        <f t="shared" si="5"/>
        <v>Jun</v>
      </c>
    </row>
    <row r="123" spans="1:6" x14ac:dyDescent="0.4">
      <c r="A123" s="20">
        <f>Électricité!N3760</f>
        <v>43622</v>
      </c>
      <c r="B123" s="21">
        <f>Électricité!O3760</f>
        <v>3.1225022567582528E-17</v>
      </c>
      <c r="C123" s="22">
        <f>Électricité!P3760</f>
        <v>0</v>
      </c>
      <c r="D123" s="22">
        <f>Électricité!S3760</f>
        <v>0</v>
      </c>
      <c r="E123" s="23" t="str">
        <f t="shared" si="6"/>
        <v>06/06/2019 12:00:00 AM</v>
      </c>
      <c r="F123" s="23" t="str">
        <f t="shared" si="5"/>
        <v>Jun</v>
      </c>
    </row>
    <row r="124" spans="1:6" x14ac:dyDescent="0.4">
      <c r="A124" s="20">
        <f>Électricité!N3761</f>
        <v>43622</v>
      </c>
      <c r="B124" s="21">
        <f>Électricité!O3761</f>
        <v>4.1666666666666699E-2</v>
      </c>
      <c r="C124" s="22">
        <f>Électricité!P3761</f>
        <v>0</v>
      </c>
      <c r="D124" s="22">
        <f>Électricité!S3761</f>
        <v>0</v>
      </c>
      <c r="E124" s="23" t="str">
        <f t="shared" si="6"/>
        <v>06/06/2019 01:00:00 AM</v>
      </c>
      <c r="F124" s="23" t="str">
        <f t="shared" si="5"/>
        <v>Jun</v>
      </c>
    </row>
    <row r="125" spans="1:6" x14ac:dyDescent="0.4">
      <c r="A125" s="20">
        <f>Électricité!N3762</f>
        <v>43622</v>
      </c>
      <c r="B125" s="21">
        <f>Électricité!O3762</f>
        <v>8.333333333333337E-2</v>
      </c>
      <c r="C125" s="22">
        <f>Électricité!P3762</f>
        <v>0</v>
      </c>
      <c r="D125" s="22">
        <f>Électricité!S3762</f>
        <v>0</v>
      </c>
      <c r="E125" s="23" t="str">
        <f t="shared" si="6"/>
        <v>06/06/2019 02:00:00 AM</v>
      </c>
      <c r="F125" s="23" t="str">
        <f t="shared" si="5"/>
        <v>Jun</v>
      </c>
    </row>
    <row r="126" spans="1:6" x14ac:dyDescent="0.4">
      <c r="A126" s="20">
        <f>Électricité!N3763</f>
        <v>43622</v>
      </c>
      <c r="B126" s="21">
        <f>Électricité!O3763</f>
        <v>0.12500000000000006</v>
      </c>
      <c r="C126" s="22">
        <f>Électricité!P3763</f>
        <v>0</v>
      </c>
      <c r="D126" s="22">
        <f>Électricité!S3763</f>
        <v>0</v>
      </c>
      <c r="E126" s="23" t="str">
        <f t="shared" si="6"/>
        <v>06/06/2019 03:00:00 AM</v>
      </c>
      <c r="F126" s="23" t="str">
        <f t="shared" si="5"/>
        <v>Jun</v>
      </c>
    </row>
    <row r="127" spans="1:6" x14ac:dyDescent="0.4">
      <c r="A127" s="20">
        <f>Électricité!N3764</f>
        <v>43622</v>
      </c>
      <c r="B127" s="21">
        <f>Électricité!O3764</f>
        <v>0.16666666666666669</v>
      </c>
      <c r="C127" s="22">
        <f>Électricité!P3764</f>
        <v>0</v>
      </c>
      <c r="D127" s="22">
        <f>Électricité!S3764</f>
        <v>0</v>
      </c>
      <c r="E127" s="23" t="str">
        <f t="shared" si="6"/>
        <v>06/06/2019 04:00:00 AM</v>
      </c>
      <c r="F127" s="23" t="str">
        <f t="shared" si="5"/>
        <v>Jun</v>
      </c>
    </row>
    <row r="128" spans="1:6" x14ac:dyDescent="0.4">
      <c r="A128" s="20">
        <f>Électricité!N3765</f>
        <v>43622</v>
      </c>
      <c r="B128" s="21">
        <f>Électricité!O3765</f>
        <v>0.20833333333333337</v>
      </c>
      <c r="C128" s="22">
        <f>Électricité!P3765</f>
        <v>0</v>
      </c>
      <c r="D128" s="22">
        <f>Électricité!S3765</f>
        <v>0</v>
      </c>
      <c r="E128" s="23" t="str">
        <f t="shared" si="6"/>
        <v>06/06/2019 05:00:00 AM</v>
      </c>
      <c r="F128" s="23" t="str">
        <f t="shared" si="5"/>
        <v>Jun</v>
      </c>
    </row>
    <row r="129" spans="1:6" x14ac:dyDescent="0.4">
      <c r="A129" s="20">
        <f>Électricité!N3766</f>
        <v>43622</v>
      </c>
      <c r="B129" s="21">
        <f>Électricité!O3766</f>
        <v>0.25</v>
      </c>
      <c r="C129" s="22">
        <f>Électricité!P3766</f>
        <v>0</v>
      </c>
      <c r="D129" s="22">
        <f>Électricité!S3766</f>
        <v>0</v>
      </c>
      <c r="E129" s="23" t="str">
        <f t="shared" si="6"/>
        <v>06/06/2019 06:00:00 AM</v>
      </c>
      <c r="F129" s="23" t="str">
        <f t="shared" si="5"/>
        <v>Jun</v>
      </c>
    </row>
    <row r="130" spans="1:6" x14ac:dyDescent="0.4">
      <c r="A130" s="20">
        <f>Électricité!N3767</f>
        <v>43622</v>
      </c>
      <c r="B130" s="21">
        <f>Électricité!O3767</f>
        <v>0.29166666666666669</v>
      </c>
      <c r="C130" s="22">
        <f>Électricité!P3767</f>
        <v>0</v>
      </c>
      <c r="D130" s="22">
        <f>Électricité!S3767</f>
        <v>0</v>
      </c>
      <c r="E130" s="23" t="str">
        <f t="shared" si="6"/>
        <v>06/06/2019 07:00:00 AM</v>
      </c>
      <c r="F130" s="23" t="str">
        <f t="shared" si="5"/>
        <v>Jun</v>
      </c>
    </row>
    <row r="131" spans="1:6" x14ac:dyDescent="0.4">
      <c r="A131" s="20">
        <f>Électricité!N3768</f>
        <v>43622</v>
      </c>
      <c r="B131" s="21">
        <f>Électricité!O3768</f>
        <v>0.33333333333333337</v>
      </c>
      <c r="C131" s="22">
        <f>Électricité!P3768</f>
        <v>0</v>
      </c>
      <c r="D131" s="22">
        <f>Électricité!S3768</f>
        <v>0</v>
      </c>
      <c r="E131" s="23" t="str">
        <f t="shared" si="6"/>
        <v>06/06/2019 08:00:00 AM</v>
      </c>
      <c r="F131" s="23" t="str">
        <f t="shared" ref="F131:F194" si="7">TEXT(A131,"mmm")</f>
        <v>Jun</v>
      </c>
    </row>
    <row r="132" spans="1:6" x14ac:dyDescent="0.4">
      <c r="A132" s="20">
        <f>Électricité!N3769</f>
        <v>43622</v>
      </c>
      <c r="B132" s="21">
        <f>Électricité!O3769</f>
        <v>0.375</v>
      </c>
      <c r="C132" s="22">
        <f>Électricité!P3769</f>
        <v>0</v>
      </c>
      <c r="D132" s="22">
        <f>Électricité!S3769</f>
        <v>0</v>
      </c>
      <c r="E132" s="23" t="str">
        <f t="shared" si="6"/>
        <v>06/06/2019 09:00:00 AM</v>
      </c>
      <c r="F132" s="23" t="str">
        <f t="shared" si="7"/>
        <v>Jun</v>
      </c>
    </row>
    <row r="133" spans="1:6" x14ac:dyDescent="0.4">
      <c r="A133" s="20">
        <f>Électricité!N3770</f>
        <v>43622</v>
      </c>
      <c r="B133" s="21">
        <f>Électricité!O3770</f>
        <v>0.41666666666666669</v>
      </c>
      <c r="C133" s="22">
        <f>Électricité!P3770</f>
        <v>0</v>
      </c>
      <c r="D133" s="22">
        <f>Électricité!S3770</f>
        <v>0</v>
      </c>
      <c r="E133" s="23" t="str">
        <f t="shared" si="6"/>
        <v>06/06/2019 10:00:00 AM</v>
      </c>
      <c r="F133" s="23" t="str">
        <f t="shared" si="7"/>
        <v>Jun</v>
      </c>
    </row>
    <row r="134" spans="1:6" x14ac:dyDescent="0.4">
      <c r="A134" s="20">
        <f>Électricité!N3771</f>
        <v>43622</v>
      </c>
      <c r="B134" s="21">
        <f>Électricité!O3771</f>
        <v>0.45833333333333337</v>
      </c>
      <c r="C134" s="22">
        <f>Électricité!P3771</f>
        <v>0</v>
      </c>
      <c r="D134" s="22">
        <f>Électricité!S3771</f>
        <v>0</v>
      </c>
      <c r="E134" s="23" t="str">
        <f t="shared" si="6"/>
        <v>06/06/2019 11:00:00 AM</v>
      </c>
      <c r="F134" s="23" t="str">
        <f t="shared" si="7"/>
        <v>Jun</v>
      </c>
    </row>
    <row r="135" spans="1:6" x14ac:dyDescent="0.4">
      <c r="A135" s="20">
        <f>Électricité!N3772</f>
        <v>43622</v>
      </c>
      <c r="B135" s="21">
        <f>Électricité!O3772</f>
        <v>0.50000000000000011</v>
      </c>
      <c r="C135" s="22">
        <f>Électricité!P3772</f>
        <v>0</v>
      </c>
      <c r="D135" s="22">
        <f>Électricité!S3772</f>
        <v>0</v>
      </c>
      <c r="E135" s="23" t="str">
        <f t="shared" si="6"/>
        <v>06/06/2019 12:00:00 PM</v>
      </c>
      <c r="F135" s="23" t="str">
        <f t="shared" si="7"/>
        <v>Jun</v>
      </c>
    </row>
    <row r="136" spans="1:6" x14ac:dyDescent="0.4">
      <c r="A136" s="20">
        <f>Électricité!N3773</f>
        <v>43622</v>
      </c>
      <c r="B136" s="21">
        <f>Électricité!O3773</f>
        <v>0.54166666666666674</v>
      </c>
      <c r="C136" s="22">
        <f>Électricité!P3773</f>
        <v>0</v>
      </c>
      <c r="D136" s="22">
        <f>Électricité!S3773</f>
        <v>0</v>
      </c>
      <c r="E136" s="23" t="str">
        <f t="shared" si="6"/>
        <v>06/06/2019 01:00:00 PM</v>
      </c>
      <c r="F136" s="23" t="str">
        <f t="shared" si="7"/>
        <v>Jun</v>
      </c>
    </row>
    <row r="137" spans="1:6" x14ac:dyDescent="0.4">
      <c r="A137" s="20">
        <f>Électricité!N3774</f>
        <v>43622</v>
      </c>
      <c r="B137" s="21">
        <f>Électricité!O3774</f>
        <v>0.58333333333333337</v>
      </c>
      <c r="C137" s="22">
        <f>Électricité!P3774</f>
        <v>0</v>
      </c>
      <c r="D137" s="22">
        <f>Électricité!S3774</f>
        <v>0</v>
      </c>
      <c r="E137" s="23" t="str">
        <f t="shared" si="6"/>
        <v>06/06/2019 02:00:00 PM</v>
      </c>
      <c r="F137" s="23" t="str">
        <f t="shared" si="7"/>
        <v>Jun</v>
      </c>
    </row>
    <row r="138" spans="1:6" x14ac:dyDescent="0.4">
      <c r="A138" s="20">
        <f>Électricité!N3775</f>
        <v>43622</v>
      </c>
      <c r="B138" s="21">
        <f>Électricité!O3775</f>
        <v>0.62500000000000011</v>
      </c>
      <c r="C138" s="22">
        <f>Électricité!P3775</f>
        <v>0</v>
      </c>
      <c r="D138" s="22">
        <f>Électricité!S3775</f>
        <v>0</v>
      </c>
      <c r="E138" s="23" t="str">
        <f t="shared" si="6"/>
        <v>06/06/2019 03:00:00 PM</v>
      </c>
      <c r="F138" s="23" t="str">
        <f t="shared" si="7"/>
        <v>Jun</v>
      </c>
    </row>
    <row r="139" spans="1:6" x14ac:dyDescent="0.4">
      <c r="A139" s="20">
        <f>Électricité!N3776</f>
        <v>43622</v>
      </c>
      <c r="B139" s="21">
        <f>Électricité!O3776</f>
        <v>0.66666666666666674</v>
      </c>
      <c r="C139" s="22">
        <f>Électricité!P3776</f>
        <v>0</v>
      </c>
      <c r="D139" s="22">
        <f>Électricité!S3776</f>
        <v>0</v>
      </c>
      <c r="E139" s="23" t="str">
        <f t="shared" si="6"/>
        <v>06/06/2019 04:00:00 PM</v>
      </c>
      <c r="F139" s="23" t="str">
        <f t="shared" si="7"/>
        <v>Jun</v>
      </c>
    </row>
    <row r="140" spans="1:6" x14ac:dyDescent="0.4">
      <c r="A140" s="20">
        <f>Électricité!N3777</f>
        <v>43622</v>
      </c>
      <c r="B140" s="21">
        <f>Électricité!O3777</f>
        <v>0.70833333333333337</v>
      </c>
      <c r="C140" s="22">
        <f>Électricité!P3777</f>
        <v>0</v>
      </c>
      <c r="D140" s="22">
        <f>Électricité!S3777</f>
        <v>0</v>
      </c>
      <c r="E140" s="23" t="str">
        <f t="shared" ref="E140:E203" si="8">CONCATENATE(TEXT(A140,"mm/dd/yyyy")," ",TEXT(B140,"hh:mm:ss AM/PM"))</f>
        <v>06/06/2019 05:00:00 PM</v>
      </c>
      <c r="F140" s="23" t="str">
        <f t="shared" si="7"/>
        <v>Jun</v>
      </c>
    </row>
    <row r="141" spans="1:6" x14ac:dyDescent="0.4">
      <c r="A141" s="20">
        <f>Électricité!N3778</f>
        <v>43622</v>
      </c>
      <c r="B141" s="21">
        <f>Électricité!O3778</f>
        <v>0.75000000000000011</v>
      </c>
      <c r="C141" s="22">
        <f>Électricité!P3778</f>
        <v>0</v>
      </c>
      <c r="D141" s="22">
        <f>Électricité!S3778</f>
        <v>0</v>
      </c>
      <c r="E141" s="23" t="str">
        <f t="shared" si="8"/>
        <v>06/06/2019 06:00:00 PM</v>
      </c>
      <c r="F141" s="23" t="str">
        <f t="shared" si="7"/>
        <v>Jun</v>
      </c>
    </row>
    <row r="142" spans="1:6" x14ac:dyDescent="0.4">
      <c r="A142" s="20">
        <f>Électricité!N3779</f>
        <v>43622</v>
      </c>
      <c r="B142" s="21">
        <f>Électricité!O3779</f>
        <v>0.79166666666666674</v>
      </c>
      <c r="C142" s="22">
        <f>Électricité!P3779</f>
        <v>0</v>
      </c>
      <c r="D142" s="22">
        <f>Électricité!S3779</f>
        <v>0</v>
      </c>
      <c r="E142" s="23" t="str">
        <f t="shared" si="8"/>
        <v>06/06/2019 07:00:00 PM</v>
      </c>
      <c r="F142" s="23" t="str">
        <f t="shared" si="7"/>
        <v>Jun</v>
      </c>
    </row>
    <row r="143" spans="1:6" x14ac:dyDescent="0.4">
      <c r="A143" s="20">
        <f>Électricité!N3780</f>
        <v>43622</v>
      </c>
      <c r="B143" s="21">
        <f>Électricité!O3780</f>
        <v>0.83333333333333337</v>
      </c>
      <c r="C143" s="22">
        <f>Électricité!P3780</f>
        <v>0</v>
      </c>
      <c r="D143" s="22">
        <f>Électricité!S3780</f>
        <v>0</v>
      </c>
      <c r="E143" s="23" t="str">
        <f t="shared" si="8"/>
        <v>06/06/2019 08:00:00 PM</v>
      </c>
      <c r="F143" s="23" t="str">
        <f t="shared" si="7"/>
        <v>Jun</v>
      </c>
    </row>
    <row r="144" spans="1:6" x14ac:dyDescent="0.4">
      <c r="A144" s="20">
        <f>Électricité!N3781</f>
        <v>43622</v>
      </c>
      <c r="B144" s="21">
        <f>Électricité!O3781</f>
        <v>0.87500000000000011</v>
      </c>
      <c r="C144" s="22">
        <f>Électricité!P3781</f>
        <v>0</v>
      </c>
      <c r="D144" s="22">
        <f>Électricité!S3781</f>
        <v>0</v>
      </c>
      <c r="E144" s="23" t="str">
        <f t="shared" si="8"/>
        <v>06/06/2019 09:00:00 PM</v>
      </c>
      <c r="F144" s="23" t="str">
        <f t="shared" si="7"/>
        <v>Jun</v>
      </c>
    </row>
    <row r="145" spans="1:6" x14ac:dyDescent="0.4">
      <c r="A145" s="20">
        <f>Électricité!N3782</f>
        <v>43622</v>
      </c>
      <c r="B145" s="21">
        <f>Électricité!O3782</f>
        <v>0.91666666666666674</v>
      </c>
      <c r="C145" s="22">
        <f>Électricité!P3782</f>
        <v>0</v>
      </c>
      <c r="D145" s="22">
        <f>Électricité!S3782</f>
        <v>0</v>
      </c>
      <c r="E145" s="23" t="str">
        <f t="shared" si="8"/>
        <v>06/06/2019 10:00:00 PM</v>
      </c>
      <c r="F145" s="23" t="str">
        <f t="shared" si="7"/>
        <v>Jun</v>
      </c>
    </row>
    <row r="146" spans="1:6" x14ac:dyDescent="0.4">
      <c r="A146" s="20">
        <f>Électricité!N3783</f>
        <v>43622</v>
      </c>
      <c r="B146" s="21">
        <f>Électricité!O3783</f>
        <v>0.95833333333333337</v>
      </c>
      <c r="C146" s="22">
        <f>Électricité!P3783</f>
        <v>0</v>
      </c>
      <c r="D146" s="22">
        <f>Électricité!S3783</f>
        <v>0</v>
      </c>
      <c r="E146" s="23" t="str">
        <f t="shared" si="8"/>
        <v>06/06/2019 11:00:00 PM</v>
      </c>
      <c r="F146" s="23" t="str">
        <f t="shared" si="7"/>
        <v>Jun</v>
      </c>
    </row>
    <row r="147" spans="1:6" x14ac:dyDescent="0.4">
      <c r="A147" s="20">
        <f>Électricité!N3784</f>
        <v>43623</v>
      </c>
      <c r="B147" s="21">
        <f>Électricité!O3784</f>
        <v>3.1225022567582528E-17</v>
      </c>
      <c r="C147" s="22">
        <f>Électricité!P3784</f>
        <v>0</v>
      </c>
      <c r="D147" s="22">
        <f>Électricité!S3784</f>
        <v>0</v>
      </c>
      <c r="E147" s="23" t="str">
        <f t="shared" si="8"/>
        <v>06/07/2019 12:00:00 AM</v>
      </c>
      <c r="F147" s="23" t="str">
        <f t="shared" si="7"/>
        <v>Jun</v>
      </c>
    </row>
    <row r="148" spans="1:6" x14ac:dyDescent="0.4">
      <c r="A148" s="20">
        <f>Électricité!N3785</f>
        <v>43623</v>
      </c>
      <c r="B148" s="21">
        <f>Électricité!O3785</f>
        <v>4.1666666666666699E-2</v>
      </c>
      <c r="C148" s="22">
        <f>Électricité!P3785</f>
        <v>0</v>
      </c>
      <c r="D148" s="22">
        <f>Électricité!S3785</f>
        <v>0</v>
      </c>
      <c r="E148" s="23" t="str">
        <f t="shared" si="8"/>
        <v>06/07/2019 01:00:00 AM</v>
      </c>
      <c r="F148" s="23" t="str">
        <f t="shared" si="7"/>
        <v>Jun</v>
      </c>
    </row>
    <row r="149" spans="1:6" x14ac:dyDescent="0.4">
      <c r="A149" s="20">
        <f>Électricité!N3786</f>
        <v>43623</v>
      </c>
      <c r="B149" s="21">
        <f>Électricité!O3786</f>
        <v>8.333333333333337E-2</v>
      </c>
      <c r="C149" s="22">
        <f>Électricité!P3786</f>
        <v>0</v>
      </c>
      <c r="D149" s="22">
        <f>Électricité!S3786</f>
        <v>0</v>
      </c>
      <c r="E149" s="23" t="str">
        <f t="shared" si="8"/>
        <v>06/07/2019 02:00:00 AM</v>
      </c>
      <c r="F149" s="23" t="str">
        <f t="shared" si="7"/>
        <v>Jun</v>
      </c>
    </row>
    <row r="150" spans="1:6" x14ac:dyDescent="0.4">
      <c r="A150" s="20">
        <f>Électricité!N3787</f>
        <v>43623</v>
      </c>
      <c r="B150" s="21">
        <f>Électricité!O3787</f>
        <v>0.12500000000000006</v>
      </c>
      <c r="C150" s="22">
        <f>Électricité!P3787</f>
        <v>0</v>
      </c>
      <c r="D150" s="22">
        <f>Électricité!S3787</f>
        <v>0</v>
      </c>
      <c r="E150" s="23" t="str">
        <f t="shared" si="8"/>
        <v>06/07/2019 03:00:00 AM</v>
      </c>
      <c r="F150" s="23" t="str">
        <f t="shared" si="7"/>
        <v>Jun</v>
      </c>
    </row>
    <row r="151" spans="1:6" x14ac:dyDescent="0.4">
      <c r="A151" s="20">
        <f>Électricité!N3788</f>
        <v>43623</v>
      </c>
      <c r="B151" s="21">
        <f>Électricité!O3788</f>
        <v>0.16666666666666669</v>
      </c>
      <c r="C151" s="22">
        <f>Électricité!P3788</f>
        <v>0</v>
      </c>
      <c r="D151" s="22">
        <f>Électricité!S3788</f>
        <v>0</v>
      </c>
      <c r="E151" s="23" t="str">
        <f t="shared" si="8"/>
        <v>06/07/2019 04:00:00 AM</v>
      </c>
      <c r="F151" s="23" t="str">
        <f t="shared" si="7"/>
        <v>Jun</v>
      </c>
    </row>
    <row r="152" spans="1:6" x14ac:dyDescent="0.4">
      <c r="A152" s="20">
        <f>Électricité!N3789</f>
        <v>43623</v>
      </c>
      <c r="B152" s="21">
        <f>Électricité!O3789</f>
        <v>0.20833333333333337</v>
      </c>
      <c r="C152" s="22">
        <f>Électricité!P3789</f>
        <v>0</v>
      </c>
      <c r="D152" s="22">
        <f>Électricité!S3789</f>
        <v>0</v>
      </c>
      <c r="E152" s="23" t="str">
        <f t="shared" si="8"/>
        <v>06/07/2019 05:00:00 AM</v>
      </c>
      <c r="F152" s="23" t="str">
        <f t="shared" si="7"/>
        <v>Jun</v>
      </c>
    </row>
    <row r="153" spans="1:6" x14ac:dyDescent="0.4">
      <c r="A153" s="20">
        <f>Électricité!N3790</f>
        <v>43623</v>
      </c>
      <c r="B153" s="21">
        <f>Électricité!O3790</f>
        <v>0.25</v>
      </c>
      <c r="C153" s="22">
        <f>Électricité!P3790</f>
        <v>0</v>
      </c>
      <c r="D153" s="22">
        <f>Électricité!S3790</f>
        <v>0</v>
      </c>
      <c r="E153" s="23" t="str">
        <f t="shared" si="8"/>
        <v>06/07/2019 06:00:00 AM</v>
      </c>
      <c r="F153" s="23" t="str">
        <f t="shared" si="7"/>
        <v>Jun</v>
      </c>
    </row>
    <row r="154" spans="1:6" x14ac:dyDescent="0.4">
      <c r="A154" s="20">
        <f>Électricité!N3791</f>
        <v>43623</v>
      </c>
      <c r="B154" s="21">
        <f>Électricité!O3791</f>
        <v>0.29166666666666669</v>
      </c>
      <c r="C154" s="22">
        <f>Électricité!P3791</f>
        <v>0</v>
      </c>
      <c r="D154" s="22">
        <f>Électricité!S3791</f>
        <v>0</v>
      </c>
      <c r="E154" s="23" t="str">
        <f t="shared" si="8"/>
        <v>06/07/2019 07:00:00 AM</v>
      </c>
      <c r="F154" s="23" t="str">
        <f t="shared" si="7"/>
        <v>Jun</v>
      </c>
    </row>
    <row r="155" spans="1:6" x14ac:dyDescent="0.4">
      <c r="A155" s="20">
        <f>Électricité!N3792</f>
        <v>43623</v>
      </c>
      <c r="B155" s="21">
        <f>Électricité!O3792</f>
        <v>0.33333333333333337</v>
      </c>
      <c r="C155" s="22">
        <f>Électricité!P3792</f>
        <v>0</v>
      </c>
      <c r="D155" s="22">
        <f>Électricité!S3792</f>
        <v>0</v>
      </c>
      <c r="E155" s="23" t="str">
        <f t="shared" si="8"/>
        <v>06/07/2019 08:00:00 AM</v>
      </c>
      <c r="F155" s="23" t="str">
        <f t="shared" si="7"/>
        <v>Jun</v>
      </c>
    </row>
    <row r="156" spans="1:6" x14ac:dyDescent="0.4">
      <c r="A156" s="20">
        <f>Électricité!N3793</f>
        <v>43623</v>
      </c>
      <c r="B156" s="21">
        <f>Électricité!O3793</f>
        <v>0.375</v>
      </c>
      <c r="C156" s="22">
        <f>Électricité!P3793</f>
        <v>0</v>
      </c>
      <c r="D156" s="22">
        <f>Électricité!S3793</f>
        <v>0</v>
      </c>
      <c r="E156" s="23" t="str">
        <f t="shared" si="8"/>
        <v>06/07/2019 09:00:00 AM</v>
      </c>
      <c r="F156" s="23" t="str">
        <f t="shared" si="7"/>
        <v>Jun</v>
      </c>
    </row>
    <row r="157" spans="1:6" x14ac:dyDescent="0.4">
      <c r="A157" s="20">
        <f>Électricité!N3794</f>
        <v>43623</v>
      </c>
      <c r="B157" s="21">
        <f>Électricité!O3794</f>
        <v>0.41666666666666669</v>
      </c>
      <c r="C157" s="22">
        <f>Électricité!P3794</f>
        <v>0</v>
      </c>
      <c r="D157" s="22">
        <f>Électricité!S3794</f>
        <v>0</v>
      </c>
      <c r="E157" s="23" t="str">
        <f t="shared" si="8"/>
        <v>06/07/2019 10:00:00 AM</v>
      </c>
      <c r="F157" s="23" t="str">
        <f t="shared" si="7"/>
        <v>Jun</v>
      </c>
    </row>
    <row r="158" spans="1:6" x14ac:dyDescent="0.4">
      <c r="A158" s="20">
        <f>Électricité!N3795</f>
        <v>43623</v>
      </c>
      <c r="B158" s="21">
        <f>Électricité!O3795</f>
        <v>0.45833333333333337</v>
      </c>
      <c r="C158" s="22">
        <f>Électricité!P3795</f>
        <v>0</v>
      </c>
      <c r="D158" s="22">
        <f>Électricité!S3795</f>
        <v>0</v>
      </c>
      <c r="E158" s="23" t="str">
        <f t="shared" si="8"/>
        <v>06/07/2019 11:00:00 AM</v>
      </c>
      <c r="F158" s="23" t="str">
        <f t="shared" si="7"/>
        <v>Jun</v>
      </c>
    </row>
    <row r="159" spans="1:6" x14ac:dyDescent="0.4">
      <c r="A159" s="20">
        <f>Électricité!N3796</f>
        <v>43623</v>
      </c>
      <c r="B159" s="21">
        <f>Électricité!O3796</f>
        <v>0.50000000000000011</v>
      </c>
      <c r="C159" s="22">
        <f>Électricité!P3796</f>
        <v>0</v>
      </c>
      <c r="D159" s="22">
        <f>Électricité!S3796</f>
        <v>0</v>
      </c>
      <c r="E159" s="23" t="str">
        <f t="shared" si="8"/>
        <v>06/07/2019 12:00:00 PM</v>
      </c>
      <c r="F159" s="23" t="str">
        <f t="shared" si="7"/>
        <v>Jun</v>
      </c>
    </row>
    <row r="160" spans="1:6" x14ac:dyDescent="0.4">
      <c r="A160" s="20">
        <f>Électricité!N3797</f>
        <v>43623</v>
      </c>
      <c r="B160" s="21">
        <f>Électricité!O3797</f>
        <v>0.54166666666666674</v>
      </c>
      <c r="C160" s="22">
        <f>Électricité!P3797</f>
        <v>0</v>
      </c>
      <c r="D160" s="22">
        <f>Électricité!S3797</f>
        <v>0</v>
      </c>
      <c r="E160" s="23" t="str">
        <f t="shared" si="8"/>
        <v>06/07/2019 01:00:00 PM</v>
      </c>
      <c r="F160" s="23" t="str">
        <f t="shared" si="7"/>
        <v>Jun</v>
      </c>
    </row>
    <row r="161" spans="1:6" x14ac:dyDescent="0.4">
      <c r="A161" s="20">
        <f>Électricité!N3798</f>
        <v>43623</v>
      </c>
      <c r="B161" s="21">
        <f>Électricité!O3798</f>
        <v>0.58333333333333337</v>
      </c>
      <c r="C161" s="22">
        <f>Électricité!P3798</f>
        <v>0</v>
      </c>
      <c r="D161" s="22">
        <f>Électricité!S3798</f>
        <v>0</v>
      </c>
      <c r="E161" s="23" t="str">
        <f t="shared" si="8"/>
        <v>06/07/2019 02:00:00 PM</v>
      </c>
      <c r="F161" s="23" t="str">
        <f t="shared" si="7"/>
        <v>Jun</v>
      </c>
    </row>
    <row r="162" spans="1:6" x14ac:dyDescent="0.4">
      <c r="A162" s="20">
        <f>Électricité!N3799</f>
        <v>43623</v>
      </c>
      <c r="B162" s="21">
        <f>Électricité!O3799</f>
        <v>0.62500000000000011</v>
      </c>
      <c r="C162" s="22">
        <f>Électricité!P3799</f>
        <v>0</v>
      </c>
      <c r="D162" s="22">
        <f>Électricité!S3799</f>
        <v>0</v>
      </c>
      <c r="E162" s="23" t="str">
        <f t="shared" si="8"/>
        <v>06/07/2019 03:00:00 PM</v>
      </c>
      <c r="F162" s="23" t="str">
        <f t="shared" si="7"/>
        <v>Jun</v>
      </c>
    </row>
    <row r="163" spans="1:6" x14ac:dyDescent="0.4">
      <c r="A163" s="20">
        <f>Électricité!N3800</f>
        <v>43623</v>
      </c>
      <c r="B163" s="21">
        <f>Électricité!O3800</f>
        <v>0.66666666666666674</v>
      </c>
      <c r="C163" s="22">
        <f>Électricité!P3800</f>
        <v>0</v>
      </c>
      <c r="D163" s="22">
        <f>Électricité!S3800</f>
        <v>0</v>
      </c>
      <c r="E163" s="23" t="str">
        <f t="shared" si="8"/>
        <v>06/07/2019 04:00:00 PM</v>
      </c>
      <c r="F163" s="23" t="str">
        <f t="shared" si="7"/>
        <v>Jun</v>
      </c>
    </row>
    <row r="164" spans="1:6" x14ac:dyDescent="0.4">
      <c r="A164" s="20">
        <f>Électricité!N3801</f>
        <v>43623</v>
      </c>
      <c r="B164" s="21">
        <f>Électricité!O3801</f>
        <v>0.70833333333333337</v>
      </c>
      <c r="C164" s="22">
        <f>Électricité!P3801</f>
        <v>0</v>
      </c>
      <c r="D164" s="22">
        <f>Électricité!S3801</f>
        <v>0</v>
      </c>
      <c r="E164" s="23" t="str">
        <f t="shared" si="8"/>
        <v>06/07/2019 05:00:00 PM</v>
      </c>
      <c r="F164" s="23" t="str">
        <f t="shared" si="7"/>
        <v>Jun</v>
      </c>
    </row>
    <row r="165" spans="1:6" x14ac:dyDescent="0.4">
      <c r="A165" s="20">
        <f>Électricité!N3802</f>
        <v>43623</v>
      </c>
      <c r="B165" s="21">
        <f>Électricité!O3802</f>
        <v>0.75000000000000011</v>
      </c>
      <c r="C165" s="22">
        <f>Électricité!P3802</f>
        <v>0</v>
      </c>
      <c r="D165" s="22">
        <f>Électricité!S3802</f>
        <v>0</v>
      </c>
      <c r="E165" s="23" t="str">
        <f t="shared" si="8"/>
        <v>06/07/2019 06:00:00 PM</v>
      </c>
      <c r="F165" s="23" t="str">
        <f t="shared" si="7"/>
        <v>Jun</v>
      </c>
    </row>
    <row r="166" spans="1:6" x14ac:dyDescent="0.4">
      <c r="A166" s="20">
        <f>Électricité!N3803</f>
        <v>43623</v>
      </c>
      <c r="B166" s="21">
        <f>Électricité!O3803</f>
        <v>0.79166666666666674</v>
      </c>
      <c r="C166" s="22">
        <f>Électricité!P3803</f>
        <v>0</v>
      </c>
      <c r="D166" s="22">
        <f>Électricité!S3803</f>
        <v>0</v>
      </c>
      <c r="E166" s="23" t="str">
        <f t="shared" si="8"/>
        <v>06/07/2019 07:00:00 PM</v>
      </c>
      <c r="F166" s="23" t="str">
        <f t="shared" si="7"/>
        <v>Jun</v>
      </c>
    </row>
    <row r="167" spans="1:6" x14ac:dyDescent="0.4">
      <c r="A167" s="20">
        <f>Électricité!N3804</f>
        <v>43623</v>
      </c>
      <c r="B167" s="21">
        <f>Électricité!O3804</f>
        <v>0.83333333333333337</v>
      </c>
      <c r="C167" s="22">
        <f>Électricité!P3804</f>
        <v>0</v>
      </c>
      <c r="D167" s="22">
        <f>Électricité!S3804</f>
        <v>0</v>
      </c>
      <c r="E167" s="23" t="str">
        <f t="shared" si="8"/>
        <v>06/07/2019 08:00:00 PM</v>
      </c>
      <c r="F167" s="23" t="str">
        <f t="shared" si="7"/>
        <v>Jun</v>
      </c>
    </row>
    <row r="168" spans="1:6" x14ac:dyDescent="0.4">
      <c r="A168" s="20">
        <f>Électricité!N3805</f>
        <v>43623</v>
      </c>
      <c r="B168" s="21">
        <f>Électricité!O3805</f>
        <v>0.87500000000000011</v>
      </c>
      <c r="C168" s="22">
        <f>Électricité!P3805</f>
        <v>0</v>
      </c>
      <c r="D168" s="22">
        <f>Électricité!S3805</f>
        <v>0</v>
      </c>
      <c r="E168" s="23" t="str">
        <f t="shared" si="8"/>
        <v>06/07/2019 09:00:00 PM</v>
      </c>
      <c r="F168" s="23" t="str">
        <f t="shared" si="7"/>
        <v>Jun</v>
      </c>
    </row>
    <row r="169" spans="1:6" x14ac:dyDescent="0.4">
      <c r="A169" s="20">
        <f>Électricité!N3806</f>
        <v>43623</v>
      </c>
      <c r="B169" s="21">
        <f>Électricité!O3806</f>
        <v>0.91666666666666674</v>
      </c>
      <c r="C169" s="22">
        <f>Électricité!P3806</f>
        <v>0</v>
      </c>
      <c r="D169" s="22">
        <f>Électricité!S3806</f>
        <v>0</v>
      </c>
      <c r="E169" s="23" t="str">
        <f t="shared" si="8"/>
        <v>06/07/2019 10:00:00 PM</v>
      </c>
      <c r="F169" s="23" t="str">
        <f t="shared" si="7"/>
        <v>Jun</v>
      </c>
    </row>
    <row r="170" spans="1:6" x14ac:dyDescent="0.4">
      <c r="A170" s="20">
        <f>Électricité!N3807</f>
        <v>43623</v>
      </c>
      <c r="B170" s="21">
        <f>Électricité!O3807</f>
        <v>0.95833333333333337</v>
      </c>
      <c r="C170" s="22">
        <f>Électricité!P3807</f>
        <v>0</v>
      </c>
      <c r="D170" s="22">
        <f>Électricité!S3807</f>
        <v>0</v>
      </c>
      <c r="E170" s="23" t="str">
        <f t="shared" si="8"/>
        <v>06/07/2019 11:00:00 PM</v>
      </c>
      <c r="F170" s="23" t="str">
        <f t="shared" si="7"/>
        <v>Jun</v>
      </c>
    </row>
    <row r="171" spans="1:6" x14ac:dyDescent="0.4">
      <c r="A171" s="20">
        <f>Électricité!N3808</f>
        <v>43624</v>
      </c>
      <c r="B171" s="21">
        <f>Électricité!O3808</f>
        <v>3.1225022567582528E-17</v>
      </c>
      <c r="C171" s="22">
        <f>Électricité!P3808</f>
        <v>0</v>
      </c>
      <c r="D171" s="22">
        <f>Électricité!S3808</f>
        <v>0</v>
      </c>
      <c r="E171" s="23" t="str">
        <f t="shared" si="8"/>
        <v>06/08/2019 12:00:00 AM</v>
      </c>
      <c r="F171" s="23" t="str">
        <f t="shared" si="7"/>
        <v>Jun</v>
      </c>
    </row>
    <row r="172" spans="1:6" x14ac:dyDescent="0.4">
      <c r="A172" s="20">
        <f>Électricité!N3809</f>
        <v>43624</v>
      </c>
      <c r="B172" s="21">
        <f>Électricité!O3809</f>
        <v>4.1666666666666699E-2</v>
      </c>
      <c r="C172" s="22">
        <f>Électricité!P3809</f>
        <v>0</v>
      </c>
      <c r="D172" s="22">
        <f>Électricité!S3809</f>
        <v>0</v>
      </c>
      <c r="E172" s="23" t="str">
        <f t="shared" si="8"/>
        <v>06/08/2019 01:00:00 AM</v>
      </c>
      <c r="F172" s="23" t="str">
        <f t="shared" si="7"/>
        <v>Jun</v>
      </c>
    </row>
    <row r="173" spans="1:6" x14ac:dyDescent="0.4">
      <c r="A173" s="20">
        <f>Électricité!N3810</f>
        <v>43624</v>
      </c>
      <c r="B173" s="21">
        <f>Électricité!O3810</f>
        <v>8.333333333333337E-2</v>
      </c>
      <c r="C173" s="22">
        <f>Électricité!P3810</f>
        <v>0</v>
      </c>
      <c r="D173" s="22">
        <f>Électricité!S3810</f>
        <v>0</v>
      </c>
      <c r="E173" s="23" t="str">
        <f t="shared" si="8"/>
        <v>06/08/2019 02:00:00 AM</v>
      </c>
      <c r="F173" s="23" t="str">
        <f t="shared" si="7"/>
        <v>Jun</v>
      </c>
    </row>
    <row r="174" spans="1:6" x14ac:dyDescent="0.4">
      <c r="A174" s="20">
        <f>Électricité!N3811</f>
        <v>43624</v>
      </c>
      <c r="B174" s="21">
        <f>Électricité!O3811</f>
        <v>0.12500000000000006</v>
      </c>
      <c r="C174" s="22">
        <f>Électricité!P3811</f>
        <v>0</v>
      </c>
      <c r="D174" s="22">
        <f>Électricité!S3811</f>
        <v>0</v>
      </c>
      <c r="E174" s="23" t="str">
        <f t="shared" si="8"/>
        <v>06/08/2019 03:00:00 AM</v>
      </c>
      <c r="F174" s="23" t="str">
        <f t="shared" si="7"/>
        <v>Jun</v>
      </c>
    </row>
    <row r="175" spans="1:6" x14ac:dyDescent="0.4">
      <c r="A175" s="20">
        <f>Électricité!N3812</f>
        <v>43624</v>
      </c>
      <c r="B175" s="21">
        <f>Électricité!O3812</f>
        <v>0.16666666666666669</v>
      </c>
      <c r="C175" s="22">
        <f>Électricité!P3812</f>
        <v>0</v>
      </c>
      <c r="D175" s="22">
        <f>Électricité!S3812</f>
        <v>0</v>
      </c>
      <c r="E175" s="23" t="str">
        <f t="shared" si="8"/>
        <v>06/08/2019 04:00:00 AM</v>
      </c>
      <c r="F175" s="23" t="str">
        <f t="shared" si="7"/>
        <v>Jun</v>
      </c>
    </row>
    <row r="176" spans="1:6" x14ac:dyDescent="0.4">
      <c r="A176" s="20">
        <f>Électricité!N3813</f>
        <v>43624</v>
      </c>
      <c r="B176" s="21">
        <f>Électricité!O3813</f>
        <v>0.20833333333333337</v>
      </c>
      <c r="C176" s="22">
        <f>Électricité!P3813</f>
        <v>0</v>
      </c>
      <c r="D176" s="22">
        <f>Électricité!S3813</f>
        <v>0</v>
      </c>
      <c r="E176" s="23" t="str">
        <f t="shared" si="8"/>
        <v>06/08/2019 05:00:00 AM</v>
      </c>
      <c r="F176" s="23" t="str">
        <f t="shared" si="7"/>
        <v>Jun</v>
      </c>
    </row>
    <row r="177" spans="1:6" x14ac:dyDescent="0.4">
      <c r="A177" s="20">
        <f>Électricité!N3814</f>
        <v>43624</v>
      </c>
      <c r="B177" s="21">
        <f>Électricité!O3814</f>
        <v>0.25</v>
      </c>
      <c r="C177" s="22">
        <f>Électricité!P3814</f>
        <v>0</v>
      </c>
      <c r="D177" s="22">
        <f>Électricité!S3814</f>
        <v>0</v>
      </c>
      <c r="E177" s="23" t="str">
        <f t="shared" si="8"/>
        <v>06/08/2019 06:00:00 AM</v>
      </c>
      <c r="F177" s="23" t="str">
        <f t="shared" si="7"/>
        <v>Jun</v>
      </c>
    </row>
    <row r="178" spans="1:6" x14ac:dyDescent="0.4">
      <c r="A178" s="20">
        <f>Électricité!N3815</f>
        <v>43624</v>
      </c>
      <c r="B178" s="21">
        <f>Électricité!O3815</f>
        <v>0.29166666666666669</v>
      </c>
      <c r="C178" s="22">
        <f>Électricité!P3815</f>
        <v>0</v>
      </c>
      <c r="D178" s="22">
        <f>Électricité!S3815</f>
        <v>0</v>
      </c>
      <c r="E178" s="23" t="str">
        <f t="shared" si="8"/>
        <v>06/08/2019 07:00:00 AM</v>
      </c>
      <c r="F178" s="23" t="str">
        <f t="shared" si="7"/>
        <v>Jun</v>
      </c>
    </row>
    <row r="179" spans="1:6" x14ac:dyDescent="0.4">
      <c r="A179" s="20">
        <f>Électricité!N3816</f>
        <v>43624</v>
      </c>
      <c r="B179" s="21">
        <f>Électricité!O3816</f>
        <v>0.33333333333333337</v>
      </c>
      <c r="C179" s="22">
        <f>Électricité!P3816</f>
        <v>0</v>
      </c>
      <c r="D179" s="22">
        <f>Électricité!S3816</f>
        <v>0</v>
      </c>
      <c r="E179" s="23" t="str">
        <f t="shared" si="8"/>
        <v>06/08/2019 08:00:00 AM</v>
      </c>
      <c r="F179" s="23" t="str">
        <f t="shared" si="7"/>
        <v>Jun</v>
      </c>
    </row>
    <row r="180" spans="1:6" x14ac:dyDescent="0.4">
      <c r="A180" s="20">
        <f>Électricité!N3817</f>
        <v>43624</v>
      </c>
      <c r="B180" s="21">
        <f>Électricité!O3817</f>
        <v>0.375</v>
      </c>
      <c r="C180" s="22">
        <f>Électricité!P3817</f>
        <v>0</v>
      </c>
      <c r="D180" s="22">
        <f>Électricité!S3817</f>
        <v>0</v>
      </c>
      <c r="E180" s="23" t="str">
        <f t="shared" si="8"/>
        <v>06/08/2019 09:00:00 AM</v>
      </c>
      <c r="F180" s="23" t="str">
        <f t="shared" si="7"/>
        <v>Jun</v>
      </c>
    </row>
    <row r="181" spans="1:6" x14ac:dyDescent="0.4">
      <c r="A181" s="20">
        <f>Électricité!N3818</f>
        <v>43624</v>
      </c>
      <c r="B181" s="21">
        <f>Électricité!O3818</f>
        <v>0.41666666666666669</v>
      </c>
      <c r="C181" s="22">
        <f>Électricité!P3818</f>
        <v>0</v>
      </c>
      <c r="D181" s="22">
        <f>Électricité!S3818</f>
        <v>0</v>
      </c>
      <c r="E181" s="23" t="str">
        <f t="shared" si="8"/>
        <v>06/08/2019 10:00:00 AM</v>
      </c>
      <c r="F181" s="23" t="str">
        <f t="shared" si="7"/>
        <v>Jun</v>
      </c>
    </row>
    <row r="182" spans="1:6" x14ac:dyDescent="0.4">
      <c r="A182" s="20">
        <f>Électricité!N3819</f>
        <v>43624</v>
      </c>
      <c r="B182" s="21">
        <f>Électricité!O3819</f>
        <v>0.45833333333333337</v>
      </c>
      <c r="C182" s="22">
        <f>Électricité!P3819</f>
        <v>0</v>
      </c>
      <c r="D182" s="22">
        <f>Électricité!S3819</f>
        <v>0</v>
      </c>
      <c r="E182" s="23" t="str">
        <f t="shared" si="8"/>
        <v>06/08/2019 11:00:00 AM</v>
      </c>
      <c r="F182" s="23" t="str">
        <f t="shared" si="7"/>
        <v>Jun</v>
      </c>
    </row>
    <row r="183" spans="1:6" x14ac:dyDescent="0.4">
      <c r="A183" s="20">
        <f>Électricité!N3820</f>
        <v>43624</v>
      </c>
      <c r="B183" s="21">
        <f>Électricité!O3820</f>
        <v>0.50000000000000011</v>
      </c>
      <c r="C183" s="22">
        <f>Électricité!P3820</f>
        <v>0</v>
      </c>
      <c r="D183" s="22">
        <f>Électricité!S3820</f>
        <v>0</v>
      </c>
      <c r="E183" s="23" t="str">
        <f t="shared" si="8"/>
        <v>06/08/2019 12:00:00 PM</v>
      </c>
      <c r="F183" s="23" t="str">
        <f t="shared" si="7"/>
        <v>Jun</v>
      </c>
    </row>
    <row r="184" spans="1:6" x14ac:dyDescent="0.4">
      <c r="A184" s="20">
        <f>Électricité!N3821</f>
        <v>43624</v>
      </c>
      <c r="B184" s="21">
        <f>Électricité!O3821</f>
        <v>0.54166666666666674</v>
      </c>
      <c r="C184" s="22">
        <f>Électricité!P3821</f>
        <v>0</v>
      </c>
      <c r="D184" s="22">
        <f>Électricité!S3821</f>
        <v>0</v>
      </c>
      <c r="E184" s="23" t="str">
        <f t="shared" si="8"/>
        <v>06/08/2019 01:00:00 PM</v>
      </c>
      <c r="F184" s="23" t="str">
        <f t="shared" si="7"/>
        <v>Jun</v>
      </c>
    </row>
    <row r="185" spans="1:6" x14ac:dyDescent="0.4">
      <c r="A185" s="20">
        <f>Électricité!N3822</f>
        <v>43624</v>
      </c>
      <c r="B185" s="21">
        <f>Électricité!O3822</f>
        <v>0.58333333333333337</v>
      </c>
      <c r="C185" s="22">
        <f>Électricité!P3822</f>
        <v>0</v>
      </c>
      <c r="D185" s="22">
        <f>Électricité!S3822</f>
        <v>0</v>
      </c>
      <c r="E185" s="23" t="str">
        <f t="shared" si="8"/>
        <v>06/08/2019 02:00:00 PM</v>
      </c>
      <c r="F185" s="23" t="str">
        <f t="shared" si="7"/>
        <v>Jun</v>
      </c>
    </row>
    <row r="186" spans="1:6" x14ac:dyDescent="0.4">
      <c r="A186" s="20">
        <f>Électricité!N3823</f>
        <v>43624</v>
      </c>
      <c r="B186" s="21">
        <f>Électricité!O3823</f>
        <v>0.62500000000000011</v>
      </c>
      <c r="C186" s="22">
        <f>Électricité!P3823</f>
        <v>0</v>
      </c>
      <c r="D186" s="22">
        <f>Électricité!S3823</f>
        <v>0</v>
      </c>
      <c r="E186" s="23" t="str">
        <f t="shared" si="8"/>
        <v>06/08/2019 03:00:00 PM</v>
      </c>
      <c r="F186" s="23" t="str">
        <f t="shared" si="7"/>
        <v>Jun</v>
      </c>
    </row>
    <row r="187" spans="1:6" x14ac:dyDescent="0.4">
      <c r="A187" s="20">
        <f>Électricité!N3824</f>
        <v>43624</v>
      </c>
      <c r="B187" s="21">
        <f>Électricité!O3824</f>
        <v>0.66666666666666674</v>
      </c>
      <c r="C187" s="22">
        <f>Électricité!P3824</f>
        <v>0</v>
      </c>
      <c r="D187" s="22">
        <f>Électricité!S3824</f>
        <v>0</v>
      </c>
      <c r="E187" s="23" t="str">
        <f t="shared" si="8"/>
        <v>06/08/2019 04:00:00 PM</v>
      </c>
      <c r="F187" s="23" t="str">
        <f t="shared" si="7"/>
        <v>Jun</v>
      </c>
    </row>
    <row r="188" spans="1:6" x14ac:dyDescent="0.4">
      <c r="A188" s="20">
        <f>Électricité!N3825</f>
        <v>43624</v>
      </c>
      <c r="B188" s="21">
        <f>Électricité!O3825</f>
        <v>0.70833333333333337</v>
      </c>
      <c r="C188" s="22">
        <f>Électricité!P3825</f>
        <v>0</v>
      </c>
      <c r="D188" s="22">
        <f>Électricité!S3825</f>
        <v>0</v>
      </c>
      <c r="E188" s="23" t="str">
        <f t="shared" si="8"/>
        <v>06/08/2019 05:00:00 PM</v>
      </c>
      <c r="F188" s="23" t="str">
        <f t="shared" si="7"/>
        <v>Jun</v>
      </c>
    </row>
    <row r="189" spans="1:6" x14ac:dyDescent="0.4">
      <c r="A189" s="20">
        <f>Électricité!N3826</f>
        <v>43624</v>
      </c>
      <c r="B189" s="21">
        <f>Électricité!O3826</f>
        <v>0.75000000000000011</v>
      </c>
      <c r="C189" s="22">
        <f>Électricité!P3826</f>
        <v>0</v>
      </c>
      <c r="D189" s="22">
        <f>Électricité!S3826</f>
        <v>0</v>
      </c>
      <c r="E189" s="23" t="str">
        <f t="shared" si="8"/>
        <v>06/08/2019 06:00:00 PM</v>
      </c>
      <c r="F189" s="23" t="str">
        <f t="shared" si="7"/>
        <v>Jun</v>
      </c>
    </row>
    <row r="190" spans="1:6" x14ac:dyDescent="0.4">
      <c r="A190" s="20">
        <f>Électricité!N3827</f>
        <v>43624</v>
      </c>
      <c r="B190" s="21">
        <f>Électricité!O3827</f>
        <v>0.79166666666666674</v>
      </c>
      <c r="C190" s="22">
        <f>Électricité!P3827</f>
        <v>0</v>
      </c>
      <c r="D190" s="22">
        <f>Électricité!S3827</f>
        <v>0</v>
      </c>
      <c r="E190" s="23" t="str">
        <f t="shared" si="8"/>
        <v>06/08/2019 07:00:00 PM</v>
      </c>
      <c r="F190" s="23" t="str">
        <f t="shared" si="7"/>
        <v>Jun</v>
      </c>
    </row>
    <row r="191" spans="1:6" x14ac:dyDescent="0.4">
      <c r="A191" s="20">
        <f>Électricité!N3828</f>
        <v>43624</v>
      </c>
      <c r="B191" s="21">
        <f>Électricité!O3828</f>
        <v>0.83333333333333337</v>
      </c>
      <c r="C191" s="22">
        <f>Électricité!P3828</f>
        <v>0</v>
      </c>
      <c r="D191" s="22">
        <f>Électricité!S3828</f>
        <v>0</v>
      </c>
      <c r="E191" s="23" t="str">
        <f t="shared" si="8"/>
        <v>06/08/2019 08:00:00 PM</v>
      </c>
      <c r="F191" s="23" t="str">
        <f t="shared" si="7"/>
        <v>Jun</v>
      </c>
    </row>
    <row r="192" spans="1:6" x14ac:dyDescent="0.4">
      <c r="A192" s="20">
        <f>Électricité!N3829</f>
        <v>43624</v>
      </c>
      <c r="B192" s="21">
        <f>Électricité!O3829</f>
        <v>0.87500000000000011</v>
      </c>
      <c r="C192" s="22">
        <f>Électricité!P3829</f>
        <v>0</v>
      </c>
      <c r="D192" s="22">
        <f>Électricité!S3829</f>
        <v>0</v>
      </c>
      <c r="E192" s="23" t="str">
        <f t="shared" si="8"/>
        <v>06/08/2019 09:00:00 PM</v>
      </c>
      <c r="F192" s="23" t="str">
        <f t="shared" si="7"/>
        <v>Jun</v>
      </c>
    </row>
    <row r="193" spans="1:6" x14ac:dyDescent="0.4">
      <c r="A193" s="20">
        <f>Électricité!N3830</f>
        <v>43624</v>
      </c>
      <c r="B193" s="21">
        <f>Électricité!O3830</f>
        <v>0.91666666666666674</v>
      </c>
      <c r="C193" s="22">
        <f>Électricité!P3830</f>
        <v>0</v>
      </c>
      <c r="D193" s="22">
        <f>Électricité!S3830</f>
        <v>0</v>
      </c>
      <c r="E193" s="23" t="str">
        <f t="shared" si="8"/>
        <v>06/08/2019 10:00:00 PM</v>
      </c>
      <c r="F193" s="23" t="str">
        <f t="shared" si="7"/>
        <v>Jun</v>
      </c>
    </row>
    <row r="194" spans="1:6" x14ac:dyDescent="0.4">
      <c r="A194" s="20">
        <f>Électricité!N3831</f>
        <v>43624</v>
      </c>
      <c r="B194" s="21">
        <f>Électricité!O3831</f>
        <v>0.95833333333333337</v>
      </c>
      <c r="C194" s="22">
        <f>Électricité!P3831</f>
        <v>0</v>
      </c>
      <c r="D194" s="22">
        <f>Électricité!S3831</f>
        <v>0</v>
      </c>
      <c r="E194" s="23" t="str">
        <f t="shared" si="8"/>
        <v>06/08/2019 11:00:00 PM</v>
      </c>
      <c r="F194" s="23" t="str">
        <f t="shared" si="7"/>
        <v>Jun</v>
      </c>
    </row>
    <row r="195" spans="1:6" x14ac:dyDescent="0.4">
      <c r="A195" s="20">
        <f>Électricité!N3832</f>
        <v>43625</v>
      </c>
      <c r="B195" s="21">
        <f>Électricité!O3832</f>
        <v>3.1225022567582528E-17</v>
      </c>
      <c r="C195" s="22">
        <f>Électricité!P3832</f>
        <v>0</v>
      </c>
      <c r="D195" s="22">
        <f>Électricité!S3832</f>
        <v>0</v>
      </c>
      <c r="E195" s="23" t="str">
        <f t="shared" si="8"/>
        <v>06/09/2019 12:00:00 AM</v>
      </c>
      <c r="F195" s="23" t="str">
        <f t="shared" ref="F195:F258" si="9">TEXT(A195,"mmm")</f>
        <v>Jun</v>
      </c>
    </row>
    <row r="196" spans="1:6" x14ac:dyDescent="0.4">
      <c r="A196" s="20">
        <f>Électricité!N3833</f>
        <v>43625</v>
      </c>
      <c r="B196" s="21">
        <f>Électricité!O3833</f>
        <v>4.1666666666666699E-2</v>
      </c>
      <c r="C196" s="22">
        <f>Électricité!P3833</f>
        <v>0</v>
      </c>
      <c r="D196" s="22">
        <f>Électricité!S3833</f>
        <v>0</v>
      </c>
      <c r="E196" s="23" t="str">
        <f t="shared" si="8"/>
        <v>06/09/2019 01:00:00 AM</v>
      </c>
      <c r="F196" s="23" t="str">
        <f t="shared" si="9"/>
        <v>Jun</v>
      </c>
    </row>
    <row r="197" spans="1:6" x14ac:dyDescent="0.4">
      <c r="A197" s="20">
        <f>Électricité!N3834</f>
        <v>43625</v>
      </c>
      <c r="B197" s="21">
        <f>Électricité!O3834</f>
        <v>8.333333333333337E-2</v>
      </c>
      <c r="C197" s="22">
        <f>Électricité!P3834</f>
        <v>0</v>
      </c>
      <c r="D197" s="22">
        <f>Électricité!S3834</f>
        <v>0</v>
      </c>
      <c r="E197" s="23" t="str">
        <f t="shared" si="8"/>
        <v>06/09/2019 02:00:00 AM</v>
      </c>
      <c r="F197" s="23" t="str">
        <f t="shared" si="9"/>
        <v>Jun</v>
      </c>
    </row>
    <row r="198" spans="1:6" x14ac:dyDescent="0.4">
      <c r="A198" s="20">
        <f>Électricité!N3835</f>
        <v>43625</v>
      </c>
      <c r="B198" s="21">
        <f>Électricité!O3835</f>
        <v>0.12500000000000006</v>
      </c>
      <c r="C198" s="22">
        <f>Électricité!P3835</f>
        <v>0</v>
      </c>
      <c r="D198" s="22">
        <f>Électricité!S3835</f>
        <v>0</v>
      </c>
      <c r="E198" s="23" t="str">
        <f t="shared" si="8"/>
        <v>06/09/2019 03:00:00 AM</v>
      </c>
      <c r="F198" s="23" t="str">
        <f t="shared" si="9"/>
        <v>Jun</v>
      </c>
    </row>
    <row r="199" spans="1:6" x14ac:dyDescent="0.4">
      <c r="A199" s="20">
        <f>Électricité!N3836</f>
        <v>43625</v>
      </c>
      <c r="B199" s="21">
        <f>Électricité!O3836</f>
        <v>0.16666666666666669</v>
      </c>
      <c r="C199" s="22">
        <f>Électricité!P3836</f>
        <v>0</v>
      </c>
      <c r="D199" s="22">
        <f>Électricité!S3836</f>
        <v>0</v>
      </c>
      <c r="E199" s="23" t="str">
        <f t="shared" si="8"/>
        <v>06/09/2019 04:00:00 AM</v>
      </c>
      <c r="F199" s="23" t="str">
        <f t="shared" si="9"/>
        <v>Jun</v>
      </c>
    </row>
    <row r="200" spans="1:6" x14ac:dyDescent="0.4">
      <c r="A200" s="20">
        <f>Électricité!N3837</f>
        <v>43625</v>
      </c>
      <c r="B200" s="21">
        <f>Électricité!O3837</f>
        <v>0.20833333333333337</v>
      </c>
      <c r="C200" s="22">
        <f>Électricité!P3837</f>
        <v>0</v>
      </c>
      <c r="D200" s="22">
        <f>Électricité!S3837</f>
        <v>0</v>
      </c>
      <c r="E200" s="23" t="str">
        <f t="shared" si="8"/>
        <v>06/09/2019 05:00:00 AM</v>
      </c>
      <c r="F200" s="23" t="str">
        <f t="shared" si="9"/>
        <v>Jun</v>
      </c>
    </row>
    <row r="201" spans="1:6" x14ac:dyDescent="0.4">
      <c r="A201" s="20">
        <f>Électricité!N3838</f>
        <v>43625</v>
      </c>
      <c r="B201" s="21">
        <f>Électricité!O3838</f>
        <v>0.25</v>
      </c>
      <c r="C201" s="22">
        <f>Électricité!P3838</f>
        <v>0</v>
      </c>
      <c r="D201" s="22">
        <f>Électricité!S3838</f>
        <v>0</v>
      </c>
      <c r="E201" s="23" t="str">
        <f t="shared" si="8"/>
        <v>06/09/2019 06:00:00 AM</v>
      </c>
      <c r="F201" s="23" t="str">
        <f t="shared" si="9"/>
        <v>Jun</v>
      </c>
    </row>
    <row r="202" spans="1:6" x14ac:dyDescent="0.4">
      <c r="A202" s="20">
        <f>Électricité!N3839</f>
        <v>43625</v>
      </c>
      <c r="B202" s="21">
        <f>Électricité!O3839</f>
        <v>0.29166666666666669</v>
      </c>
      <c r="C202" s="22">
        <f>Électricité!P3839</f>
        <v>0</v>
      </c>
      <c r="D202" s="22">
        <f>Électricité!S3839</f>
        <v>0</v>
      </c>
      <c r="E202" s="23" t="str">
        <f t="shared" si="8"/>
        <v>06/09/2019 07:00:00 AM</v>
      </c>
      <c r="F202" s="23" t="str">
        <f t="shared" si="9"/>
        <v>Jun</v>
      </c>
    </row>
    <row r="203" spans="1:6" x14ac:dyDescent="0.4">
      <c r="A203" s="20">
        <f>Électricité!N3840</f>
        <v>43625</v>
      </c>
      <c r="B203" s="21">
        <f>Électricité!O3840</f>
        <v>0.33333333333333337</v>
      </c>
      <c r="C203" s="22">
        <f>Électricité!P3840</f>
        <v>0</v>
      </c>
      <c r="D203" s="22">
        <f>Électricité!S3840</f>
        <v>0</v>
      </c>
      <c r="E203" s="23" t="str">
        <f t="shared" si="8"/>
        <v>06/09/2019 08:00:00 AM</v>
      </c>
      <c r="F203" s="23" t="str">
        <f t="shared" si="9"/>
        <v>Jun</v>
      </c>
    </row>
    <row r="204" spans="1:6" x14ac:dyDescent="0.4">
      <c r="A204" s="20">
        <f>Électricité!N3841</f>
        <v>43625</v>
      </c>
      <c r="B204" s="21">
        <f>Électricité!O3841</f>
        <v>0.375</v>
      </c>
      <c r="C204" s="22">
        <f>Électricité!P3841</f>
        <v>0</v>
      </c>
      <c r="D204" s="22">
        <f>Électricité!S3841</f>
        <v>0</v>
      </c>
      <c r="E204" s="23" t="str">
        <f t="shared" ref="E204:E267" si="10">CONCATENATE(TEXT(A204,"mm/dd/yyyy")," ",TEXT(B204,"hh:mm:ss AM/PM"))</f>
        <v>06/09/2019 09:00:00 AM</v>
      </c>
      <c r="F204" s="23" t="str">
        <f t="shared" si="9"/>
        <v>Jun</v>
      </c>
    </row>
    <row r="205" spans="1:6" x14ac:dyDescent="0.4">
      <c r="A205" s="20">
        <f>Électricité!N3842</f>
        <v>43625</v>
      </c>
      <c r="B205" s="21">
        <f>Électricité!O3842</f>
        <v>0.41666666666666669</v>
      </c>
      <c r="C205" s="22">
        <f>Électricité!P3842</f>
        <v>0</v>
      </c>
      <c r="D205" s="22">
        <f>Électricité!S3842</f>
        <v>0</v>
      </c>
      <c r="E205" s="23" t="str">
        <f t="shared" si="10"/>
        <v>06/09/2019 10:00:00 AM</v>
      </c>
      <c r="F205" s="23" t="str">
        <f t="shared" si="9"/>
        <v>Jun</v>
      </c>
    </row>
    <row r="206" spans="1:6" x14ac:dyDescent="0.4">
      <c r="A206" s="20">
        <f>Électricité!N3843</f>
        <v>43625</v>
      </c>
      <c r="B206" s="21">
        <f>Électricité!O3843</f>
        <v>0.45833333333333337</v>
      </c>
      <c r="C206" s="22">
        <f>Électricité!P3843</f>
        <v>0</v>
      </c>
      <c r="D206" s="22">
        <f>Électricité!S3843</f>
        <v>0</v>
      </c>
      <c r="E206" s="23" t="str">
        <f t="shared" si="10"/>
        <v>06/09/2019 11:00:00 AM</v>
      </c>
      <c r="F206" s="23" t="str">
        <f t="shared" si="9"/>
        <v>Jun</v>
      </c>
    </row>
    <row r="207" spans="1:6" x14ac:dyDescent="0.4">
      <c r="A207" s="20">
        <f>Électricité!N3844</f>
        <v>43625</v>
      </c>
      <c r="B207" s="21">
        <f>Électricité!O3844</f>
        <v>0.50000000000000011</v>
      </c>
      <c r="C207" s="22">
        <f>Électricité!P3844</f>
        <v>0</v>
      </c>
      <c r="D207" s="22">
        <f>Électricité!S3844</f>
        <v>0</v>
      </c>
      <c r="E207" s="23" t="str">
        <f t="shared" si="10"/>
        <v>06/09/2019 12:00:00 PM</v>
      </c>
      <c r="F207" s="23" t="str">
        <f t="shared" si="9"/>
        <v>Jun</v>
      </c>
    </row>
    <row r="208" spans="1:6" x14ac:dyDescent="0.4">
      <c r="A208" s="20">
        <f>Électricité!N3845</f>
        <v>43625</v>
      </c>
      <c r="B208" s="21">
        <f>Électricité!O3845</f>
        <v>0.54166666666666674</v>
      </c>
      <c r="C208" s="22">
        <f>Électricité!P3845</f>
        <v>0</v>
      </c>
      <c r="D208" s="22">
        <f>Électricité!S3845</f>
        <v>0</v>
      </c>
      <c r="E208" s="23" t="str">
        <f t="shared" si="10"/>
        <v>06/09/2019 01:00:00 PM</v>
      </c>
      <c r="F208" s="23" t="str">
        <f t="shared" si="9"/>
        <v>Jun</v>
      </c>
    </row>
    <row r="209" spans="1:6" x14ac:dyDescent="0.4">
      <c r="A209" s="20">
        <f>Électricité!N3846</f>
        <v>43625</v>
      </c>
      <c r="B209" s="21">
        <f>Électricité!O3846</f>
        <v>0.58333333333333337</v>
      </c>
      <c r="C209" s="22">
        <f>Électricité!P3846</f>
        <v>0</v>
      </c>
      <c r="D209" s="22">
        <f>Électricité!S3846</f>
        <v>0</v>
      </c>
      <c r="E209" s="23" t="str">
        <f t="shared" si="10"/>
        <v>06/09/2019 02:00:00 PM</v>
      </c>
      <c r="F209" s="23" t="str">
        <f t="shared" si="9"/>
        <v>Jun</v>
      </c>
    </row>
    <row r="210" spans="1:6" x14ac:dyDescent="0.4">
      <c r="A210" s="20">
        <f>Électricité!N3847</f>
        <v>43625</v>
      </c>
      <c r="B210" s="21">
        <f>Électricité!O3847</f>
        <v>0.62500000000000011</v>
      </c>
      <c r="C210" s="22">
        <f>Électricité!P3847</f>
        <v>0</v>
      </c>
      <c r="D210" s="22">
        <f>Électricité!S3847</f>
        <v>0</v>
      </c>
      <c r="E210" s="23" t="str">
        <f t="shared" si="10"/>
        <v>06/09/2019 03:00:00 PM</v>
      </c>
      <c r="F210" s="23" t="str">
        <f t="shared" si="9"/>
        <v>Jun</v>
      </c>
    </row>
    <row r="211" spans="1:6" x14ac:dyDescent="0.4">
      <c r="A211" s="20">
        <f>Électricité!N3848</f>
        <v>43625</v>
      </c>
      <c r="B211" s="21">
        <f>Électricité!O3848</f>
        <v>0.66666666666666674</v>
      </c>
      <c r="C211" s="22">
        <f>Électricité!P3848</f>
        <v>0</v>
      </c>
      <c r="D211" s="22">
        <f>Électricité!S3848</f>
        <v>0</v>
      </c>
      <c r="E211" s="23" t="str">
        <f t="shared" si="10"/>
        <v>06/09/2019 04:00:00 PM</v>
      </c>
      <c r="F211" s="23" t="str">
        <f t="shared" si="9"/>
        <v>Jun</v>
      </c>
    </row>
    <row r="212" spans="1:6" x14ac:dyDescent="0.4">
      <c r="A212" s="20">
        <f>Électricité!N3849</f>
        <v>43625</v>
      </c>
      <c r="B212" s="21">
        <f>Électricité!O3849</f>
        <v>0.70833333333333337</v>
      </c>
      <c r="C212" s="22">
        <f>Électricité!P3849</f>
        <v>0</v>
      </c>
      <c r="D212" s="22">
        <f>Électricité!S3849</f>
        <v>0</v>
      </c>
      <c r="E212" s="23" t="str">
        <f t="shared" si="10"/>
        <v>06/09/2019 05:00:00 PM</v>
      </c>
      <c r="F212" s="23" t="str">
        <f t="shared" si="9"/>
        <v>Jun</v>
      </c>
    </row>
    <row r="213" spans="1:6" x14ac:dyDescent="0.4">
      <c r="A213" s="20">
        <f>Électricité!N3850</f>
        <v>43625</v>
      </c>
      <c r="B213" s="21">
        <f>Électricité!O3850</f>
        <v>0.75000000000000011</v>
      </c>
      <c r="C213" s="22">
        <f>Électricité!P3850</f>
        <v>0</v>
      </c>
      <c r="D213" s="22">
        <f>Électricité!S3850</f>
        <v>0</v>
      </c>
      <c r="E213" s="23" t="str">
        <f t="shared" si="10"/>
        <v>06/09/2019 06:00:00 PM</v>
      </c>
      <c r="F213" s="23" t="str">
        <f t="shared" si="9"/>
        <v>Jun</v>
      </c>
    </row>
    <row r="214" spans="1:6" x14ac:dyDescent="0.4">
      <c r="A214" s="20">
        <f>Électricité!N3851</f>
        <v>43625</v>
      </c>
      <c r="B214" s="21">
        <f>Électricité!O3851</f>
        <v>0.79166666666666674</v>
      </c>
      <c r="C214" s="22">
        <f>Électricité!P3851</f>
        <v>0</v>
      </c>
      <c r="D214" s="22">
        <f>Électricité!S3851</f>
        <v>0</v>
      </c>
      <c r="E214" s="23" t="str">
        <f t="shared" si="10"/>
        <v>06/09/2019 07:00:00 PM</v>
      </c>
      <c r="F214" s="23" t="str">
        <f t="shared" si="9"/>
        <v>Jun</v>
      </c>
    </row>
    <row r="215" spans="1:6" x14ac:dyDescent="0.4">
      <c r="A215" s="20">
        <f>Électricité!N3852</f>
        <v>43625</v>
      </c>
      <c r="B215" s="21">
        <f>Électricité!O3852</f>
        <v>0.83333333333333337</v>
      </c>
      <c r="C215" s="22">
        <f>Électricité!P3852</f>
        <v>0</v>
      </c>
      <c r="D215" s="22">
        <f>Électricité!S3852</f>
        <v>0</v>
      </c>
      <c r="E215" s="23" t="str">
        <f t="shared" si="10"/>
        <v>06/09/2019 08:00:00 PM</v>
      </c>
      <c r="F215" s="23" t="str">
        <f t="shared" si="9"/>
        <v>Jun</v>
      </c>
    </row>
    <row r="216" spans="1:6" x14ac:dyDescent="0.4">
      <c r="A216" s="20">
        <f>Électricité!N3853</f>
        <v>43625</v>
      </c>
      <c r="B216" s="21">
        <f>Électricité!O3853</f>
        <v>0.87500000000000011</v>
      </c>
      <c r="C216" s="22">
        <f>Électricité!P3853</f>
        <v>0</v>
      </c>
      <c r="D216" s="22">
        <f>Électricité!S3853</f>
        <v>0</v>
      </c>
      <c r="E216" s="23" t="str">
        <f t="shared" si="10"/>
        <v>06/09/2019 09:00:00 PM</v>
      </c>
      <c r="F216" s="23" t="str">
        <f t="shared" si="9"/>
        <v>Jun</v>
      </c>
    </row>
    <row r="217" spans="1:6" x14ac:dyDescent="0.4">
      <c r="A217" s="20">
        <f>Électricité!N3854</f>
        <v>43625</v>
      </c>
      <c r="B217" s="21">
        <f>Électricité!O3854</f>
        <v>0.91666666666666674</v>
      </c>
      <c r="C217" s="22">
        <f>Électricité!P3854</f>
        <v>0</v>
      </c>
      <c r="D217" s="22">
        <f>Électricité!S3854</f>
        <v>0</v>
      </c>
      <c r="E217" s="23" t="str">
        <f t="shared" si="10"/>
        <v>06/09/2019 10:00:00 PM</v>
      </c>
      <c r="F217" s="23" t="str">
        <f t="shared" si="9"/>
        <v>Jun</v>
      </c>
    </row>
    <row r="218" spans="1:6" x14ac:dyDescent="0.4">
      <c r="A218" s="20">
        <f>Électricité!N3855</f>
        <v>43625</v>
      </c>
      <c r="B218" s="21">
        <f>Électricité!O3855</f>
        <v>0.95833333333333337</v>
      </c>
      <c r="C218" s="22">
        <f>Électricité!P3855</f>
        <v>0</v>
      </c>
      <c r="D218" s="22">
        <f>Électricité!S3855</f>
        <v>0</v>
      </c>
      <c r="E218" s="23" t="str">
        <f t="shared" si="10"/>
        <v>06/09/2019 11:00:00 PM</v>
      </c>
      <c r="F218" s="23" t="str">
        <f t="shared" si="9"/>
        <v>Jun</v>
      </c>
    </row>
    <row r="219" spans="1:6" x14ac:dyDescent="0.4">
      <c r="A219" s="20">
        <f>Électricité!N3856</f>
        <v>43626</v>
      </c>
      <c r="B219" s="21">
        <f>Électricité!O3856</f>
        <v>3.1225022567582528E-17</v>
      </c>
      <c r="C219" s="22">
        <f>Électricité!P3856</f>
        <v>0</v>
      </c>
      <c r="D219" s="22">
        <f>Électricité!S3856</f>
        <v>0</v>
      </c>
      <c r="E219" s="23" t="str">
        <f t="shared" si="10"/>
        <v>06/10/2019 12:00:00 AM</v>
      </c>
      <c r="F219" s="23" t="str">
        <f t="shared" si="9"/>
        <v>Jun</v>
      </c>
    </row>
    <row r="220" spans="1:6" x14ac:dyDescent="0.4">
      <c r="A220" s="20">
        <f>Électricité!N3857</f>
        <v>43626</v>
      </c>
      <c r="B220" s="21">
        <f>Électricité!O3857</f>
        <v>4.1666666666666699E-2</v>
      </c>
      <c r="C220" s="22">
        <f>Électricité!P3857</f>
        <v>0</v>
      </c>
      <c r="D220" s="22">
        <f>Électricité!S3857</f>
        <v>0</v>
      </c>
      <c r="E220" s="23" t="str">
        <f t="shared" si="10"/>
        <v>06/10/2019 01:00:00 AM</v>
      </c>
      <c r="F220" s="23" t="str">
        <f t="shared" si="9"/>
        <v>Jun</v>
      </c>
    </row>
    <row r="221" spans="1:6" x14ac:dyDescent="0.4">
      <c r="A221" s="20">
        <f>Électricité!N3858</f>
        <v>43626</v>
      </c>
      <c r="B221" s="21">
        <f>Électricité!O3858</f>
        <v>8.333333333333337E-2</v>
      </c>
      <c r="C221" s="22">
        <f>Électricité!P3858</f>
        <v>0</v>
      </c>
      <c r="D221" s="22">
        <f>Électricité!S3858</f>
        <v>0</v>
      </c>
      <c r="E221" s="23" t="str">
        <f t="shared" si="10"/>
        <v>06/10/2019 02:00:00 AM</v>
      </c>
      <c r="F221" s="23" t="str">
        <f t="shared" si="9"/>
        <v>Jun</v>
      </c>
    </row>
    <row r="222" spans="1:6" x14ac:dyDescent="0.4">
      <c r="A222" s="20">
        <f>Électricité!N3859</f>
        <v>43626</v>
      </c>
      <c r="B222" s="21">
        <f>Électricité!O3859</f>
        <v>0.12500000000000006</v>
      </c>
      <c r="C222" s="22">
        <f>Électricité!P3859</f>
        <v>0</v>
      </c>
      <c r="D222" s="22">
        <f>Électricité!S3859</f>
        <v>0</v>
      </c>
      <c r="E222" s="23" t="str">
        <f t="shared" si="10"/>
        <v>06/10/2019 03:00:00 AM</v>
      </c>
      <c r="F222" s="23" t="str">
        <f t="shared" si="9"/>
        <v>Jun</v>
      </c>
    </row>
    <row r="223" spans="1:6" x14ac:dyDescent="0.4">
      <c r="A223" s="20">
        <f>Électricité!N3860</f>
        <v>43626</v>
      </c>
      <c r="B223" s="21">
        <f>Électricité!O3860</f>
        <v>0.16666666666666669</v>
      </c>
      <c r="C223" s="22">
        <f>Électricité!P3860</f>
        <v>0</v>
      </c>
      <c r="D223" s="22">
        <f>Électricité!S3860</f>
        <v>0</v>
      </c>
      <c r="E223" s="23" t="str">
        <f t="shared" si="10"/>
        <v>06/10/2019 04:00:00 AM</v>
      </c>
      <c r="F223" s="23" t="str">
        <f t="shared" si="9"/>
        <v>Jun</v>
      </c>
    </row>
    <row r="224" spans="1:6" x14ac:dyDescent="0.4">
      <c r="A224" s="20">
        <f>Électricité!N3861</f>
        <v>43626</v>
      </c>
      <c r="B224" s="21">
        <f>Électricité!O3861</f>
        <v>0.20833333333333337</v>
      </c>
      <c r="C224" s="22">
        <f>Électricité!P3861</f>
        <v>0</v>
      </c>
      <c r="D224" s="22">
        <f>Électricité!S3861</f>
        <v>0</v>
      </c>
      <c r="E224" s="23" t="str">
        <f t="shared" si="10"/>
        <v>06/10/2019 05:00:00 AM</v>
      </c>
      <c r="F224" s="23" t="str">
        <f t="shared" si="9"/>
        <v>Jun</v>
      </c>
    </row>
    <row r="225" spans="1:6" x14ac:dyDescent="0.4">
      <c r="A225" s="20">
        <f>Électricité!N3862</f>
        <v>43626</v>
      </c>
      <c r="B225" s="21">
        <f>Électricité!O3862</f>
        <v>0.25</v>
      </c>
      <c r="C225" s="22">
        <f>Électricité!P3862</f>
        <v>0</v>
      </c>
      <c r="D225" s="22">
        <f>Électricité!S3862</f>
        <v>0</v>
      </c>
      <c r="E225" s="23" t="str">
        <f t="shared" si="10"/>
        <v>06/10/2019 06:00:00 AM</v>
      </c>
      <c r="F225" s="23" t="str">
        <f t="shared" si="9"/>
        <v>Jun</v>
      </c>
    </row>
    <row r="226" spans="1:6" x14ac:dyDescent="0.4">
      <c r="A226" s="20">
        <f>Électricité!N3863</f>
        <v>43626</v>
      </c>
      <c r="B226" s="21">
        <f>Électricité!O3863</f>
        <v>0.29166666666666669</v>
      </c>
      <c r="C226" s="22">
        <f>Électricité!P3863</f>
        <v>0</v>
      </c>
      <c r="D226" s="22">
        <f>Électricité!S3863</f>
        <v>0</v>
      </c>
      <c r="E226" s="23" t="str">
        <f t="shared" si="10"/>
        <v>06/10/2019 07:00:00 AM</v>
      </c>
      <c r="F226" s="23" t="str">
        <f t="shared" si="9"/>
        <v>Jun</v>
      </c>
    </row>
    <row r="227" spans="1:6" x14ac:dyDescent="0.4">
      <c r="A227" s="20">
        <f>Électricité!N3864</f>
        <v>43626</v>
      </c>
      <c r="B227" s="21">
        <f>Électricité!O3864</f>
        <v>0.33333333333333337</v>
      </c>
      <c r="C227" s="22">
        <f>Électricité!P3864</f>
        <v>0</v>
      </c>
      <c r="D227" s="22">
        <f>Électricité!S3864</f>
        <v>0</v>
      </c>
      <c r="E227" s="23" t="str">
        <f t="shared" si="10"/>
        <v>06/10/2019 08:00:00 AM</v>
      </c>
      <c r="F227" s="23" t="str">
        <f t="shared" si="9"/>
        <v>Jun</v>
      </c>
    </row>
    <row r="228" spans="1:6" x14ac:dyDescent="0.4">
      <c r="A228" s="20">
        <f>Électricité!N3865</f>
        <v>43626</v>
      </c>
      <c r="B228" s="21">
        <f>Électricité!O3865</f>
        <v>0.375</v>
      </c>
      <c r="C228" s="22">
        <f>Électricité!P3865</f>
        <v>0</v>
      </c>
      <c r="D228" s="22">
        <f>Électricité!S3865</f>
        <v>0</v>
      </c>
      <c r="E228" s="23" t="str">
        <f t="shared" si="10"/>
        <v>06/10/2019 09:00:00 AM</v>
      </c>
      <c r="F228" s="23" t="str">
        <f t="shared" si="9"/>
        <v>Jun</v>
      </c>
    </row>
    <row r="229" spans="1:6" x14ac:dyDescent="0.4">
      <c r="A229" s="20">
        <f>Électricité!N3866</f>
        <v>43626</v>
      </c>
      <c r="B229" s="21">
        <f>Électricité!O3866</f>
        <v>0.41666666666666669</v>
      </c>
      <c r="C229" s="22">
        <f>Électricité!P3866</f>
        <v>0</v>
      </c>
      <c r="D229" s="22">
        <f>Électricité!S3866</f>
        <v>0</v>
      </c>
      <c r="E229" s="23" t="str">
        <f t="shared" si="10"/>
        <v>06/10/2019 10:00:00 AM</v>
      </c>
      <c r="F229" s="23" t="str">
        <f t="shared" si="9"/>
        <v>Jun</v>
      </c>
    </row>
    <row r="230" spans="1:6" x14ac:dyDescent="0.4">
      <c r="A230" s="20">
        <f>Électricité!N3867</f>
        <v>43626</v>
      </c>
      <c r="B230" s="21">
        <f>Électricité!O3867</f>
        <v>0.45833333333333337</v>
      </c>
      <c r="C230" s="22">
        <f>Électricité!P3867</f>
        <v>0</v>
      </c>
      <c r="D230" s="22">
        <f>Électricité!S3867</f>
        <v>0</v>
      </c>
      <c r="E230" s="23" t="str">
        <f t="shared" si="10"/>
        <v>06/10/2019 11:00:00 AM</v>
      </c>
      <c r="F230" s="23" t="str">
        <f t="shared" si="9"/>
        <v>Jun</v>
      </c>
    </row>
    <row r="231" spans="1:6" x14ac:dyDescent="0.4">
      <c r="A231" s="20">
        <f>Électricité!N3868</f>
        <v>43626</v>
      </c>
      <c r="B231" s="21">
        <f>Électricité!O3868</f>
        <v>0.50000000000000011</v>
      </c>
      <c r="C231" s="22">
        <f>Électricité!P3868</f>
        <v>0</v>
      </c>
      <c r="D231" s="22">
        <f>Électricité!S3868</f>
        <v>0</v>
      </c>
      <c r="E231" s="23" t="str">
        <f t="shared" si="10"/>
        <v>06/10/2019 12:00:00 PM</v>
      </c>
      <c r="F231" s="23" t="str">
        <f t="shared" si="9"/>
        <v>Jun</v>
      </c>
    </row>
    <row r="232" spans="1:6" x14ac:dyDescent="0.4">
      <c r="A232" s="20">
        <f>Électricité!N3869</f>
        <v>43626</v>
      </c>
      <c r="B232" s="21">
        <f>Électricité!O3869</f>
        <v>0.54166666666666674</v>
      </c>
      <c r="C232" s="22">
        <f>Électricité!P3869</f>
        <v>0</v>
      </c>
      <c r="D232" s="22">
        <f>Électricité!S3869</f>
        <v>0</v>
      </c>
      <c r="E232" s="23" t="str">
        <f t="shared" si="10"/>
        <v>06/10/2019 01:00:00 PM</v>
      </c>
      <c r="F232" s="23" t="str">
        <f t="shared" si="9"/>
        <v>Jun</v>
      </c>
    </row>
    <row r="233" spans="1:6" x14ac:dyDescent="0.4">
      <c r="A233" s="20">
        <f>Électricité!N3870</f>
        <v>43626</v>
      </c>
      <c r="B233" s="21">
        <f>Électricité!O3870</f>
        <v>0.58333333333333337</v>
      </c>
      <c r="C233" s="22">
        <f>Électricité!P3870</f>
        <v>0</v>
      </c>
      <c r="D233" s="22">
        <f>Électricité!S3870</f>
        <v>0</v>
      </c>
      <c r="E233" s="23" t="str">
        <f t="shared" si="10"/>
        <v>06/10/2019 02:00:00 PM</v>
      </c>
      <c r="F233" s="23" t="str">
        <f t="shared" si="9"/>
        <v>Jun</v>
      </c>
    </row>
    <row r="234" spans="1:6" x14ac:dyDescent="0.4">
      <c r="A234" s="20">
        <f>Électricité!N3871</f>
        <v>43626</v>
      </c>
      <c r="B234" s="21">
        <f>Électricité!O3871</f>
        <v>0.62500000000000011</v>
      </c>
      <c r="C234" s="22">
        <f>Électricité!P3871</f>
        <v>0</v>
      </c>
      <c r="D234" s="22">
        <f>Électricité!S3871</f>
        <v>0</v>
      </c>
      <c r="E234" s="23" t="str">
        <f t="shared" si="10"/>
        <v>06/10/2019 03:00:00 PM</v>
      </c>
      <c r="F234" s="23" t="str">
        <f t="shared" si="9"/>
        <v>Jun</v>
      </c>
    </row>
    <row r="235" spans="1:6" x14ac:dyDescent="0.4">
      <c r="A235" s="20">
        <f>Électricité!N3872</f>
        <v>43626</v>
      </c>
      <c r="B235" s="21">
        <f>Électricité!O3872</f>
        <v>0.66666666666666674</v>
      </c>
      <c r="C235" s="22">
        <f>Électricité!P3872</f>
        <v>0</v>
      </c>
      <c r="D235" s="22">
        <f>Électricité!S3872</f>
        <v>0</v>
      </c>
      <c r="E235" s="23" t="str">
        <f t="shared" si="10"/>
        <v>06/10/2019 04:00:00 PM</v>
      </c>
      <c r="F235" s="23" t="str">
        <f t="shared" si="9"/>
        <v>Jun</v>
      </c>
    </row>
    <row r="236" spans="1:6" x14ac:dyDescent="0.4">
      <c r="A236" s="20">
        <f>Électricité!N3873</f>
        <v>43626</v>
      </c>
      <c r="B236" s="21">
        <f>Électricité!O3873</f>
        <v>0.70833333333333337</v>
      </c>
      <c r="C236" s="22">
        <f>Électricité!P3873</f>
        <v>0</v>
      </c>
      <c r="D236" s="22">
        <f>Électricité!S3873</f>
        <v>0</v>
      </c>
      <c r="E236" s="23" t="str">
        <f t="shared" si="10"/>
        <v>06/10/2019 05:00:00 PM</v>
      </c>
      <c r="F236" s="23" t="str">
        <f t="shared" si="9"/>
        <v>Jun</v>
      </c>
    </row>
    <row r="237" spans="1:6" x14ac:dyDescent="0.4">
      <c r="A237" s="20">
        <f>Électricité!N3874</f>
        <v>43626</v>
      </c>
      <c r="B237" s="21">
        <f>Électricité!O3874</f>
        <v>0.75000000000000011</v>
      </c>
      <c r="C237" s="22">
        <f>Électricité!P3874</f>
        <v>0</v>
      </c>
      <c r="D237" s="22">
        <f>Électricité!S3874</f>
        <v>0</v>
      </c>
      <c r="E237" s="23" t="str">
        <f t="shared" si="10"/>
        <v>06/10/2019 06:00:00 PM</v>
      </c>
      <c r="F237" s="23" t="str">
        <f t="shared" si="9"/>
        <v>Jun</v>
      </c>
    </row>
    <row r="238" spans="1:6" x14ac:dyDescent="0.4">
      <c r="A238" s="20">
        <f>Électricité!N3875</f>
        <v>43626</v>
      </c>
      <c r="B238" s="21">
        <f>Électricité!O3875</f>
        <v>0.79166666666666674</v>
      </c>
      <c r="C238" s="22">
        <f>Électricité!P3875</f>
        <v>0</v>
      </c>
      <c r="D238" s="22">
        <f>Électricité!S3875</f>
        <v>0</v>
      </c>
      <c r="E238" s="23" t="str">
        <f t="shared" si="10"/>
        <v>06/10/2019 07:00:00 PM</v>
      </c>
      <c r="F238" s="23" t="str">
        <f t="shared" si="9"/>
        <v>Jun</v>
      </c>
    </row>
    <row r="239" spans="1:6" x14ac:dyDescent="0.4">
      <c r="A239" s="20">
        <f>Électricité!N3876</f>
        <v>43626</v>
      </c>
      <c r="B239" s="21">
        <f>Électricité!O3876</f>
        <v>0.83333333333333337</v>
      </c>
      <c r="C239" s="22">
        <f>Électricité!P3876</f>
        <v>0</v>
      </c>
      <c r="D239" s="22">
        <f>Électricité!S3876</f>
        <v>0</v>
      </c>
      <c r="E239" s="23" t="str">
        <f t="shared" si="10"/>
        <v>06/10/2019 08:00:00 PM</v>
      </c>
      <c r="F239" s="23" t="str">
        <f t="shared" si="9"/>
        <v>Jun</v>
      </c>
    </row>
    <row r="240" spans="1:6" x14ac:dyDescent="0.4">
      <c r="A240" s="20">
        <f>Électricité!N3877</f>
        <v>43626</v>
      </c>
      <c r="B240" s="21">
        <f>Électricité!O3877</f>
        <v>0.87500000000000011</v>
      </c>
      <c r="C240" s="22">
        <f>Électricité!P3877</f>
        <v>0</v>
      </c>
      <c r="D240" s="22">
        <f>Électricité!S3877</f>
        <v>0</v>
      </c>
      <c r="E240" s="23" t="str">
        <f t="shared" si="10"/>
        <v>06/10/2019 09:00:00 PM</v>
      </c>
      <c r="F240" s="23" t="str">
        <f t="shared" si="9"/>
        <v>Jun</v>
      </c>
    </row>
    <row r="241" spans="1:6" x14ac:dyDescent="0.4">
      <c r="A241" s="20">
        <f>Électricité!N3878</f>
        <v>43626</v>
      </c>
      <c r="B241" s="21">
        <f>Électricité!O3878</f>
        <v>0.91666666666666674</v>
      </c>
      <c r="C241" s="22">
        <f>Électricité!P3878</f>
        <v>0</v>
      </c>
      <c r="D241" s="22">
        <f>Électricité!S3878</f>
        <v>0</v>
      </c>
      <c r="E241" s="23" t="str">
        <f t="shared" si="10"/>
        <v>06/10/2019 10:00:00 PM</v>
      </c>
      <c r="F241" s="23" t="str">
        <f t="shared" si="9"/>
        <v>Jun</v>
      </c>
    </row>
    <row r="242" spans="1:6" x14ac:dyDescent="0.4">
      <c r="A242" s="20">
        <f>Électricité!N3879</f>
        <v>43626</v>
      </c>
      <c r="B242" s="21">
        <f>Électricité!O3879</f>
        <v>0.95833333333333337</v>
      </c>
      <c r="C242" s="22">
        <f>Électricité!P3879</f>
        <v>0</v>
      </c>
      <c r="D242" s="22">
        <f>Électricité!S3879</f>
        <v>0</v>
      </c>
      <c r="E242" s="23" t="str">
        <f t="shared" si="10"/>
        <v>06/10/2019 11:00:00 PM</v>
      </c>
      <c r="F242" s="23" t="str">
        <f t="shared" si="9"/>
        <v>Jun</v>
      </c>
    </row>
    <row r="243" spans="1:6" x14ac:dyDescent="0.4">
      <c r="A243" s="20">
        <f>Électricité!N3880</f>
        <v>43627</v>
      </c>
      <c r="B243" s="21">
        <f>Électricité!O3880</f>
        <v>3.1225022567582528E-17</v>
      </c>
      <c r="C243" s="22">
        <f>Électricité!P3880</f>
        <v>0</v>
      </c>
      <c r="D243" s="22">
        <f>Électricité!S3880</f>
        <v>0</v>
      </c>
      <c r="E243" s="23" t="str">
        <f t="shared" si="10"/>
        <v>06/11/2019 12:00:00 AM</v>
      </c>
      <c r="F243" s="23" t="str">
        <f t="shared" si="9"/>
        <v>Jun</v>
      </c>
    </row>
    <row r="244" spans="1:6" x14ac:dyDescent="0.4">
      <c r="A244" s="20">
        <f>Électricité!N3881</f>
        <v>43627</v>
      </c>
      <c r="B244" s="21">
        <f>Électricité!O3881</f>
        <v>4.1666666666666699E-2</v>
      </c>
      <c r="C244" s="22">
        <f>Électricité!P3881</f>
        <v>0</v>
      </c>
      <c r="D244" s="22">
        <f>Électricité!S3881</f>
        <v>0</v>
      </c>
      <c r="E244" s="23" t="str">
        <f t="shared" si="10"/>
        <v>06/11/2019 01:00:00 AM</v>
      </c>
      <c r="F244" s="23" t="str">
        <f t="shared" si="9"/>
        <v>Jun</v>
      </c>
    </row>
    <row r="245" spans="1:6" x14ac:dyDescent="0.4">
      <c r="A245" s="20">
        <f>Électricité!N3882</f>
        <v>43627</v>
      </c>
      <c r="B245" s="21">
        <f>Électricité!O3882</f>
        <v>8.333333333333337E-2</v>
      </c>
      <c r="C245" s="22">
        <f>Électricité!P3882</f>
        <v>0</v>
      </c>
      <c r="D245" s="22">
        <f>Électricité!S3882</f>
        <v>0</v>
      </c>
      <c r="E245" s="23" t="str">
        <f t="shared" si="10"/>
        <v>06/11/2019 02:00:00 AM</v>
      </c>
      <c r="F245" s="23" t="str">
        <f t="shared" si="9"/>
        <v>Jun</v>
      </c>
    </row>
    <row r="246" spans="1:6" x14ac:dyDescent="0.4">
      <c r="A246" s="20">
        <f>Électricité!N3883</f>
        <v>43627</v>
      </c>
      <c r="B246" s="21">
        <f>Électricité!O3883</f>
        <v>0.12500000000000006</v>
      </c>
      <c r="C246" s="22">
        <f>Électricité!P3883</f>
        <v>0</v>
      </c>
      <c r="D246" s="22">
        <f>Électricité!S3883</f>
        <v>0</v>
      </c>
      <c r="E246" s="23" t="str">
        <f t="shared" si="10"/>
        <v>06/11/2019 03:00:00 AM</v>
      </c>
      <c r="F246" s="23" t="str">
        <f t="shared" si="9"/>
        <v>Jun</v>
      </c>
    </row>
    <row r="247" spans="1:6" x14ac:dyDescent="0.4">
      <c r="A247" s="20">
        <f>Électricité!N3884</f>
        <v>43627</v>
      </c>
      <c r="B247" s="21">
        <f>Électricité!O3884</f>
        <v>0.16666666666666669</v>
      </c>
      <c r="C247" s="22">
        <f>Électricité!P3884</f>
        <v>0</v>
      </c>
      <c r="D247" s="22">
        <f>Électricité!S3884</f>
        <v>0</v>
      </c>
      <c r="E247" s="23" t="str">
        <f t="shared" si="10"/>
        <v>06/11/2019 04:00:00 AM</v>
      </c>
      <c r="F247" s="23" t="str">
        <f t="shared" si="9"/>
        <v>Jun</v>
      </c>
    </row>
    <row r="248" spans="1:6" x14ac:dyDescent="0.4">
      <c r="A248" s="20">
        <f>Électricité!N3885</f>
        <v>43627</v>
      </c>
      <c r="B248" s="21">
        <f>Électricité!O3885</f>
        <v>0.20833333333333337</v>
      </c>
      <c r="C248" s="22">
        <f>Électricité!P3885</f>
        <v>0</v>
      </c>
      <c r="D248" s="22">
        <f>Électricité!S3885</f>
        <v>0</v>
      </c>
      <c r="E248" s="23" t="str">
        <f t="shared" si="10"/>
        <v>06/11/2019 05:00:00 AM</v>
      </c>
      <c r="F248" s="23" t="str">
        <f t="shared" si="9"/>
        <v>Jun</v>
      </c>
    </row>
    <row r="249" spans="1:6" x14ac:dyDescent="0.4">
      <c r="A249" s="20">
        <f>Électricité!N3886</f>
        <v>43627</v>
      </c>
      <c r="B249" s="21">
        <f>Électricité!O3886</f>
        <v>0.25</v>
      </c>
      <c r="C249" s="22">
        <f>Électricité!P3886</f>
        <v>0</v>
      </c>
      <c r="D249" s="22">
        <f>Électricité!S3886</f>
        <v>0</v>
      </c>
      <c r="E249" s="23" t="str">
        <f t="shared" si="10"/>
        <v>06/11/2019 06:00:00 AM</v>
      </c>
      <c r="F249" s="23" t="str">
        <f t="shared" si="9"/>
        <v>Jun</v>
      </c>
    </row>
    <row r="250" spans="1:6" x14ac:dyDescent="0.4">
      <c r="A250" s="20">
        <f>Électricité!N3887</f>
        <v>43627</v>
      </c>
      <c r="B250" s="21">
        <f>Électricité!O3887</f>
        <v>0.29166666666666669</v>
      </c>
      <c r="C250" s="22">
        <f>Électricité!P3887</f>
        <v>0</v>
      </c>
      <c r="D250" s="22">
        <f>Électricité!S3887</f>
        <v>0</v>
      </c>
      <c r="E250" s="23" t="str">
        <f t="shared" si="10"/>
        <v>06/11/2019 07:00:00 AM</v>
      </c>
      <c r="F250" s="23" t="str">
        <f t="shared" si="9"/>
        <v>Jun</v>
      </c>
    </row>
    <row r="251" spans="1:6" x14ac:dyDescent="0.4">
      <c r="A251" s="20">
        <f>Électricité!N3888</f>
        <v>43627</v>
      </c>
      <c r="B251" s="21">
        <f>Électricité!O3888</f>
        <v>0.33333333333333337</v>
      </c>
      <c r="C251" s="22">
        <f>Électricité!P3888</f>
        <v>0</v>
      </c>
      <c r="D251" s="22">
        <f>Électricité!S3888</f>
        <v>0</v>
      </c>
      <c r="E251" s="23" t="str">
        <f t="shared" si="10"/>
        <v>06/11/2019 08:00:00 AM</v>
      </c>
      <c r="F251" s="23" t="str">
        <f t="shared" si="9"/>
        <v>Jun</v>
      </c>
    </row>
    <row r="252" spans="1:6" x14ac:dyDescent="0.4">
      <c r="A252" s="20">
        <f>Électricité!N3889</f>
        <v>43627</v>
      </c>
      <c r="B252" s="21">
        <f>Électricité!O3889</f>
        <v>0.375</v>
      </c>
      <c r="C252" s="22">
        <f>Électricité!P3889</f>
        <v>0</v>
      </c>
      <c r="D252" s="22">
        <f>Électricité!S3889</f>
        <v>0</v>
      </c>
      <c r="E252" s="23" t="str">
        <f t="shared" si="10"/>
        <v>06/11/2019 09:00:00 AM</v>
      </c>
      <c r="F252" s="23" t="str">
        <f t="shared" si="9"/>
        <v>Jun</v>
      </c>
    </row>
    <row r="253" spans="1:6" x14ac:dyDescent="0.4">
      <c r="A253" s="20">
        <f>Électricité!N3890</f>
        <v>43627</v>
      </c>
      <c r="B253" s="21">
        <f>Électricité!O3890</f>
        <v>0.41666666666666669</v>
      </c>
      <c r="C253" s="22">
        <f>Électricité!P3890</f>
        <v>0</v>
      </c>
      <c r="D253" s="22">
        <f>Électricité!S3890</f>
        <v>0</v>
      </c>
      <c r="E253" s="23" t="str">
        <f t="shared" si="10"/>
        <v>06/11/2019 10:00:00 AM</v>
      </c>
      <c r="F253" s="23" t="str">
        <f t="shared" si="9"/>
        <v>Jun</v>
      </c>
    </row>
    <row r="254" spans="1:6" x14ac:dyDescent="0.4">
      <c r="A254" s="20">
        <f>Électricité!N3891</f>
        <v>43627</v>
      </c>
      <c r="B254" s="21">
        <f>Électricité!O3891</f>
        <v>0.45833333333333337</v>
      </c>
      <c r="C254" s="22">
        <f>Électricité!P3891</f>
        <v>0</v>
      </c>
      <c r="D254" s="22">
        <f>Électricité!S3891</f>
        <v>0</v>
      </c>
      <c r="E254" s="23" t="str">
        <f t="shared" si="10"/>
        <v>06/11/2019 11:00:00 AM</v>
      </c>
      <c r="F254" s="23" t="str">
        <f t="shared" si="9"/>
        <v>Jun</v>
      </c>
    </row>
    <row r="255" spans="1:6" x14ac:dyDescent="0.4">
      <c r="A255" s="20">
        <f>Électricité!N3892</f>
        <v>43627</v>
      </c>
      <c r="B255" s="21">
        <f>Électricité!O3892</f>
        <v>0.50000000000000011</v>
      </c>
      <c r="C255" s="22">
        <f>Électricité!P3892</f>
        <v>0</v>
      </c>
      <c r="D255" s="22">
        <f>Électricité!S3892</f>
        <v>0</v>
      </c>
      <c r="E255" s="23" t="str">
        <f t="shared" si="10"/>
        <v>06/11/2019 12:00:00 PM</v>
      </c>
      <c r="F255" s="23" t="str">
        <f t="shared" si="9"/>
        <v>Jun</v>
      </c>
    </row>
    <row r="256" spans="1:6" x14ac:dyDescent="0.4">
      <c r="A256" s="20">
        <f>Électricité!N3893</f>
        <v>43627</v>
      </c>
      <c r="B256" s="21">
        <f>Électricité!O3893</f>
        <v>0.54166666666666674</v>
      </c>
      <c r="C256" s="22">
        <f>Électricité!P3893</f>
        <v>0</v>
      </c>
      <c r="D256" s="22">
        <f>Électricité!S3893</f>
        <v>0</v>
      </c>
      <c r="E256" s="23" t="str">
        <f t="shared" si="10"/>
        <v>06/11/2019 01:00:00 PM</v>
      </c>
      <c r="F256" s="23" t="str">
        <f t="shared" si="9"/>
        <v>Jun</v>
      </c>
    </row>
    <row r="257" spans="1:6" x14ac:dyDescent="0.4">
      <c r="A257" s="20">
        <f>Électricité!N3894</f>
        <v>43627</v>
      </c>
      <c r="B257" s="21">
        <f>Électricité!O3894</f>
        <v>0.58333333333333337</v>
      </c>
      <c r="C257" s="22">
        <f>Électricité!P3894</f>
        <v>0</v>
      </c>
      <c r="D257" s="22">
        <f>Électricité!S3894</f>
        <v>0</v>
      </c>
      <c r="E257" s="23" t="str">
        <f t="shared" si="10"/>
        <v>06/11/2019 02:00:00 PM</v>
      </c>
      <c r="F257" s="23" t="str">
        <f t="shared" si="9"/>
        <v>Jun</v>
      </c>
    </row>
    <row r="258" spans="1:6" x14ac:dyDescent="0.4">
      <c r="A258" s="20">
        <f>Électricité!N3895</f>
        <v>43627</v>
      </c>
      <c r="B258" s="21">
        <f>Électricité!O3895</f>
        <v>0.62500000000000011</v>
      </c>
      <c r="C258" s="22">
        <f>Électricité!P3895</f>
        <v>0</v>
      </c>
      <c r="D258" s="22">
        <f>Électricité!S3895</f>
        <v>0</v>
      </c>
      <c r="E258" s="23" t="str">
        <f t="shared" si="10"/>
        <v>06/11/2019 03:00:00 PM</v>
      </c>
      <c r="F258" s="23" t="str">
        <f t="shared" si="9"/>
        <v>Jun</v>
      </c>
    </row>
    <row r="259" spans="1:6" x14ac:dyDescent="0.4">
      <c r="A259" s="20">
        <f>Électricité!N3896</f>
        <v>43627</v>
      </c>
      <c r="B259" s="21">
        <f>Électricité!O3896</f>
        <v>0.66666666666666674</v>
      </c>
      <c r="C259" s="22">
        <f>Électricité!P3896</f>
        <v>0</v>
      </c>
      <c r="D259" s="22">
        <f>Électricité!S3896</f>
        <v>0</v>
      </c>
      <c r="E259" s="23" t="str">
        <f t="shared" si="10"/>
        <v>06/11/2019 04:00:00 PM</v>
      </c>
      <c r="F259" s="23" t="str">
        <f t="shared" ref="F259:F322" si="11">TEXT(A259,"mmm")</f>
        <v>Jun</v>
      </c>
    </row>
    <row r="260" spans="1:6" x14ac:dyDescent="0.4">
      <c r="A260" s="20">
        <f>Électricité!N3897</f>
        <v>43627</v>
      </c>
      <c r="B260" s="21">
        <f>Électricité!O3897</f>
        <v>0.70833333333333337</v>
      </c>
      <c r="C260" s="22">
        <f>Électricité!P3897</f>
        <v>0</v>
      </c>
      <c r="D260" s="22">
        <f>Électricité!S3897</f>
        <v>0</v>
      </c>
      <c r="E260" s="23" t="str">
        <f t="shared" si="10"/>
        <v>06/11/2019 05:00:00 PM</v>
      </c>
      <c r="F260" s="23" t="str">
        <f t="shared" si="11"/>
        <v>Jun</v>
      </c>
    </row>
    <row r="261" spans="1:6" x14ac:dyDescent="0.4">
      <c r="A261" s="20">
        <f>Électricité!N3898</f>
        <v>43627</v>
      </c>
      <c r="B261" s="21">
        <f>Électricité!O3898</f>
        <v>0.75000000000000011</v>
      </c>
      <c r="C261" s="22">
        <f>Électricité!P3898</f>
        <v>0</v>
      </c>
      <c r="D261" s="22">
        <f>Électricité!S3898</f>
        <v>0</v>
      </c>
      <c r="E261" s="23" t="str">
        <f t="shared" si="10"/>
        <v>06/11/2019 06:00:00 PM</v>
      </c>
      <c r="F261" s="23" t="str">
        <f t="shared" si="11"/>
        <v>Jun</v>
      </c>
    </row>
    <row r="262" spans="1:6" x14ac:dyDescent="0.4">
      <c r="A262" s="20">
        <f>Électricité!N3899</f>
        <v>43627</v>
      </c>
      <c r="B262" s="21">
        <f>Électricité!O3899</f>
        <v>0.79166666666666674</v>
      </c>
      <c r="C262" s="22">
        <f>Électricité!P3899</f>
        <v>0</v>
      </c>
      <c r="D262" s="22">
        <f>Électricité!S3899</f>
        <v>0</v>
      </c>
      <c r="E262" s="23" t="str">
        <f t="shared" si="10"/>
        <v>06/11/2019 07:00:00 PM</v>
      </c>
      <c r="F262" s="23" t="str">
        <f t="shared" si="11"/>
        <v>Jun</v>
      </c>
    </row>
    <row r="263" spans="1:6" x14ac:dyDescent="0.4">
      <c r="A263" s="20">
        <f>Électricité!N3900</f>
        <v>43627</v>
      </c>
      <c r="B263" s="21">
        <f>Électricité!O3900</f>
        <v>0.83333333333333337</v>
      </c>
      <c r="C263" s="22">
        <f>Électricité!P3900</f>
        <v>0</v>
      </c>
      <c r="D263" s="22">
        <f>Électricité!S3900</f>
        <v>0</v>
      </c>
      <c r="E263" s="23" t="str">
        <f t="shared" si="10"/>
        <v>06/11/2019 08:00:00 PM</v>
      </c>
      <c r="F263" s="23" t="str">
        <f t="shared" si="11"/>
        <v>Jun</v>
      </c>
    </row>
    <row r="264" spans="1:6" x14ac:dyDescent="0.4">
      <c r="A264" s="20">
        <f>Électricité!N3901</f>
        <v>43627</v>
      </c>
      <c r="B264" s="21">
        <f>Électricité!O3901</f>
        <v>0.87500000000000011</v>
      </c>
      <c r="C264" s="22">
        <f>Électricité!P3901</f>
        <v>0</v>
      </c>
      <c r="D264" s="22">
        <f>Électricité!S3901</f>
        <v>0</v>
      </c>
      <c r="E264" s="23" t="str">
        <f t="shared" si="10"/>
        <v>06/11/2019 09:00:00 PM</v>
      </c>
      <c r="F264" s="23" t="str">
        <f t="shared" si="11"/>
        <v>Jun</v>
      </c>
    </row>
    <row r="265" spans="1:6" x14ac:dyDescent="0.4">
      <c r="A265" s="20">
        <f>Électricité!N3902</f>
        <v>43627</v>
      </c>
      <c r="B265" s="21">
        <f>Électricité!O3902</f>
        <v>0.91666666666666674</v>
      </c>
      <c r="C265" s="22">
        <f>Électricité!P3902</f>
        <v>0</v>
      </c>
      <c r="D265" s="22">
        <f>Électricité!S3902</f>
        <v>0</v>
      </c>
      <c r="E265" s="23" t="str">
        <f t="shared" si="10"/>
        <v>06/11/2019 10:00:00 PM</v>
      </c>
      <c r="F265" s="23" t="str">
        <f t="shared" si="11"/>
        <v>Jun</v>
      </c>
    </row>
    <row r="266" spans="1:6" x14ac:dyDescent="0.4">
      <c r="A266" s="20">
        <f>Électricité!N3903</f>
        <v>43627</v>
      </c>
      <c r="B266" s="21">
        <f>Électricité!O3903</f>
        <v>0.95833333333333337</v>
      </c>
      <c r="C266" s="22">
        <f>Électricité!P3903</f>
        <v>0</v>
      </c>
      <c r="D266" s="22">
        <f>Électricité!S3903</f>
        <v>0</v>
      </c>
      <c r="E266" s="23" t="str">
        <f t="shared" si="10"/>
        <v>06/11/2019 11:00:00 PM</v>
      </c>
      <c r="F266" s="23" t="str">
        <f t="shared" si="11"/>
        <v>Jun</v>
      </c>
    </row>
    <row r="267" spans="1:6" x14ac:dyDescent="0.4">
      <c r="A267" s="20">
        <f>Électricité!N3904</f>
        <v>43628</v>
      </c>
      <c r="B267" s="21">
        <f>Électricité!O3904</f>
        <v>3.1225022567582528E-17</v>
      </c>
      <c r="C267" s="22">
        <f>Électricité!P3904</f>
        <v>0</v>
      </c>
      <c r="D267" s="22">
        <f>Électricité!S3904</f>
        <v>0</v>
      </c>
      <c r="E267" s="23" t="str">
        <f t="shared" si="10"/>
        <v>06/12/2019 12:00:00 AM</v>
      </c>
      <c r="F267" s="23" t="str">
        <f t="shared" si="11"/>
        <v>Jun</v>
      </c>
    </row>
    <row r="268" spans="1:6" x14ac:dyDescent="0.4">
      <c r="A268" s="20">
        <f>Électricité!N3905</f>
        <v>43628</v>
      </c>
      <c r="B268" s="21">
        <f>Électricité!O3905</f>
        <v>4.1666666666666699E-2</v>
      </c>
      <c r="C268" s="22">
        <f>Électricité!P3905</f>
        <v>0</v>
      </c>
      <c r="D268" s="22">
        <f>Électricité!S3905</f>
        <v>0</v>
      </c>
      <c r="E268" s="23" t="str">
        <f t="shared" ref="E268:E331" si="12">CONCATENATE(TEXT(A268,"mm/dd/yyyy")," ",TEXT(B268,"hh:mm:ss AM/PM"))</f>
        <v>06/12/2019 01:00:00 AM</v>
      </c>
      <c r="F268" s="23" t="str">
        <f t="shared" si="11"/>
        <v>Jun</v>
      </c>
    </row>
    <row r="269" spans="1:6" x14ac:dyDescent="0.4">
      <c r="A269" s="20">
        <f>Électricité!N3906</f>
        <v>43628</v>
      </c>
      <c r="B269" s="21">
        <f>Électricité!O3906</f>
        <v>8.333333333333337E-2</v>
      </c>
      <c r="C269" s="22">
        <f>Électricité!P3906</f>
        <v>0</v>
      </c>
      <c r="D269" s="22">
        <f>Électricité!S3906</f>
        <v>0</v>
      </c>
      <c r="E269" s="23" t="str">
        <f t="shared" si="12"/>
        <v>06/12/2019 02:00:00 AM</v>
      </c>
      <c r="F269" s="23" t="str">
        <f t="shared" si="11"/>
        <v>Jun</v>
      </c>
    </row>
    <row r="270" spans="1:6" x14ac:dyDescent="0.4">
      <c r="A270" s="20">
        <f>Électricité!N3907</f>
        <v>43628</v>
      </c>
      <c r="B270" s="21">
        <f>Électricité!O3907</f>
        <v>0.12500000000000006</v>
      </c>
      <c r="C270" s="22">
        <f>Électricité!P3907</f>
        <v>0</v>
      </c>
      <c r="D270" s="22">
        <f>Électricité!S3907</f>
        <v>0</v>
      </c>
      <c r="E270" s="23" t="str">
        <f t="shared" si="12"/>
        <v>06/12/2019 03:00:00 AM</v>
      </c>
      <c r="F270" s="23" t="str">
        <f t="shared" si="11"/>
        <v>Jun</v>
      </c>
    </row>
    <row r="271" spans="1:6" x14ac:dyDescent="0.4">
      <c r="A271" s="20">
        <f>Électricité!N3908</f>
        <v>43628</v>
      </c>
      <c r="B271" s="21">
        <f>Électricité!O3908</f>
        <v>0.16666666666666669</v>
      </c>
      <c r="C271" s="22">
        <f>Électricité!P3908</f>
        <v>0</v>
      </c>
      <c r="D271" s="22">
        <f>Électricité!S3908</f>
        <v>0</v>
      </c>
      <c r="E271" s="23" t="str">
        <f t="shared" si="12"/>
        <v>06/12/2019 04:00:00 AM</v>
      </c>
      <c r="F271" s="23" t="str">
        <f t="shared" si="11"/>
        <v>Jun</v>
      </c>
    </row>
    <row r="272" spans="1:6" x14ac:dyDescent="0.4">
      <c r="A272" s="20">
        <f>Électricité!N3909</f>
        <v>43628</v>
      </c>
      <c r="B272" s="21">
        <f>Électricité!O3909</f>
        <v>0.20833333333333337</v>
      </c>
      <c r="C272" s="22">
        <f>Électricité!P3909</f>
        <v>0</v>
      </c>
      <c r="D272" s="22">
        <f>Électricité!S3909</f>
        <v>0</v>
      </c>
      <c r="E272" s="23" t="str">
        <f t="shared" si="12"/>
        <v>06/12/2019 05:00:00 AM</v>
      </c>
      <c r="F272" s="23" t="str">
        <f t="shared" si="11"/>
        <v>Jun</v>
      </c>
    </row>
    <row r="273" spans="1:6" x14ac:dyDescent="0.4">
      <c r="A273" s="20">
        <f>Électricité!N3910</f>
        <v>43628</v>
      </c>
      <c r="B273" s="21">
        <f>Électricité!O3910</f>
        <v>0.25</v>
      </c>
      <c r="C273" s="22">
        <f>Électricité!P3910</f>
        <v>0</v>
      </c>
      <c r="D273" s="22">
        <f>Électricité!S3910</f>
        <v>0</v>
      </c>
      <c r="E273" s="23" t="str">
        <f t="shared" si="12"/>
        <v>06/12/2019 06:00:00 AM</v>
      </c>
      <c r="F273" s="23" t="str">
        <f t="shared" si="11"/>
        <v>Jun</v>
      </c>
    </row>
    <row r="274" spans="1:6" x14ac:dyDescent="0.4">
      <c r="A274" s="20">
        <f>Électricité!N3911</f>
        <v>43628</v>
      </c>
      <c r="B274" s="21">
        <f>Électricité!O3911</f>
        <v>0.29166666666666669</v>
      </c>
      <c r="C274" s="22">
        <f>Électricité!P3911</f>
        <v>0</v>
      </c>
      <c r="D274" s="22">
        <f>Électricité!S3911</f>
        <v>0</v>
      </c>
      <c r="E274" s="23" t="str">
        <f t="shared" si="12"/>
        <v>06/12/2019 07:00:00 AM</v>
      </c>
      <c r="F274" s="23" t="str">
        <f t="shared" si="11"/>
        <v>Jun</v>
      </c>
    </row>
    <row r="275" spans="1:6" x14ac:dyDescent="0.4">
      <c r="A275" s="20">
        <f>Électricité!N3912</f>
        <v>43628</v>
      </c>
      <c r="B275" s="21">
        <f>Électricité!O3912</f>
        <v>0.33333333333333337</v>
      </c>
      <c r="C275" s="22">
        <f>Électricité!P3912</f>
        <v>0</v>
      </c>
      <c r="D275" s="22">
        <f>Électricité!S3912</f>
        <v>0</v>
      </c>
      <c r="E275" s="23" t="str">
        <f t="shared" si="12"/>
        <v>06/12/2019 08:00:00 AM</v>
      </c>
      <c r="F275" s="23" t="str">
        <f t="shared" si="11"/>
        <v>Jun</v>
      </c>
    </row>
    <row r="276" spans="1:6" x14ac:dyDescent="0.4">
      <c r="A276" s="20">
        <f>Électricité!N3913</f>
        <v>43628</v>
      </c>
      <c r="B276" s="21">
        <f>Électricité!O3913</f>
        <v>0.375</v>
      </c>
      <c r="C276" s="22">
        <f>Électricité!P3913</f>
        <v>0</v>
      </c>
      <c r="D276" s="22">
        <f>Électricité!S3913</f>
        <v>0</v>
      </c>
      <c r="E276" s="23" t="str">
        <f t="shared" si="12"/>
        <v>06/12/2019 09:00:00 AM</v>
      </c>
      <c r="F276" s="23" t="str">
        <f t="shared" si="11"/>
        <v>Jun</v>
      </c>
    </row>
    <row r="277" spans="1:6" x14ac:dyDescent="0.4">
      <c r="A277" s="20">
        <f>Électricité!N3914</f>
        <v>43628</v>
      </c>
      <c r="B277" s="21">
        <f>Électricité!O3914</f>
        <v>0.41666666666666669</v>
      </c>
      <c r="C277" s="22">
        <f>Électricité!P3914</f>
        <v>0</v>
      </c>
      <c r="D277" s="22">
        <f>Électricité!S3914</f>
        <v>0</v>
      </c>
      <c r="E277" s="23" t="str">
        <f t="shared" si="12"/>
        <v>06/12/2019 10:00:00 AM</v>
      </c>
      <c r="F277" s="23" t="str">
        <f t="shared" si="11"/>
        <v>Jun</v>
      </c>
    </row>
    <row r="278" spans="1:6" x14ac:dyDescent="0.4">
      <c r="A278" s="20">
        <f>Électricité!N3915</f>
        <v>43628</v>
      </c>
      <c r="B278" s="21">
        <f>Électricité!O3915</f>
        <v>0.45833333333333337</v>
      </c>
      <c r="C278" s="22">
        <f>Électricité!P3915</f>
        <v>0</v>
      </c>
      <c r="D278" s="22">
        <f>Électricité!S3915</f>
        <v>0</v>
      </c>
      <c r="E278" s="23" t="str">
        <f t="shared" si="12"/>
        <v>06/12/2019 11:00:00 AM</v>
      </c>
      <c r="F278" s="23" t="str">
        <f t="shared" si="11"/>
        <v>Jun</v>
      </c>
    </row>
    <row r="279" spans="1:6" x14ac:dyDescent="0.4">
      <c r="A279" s="20">
        <f>Électricité!N3916</f>
        <v>43628</v>
      </c>
      <c r="B279" s="21">
        <f>Électricité!O3916</f>
        <v>0.50000000000000011</v>
      </c>
      <c r="C279" s="22">
        <f>Électricité!P3916</f>
        <v>0</v>
      </c>
      <c r="D279" s="22">
        <f>Électricité!S3916</f>
        <v>0</v>
      </c>
      <c r="E279" s="23" t="str">
        <f t="shared" si="12"/>
        <v>06/12/2019 12:00:00 PM</v>
      </c>
      <c r="F279" s="23" t="str">
        <f t="shared" si="11"/>
        <v>Jun</v>
      </c>
    </row>
    <row r="280" spans="1:6" x14ac:dyDescent="0.4">
      <c r="A280" s="20">
        <f>Électricité!N3917</f>
        <v>43628</v>
      </c>
      <c r="B280" s="21">
        <f>Électricité!O3917</f>
        <v>0.54166666666666674</v>
      </c>
      <c r="C280" s="22">
        <f>Électricité!P3917</f>
        <v>0</v>
      </c>
      <c r="D280" s="22">
        <f>Électricité!S3917</f>
        <v>0</v>
      </c>
      <c r="E280" s="23" t="str">
        <f t="shared" si="12"/>
        <v>06/12/2019 01:00:00 PM</v>
      </c>
      <c r="F280" s="23" t="str">
        <f t="shared" si="11"/>
        <v>Jun</v>
      </c>
    </row>
    <row r="281" spans="1:6" x14ac:dyDescent="0.4">
      <c r="A281" s="20">
        <f>Électricité!N3918</f>
        <v>43628</v>
      </c>
      <c r="B281" s="21">
        <f>Électricité!O3918</f>
        <v>0.58333333333333337</v>
      </c>
      <c r="C281" s="22">
        <f>Électricité!P3918</f>
        <v>0</v>
      </c>
      <c r="D281" s="22">
        <f>Électricité!S3918</f>
        <v>0</v>
      </c>
      <c r="E281" s="23" t="str">
        <f t="shared" si="12"/>
        <v>06/12/2019 02:00:00 PM</v>
      </c>
      <c r="F281" s="23" t="str">
        <f t="shared" si="11"/>
        <v>Jun</v>
      </c>
    </row>
    <row r="282" spans="1:6" x14ac:dyDescent="0.4">
      <c r="A282" s="20">
        <f>Électricité!N3919</f>
        <v>43628</v>
      </c>
      <c r="B282" s="21">
        <f>Électricité!O3919</f>
        <v>0.62500000000000011</v>
      </c>
      <c r="C282" s="22">
        <f>Électricité!P3919</f>
        <v>0</v>
      </c>
      <c r="D282" s="22">
        <f>Électricité!S3919</f>
        <v>0</v>
      </c>
      <c r="E282" s="23" t="str">
        <f t="shared" si="12"/>
        <v>06/12/2019 03:00:00 PM</v>
      </c>
      <c r="F282" s="23" t="str">
        <f t="shared" si="11"/>
        <v>Jun</v>
      </c>
    </row>
    <row r="283" spans="1:6" x14ac:dyDescent="0.4">
      <c r="A283" s="20">
        <f>Électricité!N3920</f>
        <v>43628</v>
      </c>
      <c r="B283" s="21">
        <f>Électricité!O3920</f>
        <v>0.66666666666666674</v>
      </c>
      <c r="C283" s="22">
        <f>Électricité!P3920</f>
        <v>0</v>
      </c>
      <c r="D283" s="22">
        <f>Électricité!S3920</f>
        <v>0</v>
      </c>
      <c r="E283" s="23" t="str">
        <f t="shared" si="12"/>
        <v>06/12/2019 04:00:00 PM</v>
      </c>
      <c r="F283" s="23" t="str">
        <f t="shared" si="11"/>
        <v>Jun</v>
      </c>
    </row>
    <row r="284" spans="1:6" x14ac:dyDescent="0.4">
      <c r="A284" s="20">
        <f>Électricité!N3921</f>
        <v>43628</v>
      </c>
      <c r="B284" s="21">
        <f>Électricité!O3921</f>
        <v>0.70833333333333337</v>
      </c>
      <c r="C284" s="22">
        <f>Électricité!P3921</f>
        <v>0</v>
      </c>
      <c r="D284" s="22">
        <f>Électricité!S3921</f>
        <v>0</v>
      </c>
      <c r="E284" s="23" t="str">
        <f t="shared" si="12"/>
        <v>06/12/2019 05:00:00 PM</v>
      </c>
      <c r="F284" s="23" t="str">
        <f t="shared" si="11"/>
        <v>Jun</v>
      </c>
    </row>
    <row r="285" spans="1:6" x14ac:dyDescent="0.4">
      <c r="A285" s="20">
        <f>Électricité!N3922</f>
        <v>43628</v>
      </c>
      <c r="B285" s="21">
        <f>Électricité!O3922</f>
        <v>0.75000000000000011</v>
      </c>
      <c r="C285" s="22">
        <f>Électricité!P3922</f>
        <v>0</v>
      </c>
      <c r="D285" s="22">
        <f>Électricité!S3922</f>
        <v>0</v>
      </c>
      <c r="E285" s="23" t="str">
        <f t="shared" si="12"/>
        <v>06/12/2019 06:00:00 PM</v>
      </c>
      <c r="F285" s="23" t="str">
        <f t="shared" si="11"/>
        <v>Jun</v>
      </c>
    </row>
    <row r="286" spans="1:6" x14ac:dyDescent="0.4">
      <c r="A286" s="20">
        <f>Électricité!N3923</f>
        <v>43628</v>
      </c>
      <c r="B286" s="21">
        <f>Électricité!O3923</f>
        <v>0.79166666666666674</v>
      </c>
      <c r="C286" s="22">
        <f>Électricité!P3923</f>
        <v>0</v>
      </c>
      <c r="D286" s="22">
        <f>Électricité!S3923</f>
        <v>0</v>
      </c>
      <c r="E286" s="23" t="str">
        <f t="shared" si="12"/>
        <v>06/12/2019 07:00:00 PM</v>
      </c>
      <c r="F286" s="23" t="str">
        <f t="shared" si="11"/>
        <v>Jun</v>
      </c>
    </row>
    <row r="287" spans="1:6" x14ac:dyDescent="0.4">
      <c r="A287" s="20">
        <f>Électricité!N3924</f>
        <v>43628</v>
      </c>
      <c r="B287" s="21">
        <f>Électricité!O3924</f>
        <v>0.83333333333333337</v>
      </c>
      <c r="C287" s="22">
        <f>Électricité!P3924</f>
        <v>0</v>
      </c>
      <c r="D287" s="22">
        <f>Électricité!S3924</f>
        <v>0</v>
      </c>
      <c r="E287" s="23" t="str">
        <f t="shared" si="12"/>
        <v>06/12/2019 08:00:00 PM</v>
      </c>
      <c r="F287" s="23" t="str">
        <f t="shared" si="11"/>
        <v>Jun</v>
      </c>
    </row>
    <row r="288" spans="1:6" x14ac:dyDescent="0.4">
      <c r="A288" s="20">
        <f>Électricité!N3925</f>
        <v>43628</v>
      </c>
      <c r="B288" s="21">
        <f>Électricité!O3925</f>
        <v>0.87500000000000011</v>
      </c>
      <c r="C288" s="22">
        <f>Électricité!P3925</f>
        <v>0</v>
      </c>
      <c r="D288" s="22">
        <f>Électricité!S3925</f>
        <v>0</v>
      </c>
      <c r="E288" s="23" t="str">
        <f t="shared" si="12"/>
        <v>06/12/2019 09:00:00 PM</v>
      </c>
      <c r="F288" s="23" t="str">
        <f t="shared" si="11"/>
        <v>Jun</v>
      </c>
    </row>
    <row r="289" spans="1:6" x14ac:dyDescent="0.4">
      <c r="A289" s="20">
        <f>Électricité!N3926</f>
        <v>43628</v>
      </c>
      <c r="B289" s="21">
        <f>Électricité!O3926</f>
        <v>0.91666666666666674</v>
      </c>
      <c r="C289" s="22">
        <f>Électricité!P3926</f>
        <v>0</v>
      </c>
      <c r="D289" s="22">
        <f>Électricité!S3926</f>
        <v>0</v>
      </c>
      <c r="E289" s="23" t="str">
        <f t="shared" si="12"/>
        <v>06/12/2019 10:00:00 PM</v>
      </c>
      <c r="F289" s="23" t="str">
        <f t="shared" si="11"/>
        <v>Jun</v>
      </c>
    </row>
    <row r="290" spans="1:6" x14ac:dyDescent="0.4">
      <c r="A290" s="20">
        <f>Électricité!N3927</f>
        <v>43628</v>
      </c>
      <c r="B290" s="21">
        <f>Électricité!O3927</f>
        <v>0.95833333333333337</v>
      </c>
      <c r="C290" s="22">
        <f>Électricité!P3927</f>
        <v>0</v>
      </c>
      <c r="D290" s="22">
        <f>Électricité!S3927</f>
        <v>0</v>
      </c>
      <c r="E290" s="23" t="str">
        <f t="shared" si="12"/>
        <v>06/12/2019 11:00:00 PM</v>
      </c>
      <c r="F290" s="23" t="str">
        <f t="shared" si="11"/>
        <v>Jun</v>
      </c>
    </row>
    <row r="291" spans="1:6" x14ac:dyDescent="0.4">
      <c r="A291" s="20">
        <f>Électricité!N3928</f>
        <v>43629</v>
      </c>
      <c r="B291" s="21">
        <f>Électricité!O3928</f>
        <v>3.1225022567582528E-17</v>
      </c>
      <c r="C291" s="22">
        <f>Électricité!P3928</f>
        <v>0</v>
      </c>
      <c r="D291" s="22">
        <f>Électricité!S3928</f>
        <v>0</v>
      </c>
      <c r="E291" s="23" t="str">
        <f t="shared" si="12"/>
        <v>06/13/2019 12:00:00 AM</v>
      </c>
      <c r="F291" s="23" t="str">
        <f t="shared" si="11"/>
        <v>Jun</v>
      </c>
    </row>
    <row r="292" spans="1:6" x14ac:dyDescent="0.4">
      <c r="A292" s="20">
        <f>Électricité!N3929</f>
        <v>43629</v>
      </c>
      <c r="B292" s="21">
        <f>Électricité!O3929</f>
        <v>4.1666666666666699E-2</v>
      </c>
      <c r="C292" s="22">
        <f>Électricité!P3929</f>
        <v>0</v>
      </c>
      <c r="D292" s="22">
        <f>Électricité!S3929</f>
        <v>0</v>
      </c>
      <c r="E292" s="23" t="str">
        <f t="shared" si="12"/>
        <v>06/13/2019 01:00:00 AM</v>
      </c>
      <c r="F292" s="23" t="str">
        <f t="shared" si="11"/>
        <v>Jun</v>
      </c>
    </row>
    <row r="293" spans="1:6" x14ac:dyDescent="0.4">
      <c r="A293" s="20">
        <f>Électricité!N3930</f>
        <v>43629</v>
      </c>
      <c r="B293" s="21">
        <f>Électricité!O3930</f>
        <v>8.333333333333337E-2</v>
      </c>
      <c r="C293" s="22">
        <f>Électricité!P3930</f>
        <v>0</v>
      </c>
      <c r="D293" s="22">
        <f>Électricité!S3930</f>
        <v>0</v>
      </c>
      <c r="E293" s="23" t="str">
        <f t="shared" si="12"/>
        <v>06/13/2019 02:00:00 AM</v>
      </c>
      <c r="F293" s="23" t="str">
        <f t="shared" si="11"/>
        <v>Jun</v>
      </c>
    </row>
    <row r="294" spans="1:6" x14ac:dyDescent="0.4">
      <c r="A294" s="20">
        <f>Électricité!N3931</f>
        <v>43629</v>
      </c>
      <c r="B294" s="21">
        <f>Électricité!O3931</f>
        <v>0.12500000000000006</v>
      </c>
      <c r="C294" s="22">
        <f>Électricité!P3931</f>
        <v>0</v>
      </c>
      <c r="D294" s="22">
        <f>Électricité!S3931</f>
        <v>0</v>
      </c>
      <c r="E294" s="23" t="str">
        <f t="shared" si="12"/>
        <v>06/13/2019 03:00:00 AM</v>
      </c>
      <c r="F294" s="23" t="str">
        <f t="shared" si="11"/>
        <v>Jun</v>
      </c>
    </row>
    <row r="295" spans="1:6" x14ac:dyDescent="0.4">
      <c r="A295" s="20">
        <f>Électricité!N3932</f>
        <v>43629</v>
      </c>
      <c r="B295" s="21">
        <f>Électricité!O3932</f>
        <v>0.16666666666666669</v>
      </c>
      <c r="C295" s="22">
        <f>Électricité!P3932</f>
        <v>0</v>
      </c>
      <c r="D295" s="22">
        <f>Électricité!S3932</f>
        <v>0</v>
      </c>
      <c r="E295" s="23" t="str">
        <f t="shared" si="12"/>
        <v>06/13/2019 04:00:00 AM</v>
      </c>
      <c r="F295" s="23" t="str">
        <f t="shared" si="11"/>
        <v>Jun</v>
      </c>
    </row>
    <row r="296" spans="1:6" x14ac:dyDescent="0.4">
      <c r="A296" s="20">
        <f>Électricité!N3933</f>
        <v>43629</v>
      </c>
      <c r="B296" s="21">
        <f>Électricité!O3933</f>
        <v>0.20833333333333337</v>
      </c>
      <c r="C296" s="22">
        <f>Électricité!P3933</f>
        <v>0</v>
      </c>
      <c r="D296" s="22">
        <f>Électricité!S3933</f>
        <v>0</v>
      </c>
      <c r="E296" s="23" t="str">
        <f t="shared" si="12"/>
        <v>06/13/2019 05:00:00 AM</v>
      </c>
      <c r="F296" s="23" t="str">
        <f t="shared" si="11"/>
        <v>Jun</v>
      </c>
    </row>
    <row r="297" spans="1:6" x14ac:dyDescent="0.4">
      <c r="A297" s="20">
        <f>Électricité!N3934</f>
        <v>43629</v>
      </c>
      <c r="B297" s="21">
        <f>Électricité!O3934</f>
        <v>0.25</v>
      </c>
      <c r="C297" s="22">
        <f>Électricité!P3934</f>
        <v>0</v>
      </c>
      <c r="D297" s="22">
        <f>Électricité!S3934</f>
        <v>0</v>
      </c>
      <c r="E297" s="23" t="str">
        <f t="shared" si="12"/>
        <v>06/13/2019 06:00:00 AM</v>
      </c>
      <c r="F297" s="23" t="str">
        <f t="shared" si="11"/>
        <v>Jun</v>
      </c>
    </row>
    <row r="298" spans="1:6" x14ac:dyDescent="0.4">
      <c r="A298" s="20">
        <f>Électricité!N3935</f>
        <v>43629</v>
      </c>
      <c r="B298" s="21">
        <f>Électricité!O3935</f>
        <v>0.29166666666666669</v>
      </c>
      <c r="C298" s="22">
        <f>Électricité!P3935</f>
        <v>0</v>
      </c>
      <c r="D298" s="22">
        <f>Électricité!S3935</f>
        <v>0</v>
      </c>
      <c r="E298" s="23" t="str">
        <f t="shared" si="12"/>
        <v>06/13/2019 07:00:00 AM</v>
      </c>
      <c r="F298" s="23" t="str">
        <f t="shared" si="11"/>
        <v>Jun</v>
      </c>
    </row>
    <row r="299" spans="1:6" x14ac:dyDescent="0.4">
      <c r="A299" s="20">
        <f>Électricité!N3936</f>
        <v>43629</v>
      </c>
      <c r="B299" s="21">
        <f>Électricité!O3936</f>
        <v>0.33333333333333337</v>
      </c>
      <c r="C299" s="22">
        <f>Électricité!P3936</f>
        <v>0</v>
      </c>
      <c r="D299" s="22">
        <f>Électricité!S3936</f>
        <v>0</v>
      </c>
      <c r="E299" s="23" t="str">
        <f t="shared" si="12"/>
        <v>06/13/2019 08:00:00 AM</v>
      </c>
      <c r="F299" s="23" t="str">
        <f t="shared" si="11"/>
        <v>Jun</v>
      </c>
    </row>
    <row r="300" spans="1:6" x14ac:dyDescent="0.4">
      <c r="A300" s="20">
        <f>Électricité!N3937</f>
        <v>43629</v>
      </c>
      <c r="B300" s="21">
        <f>Électricité!O3937</f>
        <v>0.375</v>
      </c>
      <c r="C300" s="22">
        <f>Électricité!P3937</f>
        <v>0</v>
      </c>
      <c r="D300" s="22">
        <f>Électricité!S3937</f>
        <v>0</v>
      </c>
      <c r="E300" s="23" t="str">
        <f t="shared" si="12"/>
        <v>06/13/2019 09:00:00 AM</v>
      </c>
      <c r="F300" s="23" t="str">
        <f t="shared" si="11"/>
        <v>Jun</v>
      </c>
    </row>
    <row r="301" spans="1:6" x14ac:dyDescent="0.4">
      <c r="A301" s="20">
        <f>Électricité!N3938</f>
        <v>43629</v>
      </c>
      <c r="B301" s="21">
        <f>Électricité!O3938</f>
        <v>0.41666666666666669</v>
      </c>
      <c r="C301" s="22">
        <f>Électricité!P3938</f>
        <v>0</v>
      </c>
      <c r="D301" s="22">
        <f>Électricité!S3938</f>
        <v>0</v>
      </c>
      <c r="E301" s="23" t="str">
        <f t="shared" si="12"/>
        <v>06/13/2019 10:00:00 AM</v>
      </c>
      <c r="F301" s="23" t="str">
        <f t="shared" si="11"/>
        <v>Jun</v>
      </c>
    </row>
    <row r="302" spans="1:6" x14ac:dyDescent="0.4">
      <c r="A302" s="20">
        <f>Électricité!N3939</f>
        <v>43629</v>
      </c>
      <c r="B302" s="21">
        <f>Électricité!O3939</f>
        <v>0.45833333333333337</v>
      </c>
      <c r="C302" s="22">
        <f>Électricité!P3939</f>
        <v>0</v>
      </c>
      <c r="D302" s="22">
        <f>Électricité!S3939</f>
        <v>0</v>
      </c>
      <c r="E302" s="23" t="str">
        <f t="shared" si="12"/>
        <v>06/13/2019 11:00:00 AM</v>
      </c>
      <c r="F302" s="23" t="str">
        <f t="shared" si="11"/>
        <v>Jun</v>
      </c>
    </row>
    <row r="303" spans="1:6" x14ac:dyDescent="0.4">
      <c r="A303" s="20">
        <f>Électricité!N3940</f>
        <v>43629</v>
      </c>
      <c r="B303" s="21">
        <f>Électricité!O3940</f>
        <v>0.50000000000000011</v>
      </c>
      <c r="C303" s="22">
        <f>Électricité!P3940</f>
        <v>0</v>
      </c>
      <c r="D303" s="22">
        <f>Électricité!S3940</f>
        <v>0</v>
      </c>
      <c r="E303" s="23" t="str">
        <f t="shared" si="12"/>
        <v>06/13/2019 12:00:00 PM</v>
      </c>
      <c r="F303" s="23" t="str">
        <f t="shared" si="11"/>
        <v>Jun</v>
      </c>
    </row>
    <row r="304" spans="1:6" x14ac:dyDescent="0.4">
      <c r="A304" s="20">
        <f>Électricité!N3941</f>
        <v>43629</v>
      </c>
      <c r="B304" s="21">
        <f>Électricité!O3941</f>
        <v>0.54166666666666674</v>
      </c>
      <c r="C304" s="22">
        <f>Électricité!P3941</f>
        <v>0</v>
      </c>
      <c r="D304" s="22">
        <f>Électricité!S3941</f>
        <v>0</v>
      </c>
      <c r="E304" s="23" t="str">
        <f t="shared" si="12"/>
        <v>06/13/2019 01:00:00 PM</v>
      </c>
      <c r="F304" s="23" t="str">
        <f t="shared" si="11"/>
        <v>Jun</v>
      </c>
    </row>
    <row r="305" spans="1:6" x14ac:dyDescent="0.4">
      <c r="A305" s="20">
        <f>Électricité!N3942</f>
        <v>43629</v>
      </c>
      <c r="B305" s="21">
        <f>Électricité!O3942</f>
        <v>0.58333333333333337</v>
      </c>
      <c r="C305" s="22">
        <f>Électricité!P3942</f>
        <v>0</v>
      </c>
      <c r="D305" s="22">
        <f>Électricité!S3942</f>
        <v>0</v>
      </c>
      <c r="E305" s="23" t="str">
        <f t="shared" si="12"/>
        <v>06/13/2019 02:00:00 PM</v>
      </c>
      <c r="F305" s="23" t="str">
        <f t="shared" si="11"/>
        <v>Jun</v>
      </c>
    </row>
    <row r="306" spans="1:6" x14ac:dyDescent="0.4">
      <c r="A306" s="20">
        <f>Électricité!N3943</f>
        <v>43629</v>
      </c>
      <c r="B306" s="21">
        <f>Électricité!O3943</f>
        <v>0.62500000000000011</v>
      </c>
      <c r="C306" s="22">
        <f>Électricité!P3943</f>
        <v>0</v>
      </c>
      <c r="D306" s="22">
        <f>Électricité!S3943</f>
        <v>0</v>
      </c>
      <c r="E306" s="23" t="str">
        <f t="shared" si="12"/>
        <v>06/13/2019 03:00:00 PM</v>
      </c>
      <c r="F306" s="23" t="str">
        <f t="shared" si="11"/>
        <v>Jun</v>
      </c>
    </row>
    <row r="307" spans="1:6" x14ac:dyDescent="0.4">
      <c r="A307" s="20">
        <f>Électricité!N3944</f>
        <v>43629</v>
      </c>
      <c r="B307" s="21">
        <f>Électricité!O3944</f>
        <v>0.66666666666666674</v>
      </c>
      <c r="C307" s="22">
        <f>Électricité!P3944</f>
        <v>0</v>
      </c>
      <c r="D307" s="22">
        <f>Électricité!S3944</f>
        <v>0</v>
      </c>
      <c r="E307" s="23" t="str">
        <f t="shared" si="12"/>
        <v>06/13/2019 04:00:00 PM</v>
      </c>
      <c r="F307" s="23" t="str">
        <f t="shared" si="11"/>
        <v>Jun</v>
      </c>
    </row>
    <row r="308" spans="1:6" x14ac:dyDescent="0.4">
      <c r="A308" s="20">
        <f>Électricité!N3945</f>
        <v>43629</v>
      </c>
      <c r="B308" s="21">
        <f>Électricité!O3945</f>
        <v>0.70833333333333337</v>
      </c>
      <c r="C308" s="22">
        <f>Électricité!P3945</f>
        <v>0</v>
      </c>
      <c r="D308" s="22">
        <f>Électricité!S3945</f>
        <v>0</v>
      </c>
      <c r="E308" s="23" t="str">
        <f t="shared" si="12"/>
        <v>06/13/2019 05:00:00 PM</v>
      </c>
      <c r="F308" s="23" t="str">
        <f t="shared" si="11"/>
        <v>Jun</v>
      </c>
    </row>
    <row r="309" spans="1:6" x14ac:dyDescent="0.4">
      <c r="A309" s="20">
        <f>Électricité!N3946</f>
        <v>43629</v>
      </c>
      <c r="B309" s="21">
        <f>Électricité!O3946</f>
        <v>0.75000000000000011</v>
      </c>
      <c r="C309" s="22">
        <f>Électricité!P3946</f>
        <v>0</v>
      </c>
      <c r="D309" s="22">
        <f>Électricité!S3946</f>
        <v>0</v>
      </c>
      <c r="E309" s="23" t="str">
        <f t="shared" si="12"/>
        <v>06/13/2019 06:00:00 PM</v>
      </c>
      <c r="F309" s="23" t="str">
        <f t="shared" si="11"/>
        <v>Jun</v>
      </c>
    </row>
    <row r="310" spans="1:6" x14ac:dyDescent="0.4">
      <c r="A310" s="20">
        <f>Électricité!N3947</f>
        <v>43629</v>
      </c>
      <c r="B310" s="21">
        <f>Électricité!O3947</f>
        <v>0.79166666666666674</v>
      </c>
      <c r="C310" s="22">
        <f>Électricité!P3947</f>
        <v>0</v>
      </c>
      <c r="D310" s="22">
        <f>Électricité!S3947</f>
        <v>0</v>
      </c>
      <c r="E310" s="23" t="str">
        <f t="shared" si="12"/>
        <v>06/13/2019 07:00:00 PM</v>
      </c>
      <c r="F310" s="23" t="str">
        <f t="shared" si="11"/>
        <v>Jun</v>
      </c>
    </row>
    <row r="311" spans="1:6" x14ac:dyDescent="0.4">
      <c r="A311" s="20">
        <f>Électricité!N3948</f>
        <v>43629</v>
      </c>
      <c r="B311" s="21">
        <f>Électricité!O3948</f>
        <v>0.83333333333333337</v>
      </c>
      <c r="C311" s="22">
        <f>Électricité!P3948</f>
        <v>0</v>
      </c>
      <c r="D311" s="22">
        <f>Électricité!S3948</f>
        <v>0</v>
      </c>
      <c r="E311" s="23" t="str">
        <f t="shared" si="12"/>
        <v>06/13/2019 08:00:00 PM</v>
      </c>
      <c r="F311" s="23" t="str">
        <f t="shared" si="11"/>
        <v>Jun</v>
      </c>
    </row>
    <row r="312" spans="1:6" x14ac:dyDescent="0.4">
      <c r="A312" s="20">
        <f>Électricité!N3949</f>
        <v>43629</v>
      </c>
      <c r="B312" s="21">
        <f>Électricité!O3949</f>
        <v>0.87500000000000011</v>
      </c>
      <c r="C312" s="22">
        <f>Électricité!P3949</f>
        <v>0</v>
      </c>
      <c r="D312" s="22">
        <f>Électricité!S3949</f>
        <v>0</v>
      </c>
      <c r="E312" s="23" t="str">
        <f t="shared" si="12"/>
        <v>06/13/2019 09:00:00 PM</v>
      </c>
      <c r="F312" s="23" t="str">
        <f t="shared" si="11"/>
        <v>Jun</v>
      </c>
    </row>
    <row r="313" spans="1:6" x14ac:dyDescent="0.4">
      <c r="A313" s="20">
        <f>Électricité!N3950</f>
        <v>43629</v>
      </c>
      <c r="B313" s="21">
        <f>Électricité!O3950</f>
        <v>0.91666666666666674</v>
      </c>
      <c r="C313" s="22">
        <f>Électricité!P3950</f>
        <v>0</v>
      </c>
      <c r="D313" s="22">
        <f>Électricité!S3950</f>
        <v>0</v>
      </c>
      <c r="E313" s="23" t="str">
        <f t="shared" si="12"/>
        <v>06/13/2019 10:00:00 PM</v>
      </c>
      <c r="F313" s="23" t="str">
        <f t="shared" si="11"/>
        <v>Jun</v>
      </c>
    </row>
    <row r="314" spans="1:6" x14ac:dyDescent="0.4">
      <c r="A314" s="20">
        <f>Électricité!N3951</f>
        <v>43629</v>
      </c>
      <c r="B314" s="21">
        <f>Électricité!O3951</f>
        <v>0.95833333333333337</v>
      </c>
      <c r="C314" s="22">
        <f>Électricité!P3951</f>
        <v>0</v>
      </c>
      <c r="D314" s="22">
        <f>Électricité!S3951</f>
        <v>0</v>
      </c>
      <c r="E314" s="23" t="str">
        <f t="shared" si="12"/>
        <v>06/13/2019 11:00:00 PM</v>
      </c>
      <c r="F314" s="23" t="str">
        <f t="shared" si="11"/>
        <v>Jun</v>
      </c>
    </row>
    <row r="315" spans="1:6" x14ac:dyDescent="0.4">
      <c r="A315" s="20">
        <f>Électricité!N3952</f>
        <v>43630</v>
      </c>
      <c r="B315" s="21">
        <f>Électricité!O3952</f>
        <v>3.1225022567582528E-17</v>
      </c>
      <c r="C315" s="22">
        <f>Électricité!P3952</f>
        <v>0</v>
      </c>
      <c r="D315" s="22">
        <f>Électricité!S3952</f>
        <v>0</v>
      </c>
      <c r="E315" s="23" t="str">
        <f t="shared" si="12"/>
        <v>06/14/2019 12:00:00 AM</v>
      </c>
      <c r="F315" s="23" t="str">
        <f t="shared" si="11"/>
        <v>Jun</v>
      </c>
    </row>
    <row r="316" spans="1:6" x14ac:dyDescent="0.4">
      <c r="A316" s="20">
        <f>Électricité!N3953</f>
        <v>43630</v>
      </c>
      <c r="B316" s="21">
        <f>Électricité!O3953</f>
        <v>4.1666666666666699E-2</v>
      </c>
      <c r="C316" s="22">
        <f>Électricité!P3953</f>
        <v>0</v>
      </c>
      <c r="D316" s="22">
        <f>Électricité!S3953</f>
        <v>0</v>
      </c>
      <c r="E316" s="23" t="str">
        <f t="shared" si="12"/>
        <v>06/14/2019 01:00:00 AM</v>
      </c>
      <c r="F316" s="23" t="str">
        <f t="shared" si="11"/>
        <v>Jun</v>
      </c>
    </row>
    <row r="317" spans="1:6" x14ac:dyDescent="0.4">
      <c r="A317" s="20">
        <f>Électricité!N3954</f>
        <v>43630</v>
      </c>
      <c r="B317" s="21">
        <f>Électricité!O3954</f>
        <v>8.333333333333337E-2</v>
      </c>
      <c r="C317" s="22">
        <f>Électricité!P3954</f>
        <v>0</v>
      </c>
      <c r="D317" s="22">
        <f>Électricité!S3954</f>
        <v>0</v>
      </c>
      <c r="E317" s="23" t="str">
        <f t="shared" si="12"/>
        <v>06/14/2019 02:00:00 AM</v>
      </c>
      <c r="F317" s="23" t="str">
        <f t="shared" si="11"/>
        <v>Jun</v>
      </c>
    </row>
    <row r="318" spans="1:6" x14ac:dyDescent="0.4">
      <c r="A318" s="20">
        <f>Électricité!N3955</f>
        <v>43630</v>
      </c>
      <c r="B318" s="21">
        <f>Électricité!O3955</f>
        <v>0.12500000000000006</v>
      </c>
      <c r="C318" s="22">
        <f>Électricité!P3955</f>
        <v>0</v>
      </c>
      <c r="D318" s="22">
        <f>Électricité!S3955</f>
        <v>0</v>
      </c>
      <c r="E318" s="23" t="str">
        <f t="shared" si="12"/>
        <v>06/14/2019 03:00:00 AM</v>
      </c>
      <c r="F318" s="23" t="str">
        <f t="shared" si="11"/>
        <v>Jun</v>
      </c>
    </row>
    <row r="319" spans="1:6" x14ac:dyDescent="0.4">
      <c r="A319" s="20">
        <f>Électricité!N3956</f>
        <v>43630</v>
      </c>
      <c r="B319" s="21">
        <f>Électricité!O3956</f>
        <v>0.16666666666666669</v>
      </c>
      <c r="C319" s="22">
        <f>Électricité!P3956</f>
        <v>0</v>
      </c>
      <c r="D319" s="22">
        <f>Électricité!S3956</f>
        <v>0</v>
      </c>
      <c r="E319" s="23" t="str">
        <f t="shared" si="12"/>
        <v>06/14/2019 04:00:00 AM</v>
      </c>
      <c r="F319" s="23" t="str">
        <f t="shared" si="11"/>
        <v>Jun</v>
      </c>
    </row>
    <row r="320" spans="1:6" x14ac:dyDescent="0.4">
      <c r="A320" s="20">
        <f>Électricité!N3957</f>
        <v>43630</v>
      </c>
      <c r="B320" s="21">
        <f>Électricité!O3957</f>
        <v>0.20833333333333337</v>
      </c>
      <c r="C320" s="22">
        <f>Électricité!P3957</f>
        <v>0</v>
      </c>
      <c r="D320" s="22">
        <f>Électricité!S3957</f>
        <v>0</v>
      </c>
      <c r="E320" s="23" t="str">
        <f t="shared" si="12"/>
        <v>06/14/2019 05:00:00 AM</v>
      </c>
      <c r="F320" s="23" t="str">
        <f t="shared" si="11"/>
        <v>Jun</v>
      </c>
    </row>
    <row r="321" spans="1:6" x14ac:dyDescent="0.4">
      <c r="A321" s="20">
        <f>Électricité!N3958</f>
        <v>43630</v>
      </c>
      <c r="B321" s="21">
        <f>Électricité!O3958</f>
        <v>0.25</v>
      </c>
      <c r="C321" s="22">
        <f>Électricité!P3958</f>
        <v>0</v>
      </c>
      <c r="D321" s="22">
        <f>Électricité!S3958</f>
        <v>0</v>
      </c>
      <c r="E321" s="23" t="str">
        <f t="shared" si="12"/>
        <v>06/14/2019 06:00:00 AM</v>
      </c>
      <c r="F321" s="23" t="str">
        <f t="shared" si="11"/>
        <v>Jun</v>
      </c>
    </row>
    <row r="322" spans="1:6" x14ac:dyDescent="0.4">
      <c r="A322" s="20">
        <f>Électricité!N3959</f>
        <v>43630</v>
      </c>
      <c r="B322" s="21">
        <f>Électricité!O3959</f>
        <v>0.29166666666666669</v>
      </c>
      <c r="C322" s="22">
        <f>Électricité!P3959</f>
        <v>0</v>
      </c>
      <c r="D322" s="22">
        <f>Électricité!S3959</f>
        <v>0</v>
      </c>
      <c r="E322" s="23" t="str">
        <f t="shared" si="12"/>
        <v>06/14/2019 07:00:00 AM</v>
      </c>
      <c r="F322" s="23" t="str">
        <f t="shared" si="11"/>
        <v>Jun</v>
      </c>
    </row>
    <row r="323" spans="1:6" x14ac:dyDescent="0.4">
      <c r="A323" s="20">
        <f>Électricité!N3960</f>
        <v>43630</v>
      </c>
      <c r="B323" s="21">
        <f>Électricité!O3960</f>
        <v>0.33333333333333337</v>
      </c>
      <c r="C323" s="22">
        <f>Électricité!P3960</f>
        <v>0</v>
      </c>
      <c r="D323" s="22">
        <f>Électricité!S3960</f>
        <v>0</v>
      </c>
      <c r="E323" s="23" t="str">
        <f t="shared" si="12"/>
        <v>06/14/2019 08:00:00 AM</v>
      </c>
      <c r="F323" s="23" t="str">
        <f t="shared" ref="F323:F386" si="13">TEXT(A323,"mmm")</f>
        <v>Jun</v>
      </c>
    </row>
    <row r="324" spans="1:6" x14ac:dyDescent="0.4">
      <c r="A324" s="20">
        <f>Électricité!N3961</f>
        <v>43630</v>
      </c>
      <c r="B324" s="21">
        <f>Électricité!O3961</f>
        <v>0.375</v>
      </c>
      <c r="C324" s="22">
        <f>Électricité!P3961</f>
        <v>0</v>
      </c>
      <c r="D324" s="22">
        <f>Électricité!S3961</f>
        <v>0</v>
      </c>
      <c r="E324" s="23" t="str">
        <f t="shared" si="12"/>
        <v>06/14/2019 09:00:00 AM</v>
      </c>
      <c r="F324" s="23" t="str">
        <f t="shared" si="13"/>
        <v>Jun</v>
      </c>
    </row>
    <row r="325" spans="1:6" x14ac:dyDescent="0.4">
      <c r="A325" s="20">
        <f>Électricité!N3962</f>
        <v>43630</v>
      </c>
      <c r="B325" s="21">
        <f>Électricité!O3962</f>
        <v>0.41666666666666669</v>
      </c>
      <c r="C325" s="22">
        <f>Électricité!P3962</f>
        <v>0</v>
      </c>
      <c r="D325" s="22">
        <f>Électricité!S3962</f>
        <v>0</v>
      </c>
      <c r="E325" s="23" t="str">
        <f t="shared" si="12"/>
        <v>06/14/2019 10:00:00 AM</v>
      </c>
      <c r="F325" s="23" t="str">
        <f t="shared" si="13"/>
        <v>Jun</v>
      </c>
    </row>
    <row r="326" spans="1:6" x14ac:dyDescent="0.4">
      <c r="A326" s="20">
        <f>Électricité!N3963</f>
        <v>43630</v>
      </c>
      <c r="B326" s="21">
        <f>Électricité!O3963</f>
        <v>0.45833333333333337</v>
      </c>
      <c r="C326" s="22">
        <f>Électricité!P3963</f>
        <v>0</v>
      </c>
      <c r="D326" s="22">
        <f>Électricité!S3963</f>
        <v>0</v>
      </c>
      <c r="E326" s="23" t="str">
        <f t="shared" si="12"/>
        <v>06/14/2019 11:00:00 AM</v>
      </c>
      <c r="F326" s="23" t="str">
        <f t="shared" si="13"/>
        <v>Jun</v>
      </c>
    </row>
    <row r="327" spans="1:6" x14ac:dyDescent="0.4">
      <c r="A327" s="20">
        <f>Électricité!N3964</f>
        <v>43630</v>
      </c>
      <c r="B327" s="21">
        <f>Électricité!O3964</f>
        <v>0.50000000000000011</v>
      </c>
      <c r="C327" s="22">
        <f>Électricité!P3964</f>
        <v>0</v>
      </c>
      <c r="D327" s="22">
        <f>Électricité!S3964</f>
        <v>0</v>
      </c>
      <c r="E327" s="23" t="str">
        <f t="shared" si="12"/>
        <v>06/14/2019 12:00:00 PM</v>
      </c>
      <c r="F327" s="23" t="str">
        <f t="shared" si="13"/>
        <v>Jun</v>
      </c>
    </row>
    <row r="328" spans="1:6" x14ac:dyDescent="0.4">
      <c r="A328" s="20">
        <f>Électricité!N3965</f>
        <v>43630</v>
      </c>
      <c r="B328" s="21">
        <f>Électricité!O3965</f>
        <v>0.54166666666666674</v>
      </c>
      <c r="C328" s="22">
        <f>Électricité!P3965</f>
        <v>0</v>
      </c>
      <c r="D328" s="22">
        <f>Électricité!S3965</f>
        <v>0</v>
      </c>
      <c r="E328" s="23" t="str">
        <f t="shared" si="12"/>
        <v>06/14/2019 01:00:00 PM</v>
      </c>
      <c r="F328" s="23" t="str">
        <f t="shared" si="13"/>
        <v>Jun</v>
      </c>
    </row>
    <row r="329" spans="1:6" x14ac:dyDescent="0.4">
      <c r="A329" s="20">
        <f>Électricité!N3966</f>
        <v>43630</v>
      </c>
      <c r="B329" s="21">
        <f>Électricité!O3966</f>
        <v>0.58333333333333337</v>
      </c>
      <c r="C329" s="22">
        <f>Électricité!P3966</f>
        <v>0</v>
      </c>
      <c r="D329" s="22">
        <f>Électricité!S3966</f>
        <v>0</v>
      </c>
      <c r="E329" s="23" t="str">
        <f t="shared" si="12"/>
        <v>06/14/2019 02:00:00 PM</v>
      </c>
      <c r="F329" s="23" t="str">
        <f t="shared" si="13"/>
        <v>Jun</v>
      </c>
    </row>
    <row r="330" spans="1:6" x14ac:dyDescent="0.4">
      <c r="A330" s="20">
        <f>Électricité!N3967</f>
        <v>43630</v>
      </c>
      <c r="B330" s="21">
        <f>Électricité!O3967</f>
        <v>0.62500000000000011</v>
      </c>
      <c r="C330" s="22">
        <f>Électricité!P3967</f>
        <v>0</v>
      </c>
      <c r="D330" s="22">
        <f>Électricité!S3967</f>
        <v>0</v>
      </c>
      <c r="E330" s="23" t="str">
        <f t="shared" si="12"/>
        <v>06/14/2019 03:00:00 PM</v>
      </c>
      <c r="F330" s="23" t="str">
        <f t="shared" si="13"/>
        <v>Jun</v>
      </c>
    </row>
    <row r="331" spans="1:6" x14ac:dyDescent="0.4">
      <c r="A331" s="20">
        <f>Électricité!N3968</f>
        <v>43630</v>
      </c>
      <c r="B331" s="21">
        <f>Électricité!O3968</f>
        <v>0.66666666666666674</v>
      </c>
      <c r="C331" s="22">
        <f>Électricité!P3968</f>
        <v>0</v>
      </c>
      <c r="D331" s="22">
        <f>Électricité!S3968</f>
        <v>0</v>
      </c>
      <c r="E331" s="23" t="str">
        <f t="shared" si="12"/>
        <v>06/14/2019 04:00:00 PM</v>
      </c>
      <c r="F331" s="23" t="str">
        <f t="shared" si="13"/>
        <v>Jun</v>
      </c>
    </row>
    <row r="332" spans="1:6" x14ac:dyDescent="0.4">
      <c r="A332" s="20">
        <f>Électricité!N3969</f>
        <v>43630</v>
      </c>
      <c r="B332" s="21">
        <f>Électricité!O3969</f>
        <v>0.70833333333333337</v>
      </c>
      <c r="C332" s="22">
        <f>Électricité!P3969</f>
        <v>0</v>
      </c>
      <c r="D332" s="22">
        <f>Électricité!S3969</f>
        <v>0</v>
      </c>
      <c r="E332" s="23" t="str">
        <f t="shared" ref="E332:E395" si="14">CONCATENATE(TEXT(A332,"mm/dd/yyyy")," ",TEXT(B332,"hh:mm:ss AM/PM"))</f>
        <v>06/14/2019 05:00:00 PM</v>
      </c>
      <c r="F332" s="23" t="str">
        <f t="shared" si="13"/>
        <v>Jun</v>
      </c>
    </row>
    <row r="333" spans="1:6" x14ac:dyDescent="0.4">
      <c r="A333" s="20">
        <f>Électricité!N3970</f>
        <v>43630</v>
      </c>
      <c r="B333" s="21">
        <f>Électricité!O3970</f>
        <v>0.75000000000000011</v>
      </c>
      <c r="C333" s="22">
        <f>Électricité!P3970</f>
        <v>0</v>
      </c>
      <c r="D333" s="22">
        <f>Électricité!S3970</f>
        <v>0</v>
      </c>
      <c r="E333" s="23" t="str">
        <f t="shared" si="14"/>
        <v>06/14/2019 06:00:00 PM</v>
      </c>
      <c r="F333" s="23" t="str">
        <f t="shared" si="13"/>
        <v>Jun</v>
      </c>
    </row>
    <row r="334" spans="1:6" x14ac:dyDescent="0.4">
      <c r="A334" s="20">
        <f>Électricité!N3971</f>
        <v>43630</v>
      </c>
      <c r="B334" s="21">
        <f>Électricité!O3971</f>
        <v>0.79166666666666674</v>
      </c>
      <c r="C334" s="22">
        <f>Électricité!P3971</f>
        <v>0</v>
      </c>
      <c r="D334" s="22">
        <f>Électricité!S3971</f>
        <v>0</v>
      </c>
      <c r="E334" s="23" t="str">
        <f t="shared" si="14"/>
        <v>06/14/2019 07:00:00 PM</v>
      </c>
      <c r="F334" s="23" t="str">
        <f t="shared" si="13"/>
        <v>Jun</v>
      </c>
    </row>
    <row r="335" spans="1:6" x14ac:dyDescent="0.4">
      <c r="A335" s="20">
        <f>Électricité!N3972</f>
        <v>43630</v>
      </c>
      <c r="B335" s="21">
        <f>Électricité!O3972</f>
        <v>0.83333333333333337</v>
      </c>
      <c r="C335" s="22">
        <f>Électricité!P3972</f>
        <v>0</v>
      </c>
      <c r="D335" s="22">
        <f>Électricité!S3972</f>
        <v>0</v>
      </c>
      <c r="E335" s="23" t="str">
        <f t="shared" si="14"/>
        <v>06/14/2019 08:00:00 PM</v>
      </c>
      <c r="F335" s="23" t="str">
        <f t="shared" si="13"/>
        <v>Jun</v>
      </c>
    </row>
    <row r="336" spans="1:6" x14ac:dyDescent="0.4">
      <c r="A336" s="20">
        <f>Électricité!N3973</f>
        <v>43630</v>
      </c>
      <c r="B336" s="21">
        <f>Électricité!O3973</f>
        <v>0.87500000000000011</v>
      </c>
      <c r="C336" s="22">
        <f>Électricité!P3973</f>
        <v>0</v>
      </c>
      <c r="D336" s="22">
        <f>Électricité!S3973</f>
        <v>0</v>
      </c>
      <c r="E336" s="23" t="str">
        <f t="shared" si="14"/>
        <v>06/14/2019 09:00:00 PM</v>
      </c>
      <c r="F336" s="23" t="str">
        <f t="shared" si="13"/>
        <v>Jun</v>
      </c>
    </row>
    <row r="337" spans="1:6" x14ac:dyDescent="0.4">
      <c r="A337" s="20">
        <f>Électricité!N3974</f>
        <v>43630</v>
      </c>
      <c r="B337" s="21">
        <f>Électricité!O3974</f>
        <v>0.91666666666666674</v>
      </c>
      <c r="C337" s="22">
        <f>Électricité!P3974</f>
        <v>0</v>
      </c>
      <c r="D337" s="22">
        <f>Électricité!S3974</f>
        <v>0</v>
      </c>
      <c r="E337" s="23" t="str">
        <f t="shared" si="14"/>
        <v>06/14/2019 10:00:00 PM</v>
      </c>
      <c r="F337" s="23" t="str">
        <f t="shared" si="13"/>
        <v>Jun</v>
      </c>
    </row>
    <row r="338" spans="1:6" x14ac:dyDescent="0.4">
      <c r="A338" s="20">
        <f>Électricité!N3975</f>
        <v>43630</v>
      </c>
      <c r="B338" s="21">
        <f>Électricité!O3975</f>
        <v>0.95833333333333337</v>
      </c>
      <c r="C338" s="22">
        <f>Électricité!P3975</f>
        <v>0</v>
      </c>
      <c r="D338" s="22">
        <f>Électricité!S3975</f>
        <v>0</v>
      </c>
      <c r="E338" s="23" t="str">
        <f t="shared" si="14"/>
        <v>06/14/2019 11:00:00 PM</v>
      </c>
      <c r="F338" s="23" t="str">
        <f t="shared" si="13"/>
        <v>Jun</v>
      </c>
    </row>
    <row r="339" spans="1:6" x14ac:dyDescent="0.4">
      <c r="A339" s="20">
        <f>Électricité!N3976</f>
        <v>43631</v>
      </c>
      <c r="B339" s="21">
        <f>Électricité!O3976</f>
        <v>3.1225022567582528E-17</v>
      </c>
      <c r="C339" s="22">
        <f>Électricité!P3976</f>
        <v>0</v>
      </c>
      <c r="D339" s="22">
        <f>Électricité!S3976</f>
        <v>0</v>
      </c>
      <c r="E339" s="23" t="str">
        <f t="shared" si="14"/>
        <v>06/15/2019 12:00:00 AM</v>
      </c>
      <c r="F339" s="23" t="str">
        <f t="shared" si="13"/>
        <v>Jun</v>
      </c>
    </row>
    <row r="340" spans="1:6" x14ac:dyDescent="0.4">
      <c r="A340" s="20">
        <f>Électricité!N3977</f>
        <v>43631</v>
      </c>
      <c r="B340" s="21">
        <f>Électricité!O3977</f>
        <v>4.1666666666666699E-2</v>
      </c>
      <c r="C340" s="22">
        <f>Électricité!P3977</f>
        <v>0</v>
      </c>
      <c r="D340" s="22">
        <f>Électricité!S3977</f>
        <v>0</v>
      </c>
      <c r="E340" s="23" t="str">
        <f t="shared" si="14"/>
        <v>06/15/2019 01:00:00 AM</v>
      </c>
      <c r="F340" s="23" t="str">
        <f t="shared" si="13"/>
        <v>Jun</v>
      </c>
    </row>
    <row r="341" spans="1:6" x14ac:dyDescent="0.4">
      <c r="A341" s="20">
        <f>Électricité!N3978</f>
        <v>43631</v>
      </c>
      <c r="B341" s="21">
        <f>Électricité!O3978</f>
        <v>8.333333333333337E-2</v>
      </c>
      <c r="C341" s="22">
        <f>Électricité!P3978</f>
        <v>0</v>
      </c>
      <c r="D341" s="22">
        <f>Électricité!S3978</f>
        <v>0</v>
      </c>
      <c r="E341" s="23" t="str">
        <f t="shared" si="14"/>
        <v>06/15/2019 02:00:00 AM</v>
      </c>
      <c r="F341" s="23" t="str">
        <f t="shared" si="13"/>
        <v>Jun</v>
      </c>
    </row>
    <row r="342" spans="1:6" x14ac:dyDescent="0.4">
      <c r="A342" s="20">
        <f>Électricité!N3979</f>
        <v>43631</v>
      </c>
      <c r="B342" s="21">
        <f>Électricité!O3979</f>
        <v>0.12500000000000006</v>
      </c>
      <c r="C342" s="22">
        <f>Électricité!P3979</f>
        <v>0</v>
      </c>
      <c r="D342" s="22">
        <f>Électricité!S3979</f>
        <v>0</v>
      </c>
      <c r="E342" s="23" t="str">
        <f t="shared" si="14"/>
        <v>06/15/2019 03:00:00 AM</v>
      </c>
      <c r="F342" s="23" t="str">
        <f t="shared" si="13"/>
        <v>Jun</v>
      </c>
    </row>
    <row r="343" spans="1:6" x14ac:dyDescent="0.4">
      <c r="A343" s="20">
        <f>Électricité!N3980</f>
        <v>43631</v>
      </c>
      <c r="B343" s="21">
        <f>Électricité!O3980</f>
        <v>0.16666666666666669</v>
      </c>
      <c r="C343" s="22">
        <f>Électricité!P3980</f>
        <v>0</v>
      </c>
      <c r="D343" s="22">
        <f>Électricité!S3980</f>
        <v>0</v>
      </c>
      <c r="E343" s="23" t="str">
        <f t="shared" si="14"/>
        <v>06/15/2019 04:00:00 AM</v>
      </c>
      <c r="F343" s="23" t="str">
        <f t="shared" si="13"/>
        <v>Jun</v>
      </c>
    </row>
    <row r="344" spans="1:6" x14ac:dyDescent="0.4">
      <c r="A344" s="20">
        <f>Électricité!N3981</f>
        <v>43631</v>
      </c>
      <c r="B344" s="21">
        <f>Électricité!O3981</f>
        <v>0.20833333333333337</v>
      </c>
      <c r="C344" s="22">
        <f>Électricité!P3981</f>
        <v>0</v>
      </c>
      <c r="D344" s="22">
        <f>Électricité!S3981</f>
        <v>0</v>
      </c>
      <c r="E344" s="23" t="str">
        <f t="shared" si="14"/>
        <v>06/15/2019 05:00:00 AM</v>
      </c>
      <c r="F344" s="23" t="str">
        <f t="shared" si="13"/>
        <v>Jun</v>
      </c>
    </row>
    <row r="345" spans="1:6" x14ac:dyDescent="0.4">
      <c r="A345" s="20">
        <f>Électricité!N3982</f>
        <v>43631</v>
      </c>
      <c r="B345" s="21">
        <f>Électricité!O3982</f>
        <v>0.25</v>
      </c>
      <c r="C345" s="22">
        <f>Électricité!P3982</f>
        <v>0</v>
      </c>
      <c r="D345" s="22">
        <f>Électricité!S3982</f>
        <v>0</v>
      </c>
      <c r="E345" s="23" t="str">
        <f t="shared" si="14"/>
        <v>06/15/2019 06:00:00 AM</v>
      </c>
      <c r="F345" s="23" t="str">
        <f t="shared" si="13"/>
        <v>Jun</v>
      </c>
    </row>
    <row r="346" spans="1:6" x14ac:dyDescent="0.4">
      <c r="A346" s="20">
        <f>Électricité!N3983</f>
        <v>43631</v>
      </c>
      <c r="B346" s="21">
        <f>Électricité!O3983</f>
        <v>0.29166666666666669</v>
      </c>
      <c r="C346" s="22">
        <f>Électricité!P3983</f>
        <v>0</v>
      </c>
      <c r="D346" s="22">
        <f>Électricité!S3983</f>
        <v>0</v>
      </c>
      <c r="E346" s="23" t="str">
        <f t="shared" si="14"/>
        <v>06/15/2019 07:00:00 AM</v>
      </c>
      <c r="F346" s="23" t="str">
        <f t="shared" si="13"/>
        <v>Jun</v>
      </c>
    </row>
    <row r="347" spans="1:6" x14ac:dyDescent="0.4">
      <c r="A347" s="20">
        <f>Électricité!N3984</f>
        <v>43631</v>
      </c>
      <c r="B347" s="21">
        <f>Électricité!O3984</f>
        <v>0.33333333333333337</v>
      </c>
      <c r="C347" s="22">
        <f>Électricité!P3984</f>
        <v>0</v>
      </c>
      <c r="D347" s="22">
        <f>Électricité!S3984</f>
        <v>0</v>
      </c>
      <c r="E347" s="23" t="str">
        <f t="shared" si="14"/>
        <v>06/15/2019 08:00:00 AM</v>
      </c>
      <c r="F347" s="23" t="str">
        <f t="shared" si="13"/>
        <v>Jun</v>
      </c>
    </row>
    <row r="348" spans="1:6" x14ac:dyDescent="0.4">
      <c r="A348" s="20">
        <f>Électricité!N3985</f>
        <v>43631</v>
      </c>
      <c r="B348" s="21">
        <f>Électricité!O3985</f>
        <v>0.375</v>
      </c>
      <c r="C348" s="22">
        <f>Électricité!P3985</f>
        <v>0</v>
      </c>
      <c r="D348" s="22">
        <f>Électricité!S3985</f>
        <v>0</v>
      </c>
      <c r="E348" s="23" t="str">
        <f t="shared" si="14"/>
        <v>06/15/2019 09:00:00 AM</v>
      </c>
      <c r="F348" s="23" t="str">
        <f t="shared" si="13"/>
        <v>Jun</v>
      </c>
    </row>
    <row r="349" spans="1:6" x14ac:dyDescent="0.4">
      <c r="A349" s="20">
        <f>Électricité!N3986</f>
        <v>43631</v>
      </c>
      <c r="B349" s="21">
        <f>Électricité!O3986</f>
        <v>0.41666666666666669</v>
      </c>
      <c r="C349" s="22">
        <f>Électricité!P3986</f>
        <v>0</v>
      </c>
      <c r="D349" s="22">
        <f>Électricité!S3986</f>
        <v>0</v>
      </c>
      <c r="E349" s="23" t="str">
        <f t="shared" si="14"/>
        <v>06/15/2019 10:00:00 AM</v>
      </c>
      <c r="F349" s="23" t="str">
        <f t="shared" si="13"/>
        <v>Jun</v>
      </c>
    </row>
    <row r="350" spans="1:6" x14ac:dyDescent="0.4">
      <c r="A350" s="20">
        <f>Électricité!N3987</f>
        <v>43631</v>
      </c>
      <c r="B350" s="21">
        <f>Électricité!O3987</f>
        <v>0.45833333333333337</v>
      </c>
      <c r="C350" s="22">
        <f>Électricité!P3987</f>
        <v>0</v>
      </c>
      <c r="D350" s="22">
        <f>Électricité!S3987</f>
        <v>0</v>
      </c>
      <c r="E350" s="23" t="str">
        <f t="shared" si="14"/>
        <v>06/15/2019 11:00:00 AM</v>
      </c>
      <c r="F350" s="23" t="str">
        <f t="shared" si="13"/>
        <v>Jun</v>
      </c>
    </row>
    <row r="351" spans="1:6" x14ac:dyDescent="0.4">
      <c r="A351" s="20">
        <f>Électricité!N3988</f>
        <v>43631</v>
      </c>
      <c r="B351" s="21">
        <f>Électricité!O3988</f>
        <v>0.50000000000000011</v>
      </c>
      <c r="C351" s="22">
        <f>Électricité!P3988</f>
        <v>0</v>
      </c>
      <c r="D351" s="22">
        <f>Électricité!S3988</f>
        <v>0</v>
      </c>
      <c r="E351" s="23" t="str">
        <f t="shared" si="14"/>
        <v>06/15/2019 12:00:00 PM</v>
      </c>
      <c r="F351" s="23" t="str">
        <f t="shared" si="13"/>
        <v>Jun</v>
      </c>
    </row>
    <row r="352" spans="1:6" x14ac:dyDescent="0.4">
      <c r="A352" s="20">
        <f>Électricité!N3989</f>
        <v>43631</v>
      </c>
      <c r="B352" s="21">
        <f>Électricité!O3989</f>
        <v>0.54166666666666674</v>
      </c>
      <c r="C352" s="22">
        <f>Électricité!P3989</f>
        <v>0</v>
      </c>
      <c r="D352" s="22">
        <f>Électricité!S3989</f>
        <v>0</v>
      </c>
      <c r="E352" s="23" t="str">
        <f t="shared" si="14"/>
        <v>06/15/2019 01:00:00 PM</v>
      </c>
      <c r="F352" s="23" t="str">
        <f t="shared" si="13"/>
        <v>Jun</v>
      </c>
    </row>
    <row r="353" spans="1:6" x14ac:dyDescent="0.4">
      <c r="A353" s="20">
        <f>Électricité!N3990</f>
        <v>43631</v>
      </c>
      <c r="B353" s="21">
        <f>Électricité!O3990</f>
        <v>0.58333333333333337</v>
      </c>
      <c r="C353" s="22">
        <f>Électricité!P3990</f>
        <v>0</v>
      </c>
      <c r="D353" s="22">
        <f>Électricité!S3990</f>
        <v>0</v>
      </c>
      <c r="E353" s="23" t="str">
        <f t="shared" si="14"/>
        <v>06/15/2019 02:00:00 PM</v>
      </c>
      <c r="F353" s="23" t="str">
        <f t="shared" si="13"/>
        <v>Jun</v>
      </c>
    </row>
    <row r="354" spans="1:6" x14ac:dyDescent="0.4">
      <c r="A354" s="20">
        <f>Électricité!N3991</f>
        <v>43631</v>
      </c>
      <c r="B354" s="21">
        <f>Électricité!O3991</f>
        <v>0.62500000000000011</v>
      </c>
      <c r="C354" s="22">
        <f>Électricité!P3991</f>
        <v>0</v>
      </c>
      <c r="D354" s="22">
        <f>Électricité!S3991</f>
        <v>0</v>
      </c>
      <c r="E354" s="23" t="str">
        <f t="shared" si="14"/>
        <v>06/15/2019 03:00:00 PM</v>
      </c>
      <c r="F354" s="23" t="str">
        <f t="shared" si="13"/>
        <v>Jun</v>
      </c>
    </row>
    <row r="355" spans="1:6" x14ac:dyDescent="0.4">
      <c r="A355" s="20">
        <f>Électricité!N3992</f>
        <v>43631</v>
      </c>
      <c r="B355" s="21">
        <f>Électricité!O3992</f>
        <v>0.66666666666666674</v>
      </c>
      <c r="C355" s="22">
        <f>Électricité!P3992</f>
        <v>0</v>
      </c>
      <c r="D355" s="22">
        <f>Électricité!S3992</f>
        <v>0</v>
      </c>
      <c r="E355" s="23" t="str">
        <f t="shared" si="14"/>
        <v>06/15/2019 04:00:00 PM</v>
      </c>
      <c r="F355" s="23" t="str">
        <f t="shared" si="13"/>
        <v>Jun</v>
      </c>
    </row>
    <row r="356" spans="1:6" x14ac:dyDescent="0.4">
      <c r="A356" s="20">
        <f>Électricité!N3993</f>
        <v>43631</v>
      </c>
      <c r="B356" s="21">
        <f>Électricité!O3993</f>
        <v>0.70833333333333337</v>
      </c>
      <c r="C356" s="22">
        <f>Électricité!P3993</f>
        <v>0</v>
      </c>
      <c r="D356" s="22">
        <f>Électricité!S3993</f>
        <v>0</v>
      </c>
      <c r="E356" s="23" t="str">
        <f t="shared" si="14"/>
        <v>06/15/2019 05:00:00 PM</v>
      </c>
      <c r="F356" s="23" t="str">
        <f t="shared" si="13"/>
        <v>Jun</v>
      </c>
    </row>
    <row r="357" spans="1:6" x14ac:dyDescent="0.4">
      <c r="A357" s="20">
        <f>Électricité!N3994</f>
        <v>43631</v>
      </c>
      <c r="B357" s="21">
        <f>Électricité!O3994</f>
        <v>0.75000000000000011</v>
      </c>
      <c r="C357" s="22">
        <f>Électricité!P3994</f>
        <v>0</v>
      </c>
      <c r="D357" s="22">
        <f>Électricité!S3994</f>
        <v>0</v>
      </c>
      <c r="E357" s="23" t="str">
        <f t="shared" si="14"/>
        <v>06/15/2019 06:00:00 PM</v>
      </c>
      <c r="F357" s="23" t="str">
        <f t="shared" si="13"/>
        <v>Jun</v>
      </c>
    </row>
    <row r="358" spans="1:6" x14ac:dyDescent="0.4">
      <c r="A358" s="20">
        <f>Électricité!N3995</f>
        <v>43631</v>
      </c>
      <c r="B358" s="21">
        <f>Électricité!O3995</f>
        <v>0.79166666666666674</v>
      </c>
      <c r="C358" s="22">
        <f>Électricité!P3995</f>
        <v>0</v>
      </c>
      <c r="D358" s="22">
        <f>Électricité!S3995</f>
        <v>0</v>
      </c>
      <c r="E358" s="23" t="str">
        <f t="shared" si="14"/>
        <v>06/15/2019 07:00:00 PM</v>
      </c>
      <c r="F358" s="23" t="str">
        <f t="shared" si="13"/>
        <v>Jun</v>
      </c>
    </row>
    <row r="359" spans="1:6" x14ac:dyDescent="0.4">
      <c r="A359" s="20">
        <f>Électricité!N3996</f>
        <v>43631</v>
      </c>
      <c r="B359" s="21">
        <f>Électricité!O3996</f>
        <v>0.83333333333333337</v>
      </c>
      <c r="C359" s="22">
        <f>Électricité!P3996</f>
        <v>0</v>
      </c>
      <c r="D359" s="22">
        <f>Électricité!S3996</f>
        <v>0</v>
      </c>
      <c r="E359" s="23" t="str">
        <f t="shared" si="14"/>
        <v>06/15/2019 08:00:00 PM</v>
      </c>
      <c r="F359" s="23" t="str">
        <f t="shared" si="13"/>
        <v>Jun</v>
      </c>
    </row>
    <row r="360" spans="1:6" x14ac:dyDescent="0.4">
      <c r="A360" s="20">
        <f>Électricité!N3997</f>
        <v>43631</v>
      </c>
      <c r="B360" s="21">
        <f>Électricité!O3997</f>
        <v>0.87500000000000011</v>
      </c>
      <c r="C360" s="22">
        <f>Électricité!P3997</f>
        <v>0</v>
      </c>
      <c r="D360" s="22">
        <f>Électricité!S3997</f>
        <v>0</v>
      </c>
      <c r="E360" s="23" t="str">
        <f t="shared" si="14"/>
        <v>06/15/2019 09:00:00 PM</v>
      </c>
      <c r="F360" s="23" t="str">
        <f t="shared" si="13"/>
        <v>Jun</v>
      </c>
    </row>
    <row r="361" spans="1:6" x14ac:dyDescent="0.4">
      <c r="A361" s="20">
        <f>Électricité!N3998</f>
        <v>43631</v>
      </c>
      <c r="B361" s="21">
        <f>Électricité!O3998</f>
        <v>0.91666666666666674</v>
      </c>
      <c r="C361" s="22">
        <f>Électricité!P3998</f>
        <v>0</v>
      </c>
      <c r="D361" s="22">
        <f>Électricité!S3998</f>
        <v>0</v>
      </c>
      <c r="E361" s="23" t="str">
        <f t="shared" si="14"/>
        <v>06/15/2019 10:00:00 PM</v>
      </c>
      <c r="F361" s="23" t="str">
        <f t="shared" si="13"/>
        <v>Jun</v>
      </c>
    </row>
    <row r="362" spans="1:6" x14ac:dyDescent="0.4">
      <c r="A362" s="20">
        <f>Électricité!N3999</f>
        <v>43631</v>
      </c>
      <c r="B362" s="21">
        <f>Électricité!O3999</f>
        <v>0.95833333333333337</v>
      </c>
      <c r="C362" s="22">
        <f>Électricité!P3999</f>
        <v>0</v>
      </c>
      <c r="D362" s="22">
        <f>Électricité!S3999</f>
        <v>0</v>
      </c>
      <c r="E362" s="23" t="str">
        <f t="shared" si="14"/>
        <v>06/15/2019 11:00:00 PM</v>
      </c>
      <c r="F362" s="23" t="str">
        <f t="shared" si="13"/>
        <v>Jun</v>
      </c>
    </row>
    <row r="363" spans="1:6" x14ac:dyDescent="0.4">
      <c r="A363" s="20">
        <f>Électricité!N4000</f>
        <v>43632</v>
      </c>
      <c r="B363" s="21">
        <f>Électricité!O4000</f>
        <v>3.1225022567582528E-17</v>
      </c>
      <c r="C363" s="22">
        <f>Électricité!P4000</f>
        <v>0</v>
      </c>
      <c r="D363" s="22">
        <f>Électricité!S4000</f>
        <v>0</v>
      </c>
      <c r="E363" s="23" t="str">
        <f t="shared" si="14"/>
        <v>06/16/2019 12:00:00 AM</v>
      </c>
      <c r="F363" s="23" t="str">
        <f t="shared" si="13"/>
        <v>Jun</v>
      </c>
    </row>
    <row r="364" spans="1:6" x14ac:dyDescent="0.4">
      <c r="A364" s="20">
        <f>Électricité!N4001</f>
        <v>43632</v>
      </c>
      <c r="B364" s="21">
        <f>Électricité!O4001</f>
        <v>4.1666666666666699E-2</v>
      </c>
      <c r="C364" s="22">
        <f>Électricité!P4001</f>
        <v>0</v>
      </c>
      <c r="D364" s="22">
        <f>Électricité!S4001</f>
        <v>0</v>
      </c>
      <c r="E364" s="23" t="str">
        <f t="shared" si="14"/>
        <v>06/16/2019 01:00:00 AM</v>
      </c>
      <c r="F364" s="23" t="str">
        <f t="shared" si="13"/>
        <v>Jun</v>
      </c>
    </row>
    <row r="365" spans="1:6" x14ac:dyDescent="0.4">
      <c r="A365" s="20">
        <f>Électricité!N4002</f>
        <v>43632</v>
      </c>
      <c r="B365" s="21">
        <f>Électricité!O4002</f>
        <v>8.333333333333337E-2</v>
      </c>
      <c r="C365" s="22">
        <f>Électricité!P4002</f>
        <v>0</v>
      </c>
      <c r="D365" s="22">
        <f>Électricité!S4002</f>
        <v>0</v>
      </c>
      <c r="E365" s="23" t="str">
        <f t="shared" si="14"/>
        <v>06/16/2019 02:00:00 AM</v>
      </c>
      <c r="F365" s="23" t="str">
        <f t="shared" si="13"/>
        <v>Jun</v>
      </c>
    </row>
    <row r="366" spans="1:6" x14ac:dyDescent="0.4">
      <c r="A366" s="20">
        <f>Électricité!N4003</f>
        <v>43632</v>
      </c>
      <c r="B366" s="21">
        <f>Électricité!O4003</f>
        <v>0.12500000000000006</v>
      </c>
      <c r="C366" s="22">
        <f>Électricité!P4003</f>
        <v>0</v>
      </c>
      <c r="D366" s="22">
        <f>Électricité!S4003</f>
        <v>0</v>
      </c>
      <c r="E366" s="23" t="str">
        <f t="shared" si="14"/>
        <v>06/16/2019 03:00:00 AM</v>
      </c>
      <c r="F366" s="23" t="str">
        <f t="shared" si="13"/>
        <v>Jun</v>
      </c>
    </row>
    <row r="367" spans="1:6" x14ac:dyDescent="0.4">
      <c r="A367" s="20">
        <f>Électricité!N4004</f>
        <v>43632</v>
      </c>
      <c r="B367" s="21">
        <f>Électricité!O4004</f>
        <v>0.16666666666666669</v>
      </c>
      <c r="C367" s="22">
        <f>Électricité!P4004</f>
        <v>0</v>
      </c>
      <c r="D367" s="22">
        <f>Électricité!S4004</f>
        <v>0</v>
      </c>
      <c r="E367" s="23" t="str">
        <f t="shared" si="14"/>
        <v>06/16/2019 04:00:00 AM</v>
      </c>
      <c r="F367" s="23" t="str">
        <f t="shared" si="13"/>
        <v>Jun</v>
      </c>
    </row>
    <row r="368" spans="1:6" x14ac:dyDescent="0.4">
      <c r="A368" s="20">
        <f>Électricité!N4005</f>
        <v>43632</v>
      </c>
      <c r="B368" s="21">
        <f>Électricité!O4005</f>
        <v>0.20833333333333337</v>
      </c>
      <c r="C368" s="22">
        <f>Électricité!P4005</f>
        <v>0</v>
      </c>
      <c r="D368" s="22">
        <f>Électricité!S4005</f>
        <v>0</v>
      </c>
      <c r="E368" s="23" t="str">
        <f t="shared" si="14"/>
        <v>06/16/2019 05:00:00 AM</v>
      </c>
      <c r="F368" s="23" t="str">
        <f t="shared" si="13"/>
        <v>Jun</v>
      </c>
    </row>
    <row r="369" spans="1:6" x14ac:dyDescent="0.4">
      <c r="A369" s="20">
        <f>Électricité!N4006</f>
        <v>43632</v>
      </c>
      <c r="B369" s="21">
        <f>Électricité!O4006</f>
        <v>0.25</v>
      </c>
      <c r="C369" s="22">
        <f>Électricité!P4006</f>
        <v>0</v>
      </c>
      <c r="D369" s="22">
        <f>Électricité!S4006</f>
        <v>0</v>
      </c>
      <c r="E369" s="23" t="str">
        <f t="shared" si="14"/>
        <v>06/16/2019 06:00:00 AM</v>
      </c>
      <c r="F369" s="23" t="str">
        <f t="shared" si="13"/>
        <v>Jun</v>
      </c>
    </row>
    <row r="370" spans="1:6" x14ac:dyDescent="0.4">
      <c r="A370" s="20">
        <f>Électricité!N4007</f>
        <v>43632</v>
      </c>
      <c r="B370" s="21">
        <f>Électricité!O4007</f>
        <v>0.29166666666666669</v>
      </c>
      <c r="C370" s="22">
        <f>Électricité!P4007</f>
        <v>0</v>
      </c>
      <c r="D370" s="22">
        <f>Électricité!S4007</f>
        <v>0</v>
      </c>
      <c r="E370" s="23" t="str">
        <f t="shared" si="14"/>
        <v>06/16/2019 07:00:00 AM</v>
      </c>
      <c r="F370" s="23" t="str">
        <f t="shared" si="13"/>
        <v>Jun</v>
      </c>
    </row>
    <row r="371" spans="1:6" x14ac:dyDescent="0.4">
      <c r="A371" s="20">
        <f>Électricité!N4008</f>
        <v>43632</v>
      </c>
      <c r="B371" s="21">
        <f>Électricité!O4008</f>
        <v>0.33333333333333337</v>
      </c>
      <c r="C371" s="22">
        <f>Électricité!P4008</f>
        <v>0</v>
      </c>
      <c r="D371" s="22">
        <f>Électricité!S4008</f>
        <v>0</v>
      </c>
      <c r="E371" s="23" t="str">
        <f t="shared" si="14"/>
        <v>06/16/2019 08:00:00 AM</v>
      </c>
      <c r="F371" s="23" t="str">
        <f t="shared" si="13"/>
        <v>Jun</v>
      </c>
    </row>
    <row r="372" spans="1:6" x14ac:dyDescent="0.4">
      <c r="A372" s="20">
        <f>Électricité!N4009</f>
        <v>43632</v>
      </c>
      <c r="B372" s="21">
        <f>Électricité!O4009</f>
        <v>0.375</v>
      </c>
      <c r="C372" s="22">
        <f>Électricité!P4009</f>
        <v>0</v>
      </c>
      <c r="D372" s="22">
        <f>Électricité!S4009</f>
        <v>0</v>
      </c>
      <c r="E372" s="23" t="str">
        <f t="shared" si="14"/>
        <v>06/16/2019 09:00:00 AM</v>
      </c>
      <c r="F372" s="23" t="str">
        <f t="shared" si="13"/>
        <v>Jun</v>
      </c>
    </row>
    <row r="373" spans="1:6" x14ac:dyDescent="0.4">
      <c r="A373" s="20">
        <f>Électricité!N4010</f>
        <v>43632</v>
      </c>
      <c r="B373" s="21">
        <f>Électricité!O4010</f>
        <v>0.41666666666666669</v>
      </c>
      <c r="C373" s="22">
        <f>Électricité!P4010</f>
        <v>0</v>
      </c>
      <c r="D373" s="22">
        <f>Électricité!S4010</f>
        <v>0</v>
      </c>
      <c r="E373" s="23" t="str">
        <f t="shared" si="14"/>
        <v>06/16/2019 10:00:00 AM</v>
      </c>
      <c r="F373" s="23" t="str">
        <f t="shared" si="13"/>
        <v>Jun</v>
      </c>
    </row>
    <row r="374" spans="1:6" x14ac:dyDescent="0.4">
      <c r="A374" s="20">
        <f>Électricité!N4011</f>
        <v>43632</v>
      </c>
      <c r="B374" s="21">
        <f>Électricité!O4011</f>
        <v>0.45833333333333337</v>
      </c>
      <c r="C374" s="22">
        <f>Électricité!P4011</f>
        <v>0</v>
      </c>
      <c r="D374" s="22">
        <f>Électricité!S4011</f>
        <v>0</v>
      </c>
      <c r="E374" s="23" t="str">
        <f t="shared" si="14"/>
        <v>06/16/2019 11:00:00 AM</v>
      </c>
      <c r="F374" s="23" t="str">
        <f t="shared" si="13"/>
        <v>Jun</v>
      </c>
    </row>
    <row r="375" spans="1:6" x14ac:dyDescent="0.4">
      <c r="A375" s="20">
        <f>Électricité!N4012</f>
        <v>43632</v>
      </c>
      <c r="B375" s="21">
        <f>Électricité!O4012</f>
        <v>0.50000000000000011</v>
      </c>
      <c r="C375" s="22">
        <f>Électricité!P4012</f>
        <v>0</v>
      </c>
      <c r="D375" s="22">
        <f>Électricité!S4012</f>
        <v>0</v>
      </c>
      <c r="E375" s="23" t="str">
        <f t="shared" si="14"/>
        <v>06/16/2019 12:00:00 PM</v>
      </c>
      <c r="F375" s="23" t="str">
        <f t="shared" si="13"/>
        <v>Jun</v>
      </c>
    </row>
    <row r="376" spans="1:6" x14ac:dyDescent="0.4">
      <c r="A376" s="20">
        <f>Électricité!N4013</f>
        <v>43632</v>
      </c>
      <c r="B376" s="21">
        <f>Électricité!O4013</f>
        <v>0.54166666666666674</v>
      </c>
      <c r="C376" s="22">
        <f>Électricité!P4013</f>
        <v>0</v>
      </c>
      <c r="D376" s="22">
        <f>Électricité!S4013</f>
        <v>0</v>
      </c>
      <c r="E376" s="23" t="str">
        <f t="shared" si="14"/>
        <v>06/16/2019 01:00:00 PM</v>
      </c>
      <c r="F376" s="23" t="str">
        <f t="shared" si="13"/>
        <v>Jun</v>
      </c>
    </row>
    <row r="377" spans="1:6" x14ac:dyDescent="0.4">
      <c r="A377" s="20">
        <f>Électricité!N4014</f>
        <v>43632</v>
      </c>
      <c r="B377" s="21">
        <f>Électricité!O4014</f>
        <v>0.58333333333333337</v>
      </c>
      <c r="C377" s="22">
        <f>Électricité!P4014</f>
        <v>0</v>
      </c>
      <c r="D377" s="22">
        <f>Électricité!S4014</f>
        <v>0</v>
      </c>
      <c r="E377" s="23" t="str">
        <f t="shared" si="14"/>
        <v>06/16/2019 02:00:00 PM</v>
      </c>
      <c r="F377" s="23" t="str">
        <f t="shared" si="13"/>
        <v>Jun</v>
      </c>
    </row>
    <row r="378" spans="1:6" x14ac:dyDescent="0.4">
      <c r="A378" s="20">
        <f>Électricité!N4015</f>
        <v>43632</v>
      </c>
      <c r="B378" s="21">
        <f>Électricité!O4015</f>
        <v>0.62500000000000011</v>
      </c>
      <c r="C378" s="22">
        <f>Électricité!P4015</f>
        <v>0</v>
      </c>
      <c r="D378" s="22">
        <f>Électricité!S4015</f>
        <v>0</v>
      </c>
      <c r="E378" s="23" t="str">
        <f t="shared" si="14"/>
        <v>06/16/2019 03:00:00 PM</v>
      </c>
      <c r="F378" s="23" t="str">
        <f t="shared" si="13"/>
        <v>Jun</v>
      </c>
    </row>
    <row r="379" spans="1:6" x14ac:dyDescent="0.4">
      <c r="A379" s="20">
        <f>Électricité!N4016</f>
        <v>43632</v>
      </c>
      <c r="B379" s="21">
        <f>Électricité!O4016</f>
        <v>0.66666666666666674</v>
      </c>
      <c r="C379" s="22">
        <f>Électricité!P4016</f>
        <v>0</v>
      </c>
      <c r="D379" s="22">
        <f>Électricité!S4016</f>
        <v>0</v>
      </c>
      <c r="E379" s="23" t="str">
        <f t="shared" si="14"/>
        <v>06/16/2019 04:00:00 PM</v>
      </c>
      <c r="F379" s="23" t="str">
        <f t="shared" si="13"/>
        <v>Jun</v>
      </c>
    </row>
    <row r="380" spans="1:6" x14ac:dyDescent="0.4">
      <c r="A380" s="20">
        <f>Électricité!N4017</f>
        <v>43632</v>
      </c>
      <c r="B380" s="21">
        <f>Électricité!O4017</f>
        <v>0.70833333333333337</v>
      </c>
      <c r="C380" s="22">
        <f>Électricité!P4017</f>
        <v>0</v>
      </c>
      <c r="D380" s="22">
        <f>Électricité!S4017</f>
        <v>0</v>
      </c>
      <c r="E380" s="23" t="str">
        <f t="shared" si="14"/>
        <v>06/16/2019 05:00:00 PM</v>
      </c>
      <c r="F380" s="23" t="str">
        <f t="shared" si="13"/>
        <v>Jun</v>
      </c>
    </row>
    <row r="381" spans="1:6" x14ac:dyDescent="0.4">
      <c r="A381" s="20">
        <f>Électricité!N4018</f>
        <v>43632</v>
      </c>
      <c r="B381" s="21">
        <f>Électricité!O4018</f>
        <v>0.75000000000000011</v>
      </c>
      <c r="C381" s="22">
        <f>Électricité!P4018</f>
        <v>0</v>
      </c>
      <c r="D381" s="22">
        <f>Électricité!S4018</f>
        <v>0</v>
      </c>
      <c r="E381" s="23" t="str">
        <f t="shared" si="14"/>
        <v>06/16/2019 06:00:00 PM</v>
      </c>
      <c r="F381" s="23" t="str">
        <f t="shared" si="13"/>
        <v>Jun</v>
      </c>
    </row>
    <row r="382" spans="1:6" x14ac:dyDescent="0.4">
      <c r="A382" s="20">
        <f>Électricité!N4019</f>
        <v>43632</v>
      </c>
      <c r="B382" s="21">
        <f>Électricité!O4019</f>
        <v>0.79166666666666674</v>
      </c>
      <c r="C382" s="22">
        <f>Électricité!P4019</f>
        <v>0</v>
      </c>
      <c r="D382" s="22">
        <f>Électricité!S4019</f>
        <v>0</v>
      </c>
      <c r="E382" s="23" t="str">
        <f t="shared" si="14"/>
        <v>06/16/2019 07:00:00 PM</v>
      </c>
      <c r="F382" s="23" t="str">
        <f t="shared" si="13"/>
        <v>Jun</v>
      </c>
    </row>
    <row r="383" spans="1:6" x14ac:dyDescent="0.4">
      <c r="A383" s="20">
        <f>Électricité!N4020</f>
        <v>43632</v>
      </c>
      <c r="B383" s="21">
        <f>Électricité!O4020</f>
        <v>0.83333333333333337</v>
      </c>
      <c r="C383" s="22">
        <f>Électricité!P4020</f>
        <v>0</v>
      </c>
      <c r="D383" s="22">
        <f>Électricité!S4020</f>
        <v>0</v>
      </c>
      <c r="E383" s="23" t="str">
        <f t="shared" si="14"/>
        <v>06/16/2019 08:00:00 PM</v>
      </c>
      <c r="F383" s="23" t="str">
        <f t="shared" si="13"/>
        <v>Jun</v>
      </c>
    </row>
    <row r="384" spans="1:6" x14ac:dyDescent="0.4">
      <c r="A384" s="20">
        <f>Électricité!N4021</f>
        <v>43632</v>
      </c>
      <c r="B384" s="21">
        <f>Électricité!O4021</f>
        <v>0.87500000000000011</v>
      </c>
      <c r="C384" s="22">
        <f>Électricité!P4021</f>
        <v>0</v>
      </c>
      <c r="D384" s="22">
        <f>Électricité!S4021</f>
        <v>0</v>
      </c>
      <c r="E384" s="23" t="str">
        <f t="shared" si="14"/>
        <v>06/16/2019 09:00:00 PM</v>
      </c>
      <c r="F384" s="23" t="str">
        <f t="shared" si="13"/>
        <v>Jun</v>
      </c>
    </row>
    <row r="385" spans="1:6" x14ac:dyDescent="0.4">
      <c r="A385" s="20">
        <f>Électricité!N4022</f>
        <v>43632</v>
      </c>
      <c r="B385" s="21">
        <f>Électricité!O4022</f>
        <v>0.91666666666666674</v>
      </c>
      <c r="C385" s="22">
        <f>Électricité!P4022</f>
        <v>0</v>
      </c>
      <c r="D385" s="22">
        <f>Électricité!S4022</f>
        <v>0</v>
      </c>
      <c r="E385" s="23" t="str">
        <f t="shared" si="14"/>
        <v>06/16/2019 10:00:00 PM</v>
      </c>
      <c r="F385" s="23" t="str">
        <f t="shared" si="13"/>
        <v>Jun</v>
      </c>
    </row>
    <row r="386" spans="1:6" x14ac:dyDescent="0.4">
      <c r="A386" s="20">
        <f>Électricité!N4023</f>
        <v>43632</v>
      </c>
      <c r="B386" s="21">
        <f>Électricité!O4023</f>
        <v>0.95833333333333337</v>
      </c>
      <c r="C386" s="22">
        <f>Électricité!P4023</f>
        <v>0</v>
      </c>
      <c r="D386" s="22">
        <f>Électricité!S4023</f>
        <v>0</v>
      </c>
      <c r="E386" s="23" t="str">
        <f t="shared" si="14"/>
        <v>06/16/2019 11:00:00 PM</v>
      </c>
      <c r="F386" s="23" t="str">
        <f t="shared" si="13"/>
        <v>Jun</v>
      </c>
    </row>
    <row r="387" spans="1:6" x14ac:dyDescent="0.4">
      <c r="A387" s="20">
        <f>Électricité!N4024</f>
        <v>43633</v>
      </c>
      <c r="B387" s="21">
        <f>Électricité!O4024</f>
        <v>3.1225022567582528E-17</v>
      </c>
      <c r="C387" s="22">
        <f>Électricité!P4024</f>
        <v>0</v>
      </c>
      <c r="D387" s="22">
        <f>Électricité!S4024</f>
        <v>0</v>
      </c>
      <c r="E387" s="23" t="str">
        <f t="shared" si="14"/>
        <v>06/17/2019 12:00:00 AM</v>
      </c>
      <c r="F387" s="23" t="str">
        <f t="shared" ref="F387:F450" si="15">TEXT(A387,"mmm")</f>
        <v>Jun</v>
      </c>
    </row>
    <row r="388" spans="1:6" x14ac:dyDescent="0.4">
      <c r="A388" s="20">
        <f>Électricité!N4025</f>
        <v>43633</v>
      </c>
      <c r="B388" s="21">
        <f>Électricité!O4025</f>
        <v>4.1666666666666699E-2</v>
      </c>
      <c r="C388" s="22">
        <f>Électricité!P4025</f>
        <v>0</v>
      </c>
      <c r="D388" s="22">
        <f>Électricité!S4025</f>
        <v>0</v>
      </c>
      <c r="E388" s="23" t="str">
        <f t="shared" si="14"/>
        <v>06/17/2019 01:00:00 AM</v>
      </c>
      <c r="F388" s="23" t="str">
        <f t="shared" si="15"/>
        <v>Jun</v>
      </c>
    </row>
    <row r="389" spans="1:6" x14ac:dyDescent="0.4">
      <c r="A389" s="20">
        <f>Électricité!N4026</f>
        <v>43633</v>
      </c>
      <c r="B389" s="21">
        <f>Électricité!O4026</f>
        <v>8.333333333333337E-2</v>
      </c>
      <c r="C389" s="22">
        <f>Électricité!P4026</f>
        <v>0</v>
      </c>
      <c r="D389" s="22">
        <f>Électricité!S4026</f>
        <v>0</v>
      </c>
      <c r="E389" s="23" t="str">
        <f t="shared" si="14"/>
        <v>06/17/2019 02:00:00 AM</v>
      </c>
      <c r="F389" s="23" t="str">
        <f t="shared" si="15"/>
        <v>Jun</v>
      </c>
    </row>
    <row r="390" spans="1:6" x14ac:dyDescent="0.4">
      <c r="A390" s="20">
        <f>Électricité!N4027</f>
        <v>43633</v>
      </c>
      <c r="B390" s="21">
        <f>Électricité!O4027</f>
        <v>0.12500000000000006</v>
      </c>
      <c r="C390" s="22">
        <f>Électricité!P4027</f>
        <v>0</v>
      </c>
      <c r="D390" s="22">
        <f>Électricité!S4027</f>
        <v>0</v>
      </c>
      <c r="E390" s="23" t="str">
        <f t="shared" si="14"/>
        <v>06/17/2019 03:00:00 AM</v>
      </c>
      <c r="F390" s="23" t="str">
        <f t="shared" si="15"/>
        <v>Jun</v>
      </c>
    </row>
    <row r="391" spans="1:6" x14ac:dyDescent="0.4">
      <c r="A391" s="20">
        <f>Électricité!N4028</f>
        <v>43633</v>
      </c>
      <c r="B391" s="21">
        <f>Électricité!O4028</f>
        <v>0.16666666666666669</v>
      </c>
      <c r="C391" s="22">
        <f>Électricité!P4028</f>
        <v>0</v>
      </c>
      <c r="D391" s="22">
        <f>Électricité!S4028</f>
        <v>0</v>
      </c>
      <c r="E391" s="23" t="str">
        <f t="shared" si="14"/>
        <v>06/17/2019 04:00:00 AM</v>
      </c>
      <c r="F391" s="23" t="str">
        <f t="shared" si="15"/>
        <v>Jun</v>
      </c>
    </row>
    <row r="392" spans="1:6" x14ac:dyDescent="0.4">
      <c r="A392" s="20">
        <f>Électricité!N4029</f>
        <v>43633</v>
      </c>
      <c r="B392" s="21">
        <f>Électricité!O4029</f>
        <v>0.20833333333333337</v>
      </c>
      <c r="C392" s="22">
        <f>Électricité!P4029</f>
        <v>0</v>
      </c>
      <c r="D392" s="22">
        <f>Électricité!S4029</f>
        <v>0</v>
      </c>
      <c r="E392" s="23" t="str">
        <f t="shared" si="14"/>
        <v>06/17/2019 05:00:00 AM</v>
      </c>
      <c r="F392" s="23" t="str">
        <f t="shared" si="15"/>
        <v>Jun</v>
      </c>
    </row>
    <row r="393" spans="1:6" x14ac:dyDescent="0.4">
      <c r="A393" s="20">
        <f>Électricité!N4030</f>
        <v>43633</v>
      </c>
      <c r="B393" s="21">
        <f>Électricité!O4030</f>
        <v>0.25</v>
      </c>
      <c r="C393" s="22">
        <f>Électricité!P4030</f>
        <v>0</v>
      </c>
      <c r="D393" s="22">
        <f>Électricité!S4030</f>
        <v>0</v>
      </c>
      <c r="E393" s="23" t="str">
        <f t="shared" si="14"/>
        <v>06/17/2019 06:00:00 AM</v>
      </c>
      <c r="F393" s="23" t="str">
        <f t="shared" si="15"/>
        <v>Jun</v>
      </c>
    </row>
    <row r="394" spans="1:6" x14ac:dyDescent="0.4">
      <c r="A394" s="20">
        <f>Électricité!N4031</f>
        <v>43633</v>
      </c>
      <c r="B394" s="21">
        <f>Électricité!O4031</f>
        <v>0.29166666666666669</v>
      </c>
      <c r="C394" s="22">
        <f>Électricité!P4031</f>
        <v>0</v>
      </c>
      <c r="D394" s="22">
        <f>Électricité!S4031</f>
        <v>0</v>
      </c>
      <c r="E394" s="23" t="str">
        <f t="shared" si="14"/>
        <v>06/17/2019 07:00:00 AM</v>
      </c>
      <c r="F394" s="23" t="str">
        <f t="shared" si="15"/>
        <v>Jun</v>
      </c>
    </row>
    <row r="395" spans="1:6" x14ac:dyDescent="0.4">
      <c r="A395" s="20">
        <f>Électricité!N4032</f>
        <v>43633</v>
      </c>
      <c r="B395" s="21">
        <f>Électricité!O4032</f>
        <v>0.33333333333333337</v>
      </c>
      <c r="C395" s="22">
        <f>Électricité!P4032</f>
        <v>0</v>
      </c>
      <c r="D395" s="22">
        <f>Électricité!S4032</f>
        <v>0</v>
      </c>
      <c r="E395" s="23" t="str">
        <f t="shared" si="14"/>
        <v>06/17/2019 08:00:00 AM</v>
      </c>
      <c r="F395" s="23" t="str">
        <f t="shared" si="15"/>
        <v>Jun</v>
      </c>
    </row>
    <row r="396" spans="1:6" x14ac:dyDescent="0.4">
      <c r="A396" s="20">
        <f>Électricité!N4033</f>
        <v>43633</v>
      </c>
      <c r="B396" s="21">
        <f>Électricité!O4033</f>
        <v>0.375</v>
      </c>
      <c r="C396" s="22">
        <f>Électricité!P4033</f>
        <v>0</v>
      </c>
      <c r="D396" s="22">
        <f>Électricité!S4033</f>
        <v>0</v>
      </c>
      <c r="E396" s="23" t="str">
        <f t="shared" ref="E396:E459" si="16">CONCATENATE(TEXT(A396,"mm/dd/yyyy")," ",TEXT(B396,"hh:mm:ss AM/PM"))</f>
        <v>06/17/2019 09:00:00 AM</v>
      </c>
      <c r="F396" s="23" t="str">
        <f t="shared" si="15"/>
        <v>Jun</v>
      </c>
    </row>
    <row r="397" spans="1:6" x14ac:dyDescent="0.4">
      <c r="A397" s="20">
        <f>Électricité!N4034</f>
        <v>43633</v>
      </c>
      <c r="B397" s="21">
        <f>Électricité!O4034</f>
        <v>0.41666666666666669</v>
      </c>
      <c r="C397" s="22">
        <f>Électricité!P4034</f>
        <v>0</v>
      </c>
      <c r="D397" s="22">
        <f>Électricité!S4034</f>
        <v>0</v>
      </c>
      <c r="E397" s="23" t="str">
        <f t="shared" si="16"/>
        <v>06/17/2019 10:00:00 AM</v>
      </c>
      <c r="F397" s="23" t="str">
        <f t="shared" si="15"/>
        <v>Jun</v>
      </c>
    </row>
    <row r="398" spans="1:6" x14ac:dyDescent="0.4">
      <c r="A398" s="20">
        <f>Électricité!N4035</f>
        <v>43633</v>
      </c>
      <c r="B398" s="21">
        <f>Électricité!O4035</f>
        <v>0.45833333333333337</v>
      </c>
      <c r="C398" s="22">
        <f>Électricité!P4035</f>
        <v>0</v>
      </c>
      <c r="D398" s="22">
        <f>Électricité!S4035</f>
        <v>0</v>
      </c>
      <c r="E398" s="23" t="str">
        <f t="shared" si="16"/>
        <v>06/17/2019 11:00:00 AM</v>
      </c>
      <c r="F398" s="23" t="str">
        <f t="shared" si="15"/>
        <v>Jun</v>
      </c>
    </row>
    <row r="399" spans="1:6" x14ac:dyDescent="0.4">
      <c r="A399" s="20">
        <f>Électricité!N4036</f>
        <v>43633</v>
      </c>
      <c r="B399" s="21">
        <f>Électricité!O4036</f>
        <v>0.50000000000000011</v>
      </c>
      <c r="C399" s="22">
        <f>Électricité!P4036</f>
        <v>0</v>
      </c>
      <c r="D399" s="22">
        <f>Électricité!S4036</f>
        <v>0</v>
      </c>
      <c r="E399" s="23" t="str">
        <f t="shared" si="16"/>
        <v>06/17/2019 12:00:00 PM</v>
      </c>
      <c r="F399" s="23" t="str">
        <f t="shared" si="15"/>
        <v>Jun</v>
      </c>
    </row>
    <row r="400" spans="1:6" x14ac:dyDescent="0.4">
      <c r="A400" s="20">
        <f>Électricité!N4037</f>
        <v>43633</v>
      </c>
      <c r="B400" s="21">
        <f>Électricité!O4037</f>
        <v>0.54166666666666674</v>
      </c>
      <c r="C400" s="22">
        <f>Électricité!P4037</f>
        <v>0</v>
      </c>
      <c r="D400" s="22">
        <f>Électricité!S4037</f>
        <v>0</v>
      </c>
      <c r="E400" s="23" t="str">
        <f t="shared" si="16"/>
        <v>06/17/2019 01:00:00 PM</v>
      </c>
      <c r="F400" s="23" t="str">
        <f t="shared" si="15"/>
        <v>Jun</v>
      </c>
    </row>
    <row r="401" spans="1:6" x14ac:dyDescent="0.4">
      <c r="A401" s="20">
        <f>Électricité!N4038</f>
        <v>43633</v>
      </c>
      <c r="B401" s="21">
        <f>Électricité!O4038</f>
        <v>0.58333333333333337</v>
      </c>
      <c r="C401" s="22">
        <f>Électricité!P4038</f>
        <v>0</v>
      </c>
      <c r="D401" s="22">
        <f>Électricité!S4038</f>
        <v>0</v>
      </c>
      <c r="E401" s="23" t="str">
        <f t="shared" si="16"/>
        <v>06/17/2019 02:00:00 PM</v>
      </c>
      <c r="F401" s="23" t="str">
        <f t="shared" si="15"/>
        <v>Jun</v>
      </c>
    </row>
    <row r="402" spans="1:6" x14ac:dyDescent="0.4">
      <c r="A402" s="20">
        <f>Électricité!N4039</f>
        <v>43633</v>
      </c>
      <c r="B402" s="21">
        <f>Électricité!O4039</f>
        <v>0.62500000000000011</v>
      </c>
      <c r="C402" s="22">
        <f>Électricité!P4039</f>
        <v>0</v>
      </c>
      <c r="D402" s="22">
        <f>Électricité!S4039</f>
        <v>0</v>
      </c>
      <c r="E402" s="23" t="str">
        <f t="shared" si="16"/>
        <v>06/17/2019 03:00:00 PM</v>
      </c>
      <c r="F402" s="23" t="str">
        <f t="shared" si="15"/>
        <v>Jun</v>
      </c>
    </row>
    <row r="403" spans="1:6" x14ac:dyDescent="0.4">
      <c r="A403" s="20">
        <f>Électricité!N4040</f>
        <v>43633</v>
      </c>
      <c r="B403" s="21">
        <f>Électricité!O4040</f>
        <v>0.66666666666666674</v>
      </c>
      <c r="C403" s="22">
        <f>Électricité!P4040</f>
        <v>0</v>
      </c>
      <c r="D403" s="22">
        <f>Électricité!S4040</f>
        <v>0</v>
      </c>
      <c r="E403" s="23" t="str">
        <f t="shared" si="16"/>
        <v>06/17/2019 04:00:00 PM</v>
      </c>
      <c r="F403" s="23" t="str">
        <f t="shared" si="15"/>
        <v>Jun</v>
      </c>
    </row>
    <row r="404" spans="1:6" x14ac:dyDescent="0.4">
      <c r="A404" s="20">
        <f>Électricité!N4041</f>
        <v>43633</v>
      </c>
      <c r="B404" s="21">
        <f>Électricité!O4041</f>
        <v>0.70833333333333337</v>
      </c>
      <c r="C404" s="22">
        <f>Électricité!P4041</f>
        <v>0</v>
      </c>
      <c r="D404" s="22">
        <f>Électricité!S4041</f>
        <v>0</v>
      </c>
      <c r="E404" s="23" t="str">
        <f t="shared" si="16"/>
        <v>06/17/2019 05:00:00 PM</v>
      </c>
      <c r="F404" s="23" t="str">
        <f t="shared" si="15"/>
        <v>Jun</v>
      </c>
    </row>
    <row r="405" spans="1:6" x14ac:dyDescent="0.4">
      <c r="A405" s="20">
        <f>Électricité!N4042</f>
        <v>43633</v>
      </c>
      <c r="B405" s="21">
        <f>Électricité!O4042</f>
        <v>0.75000000000000011</v>
      </c>
      <c r="C405" s="22">
        <f>Électricité!P4042</f>
        <v>0</v>
      </c>
      <c r="D405" s="22">
        <f>Électricité!S4042</f>
        <v>0</v>
      </c>
      <c r="E405" s="23" t="str">
        <f t="shared" si="16"/>
        <v>06/17/2019 06:00:00 PM</v>
      </c>
      <c r="F405" s="23" t="str">
        <f t="shared" si="15"/>
        <v>Jun</v>
      </c>
    </row>
    <row r="406" spans="1:6" x14ac:dyDescent="0.4">
      <c r="A406" s="20">
        <f>Électricité!N4043</f>
        <v>43633</v>
      </c>
      <c r="B406" s="21">
        <f>Électricité!O4043</f>
        <v>0.79166666666666674</v>
      </c>
      <c r="C406" s="22">
        <f>Électricité!P4043</f>
        <v>0</v>
      </c>
      <c r="D406" s="22">
        <f>Électricité!S4043</f>
        <v>0</v>
      </c>
      <c r="E406" s="23" t="str">
        <f t="shared" si="16"/>
        <v>06/17/2019 07:00:00 PM</v>
      </c>
      <c r="F406" s="23" t="str">
        <f t="shared" si="15"/>
        <v>Jun</v>
      </c>
    </row>
    <row r="407" spans="1:6" x14ac:dyDescent="0.4">
      <c r="A407" s="20">
        <f>Électricité!N4044</f>
        <v>43633</v>
      </c>
      <c r="B407" s="21">
        <f>Électricité!O4044</f>
        <v>0.83333333333333337</v>
      </c>
      <c r="C407" s="22">
        <f>Électricité!P4044</f>
        <v>0</v>
      </c>
      <c r="D407" s="22">
        <f>Électricité!S4044</f>
        <v>0</v>
      </c>
      <c r="E407" s="23" t="str">
        <f t="shared" si="16"/>
        <v>06/17/2019 08:00:00 PM</v>
      </c>
      <c r="F407" s="23" t="str">
        <f t="shared" si="15"/>
        <v>Jun</v>
      </c>
    </row>
    <row r="408" spans="1:6" x14ac:dyDescent="0.4">
      <c r="A408" s="20">
        <f>Électricité!N4045</f>
        <v>43633</v>
      </c>
      <c r="B408" s="21">
        <f>Électricité!O4045</f>
        <v>0.87500000000000011</v>
      </c>
      <c r="C408" s="22">
        <f>Électricité!P4045</f>
        <v>0</v>
      </c>
      <c r="D408" s="22">
        <f>Électricité!S4045</f>
        <v>0</v>
      </c>
      <c r="E408" s="23" t="str">
        <f t="shared" si="16"/>
        <v>06/17/2019 09:00:00 PM</v>
      </c>
      <c r="F408" s="23" t="str">
        <f t="shared" si="15"/>
        <v>Jun</v>
      </c>
    </row>
    <row r="409" spans="1:6" x14ac:dyDescent="0.4">
      <c r="A409" s="20">
        <f>Électricité!N4046</f>
        <v>43633</v>
      </c>
      <c r="B409" s="21">
        <f>Électricité!O4046</f>
        <v>0.91666666666666674</v>
      </c>
      <c r="C409" s="22">
        <f>Électricité!P4046</f>
        <v>0</v>
      </c>
      <c r="D409" s="22">
        <f>Électricité!S4046</f>
        <v>0</v>
      </c>
      <c r="E409" s="23" t="str">
        <f t="shared" si="16"/>
        <v>06/17/2019 10:00:00 PM</v>
      </c>
      <c r="F409" s="23" t="str">
        <f t="shared" si="15"/>
        <v>Jun</v>
      </c>
    </row>
    <row r="410" spans="1:6" x14ac:dyDescent="0.4">
      <c r="A410" s="20">
        <f>Électricité!N4047</f>
        <v>43633</v>
      </c>
      <c r="B410" s="21">
        <f>Électricité!O4047</f>
        <v>0.95833333333333337</v>
      </c>
      <c r="C410" s="22">
        <f>Électricité!P4047</f>
        <v>0</v>
      </c>
      <c r="D410" s="22">
        <f>Électricité!S4047</f>
        <v>0</v>
      </c>
      <c r="E410" s="23" t="str">
        <f t="shared" si="16"/>
        <v>06/17/2019 11:00:00 PM</v>
      </c>
      <c r="F410" s="23" t="str">
        <f t="shared" si="15"/>
        <v>Jun</v>
      </c>
    </row>
    <row r="411" spans="1:6" x14ac:dyDescent="0.4">
      <c r="A411" s="20">
        <f>Électricité!N4048</f>
        <v>43634</v>
      </c>
      <c r="B411" s="21">
        <f>Électricité!O4048</f>
        <v>3.1225022567582528E-17</v>
      </c>
      <c r="C411" s="22">
        <f>Électricité!P4048</f>
        <v>0</v>
      </c>
      <c r="D411" s="22">
        <f>Électricité!S4048</f>
        <v>0</v>
      </c>
      <c r="E411" s="23" t="str">
        <f t="shared" si="16"/>
        <v>06/18/2019 12:00:00 AM</v>
      </c>
      <c r="F411" s="23" t="str">
        <f t="shared" si="15"/>
        <v>Jun</v>
      </c>
    </row>
    <row r="412" spans="1:6" x14ac:dyDescent="0.4">
      <c r="A412" s="20">
        <f>Électricité!N4049</f>
        <v>43634</v>
      </c>
      <c r="B412" s="21">
        <f>Électricité!O4049</f>
        <v>4.1666666666666699E-2</v>
      </c>
      <c r="C412" s="22">
        <f>Électricité!P4049</f>
        <v>0</v>
      </c>
      <c r="D412" s="22">
        <f>Électricité!S4049</f>
        <v>0</v>
      </c>
      <c r="E412" s="23" t="str">
        <f t="shared" si="16"/>
        <v>06/18/2019 01:00:00 AM</v>
      </c>
      <c r="F412" s="23" t="str">
        <f t="shared" si="15"/>
        <v>Jun</v>
      </c>
    </row>
    <row r="413" spans="1:6" x14ac:dyDescent="0.4">
      <c r="A413" s="20">
        <f>Électricité!N4050</f>
        <v>43634</v>
      </c>
      <c r="B413" s="21">
        <f>Électricité!O4050</f>
        <v>8.333333333333337E-2</v>
      </c>
      <c r="C413" s="22">
        <f>Électricité!P4050</f>
        <v>0</v>
      </c>
      <c r="D413" s="22">
        <f>Électricité!S4050</f>
        <v>0</v>
      </c>
      <c r="E413" s="23" t="str">
        <f t="shared" si="16"/>
        <v>06/18/2019 02:00:00 AM</v>
      </c>
      <c r="F413" s="23" t="str">
        <f t="shared" si="15"/>
        <v>Jun</v>
      </c>
    </row>
    <row r="414" spans="1:6" x14ac:dyDescent="0.4">
      <c r="A414" s="20">
        <f>Électricité!N4051</f>
        <v>43634</v>
      </c>
      <c r="B414" s="21">
        <f>Électricité!O4051</f>
        <v>0.12500000000000006</v>
      </c>
      <c r="C414" s="22">
        <f>Électricité!P4051</f>
        <v>0</v>
      </c>
      <c r="D414" s="22">
        <f>Électricité!S4051</f>
        <v>0</v>
      </c>
      <c r="E414" s="23" t="str">
        <f t="shared" si="16"/>
        <v>06/18/2019 03:00:00 AM</v>
      </c>
      <c r="F414" s="23" t="str">
        <f t="shared" si="15"/>
        <v>Jun</v>
      </c>
    </row>
    <row r="415" spans="1:6" x14ac:dyDescent="0.4">
      <c r="A415" s="20">
        <f>Électricité!N4052</f>
        <v>43634</v>
      </c>
      <c r="B415" s="21">
        <f>Électricité!O4052</f>
        <v>0.16666666666666669</v>
      </c>
      <c r="C415" s="22">
        <f>Électricité!P4052</f>
        <v>0</v>
      </c>
      <c r="D415" s="22">
        <f>Électricité!S4052</f>
        <v>0</v>
      </c>
      <c r="E415" s="23" t="str">
        <f t="shared" si="16"/>
        <v>06/18/2019 04:00:00 AM</v>
      </c>
      <c r="F415" s="23" t="str">
        <f t="shared" si="15"/>
        <v>Jun</v>
      </c>
    </row>
    <row r="416" spans="1:6" x14ac:dyDescent="0.4">
      <c r="A416" s="20">
        <f>Électricité!N4053</f>
        <v>43634</v>
      </c>
      <c r="B416" s="21">
        <f>Électricité!O4053</f>
        <v>0.20833333333333337</v>
      </c>
      <c r="C416" s="22">
        <f>Électricité!P4053</f>
        <v>0</v>
      </c>
      <c r="D416" s="22">
        <f>Électricité!S4053</f>
        <v>0</v>
      </c>
      <c r="E416" s="23" t="str">
        <f t="shared" si="16"/>
        <v>06/18/2019 05:00:00 AM</v>
      </c>
      <c r="F416" s="23" t="str">
        <f t="shared" si="15"/>
        <v>Jun</v>
      </c>
    </row>
    <row r="417" spans="1:6" x14ac:dyDescent="0.4">
      <c r="A417" s="20">
        <f>Électricité!N4054</f>
        <v>43634</v>
      </c>
      <c r="B417" s="21">
        <f>Électricité!O4054</f>
        <v>0.25</v>
      </c>
      <c r="C417" s="22">
        <f>Électricité!P4054</f>
        <v>0</v>
      </c>
      <c r="D417" s="22">
        <f>Électricité!S4054</f>
        <v>0</v>
      </c>
      <c r="E417" s="23" t="str">
        <f t="shared" si="16"/>
        <v>06/18/2019 06:00:00 AM</v>
      </c>
      <c r="F417" s="23" t="str">
        <f t="shared" si="15"/>
        <v>Jun</v>
      </c>
    </row>
    <row r="418" spans="1:6" x14ac:dyDescent="0.4">
      <c r="A418" s="20">
        <f>Électricité!N4055</f>
        <v>43634</v>
      </c>
      <c r="B418" s="21">
        <f>Électricité!O4055</f>
        <v>0.29166666666666669</v>
      </c>
      <c r="C418" s="22">
        <f>Électricité!P4055</f>
        <v>0</v>
      </c>
      <c r="D418" s="22">
        <f>Électricité!S4055</f>
        <v>0</v>
      </c>
      <c r="E418" s="23" t="str">
        <f t="shared" si="16"/>
        <v>06/18/2019 07:00:00 AM</v>
      </c>
      <c r="F418" s="23" t="str">
        <f t="shared" si="15"/>
        <v>Jun</v>
      </c>
    </row>
    <row r="419" spans="1:6" x14ac:dyDescent="0.4">
      <c r="A419" s="20">
        <f>Électricité!N4056</f>
        <v>43634</v>
      </c>
      <c r="B419" s="21">
        <f>Électricité!O4056</f>
        <v>0.33333333333333337</v>
      </c>
      <c r="C419" s="22">
        <f>Électricité!P4056</f>
        <v>0</v>
      </c>
      <c r="D419" s="22">
        <f>Électricité!S4056</f>
        <v>0</v>
      </c>
      <c r="E419" s="23" t="str">
        <f t="shared" si="16"/>
        <v>06/18/2019 08:00:00 AM</v>
      </c>
      <c r="F419" s="23" t="str">
        <f t="shared" si="15"/>
        <v>Jun</v>
      </c>
    </row>
    <row r="420" spans="1:6" x14ac:dyDescent="0.4">
      <c r="A420" s="20">
        <f>Électricité!N4057</f>
        <v>43634</v>
      </c>
      <c r="B420" s="21">
        <f>Électricité!O4057</f>
        <v>0.375</v>
      </c>
      <c r="C420" s="22">
        <f>Électricité!P4057</f>
        <v>0</v>
      </c>
      <c r="D420" s="22">
        <f>Électricité!S4057</f>
        <v>0</v>
      </c>
      <c r="E420" s="23" t="str">
        <f t="shared" si="16"/>
        <v>06/18/2019 09:00:00 AM</v>
      </c>
      <c r="F420" s="23" t="str">
        <f t="shared" si="15"/>
        <v>Jun</v>
      </c>
    </row>
    <row r="421" spans="1:6" x14ac:dyDescent="0.4">
      <c r="A421" s="20">
        <f>Électricité!N4058</f>
        <v>43634</v>
      </c>
      <c r="B421" s="21">
        <f>Électricité!O4058</f>
        <v>0.41666666666666669</v>
      </c>
      <c r="C421" s="22">
        <f>Électricité!P4058</f>
        <v>0</v>
      </c>
      <c r="D421" s="22">
        <f>Électricité!S4058</f>
        <v>0</v>
      </c>
      <c r="E421" s="23" t="str">
        <f t="shared" si="16"/>
        <v>06/18/2019 10:00:00 AM</v>
      </c>
      <c r="F421" s="23" t="str">
        <f t="shared" si="15"/>
        <v>Jun</v>
      </c>
    </row>
    <row r="422" spans="1:6" x14ac:dyDescent="0.4">
      <c r="A422" s="20">
        <f>Électricité!N4059</f>
        <v>43634</v>
      </c>
      <c r="B422" s="21">
        <f>Électricité!O4059</f>
        <v>0.45833333333333337</v>
      </c>
      <c r="C422" s="22">
        <f>Électricité!P4059</f>
        <v>0</v>
      </c>
      <c r="D422" s="22">
        <f>Électricité!S4059</f>
        <v>0</v>
      </c>
      <c r="E422" s="23" t="str">
        <f t="shared" si="16"/>
        <v>06/18/2019 11:00:00 AM</v>
      </c>
      <c r="F422" s="23" t="str">
        <f t="shared" si="15"/>
        <v>Jun</v>
      </c>
    </row>
    <row r="423" spans="1:6" x14ac:dyDescent="0.4">
      <c r="A423" s="20">
        <f>Électricité!N4060</f>
        <v>43634</v>
      </c>
      <c r="B423" s="21">
        <f>Électricité!O4060</f>
        <v>0.50000000000000011</v>
      </c>
      <c r="C423" s="22">
        <f>Électricité!P4060</f>
        <v>0</v>
      </c>
      <c r="D423" s="22">
        <f>Électricité!S4060</f>
        <v>0</v>
      </c>
      <c r="E423" s="23" t="str">
        <f t="shared" si="16"/>
        <v>06/18/2019 12:00:00 PM</v>
      </c>
      <c r="F423" s="23" t="str">
        <f t="shared" si="15"/>
        <v>Jun</v>
      </c>
    </row>
    <row r="424" spans="1:6" x14ac:dyDescent="0.4">
      <c r="A424" s="20">
        <f>Électricité!N4061</f>
        <v>43634</v>
      </c>
      <c r="B424" s="21">
        <f>Électricité!O4061</f>
        <v>0.54166666666666674</v>
      </c>
      <c r="C424" s="22">
        <f>Électricité!P4061</f>
        <v>0</v>
      </c>
      <c r="D424" s="22">
        <f>Électricité!S4061</f>
        <v>0</v>
      </c>
      <c r="E424" s="23" t="str">
        <f t="shared" si="16"/>
        <v>06/18/2019 01:00:00 PM</v>
      </c>
      <c r="F424" s="23" t="str">
        <f t="shared" si="15"/>
        <v>Jun</v>
      </c>
    </row>
    <row r="425" spans="1:6" x14ac:dyDescent="0.4">
      <c r="A425" s="20">
        <f>Électricité!N4062</f>
        <v>43634</v>
      </c>
      <c r="B425" s="21">
        <f>Électricité!O4062</f>
        <v>0.58333333333333337</v>
      </c>
      <c r="C425" s="22">
        <f>Électricité!P4062</f>
        <v>0</v>
      </c>
      <c r="D425" s="22">
        <f>Électricité!S4062</f>
        <v>0</v>
      </c>
      <c r="E425" s="23" t="str">
        <f t="shared" si="16"/>
        <v>06/18/2019 02:00:00 PM</v>
      </c>
      <c r="F425" s="23" t="str">
        <f t="shared" si="15"/>
        <v>Jun</v>
      </c>
    </row>
    <row r="426" spans="1:6" x14ac:dyDescent="0.4">
      <c r="A426" s="20">
        <f>Électricité!N4063</f>
        <v>43634</v>
      </c>
      <c r="B426" s="21">
        <f>Électricité!O4063</f>
        <v>0.62500000000000011</v>
      </c>
      <c r="C426" s="22">
        <f>Électricité!P4063</f>
        <v>0</v>
      </c>
      <c r="D426" s="22">
        <f>Électricité!S4063</f>
        <v>0</v>
      </c>
      <c r="E426" s="23" t="str">
        <f t="shared" si="16"/>
        <v>06/18/2019 03:00:00 PM</v>
      </c>
      <c r="F426" s="23" t="str">
        <f t="shared" si="15"/>
        <v>Jun</v>
      </c>
    </row>
    <row r="427" spans="1:6" x14ac:dyDescent="0.4">
      <c r="A427" s="20">
        <f>Électricité!N4064</f>
        <v>43634</v>
      </c>
      <c r="B427" s="21">
        <f>Électricité!O4064</f>
        <v>0.66666666666666674</v>
      </c>
      <c r="C427" s="22">
        <f>Électricité!P4064</f>
        <v>0</v>
      </c>
      <c r="D427" s="22">
        <f>Électricité!S4064</f>
        <v>0</v>
      </c>
      <c r="E427" s="23" t="str">
        <f t="shared" si="16"/>
        <v>06/18/2019 04:00:00 PM</v>
      </c>
      <c r="F427" s="23" t="str">
        <f t="shared" si="15"/>
        <v>Jun</v>
      </c>
    </row>
    <row r="428" spans="1:6" x14ac:dyDescent="0.4">
      <c r="A428" s="20">
        <f>Électricité!N4065</f>
        <v>43634</v>
      </c>
      <c r="B428" s="21">
        <f>Électricité!O4065</f>
        <v>0.70833333333333337</v>
      </c>
      <c r="C428" s="22">
        <f>Électricité!P4065</f>
        <v>0</v>
      </c>
      <c r="D428" s="22">
        <f>Électricité!S4065</f>
        <v>0</v>
      </c>
      <c r="E428" s="23" t="str">
        <f t="shared" si="16"/>
        <v>06/18/2019 05:00:00 PM</v>
      </c>
      <c r="F428" s="23" t="str">
        <f t="shared" si="15"/>
        <v>Jun</v>
      </c>
    </row>
    <row r="429" spans="1:6" x14ac:dyDescent="0.4">
      <c r="A429" s="20">
        <f>Électricité!N4066</f>
        <v>43634</v>
      </c>
      <c r="B429" s="21">
        <f>Électricité!O4066</f>
        <v>0.75000000000000011</v>
      </c>
      <c r="C429" s="22">
        <f>Électricité!P4066</f>
        <v>0</v>
      </c>
      <c r="D429" s="22">
        <f>Électricité!S4066</f>
        <v>0</v>
      </c>
      <c r="E429" s="23" t="str">
        <f t="shared" si="16"/>
        <v>06/18/2019 06:00:00 PM</v>
      </c>
      <c r="F429" s="23" t="str">
        <f t="shared" si="15"/>
        <v>Jun</v>
      </c>
    </row>
    <row r="430" spans="1:6" x14ac:dyDescent="0.4">
      <c r="A430" s="20">
        <f>Électricité!N4067</f>
        <v>43634</v>
      </c>
      <c r="B430" s="21">
        <f>Électricité!O4067</f>
        <v>0.79166666666666674</v>
      </c>
      <c r="C430" s="22">
        <f>Électricité!P4067</f>
        <v>0</v>
      </c>
      <c r="D430" s="22">
        <f>Électricité!S4067</f>
        <v>0</v>
      </c>
      <c r="E430" s="23" t="str">
        <f t="shared" si="16"/>
        <v>06/18/2019 07:00:00 PM</v>
      </c>
      <c r="F430" s="23" t="str">
        <f t="shared" si="15"/>
        <v>Jun</v>
      </c>
    </row>
    <row r="431" spans="1:6" x14ac:dyDescent="0.4">
      <c r="A431" s="20">
        <f>Électricité!N4068</f>
        <v>43634</v>
      </c>
      <c r="B431" s="21">
        <f>Électricité!O4068</f>
        <v>0.83333333333333337</v>
      </c>
      <c r="C431" s="22">
        <f>Électricité!P4068</f>
        <v>0</v>
      </c>
      <c r="D431" s="22">
        <f>Électricité!S4068</f>
        <v>0</v>
      </c>
      <c r="E431" s="23" t="str">
        <f t="shared" si="16"/>
        <v>06/18/2019 08:00:00 PM</v>
      </c>
      <c r="F431" s="23" t="str">
        <f t="shared" si="15"/>
        <v>Jun</v>
      </c>
    </row>
    <row r="432" spans="1:6" x14ac:dyDescent="0.4">
      <c r="A432" s="20">
        <f>Électricité!N4069</f>
        <v>43634</v>
      </c>
      <c r="B432" s="21">
        <f>Électricité!O4069</f>
        <v>0.87500000000000011</v>
      </c>
      <c r="C432" s="22">
        <f>Électricité!P4069</f>
        <v>0</v>
      </c>
      <c r="D432" s="22">
        <f>Électricité!S4069</f>
        <v>0</v>
      </c>
      <c r="E432" s="23" t="str">
        <f t="shared" si="16"/>
        <v>06/18/2019 09:00:00 PM</v>
      </c>
      <c r="F432" s="23" t="str">
        <f t="shared" si="15"/>
        <v>Jun</v>
      </c>
    </row>
    <row r="433" spans="1:6" x14ac:dyDescent="0.4">
      <c r="A433" s="20">
        <f>Électricité!N4070</f>
        <v>43634</v>
      </c>
      <c r="B433" s="21">
        <f>Électricité!O4070</f>
        <v>0.91666666666666674</v>
      </c>
      <c r="C433" s="22">
        <f>Électricité!P4070</f>
        <v>0</v>
      </c>
      <c r="D433" s="22">
        <f>Électricité!S4070</f>
        <v>0</v>
      </c>
      <c r="E433" s="23" t="str">
        <f t="shared" si="16"/>
        <v>06/18/2019 10:00:00 PM</v>
      </c>
      <c r="F433" s="23" t="str">
        <f t="shared" si="15"/>
        <v>Jun</v>
      </c>
    </row>
    <row r="434" spans="1:6" x14ac:dyDescent="0.4">
      <c r="A434" s="20">
        <f>Électricité!N4071</f>
        <v>43634</v>
      </c>
      <c r="B434" s="21">
        <f>Électricité!O4071</f>
        <v>0.95833333333333337</v>
      </c>
      <c r="C434" s="22">
        <f>Électricité!P4071</f>
        <v>0</v>
      </c>
      <c r="D434" s="22">
        <f>Électricité!S4071</f>
        <v>0</v>
      </c>
      <c r="E434" s="23" t="str">
        <f t="shared" si="16"/>
        <v>06/18/2019 11:00:00 PM</v>
      </c>
      <c r="F434" s="23" t="str">
        <f t="shared" si="15"/>
        <v>Jun</v>
      </c>
    </row>
    <row r="435" spans="1:6" x14ac:dyDescent="0.4">
      <c r="A435" s="20">
        <f>Électricité!N4072</f>
        <v>43635</v>
      </c>
      <c r="B435" s="21">
        <f>Électricité!O4072</f>
        <v>3.1225022567582528E-17</v>
      </c>
      <c r="C435" s="22">
        <f>Électricité!P4072</f>
        <v>0</v>
      </c>
      <c r="D435" s="22">
        <f>Électricité!S4072</f>
        <v>0</v>
      </c>
      <c r="E435" s="23" t="str">
        <f t="shared" si="16"/>
        <v>06/19/2019 12:00:00 AM</v>
      </c>
      <c r="F435" s="23" t="str">
        <f t="shared" si="15"/>
        <v>Jun</v>
      </c>
    </row>
    <row r="436" spans="1:6" x14ac:dyDescent="0.4">
      <c r="A436" s="20">
        <f>Électricité!N4073</f>
        <v>43635</v>
      </c>
      <c r="B436" s="21">
        <f>Électricité!O4073</f>
        <v>4.1666666666666699E-2</v>
      </c>
      <c r="C436" s="22">
        <f>Électricité!P4073</f>
        <v>0</v>
      </c>
      <c r="D436" s="22">
        <f>Électricité!S4073</f>
        <v>0</v>
      </c>
      <c r="E436" s="23" t="str">
        <f t="shared" si="16"/>
        <v>06/19/2019 01:00:00 AM</v>
      </c>
      <c r="F436" s="23" t="str">
        <f t="shared" si="15"/>
        <v>Jun</v>
      </c>
    </row>
    <row r="437" spans="1:6" x14ac:dyDescent="0.4">
      <c r="A437" s="20">
        <f>Électricité!N4074</f>
        <v>43635</v>
      </c>
      <c r="B437" s="21">
        <f>Électricité!O4074</f>
        <v>8.333333333333337E-2</v>
      </c>
      <c r="C437" s="22">
        <f>Électricité!P4074</f>
        <v>0</v>
      </c>
      <c r="D437" s="22">
        <f>Électricité!S4074</f>
        <v>0</v>
      </c>
      <c r="E437" s="23" t="str">
        <f t="shared" si="16"/>
        <v>06/19/2019 02:00:00 AM</v>
      </c>
      <c r="F437" s="23" t="str">
        <f t="shared" si="15"/>
        <v>Jun</v>
      </c>
    </row>
    <row r="438" spans="1:6" x14ac:dyDescent="0.4">
      <c r="A438" s="20">
        <f>Électricité!N4075</f>
        <v>43635</v>
      </c>
      <c r="B438" s="21">
        <f>Électricité!O4075</f>
        <v>0.12500000000000006</v>
      </c>
      <c r="C438" s="22">
        <f>Électricité!P4075</f>
        <v>0</v>
      </c>
      <c r="D438" s="22">
        <f>Électricité!S4075</f>
        <v>0</v>
      </c>
      <c r="E438" s="23" t="str">
        <f t="shared" si="16"/>
        <v>06/19/2019 03:00:00 AM</v>
      </c>
      <c r="F438" s="23" t="str">
        <f t="shared" si="15"/>
        <v>Jun</v>
      </c>
    </row>
    <row r="439" spans="1:6" x14ac:dyDescent="0.4">
      <c r="A439" s="20">
        <f>Électricité!N4076</f>
        <v>43635</v>
      </c>
      <c r="B439" s="21">
        <f>Électricité!O4076</f>
        <v>0.16666666666666669</v>
      </c>
      <c r="C439" s="22">
        <f>Électricité!P4076</f>
        <v>0</v>
      </c>
      <c r="D439" s="22">
        <f>Électricité!S4076</f>
        <v>0</v>
      </c>
      <c r="E439" s="23" t="str">
        <f t="shared" si="16"/>
        <v>06/19/2019 04:00:00 AM</v>
      </c>
      <c r="F439" s="23" t="str">
        <f t="shared" si="15"/>
        <v>Jun</v>
      </c>
    </row>
    <row r="440" spans="1:6" x14ac:dyDescent="0.4">
      <c r="A440" s="20">
        <f>Électricité!N4077</f>
        <v>43635</v>
      </c>
      <c r="B440" s="21">
        <f>Électricité!O4077</f>
        <v>0.20833333333333337</v>
      </c>
      <c r="C440" s="22">
        <f>Électricité!P4077</f>
        <v>0</v>
      </c>
      <c r="D440" s="22">
        <f>Électricité!S4077</f>
        <v>0</v>
      </c>
      <c r="E440" s="23" t="str">
        <f t="shared" si="16"/>
        <v>06/19/2019 05:00:00 AM</v>
      </c>
      <c r="F440" s="23" t="str">
        <f t="shared" si="15"/>
        <v>Jun</v>
      </c>
    </row>
    <row r="441" spans="1:6" x14ac:dyDescent="0.4">
      <c r="A441" s="20">
        <f>Électricité!N4078</f>
        <v>43635</v>
      </c>
      <c r="B441" s="21">
        <f>Électricité!O4078</f>
        <v>0.25</v>
      </c>
      <c r="C441" s="22">
        <f>Électricité!P4078</f>
        <v>0</v>
      </c>
      <c r="D441" s="22">
        <f>Électricité!S4078</f>
        <v>0</v>
      </c>
      <c r="E441" s="23" t="str">
        <f t="shared" si="16"/>
        <v>06/19/2019 06:00:00 AM</v>
      </c>
      <c r="F441" s="23" t="str">
        <f t="shared" si="15"/>
        <v>Jun</v>
      </c>
    </row>
    <row r="442" spans="1:6" x14ac:dyDescent="0.4">
      <c r="A442" s="20">
        <f>Électricité!N4079</f>
        <v>43635</v>
      </c>
      <c r="B442" s="21">
        <f>Électricité!O4079</f>
        <v>0.29166666666666669</v>
      </c>
      <c r="C442" s="22">
        <f>Électricité!P4079</f>
        <v>0</v>
      </c>
      <c r="D442" s="22">
        <f>Électricité!S4079</f>
        <v>0</v>
      </c>
      <c r="E442" s="23" t="str">
        <f t="shared" si="16"/>
        <v>06/19/2019 07:00:00 AM</v>
      </c>
      <c r="F442" s="23" t="str">
        <f t="shared" si="15"/>
        <v>Jun</v>
      </c>
    </row>
    <row r="443" spans="1:6" x14ac:dyDescent="0.4">
      <c r="A443" s="20">
        <f>Électricité!N4080</f>
        <v>43635</v>
      </c>
      <c r="B443" s="21">
        <f>Électricité!O4080</f>
        <v>0.33333333333333337</v>
      </c>
      <c r="C443" s="22">
        <f>Électricité!P4080</f>
        <v>0</v>
      </c>
      <c r="D443" s="22">
        <f>Électricité!S4080</f>
        <v>0</v>
      </c>
      <c r="E443" s="23" t="str">
        <f t="shared" si="16"/>
        <v>06/19/2019 08:00:00 AM</v>
      </c>
      <c r="F443" s="23" t="str">
        <f t="shared" si="15"/>
        <v>Jun</v>
      </c>
    </row>
    <row r="444" spans="1:6" x14ac:dyDescent="0.4">
      <c r="A444" s="20">
        <f>Électricité!N4081</f>
        <v>43635</v>
      </c>
      <c r="B444" s="21">
        <f>Électricité!O4081</f>
        <v>0.375</v>
      </c>
      <c r="C444" s="22">
        <f>Électricité!P4081</f>
        <v>0</v>
      </c>
      <c r="D444" s="22">
        <f>Électricité!S4081</f>
        <v>0</v>
      </c>
      <c r="E444" s="23" t="str">
        <f t="shared" si="16"/>
        <v>06/19/2019 09:00:00 AM</v>
      </c>
      <c r="F444" s="23" t="str">
        <f t="shared" si="15"/>
        <v>Jun</v>
      </c>
    </row>
    <row r="445" spans="1:6" x14ac:dyDescent="0.4">
      <c r="A445" s="20">
        <f>Électricité!N4082</f>
        <v>43635</v>
      </c>
      <c r="B445" s="21">
        <f>Électricité!O4082</f>
        <v>0.41666666666666669</v>
      </c>
      <c r="C445" s="22">
        <f>Électricité!P4082</f>
        <v>0</v>
      </c>
      <c r="D445" s="22">
        <f>Électricité!S4082</f>
        <v>0</v>
      </c>
      <c r="E445" s="23" t="str">
        <f t="shared" si="16"/>
        <v>06/19/2019 10:00:00 AM</v>
      </c>
      <c r="F445" s="23" t="str">
        <f t="shared" si="15"/>
        <v>Jun</v>
      </c>
    </row>
    <row r="446" spans="1:6" x14ac:dyDescent="0.4">
      <c r="A446" s="20">
        <f>Électricité!N4083</f>
        <v>43635</v>
      </c>
      <c r="B446" s="21">
        <f>Électricité!O4083</f>
        <v>0.45833333333333337</v>
      </c>
      <c r="C446" s="22">
        <f>Électricité!P4083</f>
        <v>0</v>
      </c>
      <c r="D446" s="22">
        <f>Électricité!S4083</f>
        <v>0</v>
      </c>
      <c r="E446" s="23" t="str">
        <f t="shared" si="16"/>
        <v>06/19/2019 11:00:00 AM</v>
      </c>
      <c r="F446" s="23" t="str">
        <f t="shared" si="15"/>
        <v>Jun</v>
      </c>
    </row>
    <row r="447" spans="1:6" x14ac:dyDescent="0.4">
      <c r="A447" s="20">
        <f>Électricité!N4084</f>
        <v>43635</v>
      </c>
      <c r="B447" s="21">
        <f>Électricité!O4084</f>
        <v>0.50000000000000011</v>
      </c>
      <c r="C447" s="22">
        <f>Électricité!P4084</f>
        <v>0</v>
      </c>
      <c r="D447" s="22">
        <f>Électricité!S4084</f>
        <v>0</v>
      </c>
      <c r="E447" s="23" t="str">
        <f t="shared" si="16"/>
        <v>06/19/2019 12:00:00 PM</v>
      </c>
      <c r="F447" s="23" t="str">
        <f t="shared" si="15"/>
        <v>Jun</v>
      </c>
    </row>
    <row r="448" spans="1:6" x14ac:dyDescent="0.4">
      <c r="A448" s="20">
        <f>Électricité!N4085</f>
        <v>43635</v>
      </c>
      <c r="B448" s="21">
        <f>Électricité!O4085</f>
        <v>0.54166666666666674</v>
      </c>
      <c r="C448" s="22">
        <f>Électricité!P4085</f>
        <v>0</v>
      </c>
      <c r="D448" s="22">
        <f>Électricité!S4085</f>
        <v>0</v>
      </c>
      <c r="E448" s="23" t="str">
        <f t="shared" si="16"/>
        <v>06/19/2019 01:00:00 PM</v>
      </c>
      <c r="F448" s="23" t="str">
        <f t="shared" si="15"/>
        <v>Jun</v>
      </c>
    </row>
    <row r="449" spans="1:6" x14ac:dyDescent="0.4">
      <c r="A449" s="20">
        <f>Électricité!N4086</f>
        <v>43635</v>
      </c>
      <c r="B449" s="21">
        <f>Électricité!O4086</f>
        <v>0.58333333333333337</v>
      </c>
      <c r="C449" s="22">
        <f>Électricité!P4086</f>
        <v>0</v>
      </c>
      <c r="D449" s="22">
        <f>Électricité!S4086</f>
        <v>0</v>
      </c>
      <c r="E449" s="23" t="str">
        <f t="shared" si="16"/>
        <v>06/19/2019 02:00:00 PM</v>
      </c>
      <c r="F449" s="23" t="str">
        <f t="shared" si="15"/>
        <v>Jun</v>
      </c>
    </row>
    <row r="450" spans="1:6" x14ac:dyDescent="0.4">
      <c r="A450" s="20">
        <f>Électricité!N4087</f>
        <v>43635</v>
      </c>
      <c r="B450" s="21">
        <f>Électricité!O4087</f>
        <v>0.62500000000000011</v>
      </c>
      <c r="C450" s="22">
        <f>Électricité!P4087</f>
        <v>0</v>
      </c>
      <c r="D450" s="22">
        <f>Électricité!S4087</f>
        <v>0</v>
      </c>
      <c r="E450" s="23" t="str">
        <f t="shared" si="16"/>
        <v>06/19/2019 03:00:00 PM</v>
      </c>
      <c r="F450" s="23" t="str">
        <f t="shared" si="15"/>
        <v>Jun</v>
      </c>
    </row>
    <row r="451" spans="1:6" x14ac:dyDescent="0.4">
      <c r="A451" s="20">
        <f>Électricité!N4088</f>
        <v>43635</v>
      </c>
      <c r="B451" s="21">
        <f>Électricité!O4088</f>
        <v>0.66666666666666674</v>
      </c>
      <c r="C451" s="22">
        <f>Électricité!P4088</f>
        <v>0</v>
      </c>
      <c r="D451" s="22">
        <f>Électricité!S4088</f>
        <v>0</v>
      </c>
      <c r="E451" s="23" t="str">
        <f t="shared" si="16"/>
        <v>06/19/2019 04:00:00 PM</v>
      </c>
      <c r="F451" s="23" t="str">
        <f t="shared" ref="F451:F514" si="17">TEXT(A451,"mmm")</f>
        <v>Jun</v>
      </c>
    </row>
    <row r="452" spans="1:6" x14ac:dyDescent="0.4">
      <c r="A452" s="20">
        <f>Électricité!N4089</f>
        <v>43635</v>
      </c>
      <c r="B452" s="21">
        <f>Électricité!O4089</f>
        <v>0.70833333333333337</v>
      </c>
      <c r="C452" s="22">
        <f>Électricité!P4089</f>
        <v>0</v>
      </c>
      <c r="D452" s="22">
        <f>Électricité!S4089</f>
        <v>0</v>
      </c>
      <c r="E452" s="23" t="str">
        <f t="shared" si="16"/>
        <v>06/19/2019 05:00:00 PM</v>
      </c>
      <c r="F452" s="23" t="str">
        <f t="shared" si="17"/>
        <v>Jun</v>
      </c>
    </row>
    <row r="453" spans="1:6" x14ac:dyDescent="0.4">
      <c r="A453" s="20">
        <f>Électricité!N4090</f>
        <v>43635</v>
      </c>
      <c r="B453" s="21">
        <f>Électricité!O4090</f>
        <v>0.75000000000000011</v>
      </c>
      <c r="C453" s="22">
        <f>Électricité!P4090</f>
        <v>0</v>
      </c>
      <c r="D453" s="22">
        <f>Électricité!S4090</f>
        <v>0</v>
      </c>
      <c r="E453" s="23" t="str">
        <f t="shared" si="16"/>
        <v>06/19/2019 06:00:00 PM</v>
      </c>
      <c r="F453" s="23" t="str">
        <f t="shared" si="17"/>
        <v>Jun</v>
      </c>
    </row>
    <row r="454" spans="1:6" x14ac:dyDescent="0.4">
      <c r="A454" s="20">
        <f>Électricité!N4091</f>
        <v>43635</v>
      </c>
      <c r="B454" s="21">
        <f>Électricité!O4091</f>
        <v>0.79166666666666674</v>
      </c>
      <c r="C454" s="22">
        <f>Électricité!P4091</f>
        <v>0</v>
      </c>
      <c r="D454" s="22">
        <f>Électricité!S4091</f>
        <v>0</v>
      </c>
      <c r="E454" s="23" t="str">
        <f t="shared" si="16"/>
        <v>06/19/2019 07:00:00 PM</v>
      </c>
      <c r="F454" s="23" t="str">
        <f t="shared" si="17"/>
        <v>Jun</v>
      </c>
    </row>
    <row r="455" spans="1:6" x14ac:dyDescent="0.4">
      <c r="A455" s="20">
        <f>Électricité!N4092</f>
        <v>43635</v>
      </c>
      <c r="B455" s="21">
        <f>Électricité!O4092</f>
        <v>0.83333333333333337</v>
      </c>
      <c r="C455" s="22">
        <f>Électricité!P4092</f>
        <v>0</v>
      </c>
      <c r="D455" s="22">
        <f>Électricité!S4092</f>
        <v>0</v>
      </c>
      <c r="E455" s="23" t="str">
        <f t="shared" si="16"/>
        <v>06/19/2019 08:00:00 PM</v>
      </c>
      <c r="F455" s="23" t="str">
        <f t="shared" si="17"/>
        <v>Jun</v>
      </c>
    </row>
    <row r="456" spans="1:6" x14ac:dyDescent="0.4">
      <c r="A456" s="20">
        <f>Électricité!N4093</f>
        <v>43635</v>
      </c>
      <c r="B456" s="21">
        <f>Électricité!O4093</f>
        <v>0.87500000000000011</v>
      </c>
      <c r="C456" s="22">
        <f>Électricité!P4093</f>
        <v>0</v>
      </c>
      <c r="D456" s="22">
        <f>Électricité!S4093</f>
        <v>0</v>
      </c>
      <c r="E456" s="23" t="str">
        <f t="shared" si="16"/>
        <v>06/19/2019 09:00:00 PM</v>
      </c>
      <c r="F456" s="23" t="str">
        <f t="shared" si="17"/>
        <v>Jun</v>
      </c>
    </row>
    <row r="457" spans="1:6" x14ac:dyDescent="0.4">
      <c r="A457" s="20">
        <f>Électricité!N4094</f>
        <v>43635</v>
      </c>
      <c r="B457" s="21">
        <f>Électricité!O4094</f>
        <v>0.91666666666666674</v>
      </c>
      <c r="C457" s="22">
        <f>Électricité!P4094</f>
        <v>0</v>
      </c>
      <c r="D457" s="22">
        <f>Électricité!S4094</f>
        <v>0</v>
      </c>
      <c r="E457" s="23" t="str">
        <f t="shared" si="16"/>
        <v>06/19/2019 10:00:00 PM</v>
      </c>
      <c r="F457" s="23" t="str">
        <f t="shared" si="17"/>
        <v>Jun</v>
      </c>
    </row>
    <row r="458" spans="1:6" x14ac:dyDescent="0.4">
      <c r="A458" s="20">
        <f>Électricité!N4095</f>
        <v>43635</v>
      </c>
      <c r="B458" s="21">
        <f>Électricité!O4095</f>
        <v>0.95833333333333337</v>
      </c>
      <c r="C458" s="22">
        <f>Électricité!P4095</f>
        <v>0</v>
      </c>
      <c r="D458" s="22">
        <f>Électricité!S4095</f>
        <v>0</v>
      </c>
      <c r="E458" s="23" t="str">
        <f t="shared" si="16"/>
        <v>06/19/2019 11:00:00 PM</v>
      </c>
      <c r="F458" s="23" t="str">
        <f t="shared" si="17"/>
        <v>Jun</v>
      </c>
    </row>
    <row r="459" spans="1:6" x14ac:dyDescent="0.4">
      <c r="A459" s="20">
        <f>Électricité!N4096</f>
        <v>43636</v>
      </c>
      <c r="B459" s="21">
        <f>Électricité!O4096</f>
        <v>3.1225022567582528E-17</v>
      </c>
      <c r="C459" s="22">
        <f>Électricité!P4096</f>
        <v>0</v>
      </c>
      <c r="D459" s="22">
        <f>Électricité!S4096</f>
        <v>0</v>
      </c>
      <c r="E459" s="23" t="str">
        <f t="shared" si="16"/>
        <v>06/20/2019 12:00:00 AM</v>
      </c>
      <c r="F459" s="23" t="str">
        <f t="shared" si="17"/>
        <v>Jun</v>
      </c>
    </row>
    <row r="460" spans="1:6" x14ac:dyDescent="0.4">
      <c r="A460" s="20">
        <f>Électricité!N4097</f>
        <v>43636</v>
      </c>
      <c r="B460" s="21">
        <f>Électricité!O4097</f>
        <v>4.1666666666666699E-2</v>
      </c>
      <c r="C460" s="22">
        <f>Électricité!P4097</f>
        <v>0</v>
      </c>
      <c r="D460" s="22">
        <f>Électricité!S4097</f>
        <v>0</v>
      </c>
      <c r="E460" s="23" t="str">
        <f t="shared" ref="E460:E523" si="18">CONCATENATE(TEXT(A460,"mm/dd/yyyy")," ",TEXT(B460,"hh:mm:ss AM/PM"))</f>
        <v>06/20/2019 01:00:00 AM</v>
      </c>
      <c r="F460" s="23" t="str">
        <f t="shared" si="17"/>
        <v>Jun</v>
      </c>
    </row>
    <row r="461" spans="1:6" x14ac:dyDescent="0.4">
      <c r="A461" s="20">
        <f>Électricité!N4098</f>
        <v>43636</v>
      </c>
      <c r="B461" s="21">
        <f>Électricité!O4098</f>
        <v>8.333333333333337E-2</v>
      </c>
      <c r="C461" s="22">
        <f>Électricité!P4098</f>
        <v>0</v>
      </c>
      <c r="D461" s="22">
        <f>Électricité!S4098</f>
        <v>0</v>
      </c>
      <c r="E461" s="23" t="str">
        <f t="shared" si="18"/>
        <v>06/20/2019 02:00:00 AM</v>
      </c>
      <c r="F461" s="23" t="str">
        <f t="shared" si="17"/>
        <v>Jun</v>
      </c>
    </row>
    <row r="462" spans="1:6" x14ac:dyDescent="0.4">
      <c r="A462" s="20">
        <f>Électricité!N4099</f>
        <v>43636</v>
      </c>
      <c r="B462" s="21">
        <f>Électricité!O4099</f>
        <v>0.12500000000000006</v>
      </c>
      <c r="C462" s="22">
        <f>Électricité!P4099</f>
        <v>0</v>
      </c>
      <c r="D462" s="22">
        <f>Électricité!S4099</f>
        <v>0</v>
      </c>
      <c r="E462" s="23" t="str">
        <f t="shared" si="18"/>
        <v>06/20/2019 03:00:00 AM</v>
      </c>
      <c r="F462" s="23" t="str">
        <f t="shared" si="17"/>
        <v>Jun</v>
      </c>
    </row>
    <row r="463" spans="1:6" x14ac:dyDescent="0.4">
      <c r="A463" s="20">
        <f>Électricité!N4100</f>
        <v>43636</v>
      </c>
      <c r="B463" s="21">
        <f>Électricité!O4100</f>
        <v>0.16666666666666669</v>
      </c>
      <c r="C463" s="22">
        <f>Électricité!P4100</f>
        <v>0</v>
      </c>
      <c r="D463" s="22">
        <f>Électricité!S4100</f>
        <v>0</v>
      </c>
      <c r="E463" s="23" t="str">
        <f t="shared" si="18"/>
        <v>06/20/2019 04:00:00 AM</v>
      </c>
      <c r="F463" s="23" t="str">
        <f t="shared" si="17"/>
        <v>Jun</v>
      </c>
    </row>
    <row r="464" spans="1:6" x14ac:dyDescent="0.4">
      <c r="A464" s="20">
        <f>Électricité!N4101</f>
        <v>43636</v>
      </c>
      <c r="B464" s="21">
        <f>Électricité!O4101</f>
        <v>0.20833333333333337</v>
      </c>
      <c r="C464" s="22">
        <f>Électricité!P4101</f>
        <v>0</v>
      </c>
      <c r="D464" s="22">
        <f>Électricité!S4101</f>
        <v>0</v>
      </c>
      <c r="E464" s="23" t="str">
        <f t="shared" si="18"/>
        <v>06/20/2019 05:00:00 AM</v>
      </c>
      <c r="F464" s="23" t="str">
        <f t="shared" si="17"/>
        <v>Jun</v>
      </c>
    </row>
    <row r="465" spans="1:6" x14ac:dyDescent="0.4">
      <c r="A465" s="20">
        <f>Électricité!N4102</f>
        <v>43636</v>
      </c>
      <c r="B465" s="21">
        <f>Électricité!O4102</f>
        <v>0.25</v>
      </c>
      <c r="C465" s="22">
        <f>Électricité!P4102</f>
        <v>0</v>
      </c>
      <c r="D465" s="22">
        <f>Électricité!S4102</f>
        <v>0</v>
      </c>
      <c r="E465" s="23" t="str">
        <f t="shared" si="18"/>
        <v>06/20/2019 06:00:00 AM</v>
      </c>
      <c r="F465" s="23" t="str">
        <f t="shared" si="17"/>
        <v>Jun</v>
      </c>
    </row>
    <row r="466" spans="1:6" x14ac:dyDescent="0.4">
      <c r="A466" s="20">
        <f>Électricité!N4103</f>
        <v>43636</v>
      </c>
      <c r="B466" s="21">
        <f>Électricité!O4103</f>
        <v>0.29166666666666669</v>
      </c>
      <c r="C466" s="22">
        <f>Électricité!P4103</f>
        <v>0</v>
      </c>
      <c r="D466" s="22">
        <f>Électricité!S4103</f>
        <v>0</v>
      </c>
      <c r="E466" s="23" t="str">
        <f t="shared" si="18"/>
        <v>06/20/2019 07:00:00 AM</v>
      </c>
      <c r="F466" s="23" t="str">
        <f t="shared" si="17"/>
        <v>Jun</v>
      </c>
    </row>
    <row r="467" spans="1:6" x14ac:dyDescent="0.4">
      <c r="A467" s="20">
        <f>Électricité!N4104</f>
        <v>43636</v>
      </c>
      <c r="B467" s="21">
        <f>Électricité!O4104</f>
        <v>0.33333333333333337</v>
      </c>
      <c r="C467" s="22">
        <f>Électricité!P4104</f>
        <v>0</v>
      </c>
      <c r="D467" s="22">
        <f>Électricité!S4104</f>
        <v>0</v>
      </c>
      <c r="E467" s="23" t="str">
        <f t="shared" si="18"/>
        <v>06/20/2019 08:00:00 AM</v>
      </c>
      <c r="F467" s="23" t="str">
        <f t="shared" si="17"/>
        <v>Jun</v>
      </c>
    </row>
    <row r="468" spans="1:6" x14ac:dyDescent="0.4">
      <c r="A468" s="20">
        <f>Électricité!N4105</f>
        <v>43636</v>
      </c>
      <c r="B468" s="21">
        <f>Électricité!O4105</f>
        <v>0.375</v>
      </c>
      <c r="C468" s="22">
        <f>Électricité!P4105</f>
        <v>0</v>
      </c>
      <c r="D468" s="22">
        <f>Électricité!S4105</f>
        <v>0</v>
      </c>
      <c r="E468" s="23" t="str">
        <f t="shared" si="18"/>
        <v>06/20/2019 09:00:00 AM</v>
      </c>
      <c r="F468" s="23" t="str">
        <f t="shared" si="17"/>
        <v>Jun</v>
      </c>
    </row>
    <row r="469" spans="1:6" x14ac:dyDescent="0.4">
      <c r="A469" s="20">
        <f>Électricité!N4106</f>
        <v>43636</v>
      </c>
      <c r="B469" s="21">
        <f>Électricité!O4106</f>
        <v>0.41666666666666669</v>
      </c>
      <c r="C469" s="22">
        <f>Électricité!P4106</f>
        <v>0</v>
      </c>
      <c r="D469" s="22">
        <f>Électricité!S4106</f>
        <v>0</v>
      </c>
      <c r="E469" s="23" t="str">
        <f t="shared" si="18"/>
        <v>06/20/2019 10:00:00 AM</v>
      </c>
      <c r="F469" s="23" t="str">
        <f t="shared" si="17"/>
        <v>Jun</v>
      </c>
    </row>
    <row r="470" spans="1:6" x14ac:dyDescent="0.4">
      <c r="A470" s="20">
        <f>Électricité!N4107</f>
        <v>43636</v>
      </c>
      <c r="B470" s="21">
        <f>Électricité!O4107</f>
        <v>0.45833333333333337</v>
      </c>
      <c r="C470" s="22">
        <f>Électricité!P4107</f>
        <v>0</v>
      </c>
      <c r="D470" s="22">
        <f>Électricité!S4107</f>
        <v>0</v>
      </c>
      <c r="E470" s="23" t="str">
        <f t="shared" si="18"/>
        <v>06/20/2019 11:00:00 AM</v>
      </c>
      <c r="F470" s="23" t="str">
        <f t="shared" si="17"/>
        <v>Jun</v>
      </c>
    </row>
    <row r="471" spans="1:6" x14ac:dyDescent="0.4">
      <c r="A471" s="20">
        <f>Électricité!N4108</f>
        <v>43636</v>
      </c>
      <c r="B471" s="21">
        <f>Électricité!O4108</f>
        <v>0.50000000000000011</v>
      </c>
      <c r="C471" s="22">
        <f>Électricité!P4108</f>
        <v>0</v>
      </c>
      <c r="D471" s="22">
        <f>Électricité!S4108</f>
        <v>0</v>
      </c>
      <c r="E471" s="23" t="str">
        <f t="shared" si="18"/>
        <v>06/20/2019 12:00:00 PM</v>
      </c>
      <c r="F471" s="23" t="str">
        <f t="shared" si="17"/>
        <v>Jun</v>
      </c>
    </row>
    <row r="472" spans="1:6" x14ac:dyDescent="0.4">
      <c r="A472" s="20">
        <f>Électricité!N4109</f>
        <v>43636</v>
      </c>
      <c r="B472" s="21">
        <f>Électricité!O4109</f>
        <v>0.54166666666666674</v>
      </c>
      <c r="C472" s="22">
        <f>Électricité!P4109</f>
        <v>0</v>
      </c>
      <c r="D472" s="22">
        <f>Électricité!S4109</f>
        <v>0</v>
      </c>
      <c r="E472" s="23" t="str">
        <f t="shared" si="18"/>
        <v>06/20/2019 01:00:00 PM</v>
      </c>
      <c r="F472" s="23" t="str">
        <f t="shared" si="17"/>
        <v>Jun</v>
      </c>
    </row>
    <row r="473" spans="1:6" x14ac:dyDescent="0.4">
      <c r="A473" s="20">
        <f>Électricité!N4110</f>
        <v>43636</v>
      </c>
      <c r="B473" s="21">
        <f>Électricité!O4110</f>
        <v>0.58333333333333337</v>
      </c>
      <c r="C473" s="22">
        <f>Électricité!P4110</f>
        <v>0</v>
      </c>
      <c r="D473" s="22">
        <f>Électricité!S4110</f>
        <v>0</v>
      </c>
      <c r="E473" s="23" t="str">
        <f t="shared" si="18"/>
        <v>06/20/2019 02:00:00 PM</v>
      </c>
      <c r="F473" s="23" t="str">
        <f t="shared" si="17"/>
        <v>Jun</v>
      </c>
    </row>
    <row r="474" spans="1:6" x14ac:dyDescent="0.4">
      <c r="A474" s="20">
        <f>Électricité!N4111</f>
        <v>43636</v>
      </c>
      <c r="B474" s="21">
        <f>Électricité!O4111</f>
        <v>0.62500000000000011</v>
      </c>
      <c r="C474" s="22">
        <f>Électricité!P4111</f>
        <v>0</v>
      </c>
      <c r="D474" s="22">
        <f>Électricité!S4111</f>
        <v>0</v>
      </c>
      <c r="E474" s="23" t="str">
        <f t="shared" si="18"/>
        <v>06/20/2019 03:00:00 PM</v>
      </c>
      <c r="F474" s="23" t="str">
        <f t="shared" si="17"/>
        <v>Jun</v>
      </c>
    </row>
    <row r="475" spans="1:6" x14ac:dyDescent="0.4">
      <c r="A475" s="20">
        <f>Électricité!N4112</f>
        <v>43636</v>
      </c>
      <c r="B475" s="21">
        <f>Électricité!O4112</f>
        <v>0.66666666666666674</v>
      </c>
      <c r="C475" s="22">
        <f>Électricité!P4112</f>
        <v>0</v>
      </c>
      <c r="D475" s="22">
        <f>Électricité!S4112</f>
        <v>0</v>
      </c>
      <c r="E475" s="23" t="str">
        <f t="shared" si="18"/>
        <v>06/20/2019 04:00:00 PM</v>
      </c>
      <c r="F475" s="23" t="str">
        <f t="shared" si="17"/>
        <v>Jun</v>
      </c>
    </row>
    <row r="476" spans="1:6" x14ac:dyDescent="0.4">
      <c r="A476" s="20">
        <f>Électricité!N4113</f>
        <v>43636</v>
      </c>
      <c r="B476" s="21">
        <f>Électricité!O4113</f>
        <v>0.70833333333333337</v>
      </c>
      <c r="C476" s="22">
        <f>Électricité!P4113</f>
        <v>0</v>
      </c>
      <c r="D476" s="22">
        <f>Électricité!S4113</f>
        <v>0</v>
      </c>
      <c r="E476" s="23" t="str">
        <f t="shared" si="18"/>
        <v>06/20/2019 05:00:00 PM</v>
      </c>
      <c r="F476" s="23" t="str">
        <f t="shared" si="17"/>
        <v>Jun</v>
      </c>
    </row>
    <row r="477" spans="1:6" x14ac:dyDescent="0.4">
      <c r="A477" s="20">
        <f>Électricité!N4114</f>
        <v>43636</v>
      </c>
      <c r="B477" s="21">
        <f>Électricité!O4114</f>
        <v>0.75000000000000011</v>
      </c>
      <c r="C477" s="22">
        <f>Électricité!P4114</f>
        <v>0</v>
      </c>
      <c r="D477" s="22">
        <f>Électricité!S4114</f>
        <v>0</v>
      </c>
      <c r="E477" s="23" t="str">
        <f t="shared" si="18"/>
        <v>06/20/2019 06:00:00 PM</v>
      </c>
      <c r="F477" s="23" t="str">
        <f t="shared" si="17"/>
        <v>Jun</v>
      </c>
    </row>
    <row r="478" spans="1:6" x14ac:dyDescent="0.4">
      <c r="A478" s="20">
        <f>Électricité!N4115</f>
        <v>43636</v>
      </c>
      <c r="B478" s="21">
        <f>Électricité!O4115</f>
        <v>0.79166666666666674</v>
      </c>
      <c r="C478" s="22">
        <f>Électricité!P4115</f>
        <v>0</v>
      </c>
      <c r="D478" s="22">
        <f>Électricité!S4115</f>
        <v>0</v>
      </c>
      <c r="E478" s="23" t="str">
        <f t="shared" si="18"/>
        <v>06/20/2019 07:00:00 PM</v>
      </c>
      <c r="F478" s="23" t="str">
        <f t="shared" si="17"/>
        <v>Jun</v>
      </c>
    </row>
    <row r="479" spans="1:6" x14ac:dyDescent="0.4">
      <c r="A479" s="20">
        <f>Électricité!N4116</f>
        <v>43636</v>
      </c>
      <c r="B479" s="21">
        <f>Électricité!O4116</f>
        <v>0.83333333333333337</v>
      </c>
      <c r="C479" s="22">
        <f>Électricité!P4116</f>
        <v>0</v>
      </c>
      <c r="D479" s="22">
        <f>Électricité!S4116</f>
        <v>0</v>
      </c>
      <c r="E479" s="23" t="str">
        <f t="shared" si="18"/>
        <v>06/20/2019 08:00:00 PM</v>
      </c>
      <c r="F479" s="23" t="str">
        <f t="shared" si="17"/>
        <v>Jun</v>
      </c>
    </row>
    <row r="480" spans="1:6" x14ac:dyDescent="0.4">
      <c r="A480" s="20">
        <f>Électricité!N4117</f>
        <v>43636</v>
      </c>
      <c r="B480" s="21">
        <f>Électricité!O4117</f>
        <v>0.87500000000000011</v>
      </c>
      <c r="C480" s="22">
        <f>Électricité!P4117</f>
        <v>0</v>
      </c>
      <c r="D480" s="22">
        <f>Électricité!S4117</f>
        <v>0</v>
      </c>
      <c r="E480" s="23" t="str">
        <f t="shared" si="18"/>
        <v>06/20/2019 09:00:00 PM</v>
      </c>
      <c r="F480" s="23" t="str">
        <f t="shared" si="17"/>
        <v>Jun</v>
      </c>
    </row>
    <row r="481" spans="1:6" x14ac:dyDescent="0.4">
      <c r="A481" s="20">
        <f>Électricité!N4118</f>
        <v>43636</v>
      </c>
      <c r="B481" s="21">
        <f>Électricité!O4118</f>
        <v>0.91666666666666674</v>
      </c>
      <c r="C481" s="22">
        <f>Électricité!P4118</f>
        <v>0</v>
      </c>
      <c r="D481" s="22">
        <f>Électricité!S4118</f>
        <v>0</v>
      </c>
      <c r="E481" s="23" t="str">
        <f t="shared" si="18"/>
        <v>06/20/2019 10:00:00 PM</v>
      </c>
      <c r="F481" s="23" t="str">
        <f t="shared" si="17"/>
        <v>Jun</v>
      </c>
    </row>
    <row r="482" spans="1:6" x14ac:dyDescent="0.4">
      <c r="A482" s="20">
        <f>Électricité!N4119</f>
        <v>43636</v>
      </c>
      <c r="B482" s="21">
        <f>Électricité!O4119</f>
        <v>0.95833333333333337</v>
      </c>
      <c r="C482" s="22">
        <f>Électricité!P4119</f>
        <v>0</v>
      </c>
      <c r="D482" s="22">
        <f>Électricité!S4119</f>
        <v>0</v>
      </c>
      <c r="E482" s="23" t="str">
        <f t="shared" si="18"/>
        <v>06/20/2019 11:00:00 PM</v>
      </c>
      <c r="F482" s="23" t="str">
        <f t="shared" si="17"/>
        <v>Jun</v>
      </c>
    </row>
    <row r="483" spans="1:6" x14ac:dyDescent="0.4">
      <c r="A483" s="20">
        <f>Électricité!N4120</f>
        <v>43637</v>
      </c>
      <c r="B483" s="21">
        <f>Électricité!O4120</f>
        <v>3.1225022567582528E-17</v>
      </c>
      <c r="C483" s="22">
        <f>Électricité!P4120</f>
        <v>0</v>
      </c>
      <c r="D483" s="22">
        <f>Électricité!S4120</f>
        <v>0</v>
      </c>
      <c r="E483" s="23" t="str">
        <f t="shared" si="18"/>
        <v>06/21/2019 12:00:00 AM</v>
      </c>
      <c r="F483" s="23" t="str">
        <f t="shared" si="17"/>
        <v>Jun</v>
      </c>
    </row>
    <row r="484" spans="1:6" x14ac:dyDescent="0.4">
      <c r="A484" s="20">
        <f>Électricité!N4121</f>
        <v>43637</v>
      </c>
      <c r="B484" s="21">
        <f>Électricité!O4121</f>
        <v>4.1666666666666699E-2</v>
      </c>
      <c r="C484" s="22">
        <f>Électricité!P4121</f>
        <v>0</v>
      </c>
      <c r="D484" s="22">
        <f>Électricité!S4121</f>
        <v>0</v>
      </c>
      <c r="E484" s="23" t="str">
        <f t="shared" si="18"/>
        <v>06/21/2019 01:00:00 AM</v>
      </c>
      <c r="F484" s="23" t="str">
        <f t="shared" si="17"/>
        <v>Jun</v>
      </c>
    </row>
    <row r="485" spans="1:6" x14ac:dyDescent="0.4">
      <c r="A485" s="20">
        <f>Électricité!N4122</f>
        <v>43637</v>
      </c>
      <c r="B485" s="21">
        <f>Électricité!O4122</f>
        <v>8.333333333333337E-2</v>
      </c>
      <c r="C485" s="22">
        <f>Électricité!P4122</f>
        <v>0</v>
      </c>
      <c r="D485" s="22">
        <f>Électricité!S4122</f>
        <v>0</v>
      </c>
      <c r="E485" s="23" t="str">
        <f t="shared" si="18"/>
        <v>06/21/2019 02:00:00 AM</v>
      </c>
      <c r="F485" s="23" t="str">
        <f t="shared" si="17"/>
        <v>Jun</v>
      </c>
    </row>
    <row r="486" spans="1:6" x14ac:dyDescent="0.4">
      <c r="A486" s="20">
        <f>Électricité!N4123</f>
        <v>43637</v>
      </c>
      <c r="B486" s="21">
        <f>Électricité!O4123</f>
        <v>0.12500000000000006</v>
      </c>
      <c r="C486" s="22">
        <f>Électricité!P4123</f>
        <v>0</v>
      </c>
      <c r="D486" s="22">
        <f>Électricité!S4123</f>
        <v>0</v>
      </c>
      <c r="E486" s="23" t="str">
        <f t="shared" si="18"/>
        <v>06/21/2019 03:00:00 AM</v>
      </c>
      <c r="F486" s="23" t="str">
        <f t="shared" si="17"/>
        <v>Jun</v>
      </c>
    </row>
    <row r="487" spans="1:6" x14ac:dyDescent="0.4">
      <c r="A487" s="20">
        <f>Électricité!N4124</f>
        <v>43637</v>
      </c>
      <c r="B487" s="21">
        <f>Électricité!O4124</f>
        <v>0.16666666666666669</v>
      </c>
      <c r="C487" s="22">
        <f>Électricité!P4124</f>
        <v>0</v>
      </c>
      <c r="D487" s="22">
        <f>Électricité!S4124</f>
        <v>0</v>
      </c>
      <c r="E487" s="23" t="str">
        <f t="shared" si="18"/>
        <v>06/21/2019 04:00:00 AM</v>
      </c>
      <c r="F487" s="23" t="str">
        <f t="shared" si="17"/>
        <v>Jun</v>
      </c>
    </row>
    <row r="488" spans="1:6" x14ac:dyDescent="0.4">
      <c r="A488" s="20">
        <f>Électricité!N4125</f>
        <v>43637</v>
      </c>
      <c r="B488" s="21">
        <f>Électricité!O4125</f>
        <v>0.20833333333333337</v>
      </c>
      <c r="C488" s="22">
        <f>Électricité!P4125</f>
        <v>0</v>
      </c>
      <c r="D488" s="22">
        <f>Électricité!S4125</f>
        <v>0</v>
      </c>
      <c r="E488" s="23" t="str">
        <f t="shared" si="18"/>
        <v>06/21/2019 05:00:00 AM</v>
      </c>
      <c r="F488" s="23" t="str">
        <f t="shared" si="17"/>
        <v>Jun</v>
      </c>
    </row>
    <row r="489" spans="1:6" x14ac:dyDescent="0.4">
      <c r="A489" s="20">
        <f>Électricité!N4126</f>
        <v>43637</v>
      </c>
      <c r="B489" s="21">
        <f>Électricité!O4126</f>
        <v>0.25</v>
      </c>
      <c r="C489" s="22">
        <f>Électricité!P4126</f>
        <v>0</v>
      </c>
      <c r="D489" s="22">
        <f>Électricité!S4126</f>
        <v>0</v>
      </c>
      <c r="E489" s="23" t="str">
        <f t="shared" si="18"/>
        <v>06/21/2019 06:00:00 AM</v>
      </c>
      <c r="F489" s="23" t="str">
        <f t="shared" si="17"/>
        <v>Jun</v>
      </c>
    </row>
    <row r="490" spans="1:6" x14ac:dyDescent="0.4">
      <c r="A490" s="20">
        <f>Électricité!N4127</f>
        <v>43637</v>
      </c>
      <c r="B490" s="21">
        <f>Électricité!O4127</f>
        <v>0.29166666666666669</v>
      </c>
      <c r="C490" s="22">
        <f>Électricité!P4127</f>
        <v>0</v>
      </c>
      <c r="D490" s="22">
        <f>Électricité!S4127</f>
        <v>0</v>
      </c>
      <c r="E490" s="23" t="str">
        <f t="shared" si="18"/>
        <v>06/21/2019 07:00:00 AM</v>
      </c>
      <c r="F490" s="23" t="str">
        <f t="shared" si="17"/>
        <v>Jun</v>
      </c>
    </row>
    <row r="491" spans="1:6" x14ac:dyDescent="0.4">
      <c r="A491" s="20">
        <f>Électricité!N4128</f>
        <v>43637</v>
      </c>
      <c r="B491" s="21">
        <f>Électricité!O4128</f>
        <v>0.33333333333333337</v>
      </c>
      <c r="C491" s="22">
        <f>Électricité!P4128</f>
        <v>0</v>
      </c>
      <c r="D491" s="22">
        <f>Électricité!S4128</f>
        <v>0</v>
      </c>
      <c r="E491" s="23" t="str">
        <f t="shared" si="18"/>
        <v>06/21/2019 08:00:00 AM</v>
      </c>
      <c r="F491" s="23" t="str">
        <f t="shared" si="17"/>
        <v>Jun</v>
      </c>
    </row>
    <row r="492" spans="1:6" x14ac:dyDescent="0.4">
      <c r="A492" s="20">
        <f>Électricité!N4129</f>
        <v>43637</v>
      </c>
      <c r="B492" s="21">
        <f>Électricité!O4129</f>
        <v>0.375</v>
      </c>
      <c r="C492" s="22">
        <f>Électricité!P4129</f>
        <v>0</v>
      </c>
      <c r="D492" s="22">
        <f>Électricité!S4129</f>
        <v>0</v>
      </c>
      <c r="E492" s="23" t="str">
        <f t="shared" si="18"/>
        <v>06/21/2019 09:00:00 AM</v>
      </c>
      <c r="F492" s="23" t="str">
        <f t="shared" si="17"/>
        <v>Jun</v>
      </c>
    </row>
    <row r="493" spans="1:6" x14ac:dyDescent="0.4">
      <c r="A493" s="20">
        <f>Électricité!N4130</f>
        <v>43637</v>
      </c>
      <c r="B493" s="21">
        <f>Électricité!O4130</f>
        <v>0.41666666666666669</v>
      </c>
      <c r="C493" s="22">
        <f>Électricité!P4130</f>
        <v>0</v>
      </c>
      <c r="D493" s="22">
        <f>Électricité!S4130</f>
        <v>0</v>
      </c>
      <c r="E493" s="23" t="str">
        <f t="shared" si="18"/>
        <v>06/21/2019 10:00:00 AM</v>
      </c>
      <c r="F493" s="23" t="str">
        <f t="shared" si="17"/>
        <v>Jun</v>
      </c>
    </row>
    <row r="494" spans="1:6" x14ac:dyDescent="0.4">
      <c r="A494" s="20">
        <f>Électricité!N4131</f>
        <v>43637</v>
      </c>
      <c r="B494" s="21">
        <f>Électricité!O4131</f>
        <v>0.45833333333333337</v>
      </c>
      <c r="C494" s="22">
        <f>Électricité!P4131</f>
        <v>0</v>
      </c>
      <c r="D494" s="22">
        <f>Électricité!S4131</f>
        <v>0</v>
      </c>
      <c r="E494" s="23" t="str">
        <f t="shared" si="18"/>
        <v>06/21/2019 11:00:00 AM</v>
      </c>
      <c r="F494" s="23" t="str">
        <f t="shared" si="17"/>
        <v>Jun</v>
      </c>
    </row>
    <row r="495" spans="1:6" x14ac:dyDescent="0.4">
      <c r="A495" s="20">
        <f>Électricité!N4132</f>
        <v>43637</v>
      </c>
      <c r="B495" s="21">
        <f>Électricité!O4132</f>
        <v>0.50000000000000011</v>
      </c>
      <c r="C495" s="22">
        <f>Électricité!P4132</f>
        <v>0</v>
      </c>
      <c r="D495" s="22">
        <f>Électricité!S4132</f>
        <v>0</v>
      </c>
      <c r="E495" s="23" t="str">
        <f t="shared" si="18"/>
        <v>06/21/2019 12:00:00 PM</v>
      </c>
      <c r="F495" s="23" t="str">
        <f t="shared" si="17"/>
        <v>Jun</v>
      </c>
    </row>
    <row r="496" spans="1:6" x14ac:dyDescent="0.4">
      <c r="A496" s="20">
        <f>Électricité!N4133</f>
        <v>43637</v>
      </c>
      <c r="B496" s="21">
        <f>Électricité!O4133</f>
        <v>0.54166666666666674</v>
      </c>
      <c r="C496" s="22">
        <f>Électricité!P4133</f>
        <v>0</v>
      </c>
      <c r="D496" s="22">
        <f>Électricité!S4133</f>
        <v>0</v>
      </c>
      <c r="E496" s="23" t="str">
        <f t="shared" si="18"/>
        <v>06/21/2019 01:00:00 PM</v>
      </c>
      <c r="F496" s="23" t="str">
        <f t="shared" si="17"/>
        <v>Jun</v>
      </c>
    </row>
    <row r="497" spans="1:6" x14ac:dyDescent="0.4">
      <c r="A497" s="20">
        <f>Électricité!N4134</f>
        <v>43637</v>
      </c>
      <c r="B497" s="21">
        <f>Électricité!O4134</f>
        <v>0.58333333333333337</v>
      </c>
      <c r="C497" s="22">
        <f>Électricité!P4134</f>
        <v>0</v>
      </c>
      <c r="D497" s="22">
        <f>Électricité!S4134</f>
        <v>0</v>
      </c>
      <c r="E497" s="23" t="str">
        <f t="shared" si="18"/>
        <v>06/21/2019 02:00:00 PM</v>
      </c>
      <c r="F497" s="23" t="str">
        <f t="shared" si="17"/>
        <v>Jun</v>
      </c>
    </row>
    <row r="498" spans="1:6" x14ac:dyDescent="0.4">
      <c r="A498" s="20">
        <f>Électricité!N4135</f>
        <v>43637</v>
      </c>
      <c r="B498" s="21">
        <f>Électricité!O4135</f>
        <v>0.62500000000000011</v>
      </c>
      <c r="C498" s="22">
        <f>Électricité!P4135</f>
        <v>0</v>
      </c>
      <c r="D498" s="22">
        <f>Électricité!S4135</f>
        <v>0</v>
      </c>
      <c r="E498" s="23" t="str">
        <f t="shared" si="18"/>
        <v>06/21/2019 03:00:00 PM</v>
      </c>
      <c r="F498" s="23" t="str">
        <f t="shared" si="17"/>
        <v>Jun</v>
      </c>
    </row>
    <row r="499" spans="1:6" x14ac:dyDescent="0.4">
      <c r="A499" s="20">
        <f>Électricité!N4136</f>
        <v>43637</v>
      </c>
      <c r="B499" s="21">
        <f>Électricité!O4136</f>
        <v>0.66666666666666674</v>
      </c>
      <c r="C499" s="22">
        <f>Électricité!P4136</f>
        <v>0</v>
      </c>
      <c r="D499" s="22">
        <f>Électricité!S4136</f>
        <v>0</v>
      </c>
      <c r="E499" s="23" t="str">
        <f t="shared" si="18"/>
        <v>06/21/2019 04:00:00 PM</v>
      </c>
      <c r="F499" s="23" t="str">
        <f t="shared" si="17"/>
        <v>Jun</v>
      </c>
    </row>
    <row r="500" spans="1:6" x14ac:dyDescent="0.4">
      <c r="A500" s="20">
        <f>Électricité!N4137</f>
        <v>43637</v>
      </c>
      <c r="B500" s="21">
        <f>Électricité!O4137</f>
        <v>0.70833333333333337</v>
      </c>
      <c r="C500" s="22">
        <f>Électricité!P4137</f>
        <v>0</v>
      </c>
      <c r="D500" s="22">
        <f>Électricité!S4137</f>
        <v>0</v>
      </c>
      <c r="E500" s="23" t="str">
        <f t="shared" si="18"/>
        <v>06/21/2019 05:00:00 PM</v>
      </c>
      <c r="F500" s="23" t="str">
        <f t="shared" si="17"/>
        <v>Jun</v>
      </c>
    </row>
    <row r="501" spans="1:6" x14ac:dyDescent="0.4">
      <c r="A501" s="20">
        <f>Électricité!N4138</f>
        <v>43637</v>
      </c>
      <c r="B501" s="21">
        <f>Électricité!O4138</f>
        <v>0.75000000000000011</v>
      </c>
      <c r="C501" s="22">
        <f>Électricité!P4138</f>
        <v>0</v>
      </c>
      <c r="D501" s="22">
        <f>Électricité!S4138</f>
        <v>0</v>
      </c>
      <c r="E501" s="23" t="str">
        <f t="shared" si="18"/>
        <v>06/21/2019 06:00:00 PM</v>
      </c>
      <c r="F501" s="23" t="str">
        <f t="shared" si="17"/>
        <v>Jun</v>
      </c>
    </row>
    <row r="502" spans="1:6" x14ac:dyDescent="0.4">
      <c r="A502" s="20">
        <f>Électricité!N4139</f>
        <v>43637</v>
      </c>
      <c r="B502" s="21">
        <f>Électricité!O4139</f>
        <v>0.79166666666666674</v>
      </c>
      <c r="C502" s="22">
        <f>Électricité!P4139</f>
        <v>0</v>
      </c>
      <c r="D502" s="22">
        <f>Électricité!S4139</f>
        <v>0</v>
      </c>
      <c r="E502" s="23" t="str">
        <f t="shared" si="18"/>
        <v>06/21/2019 07:00:00 PM</v>
      </c>
      <c r="F502" s="23" t="str">
        <f t="shared" si="17"/>
        <v>Jun</v>
      </c>
    </row>
    <row r="503" spans="1:6" x14ac:dyDescent="0.4">
      <c r="A503" s="20">
        <f>Électricité!N4140</f>
        <v>43637</v>
      </c>
      <c r="B503" s="21">
        <f>Électricité!O4140</f>
        <v>0.83333333333333337</v>
      </c>
      <c r="C503" s="22">
        <f>Électricité!P4140</f>
        <v>0</v>
      </c>
      <c r="D503" s="22">
        <f>Électricité!S4140</f>
        <v>0</v>
      </c>
      <c r="E503" s="23" t="str">
        <f t="shared" si="18"/>
        <v>06/21/2019 08:00:00 PM</v>
      </c>
      <c r="F503" s="23" t="str">
        <f t="shared" si="17"/>
        <v>Jun</v>
      </c>
    </row>
    <row r="504" spans="1:6" x14ac:dyDescent="0.4">
      <c r="A504" s="20">
        <f>Électricité!N4141</f>
        <v>43637</v>
      </c>
      <c r="B504" s="21">
        <f>Électricité!O4141</f>
        <v>0.87500000000000011</v>
      </c>
      <c r="C504" s="22">
        <f>Électricité!P4141</f>
        <v>0</v>
      </c>
      <c r="D504" s="22">
        <f>Électricité!S4141</f>
        <v>0</v>
      </c>
      <c r="E504" s="23" t="str">
        <f t="shared" si="18"/>
        <v>06/21/2019 09:00:00 PM</v>
      </c>
      <c r="F504" s="23" t="str">
        <f t="shared" si="17"/>
        <v>Jun</v>
      </c>
    </row>
    <row r="505" spans="1:6" x14ac:dyDescent="0.4">
      <c r="A505" s="20">
        <f>Électricité!N4142</f>
        <v>43637</v>
      </c>
      <c r="B505" s="21">
        <f>Électricité!O4142</f>
        <v>0.91666666666666674</v>
      </c>
      <c r="C505" s="22">
        <f>Électricité!P4142</f>
        <v>0</v>
      </c>
      <c r="D505" s="22">
        <f>Électricité!S4142</f>
        <v>0</v>
      </c>
      <c r="E505" s="23" t="str">
        <f t="shared" si="18"/>
        <v>06/21/2019 10:00:00 PM</v>
      </c>
      <c r="F505" s="23" t="str">
        <f t="shared" si="17"/>
        <v>Jun</v>
      </c>
    </row>
    <row r="506" spans="1:6" x14ac:dyDescent="0.4">
      <c r="A506" s="20">
        <f>Électricité!N4143</f>
        <v>43637</v>
      </c>
      <c r="B506" s="21">
        <f>Électricité!O4143</f>
        <v>0.95833333333333337</v>
      </c>
      <c r="C506" s="22">
        <f>Électricité!P4143</f>
        <v>0</v>
      </c>
      <c r="D506" s="22">
        <f>Électricité!S4143</f>
        <v>0</v>
      </c>
      <c r="E506" s="23" t="str">
        <f t="shared" si="18"/>
        <v>06/21/2019 11:00:00 PM</v>
      </c>
      <c r="F506" s="23" t="str">
        <f t="shared" si="17"/>
        <v>Jun</v>
      </c>
    </row>
    <row r="507" spans="1:6" x14ac:dyDescent="0.4">
      <c r="A507" s="20">
        <f>Électricité!N4144</f>
        <v>43638</v>
      </c>
      <c r="B507" s="21">
        <f>Électricité!O4144</f>
        <v>3.1225022567582528E-17</v>
      </c>
      <c r="C507" s="22">
        <f>Électricité!P4144</f>
        <v>0</v>
      </c>
      <c r="D507" s="22">
        <f>Électricité!S4144</f>
        <v>0</v>
      </c>
      <c r="E507" s="23" t="str">
        <f t="shared" si="18"/>
        <v>06/22/2019 12:00:00 AM</v>
      </c>
      <c r="F507" s="23" t="str">
        <f t="shared" si="17"/>
        <v>Jun</v>
      </c>
    </row>
    <row r="508" spans="1:6" x14ac:dyDescent="0.4">
      <c r="A508" s="20">
        <f>Électricité!N4145</f>
        <v>43638</v>
      </c>
      <c r="B508" s="21">
        <f>Électricité!O4145</f>
        <v>4.1666666666666699E-2</v>
      </c>
      <c r="C508" s="22">
        <f>Électricité!P4145</f>
        <v>0</v>
      </c>
      <c r="D508" s="22">
        <f>Électricité!S4145</f>
        <v>0</v>
      </c>
      <c r="E508" s="23" t="str">
        <f t="shared" si="18"/>
        <v>06/22/2019 01:00:00 AM</v>
      </c>
      <c r="F508" s="23" t="str">
        <f t="shared" si="17"/>
        <v>Jun</v>
      </c>
    </row>
    <row r="509" spans="1:6" x14ac:dyDescent="0.4">
      <c r="A509" s="20">
        <f>Électricité!N4146</f>
        <v>43638</v>
      </c>
      <c r="B509" s="21">
        <f>Électricité!O4146</f>
        <v>8.333333333333337E-2</v>
      </c>
      <c r="C509" s="22">
        <f>Électricité!P4146</f>
        <v>0</v>
      </c>
      <c r="D509" s="22">
        <f>Électricité!S4146</f>
        <v>0</v>
      </c>
      <c r="E509" s="23" t="str">
        <f t="shared" si="18"/>
        <v>06/22/2019 02:00:00 AM</v>
      </c>
      <c r="F509" s="23" t="str">
        <f t="shared" si="17"/>
        <v>Jun</v>
      </c>
    </row>
    <row r="510" spans="1:6" x14ac:dyDescent="0.4">
      <c r="A510" s="20">
        <f>Électricité!N4147</f>
        <v>43638</v>
      </c>
      <c r="B510" s="21">
        <f>Électricité!O4147</f>
        <v>0.12500000000000006</v>
      </c>
      <c r="C510" s="22">
        <f>Électricité!P4147</f>
        <v>0</v>
      </c>
      <c r="D510" s="22">
        <f>Électricité!S4147</f>
        <v>0</v>
      </c>
      <c r="E510" s="23" t="str">
        <f t="shared" si="18"/>
        <v>06/22/2019 03:00:00 AM</v>
      </c>
      <c r="F510" s="23" t="str">
        <f t="shared" si="17"/>
        <v>Jun</v>
      </c>
    </row>
    <row r="511" spans="1:6" x14ac:dyDescent="0.4">
      <c r="A511" s="20">
        <f>Électricité!N4148</f>
        <v>43638</v>
      </c>
      <c r="B511" s="21">
        <f>Électricité!O4148</f>
        <v>0.16666666666666669</v>
      </c>
      <c r="C511" s="22">
        <f>Électricité!P4148</f>
        <v>0</v>
      </c>
      <c r="D511" s="22">
        <f>Électricité!S4148</f>
        <v>0</v>
      </c>
      <c r="E511" s="23" t="str">
        <f t="shared" si="18"/>
        <v>06/22/2019 04:00:00 AM</v>
      </c>
      <c r="F511" s="23" t="str">
        <f t="shared" si="17"/>
        <v>Jun</v>
      </c>
    </row>
    <row r="512" spans="1:6" x14ac:dyDescent="0.4">
      <c r="A512" s="20">
        <f>Électricité!N4149</f>
        <v>43638</v>
      </c>
      <c r="B512" s="21">
        <f>Électricité!O4149</f>
        <v>0.20833333333333337</v>
      </c>
      <c r="C512" s="22">
        <f>Électricité!P4149</f>
        <v>0</v>
      </c>
      <c r="D512" s="22">
        <f>Électricité!S4149</f>
        <v>0</v>
      </c>
      <c r="E512" s="23" t="str">
        <f t="shared" si="18"/>
        <v>06/22/2019 05:00:00 AM</v>
      </c>
      <c r="F512" s="23" t="str">
        <f t="shared" si="17"/>
        <v>Jun</v>
      </c>
    </row>
    <row r="513" spans="1:6" x14ac:dyDescent="0.4">
      <c r="A513" s="20">
        <f>Électricité!N4150</f>
        <v>43638</v>
      </c>
      <c r="B513" s="21">
        <f>Électricité!O4150</f>
        <v>0.25</v>
      </c>
      <c r="C513" s="22">
        <f>Électricité!P4150</f>
        <v>0</v>
      </c>
      <c r="D513" s="22">
        <f>Électricité!S4150</f>
        <v>0</v>
      </c>
      <c r="E513" s="23" t="str">
        <f t="shared" si="18"/>
        <v>06/22/2019 06:00:00 AM</v>
      </c>
      <c r="F513" s="23" t="str">
        <f t="shared" si="17"/>
        <v>Jun</v>
      </c>
    </row>
    <row r="514" spans="1:6" x14ac:dyDescent="0.4">
      <c r="A514" s="20">
        <f>Électricité!N4151</f>
        <v>43638</v>
      </c>
      <c r="B514" s="21">
        <f>Électricité!O4151</f>
        <v>0.29166666666666669</v>
      </c>
      <c r="C514" s="22">
        <f>Électricité!P4151</f>
        <v>0</v>
      </c>
      <c r="D514" s="22">
        <f>Électricité!S4151</f>
        <v>0</v>
      </c>
      <c r="E514" s="23" t="str">
        <f t="shared" si="18"/>
        <v>06/22/2019 07:00:00 AM</v>
      </c>
      <c r="F514" s="23" t="str">
        <f t="shared" si="17"/>
        <v>Jun</v>
      </c>
    </row>
    <row r="515" spans="1:6" x14ac:dyDescent="0.4">
      <c r="A515" s="20">
        <f>Électricité!N4152</f>
        <v>43638</v>
      </c>
      <c r="B515" s="21">
        <f>Électricité!O4152</f>
        <v>0.33333333333333337</v>
      </c>
      <c r="C515" s="22">
        <f>Électricité!P4152</f>
        <v>0</v>
      </c>
      <c r="D515" s="22">
        <f>Électricité!S4152</f>
        <v>0</v>
      </c>
      <c r="E515" s="23" t="str">
        <f t="shared" si="18"/>
        <v>06/22/2019 08:00:00 AM</v>
      </c>
      <c r="F515" s="23" t="str">
        <f t="shared" ref="F515:F578" si="19">TEXT(A515,"mmm")</f>
        <v>Jun</v>
      </c>
    </row>
    <row r="516" spans="1:6" x14ac:dyDescent="0.4">
      <c r="A516" s="20">
        <f>Électricité!N4153</f>
        <v>43638</v>
      </c>
      <c r="B516" s="21">
        <f>Électricité!O4153</f>
        <v>0.375</v>
      </c>
      <c r="C516" s="22">
        <f>Électricité!P4153</f>
        <v>0</v>
      </c>
      <c r="D516" s="22">
        <f>Électricité!S4153</f>
        <v>0</v>
      </c>
      <c r="E516" s="23" t="str">
        <f t="shared" si="18"/>
        <v>06/22/2019 09:00:00 AM</v>
      </c>
      <c r="F516" s="23" t="str">
        <f t="shared" si="19"/>
        <v>Jun</v>
      </c>
    </row>
    <row r="517" spans="1:6" x14ac:dyDescent="0.4">
      <c r="A517" s="20">
        <f>Électricité!N4154</f>
        <v>43638</v>
      </c>
      <c r="B517" s="21">
        <f>Électricité!O4154</f>
        <v>0.41666666666666669</v>
      </c>
      <c r="C517" s="22">
        <f>Électricité!P4154</f>
        <v>0</v>
      </c>
      <c r="D517" s="22">
        <f>Électricité!S4154</f>
        <v>0</v>
      </c>
      <c r="E517" s="23" t="str">
        <f t="shared" si="18"/>
        <v>06/22/2019 10:00:00 AM</v>
      </c>
      <c r="F517" s="23" t="str">
        <f t="shared" si="19"/>
        <v>Jun</v>
      </c>
    </row>
    <row r="518" spans="1:6" x14ac:dyDescent="0.4">
      <c r="A518" s="20">
        <f>Électricité!N4155</f>
        <v>43638</v>
      </c>
      <c r="B518" s="21">
        <f>Électricité!O4155</f>
        <v>0.45833333333333337</v>
      </c>
      <c r="C518" s="22">
        <f>Électricité!P4155</f>
        <v>0</v>
      </c>
      <c r="D518" s="22">
        <f>Électricité!S4155</f>
        <v>0</v>
      </c>
      <c r="E518" s="23" t="str">
        <f t="shared" si="18"/>
        <v>06/22/2019 11:00:00 AM</v>
      </c>
      <c r="F518" s="23" t="str">
        <f t="shared" si="19"/>
        <v>Jun</v>
      </c>
    </row>
    <row r="519" spans="1:6" x14ac:dyDescent="0.4">
      <c r="A519" s="20">
        <f>Électricité!N4156</f>
        <v>43638</v>
      </c>
      <c r="B519" s="21">
        <f>Électricité!O4156</f>
        <v>0.50000000000000011</v>
      </c>
      <c r="C519" s="22">
        <f>Électricité!P4156</f>
        <v>0</v>
      </c>
      <c r="D519" s="22">
        <f>Électricité!S4156</f>
        <v>0</v>
      </c>
      <c r="E519" s="23" t="str">
        <f t="shared" si="18"/>
        <v>06/22/2019 12:00:00 PM</v>
      </c>
      <c r="F519" s="23" t="str">
        <f t="shared" si="19"/>
        <v>Jun</v>
      </c>
    </row>
    <row r="520" spans="1:6" x14ac:dyDescent="0.4">
      <c r="A520" s="20">
        <f>Électricité!N4157</f>
        <v>43638</v>
      </c>
      <c r="B520" s="21">
        <f>Électricité!O4157</f>
        <v>0.54166666666666674</v>
      </c>
      <c r="C520" s="22">
        <f>Électricité!P4157</f>
        <v>0</v>
      </c>
      <c r="D520" s="22">
        <f>Électricité!S4157</f>
        <v>0</v>
      </c>
      <c r="E520" s="23" t="str">
        <f t="shared" si="18"/>
        <v>06/22/2019 01:00:00 PM</v>
      </c>
      <c r="F520" s="23" t="str">
        <f t="shared" si="19"/>
        <v>Jun</v>
      </c>
    </row>
    <row r="521" spans="1:6" x14ac:dyDescent="0.4">
      <c r="A521" s="20">
        <f>Électricité!N4158</f>
        <v>43638</v>
      </c>
      <c r="B521" s="21">
        <f>Électricité!O4158</f>
        <v>0.58333333333333337</v>
      </c>
      <c r="C521" s="22">
        <f>Électricité!P4158</f>
        <v>0</v>
      </c>
      <c r="D521" s="22">
        <f>Électricité!S4158</f>
        <v>0</v>
      </c>
      <c r="E521" s="23" t="str">
        <f t="shared" si="18"/>
        <v>06/22/2019 02:00:00 PM</v>
      </c>
      <c r="F521" s="23" t="str">
        <f t="shared" si="19"/>
        <v>Jun</v>
      </c>
    </row>
    <row r="522" spans="1:6" x14ac:dyDescent="0.4">
      <c r="A522" s="20">
        <f>Électricité!N4159</f>
        <v>43638</v>
      </c>
      <c r="B522" s="21">
        <f>Électricité!O4159</f>
        <v>0.62500000000000011</v>
      </c>
      <c r="C522" s="22">
        <f>Électricité!P4159</f>
        <v>0</v>
      </c>
      <c r="D522" s="22">
        <f>Électricité!S4159</f>
        <v>0</v>
      </c>
      <c r="E522" s="23" t="str">
        <f t="shared" si="18"/>
        <v>06/22/2019 03:00:00 PM</v>
      </c>
      <c r="F522" s="23" t="str">
        <f t="shared" si="19"/>
        <v>Jun</v>
      </c>
    </row>
    <row r="523" spans="1:6" x14ac:dyDescent="0.4">
      <c r="A523" s="20">
        <f>Électricité!N4160</f>
        <v>43638</v>
      </c>
      <c r="B523" s="21">
        <f>Électricité!O4160</f>
        <v>0.66666666666666674</v>
      </c>
      <c r="C523" s="22">
        <f>Électricité!P4160</f>
        <v>0</v>
      </c>
      <c r="D523" s="22">
        <f>Électricité!S4160</f>
        <v>0</v>
      </c>
      <c r="E523" s="23" t="str">
        <f t="shared" si="18"/>
        <v>06/22/2019 04:00:00 PM</v>
      </c>
      <c r="F523" s="23" t="str">
        <f t="shared" si="19"/>
        <v>Jun</v>
      </c>
    </row>
    <row r="524" spans="1:6" x14ac:dyDescent="0.4">
      <c r="A524" s="20">
        <f>Électricité!N4161</f>
        <v>43638</v>
      </c>
      <c r="B524" s="21">
        <f>Électricité!O4161</f>
        <v>0.70833333333333337</v>
      </c>
      <c r="C524" s="22">
        <f>Électricité!P4161</f>
        <v>0</v>
      </c>
      <c r="D524" s="22">
        <f>Électricité!S4161</f>
        <v>0</v>
      </c>
      <c r="E524" s="23" t="str">
        <f t="shared" ref="E524:E587" si="20">CONCATENATE(TEXT(A524,"mm/dd/yyyy")," ",TEXT(B524,"hh:mm:ss AM/PM"))</f>
        <v>06/22/2019 05:00:00 PM</v>
      </c>
      <c r="F524" s="23" t="str">
        <f t="shared" si="19"/>
        <v>Jun</v>
      </c>
    </row>
    <row r="525" spans="1:6" x14ac:dyDescent="0.4">
      <c r="A525" s="20">
        <f>Électricité!N4162</f>
        <v>43638</v>
      </c>
      <c r="B525" s="21">
        <f>Électricité!O4162</f>
        <v>0.75000000000000011</v>
      </c>
      <c r="C525" s="22">
        <f>Électricité!P4162</f>
        <v>0</v>
      </c>
      <c r="D525" s="22">
        <f>Électricité!S4162</f>
        <v>0</v>
      </c>
      <c r="E525" s="23" t="str">
        <f t="shared" si="20"/>
        <v>06/22/2019 06:00:00 PM</v>
      </c>
      <c r="F525" s="23" t="str">
        <f t="shared" si="19"/>
        <v>Jun</v>
      </c>
    </row>
    <row r="526" spans="1:6" x14ac:dyDescent="0.4">
      <c r="A526" s="20">
        <f>Électricité!N4163</f>
        <v>43638</v>
      </c>
      <c r="B526" s="21">
        <f>Électricité!O4163</f>
        <v>0.79166666666666674</v>
      </c>
      <c r="C526" s="22">
        <f>Électricité!P4163</f>
        <v>0</v>
      </c>
      <c r="D526" s="22">
        <f>Électricité!S4163</f>
        <v>0</v>
      </c>
      <c r="E526" s="23" t="str">
        <f t="shared" si="20"/>
        <v>06/22/2019 07:00:00 PM</v>
      </c>
      <c r="F526" s="23" t="str">
        <f t="shared" si="19"/>
        <v>Jun</v>
      </c>
    </row>
    <row r="527" spans="1:6" x14ac:dyDescent="0.4">
      <c r="A527" s="20">
        <f>Électricité!N4164</f>
        <v>43638</v>
      </c>
      <c r="B527" s="21">
        <f>Électricité!O4164</f>
        <v>0.83333333333333337</v>
      </c>
      <c r="C527" s="22">
        <f>Électricité!P4164</f>
        <v>0</v>
      </c>
      <c r="D527" s="22">
        <f>Électricité!S4164</f>
        <v>0</v>
      </c>
      <c r="E527" s="23" t="str">
        <f t="shared" si="20"/>
        <v>06/22/2019 08:00:00 PM</v>
      </c>
      <c r="F527" s="23" t="str">
        <f t="shared" si="19"/>
        <v>Jun</v>
      </c>
    </row>
    <row r="528" spans="1:6" x14ac:dyDescent="0.4">
      <c r="A528" s="20">
        <f>Électricité!N4165</f>
        <v>43638</v>
      </c>
      <c r="B528" s="21">
        <f>Électricité!O4165</f>
        <v>0.87500000000000011</v>
      </c>
      <c r="C528" s="22">
        <f>Électricité!P4165</f>
        <v>0</v>
      </c>
      <c r="D528" s="22">
        <f>Électricité!S4165</f>
        <v>0</v>
      </c>
      <c r="E528" s="23" t="str">
        <f t="shared" si="20"/>
        <v>06/22/2019 09:00:00 PM</v>
      </c>
      <c r="F528" s="23" t="str">
        <f t="shared" si="19"/>
        <v>Jun</v>
      </c>
    </row>
    <row r="529" spans="1:6" x14ac:dyDescent="0.4">
      <c r="A529" s="20">
        <f>Électricité!N4166</f>
        <v>43638</v>
      </c>
      <c r="B529" s="21">
        <f>Électricité!O4166</f>
        <v>0.91666666666666674</v>
      </c>
      <c r="C529" s="22">
        <f>Électricité!P4166</f>
        <v>0</v>
      </c>
      <c r="D529" s="22">
        <f>Électricité!S4166</f>
        <v>0</v>
      </c>
      <c r="E529" s="23" t="str">
        <f t="shared" si="20"/>
        <v>06/22/2019 10:00:00 PM</v>
      </c>
      <c r="F529" s="23" t="str">
        <f t="shared" si="19"/>
        <v>Jun</v>
      </c>
    </row>
    <row r="530" spans="1:6" x14ac:dyDescent="0.4">
      <c r="A530" s="20">
        <f>Électricité!N4167</f>
        <v>43638</v>
      </c>
      <c r="B530" s="21">
        <f>Électricité!O4167</f>
        <v>0.95833333333333337</v>
      </c>
      <c r="C530" s="22">
        <f>Électricité!P4167</f>
        <v>0</v>
      </c>
      <c r="D530" s="22">
        <f>Électricité!S4167</f>
        <v>0</v>
      </c>
      <c r="E530" s="23" t="str">
        <f t="shared" si="20"/>
        <v>06/22/2019 11:00:00 PM</v>
      </c>
      <c r="F530" s="23" t="str">
        <f t="shared" si="19"/>
        <v>Jun</v>
      </c>
    </row>
    <row r="531" spans="1:6" x14ac:dyDescent="0.4">
      <c r="A531" s="20">
        <f>Électricité!N4168</f>
        <v>43639</v>
      </c>
      <c r="B531" s="21">
        <f>Électricité!O4168</f>
        <v>3.1225022567582528E-17</v>
      </c>
      <c r="C531" s="22">
        <f>Électricité!P4168</f>
        <v>0</v>
      </c>
      <c r="D531" s="22">
        <f>Électricité!S4168</f>
        <v>0</v>
      </c>
      <c r="E531" s="23" t="str">
        <f t="shared" si="20"/>
        <v>06/23/2019 12:00:00 AM</v>
      </c>
      <c r="F531" s="23" t="str">
        <f t="shared" si="19"/>
        <v>Jun</v>
      </c>
    </row>
    <row r="532" spans="1:6" x14ac:dyDescent="0.4">
      <c r="A532" s="20">
        <f>Électricité!N4169</f>
        <v>43639</v>
      </c>
      <c r="B532" s="21">
        <f>Électricité!O4169</f>
        <v>4.1666666666666699E-2</v>
      </c>
      <c r="C532" s="22">
        <f>Électricité!P4169</f>
        <v>0</v>
      </c>
      <c r="D532" s="22">
        <f>Électricité!S4169</f>
        <v>0</v>
      </c>
      <c r="E532" s="23" t="str">
        <f t="shared" si="20"/>
        <v>06/23/2019 01:00:00 AM</v>
      </c>
      <c r="F532" s="23" t="str">
        <f t="shared" si="19"/>
        <v>Jun</v>
      </c>
    </row>
    <row r="533" spans="1:6" x14ac:dyDescent="0.4">
      <c r="A533" s="20">
        <f>Électricité!N4170</f>
        <v>43639</v>
      </c>
      <c r="B533" s="21">
        <f>Électricité!O4170</f>
        <v>8.333333333333337E-2</v>
      </c>
      <c r="C533" s="22">
        <f>Électricité!P4170</f>
        <v>0</v>
      </c>
      <c r="D533" s="22">
        <f>Électricité!S4170</f>
        <v>0</v>
      </c>
      <c r="E533" s="23" t="str">
        <f t="shared" si="20"/>
        <v>06/23/2019 02:00:00 AM</v>
      </c>
      <c r="F533" s="23" t="str">
        <f t="shared" si="19"/>
        <v>Jun</v>
      </c>
    </row>
    <row r="534" spans="1:6" x14ac:dyDescent="0.4">
      <c r="A534" s="20">
        <f>Électricité!N4171</f>
        <v>43639</v>
      </c>
      <c r="B534" s="21">
        <f>Électricité!O4171</f>
        <v>0.12500000000000006</v>
      </c>
      <c r="C534" s="22">
        <f>Électricité!P4171</f>
        <v>0</v>
      </c>
      <c r="D534" s="22">
        <f>Électricité!S4171</f>
        <v>0</v>
      </c>
      <c r="E534" s="23" t="str">
        <f t="shared" si="20"/>
        <v>06/23/2019 03:00:00 AM</v>
      </c>
      <c r="F534" s="23" t="str">
        <f t="shared" si="19"/>
        <v>Jun</v>
      </c>
    </row>
    <row r="535" spans="1:6" x14ac:dyDescent="0.4">
      <c r="A535" s="20">
        <f>Électricité!N4172</f>
        <v>43639</v>
      </c>
      <c r="B535" s="21">
        <f>Électricité!O4172</f>
        <v>0.16666666666666669</v>
      </c>
      <c r="C535" s="22">
        <f>Électricité!P4172</f>
        <v>0</v>
      </c>
      <c r="D535" s="22">
        <f>Électricité!S4172</f>
        <v>0</v>
      </c>
      <c r="E535" s="23" t="str">
        <f t="shared" si="20"/>
        <v>06/23/2019 04:00:00 AM</v>
      </c>
      <c r="F535" s="23" t="str">
        <f t="shared" si="19"/>
        <v>Jun</v>
      </c>
    </row>
    <row r="536" spans="1:6" x14ac:dyDescent="0.4">
      <c r="A536" s="20">
        <f>Électricité!N4173</f>
        <v>43639</v>
      </c>
      <c r="B536" s="21">
        <f>Électricité!O4173</f>
        <v>0.20833333333333337</v>
      </c>
      <c r="C536" s="22">
        <f>Électricité!P4173</f>
        <v>0</v>
      </c>
      <c r="D536" s="22">
        <f>Électricité!S4173</f>
        <v>0</v>
      </c>
      <c r="E536" s="23" t="str">
        <f t="shared" si="20"/>
        <v>06/23/2019 05:00:00 AM</v>
      </c>
      <c r="F536" s="23" t="str">
        <f t="shared" si="19"/>
        <v>Jun</v>
      </c>
    </row>
    <row r="537" spans="1:6" x14ac:dyDescent="0.4">
      <c r="A537" s="20">
        <f>Électricité!N4174</f>
        <v>43639</v>
      </c>
      <c r="B537" s="21">
        <f>Électricité!O4174</f>
        <v>0.25</v>
      </c>
      <c r="C537" s="22">
        <f>Électricité!P4174</f>
        <v>0</v>
      </c>
      <c r="D537" s="22">
        <f>Électricité!S4174</f>
        <v>0</v>
      </c>
      <c r="E537" s="23" t="str">
        <f t="shared" si="20"/>
        <v>06/23/2019 06:00:00 AM</v>
      </c>
      <c r="F537" s="23" t="str">
        <f t="shared" si="19"/>
        <v>Jun</v>
      </c>
    </row>
    <row r="538" spans="1:6" x14ac:dyDescent="0.4">
      <c r="A538" s="20">
        <f>Électricité!N4175</f>
        <v>43639</v>
      </c>
      <c r="B538" s="21">
        <f>Électricité!O4175</f>
        <v>0.29166666666666669</v>
      </c>
      <c r="C538" s="22">
        <f>Électricité!P4175</f>
        <v>0</v>
      </c>
      <c r="D538" s="22">
        <f>Électricité!S4175</f>
        <v>0</v>
      </c>
      <c r="E538" s="23" t="str">
        <f t="shared" si="20"/>
        <v>06/23/2019 07:00:00 AM</v>
      </c>
      <c r="F538" s="23" t="str">
        <f t="shared" si="19"/>
        <v>Jun</v>
      </c>
    </row>
    <row r="539" spans="1:6" x14ac:dyDescent="0.4">
      <c r="A539" s="20">
        <f>Électricité!N4176</f>
        <v>43639</v>
      </c>
      <c r="B539" s="21">
        <f>Électricité!O4176</f>
        <v>0.33333333333333337</v>
      </c>
      <c r="C539" s="22">
        <f>Électricité!P4176</f>
        <v>0</v>
      </c>
      <c r="D539" s="22">
        <f>Électricité!S4176</f>
        <v>0</v>
      </c>
      <c r="E539" s="23" t="str">
        <f t="shared" si="20"/>
        <v>06/23/2019 08:00:00 AM</v>
      </c>
      <c r="F539" s="23" t="str">
        <f t="shared" si="19"/>
        <v>Jun</v>
      </c>
    </row>
    <row r="540" spans="1:6" x14ac:dyDescent="0.4">
      <c r="A540" s="20">
        <f>Électricité!N4177</f>
        <v>43639</v>
      </c>
      <c r="B540" s="21">
        <f>Électricité!O4177</f>
        <v>0.375</v>
      </c>
      <c r="C540" s="22">
        <f>Électricité!P4177</f>
        <v>0</v>
      </c>
      <c r="D540" s="22">
        <f>Électricité!S4177</f>
        <v>0</v>
      </c>
      <c r="E540" s="23" t="str">
        <f t="shared" si="20"/>
        <v>06/23/2019 09:00:00 AM</v>
      </c>
      <c r="F540" s="23" t="str">
        <f t="shared" si="19"/>
        <v>Jun</v>
      </c>
    </row>
    <row r="541" spans="1:6" x14ac:dyDescent="0.4">
      <c r="A541" s="20">
        <f>Électricité!N4178</f>
        <v>43639</v>
      </c>
      <c r="B541" s="21">
        <f>Électricité!O4178</f>
        <v>0.41666666666666669</v>
      </c>
      <c r="C541" s="22">
        <f>Électricité!P4178</f>
        <v>0</v>
      </c>
      <c r="D541" s="22">
        <f>Électricité!S4178</f>
        <v>0</v>
      </c>
      <c r="E541" s="23" t="str">
        <f t="shared" si="20"/>
        <v>06/23/2019 10:00:00 AM</v>
      </c>
      <c r="F541" s="23" t="str">
        <f t="shared" si="19"/>
        <v>Jun</v>
      </c>
    </row>
    <row r="542" spans="1:6" x14ac:dyDescent="0.4">
      <c r="A542" s="20">
        <f>Électricité!N4179</f>
        <v>43639</v>
      </c>
      <c r="B542" s="21">
        <f>Électricité!O4179</f>
        <v>0.45833333333333337</v>
      </c>
      <c r="C542" s="22">
        <f>Électricité!P4179</f>
        <v>0</v>
      </c>
      <c r="D542" s="22">
        <f>Électricité!S4179</f>
        <v>0</v>
      </c>
      <c r="E542" s="23" t="str">
        <f t="shared" si="20"/>
        <v>06/23/2019 11:00:00 AM</v>
      </c>
      <c r="F542" s="23" t="str">
        <f t="shared" si="19"/>
        <v>Jun</v>
      </c>
    </row>
    <row r="543" spans="1:6" x14ac:dyDescent="0.4">
      <c r="A543" s="20">
        <f>Électricité!N4180</f>
        <v>43639</v>
      </c>
      <c r="B543" s="21">
        <f>Électricité!O4180</f>
        <v>0.50000000000000011</v>
      </c>
      <c r="C543" s="22">
        <f>Électricité!P4180</f>
        <v>0</v>
      </c>
      <c r="D543" s="22">
        <f>Électricité!S4180</f>
        <v>0</v>
      </c>
      <c r="E543" s="23" t="str">
        <f t="shared" si="20"/>
        <v>06/23/2019 12:00:00 PM</v>
      </c>
      <c r="F543" s="23" t="str">
        <f t="shared" si="19"/>
        <v>Jun</v>
      </c>
    </row>
    <row r="544" spans="1:6" x14ac:dyDescent="0.4">
      <c r="A544" s="20">
        <f>Électricité!N4181</f>
        <v>43639</v>
      </c>
      <c r="B544" s="21">
        <f>Électricité!O4181</f>
        <v>0.54166666666666674</v>
      </c>
      <c r="C544" s="22">
        <f>Électricité!P4181</f>
        <v>0</v>
      </c>
      <c r="D544" s="22">
        <f>Électricité!S4181</f>
        <v>0</v>
      </c>
      <c r="E544" s="23" t="str">
        <f t="shared" si="20"/>
        <v>06/23/2019 01:00:00 PM</v>
      </c>
      <c r="F544" s="23" t="str">
        <f t="shared" si="19"/>
        <v>Jun</v>
      </c>
    </row>
    <row r="545" spans="1:6" x14ac:dyDescent="0.4">
      <c r="A545" s="20">
        <f>Électricité!N4182</f>
        <v>43639</v>
      </c>
      <c r="B545" s="21">
        <f>Électricité!O4182</f>
        <v>0.58333333333333337</v>
      </c>
      <c r="C545" s="22">
        <f>Électricité!P4182</f>
        <v>0</v>
      </c>
      <c r="D545" s="22">
        <f>Électricité!S4182</f>
        <v>0</v>
      </c>
      <c r="E545" s="23" t="str">
        <f t="shared" si="20"/>
        <v>06/23/2019 02:00:00 PM</v>
      </c>
      <c r="F545" s="23" t="str">
        <f t="shared" si="19"/>
        <v>Jun</v>
      </c>
    </row>
    <row r="546" spans="1:6" x14ac:dyDescent="0.4">
      <c r="A546" s="20">
        <f>Électricité!N4183</f>
        <v>43639</v>
      </c>
      <c r="B546" s="21">
        <f>Électricité!O4183</f>
        <v>0.62500000000000011</v>
      </c>
      <c r="C546" s="22">
        <f>Électricité!P4183</f>
        <v>0</v>
      </c>
      <c r="D546" s="22">
        <f>Électricité!S4183</f>
        <v>0</v>
      </c>
      <c r="E546" s="23" t="str">
        <f t="shared" si="20"/>
        <v>06/23/2019 03:00:00 PM</v>
      </c>
      <c r="F546" s="23" t="str">
        <f t="shared" si="19"/>
        <v>Jun</v>
      </c>
    </row>
    <row r="547" spans="1:6" x14ac:dyDescent="0.4">
      <c r="A547" s="20">
        <f>Électricité!N4184</f>
        <v>43639</v>
      </c>
      <c r="B547" s="21">
        <f>Électricité!O4184</f>
        <v>0.66666666666666674</v>
      </c>
      <c r="C547" s="22">
        <f>Électricité!P4184</f>
        <v>0</v>
      </c>
      <c r="D547" s="22">
        <f>Électricité!S4184</f>
        <v>0</v>
      </c>
      <c r="E547" s="23" t="str">
        <f t="shared" si="20"/>
        <v>06/23/2019 04:00:00 PM</v>
      </c>
      <c r="F547" s="23" t="str">
        <f t="shared" si="19"/>
        <v>Jun</v>
      </c>
    </row>
    <row r="548" spans="1:6" x14ac:dyDescent="0.4">
      <c r="A548" s="20">
        <f>Électricité!N4185</f>
        <v>43639</v>
      </c>
      <c r="B548" s="21">
        <f>Électricité!O4185</f>
        <v>0.70833333333333337</v>
      </c>
      <c r="C548" s="22">
        <f>Électricité!P4185</f>
        <v>0</v>
      </c>
      <c r="D548" s="22">
        <f>Électricité!S4185</f>
        <v>0</v>
      </c>
      <c r="E548" s="23" t="str">
        <f t="shared" si="20"/>
        <v>06/23/2019 05:00:00 PM</v>
      </c>
      <c r="F548" s="23" t="str">
        <f t="shared" si="19"/>
        <v>Jun</v>
      </c>
    </row>
    <row r="549" spans="1:6" x14ac:dyDescent="0.4">
      <c r="A549" s="20">
        <f>Électricité!N4186</f>
        <v>43639</v>
      </c>
      <c r="B549" s="21">
        <f>Électricité!O4186</f>
        <v>0.75000000000000011</v>
      </c>
      <c r="C549" s="22">
        <f>Électricité!P4186</f>
        <v>0</v>
      </c>
      <c r="D549" s="22">
        <f>Électricité!S4186</f>
        <v>0</v>
      </c>
      <c r="E549" s="23" t="str">
        <f t="shared" si="20"/>
        <v>06/23/2019 06:00:00 PM</v>
      </c>
      <c r="F549" s="23" t="str">
        <f t="shared" si="19"/>
        <v>Jun</v>
      </c>
    </row>
    <row r="550" spans="1:6" x14ac:dyDescent="0.4">
      <c r="A550" s="20">
        <f>Électricité!N4187</f>
        <v>43639</v>
      </c>
      <c r="B550" s="21">
        <f>Électricité!O4187</f>
        <v>0.79166666666666674</v>
      </c>
      <c r="C550" s="22">
        <f>Électricité!P4187</f>
        <v>0</v>
      </c>
      <c r="D550" s="22">
        <f>Électricité!S4187</f>
        <v>0</v>
      </c>
      <c r="E550" s="23" t="str">
        <f t="shared" si="20"/>
        <v>06/23/2019 07:00:00 PM</v>
      </c>
      <c r="F550" s="23" t="str">
        <f t="shared" si="19"/>
        <v>Jun</v>
      </c>
    </row>
    <row r="551" spans="1:6" x14ac:dyDescent="0.4">
      <c r="A551" s="20">
        <f>Électricité!N4188</f>
        <v>43639</v>
      </c>
      <c r="B551" s="21">
        <f>Électricité!O4188</f>
        <v>0.83333333333333337</v>
      </c>
      <c r="C551" s="22">
        <f>Électricité!P4188</f>
        <v>0</v>
      </c>
      <c r="D551" s="22">
        <f>Électricité!S4188</f>
        <v>0</v>
      </c>
      <c r="E551" s="23" t="str">
        <f t="shared" si="20"/>
        <v>06/23/2019 08:00:00 PM</v>
      </c>
      <c r="F551" s="23" t="str">
        <f t="shared" si="19"/>
        <v>Jun</v>
      </c>
    </row>
    <row r="552" spans="1:6" x14ac:dyDescent="0.4">
      <c r="A552" s="20">
        <f>Électricité!N4189</f>
        <v>43639</v>
      </c>
      <c r="B552" s="21">
        <f>Électricité!O4189</f>
        <v>0.87500000000000011</v>
      </c>
      <c r="C552" s="22">
        <f>Électricité!P4189</f>
        <v>0</v>
      </c>
      <c r="D552" s="22">
        <f>Électricité!S4189</f>
        <v>0</v>
      </c>
      <c r="E552" s="23" t="str">
        <f t="shared" si="20"/>
        <v>06/23/2019 09:00:00 PM</v>
      </c>
      <c r="F552" s="23" t="str">
        <f t="shared" si="19"/>
        <v>Jun</v>
      </c>
    </row>
    <row r="553" spans="1:6" x14ac:dyDescent="0.4">
      <c r="A553" s="20">
        <f>Électricité!N4190</f>
        <v>43639</v>
      </c>
      <c r="B553" s="21">
        <f>Électricité!O4190</f>
        <v>0.91666666666666674</v>
      </c>
      <c r="C553" s="22">
        <f>Électricité!P4190</f>
        <v>0</v>
      </c>
      <c r="D553" s="22">
        <f>Électricité!S4190</f>
        <v>0</v>
      </c>
      <c r="E553" s="23" t="str">
        <f t="shared" si="20"/>
        <v>06/23/2019 10:00:00 PM</v>
      </c>
      <c r="F553" s="23" t="str">
        <f t="shared" si="19"/>
        <v>Jun</v>
      </c>
    </row>
    <row r="554" spans="1:6" x14ac:dyDescent="0.4">
      <c r="A554" s="20">
        <f>Électricité!N4191</f>
        <v>43639</v>
      </c>
      <c r="B554" s="21">
        <f>Électricité!O4191</f>
        <v>0.95833333333333337</v>
      </c>
      <c r="C554" s="22">
        <f>Électricité!P4191</f>
        <v>0</v>
      </c>
      <c r="D554" s="22">
        <f>Électricité!S4191</f>
        <v>0</v>
      </c>
      <c r="E554" s="23" t="str">
        <f t="shared" si="20"/>
        <v>06/23/2019 11:00:00 PM</v>
      </c>
      <c r="F554" s="23" t="str">
        <f t="shared" si="19"/>
        <v>Jun</v>
      </c>
    </row>
    <row r="555" spans="1:6" x14ac:dyDescent="0.4">
      <c r="A555" s="20">
        <f>Électricité!N4192</f>
        <v>43640</v>
      </c>
      <c r="B555" s="21">
        <f>Électricité!O4192</f>
        <v>3.1225022567582528E-17</v>
      </c>
      <c r="C555" s="22">
        <f>Électricité!P4192</f>
        <v>0</v>
      </c>
      <c r="D555" s="22">
        <f>Électricité!S4192</f>
        <v>0</v>
      </c>
      <c r="E555" s="23" t="str">
        <f t="shared" si="20"/>
        <v>06/24/2019 12:00:00 AM</v>
      </c>
      <c r="F555" s="23" t="str">
        <f t="shared" si="19"/>
        <v>Jun</v>
      </c>
    </row>
    <row r="556" spans="1:6" x14ac:dyDescent="0.4">
      <c r="A556" s="20">
        <f>Électricité!N4193</f>
        <v>43640</v>
      </c>
      <c r="B556" s="21">
        <f>Électricité!O4193</f>
        <v>4.1666666666666699E-2</v>
      </c>
      <c r="C556" s="22">
        <f>Électricité!P4193</f>
        <v>0</v>
      </c>
      <c r="D556" s="22">
        <f>Électricité!S4193</f>
        <v>0</v>
      </c>
      <c r="E556" s="23" t="str">
        <f t="shared" si="20"/>
        <v>06/24/2019 01:00:00 AM</v>
      </c>
      <c r="F556" s="23" t="str">
        <f t="shared" si="19"/>
        <v>Jun</v>
      </c>
    </row>
    <row r="557" spans="1:6" x14ac:dyDescent="0.4">
      <c r="A557" s="20">
        <f>Électricité!N4194</f>
        <v>43640</v>
      </c>
      <c r="B557" s="21">
        <f>Électricité!O4194</f>
        <v>8.333333333333337E-2</v>
      </c>
      <c r="C557" s="22">
        <f>Électricité!P4194</f>
        <v>0</v>
      </c>
      <c r="D557" s="22">
        <f>Électricité!S4194</f>
        <v>0</v>
      </c>
      <c r="E557" s="23" t="str">
        <f t="shared" si="20"/>
        <v>06/24/2019 02:00:00 AM</v>
      </c>
      <c r="F557" s="23" t="str">
        <f t="shared" si="19"/>
        <v>Jun</v>
      </c>
    </row>
    <row r="558" spans="1:6" x14ac:dyDescent="0.4">
      <c r="A558" s="20">
        <f>Électricité!N4195</f>
        <v>43640</v>
      </c>
      <c r="B558" s="21">
        <f>Électricité!O4195</f>
        <v>0.12500000000000006</v>
      </c>
      <c r="C558" s="22">
        <f>Électricité!P4195</f>
        <v>0</v>
      </c>
      <c r="D558" s="22">
        <f>Électricité!S4195</f>
        <v>0</v>
      </c>
      <c r="E558" s="23" t="str">
        <f t="shared" si="20"/>
        <v>06/24/2019 03:00:00 AM</v>
      </c>
      <c r="F558" s="23" t="str">
        <f t="shared" si="19"/>
        <v>Jun</v>
      </c>
    </row>
    <row r="559" spans="1:6" x14ac:dyDescent="0.4">
      <c r="A559" s="20">
        <f>Électricité!N4196</f>
        <v>43640</v>
      </c>
      <c r="B559" s="21">
        <f>Électricité!O4196</f>
        <v>0.16666666666666669</v>
      </c>
      <c r="C559" s="22">
        <f>Électricité!P4196</f>
        <v>0</v>
      </c>
      <c r="D559" s="22">
        <f>Électricité!S4196</f>
        <v>0</v>
      </c>
      <c r="E559" s="23" t="str">
        <f t="shared" si="20"/>
        <v>06/24/2019 04:00:00 AM</v>
      </c>
      <c r="F559" s="23" t="str">
        <f t="shared" si="19"/>
        <v>Jun</v>
      </c>
    </row>
    <row r="560" spans="1:6" x14ac:dyDescent="0.4">
      <c r="A560" s="20">
        <f>Électricité!N4197</f>
        <v>43640</v>
      </c>
      <c r="B560" s="21">
        <f>Électricité!O4197</f>
        <v>0.20833333333333337</v>
      </c>
      <c r="C560" s="22">
        <f>Électricité!P4197</f>
        <v>0</v>
      </c>
      <c r="D560" s="22">
        <f>Électricité!S4197</f>
        <v>0</v>
      </c>
      <c r="E560" s="23" t="str">
        <f t="shared" si="20"/>
        <v>06/24/2019 05:00:00 AM</v>
      </c>
      <c r="F560" s="23" t="str">
        <f t="shared" si="19"/>
        <v>Jun</v>
      </c>
    </row>
    <row r="561" spans="1:6" x14ac:dyDescent="0.4">
      <c r="A561" s="20">
        <f>Électricité!N4198</f>
        <v>43640</v>
      </c>
      <c r="B561" s="21">
        <f>Électricité!O4198</f>
        <v>0.25</v>
      </c>
      <c r="C561" s="22">
        <f>Électricité!P4198</f>
        <v>0</v>
      </c>
      <c r="D561" s="22">
        <f>Électricité!S4198</f>
        <v>0</v>
      </c>
      <c r="E561" s="23" t="str">
        <f t="shared" si="20"/>
        <v>06/24/2019 06:00:00 AM</v>
      </c>
      <c r="F561" s="23" t="str">
        <f t="shared" si="19"/>
        <v>Jun</v>
      </c>
    </row>
    <row r="562" spans="1:6" x14ac:dyDescent="0.4">
      <c r="A562" s="20">
        <f>Électricité!N4199</f>
        <v>43640</v>
      </c>
      <c r="B562" s="21">
        <f>Électricité!O4199</f>
        <v>0.29166666666666669</v>
      </c>
      <c r="C562" s="22">
        <f>Électricité!P4199</f>
        <v>0</v>
      </c>
      <c r="D562" s="22">
        <f>Électricité!S4199</f>
        <v>0</v>
      </c>
      <c r="E562" s="23" t="str">
        <f t="shared" si="20"/>
        <v>06/24/2019 07:00:00 AM</v>
      </c>
      <c r="F562" s="23" t="str">
        <f t="shared" si="19"/>
        <v>Jun</v>
      </c>
    </row>
    <row r="563" spans="1:6" x14ac:dyDescent="0.4">
      <c r="A563" s="20">
        <f>Électricité!N4200</f>
        <v>43640</v>
      </c>
      <c r="B563" s="21">
        <f>Électricité!O4200</f>
        <v>0.33333333333333337</v>
      </c>
      <c r="C563" s="22">
        <f>Électricité!P4200</f>
        <v>0</v>
      </c>
      <c r="D563" s="22">
        <f>Électricité!S4200</f>
        <v>0</v>
      </c>
      <c r="E563" s="23" t="str">
        <f t="shared" si="20"/>
        <v>06/24/2019 08:00:00 AM</v>
      </c>
      <c r="F563" s="23" t="str">
        <f t="shared" si="19"/>
        <v>Jun</v>
      </c>
    </row>
    <row r="564" spans="1:6" x14ac:dyDescent="0.4">
      <c r="A564" s="20">
        <f>Électricité!N4201</f>
        <v>43640</v>
      </c>
      <c r="B564" s="21">
        <f>Électricité!O4201</f>
        <v>0.375</v>
      </c>
      <c r="C564" s="22">
        <f>Électricité!P4201</f>
        <v>0</v>
      </c>
      <c r="D564" s="22">
        <f>Électricité!S4201</f>
        <v>0</v>
      </c>
      <c r="E564" s="23" t="str">
        <f t="shared" si="20"/>
        <v>06/24/2019 09:00:00 AM</v>
      </c>
      <c r="F564" s="23" t="str">
        <f t="shared" si="19"/>
        <v>Jun</v>
      </c>
    </row>
    <row r="565" spans="1:6" x14ac:dyDescent="0.4">
      <c r="A565" s="20">
        <f>Électricité!N4202</f>
        <v>43640</v>
      </c>
      <c r="B565" s="21">
        <f>Électricité!O4202</f>
        <v>0.41666666666666669</v>
      </c>
      <c r="C565" s="22">
        <f>Électricité!P4202</f>
        <v>0</v>
      </c>
      <c r="D565" s="22">
        <f>Électricité!S4202</f>
        <v>0</v>
      </c>
      <c r="E565" s="23" t="str">
        <f t="shared" si="20"/>
        <v>06/24/2019 10:00:00 AM</v>
      </c>
      <c r="F565" s="23" t="str">
        <f t="shared" si="19"/>
        <v>Jun</v>
      </c>
    </row>
    <row r="566" spans="1:6" x14ac:dyDescent="0.4">
      <c r="A566" s="20">
        <f>Électricité!N4203</f>
        <v>43640</v>
      </c>
      <c r="B566" s="21">
        <f>Électricité!O4203</f>
        <v>0.45833333333333337</v>
      </c>
      <c r="C566" s="22">
        <f>Électricité!P4203</f>
        <v>0</v>
      </c>
      <c r="D566" s="22">
        <f>Électricité!S4203</f>
        <v>0</v>
      </c>
      <c r="E566" s="23" t="str">
        <f t="shared" si="20"/>
        <v>06/24/2019 11:00:00 AM</v>
      </c>
      <c r="F566" s="23" t="str">
        <f t="shared" si="19"/>
        <v>Jun</v>
      </c>
    </row>
    <row r="567" spans="1:6" x14ac:dyDescent="0.4">
      <c r="A567" s="20">
        <f>Électricité!N4204</f>
        <v>43640</v>
      </c>
      <c r="B567" s="21">
        <f>Électricité!O4204</f>
        <v>0.50000000000000011</v>
      </c>
      <c r="C567" s="22">
        <f>Électricité!P4204</f>
        <v>0</v>
      </c>
      <c r="D567" s="22">
        <f>Électricité!S4204</f>
        <v>0</v>
      </c>
      <c r="E567" s="23" t="str">
        <f t="shared" si="20"/>
        <v>06/24/2019 12:00:00 PM</v>
      </c>
      <c r="F567" s="23" t="str">
        <f t="shared" si="19"/>
        <v>Jun</v>
      </c>
    </row>
    <row r="568" spans="1:6" x14ac:dyDescent="0.4">
      <c r="A568" s="20">
        <f>Électricité!N4205</f>
        <v>43640</v>
      </c>
      <c r="B568" s="21">
        <f>Électricité!O4205</f>
        <v>0.54166666666666674</v>
      </c>
      <c r="C568" s="22">
        <f>Électricité!P4205</f>
        <v>0</v>
      </c>
      <c r="D568" s="22">
        <f>Électricité!S4205</f>
        <v>0</v>
      </c>
      <c r="E568" s="23" t="str">
        <f t="shared" si="20"/>
        <v>06/24/2019 01:00:00 PM</v>
      </c>
      <c r="F568" s="23" t="str">
        <f t="shared" si="19"/>
        <v>Jun</v>
      </c>
    </row>
    <row r="569" spans="1:6" x14ac:dyDescent="0.4">
      <c r="A569" s="20">
        <f>Électricité!N4206</f>
        <v>43640</v>
      </c>
      <c r="B569" s="21">
        <f>Électricité!O4206</f>
        <v>0.58333333333333337</v>
      </c>
      <c r="C569" s="22">
        <f>Électricité!P4206</f>
        <v>0</v>
      </c>
      <c r="D569" s="22">
        <f>Électricité!S4206</f>
        <v>0</v>
      </c>
      <c r="E569" s="23" t="str">
        <f t="shared" si="20"/>
        <v>06/24/2019 02:00:00 PM</v>
      </c>
      <c r="F569" s="23" t="str">
        <f t="shared" si="19"/>
        <v>Jun</v>
      </c>
    </row>
    <row r="570" spans="1:6" x14ac:dyDescent="0.4">
      <c r="A570" s="20">
        <f>Électricité!N4207</f>
        <v>43640</v>
      </c>
      <c r="B570" s="21">
        <f>Électricité!O4207</f>
        <v>0.62500000000000011</v>
      </c>
      <c r="C570" s="22">
        <f>Électricité!P4207</f>
        <v>0</v>
      </c>
      <c r="D570" s="22">
        <f>Électricité!S4207</f>
        <v>0</v>
      </c>
      <c r="E570" s="23" t="str">
        <f t="shared" si="20"/>
        <v>06/24/2019 03:00:00 PM</v>
      </c>
      <c r="F570" s="23" t="str">
        <f t="shared" si="19"/>
        <v>Jun</v>
      </c>
    </row>
    <row r="571" spans="1:6" x14ac:dyDescent="0.4">
      <c r="A571" s="20">
        <f>Électricité!N4208</f>
        <v>43640</v>
      </c>
      <c r="B571" s="21">
        <f>Électricité!O4208</f>
        <v>0.66666666666666674</v>
      </c>
      <c r="C571" s="22">
        <f>Électricité!P4208</f>
        <v>0</v>
      </c>
      <c r="D571" s="22">
        <f>Électricité!S4208</f>
        <v>0</v>
      </c>
      <c r="E571" s="23" t="str">
        <f t="shared" si="20"/>
        <v>06/24/2019 04:00:00 PM</v>
      </c>
      <c r="F571" s="23" t="str">
        <f t="shared" si="19"/>
        <v>Jun</v>
      </c>
    </row>
    <row r="572" spans="1:6" x14ac:dyDescent="0.4">
      <c r="A572" s="20">
        <f>Électricité!N4209</f>
        <v>43640</v>
      </c>
      <c r="B572" s="21">
        <f>Électricité!O4209</f>
        <v>0.70833333333333337</v>
      </c>
      <c r="C572" s="22">
        <f>Électricité!P4209</f>
        <v>0</v>
      </c>
      <c r="D572" s="22">
        <f>Électricité!S4209</f>
        <v>0</v>
      </c>
      <c r="E572" s="23" t="str">
        <f t="shared" si="20"/>
        <v>06/24/2019 05:00:00 PM</v>
      </c>
      <c r="F572" s="23" t="str">
        <f t="shared" si="19"/>
        <v>Jun</v>
      </c>
    </row>
    <row r="573" spans="1:6" x14ac:dyDescent="0.4">
      <c r="A573" s="20">
        <f>Électricité!N4210</f>
        <v>43640</v>
      </c>
      <c r="B573" s="21">
        <f>Électricité!O4210</f>
        <v>0.75000000000000011</v>
      </c>
      <c r="C573" s="22">
        <f>Électricité!P4210</f>
        <v>0</v>
      </c>
      <c r="D573" s="22">
        <f>Électricité!S4210</f>
        <v>0</v>
      </c>
      <c r="E573" s="23" t="str">
        <f t="shared" si="20"/>
        <v>06/24/2019 06:00:00 PM</v>
      </c>
      <c r="F573" s="23" t="str">
        <f t="shared" si="19"/>
        <v>Jun</v>
      </c>
    </row>
    <row r="574" spans="1:6" x14ac:dyDescent="0.4">
      <c r="A574" s="20">
        <f>Électricité!N4211</f>
        <v>43640</v>
      </c>
      <c r="B574" s="21">
        <f>Électricité!O4211</f>
        <v>0.79166666666666674</v>
      </c>
      <c r="C574" s="22">
        <f>Électricité!P4211</f>
        <v>0</v>
      </c>
      <c r="D574" s="22">
        <f>Électricité!S4211</f>
        <v>0</v>
      </c>
      <c r="E574" s="23" t="str">
        <f t="shared" si="20"/>
        <v>06/24/2019 07:00:00 PM</v>
      </c>
      <c r="F574" s="23" t="str">
        <f t="shared" si="19"/>
        <v>Jun</v>
      </c>
    </row>
    <row r="575" spans="1:6" x14ac:dyDescent="0.4">
      <c r="A575" s="20">
        <f>Électricité!N4212</f>
        <v>43640</v>
      </c>
      <c r="B575" s="21">
        <f>Électricité!O4212</f>
        <v>0.83333333333333337</v>
      </c>
      <c r="C575" s="22">
        <f>Électricité!P4212</f>
        <v>0</v>
      </c>
      <c r="D575" s="22">
        <f>Électricité!S4212</f>
        <v>0</v>
      </c>
      <c r="E575" s="23" t="str">
        <f t="shared" si="20"/>
        <v>06/24/2019 08:00:00 PM</v>
      </c>
      <c r="F575" s="23" t="str">
        <f t="shared" si="19"/>
        <v>Jun</v>
      </c>
    </row>
    <row r="576" spans="1:6" x14ac:dyDescent="0.4">
      <c r="A576" s="20">
        <f>Électricité!N4213</f>
        <v>43640</v>
      </c>
      <c r="B576" s="21">
        <f>Électricité!O4213</f>
        <v>0.87500000000000011</v>
      </c>
      <c r="C576" s="22">
        <f>Électricité!P4213</f>
        <v>0</v>
      </c>
      <c r="D576" s="22">
        <f>Électricité!S4213</f>
        <v>0</v>
      </c>
      <c r="E576" s="23" t="str">
        <f t="shared" si="20"/>
        <v>06/24/2019 09:00:00 PM</v>
      </c>
      <c r="F576" s="23" t="str">
        <f t="shared" si="19"/>
        <v>Jun</v>
      </c>
    </row>
    <row r="577" spans="1:6" x14ac:dyDescent="0.4">
      <c r="A577" s="20">
        <f>Électricité!N4214</f>
        <v>43640</v>
      </c>
      <c r="B577" s="21">
        <f>Électricité!O4214</f>
        <v>0.91666666666666674</v>
      </c>
      <c r="C577" s="22">
        <f>Électricité!P4214</f>
        <v>0</v>
      </c>
      <c r="D577" s="22">
        <f>Électricité!S4214</f>
        <v>0</v>
      </c>
      <c r="E577" s="23" t="str">
        <f t="shared" si="20"/>
        <v>06/24/2019 10:00:00 PM</v>
      </c>
      <c r="F577" s="23" t="str">
        <f t="shared" si="19"/>
        <v>Jun</v>
      </c>
    </row>
    <row r="578" spans="1:6" x14ac:dyDescent="0.4">
      <c r="A578" s="20">
        <f>Électricité!N4215</f>
        <v>43640</v>
      </c>
      <c r="B578" s="21">
        <f>Électricité!O4215</f>
        <v>0.95833333333333337</v>
      </c>
      <c r="C578" s="22">
        <f>Électricité!P4215</f>
        <v>0</v>
      </c>
      <c r="D578" s="22">
        <f>Électricité!S4215</f>
        <v>0</v>
      </c>
      <c r="E578" s="23" t="str">
        <f t="shared" si="20"/>
        <v>06/24/2019 11:00:00 PM</v>
      </c>
      <c r="F578" s="23" t="str">
        <f t="shared" si="19"/>
        <v>Jun</v>
      </c>
    </row>
    <row r="579" spans="1:6" x14ac:dyDescent="0.4">
      <c r="A579" s="20">
        <f>Électricité!N4216</f>
        <v>43641</v>
      </c>
      <c r="B579" s="21">
        <f>Électricité!O4216</f>
        <v>3.1225022567582528E-17</v>
      </c>
      <c r="C579" s="22">
        <f>Électricité!P4216</f>
        <v>0</v>
      </c>
      <c r="D579" s="22">
        <f>Électricité!S4216</f>
        <v>0</v>
      </c>
      <c r="E579" s="23" t="str">
        <f t="shared" si="20"/>
        <v>06/25/2019 12:00:00 AM</v>
      </c>
      <c r="F579" s="23" t="str">
        <f t="shared" ref="F579:F642" si="21">TEXT(A579,"mmm")</f>
        <v>Jun</v>
      </c>
    </row>
    <row r="580" spans="1:6" x14ac:dyDescent="0.4">
      <c r="A580" s="20">
        <f>Électricité!N4217</f>
        <v>43641</v>
      </c>
      <c r="B580" s="21">
        <f>Électricité!O4217</f>
        <v>4.1666666666666699E-2</v>
      </c>
      <c r="C580" s="22">
        <f>Électricité!P4217</f>
        <v>0</v>
      </c>
      <c r="D580" s="22">
        <f>Électricité!S4217</f>
        <v>0</v>
      </c>
      <c r="E580" s="23" t="str">
        <f t="shared" si="20"/>
        <v>06/25/2019 01:00:00 AM</v>
      </c>
      <c r="F580" s="23" t="str">
        <f t="shared" si="21"/>
        <v>Jun</v>
      </c>
    </row>
    <row r="581" spans="1:6" x14ac:dyDescent="0.4">
      <c r="A581" s="20">
        <f>Électricité!N4218</f>
        <v>43641</v>
      </c>
      <c r="B581" s="21">
        <f>Électricité!O4218</f>
        <v>8.333333333333337E-2</v>
      </c>
      <c r="C581" s="22">
        <f>Électricité!P4218</f>
        <v>0</v>
      </c>
      <c r="D581" s="22">
        <f>Électricité!S4218</f>
        <v>0</v>
      </c>
      <c r="E581" s="23" t="str">
        <f t="shared" si="20"/>
        <v>06/25/2019 02:00:00 AM</v>
      </c>
      <c r="F581" s="23" t="str">
        <f t="shared" si="21"/>
        <v>Jun</v>
      </c>
    </row>
    <row r="582" spans="1:6" x14ac:dyDescent="0.4">
      <c r="A582" s="20">
        <f>Électricité!N4219</f>
        <v>43641</v>
      </c>
      <c r="B582" s="21">
        <f>Électricité!O4219</f>
        <v>0.12500000000000006</v>
      </c>
      <c r="C582" s="22">
        <f>Électricité!P4219</f>
        <v>0</v>
      </c>
      <c r="D582" s="22">
        <f>Électricité!S4219</f>
        <v>0</v>
      </c>
      <c r="E582" s="23" t="str">
        <f t="shared" si="20"/>
        <v>06/25/2019 03:00:00 AM</v>
      </c>
      <c r="F582" s="23" t="str">
        <f t="shared" si="21"/>
        <v>Jun</v>
      </c>
    </row>
    <row r="583" spans="1:6" x14ac:dyDescent="0.4">
      <c r="A583" s="20">
        <f>Électricité!N4220</f>
        <v>43641</v>
      </c>
      <c r="B583" s="21">
        <f>Électricité!O4220</f>
        <v>0.16666666666666669</v>
      </c>
      <c r="C583" s="22">
        <f>Électricité!P4220</f>
        <v>0</v>
      </c>
      <c r="D583" s="22">
        <f>Électricité!S4220</f>
        <v>0</v>
      </c>
      <c r="E583" s="23" t="str">
        <f t="shared" si="20"/>
        <v>06/25/2019 04:00:00 AM</v>
      </c>
      <c r="F583" s="23" t="str">
        <f t="shared" si="21"/>
        <v>Jun</v>
      </c>
    </row>
    <row r="584" spans="1:6" x14ac:dyDescent="0.4">
      <c r="A584" s="20">
        <f>Électricité!N4221</f>
        <v>43641</v>
      </c>
      <c r="B584" s="21">
        <f>Électricité!O4221</f>
        <v>0.20833333333333337</v>
      </c>
      <c r="C584" s="22">
        <f>Électricité!P4221</f>
        <v>0</v>
      </c>
      <c r="D584" s="22">
        <f>Électricité!S4221</f>
        <v>0</v>
      </c>
      <c r="E584" s="23" t="str">
        <f t="shared" si="20"/>
        <v>06/25/2019 05:00:00 AM</v>
      </c>
      <c r="F584" s="23" t="str">
        <f t="shared" si="21"/>
        <v>Jun</v>
      </c>
    </row>
    <row r="585" spans="1:6" x14ac:dyDescent="0.4">
      <c r="A585" s="20">
        <f>Électricité!N4222</f>
        <v>43641</v>
      </c>
      <c r="B585" s="21">
        <f>Électricité!O4222</f>
        <v>0.25</v>
      </c>
      <c r="C585" s="22">
        <f>Électricité!P4222</f>
        <v>0</v>
      </c>
      <c r="D585" s="22">
        <f>Électricité!S4222</f>
        <v>0</v>
      </c>
      <c r="E585" s="23" t="str">
        <f t="shared" si="20"/>
        <v>06/25/2019 06:00:00 AM</v>
      </c>
      <c r="F585" s="23" t="str">
        <f t="shared" si="21"/>
        <v>Jun</v>
      </c>
    </row>
    <row r="586" spans="1:6" x14ac:dyDescent="0.4">
      <c r="A586" s="20">
        <f>Électricité!N4223</f>
        <v>43641</v>
      </c>
      <c r="B586" s="21">
        <f>Électricité!O4223</f>
        <v>0.29166666666666669</v>
      </c>
      <c r="C586" s="22">
        <f>Électricité!P4223</f>
        <v>0</v>
      </c>
      <c r="D586" s="22">
        <f>Électricité!S4223</f>
        <v>0</v>
      </c>
      <c r="E586" s="23" t="str">
        <f t="shared" si="20"/>
        <v>06/25/2019 07:00:00 AM</v>
      </c>
      <c r="F586" s="23" t="str">
        <f t="shared" si="21"/>
        <v>Jun</v>
      </c>
    </row>
    <row r="587" spans="1:6" x14ac:dyDescent="0.4">
      <c r="A587" s="20">
        <f>Électricité!N4224</f>
        <v>43641</v>
      </c>
      <c r="B587" s="21">
        <f>Électricité!O4224</f>
        <v>0.33333333333333337</v>
      </c>
      <c r="C587" s="22">
        <f>Électricité!P4224</f>
        <v>0</v>
      </c>
      <c r="D587" s="22">
        <f>Électricité!S4224</f>
        <v>0</v>
      </c>
      <c r="E587" s="23" t="str">
        <f t="shared" si="20"/>
        <v>06/25/2019 08:00:00 AM</v>
      </c>
      <c r="F587" s="23" t="str">
        <f t="shared" si="21"/>
        <v>Jun</v>
      </c>
    </row>
    <row r="588" spans="1:6" x14ac:dyDescent="0.4">
      <c r="A588" s="20">
        <f>Électricité!N4225</f>
        <v>43641</v>
      </c>
      <c r="B588" s="21">
        <f>Électricité!O4225</f>
        <v>0.375</v>
      </c>
      <c r="C588" s="22">
        <f>Électricité!P4225</f>
        <v>0</v>
      </c>
      <c r="D588" s="22">
        <f>Électricité!S4225</f>
        <v>0</v>
      </c>
      <c r="E588" s="23" t="str">
        <f t="shared" ref="E588:E651" si="22">CONCATENATE(TEXT(A588,"mm/dd/yyyy")," ",TEXT(B588,"hh:mm:ss AM/PM"))</f>
        <v>06/25/2019 09:00:00 AM</v>
      </c>
      <c r="F588" s="23" t="str">
        <f t="shared" si="21"/>
        <v>Jun</v>
      </c>
    </row>
    <row r="589" spans="1:6" x14ac:dyDescent="0.4">
      <c r="A589" s="20">
        <f>Électricité!N4226</f>
        <v>43641</v>
      </c>
      <c r="B589" s="21">
        <f>Électricité!O4226</f>
        <v>0.41666666666666669</v>
      </c>
      <c r="C589" s="22">
        <f>Électricité!P4226</f>
        <v>0</v>
      </c>
      <c r="D589" s="22">
        <f>Électricité!S4226</f>
        <v>0</v>
      </c>
      <c r="E589" s="23" t="str">
        <f t="shared" si="22"/>
        <v>06/25/2019 10:00:00 AM</v>
      </c>
      <c r="F589" s="23" t="str">
        <f t="shared" si="21"/>
        <v>Jun</v>
      </c>
    </row>
    <row r="590" spans="1:6" x14ac:dyDescent="0.4">
      <c r="A590" s="20">
        <f>Électricité!N4227</f>
        <v>43641</v>
      </c>
      <c r="B590" s="21">
        <f>Électricité!O4227</f>
        <v>0.45833333333333337</v>
      </c>
      <c r="C590" s="22">
        <f>Électricité!P4227</f>
        <v>0</v>
      </c>
      <c r="D590" s="22">
        <f>Électricité!S4227</f>
        <v>0</v>
      </c>
      <c r="E590" s="23" t="str">
        <f t="shared" si="22"/>
        <v>06/25/2019 11:00:00 AM</v>
      </c>
      <c r="F590" s="23" t="str">
        <f t="shared" si="21"/>
        <v>Jun</v>
      </c>
    </row>
    <row r="591" spans="1:6" x14ac:dyDescent="0.4">
      <c r="A591" s="20">
        <f>Électricité!N4228</f>
        <v>43641</v>
      </c>
      <c r="B591" s="21">
        <f>Électricité!O4228</f>
        <v>0.50000000000000011</v>
      </c>
      <c r="C591" s="22">
        <f>Électricité!P4228</f>
        <v>0</v>
      </c>
      <c r="D591" s="22">
        <f>Électricité!S4228</f>
        <v>0</v>
      </c>
      <c r="E591" s="23" t="str">
        <f t="shared" si="22"/>
        <v>06/25/2019 12:00:00 PM</v>
      </c>
      <c r="F591" s="23" t="str">
        <f t="shared" si="21"/>
        <v>Jun</v>
      </c>
    </row>
    <row r="592" spans="1:6" x14ac:dyDescent="0.4">
      <c r="A592" s="20">
        <f>Électricité!N4229</f>
        <v>43641</v>
      </c>
      <c r="B592" s="21">
        <f>Électricité!O4229</f>
        <v>0.54166666666666674</v>
      </c>
      <c r="C592" s="22">
        <f>Électricité!P4229</f>
        <v>0</v>
      </c>
      <c r="D592" s="22">
        <f>Électricité!S4229</f>
        <v>0</v>
      </c>
      <c r="E592" s="23" t="str">
        <f t="shared" si="22"/>
        <v>06/25/2019 01:00:00 PM</v>
      </c>
      <c r="F592" s="23" t="str">
        <f t="shared" si="21"/>
        <v>Jun</v>
      </c>
    </row>
    <row r="593" spans="1:6" x14ac:dyDescent="0.4">
      <c r="A593" s="20">
        <f>Électricité!N4230</f>
        <v>43641</v>
      </c>
      <c r="B593" s="21">
        <f>Électricité!O4230</f>
        <v>0.58333333333333337</v>
      </c>
      <c r="C593" s="22">
        <f>Électricité!P4230</f>
        <v>0</v>
      </c>
      <c r="D593" s="22">
        <f>Électricité!S4230</f>
        <v>0</v>
      </c>
      <c r="E593" s="23" t="str">
        <f t="shared" si="22"/>
        <v>06/25/2019 02:00:00 PM</v>
      </c>
      <c r="F593" s="23" t="str">
        <f t="shared" si="21"/>
        <v>Jun</v>
      </c>
    </row>
    <row r="594" spans="1:6" x14ac:dyDescent="0.4">
      <c r="A594" s="20">
        <f>Électricité!N4231</f>
        <v>43641</v>
      </c>
      <c r="B594" s="21">
        <f>Électricité!O4231</f>
        <v>0.62500000000000011</v>
      </c>
      <c r="C594" s="22">
        <f>Électricité!P4231</f>
        <v>0</v>
      </c>
      <c r="D594" s="22">
        <f>Électricité!S4231</f>
        <v>0</v>
      </c>
      <c r="E594" s="23" t="str">
        <f t="shared" si="22"/>
        <v>06/25/2019 03:00:00 PM</v>
      </c>
      <c r="F594" s="23" t="str">
        <f t="shared" si="21"/>
        <v>Jun</v>
      </c>
    </row>
    <row r="595" spans="1:6" x14ac:dyDescent="0.4">
      <c r="A595" s="20">
        <f>Électricité!N4232</f>
        <v>43641</v>
      </c>
      <c r="B595" s="21">
        <f>Électricité!O4232</f>
        <v>0.66666666666666674</v>
      </c>
      <c r="C595" s="22">
        <f>Électricité!P4232</f>
        <v>0</v>
      </c>
      <c r="D595" s="22">
        <f>Électricité!S4232</f>
        <v>0</v>
      </c>
      <c r="E595" s="23" t="str">
        <f t="shared" si="22"/>
        <v>06/25/2019 04:00:00 PM</v>
      </c>
      <c r="F595" s="23" t="str">
        <f t="shared" si="21"/>
        <v>Jun</v>
      </c>
    </row>
    <row r="596" spans="1:6" x14ac:dyDescent="0.4">
      <c r="A596" s="20">
        <f>Électricité!N4233</f>
        <v>43641</v>
      </c>
      <c r="B596" s="21">
        <f>Électricité!O4233</f>
        <v>0.70833333333333337</v>
      </c>
      <c r="C596" s="22">
        <f>Électricité!P4233</f>
        <v>0</v>
      </c>
      <c r="D596" s="22">
        <f>Électricité!S4233</f>
        <v>0</v>
      </c>
      <c r="E596" s="23" t="str">
        <f t="shared" si="22"/>
        <v>06/25/2019 05:00:00 PM</v>
      </c>
      <c r="F596" s="23" t="str">
        <f t="shared" si="21"/>
        <v>Jun</v>
      </c>
    </row>
    <row r="597" spans="1:6" x14ac:dyDescent="0.4">
      <c r="A597" s="20">
        <f>Électricité!N4234</f>
        <v>43641</v>
      </c>
      <c r="B597" s="21">
        <f>Électricité!O4234</f>
        <v>0.75000000000000011</v>
      </c>
      <c r="C597" s="22">
        <f>Électricité!P4234</f>
        <v>0</v>
      </c>
      <c r="D597" s="22">
        <f>Électricité!S4234</f>
        <v>0</v>
      </c>
      <c r="E597" s="23" t="str">
        <f t="shared" si="22"/>
        <v>06/25/2019 06:00:00 PM</v>
      </c>
      <c r="F597" s="23" t="str">
        <f t="shared" si="21"/>
        <v>Jun</v>
      </c>
    </row>
    <row r="598" spans="1:6" x14ac:dyDescent="0.4">
      <c r="A598" s="20">
        <f>Électricité!N4235</f>
        <v>43641</v>
      </c>
      <c r="B598" s="21">
        <f>Électricité!O4235</f>
        <v>0.79166666666666674</v>
      </c>
      <c r="C598" s="22">
        <f>Électricité!P4235</f>
        <v>0</v>
      </c>
      <c r="D598" s="22">
        <f>Électricité!S4235</f>
        <v>0</v>
      </c>
      <c r="E598" s="23" t="str">
        <f t="shared" si="22"/>
        <v>06/25/2019 07:00:00 PM</v>
      </c>
      <c r="F598" s="23" t="str">
        <f t="shared" si="21"/>
        <v>Jun</v>
      </c>
    </row>
    <row r="599" spans="1:6" x14ac:dyDescent="0.4">
      <c r="A599" s="20">
        <f>Électricité!N4236</f>
        <v>43641</v>
      </c>
      <c r="B599" s="21">
        <f>Électricité!O4236</f>
        <v>0.83333333333333337</v>
      </c>
      <c r="C599" s="22">
        <f>Électricité!P4236</f>
        <v>0</v>
      </c>
      <c r="D599" s="22">
        <f>Électricité!S4236</f>
        <v>0</v>
      </c>
      <c r="E599" s="23" t="str">
        <f t="shared" si="22"/>
        <v>06/25/2019 08:00:00 PM</v>
      </c>
      <c r="F599" s="23" t="str">
        <f t="shared" si="21"/>
        <v>Jun</v>
      </c>
    </row>
    <row r="600" spans="1:6" x14ac:dyDescent="0.4">
      <c r="A600" s="20">
        <f>Électricité!N4237</f>
        <v>43641</v>
      </c>
      <c r="B600" s="21">
        <f>Électricité!O4237</f>
        <v>0.87500000000000011</v>
      </c>
      <c r="C600" s="22">
        <f>Électricité!P4237</f>
        <v>0</v>
      </c>
      <c r="D600" s="22">
        <f>Électricité!S4237</f>
        <v>0</v>
      </c>
      <c r="E600" s="23" t="str">
        <f t="shared" si="22"/>
        <v>06/25/2019 09:00:00 PM</v>
      </c>
      <c r="F600" s="23" t="str">
        <f t="shared" si="21"/>
        <v>Jun</v>
      </c>
    </row>
    <row r="601" spans="1:6" x14ac:dyDescent="0.4">
      <c r="A601" s="20">
        <f>Électricité!N4238</f>
        <v>43641</v>
      </c>
      <c r="B601" s="21">
        <f>Électricité!O4238</f>
        <v>0.91666666666666674</v>
      </c>
      <c r="C601" s="22">
        <f>Électricité!P4238</f>
        <v>0</v>
      </c>
      <c r="D601" s="22">
        <f>Électricité!S4238</f>
        <v>0</v>
      </c>
      <c r="E601" s="23" t="str">
        <f t="shared" si="22"/>
        <v>06/25/2019 10:00:00 PM</v>
      </c>
      <c r="F601" s="23" t="str">
        <f t="shared" si="21"/>
        <v>Jun</v>
      </c>
    </row>
    <row r="602" spans="1:6" x14ac:dyDescent="0.4">
      <c r="A602" s="20">
        <f>Électricité!N4239</f>
        <v>43641</v>
      </c>
      <c r="B602" s="21">
        <f>Électricité!O4239</f>
        <v>0.95833333333333337</v>
      </c>
      <c r="C602" s="22">
        <f>Électricité!P4239</f>
        <v>0</v>
      </c>
      <c r="D602" s="22">
        <f>Électricité!S4239</f>
        <v>0</v>
      </c>
      <c r="E602" s="23" t="str">
        <f t="shared" si="22"/>
        <v>06/25/2019 11:00:00 PM</v>
      </c>
      <c r="F602" s="23" t="str">
        <f t="shared" si="21"/>
        <v>Jun</v>
      </c>
    </row>
    <row r="603" spans="1:6" x14ac:dyDescent="0.4">
      <c r="A603" s="20">
        <f>Électricité!N4240</f>
        <v>43642</v>
      </c>
      <c r="B603" s="21">
        <f>Électricité!O4240</f>
        <v>3.1225022567582528E-17</v>
      </c>
      <c r="C603" s="22">
        <f>Électricité!P4240</f>
        <v>0</v>
      </c>
      <c r="D603" s="22">
        <f>Électricité!S4240</f>
        <v>0</v>
      </c>
      <c r="E603" s="23" t="str">
        <f t="shared" si="22"/>
        <v>06/26/2019 12:00:00 AM</v>
      </c>
      <c r="F603" s="23" t="str">
        <f t="shared" si="21"/>
        <v>Jun</v>
      </c>
    </row>
    <row r="604" spans="1:6" x14ac:dyDescent="0.4">
      <c r="A604" s="20">
        <f>Électricité!N4241</f>
        <v>43642</v>
      </c>
      <c r="B604" s="21">
        <f>Électricité!O4241</f>
        <v>4.1666666666666699E-2</v>
      </c>
      <c r="C604" s="22">
        <f>Électricité!P4241</f>
        <v>0</v>
      </c>
      <c r="D604" s="22">
        <f>Électricité!S4241</f>
        <v>0</v>
      </c>
      <c r="E604" s="23" t="str">
        <f t="shared" si="22"/>
        <v>06/26/2019 01:00:00 AM</v>
      </c>
      <c r="F604" s="23" t="str">
        <f t="shared" si="21"/>
        <v>Jun</v>
      </c>
    </row>
    <row r="605" spans="1:6" x14ac:dyDescent="0.4">
      <c r="A605" s="20">
        <f>Électricité!N4242</f>
        <v>43642</v>
      </c>
      <c r="B605" s="21">
        <f>Électricité!O4242</f>
        <v>8.333333333333337E-2</v>
      </c>
      <c r="C605" s="22">
        <f>Électricité!P4242</f>
        <v>0</v>
      </c>
      <c r="D605" s="22">
        <f>Électricité!S4242</f>
        <v>0</v>
      </c>
      <c r="E605" s="23" t="str">
        <f t="shared" si="22"/>
        <v>06/26/2019 02:00:00 AM</v>
      </c>
      <c r="F605" s="23" t="str">
        <f t="shared" si="21"/>
        <v>Jun</v>
      </c>
    </row>
    <row r="606" spans="1:6" x14ac:dyDescent="0.4">
      <c r="A606" s="20">
        <f>Électricité!N4243</f>
        <v>43642</v>
      </c>
      <c r="B606" s="21">
        <f>Électricité!O4243</f>
        <v>0.12500000000000006</v>
      </c>
      <c r="C606" s="22">
        <f>Électricité!P4243</f>
        <v>0</v>
      </c>
      <c r="D606" s="22">
        <f>Électricité!S4243</f>
        <v>0</v>
      </c>
      <c r="E606" s="23" t="str">
        <f t="shared" si="22"/>
        <v>06/26/2019 03:00:00 AM</v>
      </c>
      <c r="F606" s="23" t="str">
        <f t="shared" si="21"/>
        <v>Jun</v>
      </c>
    </row>
    <row r="607" spans="1:6" x14ac:dyDescent="0.4">
      <c r="A607" s="20">
        <f>Électricité!N4244</f>
        <v>43642</v>
      </c>
      <c r="B607" s="21">
        <f>Électricité!O4244</f>
        <v>0.16666666666666669</v>
      </c>
      <c r="C607" s="22">
        <f>Électricité!P4244</f>
        <v>0</v>
      </c>
      <c r="D607" s="22">
        <f>Électricité!S4244</f>
        <v>0</v>
      </c>
      <c r="E607" s="23" t="str">
        <f t="shared" si="22"/>
        <v>06/26/2019 04:00:00 AM</v>
      </c>
      <c r="F607" s="23" t="str">
        <f t="shared" si="21"/>
        <v>Jun</v>
      </c>
    </row>
    <row r="608" spans="1:6" x14ac:dyDescent="0.4">
      <c r="A608" s="20">
        <f>Électricité!N4245</f>
        <v>43642</v>
      </c>
      <c r="B608" s="21">
        <f>Électricité!O4245</f>
        <v>0.20833333333333337</v>
      </c>
      <c r="C608" s="22">
        <f>Électricité!P4245</f>
        <v>0</v>
      </c>
      <c r="D608" s="22">
        <f>Électricité!S4245</f>
        <v>0</v>
      </c>
      <c r="E608" s="23" t="str">
        <f t="shared" si="22"/>
        <v>06/26/2019 05:00:00 AM</v>
      </c>
      <c r="F608" s="23" t="str">
        <f t="shared" si="21"/>
        <v>Jun</v>
      </c>
    </row>
    <row r="609" spans="1:6" x14ac:dyDescent="0.4">
      <c r="A609" s="20">
        <f>Électricité!N4246</f>
        <v>43642</v>
      </c>
      <c r="B609" s="21">
        <f>Électricité!O4246</f>
        <v>0.25</v>
      </c>
      <c r="C609" s="22">
        <f>Électricité!P4246</f>
        <v>0</v>
      </c>
      <c r="D609" s="22">
        <f>Électricité!S4246</f>
        <v>0</v>
      </c>
      <c r="E609" s="23" t="str">
        <f t="shared" si="22"/>
        <v>06/26/2019 06:00:00 AM</v>
      </c>
      <c r="F609" s="23" t="str">
        <f t="shared" si="21"/>
        <v>Jun</v>
      </c>
    </row>
    <row r="610" spans="1:6" x14ac:dyDescent="0.4">
      <c r="A610" s="20">
        <f>Électricité!N4247</f>
        <v>43642</v>
      </c>
      <c r="B610" s="21">
        <f>Électricité!O4247</f>
        <v>0.29166666666666669</v>
      </c>
      <c r="C610" s="22">
        <f>Électricité!P4247</f>
        <v>0</v>
      </c>
      <c r="D610" s="22">
        <f>Électricité!S4247</f>
        <v>0</v>
      </c>
      <c r="E610" s="23" t="str">
        <f t="shared" si="22"/>
        <v>06/26/2019 07:00:00 AM</v>
      </c>
      <c r="F610" s="23" t="str">
        <f t="shared" si="21"/>
        <v>Jun</v>
      </c>
    </row>
    <row r="611" spans="1:6" x14ac:dyDescent="0.4">
      <c r="A611" s="20">
        <f>Électricité!N4248</f>
        <v>43642</v>
      </c>
      <c r="B611" s="21">
        <f>Électricité!O4248</f>
        <v>0.33333333333333337</v>
      </c>
      <c r="C611" s="22">
        <f>Électricité!P4248</f>
        <v>0</v>
      </c>
      <c r="D611" s="22">
        <f>Électricité!S4248</f>
        <v>0</v>
      </c>
      <c r="E611" s="23" t="str">
        <f t="shared" si="22"/>
        <v>06/26/2019 08:00:00 AM</v>
      </c>
      <c r="F611" s="23" t="str">
        <f t="shared" si="21"/>
        <v>Jun</v>
      </c>
    </row>
    <row r="612" spans="1:6" x14ac:dyDescent="0.4">
      <c r="A612" s="20">
        <f>Électricité!N4249</f>
        <v>43642</v>
      </c>
      <c r="B612" s="21">
        <f>Électricité!O4249</f>
        <v>0.375</v>
      </c>
      <c r="C612" s="22">
        <f>Électricité!P4249</f>
        <v>0</v>
      </c>
      <c r="D612" s="22">
        <f>Électricité!S4249</f>
        <v>0</v>
      </c>
      <c r="E612" s="23" t="str">
        <f t="shared" si="22"/>
        <v>06/26/2019 09:00:00 AM</v>
      </c>
      <c r="F612" s="23" t="str">
        <f t="shared" si="21"/>
        <v>Jun</v>
      </c>
    </row>
    <row r="613" spans="1:6" x14ac:dyDescent="0.4">
      <c r="A613" s="20">
        <f>Électricité!N4250</f>
        <v>43642</v>
      </c>
      <c r="B613" s="21">
        <f>Électricité!O4250</f>
        <v>0.41666666666666669</v>
      </c>
      <c r="C613" s="22">
        <f>Électricité!P4250</f>
        <v>0</v>
      </c>
      <c r="D613" s="22">
        <f>Électricité!S4250</f>
        <v>0</v>
      </c>
      <c r="E613" s="23" t="str">
        <f t="shared" si="22"/>
        <v>06/26/2019 10:00:00 AM</v>
      </c>
      <c r="F613" s="23" t="str">
        <f t="shared" si="21"/>
        <v>Jun</v>
      </c>
    </row>
    <row r="614" spans="1:6" x14ac:dyDescent="0.4">
      <c r="A614" s="20">
        <f>Électricité!N4251</f>
        <v>43642</v>
      </c>
      <c r="B614" s="21">
        <f>Électricité!O4251</f>
        <v>0.45833333333333337</v>
      </c>
      <c r="C614" s="22">
        <f>Électricité!P4251</f>
        <v>0</v>
      </c>
      <c r="D614" s="22">
        <f>Électricité!S4251</f>
        <v>0</v>
      </c>
      <c r="E614" s="23" t="str">
        <f t="shared" si="22"/>
        <v>06/26/2019 11:00:00 AM</v>
      </c>
      <c r="F614" s="23" t="str">
        <f t="shared" si="21"/>
        <v>Jun</v>
      </c>
    </row>
    <row r="615" spans="1:6" x14ac:dyDescent="0.4">
      <c r="A615" s="20">
        <f>Électricité!N4252</f>
        <v>43642</v>
      </c>
      <c r="B615" s="21">
        <f>Électricité!O4252</f>
        <v>0.50000000000000011</v>
      </c>
      <c r="C615" s="22">
        <f>Électricité!P4252</f>
        <v>0</v>
      </c>
      <c r="D615" s="22">
        <f>Électricité!S4252</f>
        <v>0</v>
      </c>
      <c r="E615" s="23" t="str">
        <f t="shared" si="22"/>
        <v>06/26/2019 12:00:00 PM</v>
      </c>
      <c r="F615" s="23" t="str">
        <f t="shared" si="21"/>
        <v>Jun</v>
      </c>
    </row>
    <row r="616" spans="1:6" x14ac:dyDescent="0.4">
      <c r="A616" s="20">
        <f>Électricité!N4253</f>
        <v>43642</v>
      </c>
      <c r="B616" s="21">
        <f>Électricité!O4253</f>
        <v>0.54166666666666674</v>
      </c>
      <c r="C616" s="22">
        <f>Électricité!P4253</f>
        <v>0</v>
      </c>
      <c r="D616" s="22">
        <f>Électricité!S4253</f>
        <v>0</v>
      </c>
      <c r="E616" s="23" t="str">
        <f t="shared" si="22"/>
        <v>06/26/2019 01:00:00 PM</v>
      </c>
      <c r="F616" s="23" t="str">
        <f t="shared" si="21"/>
        <v>Jun</v>
      </c>
    </row>
    <row r="617" spans="1:6" x14ac:dyDescent="0.4">
      <c r="A617" s="20">
        <f>Électricité!N4254</f>
        <v>43642</v>
      </c>
      <c r="B617" s="21">
        <f>Électricité!O4254</f>
        <v>0.58333333333333337</v>
      </c>
      <c r="C617" s="22">
        <f>Électricité!P4254</f>
        <v>0</v>
      </c>
      <c r="D617" s="22">
        <f>Électricité!S4254</f>
        <v>0</v>
      </c>
      <c r="E617" s="23" t="str">
        <f t="shared" si="22"/>
        <v>06/26/2019 02:00:00 PM</v>
      </c>
      <c r="F617" s="23" t="str">
        <f t="shared" si="21"/>
        <v>Jun</v>
      </c>
    </row>
    <row r="618" spans="1:6" x14ac:dyDescent="0.4">
      <c r="A618" s="20">
        <f>Électricité!N4255</f>
        <v>43642</v>
      </c>
      <c r="B618" s="21">
        <f>Électricité!O4255</f>
        <v>0.62500000000000011</v>
      </c>
      <c r="C618" s="22">
        <f>Électricité!P4255</f>
        <v>0</v>
      </c>
      <c r="D618" s="22">
        <f>Électricité!S4255</f>
        <v>0</v>
      </c>
      <c r="E618" s="23" t="str">
        <f t="shared" si="22"/>
        <v>06/26/2019 03:00:00 PM</v>
      </c>
      <c r="F618" s="23" t="str">
        <f t="shared" si="21"/>
        <v>Jun</v>
      </c>
    </row>
    <row r="619" spans="1:6" x14ac:dyDescent="0.4">
      <c r="A619" s="20">
        <f>Électricité!N4256</f>
        <v>43642</v>
      </c>
      <c r="B619" s="21">
        <f>Électricité!O4256</f>
        <v>0.66666666666666674</v>
      </c>
      <c r="C619" s="22">
        <f>Électricité!P4256</f>
        <v>0</v>
      </c>
      <c r="D619" s="22">
        <f>Électricité!S4256</f>
        <v>0</v>
      </c>
      <c r="E619" s="23" t="str">
        <f t="shared" si="22"/>
        <v>06/26/2019 04:00:00 PM</v>
      </c>
      <c r="F619" s="23" t="str">
        <f t="shared" si="21"/>
        <v>Jun</v>
      </c>
    </row>
    <row r="620" spans="1:6" x14ac:dyDescent="0.4">
      <c r="A620" s="20">
        <f>Électricité!N4257</f>
        <v>43642</v>
      </c>
      <c r="B620" s="21">
        <f>Électricité!O4257</f>
        <v>0.70833333333333337</v>
      </c>
      <c r="C620" s="22">
        <f>Électricité!P4257</f>
        <v>0</v>
      </c>
      <c r="D620" s="22">
        <f>Électricité!S4257</f>
        <v>0</v>
      </c>
      <c r="E620" s="23" t="str">
        <f t="shared" si="22"/>
        <v>06/26/2019 05:00:00 PM</v>
      </c>
      <c r="F620" s="23" t="str">
        <f t="shared" si="21"/>
        <v>Jun</v>
      </c>
    </row>
    <row r="621" spans="1:6" x14ac:dyDescent="0.4">
      <c r="A621" s="20">
        <f>Électricité!N4258</f>
        <v>43642</v>
      </c>
      <c r="B621" s="21">
        <f>Électricité!O4258</f>
        <v>0.75000000000000011</v>
      </c>
      <c r="C621" s="22">
        <f>Électricité!P4258</f>
        <v>0</v>
      </c>
      <c r="D621" s="22">
        <f>Électricité!S4258</f>
        <v>0</v>
      </c>
      <c r="E621" s="23" t="str">
        <f t="shared" si="22"/>
        <v>06/26/2019 06:00:00 PM</v>
      </c>
      <c r="F621" s="23" t="str">
        <f t="shared" si="21"/>
        <v>Jun</v>
      </c>
    </row>
    <row r="622" spans="1:6" x14ac:dyDescent="0.4">
      <c r="A622" s="20">
        <f>Électricité!N4259</f>
        <v>43642</v>
      </c>
      <c r="B622" s="21">
        <f>Électricité!O4259</f>
        <v>0.79166666666666674</v>
      </c>
      <c r="C622" s="22">
        <f>Électricité!P4259</f>
        <v>0</v>
      </c>
      <c r="D622" s="22">
        <f>Électricité!S4259</f>
        <v>0</v>
      </c>
      <c r="E622" s="23" t="str">
        <f t="shared" si="22"/>
        <v>06/26/2019 07:00:00 PM</v>
      </c>
      <c r="F622" s="23" t="str">
        <f t="shared" si="21"/>
        <v>Jun</v>
      </c>
    </row>
    <row r="623" spans="1:6" x14ac:dyDescent="0.4">
      <c r="A623" s="20">
        <f>Électricité!N4260</f>
        <v>43642</v>
      </c>
      <c r="B623" s="21">
        <f>Électricité!O4260</f>
        <v>0.83333333333333337</v>
      </c>
      <c r="C623" s="22">
        <f>Électricité!P4260</f>
        <v>0</v>
      </c>
      <c r="D623" s="22">
        <f>Électricité!S4260</f>
        <v>0</v>
      </c>
      <c r="E623" s="23" t="str">
        <f t="shared" si="22"/>
        <v>06/26/2019 08:00:00 PM</v>
      </c>
      <c r="F623" s="23" t="str">
        <f t="shared" si="21"/>
        <v>Jun</v>
      </c>
    </row>
    <row r="624" spans="1:6" x14ac:dyDescent="0.4">
      <c r="A624" s="20">
        <f>Électricité!N4261</f>
        <v>43642</v>
      </c>
      <c r="B624" s="21">
        <f>Électricité!O4261</f>
        <v>0.87500000000000011</v>
      </c>
      <c r="C624" s="22">
        <f>Électricité!P4261</f>
        <v>0</v>
      </c>
      <c r="D624" s="22">
        <f>Électricité!S4261</f>
        <v>0</v>
      </c>
      <c r="E624" s="23" t="str">
        <f t="shared" si="22"/>
        <v>06/26/2019 09:00:00 PM</v>
      </c>
      <c r="F624" s="23" t="str">
        <f t="shared" si="21"/>
        <v>Jun</v>
      </c>
    </row>
    <row r="625" spans="1:6" x14ac:dyDescent="0.4">
      <c r="A625" s="20">
        <f>Électricité!N4262</f>
        <v>43642</v>
      </c>
      <c r="B625" s="21">
        <f>Électricité!O4262</f>
        <v>0.91666666666666674</v>
      </c>
      <c r="C625" s="22">
        <f>Électricité!P4262</f>
        <v>0</v>
      </c>
      <c r="D625" s="22">
        <f>Électricité!S4262</f>
        <v>0</v>
      </c>
      <c r="E625" s="23" t="str">
        <f t="shared" si="22"/>
        <v>06/26/2019 10:00:00 PM</v>
      </c>
      <c r="F625" s="23" t="str">
        <f t="shared" si="21"/>
        <v>Jun</v>
      </c>
    </row>
    <row r="626" spans="1:6" x14ac:dyDescent="0.4">
      <c r="A626" s="20">
        <f>Électricité!N4263</f>
        <v>43642</v>
      </c>
      <c r="B626" s="21">
        <f>Électricité!O4263</f>
        <v>0.95833333333333337</v>
      </c>
      <c r="C626" s="22">
        <f>Électricité!P4263</f>
        <v>0</v>
      </c>
      <c r="D626" s="22">
        <f>Électricité!S4263</f>
        <v>0</v>
      </c>
      <c r="E626" s="23" t="str">
        <f t="shared" si="22"/>
        <v>06/26/2019 11:00:00 PM</v>
      </c>
      <c r="F626" s="23" t="str">
        <f t="shared" si="21"/>
        <v>Jun</v>
      </c>
    </row>
    <row r="627" spans="1:6" x14ac:dyDescent="0.4">
      <c r="A627" s="20">
        <f>Électricité!N4264</f>
        <v>43643</v>
      </c>
      <c r="B627" s="21">
        <f>Électricité!O4264</f>
        <v>3.1225022567582528E-17</v>
      </c>
      <c r="C627" s="22">
        <f>Électricité!P4264</f>
        <v>0</v>
      </c>
      <c r="D627" s="22">
        <f>Électricité!S4264</f>
        <v>0</v>
      </c>
      <c r="E627" s="23" t="str">
        <f t="shared" si="22"/>
        <v>06/27/2019 12:00:00 AM</v>
      </c>
      <c r="F627" s="23" t="str">
        <f t="shared" si="21"/>
        <v>Jun</v>
      </c>
    </row>
    <row r="628" spans="1:6" x14ac:dyDescent="0.4">
      <c r="A628" s="20">
        <f>Électricité!N4265</f>
        <v>43643</v>
      </c>
      <c r="B628" s="21">
        <f>Électricité!O4265</f>
        <v>4.1666666666666699E-2</v>
      </c>
      <c r="C628" s="22">
        <f>Électricité!P4265</f>
        <v>0</v>
      </c>
      <c r="D628" s="22">
        <f>Électricité!S4265</f>
        <v>0</v>
      </c>
      <c r="E628" s="23" t="str">
        <f t="shared" si="22"/>
        <v>06/27/2019 01:00:00 AM</v>
      </c>
      <c r="F628" s="23" t="str">
        <f t="shared" si="21"/>
        <v>Jun</v>
      </c>
    </row>
    <row r="629" spans="1:6" x14ac:dyDescent="0.4">
      <c r="A629" s="20">
        <f>Électricité!N4266</f>
        <v>43643</v>
      </c>
      <c r="B629" s="21">
        <f>Électricité!O4266</f>
        <v>8.333333333333337E-2</v>
      </c>
      <c r="C629" s="22">
        <f>Électricité!P4266</f>
        <v>0</v>
      </c>
      <c r="D629" s="22">
        <f>Électricité!S4266</f>
        <v>0</v>
      </c>
      <c r="E629" s="23" t="str">
        <f t="shared" si="22"/>
        <v>06/27/2019 02:00:00 AM</v>
      </c>
      <c r="F629" s="23" t="str">
        <f t="shared" si="21"/>
        <v>Jun</v>
      </c>
    </row>
    <row r="630" spans="1:6" x14ac:dyDescent="0.4">
      <c r="A630" s="20">
        <f>Électricité!N4267</f>
        <v>43643</v>
      </c>
      <c r="B630" s="21">
        <f>Électricité!O4267</f>
        <v>0.12500000000000006</v>
      </c>
      <c r="C630" s="22">
        <f>Électricité!P4267</f>
        <v>0</v>
      </c>
      <c r="D630" s="22">
        <f>Électricité!S4267</f>
        <v>0</v>
      </c>
      <c r="E630" s="23" t="str">
        <f t="shared" si="22"/>
        <v>06/27/2019 03:00:00 AM</v>
      </c>
      <c r="F630" s="23" t="str">
        <f t="shared" si="21"/>
        <v>Jun</v>
      </c>
    </row>
    <row r="631" spans="1:6" x14ac:dyDescent="0.4">
      <c r="A631" s="20">
        <f>Électricité!N4268</f>
        <v>43643</v>
      </c>
      <c r="B631" s="21">
        <f>Électricité!O4268</f>
        <v>0.16666666666666669</v>
      </c>
      <c r="C631" s="22">
        <f>Électricité!P4268</f>
        <v>0</v>
      </c>
      <c r="D631" s="22">
        <f>Électricité!S4268</f>
        <v>0</v>
      </c>
      <c r="E631" s="23" t="str">
        <f t="shared" si="22"/>
        <v>06/27/2019 04:00:00 AM</v>
      </c>
      <c r="F631" s="23" t="str">
        <f t="shared" si="21"/>
        <v>Jun</v>
      </c>
    </row>
    <row r="632" spans="1:6" x14ac:dyDescent="0.4">
      <c r="A632" s="20">
        <f>Électricité!N4269</f>
        <v>43643</v>
      </c>
      <c r="B632" s="21">
        <f>Électricité!O4269</f>
        <v>0.20833333333333337</v>
      </c>
      <c r="C632" s="22">
        <f>Électricité!P4269</f>
        <v>0</v>
      </c>
      <c r="D632" s="22">
        <f>Électricité!S4269</f>
        <v>0</v>
      </c>
      <c r="E632" s="23" t="str">
        <f t="shared" si="22"/>
        <v>06/27/2019 05:00:00 AM</v>
      </c>
      <c r="F632" s="23" t="str">
        <f t="shared" si="21"/>
        <v>Jun</v>
      </c>
    </row>
    <row r="633" spans="1:6" x14ac:dyDescent="0.4">
      <c r="A633" s="20">
        <f>Électricité!N4270</f>
        <v>43643</v>
      </c>
      <c r="B633" s="21">
        <f>Électricité!O4270</f>
        <v>0.25</v>
      </c>
      <c r="C633" s="22">
        <f>Électricité!P4270</f>
        <v>0</v>
      </c>
      <c r="D633" s="22">
        <f>Électricité!S4270</f>
        <v>0</v>
      </c>
      <c r="E633" s="23" t="str">
        <f t="shared" si="22"/>
        <v>06/27/2019 06:00:00 AM</v>
      </c>
      <c r="F633" s="23" t="str">
        <f t="shared" si="21"/>
        <v>Jun</v>
      </c>
    </row>
    <row r="634" spans="1:6" x14ac:dyDescent="0.4">
      <c r="A634" s="20">
        <f>Électricité!N4271</f>
        <v>43643</v>
      </c>
      <c r="B634" s="21">
        <f>Électricité!O4271</f>
        <v>0.29166666666666669</v>
      </c>
      <c r="C634" s="22">
        <f>Électricité!P4271</f>
        <v>0</v>
      </c>
      <c r="D634" s="22">
        <f>Électricité!S4271</f>
        <v>0</v>
      </c>
      <c r="E634" s="23" t="str">
        <f t="shared" si="22"/>
        <v>06/27/2019 07:00:00 AM</v>
      </c>
      <c r="F634" s="23" t="str">
        <f t="shared" si="21"/>
        <v>Jun</v>
      </c>
    </row>
    <row r="635" spans="1:6" x14ac:dyDescent="0.4">
      <c r="A635" s="20">
        <f>Électricité!N4272</f>
        <v>43643</v>
      </c>
      <c r="B635" s="21">
        <f>Électricité!O4272</f>
        <v>0.33333333333333337</v>
      </c>
      <c r="C635" s="22">
        <f>Électricité!P4272</f>
        <v>0</v>
      </c>
      <c r="D635" s="22">
        <f>Électricité!S4272</f>
        <v>0</v>
      </c>
      <c r="E635" s="23" t="str">
        <f t="shared" si="22"/>
        <v>06/27/2019 08:00:00 AM</v>
      </c>
      <c r="F635" s="23" t="str">
        <f t="shared" si="21"/>
        <v>Jun</v>
      </c>
    </row>
    <row r="636" spans="1:6" x14ac:dyDescent="0.4">
      <c r="A636" s="20">
        <f>Électricité!N4273</f>
        <v>43643</v>
      </c>
      <c r="B636" s="21">
        <f>Électricité!O4273</f>
        <v>0.375</v>
      </c>
      <c r="C636" s="22">
        <f>Électricité!P4273</f>
        <v>0</v>
      </c>
      <c r="D636" s="22">
        <f>Électricité!S4273</f>
        <v>0</v>
      </c>
      <c r="E636" s="23" t="str">
        <f t="shared" si="22"/>
        <v>06/27/2019 09:00:00 AM</v>
      </c>
      <c r="F636" s="23" t="str">
        <f t="shared" si="21"/>
        <v>Jun</v>
      </c>
    </row>
    <row r="637" spans="1:6" x14ac:dyDescent="0.4">
      <c r="A637" s="20">
        <f>Électricité!N4274</f>
        <v>43643</v>
      </c>
      <c r="B637" s="21">
        <f>Électricité!O4274</f>
        <v>0.41666666666666669</v>
      </c>
      <c r="C637" s="22">
        <f>Électricité!P4274</f>
        <v>0</v>
      </c>
      <c r="D637" s="22">
        <f>Électricité!S4274</f>
        <v>0</v>
      </c>
      <c r="E637" s="23" t="str">
        <f t="shared" si="22"/>
        <v>06/27/2019 10:00:00 AM</v>
      </c>
      <c r="F637" s="23" t="str">
        <f t="shared" si="21"/>
        <v>Jun</v>
      </c>
    </row>
    <row r="638" spans="1:6" x14ac:dyDescent="0.4">
      <c r="A638" s="20">
        <f>Électricité!N4275</f>
        <v>43643</v>
      </c>
      <c r="B638" s="21">
        <f>Électricité!O4275</f>
        <v>0.45833333333333337</v>
      </c>
      <c r="C638" s="22">
        <f>Électricité!P4275</f>
        <v>0</v>
      </c>
      <c r="D638" s="22">
        <f>Électricité!S4275</f>
        <v>0</v>
      </c>
      <c r="E638" s="23" t="str">
        <f t="shared" si="22"/>
        <v>06/27/2019 11:00:00 AM</v>
      </c>
      <c r="F638" s="23" t="str">
        <f t="shared" si="21"/>
        <v>Jun</v>
      </c>
    </row>
    <row r="639" spans="1:6" x14ac:dyDescent="0.4">
      <c r="A639" s="20">
        <f>Électricité!N4276</f>
        <v>43643</v>
      </c>
      <c r="B639" s="21">
        <f>Électricité!O4276</f>
        <v>0.50000000000000011</v>
      </c>
      <c r="C639" s="22">
        <f>Électricité!P4276</f>
        <v>0</v>
      </c>
      <c r="D639" s="22">
        <f>Électricité!S4276</f>
        <v>0</v>
      </c>
      <c r="E639" s="23" t="str">
        <f t="shared" si="22"/>
        <v>06/27/2019 12:00:00 PM</v>
      </c>
      <c r="F639" s="23" t="str">
        <f t="shared" si="21"/>
        <v>Jun</v>
      </c>
    </row>
    <row r="640" spans="1:6" x14ac:dyDescent="0.4">
      <c r="A640" s="20">
        <f>Électricité!N4277</f>
        <v>43643</v>
      </c>
      <c r="B640" s="21">
        <f>Électricité!O4277</f>
        <v>0.54166666666666674</v>
      </c>
      <c r="C640" s="22">
        <f>Électricité!P4277</f>
        <v>0</v>
      </c>
      <c r="D640" s="22">
        <f>Électricité!S4277</f>
        <v>0</v>
      </c>
      <c r="E640" s="23" t="str">
        <f t="shared" si="22"/>
        <v>06/27/2019 01:00:00 PM</v>
      </c>
      <c r="F640" s="23" t="str">
        <f t="shared" si="21"/>
        <v>Jun</v>
      </c>
    </row>
    <row r="641" spans="1:6" x14ac:dyDescent="0.4">
      <c r="A641" s="20">
        <f>Électricité!N4278</f>
        <v>43643</v>
      </c>
      <c r="B641" s="21">
        <f>Électricité!O4278</f>
        <v>0.58333333333333337</v>
      </c>
      <c r="C641" s="22">
        <f>Électricité!P4278</f>
        <v>0</v>
      </c>
      <c r="D641" s="22">
        <f>Électricité!S4278</f>
        <v>0</v>
      </c>
      <c r="E641" s="23" t="str">
        <f t="shared" si="22"/>
        <v>06/27/2019 02:00:00 PM</v>
      </c>
      <c r="F641" s="23" t="str">
        <f t="shared" si="21"/>
        <v>Jun</v>
      </c>
    </row>
    <row r="642" spans="1:6" x14ac:dyDescent="0.4">
      <c r="A642" s="20">
        <f>Électricité!N4279</f>
        <v>43643</v>
      </c>
      <c r="B642" s="21">
        <f>Électricité!O4279</f>
        <v>0.62500000000000011</v>
      </c>
      <c r="C642" s="22">
        <f>Électricité!P4279</f>
        <v>0</v>
      </c>
      <c r="D642" s="22">
        <f>Électricité!S4279</f>
        <v>0</v>
      </c>
      <c r="E642" s="23" t="str">
        <f t="shared" si="22"/>
        <v>06/27/2019 03:00:00 PM</v>
      </c>
      <c r="F642" s="23" t="str">
        <f t="shared" si="21"/>
        <v>Jun</v>
      </c>
    </row>
    <row r="643" spans="1:6" x14ac:dyDescent="0.4">
      <c r="A643" s="20">
        <f>Électricité!N4280</f>
        <v>43643</v>
      </c>
      <c r="B643" s="21">
        <f>Électricité!O4280</f>
        <v>0.66666666666666674</v>
      </c>
      <c r="C643" s="22">
        <f>Électricité!P4280</f>
        <v>0</v>
      </c>
      <c r="D643" s="22">
        <f>Électricité!S4280</f>
        <v>0</v>
      </c>
      <c r="E643" s="23" t="str">
        <f t="shared" si="22"/>
        <v>06/27/2019 04:00:00 PM</v>
      </c>
      <c r="F643" s="23" t="str">
        <f t="shared" ref="F643:F706" si="23">TEXT(A643,"mmm")</f>
        <v>Jun</v>
      </c>
    </row>
    <row r="644" spans="1:6" x14ac:dyDescent="0.4">
      <c r="A644" s="20">
        <f>Électricité!N4281</f>
        <v>43643</v>
      </c>
      <c r="B644" s="21">
        <f>Électricité!O4281</f>
        <v>0.70833333333333337</v>
      </c>
      <c r="C644" s="22">
        <f>Électricité!P4281</f>
        <v>0</v>
      </c>
      <c r="D644" s="22">
        <f>Électricité!S4281</f>
        <v>0</v>
      </c>
      <c r="E644" s="23" t="str">
        <f t="shared" si="22"/>
        <v>06/27/2019 05:00:00 PM</v>
      </c>
      <c r="F644" s="23" t="str">
        <f t="shared" si="23"/>
        <v>Jun</v>
      </c>
    </row>
    <row r="645" spans="1:6" x14ac:dyDescent="0.4">
      <c r="A645" s="20">
        <f>Électricité!N4282</f>
        <v>43643</v>
      </c>
      <c r="B645" s="21">
        <f>Électricité!O4282</f>
        <v>0.75000000000000011</v>
      </c>
      <c r="C645" s="22">
        <f>Électricité!P4282</f>
        <v>0</v>
      </c>
      <c r="D645" s="22">
        <f>Électricité!S4282</f>
        <v>0</v>
      </c>
      <c r="E645" s="23" t="str">
        <f t="shared" si="22"/>
        <v>06/27/2019 06:00:00 PM</v>
      </c>
      <c r="F645" s="23" t="str">
        <f t="shared" si="23"/>
        <v>Jun</v>
      </c>
    </row>
    <row r="646" spans="1:6" x14ac:dyDescent="0.4">
      <c r="A646" s="20">
        <f>Électricité!N4283</f>
        <v>43643</v>
      </c>
      <c r="B646" s="21">
        <f>Électricité!O4283</f>
        <v>0.79166666666666674</v>
      </c>
      <c r="C646" s="22">
        <f>Électricité!P4283</f>
        <v>0</v>
      </c>
      <c r="D646" s="22">
        <f>Électricité!S4283</f>
        <v>0</v>
      </c>
      <c r="E646" s="23" t="str">
        <f t="shared" si="22"/>
        <v>06/27/2019 07:00:00 PM</v>
      </c>
      <c r="F646" s="23" t="str">
        <f t="shared" si="23"/>
        <v>Jun</v>
      </c>
    </row>
    <row r="647" spans="1:6" x14ac:dyDescent="0.4">
      <c r="A647" s="20">
        <f>Électricité!N4284</f>
        <v>43643</v>
      </c>
      <c r="B647" s="21">
        <f>Électricité!O4284</f>
        <v>0.83333333333333337</v>
      </c>
      <c r="C647" s="22">
        <f>Électricité!P4284</f>
        <v>0</v>
      </c>
      <c r="D647" s="22">
        <f>Électricité!S4284</f>
        <v>0</v>
      </c>
      <c r="E647" s="23" t="str">
        <f t="shared" si="22"/>
        <v>06/27/2019 08:00:00 PM</v>
      </c>
      <c r="F647" s="23" t="str">
        <f t="shared" si="23"/>
        <v>Jun</v>
      </c>
    </row>
    <row r="648" spans="1:6" x14ac:dyDescent="0.4">
      <c r="A648" s="20">
        <f>Électricité!N4285</f>
        <v>43643</v>
      </c>
      <c r="B648" s="21">
        <f>Électricité!O4285</f>
        <v>0.87500000000000011</v>
      </c>
      <c r="C648" s="22">
        <f>Électricité!P4285</f>
        <v>0</v>
      </c>
      <c r="D648" s="22">
        <f>Électricité!S4285</f>
        <v>0</v>
      </c>
      <c r="E648" s="23" t="str">
        <f t="shared" si="22"/>
        <v>06/27/2019 09:00:00 PM</v>
      </c>
      <c r="F648" s="23" t="str">
        <f t="shared" si="23"/>
        <v>Jun</v>
      </c>
    </row>
    <row r="649" spans="1:6" x14ac:dyDescent="0.4">
      <c r="A649" s="20">
        <f>Électricité!N4286</f>
        <v>43643</v>
      </c>
      <c r="B649" s="21">
        <f>Électricité!O4286</f>
        <v>0.91666666666666674</v>
      </c>
      <c r="C649" s="22">
        <f>Électricité!P4286</f>
        <v>0</v>
      </c>
      <c r="D649" s="22">
        <f>Électricité!S4286</f>
        <v>0</v>
      </c>
      <c r="E649" s="23" t="str">
        <f t="shared" si="22"/>
        <v>06/27/2019 10:00:00 PM</v>
      </c>
      <c r="F649" s="23" t="str">
        <f t="shared" si="23"/>
        <v>Jun</v>
      </c>
    </row>
    <row r="650" spans="1:6" x14ac:dyDescent="0.4">
      <c r="A650" s="20">
        <f>Électricité!N4287</f>
        <v>43643</v>
      </c>
      <c r="B650" s="21">
        <f>Électricité!O4287</f>
        <v>0.95833333333333337</v>
      </c>
      <c r="C650" s="22">
        <f>Électricité!P4287</f>
        <v>0</v>
      </c>
      <c r="D650" s="22">
        <f>Électricité!S4287</f>
        <v>0</v>
      </c>
      <c r="E650" s="23" t="str">
        <f t="shared" si="22"/>
        <v>06/27/2019 11:00:00 PM</v>
      </c>
      <c r="F650" s="23" t="str">
        <f t="shared" si="23"/>
        <v>Jun</v>
      </c>
    </row>
    <row r="651" spans="1:6" x14ac:dyDescent="0.4">
      <c r="A651" s="20">
        <f>Électricité!N4288</f>
        <v>43644</v>
      </c>
      <c r="B651" s="21">
        <f>Électricité!O4288</f>
        <v>3.1225022567582528E-17</v>
      </c>
      <c r="C651" s="22">
        <f>Électricité!P4288</f>
        <v>0</v>
      </c>
      <c r="D651" s="22">
        <f>Électricité!S4288</f>
        <v>0</v>
      </c>
      <c r="E651" s="23" t="str">
        <f t="shared" si="22"/>
        <v>06/28/2019 12:00:00 AM</v>
      </c>
      <c r="F651" s="23" t="str">
        <f t="shared" si="23"/>
        <v>Jun</v>
      </c>
    </row>
    <row r="652" spans="1:6" x14ac:dyDescent="0.4">
      <c r="A652" s="20">
        <f>Électricité!N4289</f>
        <v>43644</v>
      </c>
      <c r="B652" s="21">
        <f>Électricité!O4289</f>
        <v>4.1666666666666699E-2</v>
      </c>
      <c r="C652" s="22">
        <f>Électricité!P4289</f>
        <v>0</v>
      </c>
      <c r="D652" s="22">
        <f>Électricité!S4289</f>
        <v>0</v>
      </c>
      <c r="E652" s="23" t="str">
        <f t="shared" ref="E652:E715" si="24">CONCATENATE(TEXT(A652,"mm/dd/yyyy")," ",TEXT(B652,"hh:mm:ss AM/PM"))</f>
        <v>06/28/2019 01:00:00 AM</v>
      </c>
      <c r="F652" s="23" t="str">
        <f t="shared" si="23"/>
        <v>Jun</v>
      </c>
    </row>
    <row r="653" spans="1:6" x14ac:dyDescent="0.4">
      <c r="A653" s="20">
        <f>Électricité!N4290</f>
        <v>43644</v>
      </c>
      <c r="B653" s="21">
        <f>Électricité!O4290</f>
        <v>8.333333333333337E-2</v>
      </c>
      <c r="C653" s="22">
        <f>Électricité!P4290</f>
        <v>0</v>
      </c>
      <c r="D653" s="22">
        <f>Électricité!S4290</f>
        <v>0</v>
      </c>
      <c r="E653" s="23" t="str">
        <f t="shared" si="24"/>
        <v>06/28/2019 02:00:00 AM</v>
      </c>
      <c r="F653" s="23" t="str">
        <f t="shared" si="23"/>
        <v>Jun</v>
      </c>
    </row>
    <row r="654" spans="1:6" x14ac:dyDescent="0.4">
      <c r="A654" s="20">
        <f>Électricité!N4291</f>
        <v>43644</v>
      </c>
      <c r="B654" s="21">
        <f>Électricité!O4291</f>
        <v>0.12500000000000006</v>
      </c>
      <c r="C654" s="22">
        <f>Électricité!P4291</f>
        <v>0</v>
      </c>
      <c r="D654" s="22">
        <f>Électricité!S4291</f>
        <v>0</v>
      </c>
      <c r="E654" s="23" t="str">
        <f t="shared" si="24"/>
        <v>06/28/2019 03:00:00 AM</v>
      </c>
      <c r="F654" s="23" t="str">
        <f t="shared" si="23"/>
        <v>Jun</v>
      </c>
    </row>
    <row r="655" spans="1:6" x14ac:dyDescent="0.4">
      <c r="A655" s="20">
        <f>Électricité!N4292</f>
        <v>43644</v>
      </c>
      <c r="B655" s="21">
        <f>Électricité!O4292</f>
        <v>0.16666666666666669</v>
      </c>
      <c r="C655" s="22">
        <f>Électricité!P4292</f>
        <v>0</v>
      </c>
      <c r="D655" s="22">
        <f>Électricité!S4292</f>
        <v>0</v>
      </c>
      <c r="E655" s="23" t="str">
        <f t="shared" si="24"/>
        <v>06/28/2019 04:00:00 AM</v>
      </c>
      <c r="F655" s="23" t="str">
        <f t="shared" si="23"/>
        <v>Jun</v>
      </c>
    </row>
    <row r="656" spans="1:6" x14ac:dyDescent="0.4">
      <c r="A656" s="20">
        <f>Électricité!N4293</f>
        <v>43644</v>
      </c>
      <c r="B656" s="21">
        <f>Électricité!O4293</f>
        <v>0.20833333333333337</v>
      </c>
      <c r="C656" s="22">
        <f>Électricité!P4293</f>
        <v>0</v>
      </c>
      <c r="D656" s="22">
        <f>Électricité!S4293</f>
        <v>0</v>
      </c>
      <c r="E656" s="23" t="str">
        <f t="shared" si="24"/>
        <v>06/28/2019 05:00:00 AM</v>
      </c>
      <c r="F656" s="23" t="str">
        <f t="shared" si="23"/>
        <v>Jun</v>
      </c>
    </row>
    <row r="657" spans="1:6" x14ac:dyDescent="0.4">
      <c r="A657" s="20">
        <f>Électricité!N4294</f>
        <v>43644</v>
      </c>
      <c r="B657" s="21">
        <f>Électricité!O4294</f>
        <v>0.25</v>
      </c>
      <c r="C657" s="22">
        <f>Électricité!P4294</f>
        <v>0</v>
      </c>
      <c r="D657" s="22">
        <f>Électricité!S4294</f>
        <v>0</v>
      </c>
      <c r="E657" s="23" t="str">
        <f t="shared" si="24"/>
        <v>06/28/2019 06:00:00 AM</v>
      </c>
      <c r="F657" s="23" t="str">
        <f t="shared" si="23"/>
        <v>Jun</v>
      </c>
    </row>
    <row r="658" spans="1:6" x14ac:dyDescent="0.4">
      <c r="A658" s="20">
        <f>Électricité!N4295</f>
        <v>43644</v>
      </c>
      <c r="B658" s="21">
        <f>Électricité!O4295</f>
        <v>0.29166666666666669</v>
      </c>
      <c r="C658" s="22">
        <f>Électricité!P4295</f>
        <v>0</v>
      </c>
      <c r="D658" s="22">
        <f>Électricité!S4295</f>
        <v>0</v>
      </c>
      <c r="E658" s="23" t="str">
        <f t="shared" si="24"/>
        <v>06/28/2019 07:00:00 AM</v>
      </c>
      <c r="F658" s="23" t="str">
        <f t="shared" si="23"/>
        <v>Jun</v>
      </c>
    </row>
    <row r="659" spans="1:6" x14ac:dyDescent="0.4">
      <c r="A659" s="20">
        <f>Électricité!N4296</f>
        <v>43644</v>
      </c>
      <c r="B659" s="21">
        <f>Électricité!O4296</f>
        <v>0.33333333333333337</v>
      </c>
      <c r="C659" s="22">
        <f>Électricité!P4296</f>
        <v>0</v>
      </c>
      <c r="D659" s="22">
        <f>Électricité!S4296</f>
        <v>0</v>
      </c>
      <c r="E659" s="23" t="str">
        <f t="shared" si="24"/>
        <v>06/28/2019 08:00:00 AM</v>
      </c>
      <c r="F659" s="23" t="str">
        <f t="shared" si="23"/>
        <v>Jun</v>
      </c>
    </row>
    <row r="660" spans="1:6" x14ac:dyDescent="0.4">
      <c r="A660" s="20">
        <f>Électricité!N4297</f>
        <v>43644</v>
      </c>
      <c r="B660" s="21">
        <f>Électricité!O4297</f>
        <v>0.375</v>
      </c>
      <c r="C660" s="22">
        <f>Électricité!P4297</f>
        <v>0</v>
      </c>
      <c r="D660" s="22">
        <f>Électricité!S4297</f>
        <v>0</v>
      </c>
      <c r="E660" s="23" t="str">
        <f t="shared" si="24"/>
        <v>06/28/2019 09:00:00 AM</v>
      </c>
      <c r="F660" s="23" t="str">
        <f t="shared" si="23"/>
        <v>Jun</v>
      </c>
    </row>
    <row r="661" spans="1:6" x14ac:dyDescent="0.4">
      <c r="A661" s="20">
        <f>Électricité!N4298</f>
        <v>43644</v>
      </c>
      <c r="B661" s="21">
        <f>Électricité!O4298</f>
        <v>0.41666666666666669</v>
      </c>
      <c r="C661" s="22">
        <f>Électricité!P4298</f>
        <v>0</v>
      </c>
      <c r="D661" s="22">
        <f>Électricité!S4298</f>
        <v>0</v>
      </c>
      <c r="E661" s="23" t="str">
        <f t="shared" si="24"/>
        <v>06/28/2019 10:00:00 AM</v>
      </c>
      <c r="F661" s="23" t="str">
        <f t="shared" si="23"/>
        <v>Jun</v>
      </c>
    </row>
    <row r="662" spans="1:6" x14ac:dyDescent="0.4">
      <c r="A662" s="20">
        <f>Électricité!N4299</f>
        <v>43644</v>
      </c>
      <c r="B662" s="21">
        <f>Électricité!O4299</f>
        <v>0.45833333333333337</v>
      </c>
      <c r="C662" s="22">
        <f>Électricité!P4299</f>
        <v>0</v>
      </c>
      <c r="D662" s="22">
        <f>Électricité!S4299</f>
        <v>0</v>
      </c>
      <c r="E662" s="23" t="str">
        <f t="shared" si="24"/>
        <v>06/28/2019 11:00:00 AM</v>
      </c>
      <c r="F662" s="23" t="str">
        <f t="shared" si="23"/>
        <v>Jun</v>
      </c>
    </row>
    <row r="663" spans="1:6" x14ac:dyDescent="0.4">
      <c r="A663" s="20">
        <f>Électricité!N4300</f>
        <v>43644</v>
      </c>
      <c r="B663" s="21">
        <f>Électricité!O4300</f>
        <v>0.50000000000000011</v>
      </c>
      <c r="C663" s="22">
        <f>Électricité!P4300</f>
        <v>0</v>
      </c>
      <c r="D663" s="22">
        <f>Électricité!S4300</f>
        <v>0</v>
      </c>
      <c r="E663" s="23" t="str">
        <f t="shared" si="24"/>
        <v>06/28/2019 12:00:00 PM</v>
      </c>
      <c r="F663" s="23" t="str">
        <f t="shared" si="23"/>
        <v>Jun</v>
      </c>
    </row>
    <row r="664" spans="1:6" x14ac:dyDescent="0.4">
      <c r="A664" s="20">
        <f>Électricité!N4301</f>
        <v>43644</v>
      </c>
      <c r="B664" s="21">
        <f>Électricité!O4301</f>
        <v>0.54166666666666674</v>
      </c>
      <c r="C664" s="22">
        <f>Électricité!P4301</f>
        <v>0</v>
      </c>
      <c r="D664" s="22">
        <f>Électricité!S4301</f>
        <v>0</v>
      </c>
      <c r="E664" s="23" t="str">
        <f t="shared" si="24"/>
        <v>06/28/2019 01:00:00 PM</v>
      </c>
      <c r="F664" s="23" t="str">
        <f t="shared" si="23"/>
        <v>Jun</v>
      </c>
    </row>
    <row r="665" spans="1:6" x14ac:dyDescent="0.4">
      <c r="A665" s="20">
        <f>Électricité!N4302</f>
        <v>43644</v>
      </c>
      <c r="B665" s="21">
        <f>Électricité!O4302</f>
        <v>0.58333333333333337</v>
      </c>
      <c r="C665" s="22">
        <f>Électricité!P4302</f>
        <v>0</v>
      </c>
      <c r="D665" s="22">
        <f>Électricité!S4302</f>
        <v>0</v>
      </c>
      <c r="E665" s="23" t="str">
        <f t="shared" si="24"/>
        <v>06/28/2019 02:00:00 PM</v>
      </c>
      <c r="F665" s="23" t="str">
        <f t="shared" si="23"/>
        <v>Jun</v>
      </c>
    </row>
    <row r="666" spans="1:6" x14ac:dyDescent="0.4">
      <c r="A666" s="20">
        <f>Électricité!N4303</f>
        <v>43644</v>
      </c>
      <c r="B666" s="21">
        <f>Électricité!O4303</f>
        <v>0.62500000000000011</v>
      </c>
      <c r="C666" s="22">
        <f>Électricité!P4303</f>
        <v>0</v>
      </c>
      <c r="D666" s="22">
        <f>Électricité!S4303</f>
        <v>0</v>
      </c>
      <c r="E666" s="23" t="str">
        <f t="shared" si="24"/>
        <v>06/28/2019 03:00:00 PM</v>
      </c>
      <c r="F666" s="23" t="str">
        <f t="shared" si="23"/>
        <v>Jun</v>
      </c>
    </row>
    <row r="667" spans="1:6" x14ac:dyDescent="0.4">
      <c r="A667" s="20">
        <f>Électricité!N4304</f>
        <v>43644</v>
      </c>
      <c r="B667" s="21">
        <f>Électricité!O4304</f>
        <v>0.66666666666666674</v>
      </c>
      <c r="C667" s="22">
        <f>Électricité!P4304</f>
        <v>0</v>
      </c>
      <c r="D667" s="22">
        <f>Électricité!S4304</f>
        <v>0</v>
      </c>
      <c r="E667" s="23" t="str">
        <f t="shared" si="24"/>
        <v>06/28/2019 04:00:00 PM</v>
      </c>
      <c r="F667" s="23" t="str">
        <f t="shared" si="23"/>
        <v>Jun</v>
      </c>
    </row>
    <row r="668" spans="1:6" x14ac:dyDescent="0.4">
      <c r="A668" s="20">
        <f>Électricité!N4305</f>
        <v>43644</v>
      </c>
      <c r="B668" s="21">
        <f>Électricité!O4305</f>
        <v>0.70833333333333337</v>
      </c>
      <c r="C668" s="22">
        <f>Électricité!P4305</f>
        <v>0</v>
      </c>
      <c r="D668" s="22">
        <f>Électricité!S4305</f>
        <v>0</v>
      </c>
      <c r="E668" s="23" t="str">
        <f t="shared" si="24"/>
        <v>06/28/2019 05:00:00 PM</v>
      </c>
      <c r="F668" s="23" t="str">
        <f t="shared" si="23"/>
        <v>Jun</v>
      </c>
    </row>
    <row r="669" spans="1:6" x14ac:dyDescent="0.4">
      <c r="A669" s="20">
        <f>Électricité!N4306</f>
        <v>43644</v>
      </c>
      <c r="B669" s="21">
        <f>Électricité!O4306</f>
        <v>0.75000000000000011</v>
      </c>
      <c r="C669" s="22">
        <f>Électricité!P4306</f>
        <v>0</v>
      </c>
      <c r="D669" s="22">
        <f>Électricité!S4306</f>
        <v>0</v>
      </c>
      <c r="E669" s="23" t="str">
        <f t="shared" si="24"/>
        <v>06/28/2019 06:00:00 PM</v>
      </c>
      <c r="F669" s="23" t="str">
        <f t="shared" si="23"/>
        <v>Jun</v>
      </c>
    </row>
    <row r="670" spans="1:6" x14ac:dyDescent="0.4">
      <c r="A670" s="20">
        <f>Électricité!N4307</f>
        <v>43644</v>
      </c>
      <c r="B670" s="21">
        <f>Électricité!O4307</f>
        <v>0.79166666666666674</v>
      </c>
      <c r="C670" s="22">
        <f>Électricité!P4307</f>
        <v>0</v>
      </c>
      <c r="D670" s="22">
        <f>Électricité!S4307</f>
        <v>0</v>
      </c>
      <c r="E670" s="23" t="str">
        <f t="shared" si="24"/>
        <v>06/28/2019 07:00:00 PM</v>
      </c>
      <c r="F670" s="23" t="str">
        <f t="shared" si="23"/>
        <v>Jun</v>
      </c>
    </row>
    <row r="671" spans="1:6" x14ac:dyDescent="0.4">
      <c r="A671" s="20">
        <f>Électricité!N4308</f>
        <v>43644</v>
      </c>
      <c r="B671" s="21">
        <f>Électricité!O4308</f>
        <v>0.83333333333333337</v>
      </c>
      <c r="C671" s="22">
        <f>Électricité!P4308</f>
        <v>0</v>
      </c>
      <c r="D671" s="22">
        <f>Électricité!S4308</f>
        <v>0</v>
      </c>
      <c r="E671" s="23" t="str">
        <f t="shared" si="24"/>
        <v>06/28/2019 08:00:00 PM</v>
      </c>
      <c r="F671" s="23" t="str">
        <f t="shared" si="23"/>
        <v>Jun</v>
      </c>
    </row>
    <row r="672" spans="1:6" x14ac:dyDescent="0.4">
      <c r="A672" s="20">
        <f>Électricité!N4309</f>
        <v>43644</v>
      </c>
      <c r="B672" s="21">
        <f>Électricité!O4309</f>
        <v>0.87500000000000011</v>
      </c>
      <c r="C672" s="22">
        <f>Électricité!P4309</f>
        <v>0</v>
      </c>
      <c r="D672" s="22">
        <f>Électricité!S4309</f>
        <v>0</v>
      </c>
      <c r="E672" s="23" t="str">
        <f t="shared" si="24"/>
        <v>06/28/2019 09:00:00 PM</v>
      </c>
      <c r="F672" s="23" t="str">
        <f t="shared" si="23"/>
        <v>Jun</v>
      </c>
    </row>
    <row r="673" spans="1:6" x14ac:dyDescent="0.4">
      <c r="A673" s="20">
        <f>Électricité!N4310</f>
        <v>43644</v>
      </c>
      <c r="B673" s="21">
        <f>Électricité!O4310</f>
        <v>0.91666666666666674</v>
      </c>
      <c r="C673" s="22">
        <f>Électricité!P4310</f>
        <v>0</v>
      </c>
      <c r="D673" s="22">
        <f>Électricité!S4310</f>
        <v>0</v>
      </c>
      <c r="E673" s="23" t="str">
        <f t="shared" si="24"/>
        <v>06/28/2019 10:00:00 PM</v>
      </c>
      <c r="F673" s="23" t="str">
        <f t="shared" si="23"/>
        <v>Jun</v>
      </c>
    </row>
    <row r="674" spans="1:6" x14ac:dyDescent="0.4">
      <c r="A674" s="20">
        <f>Électricité!N4311</f>
        <v>43644</v>
      </c>
      <c r="B674" s="21">
        <f>Électricité!O4311</f>
        <v>0.95833333333333337</v>
      </c>
      <c r="C674" s="22">
        <f>Électricité!P4311</f>
        <v>0</v>
      </c>
      <c r="D674" s="22">
        <f>Électricité!S4311</f>
        <v>0</v>
      </c>
      <c r="E674" s="23" t="str">
        <f t="shared" si="24"/>
        <v>06/28/2019 11:00:00 PM</v>
      </c>
      <c r="F674" s="23" t="str">
        <f t="shared" si="23"/>
        <v>Jun</v>
      </c>
    </row>
    <row r="675" spans="1:6" x14ac:dyDescent="0.4">
      <c r="A675" s="20">
        <f>Électricité!N4312</f>
        <v>43645</v>
      </c>
      <c r="B675" s="21">
        <f>Électricité!O4312</f>
        <v>3.1225022567582528E-17</v>
      </c>
      <c r="C675" s="22">
        <f>Électricité!P4312</f>
        <v>0</v>
      </c>
      <c r="D675" s="22">
        <f>Électricité!S4312</f>
        <v>0</v>
      </c>
      <c r="E675" s="23" t="str">
        <f t="shared" si="24"/>
        <v>06/29/2019 12:00:00 AM</v>
      </c>
      <c r="F675" s="23" t="str">
        <f t="shared" si="23"/>
        <v>Jun</v>
      </c>
    </row>
    <row r="676" spans="1:6" x14ac:dyDescent="0.4">
      <c r="A676" s="20">
        <f>Électricité!N4313</f>
        <v>43645</v>
      </c>
      <c r="B676" s="21">
        <f>Électricité!O4313</f>
        <v>4.1666666666666699E-2</v>
      </c>
      <c r="C676" s="22">
        <f>Électricité!P4313</f>
        <v>0</v>
      </c>
      <c r="D676" s="22">
        <f>Électricité!S4313</f>
        <v>0</v>
      </c>
      <c r="E676" s="23" t="str">
        <f t="shared" si="24"/>
        <v>06/29/2019 01:00:00 AM</v>
      </c>
      <c r="F676" s="23" t="str">
        <f t="shared" si="23"/>
        <v>Jun</v>
      </c>
    </row>
    <row r="677" spans="1:6" x14ac:dyDescent="0.4">
      <c r="A677" s="20">
        <f>Électricité!N4314</f>
        <v>43645</v>
      </c>
      <c r="B677" s="21">
        <f>Électricité!O4314</f>
        <v>8.333333333333337E-2</v>
      </c>
      <c r="C677" s="22">
        <f>Électricité!P4314</f>
        <v>0</v>
      </c>
      <c r="D677" s="22">
        <f>Électricité!S4314</f>
        <v>0</v>
      </c>
      <c r="E677" s="23" t="str">
        <f t="shared" si="24"/>
        <v>06/29/2019 02:00:00 AM</v>
      </c>
      <c r="F677" s="23" t="str">
        <f t="shared" si="23"/>
        <v>Jun</v>
      </c>
    </row>
    <row r="678" spans="1:6" x14ac:dyDescent="0.4">
      <c r="A678" s="20">
        <f>Électricité!N4315</f>
        <v>43645</v>
      </c>
      <c r="B678" s="21">
        <f>Électricité!O4315</f>
        <v>0.12500000000000006</v>
      </c>
      <c r="C678" s="22">
        <f>Électricité!P4315</f>
        <v>0</v>
      </c>
      <c r="D678" s="22">
        <f>Électricité!S4315</f>
        <v>0</v>
      </c>
      <c r="E678" s="23" t="str">
        <f t="shared" si="24"/>
        <v>06/29/2019 03:00:00 AM</v>
      </c>
      <c r="F678" s="23" t="str">
        <f t="shared" si="23"/>
        <v>Jun</v>
      </c>
    </row>
    <row r="679" spans="1:6" x14ac:dyDescent="0.4">
      <c r="A679" s="20">
        <f>Électricité!N4316</f>
        <v>43645</v>
      </c>
      <c r="B679" s="21">
        <f>Électricité!O4316</f>
        <v>0.16666666666666669</v>
      </c>
      <c r="C679" s="22">
        <f>Électricité!P4316</f>
        <v>0</v>
      </c>
      <c r="D679" s="22">
        <f>Électricité!S4316</f>
        <v>0</v>
      </c>
      <c r="E679" s="23" t="str">
        <f t="shared" si="24"/>
        <v>06/29/2019 04:00:00 AM</v>
      </c>
      <c r="F679" s="23" t="str">
        <f t="shared" si="23"/>
        <v>Jun</v>
      </c>
    </row>
    <row r="680" spans="1:6" x14ac:dyDescent="0.4">
      <c r="A680" s="20">
        <f>Électricité!N4317</f>
        <v>43645</v>
      </c>
      <c r="B680" s="21">
        <f>Électricité!O4317</f>
        <v>0.20833333333333337</v>
      </c>
      <c r="C680" s="22">
        <f>Électricité!P4317</f>
        <v>0</v>
      </c>
      <c r="D680" s="22">
        <f>Électricité!S4317</f>
        <v>0</v>
      </c>
      <c r="E680" s="23" t="str">
        <f t="shared" si="24"/>
        <v>06/29/2019 05:00:00 AM</v>
      </c>
      <c r="F680" s="23" t="str">
        <f t="shared" si="23"/>
        <v>Jun</v>
      </c>
    </row>
    <row r="681" spans="1:6" x14ac:dyDescent="0.4">
      <c r="A681" s="20">
        <f>Électricité!N4318</f>
        <v>43645</v>
      </c>
      <c r="B681" s="21">
        <f>Électricité!O4318</f>
        <v>0.25</v>
      </c>
      <c r="C681" s="22">
        <f>Électricité!P4318</f>
        <v>0</v>
      </c>
      <c r="D681" s="22">
        <f>Électricité!S4318</f>
        <v>0</v>
      </c>
      <c r="E681" s="23" t="str">
        <f t="shared" si="24"/>
        <v>06/29/2019 06:00:00 AM</v>
      </c>
      <c r="F681" s="23" t="str">
        <f t="shared" si="23"/>
        <v>Jun</v>
      </c>
    </row>
    <row r="682" spans="1:6" x14ac:dyDescent="0.4">
      <c r="A682" s="20">
        <f>Électricité!N4319</f>
        <v>43645</v>
      </c>
      <c r="B682" s="21">
        <f>Électricité!O4319</f>
        <v>0.29166666666666669</v>
      </c>
      <c r="C682" s="22">
        <f>Électricité!P4319</f>
        <v>0</v>
      </c>
      <c r="D682" s="22">
        <f>Électricité!S4319</f>
        <v>0</v>
      </c>
      <c r="E682" s="23" t="str">
        <f t="shared" si="24"/>
        <v>06/29/2019 07:00:00 AM</v>
      </c>
      <c r="F682" s="23" t="str">
        <f t="shared" si="23"/>
        <v>Jun</v>
      </c>
    </row>
    <row r="683" spans="1:6" x14ac:dyDescent="0.4">
      <c r="A683" s="20">
        <f>Électricité!N4320</f>
        <v>43645</v>
      </c>
      <c r="B683" s="21">
        <f>Électricité!O4320</f>
        <v>0.33333333333333337</v>
      </c>
      <c r="C683" s="22">
        <f>Électricité!P4320</f>
        <v>0</v>
      </c>
      <c r="D683" s="22">
        <f>Électricité!S4320</f>
        <v>0</v>
      </c>
      <c r="E683" s="23" t="str">
        <f t="shared" si="24"/>
        <v>06/29/2019 08:00:00 AM</v>
      </c>
      <c r="F683" s="23" t="str">
        <f t="shared" si="23"/>
        <v>Jun</v>
      </c>
    </row>
    <row r="684" spans="1:6" x14ac:dyDescent="0.4">
      <c r="A684" s="20">
        <f>Électricité!N4321</f>
        <v>43645</v>
      </c>
      <c r="B684" s="21">
        <f>Électricité!O4321</f>
        <v>0.375</v>
      </c>
      <c r="C684" s="22">
        <f>Électricité!P4321</f>
        <v>0</v>
      </c>
      <c r="D684" s="22">
        <f>Électricité!S4321</f>
        <v>0</v>
      </c>
      <c r="E684" s="23" t="str">
        <f t="shared" si="24"/>
        <v>06/29/2019 09:00:00 AM</v>
      </c>
      <c r="F684" s="23" t="str">
        <f t="shared" si="23"/>
        <v>Jun</v>
      </c>
    </row>
    <row r="685" spans="1:6" x14ac:dyDescent="0.4">
      <c r="A685" s="20">
        <f>Électricité!N4322</f>
        <v>43645</v>
      </c>
      <c r="B685" s="21">
        <f>Électricité!O4322</f>
        <v>0.41666666666666669</v>
      </c>
      <c r="C685" s="22">
        <f>Électricité!P4322</f>
        <v>0</v>
      </c>
      <c r="D685" s="22">
        <f>Électricité!S4322</f>
        <v>0</v>
      </c>
      <c r="E685" s="23" t="str">
        <f t="shared" si="24"/>
        <v>06/29/2019 10:00:00 AM</v>
      </c>
      <c r="F685" s="23" t="str">
        <f t="shared" si="23"/>
        <v>Jun</v>
      </c>
    </row>
    <row r="686" spans="1:6" x14ac:dyDescent="0.4">
      <c r="A686" s="20">
        <f>Électricité!N4323</f>
        <v>43645</v>
      </c>
      <c r="B686" s="21">
        <f>Électricité!O4323</f>
        <v>0.45833333333333337</v>
      </c>
      <c r="C686" s="22">
        <f>Électricité!P4323</f>
        <v>0</v>
      </c>
      <c r="D686" s="22">
        <f>Électricité!S4323</f>
        <v>0</v>
      </c>
      <c r="E686" s="23" t="str">
        <f t="shared" si="24"/>
        <v>06/29/2019 11:00:00 AM</v>
      </c>
      <c r="F686" s="23" t="str">
        <f t="shared" si="23"/>
        <v>Jun</v>
      </c>
    </row>
    <row r="687" spans="1:6" x14ac:dyDescent="0.4">
      <c r="A687" s="20">
        <f>Électricité!N4324</f>
        <v>43645</v>
      </c>
      <c r="B687" s="21">
        <f>Électricité!O4324</f>
        <v>0.50000000000000011</v>
      </c>
      <c r="C687" s="22">
        <f>Électricité!P4324</f>
        <v>0</v>
      </c>
      <c r="D687" s="22">
        <f>Électricité!S4324</f>
        <v>0</v>
      </c>
      <c r="E687" s="23" t="str">
        <f t="shared" si="24"/>
        <v>06/29/2019 12:00:00 PM</v>
      </c>
      <c r="F687" s="23" t="str">
        <f t="shared" si="23"/>
        <v>Jun</v>
      </c>
    </row>
    <row r="688" spans="1:6" x14ac:dyDescent="0.4">
      <c r="A688" s="20">
        <f>Électricité!N4325</f>
        <v>43645</v>
      </c>
      <c r="B688" s="21">
        <f>Électricité!O4325</f>
        <v>0.54166666666666674</v>
      </c>
      <c r="C688" s="22">
        <f>Électricité!P4325</f>
        <v>0</v>
      </c>
      <c r="D688" s="22">
        <f>Électricité!S4325</f>
        <v>0</v>
      </c>
      <c r="E688" s="23" t="str">
        <f t="shared" si="24"/>
        <v>06/29/2019 01:00:00 PM</v>
      </c>
      <c r="F688" s="23" t="str">
        <f t="shared" si="23"/>
        <v>Jun</v>
      </c>
    </row>
    <row r="689" spans="1:6" x14ac:dyDescent="0.4">
      <c r="A689" s="20">
        <f>Électricité!N4326</f>
        <v>43645</v>
      </c>
      <c r="B689" s="21">
        <f>Électricité!O4326</f>
        <v>0.58333333333333337</v>
      </c>
      <c r="C689" s="22">
        <f>Électricité!P4326</f>
        <v>0</v>
      </c>
      <c r="D689" s="22">
        <f>Électricité!S4326</f>
        <v>0</v>
      </c>
      <c r="E689" s="23" t="str">
        <f t="shared" si="24"/>
        <v>06/29/2019 02:00:00 PM</v>
      </c>
      <c r="F689" s="23" t="str">
        <f t="shared" si="23"/>
        <v>Jun</v>
      </c>
    </row>
    <row r="690" spans="1:6" x14ac:dyDescent="0.4">
      <c r="A690" s="20">
        <f>Électricité!N4327</f>
        <v>43645</v>
      </c>
      <c r="B690" s="21">
        <f>Électricité!O4327</f>
        <v>0.62500000000000011</v>
      </c>
      <c r="C690" s="22">
        <f>Électricité!P4327</f>
        <v>0</v>
      </c>
      <c r="D690" s="22">
        <f>Électricité!S4327</f>
        <v>0</v>
      </c>
      <c r="E690" s="23" t="str">
        <f t="shared" si="24"/>
        <v>06/29/2019 03:00:00 PM</v>
      </c>
      <c r="F690" s="23" t="str">
        <f t="shared" si="23"/>
        <v>Jun</v>
      </c>
    </row>
    <row r="691" spans="1:6" x14ac:dyDescent="0.4">
      <c r="A691" s="20">
        <f>Électricité!N4328</f>
        <v>43645</v>
      </c>
      <c r="B691" s="21">
        <f>Électricité!O4328</f>
        <v>0.66666666666666674</v>
      </c>
      <c r="C691" s="22">
        <f>Électricité!P4328</f>
        <v>0</v>
      </c>
      <c r="D691" s="22">
        <f>Électricité!S4328</f>
        <v>0</v>
      </c>
      <c r="E691" s="23" t="str">
        <f t="shared" si="24"/>
        <v>06/29/2019 04:00:00 PM</v>
      </c>
      <c r="F691" s="23" t="str">
        <f t="shared" si="23"/>
        <v>Jun</v>
      </c>
    </row>
    <row r="692" spans="1:6" x14ac:dyDescent="0.4">
      <c r="A692" s="20">
        <f>Électricité!N4329</f>
        <v>43645</v>
      </c>
      <c r="B692" s="21">
        <f>Électricité!O4329</f>
        <v>0.70833333333333337</v>
      </c>
      <c r="C692" s="22">
        <f>Électricité!P4329</f>
        <v>0</v>
      </c>
      <c r="D692" s="22">
        <f>Électricité!S4329</f>
        <v>0</v>
      </c>
      <c r="E692" s="23" t="str">
        <f t="shared" si="24"/>
        <v>06/29/2019 05:00:00 PM</v>
      </c>
      <c r="F692" s="23" t="str">
        <f t="shared" si="23"/>
        <v>Jun</v>
      </c>
    </row>
    <row r="693" spans="1:6" x14ac:dyDescent="0.4">
      <c r="A693" s="20">
        <f>Électricité!N4330</f>
        <v>43645</v>
      </c>
      <c r="B693" s="21">
        <f>Électricité!O4330</f>
        <v>0.75000000000000011</v>
      </c>
      <c r="C693" s="22">
        <f>Électricité!P4330</f>
        <v>0</v>
      </c>
      <c r="D693" s="22">
        <f>Électricité!S4330</f>
        <v>0</v>
      </c>
      <c r="E693" s="23" t="str">
        <f t="shared" si="24"/>
        <v>06/29/2019 06:00:00 PM</v>
      </c>
      <c r="F693" s="23" t="str">
        <f t="shared" si="23"/>
        <v>Jun</v>
      </c>
    </row>
    <row r="694" spans="1:6" x14ac:dyDescent="0.4">
      <c r="A694" s="20">
        <f>Électricité!N4331</f>
        <v>43645</v>
      </c>
      <c r="B694" s="21">
        <f>Électricité!O4331</f>
        <v>0.79166666666666674</v>
      </c>
      <c r="C694" s="22">
        <f>Électricité!P4331</f>
        <v>0</v>
      </c>
      <c r="D694" s="22">
        <f>Électricité!S4331</f>
        <v>0</v>
      </c>
      <c r="E694" s="23" t="str">
        <f t="shared" si="24"/>
        <v>06/29/2019 07:00:00 PM</v>
      </c>
      <c r="F694" s="23" t="str">
        <f t="shared" si="23"/>
        <v>Jun</v>
      </c>
    </row>
    <row r="695" spans="1:6" x14ac:dyDescent="0.4">
      <c r="A695" s="20">
        <f>Électricité!N4332</f>
        <v>43645</v>
      </c>
      <c r="B695" s="21">
        <f>Électricité!O4332</f>
        <v>0.83333333333333337</v>
      </c>
      <c r="C695" s="22">
        <f>Électricité!P4332</f>
        <v>0</v>
      </c>
      <c r="D695" s="22">
        <f>Électricité!S4332</f>
        <v>0</v>
      </c>
      <c r="E695" s="23" t="str">
        <f t="shared" si="24"/>
        <v>06/29/2019 08:00:00 PM</v>
      </c>
      <c r="F695" s="23" t="str">
        <f t="shared" si="23"/>
        <v>Jun</v>
      </c>
    </row>
    <row r="696" spans="1:6" x14ac:dyDescent="0.4">
      <c r="A696" s="20">
        <f>Électricité!N4333</f>
        <v>43645</v>
      </c>
      <c r="B696" s="21">
        <f>Électricité!O4333</f>
        <v>0.87500000000000011</v>
      </c>
      <c r="C696" s="22">
        <f>Électricité!P4333</f>
        <v>0</v>
      </c>
      <c r="D696" s="22">
        <f>Électricité!S4333</f>
        <v>0</v>
      </c>
      <c r="E696" s="23" t="str">
        <f t="shared" si="24"/>
        <v>06/29/2019 09:00:00 PM</v>
      </c>
      <c r="F696" s="23" t="str">
        <f t="shared" si="23"/>
        <v>Jun</v>
      </c>
    </row>
    <row r="697" spans="1:6" x14ac:dyDescent="0.4">
      <c r="A697" s="20">
        <f>Électricité!N4334</f>
        <v>43645</v>
      </c>
      <c r="B697" s="21">
        <f>Électricité!O4334</f>
        <v>0.91666666666666674</v>
      </c>
      <c r="C697" s="22">
        <f>Électricité!P4334</f>
        <v>0</v>
      </c>
      <c r="D697" s="22">
        <f>Électricité!S4334</f>
        <v>0</v>
      </c>
      <c r="E697" s="23" t="str">
        <f t="shared" si="24"/>
        <v>06/29/2019 10:00:00 PM</v>
      </c>
      <c r="F697" s="23" t="str">
        <f t="shared" si="23"/>
        <v>Jun</v>
      </c>
    </row>
    <row r="698" spans="1:6" x14ac:dyDescent="0.4">
      <c r="A698" s="20">
        <f>Électricité!N4335</f>
        <v>43645</v>
      </c>
      <c r="B698" s="21">
        <f>Électricité!O4335</f>
        <v>0.95833333333333337</v>
      </c>
      <c r="C698" s="22">
        <f>Électricité!P4335</f>
        <v>0</v>
      </c>
      <c r="D698" s="22">
        <f>Électricité!S4335</f>
        <v>0</v>
      </c>
      <c r="E698" s="23" t="str">
        <f t="shared" si="24"/>
        <v>06/29/2019 11:00:00 PM</v>
      </c>
      <c r="F698" s="23" t="str">
        <f t="shared" si="23"/>
        <v>Jun</v>
      </c>
    </row>
    <row r="699" spans="1:6" x14ac:dyDescent="0.4">
      <c r="A699" s="20">
        <f>Électricité!N4336</f>
        <v>43646</v>
      </c>
      <c r="B699" s="21">
        <f>Électricité!O4336</f>
        <v>3.1225022567582528E-17</v>
      </c>
      <c r="C699" s="22">
        <f>Électricité!P4336</f>
        <v>0</v>
      </c>
      <c r="D699" s="22">
        <f>Électricité!S4336</f>
        <v>0</v>
      </c>
      <c r="E699" s="23" t="str">
        <f t="shared" si="24"/>
        <v>06/30/2019 12:00:00 AM</v>
      </c>
      <c r="F699" s="23" t="str">
        <f t="shared" si="23"/>
        <v>Jun</v>
      </c>
    </row>
    <row r="700" spans="1:6" x14ac:dyDescent="0.4">
      <c r="A700" s="20">
        <f>Électricité!N4337</f>
        <v>43646</v>
      </c>
      <c r="B700" s="21">
        <f>Électricité!O4337</f>
        <v>4.1666666666666699E-2</v>
      </c>
      <c r="C700" s="22">
        <f>Électricité!P4337</f>
        <v>0</v>
      </c>
      <c r="D700" s="22">
        <f>Électricité!S4337</f>
        <v>0</v>
      </c>
      <c r="E700" s="23" t="str">
        <f t="shared" si="24"/>
        <v>06/30/2019 01:00:00 AM</v>
      </c>
      <c r="F700" s="23" t="str">
        <f t="shared" si="23"/>
        <v>Jun</v>
      </c>
    </row>
    <row r="701" spans="1:6" x14ac:dyDescent="0.4">
      <c r="A701" s="20">
        <f>Électricité!N4338</f>
        <v>43646</v>
      </c>
      <c r="B701" s="21">
        <f>Électricité!O4338</f>
        <v>8.333333333333337E-2</v>
      </c>
      <c r="C701" s="22">
        <f>Électricité!P4338</f>
        <v>0</v>
      </c>
      <c r="D701" s="22">
        <f>Électricité!S4338</f>
        <v>0</v>
      </c>
      <c r="E701" s="23" t="str">
        <f t="shared" si="24"/>
        <v>06/30/2019 02:00:00 AM</v>
      </c>
      <c r="F701" s="23" t="str">
        <f t="shared" si="23"/>
        <v>Jun</v>
      </c>
    </row>
    <row r="702" spans="1:6" x14ac:dyDescent="0.4">
      <c r="A702" s="20">
        <f>Électricité!N4339</f>
        <v>43646</v>
      </c>
      <c r="B702" s="21">
        <f>Électricité!O4339</f>
        <v>0.12500000000000006</v>
      </c>
      <c r="C702" s="22">
        <f>Électricité!P4339</f>
        <v>0</v>
      </c>
      <c r="D702" s="22">
        <f>Électricité!S4339</f>
        <v>0</v>
      </c>
      <c r="E702" s="23" t="str">
        <f t="shared" si="24"/>
        <v>06/30/2019 03:00:00 AM</v>
      </c>
      <c r="F702" s="23" t="str">
        <f t="shared" si="23"/>
        <v>Jun</v>
      </c>
    </row>
    <row r="703" spans="1:6" x14ac:dyDescent="0.4">
      <c r="A703" s="20">
        <f>Électricité!N4340</f>
        <v>43646</v>
      </c>
      <c r="B703" s="21">
        <f>Électricité!O4340</f>
        <v>0.16666666666666669</v>
      </c>
      <c r="C703" s="22">
        <f>Électricité!P4340</f>
        <v>0</v>
      </c>
      <c r="D703" s="22">
        <f>Électricité!S4340</f>
        <v>0</v>
      </c>
      <c r="E703" s="23" t="str">
        <f t="shared" si="24"/>
        <v>06/30/2019 04:00:00 AM</v>
      </c>
      <c r="F703" s="23" t="str">
        <f t="shared" si="23"/>
        <v>Jun</v>
      </c>
    </row>
    <row r="704" spans="1:6" x14ac:dyDescent="0.4">
      <c r="A704" s="20">
        <f>Électricité!N4341</f>
        <v>43646</v>
      </c>
      <c r="B704" s="21">
        <f>Électricité!O4341</f>
        <v>0.20833333333333337</v>
      </c>
      <c r="C704" s="22">
        <f>Électricité!P4341</f>
        <v>0</v>
      </c>
      <c r="D704" s="22">
        <f>Électricité!S4341</f>
        <v>0</v>
      </c>
      <c r="E704" s="23" t="str">
        <f t="shared" si="24"/>
        <v>06/30/2019 05:00:00 AM</v>
      </c>
      <c r="F704" s="23" t="str">
        <f t="shared" si="23"/>
        <v>Jun</v>
      </c>
    </row>
    <row r="705" spans="1:6" x14ac:dyDescent="0.4">
      <c r="A705" s="20">
        <f>Électricité!N4342</f>
        <v>43646</v>
      </c>
      <c r="B705" s="21">
        <f>Électricité!O4342</f>
        <v>0.25</v>
      </c>
      <c r="C705" s="22">
        <f>Électricité!P4342</f>
        <v>0</v>
      </c>
      <c r="D705" s="22">
        <f>Électricité!S4342</f>
        <v>0</v>
      </c>
      <c r="E705" s="23" t="str">
        <f t="shared" si="24"/>
        <v>06/30/2019 06:00:00 AM</v>
      </c>
      <c r="F705" s="23" t="str">
        <f t="shared" si="23"/>
        <v>Jun</v>
      </c>
    </row>
    <row r="706" spans="1:6" x14ac:dyDescent="0.4">
      <c r="A706" s="20">
        <f>Électricité!N4343</f>
        <v>43646</v>
      </c>
      <c r="B706" s="21">
        <f>Électricité!O4343</f>
        <v>0.29166666666666669</v>
      </c>
      <c r="C706" s="22">
        <f>Électricité!P4343</f>
        <v>0</v>
      </c>
      <c r="D706" s="22">
        <f>Électricité!S4343</f>
        <v>0</v>
      </c>
      <c r="E706" s="23" t="str">
        <f t="shared" si="24"/>
        <v>06/30/2019 07:00:00 AM</v>
      </c>
      <c r="F706" s="23" t="str">
        <f t="shared" si="23"/>
        <v>Jun</v>
      </c>
    </row>
    <row r="707" spans="1:6" x14ac:dyDescent="0.4">
      <c r="A707" s="20">
        <f>Électricité!N4344</f>
        <v>43646</v>
      </c>
      <c r="B707" s="21">
        <f>Électricité!O4344</f>
        <v>0.33333333333333337</v>
      </c>
      <c r="C707" s="22">
        <f>Électricité!P4344</f>
        <v>0</v>
      </c>
      <c r="D707" s="22">
        <f>Électricité!S4344</f>
        <v>0</v>
      </c>
      <c r="E707" s="23" t="str">
        <f t="shared" si="24"/>
        <v>06/30/2019 08:00:00 AM</v>
      </c>
      <c r="F707" s="23" t="str">
        <f t="shared" ref="F707:F770" si="25">TEXT(A707,"mmm")</f>
        <v>Jun</v>
      </c>
    </row>
    <row r="708" spans="1:6" x14ac:dyDescent="0.4">
      <c r="A708" s="20">
        <f>Électricité!N4345</f>
        <v>43646</v>
      </c>
      <c r="B708" s="21">
        <f>Électricité!O4345</f>
        <v>0.375</v>
      </c>
      <c r="C708" s="22">
        <f>Électricité!P4345</f>
        <v>0</v>
      </c>
      <c r="D708" s="22">
        <f>Électricité!S4345</f>
        <v>0</v>
      </c>
      <c r="E708" s="23" t="str">
        <f t="shared" si="24"/>
        <v>06/30/2019 09:00:00 AM</v>
      </c>
      <c r="F708" s="23" t="str">
        <f t="shared" si="25"/>
        <v>Jun</v>
      </c>
    </row>
    <row r="709" spans="1:6" x14ac:dyDescent="0.4">
      <c r="A709" s="20">
        <f>Électricité!N4346</f>
        <v>43646</v>
      </c>
      <c r="B709" s="21">
        <f>Électricité!O4346</f>
        <v>0.41666666666666669</v>
      </c>
      <c r="C709" s="22">
        <f>Électricité!P4346</f>
        <v>0</v>
      </c>
      <c r="D709" s="22">
        <f>Électricité!S4346</f>
        <v>0</v>
      </c>
      <c r="E709" s="23" t="str">
        <f t="shared" si="24"/>
        <v>06/30/2019 10:00:00 AM</v>
      </c>
      <c r="F709" s="23" t="str">
        <f t="shared" si="25"/>
        <v>Jun</v>
      </c>
    </row>
    <row r="710" spans="1:6" x14ac:dyDescent="0.4">
      <c r="A710" s="20">
        <f>Électricité!N4347</f>
        <v>43646</v>
      </c>
      <c r="B710" s="21">
        <f>Électricité!O4347</f>
        <v>0.45833333333333337</v>
      </c>
      <c r="C710" s="22">
        <f>Électricité!P4347</f>
        <v>0</v>
      </c>
      <c r="D710" s="22">
        <f>Électricité!S4347</f>
        <v>0</v>
      </c>
      <c r="E710" s="23" t="str">
        <f t="shared" si="24"/>
        <v>06/30/2019 11:00:00 AM</v>
      </c>
      <c r="F710" s="23" t="str">
        <f t="shared" si="25"/>
        <v>Jun</v>
      </c>
    </row>
    <row r="711" spans="1:6" x14ac:dyDescent="0.4">
      <c r="A711" s="20">
        <f>Électricité!N4348</f>
        <v>43646</v>
      </c>
      <c r="B711" s="21">
        <f>Électricité!O4348</f>
        <v>0.50000000000000011</v>
      </c>
      <c r="C711" s="22">
        <f>Électricité!P4348</f>
        <v>0</v>
      </c>
      <c r="D711" s="22">
        <f>Électricité!S4348</f>
        <v>0</v>
      </c>
      <c r="E711" s="23" t="str">
        <f t="shared" si="24"/>
        <v>06/30/2019 12:00:00 PM</v>
      </c>
      <c r="F711" s="23" t="str">
        <f t="shared" si="25"/>
        <v>Jun</v>
      </c>
    </row>
    <row r="712" spans="1:6" x14ac:dyDescent="0.4">
      <c r="A712" s="20">
        <f>Électricité!N4349</f>
        <v>43646</v>
      </c>
      <c r="B712" s="21">
        <f>Électricité!O4349</f>
        <v>0.54166666666666674</v>
      </c>
      <c r="C712" s="22">
        <f>Électricité!P4349</f>
        <v>0</v>
      </c>
      <c r="D712" s="22">
        <f>Électricité!S4349</f>
        <v>0</v>
      </c>
      <c r="E712" s="23" t="str">
        <f t="shared" si="24"/>
        <v>06/30/2019 01:00:00 PM</v>
      </c>
      <c r="F712" s="23" t="str">
        <f t="shared" si="25"/>
        <v>Jun</v>
      </c>
    </row>
    <row r="713" spans="1:6" x14ac:dyDescent="0.4">
      <c r="A713" s="20">
        <f>Électricité!N4350</f>
        <v>43646</v>
      </c>
      <c r="B713" s="21">
        <f>Électricité!O4350</f>
        <v>0.58333333333333337</v>
      </c>
      <c r="C713" s="22">
        <f>Électricité!P4350</f>
        <v>0</v>
      </c>
      <c r="D713" s="22">
        <f>Électricité!S4350</f>
        <v>0</v>
      </c>
      <c r="E713" s="23" t="str">
        <f t="shared" si="24"/>
        <v>06/30/2019 02:00:00 PM</v>
      </c>
      <c r="F713" s="23" t="str">
        <f t="shared" si="25"/>
        <v>Jun</v>
      </c>
    </row>
    <row r="714" spans="1:6" x14ac:dyDescent="0.4">
      <c r="A714" s="20">
        <f>Électricité!N4351</f>
        <v>43646</v>
      </c>
      <c r="B714" s="21">
        <f>Électricité!O4351</f>
        <v>0.62500000000000011</v>
      </c>
      <c r="C714" s="22">
        <f>Électricité!P4351</f>
        <v>0</v>
      </c>
      <c r="D714" s="22">
        <f>Électricité!S4351</f>
        <v>0</v>
      </c>
      <c r="E714" s="23" t="str">
        <f t="shared" si="24"/>
        <v>06/30/2019 03:00:00 PM</v>
      </c>
      <c r="F714" s="23" t="str">
        <f t="shared" si="25"/>
        <v>Jun</v>
      </c>
    </row>
    <row r="715" spans="1:6" x14ac:dyDescent="0.4">
      <c r="A715" s="20">
        <f>Électricité!N4352</f>
        <v>43646</v>
      </c>
      <c r="B715" s="21">
        <f>Électricité!O4352</f>
        <v>0.66666666666666674</v>
      </c>
      <c r="C715" s="22">
        <f>Électricité!P4352</f>
        <v>0</v>
      </c>
      <c r="D715" s="22">
        <f>Électricité!S4352</f>
        <v>0</v>
      </c>
      <c r="E715" s="23" t="str">
        <f t="shared" si="24"/>
        <v>06/30/2019 04:00:00 PM</v>
      </c>
      <c r="F715" s="23" t="str">
        <f t="shared" si="25"/>
        <v>Jun</v>
      </c>
    </row>
    <row r="716" spans="1:6" x14ac:dyDescent="0.4">
      <c r="A716" s="20">
        <f>Électricité!N4353</f>
        <v>43646</v>
      </c>
      <c r="B716" s="21">
        <f>Électricité!O4353</f>
        <v>0.70833333333333337</v>
      </c>
      <c r="C716" s="22">
        <f>Électricité!P4353</f>
        <v>0</v>
      </c>
      <c r="D716" s="22">
        <f>Électricité!S4353</f>
        <v>0</v>
      </c>
      <c r="E716" s="23" t="str">
        <f t="shared" ref="E716:E779" si="26">CONCATENATE(TEXT(A716,"mm/dd/yyyy")," ",TEXT(B716,"hh:mm:ss AM/PM"))</f>
        <v>06/30/2019 05:00:00 PM</v>
      </c>
      <c r="F716" s="23" t="str">
        <f t="shared" si="25"/>
        <v>Jun</v>
      </c>
    </row>
    <row r="717" spans="1:6" x14ac:dyDescent="0.4">
      <c r="A717" s="20">
        <f>Électricité!N4354</f>
        <v>43646</v>
      </c>
      <c r="B717" s="21">
        <f>Électricité!O4354</f>
        <v>0.75000000000000011</v>
      </c>
      <c r="C717" s="22">
        <f>Électricité!P4354</f>
        <v>0</v>
      </c>
      <c r="D717" s="22">
        <f>Électricité!S4354</f>
        <v>0</v>
      </c>
      <c r="E717" s="23" t="str">
        <f t="shared" si="26"/>
        <v>06/30/2019 06:00:00 PM</v>
      </c>
      <c r="F717" s="23" t="str">
        <f t="shared" si="25"/>
        <v>Jun</v>
      </c>
    </row>
    <row r="718" spans="1:6" x14ac:dyDescent="0.4">
      <c r="A718" s="20">
        <f>Électricité!N4355</f>
        <v>43646</v>
      </c>
      <c r="B718" s="21">
        <f>Électricité!O4355</f>
        <v>0.79166666666666674</v>
      </c>
      <c r="C718" s="22">
        <f>Électricité!P4355</f>
        <v>0</v>
      </c>
      <c r="D718" s="22">
        <f>Électricité!S4355</f>
        <v>0</v>
      </c>
      <c r="E718" s="23" t="str">
        <f t="shared" si="26"/>
        <v>06/30/2019 07:00:00 PM</v>
      </c>
      <c r="F718" s="23" t="str">
        <f t="shared" si="25"/>
        <v>Jun</v>
      </c>
    </row>
    <row r="719" spans="1:6" x14ac:dyDescent="0.4">
      <c r="A719" s="20">
        <f>Électricité!N4356</f>
        <v>43646</v>
      </c>
      <c r="B719" s="21">
        <f>Électricité!O4356</f>
        <v>0.83333333333333337</v>
      </c>
      <c r="C719" s="22">
        <f>Électricité!P4356</f>
        <v>0</v>
      </c>
      <c r="D719" s="22">
        <f>Électricité!S4356</f>
        <v>0</v>
      </c>
      <c r="E719" s="23" t="str">
        <f t="shared" si="26"/>
        <v>06/30/2019 08:00:00 PM</v>
      </c>
      <c r="F719" s="23" t="str">
        <f t="shared" si="25"/>
        <v>Jun</v>
      </c>
    </row>
    <row r="720" spans="1:6" x14ac:dyDescent="0.4">
      <c r="A720" s="20">
        <f>Électricité!N4357</f>
        <v>43646</v>
      </c>
      <c r="B720" s="21">
        <f>Électricité!O4357</f>
        <v>0.87500000000000011</v>
      </c>
      <c r="C720" s="22">
        <f>Électricité!P4357</f>
        <v>0</v>
      </c>
      <c r="D720" s="22">
        <f>Électricité!S4357</f>
        <v>0</v>
      </c>
      <c r="E720" s="23" t="str">
        <f t="shared" si="26"/>
        <v>06/30/2019 09:00:00 PM</v>
      </c>
      <c r="F720" s="23" t="str">
        <f t="shared" si="25"/>
        <v>Jun</v>
      </c>
    </row>
    <row r="721" spans="1:6" x14ac:dyDescent="0.4">
      <c r="A721" s="20">
        <f>Électricité!N4358</f>
        <v>43646</v>
      </c>
      <c r="B721" s="21">
        <f>Électricité!O4358</f>
        <v>0.91666666666666674</v>
      </c>
      <c r="C721" s="22">
        <f>Électricité!P4358</f>
        <v>0</v>
      </c>
      <c r="D721" s="22">
        <f>Électricité!S4358</f>
        <v>0</v>
      </c>
      <c r="E721" s="23" t="str">
        <f t="shared" si="26"/>
        <v>06/30/2019 10:00:00 PM</v>
      </c>
      <c r="F721" s="23" t="str">
        <f t="shared" si="25"/>
        <v>Jun</v>
      </c>
    </row>
    <row r="722" spans="1:6" x14ac:dyDescent="0.4">
      <c r="A722" s="20">
        <f>Électricité!N4359</f>
        <v>43646</v>
      </c>
      <c r="B722" s="21">
        <f>Électricité!O4359</f>
        <v>0.95833333333333337</v>
      </c>
      <c r="C722" s="22">
        <f>Électricité!P4359</f>
        <v>0</v>
      </c>
      <c r="D722" s="22">
        <f>Électricité!S4359</f>
        <v>0</v>
      </c>
      <c r="E722" s="23" t="str">
        <f t="shared" si="26"/>
        <v>06/30/2019 11:00:00 PM</v>
      </c>
      <c r="F722" s="23" t="str">
        <f t="shared" si="25"/>
        <v>Jun</v>
      </c>
    </row>
    <row r="723" spans="1:6" x14ac:dyDescent="0.4">
      <c r="A723" s="20">
        <f>Électricité!N4360</f>
        <v>43647</v>
      </c>
      <c r="B723" s="21">
        <f>Électricité!O4360</f>
        <v>3.1225022567582528E-17</v>
      </c>
      <c r="C723" s="22">
        <f>Électricité!P4360</f>
        <v>0</v>
      </c>
      <c r="D723" s="22">
        <f>Électricité!S4360</f>
        <v>0</v>
      </c>
      <c r="E723" s="23" t="str">
        <f t="shared" si="26"/>
        <v>07/01/2019 12:00:00 AM</v>
      </c>
      <c r="F723" s="23" t="str">
        <f t="shared" si="25"/>
        <v>Jul</v>
      </c>
    </row>
    <row r="724" spans="1:6" x14ac:dyDescent="0.4">
      <c r="A724" s="20">
        <f>Électricité!N4361</f>
        <v>43647</v>
      </c>
      <c r="B724" s="21">
        <f>Électricité!O4361</f>
        <v>4.1666666666666699E-2</v>
      </c>
      <c r="C724" s="22">
        <f>Électricité!P4361</f>
        <v>0</v>
      </c>
      <c r="D724" s="22">
        <f>Électricité!S4361</f>
        <v>0</v>
      </c>
      <c r="E724" s="23" t="str">
        <f t="shared" si="26"/>
        <v>07/01/2019 01:00:00 AM</v>
      </c>
      <c r="F724" s="23" t="str">
        <f t="shared" si="25"/>
        <v>Jul</v>
      </c>
    </row>
    <row r="725" spans="1:6" x14ac:dyDescent="0.4">
      <c r="A725" s="20">
        <f>Électricité!N4362</f>
        <v>43647</v>
      </c>
      <c r="B725" s="21">
        <f>Électricité!O4362</f>
        <v>8.333333333333337E-2</v>
      </c>
      <c r="C725" s="22">
        <f>Électricité!P4362</f>
        <v>0</v>
      </c>
      <c r="D725" s="22">
        <f>Électricité!S4362</f>
        <v>0</v>
      </c>
      <c r="E725" s="23" t="str">
        <f t="shared" si="26"/>
        <v>07/01/2019 02:00:00 AM</v>
      </c>
      <c r="F725" s="23" t="str">
        <f t="shared" si="25"/>
        <v>Jul</v>
      </c>
    </row>
    <row r="726" spans="1:6" x14ac:dyDescent="0.4">
      <c r="A726" s="20">
        <f>Électricité!N4363</f>
        <v>43647</v>
      </c>
      <c r="B726" s="21">
        <f>Électricité!O4363</f>
        <v>0.12500000000000006</v>
      </c>
      <c r="C726" s="22">
        <f>Électricité!P4363</f>
        <v>0</v>
      </c>
      <c r="D726" s="22">
        <f>Électricité!S4363</f>
        <v>0</v>
      </c>
      <c r="E726" s="23" t="str">
        <f t="shared" si="26"/>
        <v>07/01/2019 03:00:00 AM</v>
      </c>
      <c r="F726" s="23" t="str">
        <f t="shared" si="25"/>
        <v>Jul</v>
      </c>
    </row>
    <row r="727" spans="1:6" x14ac:dyDescent="0.4">
      <c r="A727" s="20">
        <f>Électricité!N4364</f>
        <v>43647</v>
      </c>
      <c r="B727" s="21">
        <f>Électricité!O4364</f>
        <v>0.16666666666666669</v>
      </c>
      <c r="C727" s="22">
        <f>Électricité!P4364</f>
        <v>0</v>
      </c>
      <c r="D727" s="22">
        <f>Électricité!S4364</f>
        <v>0</v>
      </c>
      <c r="E727" s="23" t="str">
        <f t="shared" si="26"/>
        <v>07/01/2019 04:00:00 AM</v>
      </c>
      <c r="F727" s="23" t="str">
        <f t="shared" si="25"/>
        <v>Jul</v>
      </c>
    </row>
    <row r="728" spans="1:6" x14ac:dyDescent="0.4">
      <c r="A728" s="20">
        <f>Électricité!N4365</f>
        <v>43647</v>
      </c>
      <c r="B728" s="21">
        <f>Électricité!O4365</f>
        <v>0.20833333333333337</v>
      </c>
      <c r="C728" s="22">
        <f>Électricité!P4365</f>
        <v>0</v>
      </c>
      <c r="D728" s="22">
        <f>Électricité!S4365</f>
        <v>0</v>
      </c>
      <c r="E728" s="23" t="str">
        <f t="shared" si="26"/>
        <v>07/01/2019 05:00:00 AM</v>
      </c>
      <c r="F728" s="23" t="str">
        <f t="shared" si="25"/>
        <v>Jul</v>
      </c>
    </row>
    <row r="729" spans="1:6" x14ac:dyDescent="0.4">
      <c r="A729" s="20">
        <f>Électricité!N4366</f>
        <v>43647</v>
      </c>
      <c r="B729" s="21">
        <f>Électricité!O4366</f>
        <v>0.25</v>
      </c>
      <c r="C729" s="22">
        <f>Électricité!P4366</f>
        <v>0</v>
      </c>
      <c r="D729" s="22">
        <f>Électricité!S4366</f>
        <v>0</v>
      </c>
      <c r="E729" s="23" t="str">
        <f t="shared" si="26"/>
        <v>07/01/2019 06:00:00 AM</v>
      </c>
      <c r="F729" s="23" t="str">
        <f t="shared" si="25"/>
        <v>Jul</v>
      </c>
    </row>
    <row r="730" spans="1:6" x14ac:dyDescent="0.4">
      <c r="A730" s="20">
        <f>Électricité!N4367</f>
        <v>43647</v>
      </c>
      <c r="B730" s="21">
        <f>Électricité!O4367</f>
        <v>0.29166666666666669</v>
      </c>
      <c r="C730" s="22">
        <f>Électricité!P4367</f>
        <v>0</v>
      </c>
      <c r="D730" s="22">
        <f>Électricité!S4367</f>
        <v>0</v>
      </c>
      <c r="E730" s="23" t="str">
        <f t="shared" si="26"/>
        <v>07/01/2019 07:00:00 AM</v>
      </c>
      <c r="F730" s="23" t="str">
        <f t="shared" si="25"/>
        <v>Jul</v>
      </c>
    </row>
    <row r="731" spans="1:6" x14ac:dyDescent="0.4">
      <c r="A731" s="20">
        <f>Électricité!N4368</f>
        <v>43647</v>
      </c>
      <c r="B731" s="21">
        <f>Électricité!O4368</f>
        <v>0.33333333333333337</v>
      </c>
      <c r="C731" s="22">
        <f>Électricité!P4368</f>
        <v>0</v>
      </c>
      <c r="D731" s="22">
        <f>Électricité!S4368</f>
        <v>0</v>
      </c>
      <c r="E731" s="23" t="str">
        <f t="shared" si="26"/>
        <v>07/01/2019 08:00:00 AM</v>
      </c>
      <c r="F731" s="23" t="str">
        <f t="shared" si="25"/>
        <v>Jul</v>
      </c>
    </row>
    <row r="732" spans="1:6" x14ac:dyDescent="0.4">
      <c r="A732" s="20">
        <f>Électricité!N4369</f>
        <v>43647</v>
      </c>
      <c r="B732" s="21">
        <f>Électricité!O4369</f>
        <v>0.375</v>
      </c>
      <c r="C732" s="22">
        <f>Électricité!P4369</f>
        <v>0</v>
      </c>
      <c r="D732" s="22">
        <f>Électricité!S4369</f>
        <v>0</v>
      </c>
      <c r="E732" s="23" t="str">
        <f t="shared" si="26"/>
        <v>07/01/2019 09:00:00 AM</v>
      </c>
      <c r="F732" s="23" t="str">
        <f t="shared" si="25"/>
        <v>Jul</v>
      </c>
    </row>
    <row r="733" spans="1:6" x14ac:dyDescent="0.4">
      <c r="A733" s="20">
        <f>Électricité!N4370</f>
        <v>43647</v>
      </c>
      <c r="B733" s="21">
        <f>Électricité!O4370</f>
        <v>0.41666666666666669</v>
      </c>
      <c r="C733" s="22">
        <f>Électricité!P4370</f>
        <v>0</v>
      </c>
      <c r="D733" s="22">
        <f>Électricité!S4370</f>
        <v>0</v>
      </c>
      <c r="E733" s="23" t="str">
        <f t="shared" si="26"/>
        <v>07/01/2019 10:00:00 AM</v>
      </c>
      <c r="F733" s="23" t="str">
        <f t="shared" si="25"/>
        <v>Jul</v>
      </c>
    </row>
    <row r="734" spans="1:6" x14ac:dyDescent="0.4">
      <c r="A734" s="20">
        <f>Électricité!N4371</f>
        <v>43647</v>
      </c>
      <c r="B734" s="21">
        <f>Électricité!O4371</f>
        <v>0.45833333333333337</v>
      </c>
      <c r="C734" s="22">
        <f>Électricité!P4371</f>
        <v>0</v>
      </c>
      <c r="D734" s="22">
        <f>Électricité!S4371</f>
        <v>0</v>
      </c>
      <c r="E734" s="23" t="str">
        <f t="shared" si="26"/>
        <v>07/01/2019 11:00:00 AM</v>
      </c>
      <c r="F734" s="23" t="str">
        <f t="shared" si="25"/>
        <v>Jul</v>
      </c>
    </row>
    <row r="735" spans="1:6" x14ac:dyDescent="0.4">
      <c r="A735" s="20">
        <f>Électricité!N4372</f>
        <v>43647</v>
      </c>
      <c r="B735" s="21">
        <f>Électricité!O4372</f>
        <v>0.50000000000000011</v>
      </c>
      <c r="C735" s="22">
        <f>Électricité!P4372</f>
        <v>0</v>
      </c>
      <c r="D735" s="22">
        <f>Électricité!S4372</f>
        <v>0</v>
      </c>
      <c r="E735" s="23" t="str">
        <f t="shared" si="26"/>
        <v>07/01/2019 12:00:00 PM</v>
      </c>
      <c r="F735" s="23" t="str">
        <f t="shared" si="25"/>
        <v>Jul</v>
      </c>
    </row>
    <row r="736" spans="1:6" x14ac:dyDescent="0.4">
      <c r="A736" s="20">
        <f>Électricité!N4373</f>
        <v>43647</v>
      </c>
      <c r="B736" s="21">
        <f>Électricité!O4373</f>
        <v>0.54166666666666674</v>
      </c>
      <c r="C736" s="22">
        <f>Électricité!P4373</f>
        <v>0</v>
      </c>
      <c r="D736" s="22">
        <f>Électricité!S4373</f>
        <v>0</v>
      </c>
      <c r="E736" s="23" t="str">
        <f t="shared" si="26"/>
        <v>07/01/2019 01:00:00 PM</v>
      </c>
      <c r="F736" s="23" t="str">
        <f t="shared" si="25"/>
        <v>Jul</v>
      </c>
    </row>
    <row r="737" spans="1:6" x14ac:dyDescent="0.4">
      <c r="A737" s="20">
        <f>Électricité!N4374</f>
        <v>43647</v>
      </c>
      <c r="B737" s="21">
        <f>Électricité!O4374</f>
        <v>0.58333333333333337</v>
      </c>
      <c r="C737" s="22">
        <f>Électricité!P4374</f>
        <v>0</v>
      </c>
      <c r="D737" s="22">
        <f>Électricité!S4374</f>
        <v>0</v>
      </c>
      <c r="E737" s="23" t="str">
        <f t="shared" si="26"/>
        <v>07/01/2019 02:00:00 PM</v>
      </c>
      <c r="F737" s="23" t="str">
        <f t="shared" si="25"/>
        <v>Jul</v>
      </c>
    </row>
    <row r="738" spans="1:6" x14ac:dyDescent="0.4">
      <c r="A738" s="20">
        <f>Électricité!N4375</f>
        <v>43647</v>
      </c>
      <c r="B738" s="21">
        <f>Électricité!O4375</f>
        <v>0.62500000000000011</v>
      </c>
      <c r="C738" s="22">
        <f>Électricité!P4375</f>
        <v>0</v>
      </c>
      <c r="D738" s="22">
        <f>Électricité!S4375</f>
        <v>0</v>
      </c>
      <c r="E738" s="23" t="str">
        <f t="shared" si="26"/>
        <v>07/01/2019 03:00:00 PM</v>
      </c>
      <c r="F738" s="23" t="str">
        <f t="shared" si="25"/>
        <v>Jul</v>
      </c>
    </row>
    <row r="739" spans="1:6" x14ac:dyDescent="0.4">
      <c r="A739" s="20">
        <f>Électricité!N4376</f>
        <v>43647</v>
      </c>
      <c r="B739" s="21">
        <f>Électricité!O4376</f>
        <v>0.66666666666666674</v>
      </c>
      <c r="C739" s="22">
        <f>Électricité!P4376</f>
        <v>0</v>
      </c>
      <c r="D739" s="22">
        <f>Électricité!S4376</f>
        <v>0</v>
      </c>
      <c r="E739" s="23" t="str">
        <f t="shared" si="26"/>
        <v>07/01/2019 04:00:00 PM</v>
      </c>
      <c r="F739" s="23" t="str">
        <f t="shared" si="25"/>
        <v>Jul</v>
      </c>
    </row>
    <row r="740" spans="1:6" x14ac:dyDescent="0.4">
      <c r="A740" s="20">
        <f>Électricité!N4377</f>
        <v>43647</v>
      </c>
      <c r="B740" s="21">
        <f>Électricité!O4377</f>
        <v>0.70833333333333337</v>
      </c>
      <c r="C740" s="22">
        <f>Électricité!P4377</f>
        <v>0</v>
      </c>
      <c r="D740" s="22">
        <f>Électricité!S4377</f>
        <v>0</v>
      </c>
      <c r="E740" s="23" t="str">
        <f t="shared" si="26"/>
        <v>07/01/2019 05:00:00 PM</v>
      </c>
      <c r="F740" s="23" t="str">
        <f t="shared" si="25"/>
        <v>Jul</v>
      </c>
    </row>
    <row r="741" spans="1:6" x14ac:dyDescent="0.4">
      <c r="A741" s="20">
        <f>Électricité!N4378</f>
        <v>43647</v>
      </c>
      <c r="B741" s="21">
        <f>Électricité!O4378</f>
        <v>0.75000000000000011</v>
      </c>
      <c r="C741" s="22">
        <f>Électricité!P4378</f>
        <v>0</v>
      </c>
      <c r="D741" s="22">
        <f>Électricité!S4378</f>
        <v>0</v>
      </c>
      <c r="E741" s="23" t="str">
        <f t="shared" si="26"/>
        <v>07/01/2019 06:00:00 PM</v>
      </c>
      <c r="F741" s="23" t="str">
        <f t="shared" si="25"/>
        <v>Jul</v>
      </c>
    </row>
    <row r="742" spans="1:6" x14ac:dyDescent="0.4">
      <c r="A742" s="20">
        <f>Électricité!N4379</f>
        <v>43647</v>
      </c>
      <c r="B742" s="21">
        <f>Électricité!O4379</f>
        <v>0.79166666666666674</v>
      </c>
      <c r="C742" s="22">
        <f>Électricité!P4379</f>
        <v>0</v>
      </c>
      <c r="D742" s="22">
        <f>Électricité!S4379</f>
        <v>0</v>
      </c>
      <c r="E742" s="23" t="str">
        <f t="shared" si="26"/>
        <v>07/01/2019 07:00:00 PM</v>
      </c>
      <c r="F742" s="23" t="str">
        <f t="shared" si="25"/>
        <v>Jul</v>
      </c>
    </row>
    <row r="743" spans="1:6" x14ac:dyDescent="0.4">
      <c r="A743" s="20">
        <f>Électricité!N4380</f>
        <v>43647</v>
      </c>
      <c r="B743" s="21">
        <f>Électricité!O4380</f>
        <v>0.83333333333333337</v>
      </c>
      <c r="C743" s="22">
        <f>Électricité!P4380</f>
        <v>0</v>
      </c>
      <c r="D743" s="22">
        <f>Électricité!S4380</f>
        <v>0</v>
      </c>
      <c r="E743" s="23" t="str">
        <f t="shared" si="26"/>
        <v>07/01/2019 08:00:00 PM</v>
      </c>
      <c r="F743" s="23" t="str">
        <f t="shared" si="25"/>
        <v>Jul</v>
      </c>
    </row>
    <row r="744" spans="1:6" x14ac:dyDescent="0.4">
      <c r="A744" s="20">
        <f>Électricité!N4381</f>
        <v>43647</v>
      </c>
      <c r="B744" s="21">
        <f>Électricité!O4381</f>
        <v>0.87500000000000011</v>
      </c>
      <c r="C744" s="22">
        <f>Électricité!P4381</f>
        <v>0</v>
      </c>
      <c r="D744" s="22">
        <f>Électricité!S4381</f>
        <v>0</v>
      </c>
      <c r="E744" s="23" t="str">
        <f t="shared" si="26"/>
        <v>07/01/2019 09:00:00 PM</v>
      </c>
      <c r="F744" s="23" t="str">
        <f t="shared" si="25"/>
        <v>Jul</v>
      </c>
    </row>
    <row r="745" spans="1:6" x14ac:dyDescent="0.4">
      <c r="A745" s="20">
        <f>Électricité!N4382</f>
        <v>43647</v>
      </c>
      <c r="B745" s="21">
        <f>Électricité!O4382</f>
        <v>0.91666666666666674</v>
      </c>
      <c r="C745" s="22">
        <f>Électricité!P4382</f>
        <v>0</v>
      </c>
      <c r="D745" s="22">
        <f>Électricité!S4382</f>
        <v>0</v>
      </c>
      <c r="E745" s="23" t="str">
        <f t="shared" si="26"/>
        <v>07/01/2019 10:00:00 PM</v>
      </c>
      <c r="F745" s="23" t="str">
        <f t="shared" si="25"/>
        <v>Jul</v>
      </c>
    </row>
    <row r="746" spans="1:6" x14ac:dyDescent="0.4">
      <c r="A746" s="20">
        <f>Électricité!N4383</f>
        <v>43647</v>
      </c>
      <c r="B746" s="21">
        <f>Électricité!O4383</f>
        <v>0.95833333333333337</v>
      </c>
      <c r="C746" s="22">
        <f>Électricité!P4383</f>
        <v>0</v>
      </c>
      <c r="D746" s="22">
        <f>Électricité!S4383</f>
        <v>0</v>
      </c>
      <c r="E746" s="23" t="str">
        <f t="shared" si="26"/>
        <v>07/01/2019 11:00:00 PM</v>
      </c>
      <c r="F746" s="23" t="str">
        <f t="shared" si="25"/>
        <v>Jul</v>
      </c>
    </row>
    <row r="747" spans="1:6" x14ac:dyDescent="0.4">
      <c r="A747" s="20">
        <f>Électricité!N4384</f>
        <v>43648</v>
      </c>
      <c r="B747" s="21">
        <f>Électricité!O4384</f>
        <v>3.1225022567582528E-17</v>
      </c>
      <c r="C747" s="22">
        <f>Électricité!P4384</f>
        <v>0</v>
      </c>
      <c r="D747" s="22">
        <f>Électricité!S4384</f>
        <v>0</v>
      </c>
      <c r="E747" s="23" t="str">
        <f t="shared" si="26"/>
        <v>07/02/2019 12:00:00 AM</v>
      </c>
      <c r="F747" s="23" t="str">
        <f t="shared" si="25"/>
        <v>Jul</v>
      </c>
    </row>
    <row r="748" spans="1:6" x14ac:dyDescent="0.4">
      <c r="A748" s="20">
        <f>Électricité!N4385</f>
        <v>43648</v>
      </c>
      <c r="B748" s="21">
        <f>Électricité!O4385</f>
        <v>4.1666666666666699E-2</v>
      </c>
      <c r="C748" s="22">
        <f>Électricité!P4385</f>
        <v>0</v>
      </c>
      <c r="D748" s="22">
        <f>Électricité!S4385</f>
        <v>0</v>
      </c>
      <c r="E748" s="23" t="str">
        <f t="shared" si="26"/>
        <v>07/02/2019 01:00:00 AM</v>
      </c>
      <c r="F748" s="23" t="str">
        <f t="shared" si="25"/>
        <v>Jul</v>
      </c>
    </row>
    <row r="749" spans="1:6" x14ac:dyDescent="0.4">
      <c r="A749" s="20">
        <f>Électricité!N4386</f>
        <v>43648</v>
      </c>
      <c r="B749" s="21">
        <f>Électricité!O4386</f>
        <v>8.333333333333337E-2</v>
      </c>
      <c r="C749" s="22">
        <f>Électricité!P4386</f>
        <v>0</v>
      </c>
      <c r="D749" s="22">
        <f>Électricité!S4386</f>
        <v>0</v>
      </c>
      <c r="E749" s="23" t="str">
        <f t="shared" si="26"/>
        <v>07/02/2019 02:00:00 AM</v>
      </c>
      <c r="F749" s="23" t="str">
        <f t="shared" si="25"/>
        <v>Jul</v>
      </c>
    </row>
    <row r="750" spans="1:6" x14ac:dyDescent="0.4">
      <c r="A750" s="20">
        <f>Électricité!N4387</f>
        <v>43648</v>
      </c>
      <c r="B750" s="21">
        <f>Électricité!O4387</f>
        <v>0.12500000000000006</v>
      </c>
      <c r="C750" s="22">
        <f>Électricité!P4387</f>
        <v>0</v>
      </c>
      <c r="D750" s="22">
        <f>Électricité!S4387</f>
        <v>0</v>
      </c>
      <c r="E750" s="23" t="str">
        <f t="shared" si="26"/>
        <v>07/02/2019 03:00:00 AM</v>
      </c>
      <c r="F750" s="23" t="str">
        <f t="shared" si="25"/>
        <v>Jul</v>
      </c>
    </row>
    <row r="751" spans="1:6" x14ac:dyDescent="0.4">
      <c r="A751" s="20">
        <f>Électricité!N4388</f>
        <v>43648</v>
      </c>
      <c r="B751" s="21">
        <f>Électricité!O4388</f>
        <v>0.16666666666666669</v>
      </c>
      <c r="C751" s="22">
        <f>Électricité!P4388</f>
        <v>0</v>
      </c>
      <c r="D751" s="22">
        <f>Électricité!S4388</f>
        <v>0</v>
      </c>
      <c r="E751" s="23" t="str">
        <f t="shared" si="26"/>
        <v>07/02/2019 04:00:00 AM</v>
      </c>
      <c r="F751" s="23" t="str">
        <f t="shared" si="25"/>
        <v>Jul</v>
      </c>
    </row>
    <row r="752" spans="1:6" x14ac:dyDescent="0.4">
      <c r="A752" s="20">
        <f>Électricité!N4389</f>
        <v>43648</v>
      </c>
      <c r="B752" s="21">
        <f>Électricité!O4389</f>
        <v>0.20833333333333337</v>
      </c>
      <c r="C752" s="22">
        <f>Électricité!P4389</f>
        <v>0</v>
      </c>
      <c r="D752" s="22">
        <f>Électricité!S4389</f>
        <v>0</v>
      </c>
      <c r="E752" s="23" t="str">
        <f t="shared" si="26"/>
        <v>07/02/2019 05:00:00 AM</v>
      </c>
      <c r="F752" s="23" t="str">
        <f t="shared" si="25"/>
        <v>Jul</v>
      </c>
    </row>
    <row r="753" spans="1:6" x14ac:dyDescent="0.4">
      <c r="A753" s="20">
        <f>Électricité!N4390</f>
        <v>43648</v>
      </c>
      <c r="B753" s="21">
        <f>Électricité!O4390</f>
        <v>0.25</v>
      </c>
      <c r="C753" s="22">
        <f>Électricité!P4390</f>
        <v>0</v>
      </c>
      <c r="D753" s="22">
        <f>Électricité!S4390</f>
        <v>0</v>
      </c>
      <c r="E753" s="23" t="str">
        <f t="shared" si="26"/>
        <v>07/02/2019 06:00:00 AM</v>
      </c>
      <c r="F753" s="23" t="str">
        <f t="shared" si="25"/>
        <v>Jul</v>
      </c>
    </row>
    <row r="754" spans="1:6" x14ac:dyDescent="0.4">
      <c r="A754" s="20">
        <f>Électricité!N4391</f>
        <v>43648</v>
      </c>
      <c r="B754" s="21">
        <f>Électricité!O4391</f>
        <v>0.29166666666666669</v>
      </c>
      <c r="C754" s="22">
        <f>Électricité!P4391</f>
        <v>0</v>
      </c>
      <c r="D754" s="22">
        <f>Électricité!S4391</f>
        <v>0</v>
      </c>
      <c r="E754" s="23" t="str">
        <f t="shared" si="26"/>
        <v>07/02/2019 07:00:00 AM</v>
      </c>
      <c r="F754" s="23" t="str">
        <f t="shared" si="25"/>
        <v>Jul</v>
      </c>
    </row>
    <row r="755" spans="1:6" x14ac:dyDescent="0.4">
      <c r="A755" s="20">
        <f>Électricité!N4392</f>
        <v>43648</v>
      </c>
      <c r="B755" s="21">
        <f>Électricité!O4392</f>
        <v>0.33333333333333337</v>
      </c>
      <c r="C755" s="22">
        <f>Électricité!P4392</f>
        <v>0</v>
      </c>
      <c r="D755" s="22">
        <f>Électricité!S4392</f>
        <v>0</v>
      </c>
      <c r="E755" s="23" t="str">
        <f t="shared" si="26"/>
        <v>07/02/2019 08:00:00 AM</v>
      </c>
      <c r="F755" s="23" t="str">
        <f t="shared" si="25"/>
        <v>Jul</v>
      </c>
    </row>
    <row r="756" spans="1:6" x14ac:dyDescent="0.4">
      <c r="A756" s="20">
        <f>Électricité!N4393</f>
        <v>43648</v>
      </c>
      <c r="B756" s="21">
        <f>Électricité!O4393</f>
        <v>0.375</v>
      </c>
      <c r="C756" s="22">
        <f>Électricité!P4393</f>
        <v>0</v>
      </c>
      <c r="D756" s="22">
        <f>Électricité!S4393</f>
        <v>0</v>
      </c>
      <c r="E756" s="23" t="str">
        <f t="shared" si="26"/>
        <v>07/02/2019 09:00:00 AM</v>
      </c>
      <c r="F756" s="23" t="str">
        <f t="shared" si="25"/>
        <v>Jul</v>
      </c>
    </row>
    <row r="757" spans="1:6" x14ac:dyDescent="0.4">
      <c r="A757" s="20">
        <f>Électricité!N4394</f>
        <v>43648</v>
      </c>
      <c r="B757" s="21">
        <f>Électricité!O4394</f>
        <v>0.41666666666666669</v>
      </c>
      <c r="C757" s="22">
        <f>Électricité!P4394</f>
        <v>0</v>
      </c>
      <c r="D757" s="22">
        <f>Électricité!S4394</f>
        <v>0</v>
      </c>
      <c r="E757" s="23" t="str">
        <f t="shared" si="26"/>
        <v>07/02/2019 10:00:00 AM</v>
      </c>
      <c r="F757" s="23" t="str">
        <f t="shared" si="25"/>
        <v>Jul</v>
      </c>
    </row>
    <row r="758" spans="1:6" x14ac:dyDescent="0.4">
      <c r="A758" s="20">
        <f>Électricité!N4395</f>
        <v>43648</v>
      </c>
      <c r="B758" s="21">
        <f>Électricité!O4395</f>
        <v>0.45833333333333337</v>
      </c>
      <c r="C758" s="22">
        <f>Électricité!P4395</f>
        <v>0</v>
      </c>
      <c r="D758" s="22">
        <f>Électricité!S4395</f>
        <v>0</v>
      </c>
      <c r="E758" s="23" t="str">
        <f t="shared" si="26"/>
        <v>07/02/2019 11:00:00 AM</v>
      </c>
      <c r="F758" s="23" t="str">
        <f t="shared" si="25"/>
        <v>Jul</v>
      </c>
    </row>
    <row r="759" spans="1:6" x14ac:dyDescent="0.4">
      <c r="A759" s="20">
        <f>Électricité!N4396</f>
        <v>43648</v>
      </c>
      <c r="B759" s="21">
        <f>Électricité!O4396</f>
        <v>0.50000000000000011</v>
      </c>
      <c r="C759" s="22">
        <f>Électricité!P4396</f>
        <v>0</v>
      </c>
      <c r="D759" s="22">
        <f>Électricité!S4396</f>
        <v>0</v>
      </c>
      <c r="E759" s="23" t="str">
        <f t="shared" si="26"/>
        <v>07/02/2019 12:00:00 PM</v>
      </c>
      <c r="F759" s="23" t="str">
        <f t="shared" si="25"/>
        <v>Jul</v>
      </c>
    </row>
    <row r="760" spans="1:6" x14ac:dyDescent="0.4">
      <c r="A760" s="20">
        <f>Électricité!N4397</f>
        <v>43648</v>
      </c>
      <c r="B760" s="21">
        <f>Électricité!O4397</f>
        <v>0.54166666666666674</v>
      </c>
      <c r="C760" s="22">
        <f>Électricité!P4397</f>
        <v>0</v>
      </c>
      <c r="D760" s="22">
        <f>Électricité!S4397</f>
        <v>0</v>
      </c>
      <c r="E760" s="23" t="str">
        <f t="shared" si="26"/>
        <v>07/02/2019 01:00:00 PM</v>
      </c>
      <c r="F760" s="23" t="str">
        <f t="shared" si="25"/>
        <v>Jul</v>
      </c>
    </row>
    <row r="761" spans="1:6" x14ac:dyDescent="0.4">
      <c r="A761" s="20">
        <f>Électricité!N4398</f>
        <v>43648</v>
      </c>
      <c r="B761" s="21">
        <f>Électricité!O4398</f>
        <v>0.58333333333333337</v>
      </c>
      <c r="C761" s="22">
        <f>Électricité!P4398</f>
        <v>0</v>
      </c>
      <c r="D761" s="22">
        <f>Électricité!S4398</f>
        <v>0</v>
      </c>
      <c r="E761" s="23" t="str">
        <f t="shared" si="26"/>
        <v>07/02/2019 02:00:00 PM</v>
      </c>
      <c r="F761" s="23" t="str">
        <f t="shared" si="25"/>
        <v>Jul</v>
      </c>
    </row>
    <row r="762" spans="1:6" x14ac:dyDescent="0.4">
      <c r="A762" s="20">
        <f>Électricité!N4399</f>
        <v>43648</v>
      </c>
      <c r="B762" s="21">
        <f>Électricité!O4399</f>
        <v>0.62500000000000011</v>
      </c>
      <c r="C762" s="22">
        <f>Électricité!P4399</f>
        <v>0</v>
      </c>
      <c r="D762" s="22">
        <f>Électricité!S4399</f>
        <v>0</v>
      </c>
      <c r="E762" s="23" t="str">
        <f t="shared" si="26"/>
        <v>07/02/2019 03:00:00 PM</v>
      </c>
      <c r="F762" s="23" t="str">
        <f t="shared" si="25"/>
        <v>Jul</v>
      </c>
    </row>
    <row r="763" spans="1:6" x14ac:dyDescent="0.4">
      <c r="A763" s="20">
        <f>Électricité!N4400</f>
        <v>43648</v>
      </c>
      <c r="B763" s="21">
        <f>Électricité!O4400</f>
        <v>0.66666666666666674</v>
      </c>
      <c r="C763" s="22">
        <f>Électricité!P4400</f>
        <v>0</v>
      </c>
      <c r="D763" s="22">
        <f>Électricité!S4400</f>
        <v>0</v>
      </c>
      <c r="E763" s="23" t="str">
        <f t="shared" si="26"/>
        <v>07/02/2019 04:00:00 PM</v>
      </c>
      <c r="F763" s="23" t="str">
        <f t="shared" si="25"/>
        <v>Jul</v>
      </c>
    </row>
    <row r="764" spans="1:6" x14ac:dyDescent="0.4">
      <c r="A764" s="20">
        <f>Électricité!N4401</f>
        <v>43648</v>
      </c>
      <c r="B764" s="21">
        <f>Électricité!O4401</f>
        <v>0.70833333333333337</v>
      </c>
      <c r="C764" s="22">
        <f>Électricité!P4401</f>
        <v>0</v>
      </c>
      <c r="D764" s="22">
        <f>Électricité!S4401</f>
        <v>0</v>
      </c>
      <c r="E764" s="23" t="str">
        <f t="shared" si="26"/>
        <v>07/02/2019 05:00:00 PM</v>
      </c>
      <c r="F764" s="23" t="str">
        <f t="shared" si="25"/>
        <v>Jul</v>
      </c>
    </row>
    <row r="765" spans="1:6" x14ac:dyDescent="0.4">
      <c r="A765" s="20">
        <f>Électricité!N4402</f>
        <v>43648</v>
      </c>
      <c r="B765" s="21">
        <f>Électricité!O4402</f>
        <v>0.75000000000000011</v>
      </c>
      <c r="C765" s="22">
        <f>Électricité!P4402</f>
        <v>0</v>
      </c>
      <c r="D765" s="22">
        <f>Électricité!S4402</f>
        <v>0</v>
      </c>
      <c r="E765" s="23" t="str">
        <f t="shared" si="26"/>
        <v>07/02/2019 06:00:00 PM</v>
      </c>
      <c r="F765" s="23" t="str">
        <f t="shared" si="25"/>
        <v>Jul</v>
      </c>
    </row>
    <row r="766" spans="1:6" x14ac:dyDescent="0.4">
      <c r="A766" s="20">
        <f>Électricité!N4403</f>
        <v>43648</v>
      </c>
      <c r="B766" s="21">
        <f>Électricité!O4403</f>
        <v>0.79166666666666674</v>
      </c>
      <c r="C766" s="22">
        <f>Électricité!P4403</f>
        <v>0</v>
      </c>
      <c r="D766" s="22">
        <f>Électricité!S4403</f>
        <v>0</v>
      </c>
      <c r="E766" s="23" t="str">
        <f t="shared" si="26"/>
        <v>07/02/2019 07:00:00 PM</v>
      </c>
      <c r="F766" s="23" t="str">
        <f t="shared" si="25"/>
        <v>Jul</v>
      </c>
    </row>
    <row r="767" spans="1:6" x14ac:dyDescent="0.4">
      <c r="A767" s="20">
        <f>Électricité!N4404</f>
        <v>43648</v>
      </c>
      <c r="B767" s="21">
        <f>Électricité!O4404</f>
        <v>0.83333333333333337</v>
      </c>
      <c r="C767" s="22">
        <f>Électricité!P4404</f>
        <v>0</v>
      </c>
      <c r="D767" s="22">
        <f>Électricité!S4404</f>
        <v>0</v>
      </c>
      <c r="E767" s="23" t="str">
        <f t="shared" si="26"/>
        <v>07/02/2019 08:00:00 PM</v>
      </c>
      <c r="F767" s="23" t="str">
        <f t="shared" si="25"/>
        <v>Jul</v>
      </c>
    </row>
    <row r="768" spans="1:6" x14ac:dyDescent="0.4">
      <c r="A768" s="20">
        <f>Électricité!N4405</f>
        <v>43648</v>
      </c>
      <c r="B768" s="21">
        <f>Électricité!O4405</f>
        <v>0.87500000000000011</v>
      </c>
      <c r="C768" s="22">
        <f>Électricité!P4405</f>
        <v>0</v>
      </c>
      <c r="D768" s="22">
        <f>Électricité!S4405</f>
        <v>0</v>
      </c>
      <c r="E768" s="23" t="str">
        <f t="shared" si="26"/>
        <v>07/02/2019 09:00:00 PM</v>
      </c>
      <c r="F768" s="23" t="str">
        <f t="shared" si="25"/>
        <v>Jul</v>
      </c>
    </row>
    <row r="769" spans="1:6" x14ac:dyDescent="0.4">
      <c r="A769" s="20">
        <f>Électricité!N4406</f>
        <v>43648</v>
      </c>
      <c r="B769" s="21">
        <f>Électricité!O4406</f>
        <v>0.91666666666666674</v>
      </c>
      <c r="C769" s="22">
        <f>Électricité!P4406</f>
        <v>0</v>
      </c>
      <c r="D769" s="22">
        <f>Électricité!S4406</f>
        <v>0</v>
      </c>
      <c r="E769" s="23" t="str">
        <f t="shared" si="26"/>
        <v>07/02/2019 10:00:00 PM</v>
      </c>
      <c r="F769" s="23" t="str">
        <f t="shared" si="25"/>
        <v>Jul</v>
      </c>
    </row>
    <row r="770" spans="1:6" x14ac:dyDescent="0.4">
      <c r="A770" s="20">
        <f>Électricité!N4407</f>
        <v>43648</v>
      </c>
      <c r="B770" s="21">
        <f>Électricité!O4407</f>
        <v>0.95833333333333337</v>
      </c>
      <c r="C770" s="22">
        <f>Électricité!P4407</f>
        <v>0</v>
      </c>
      <c r="D770" s="22">
        <f>Électricité!S4407</f>
        <v>0</v>
      </c>
      <c r="E770" s="23" t="str">
        <f t="shared" si="26"/>
        <v>07/02/2019 11:00:00 PM</v>
      </c>
      <c r="F770" s="23" t="str">
        <f t="shared" si="25"/>
        <v>Jul</v>
      </c>
    </row>
    <row r="771" spans="1:6" x14ac:dyDescent="0.4">
      <c r="A771" s="20">
        <f>Électricité!N4408</f>
        <v>43649</v>
      </c>
      <c r="B771" s="21">
        <f>Électricité!O4408</f>
        <v>3.1225022567582528E-17</v>
      </c>
      <c r="C771" s="22">
        <f>Électricité!P4408</f>
        <v>0</v>
      </c>
      <c r="D771" s="22">
        <f>Électricité!S4408</f>
        <v>0</v>
      </c>
      <c r="E771" s="23" t="str">
        <f t="shared" si="26"/>
        <v>07/03/2019 12:00:00 AM</v>
      </c>
      <c r="F771" s="23" t="str">
        <f t="shared" ref="F771:F834" si="27">TEXT(A771,"mmm")</f>
        <v>Jul</v>
      </c>
    </row>
    <row r="772" spans="1:6" x14ac:dyDescent="0.4">
      <c r="A772" s="20">
        <f>Électricité!N4409</f>
        <v>43649</v>
      </c>
      <c r="B772" s="21">
        <f>Électricité!O4409</f>
        <v>4.1666666666666699E-2</v>
      </c>
      <c r="C772" s="22">
        <f>Électricité!P4409</f>
        <v>0</v>
      </c>
      <c r="D772" s="22">
        <f>Électricité!S4409</f>
        <v>0</v>
      </c>
      <c r="E772" s="23" t="str">
        <f t="shared" si="26"/>
        <v>07/03/2019 01:00:00 AM</v>
      </c>
      <c r="F772" s="23" t="str">
        <f t="shared" si="27"/>
        <v>Jul</v>
      </c>
    </row>
    <row r="773" spans="1:6" x14ac:dyDescent="0.4">
      <c r="A773" s="20">
        <f>Électricité!N4410</f>
        <v>43649</v>
      </c>
      <c r="B773" s="21">
        <f>Électricité!O4410</f>
        <v>8.333333333333337E-2</v>
      </c>
      <c r="C773" s="22">
        <f>Électricité!P4410</f>
        <v>0</v>
      </c>
      <c r="D773" s="22">
        <f>Électricité!S4410</f>
        <v>0</v>
      </c>
      <c r="E773" s="23" t="str">
        <f t="shared" si="26"/>
        <v>07/03/2019 02:00:00 AM</v>
      </c>
      <c r="F773" s="23" t="str">
        <f t="shared" si="27"/>
        <v>Jul</v>
      </c>
    </row>
    <row r="774" spans="1:6" x14ac:dyDescent="0.4">
      <c r="A774" s="20">
        <f>Électricité!N4411</f>
        <v>43649</v>
      </c>
      <c r="B774" s="21">
        <f>Électricité!O4411</f>
        <v>0.12500000000000006</v>
      </c>
      <c r="C774" s="22">
        <f>Électricité!P4411</f>
        <v>0</v>
      </c>
      <c r="D774" s="22">
        <f>Électricité!S4411</f>
        <v>0</v>
      </c>
      <c r="E774" s="23" t="str">
        <f t="shared" si="26"/>
        <v>07/03/2019 03:00:00 AM</v>
      </c>
      <c r="F774" s="23" t="str">
        <f t="shared" si="27"/>
        <v>Jul</v>
      </c>
    </row>
    <row r="775" spans="1:6" x14ac:dyDescent="0.4">
      <c r="A775" s="20">
        <f>Électricité!N4412</f>
        <v>43649</v>
      </c>
      <c r="B775" s="21">
        <f>Électricité!O4412</f>
        <v>0.16666666666666669</v>
      </c>
      <c r="C775" s="22">
        <f>Électricité!P4412</f>
        <v>0</v>
      </c>
      <c r="D775" s="22">
        <f>Électricité!S4412</f>
        <v>0</v>
      </c>
      <c r="E775" s="23" t="str">
        <f t="shared" si="26"/>
        <v>07/03/2019 04:00:00 AM</v>
      </c>
      <c r="F775" s="23" t="str">
        <f t="shared" si="27"/>
        <v>Jul</v>
      </c>
    </row>
    <row r="776" spans="1:6" x14ac:dyDescent="0.4">
      <c r="A776" s="20">
        <f>Électricité!N4413</f>
        <v>43649</v>
      </c>
      <c r="B776" s="21">
        <f>Électricité!O4413</f>
        <v>0.20833333333333337</v>
      </c>
      <c r="C776" s="22">
        <f>Électricité!P4413</f>
        <v>0</v>
      </c>
      <c r="D776" s="22">
        <f>Électricité!S4413</f>
        <v>0</v>
      </c>
      <c r="E776" s="23" t="str">
        <f t="shared" si="26"/>
        <v>07/03/2019 05:00:00 AM</v>
      </c>
      <c r="F776" s="23" t="str">
        <f t="shared" si="27"/>
        <v>Jul</v>
      </c>
    </row>
    <row r="777" spans="1:6" x14ac:dyDescent="0.4">
      <c r="A777" s="20">
        <f>Électricité!N4414</f>
        <v>43649</v>
      </c>
      <c r="B777" s="21">
        <f>Électricité!O4414</f>
        <v>0.25</v>
      </c>
      <c r="C777" s="22">
        <f>Électricité!P4414</f>
        <v>0</v>
      </c>
      <c r="D777" s="22">
        <f>Électricité!S4414</f>
        <v>0</v>
      </c>
      <c r="E777" s="23" t="str">
        <f t="shared" si="26"/>
        <v>07/03/2019 06:00:00 AM</v>
      </c>
      <c r="F777" s="23" t="str">
        <f t="shared" si="27"/>
        <v>Jul</v>
      </c>
    </row>
    <row r="778" spans="1:6" x14ac:dyDescent="0.4">
      <c r="A778" s="20">
        <f>Électricité!N4415</f>
        <v>43649</v>
      </c>
      <c r="B778" s="21">
        <f>Électricité!O4415</f>
        <v>0.29166666666666669</v>
      </c>
      <c r="C778" s="22">
        <f>Électricité!P4415</f>
        <v>0</v>
      </c>
      <c r="D778" s="22">
        <f>Électricité!S4415</f>
        <v>0</v>
      </c>
      <c r="E778" s="23" t="str">
        <f t="shared" si="26"/>
        <v>07/03/2019 07:00:00 AM</v>
      </c>
      <c r="F778" s="23" t="str">
        <f t="shared" si="27"/>
        <v>Jul</v>
      </c>
    </row>
    <row r="779" spans="1:6" x14ac:dyDescent="0.4">
      <c r="A779" s="20">
        <f>Électricité!N4416</f>
        <v>43649</v>
      </c>
      <c r="B779" s="21">
        <f>Électricité!O4416</f>
        <v>0.33333333333333337</v>
      </c>
      <c r="C779" s="22">
        <f>Électricité!P4416</f>
        <v>0</v>
      </c>
      <c r="D779" s="22">
        <f>Électricité!S4416</f>
        <v>0</v>
      </c>
      <c r="E779" s="23" t="str">
        <f t="shared" si="26"/>
        <v>07/03/2019 08:00:00 AM</v>
      </c>
      <c r="F779" s="23" t="str">
        <f t="shared" si="27"/>
        <v>Jul</v>
      </c>
    </row>
    <row r="780" spans="1:6" x14ac:dyDescent="0.4">
      <c r="A780" s="20">
        <f>Électricité!N4417</f>
        <v>43649</v>
      </c>
      <c r="B780" s="21">
        <f>Électricité!O4417</f>
        <v>0.375</v>
      </c>
      <c r="C780" s="22">
        <f>Électricité!P4417</f>
        <v>0</v>
      </c>
      <c r="D780" s="22">
        <f>Électricité!S4417</f>
        <v>0</v>
      </c>
      <c r="E780" s="23" t="str">
        <f t="shared" ref="E780:E843" si="28">CONCATENATE(TEXT(A780,"mm/dd/yyyy")," ",TEXT(B780,"hh:mm:ss AM/PM"))</f>
        <v>07/03/2019 09:00:00 AM</v>
      </c>
      <c r="F780" s="23" t="str">
        <f t="shared" si="27"/>
        <v>Jul</v>
      </c>
    </row>
    <row r="781" spans="1:6" x14ac:dyDescent="0.4">
      <c r="A781" s="20">
        <f>Électricité!N4418</f>
        <v>43649</v>
      </c>
      <c r="B781" s="21">
        <f>Électricité!O4418</f>
        <v>0.41666666666666669</v>
      </c>
      <c r="C781" s="22">
        <f>Électricité!P4418</f>
        <v>0</v>
      </c>
      <c r="D781" s="22">
        <f>Électricité!S4418</f>
        <v>0</v>
      </c>
      <c r="E781" s="23" t="str">
        <f t="shared" si="28"/>
        <v>07/03/2019 10:00:00 AM</v>
      </c>
      <c r="F781" s="23" t="str">
        <f t="shared" si="27"/>
        <v>Jul</v>
      </c>
    </row>
    <row r="782" spans="1:6" x14ac:dyDescent="0.4">
      <c r="A782" s="20">
        <f>Électricité!N4419</f>
        <v>43649</v>
      </c>
      <c r="B782" s="21">
        <f>Électricité!O4419</f>
        <v>0.45833333333333337</v>
      </c>
      <c r="C782" s="22">
        <f>Électricité!P4419</f>
        <v>0</v>
      </c>
      <c r="D782" s="22">
        <f>Électricité!S4419</f>
        <v>0</v>
      </c>
      <c r="E782" s="23" t="str">
        <f t="shared" si="28"/>
        <v>07/03/2019 11:00:00 AM</v>
      </c>
      <c r="F782" s="23" t="str">
        <f t="shared" si="27"/>
        <v>Jul</v>
      </c>
    </row>
    <row r="783" spans="1:6" x14ac:dyDescent="0.4">
      <c r="A783" s="20">
        <f>Électricité!N4420</f>
        <v>43649</v>
      </c>
      <c r="B783" s="21">
        <f>Électricité!O4420</f>
        <v>0.50000000000000011</v>
      </c>
      <c r="C783" s="22">
        <f>Électricité!P4420</f>
        <v>0</v>
      </c>
      <c r="D783" s="22">
        <f>Électricité!S4420</f>
        <v>0</v>
      </c>
      <c r="E783" s="23" t="str">
        <f t="shared" si="28"/>
        <v>07/03/2019 12:00:00 PM</v>
      </c>
      <c r="F783" s="23" t="str">
        <f t="shared" si="27"/>
        <v>Jul</v>
      </c>
    </row>
    <row r="784" spans="1:6" x14ac:dyDescent="0.4">
      <c r="A784" s="20">
        <f>Électricité!N4421</f>
        <v>43649</v>
      </c>
      <c r="B784" s="21">
        <f>Électricité!O4421</f>
        <v>0.54166666666666674</v>
      </c>
      <c r="C784" s="22">
        <f>Électricité!P4421</f>
        <v>0</v>
      </c>
      <c r="D784" s="22">
        <f>Électricité!S4421</f>
        <v>0</v>
      </c>
      <c r="E784" s="23" t="str">
        <f t="shared" si="28"/>
        <v>07/03/2019 01:00:00 PM</v>
      </c>
      <c r="F784" s="23" t="str">
        <f t="shared" si="27"/>
        <v>Jul</v>
      </c>
    </row>
    <row r="785" spans="1:6" x14ac:dyDescent="0.4">
      <c r="A785" s="20">
        <f>Électricité!N4422</f>
        <v>43649</v>
      </c>
      <c r="B785" s="21">
        <f>Électricité!O4422</f>
        <v>0.58333333333333337</v>
      </c>
      <c r="C785" s="22">
        <f>Électricité!P4422</f>
        <v>0</v>
      </c>
      <c r="D785" s="22">
        <f>Électricité!S4422</f>
        <v>0</v>
      </c>
      <c r="E785" s="23" t="str">
        <f t="shared" si="28"/>
        <v>07/03/2019 02:00:00 PM</v>
      </c>
      <c r="F785" s="23" t="str">
        <f t="shared" si="27"/>
        <v>Jul</v>
      </c>
    </row>
    <row r="786" spans="1:6" x14ac:dyDescent="0.4">
      <c r="A786" s="20">
        <f>Électricité!N4423</f>
        <v>43649</v>
      </c>
      <c r="B786" s="21">
        <f>Électricité!O4423</f>
        <v>0.62500000000000011</v>
      </c>
      <c r="C786" s="22">
        <f>Électricité!P4423</f>
        <v>0</v>
      </c>
      <c r="D786" s="22">
        <f>Électricité!S4423</f>
        <v>0</v>
      </c>
      <c r="E786" s="23" t="str">
        <f t="shared" si="28"/>
        <v>07/03/2019 03:00:00 PM</v>
      </c>
      <c r="F786" s="23" t="str">
        <f t="shared" si="27"/>
        <v>Jul</v>
      </c>
    </row>
    <row r="787" spans="1:6" x14ac:dyDescent="0.4">
      <c r="A787" s="20">
        <f>Électricité!N4424</f>
        <v>43649</v>
      </c>
      <c r="B787" s="21">
        <f>Électricité!O4424</f>
        <v>0.66666666666666674</v>
      </c>
      <c r="C787" s="22">
        <f>Électricité!P4424</f>
        <v>0</v>
      </c>
      <c r="D787" s="22">
        <f>Électricité!S4424</f>
        <v>0</v>
      </c>
      <c r="E787" s="23" t="str">
        <f t="shared" si="28"/>
        <v>07/03/2019 04:00:00 PM</v>
      </c>
      <c r="F787" s="23" t="str">
        <f t="shared" si="27"/>
        <v>Jul</v>
      </c>
    </row>
    <row r="788" spans="1:6" x14ac:dyDescent="0.4">
      <c r="A788" s="20">
        <f>Électricité!N4425</f>
        <v>43649</v>
      </c>
      <c r="B788" s="21">
        <f>Électricité!O4425</f>
        <v>0.70833333333333337</v>
      </c>
      <c r="C788" s="22">
        <f>Électricité!P4425</f>
        <v>0</v>
      </c>
      <c r="D788" s="22">
        <f>Électricité!S4425</f>
        <v>0</v>
      </c>
      <c r="E788" s="23" t="str">
        <f t="shared" si="28"/>
        <v>07/03/2019 05:00:00 PM</v>
      </c>
      <c r="F788" s="23" t="str">
        <f t="shared" si="27"/>
        <v>Jul</v>
      </c>
    </row>
    <row r="789" spans="1:6" x14ac:dyDescent="0.4">
      <c r="A789" s="20">
        <f>Électricité!N4426</f>
        <v>43649</v>
      </c>
      <c r="B789" s="21">
        <f>Électricité!O4426</f>
        <v>0.75000000000000011</v>
      </c>
      <c r="C789" s="22">
        <f>Électricité!P4426</f>
        <v>0</v>
      </c>
      <c r="D789" s="22">
        <f>Électricité!S4426</f>
        <v>0</v>
      </c>
      <c r="E789" s="23" t="str">
        <f t="shared" si="28"/>
        <v>07/03/2019 06:00:00 PM</v>
      </c>
      <c r="F789" s="23" t="str">
        <f t="shared" si="27"/>
        <v>Jul</v>
      </c>
    </row>
    <row r="790" spans="1:6" x14ac:dyDescent="0.4">
      <c r="A790" s="20">
        <f>Électricité!N4427</f>
        <v>43649</v>
      </c>
      <c r="B790" s="21">
        <f>Électricité!O4427</f>
        <v>0.79166666666666674</v>
      </c>
      <c r="C790" s="22">
        <f>Électricité!P4427</f>
        <v>0</v>
      </c>
      <c r="D790" s="22">
        <f>Électricité!S4427</f>
        <v>0</v>
      </c>
      <c r="E790" s="23" t="str">
        <f t="shared" si="28"/>
        <v>07/03/2019 07:00:00 PM</v>
      </c>
      <c r="F790" s="23" t="str">
        <f t="shared" si="27"/>
        <v>Jul</v>
      </c>
    </row>
    <row r="791" spans="1:6" x14ac:dyDescent="0.4">
      <c r="A791" s="20">
        <f>Électricité!N4428</f>
        <v>43649</v>
      </c>
      <c r="B791" s="21">
        <f>Électricité!O4428</f>
        <v>0.83333333333333337</v>
      </c>
      <c r="C791" s="22">
        <f>Électricité!P4428</f>
        <v>0</v>
      </c>
      <c r="D791" s="22">
        <f>Électricité!S4428</f>
        <v>0</v>
      </c>
      <c r="E791" s="23" t="str">
        <f t="shared" si="28"/>
        <v>07/03/2019 08:00:00 PM</v>
      </c>
      <c r="F791" s="23" t="str">
        <f t="shared" si="27"/>
        <v>Jul</v>
      </c>
    </row>
    <row r="792" spans="1:6" x14ac:dyDescent="0.4">
      <c r="A792" s="20">
        <f>Électricité!N4429</f>
        <v>43649</v>
      </c>
      <c r="B792" s="21">
        <f>Électricité!O4429</f>
        <v>0.87500000000000011</v>
      </c>
      <c r="C792" s="22">
        <f>Électricité!P4429</f>
        <v>0</v>
      </c>
      <c r="D792" s="22">
        <f>Électricité!S4429</f>
        <v>0</v>
      </c>
      <c r="E792" s="23" t="str">
        <f t="shared" si="28"/>
        <v>07/03/2019 09:00:00 PM</v>
      </c>
      <c r="F792" s="23" t="str">
        <f t="shared" si="27"/>
        <v>Jul</v>
      </c>
    </row>
    <row r="793" spans="1:6" x14ac:dyDescent="0.4">
      <c r="A793" s="20">
        <f>Électricité!N4430</f>
        <v>43649</v>
      </c>
      <c r="B793" s="21">
        <f>Électricité!O4430</f>
        <v>0.91666666666666674</v>
      </c>
      <c r="C793" s="22">
        <f>Électricité!P4430</f>
        <v>0</v>
      </c>
      <c r="D793" s="22">
        <f>Électricité!S4430</f>
        <v>0</v>
      </c>
      <c r="E793" s="23" t="str">
        <f t="shared" si="28"/>
        <v>07/03/2019 10:00:00 PM</v>
      </c>
      <c r="F793" s="23" t="str">
        <f t="shared" si="27"/>
        <v>Jul</v>
      </c>
    </row>
    <row r="794" spans="1:6" x14ac:dyDescent="0.4">
      <c r="A794" s="20">
        <f>Électricité!N4431</f>
        <v>43649</v>
      </c>
      <c r="B794" s="21">
        <f>Électricité!O4431</f>
        <v>0.95833333333333337</v>
      </c>
      <c r="C794" s="22">
        <f>Électricité!P4431</f>
        <v>0</v>
      </c>
      <c r="D794" s="22">
        <f>Électricité!S4431</f>
        <v>0</v>
      </c>
      <c r="E794" s="23" t="str">
        <f t="shared" si="28"/>
        <v>07/03/2019 11:00:00 PM</v>
      </c>
      <c r="F794" s="23" t="str">
        <f t="shared" si="27"/>
        <v>Jul</v>
      </c>
    </row>
    <row r="795" spans="1:6" x14ac:dyDescent="0.4">
      <c r="A795" s="20">
        <f>Électricité!N4432</f>
        <v>43650</v>
      </c>
      <c r="B795" s="21">
        <f>Électricité!O4432</f>
        <v>3.1225022567582528E-17</v>
      </c>
      <c r="C795" s="22">
        <f>Électricité!P4432</f>
        <v>0</v>
      </c>
      <c r="D795" s="22">
        <f>Électricité!S4432</f>
        <v>0</v>
      </c>
      <c r="E795" s="23" t="str">
        <f t="shared" si="28"/>
        <v>07/04/2019 12:00:00 AM</v>
      </c>
      <c r="F795" s="23" t="str">
        <f t="shared" si="27"/>
        <v>Jul</v>
      </c>
    </row>
    <row r="796" spans="1:6" x14ac:dyDescent="0.4">
      <c r="A796" s="20">
        <f>Électricité!N4433</f>
        <v>43650</v>
      </c>
      <c r="B796" s="21">
        <f>Électricité!O4433</f>
        <v>4.1666666666666699E-2</v>
      </c>
      <c r="C796" s="22">
        <f>Électricité!P4433</f>
        <v>0</v>
      </c>
      <c r="D796" s="22">
        <f>Électricité!S4433</f>
        <v>0</v>
      </c>
      <c r="E796" s="23" t="str">
        <f t="shared" si="28"/>
        <v>07/04/2019 01:00:00 AM</v>
      </c>
      <c r="F796" s="23" t="str">
        <f t="shared" si="27"/>
        <v>Jul</v>
      </c>
    </row>
    <row r="797" spans="1:6" x14ac:dyDescent="0.4">
      <c r="A797" s="20">
        <f>Électricité!N4434</f>
        <v>43650</v>
      </c>
      <c r="B797" s="21">
        <f>Électricité!O4434</f>
        <v>8.333333333333337E-2</v>
      </c>
      <c r="C797" s="22">
        <f>Électricité!P4434</f>
        <v>0</v>
      </c>
      <c r="D797" s="22">
        <f>Électricité!S4434</f>
        <v>0</v>
      </c>
      <c r="E797" s="23" t="str">
        <f t="shared" si="28"/>
        <v>07/04/2019 02:00:00 AM</v>
      </c>
      <c r="F797" s="23" t="str">
        <f t="shared" si="27"/>
        <v>Jul</v>
      </c>
    </row>
    <row r="798" spans="1:6" x14ac:dyDescent="0.4">
      <c r="A798" s="20">
        <f>Électricité!N4435</f>
        <v>43650</v>
      </c>
      <c r="B798" s="21">
        <f>Électricité!O4435</f>
        <v>0.12500000000000006</v>
      </c>
      <c r="C798" s="22">
        <f>Électricité!P4435</f>
        <v>0</v>
      </c>
      <c r="D798" s="22">
        <f>Électricité!S4435</f>
        <v>0</v>
      </c>
      <c r="E798" s="23" t="str">
        <f t="shared" si="28"/>
        <v>07/04/2019 03:00:00 AM</v>
      </c>
      <c r="F798" s="23" t="str">
        <f t="shared" si="27"/>
        <v>Jul</v>
      </c>
    </row>
    <row r="799" spans="1:6" x14ac:dyDescent="0.4">
      <c r="A799" s="20">
        <f>Électricité!N4436</f>
        <v>43650</v>
      </c>
      <c r="B799" s="21">
        <f>Électricité!O4436</f>
        <v>0.16666666666666669</v>
      </c>
      <c r="C799" s="22">
        <f>Électricité!P4436</f>
        <v>0</v>
      </c>
      <c r="D799" s="22">
        <f>Électricité!S4436</f>
        <v>0</v>
      </c>
      <c r="E799" s="23" t="str">
        <f t="shared" si="28"/>
        <v>07/04/2019 04:00:00 AM</v>
      </c>
      <c r="F799" s="23" t="str">
        <f t="shared" si="27"/>
        <v>Jul</v>
      </c>
    </row>
    <row r="800" spans="1:6" x14ac:dyDescent="0.4">
      <c r="A800" s="20">
        <f>Électricité!N4437</f>
        <v>43650</v>
      </c>
      <c r="B800" s="21">
        <f>Électricité!O4437</f>
        <v>0.20833333333333337</v>
      </c>
      <c r="C800" s="22">
        <f>Électricité!P4437</f>
        <v>0</v>
      </c>
      <c r="D800" s="22">
        <f>Électricité!S4437</f>
        <v>0</v>
      </c>
      <c r="E800" s="23" t="str">
        <f t="shared" si="28"/>
        <v>07/04/2019 05:00:00 AM</v>
      </c>
      <c r="F800" s="23" t="str">
        <f t="shared" si="27"/>
        <v>Jul</v>
      </c>
    </row>
    <row r="801" spans="1:6" x14ac:dyDescent="0.4">
      <c r="A801" s="20">
        <f>Électricité!N4438</f>
        <v>43650</v>
      </c>
      <c r="B801" s="21">
        <f>Électricité!O4438</f>
        <v>0.25</v>
      </c>
      <c r="C801" s="22">
        <f>Électricité!P4438</f>
        <v>0</v>
      </c>
      <c r="D801" s="22">
        <f>Électricité!S4438</f>
        <v>0</v>
      </c>
      <c r="E801" s="23" t="str">
        <f t="shared" si="28"/>
        <v>07/04/2019 06:00:00 AM</v>
      </c>
      <c r="F801" s="23" t="str">
        <f t="shared" si="27"/>
        <v>Jul</v>
      </c>
    </row>
    <row r="802" spans="1:6" x14ac:dyDescent="0.4">
      <c r="A802" s="20">
        <f>Électricité!N4439</f>
        <v>43650</v>
      </c>
      <c r="B802" s="21">
        <f>Électricité!O4439</f>
        <v>0.29166666666666669</v>
      </c>
      <c r="C802" s="22">
        <f>Électricité!P4439</f>
        <v>0</v>
      </c>
      <c r="D802" s="22">
        <f>Électricité!S4439</f>
        <v>0</v>
      </c>
      <c r="E802" s="23" t="str">
        <f t="shared" si="28"/>
        <v>07/04/2019 07:00:00 AM</v>
      </c>
      <c r="F802" s="23" t="str">
        <f t="shared" si="27"/>
        <v>Jul</v>
      </c>
    </row>
    <row r="803" spans="1:6" x14ac:dyDescent="0.4">
      <c r="A803" s="20">
        <f>Électricité!N4440</f>
        <v>43650</v>
      </c>
      <c r="B803" s="21">
        <f>Électricité!O4440</f>
        <v>0.33333333333333337</v>
      </c>
      <c r="C803" s="22">
        <f>Électricité!P4440</f>
        <v>0</v>
      </c>
      <c r="D803" s="22">
        <f>Électricité!S4440</f>
        <v>0</v>
      </c>
      <c r="E803" s="23" t="str">
        <f t="shared" si="28"/>
        <v>07/04/2019 08:00:00 AM</v>
      </c>
      <c r="F803" s="23" t="str">
        <f t="shared" si="27"/>
        <v>Jul</v>
      </c>
    </row>
    <row r="804" spans="1:6" x14ac:dyDescent="0.4">
      <c r="A804" s="20">
        <f>Électricité!N4441</f>
        <v>43650</v>
      </c>
      <c r="B804" s="21">
        <f>Électricité!O4441</f>
        <v>0.375</v>
      </c>
      <c r="C804" s="22">
        <f>Électricité!P4441</f>
        <v>0</v>
      </c>
      <c r="D804" s="22">
        <f>Électricité!S4441</f>
        <v>0</v>
      </c>
      <c r="E804" s="23" t="str">
        <f t="shared" si="28"/>
        <v>07/04/2019 09:00:00 AM</v>
      </c>
      <c r="F804" s="23" t="str">
        <f t="shared" si="27"/>
        <v>Jul</v>
      </c>
    </row>
    <row r="805" spans="1:6" x14ac:dyDescent="0.4">
      <c r="A805" s="20">
        <f>Électricité!N4442</f>
        <v>43650</v>
      </c>
      <c r="B805" s="21">
        <f>Électricité!O4442</f>
        <v>0.41666666666666669</v>
      </c>
      <c r="C805" s="22">
        <f>Électricité!P4442</f>
        <v>0</v>
      </c>
      <c r="D805" s="22">
        <f>Électricité!S4442</f>
        <v>0</v>
      </c>
      <c r="E805" s="23" t="str">
        <f t="shared" si="28"/>
        <v>07/04/2019 10:00:00 AM</v>
      </c>
      <c r="F805" s="23" t="str">
        <f t="shared" si="27"/>
        <v>Jul</v>
      </c>
    </row>
    <row r="806" spans="1:6" x14ac:dyDescent="0.4">
      <c r="A806" s="20">
        <f>Électricité!N4443</f>
        <v>43650</v>
      </c>
      <c r="B806" s="21">
        <f>Électricité!O4443</f>
        <v>0.45833333333333337</v>
      </c>
      <c r="C806" s="22">
        <f>Électricité!P4443</f>
        <v>0</v>
      </c>
      <c r="D806" s="22">
        <f>Électricité!S4443</f>
        <v>0</v>
      </c>
      <c r="E806" s="23" t="str">
        <f t="shared" si="28"/>
        <v>07/04/2019 11:00:00 AM</v>
      </c>
      <c r="F806" s="23" t="str">
        <f t="shared" si="27"/>
        <v>Jul</v>
      </c>
    </row>
    <row r="807" spans="1:6" x14ac:dyDescent="0.4">
      <c r="A807" s="20">
        <f>Électricité!N4444</f>
        <v>43650</v>
      </c>
      <c r="B807" s="21">
        <f>Électricité!O4444</f>
        <v>0.50000000000000011</v>
      </c>
      <c r="C807" s="22">
        <f>Électricité!P4444</f>
        <v>0</v>
      </c>
      <c r="D807" s="22">
        <f>Électricité!S4444</f>
        <v>0</v>
      </c>
      <c r="E807" s="23" t="str">
        <f t="shared" si="28"/>
        <v>07/04/2019 12:00:00 PM</v>
      </c>
      <c r="F807" s="23" t="str">
        <f t="shared" si="27"/>
        <v>Jul</v>
      </c>
    </row>
    <row r="808" spans="1:6" x14ac:dyDescent="0.4">
      <c r="A808" s="20">
        <f>Électricité!N4445</f>
        <v>43650</v>
      </c>
      <c r="B808" s="21">
        <f>Électricité!O4445</f>
        <v>0.54166666666666674</v>
      </c>
      <c r="C808" s="22">
        <f>Électricité!P4445</f>
        <v>0</v>
      </c>
      <c r="D808" s="22">
        <f>Électricité!S4445</f>
        <v>0</v>
      </c>
      <c r="E808" s="23" t="str">
        <f t="shared" si="28"/>
        <v>07/04/2019 01:00:00 PM</v>
      </c>
      <c r="F808" s="23" t="str">
        <f t="shared" si="27"/>
        <v>Jul</v>
      </c>
    </row>
    <row r="809" spans="1:6" x14ac:dyDescent="0.4">
      <c r="A809" s="20">
        <f>Électricité!N4446</f>
        <v>43650</v>
      </c>
      <c r="B809" s="21">
        <f>Électricité!O4446</f>
        <v>0.58333333333333337</v>
      </c>
      <c r="C809" s="22">
        <f>Électricité!P4446</f>
        <v>0</v>
      </c>
      <c r="D809" s="22">
        <f>Électricité!S4446</f>
        <v>0</v>
      </c>
      <c r="E809" s="23" t="str">
        <f t="shared" si="28"/>
        <v>07/04/2019 02:00:00 PM</v>
      </c>
      <c r="F809" s="23" t="str">
        <f t="shared" si="27"/>
        <v>Jul</v>
      </c>
    </row>
    <row r="810" spans="1:6" x14ac:dyDescent="0.4">
      <c r="A810" s="20">
        <f>Électricité!N4447</f>
        <v>43650</v>
      </c>
      <c r="B810" s="21">
        <f>Électricité!O4447</f>
        <v>0.62500000000000011</v>
      </c>
      <c r="C810" s="22">
        <f>Électricité!P4447</f>
        <v>0</v>
      </c>
      <c r="D810" s="22">
        <f>Électricité!S4447</f>
        <v>0</v>
      </c>
      <c r="E810" s="23" t="str">
        <f t="shared" si="28"/>
        <v>07/04/2019 03:00:00 PM</v>
      </c>
      <c r="F810" s="23" t="str">
        <f t="shared" si="27"/>
        <v>Jul</v>
      </c>
    </row>
    <row r="811" spans="1:6" x14ac:dyDescent="0.4">
      <c r="A811" s="20">
        <f>Électricité!N4448</f>
        <v>43650</v>
      </c>
      <c r="B811" s="21">
        <f>Électricité!O4448</f>
        <v>0.66666666666666674</v>
      </c>
      <c r="C811" s="22">
        <f>Électricité!P4448</f>
        <v>0</v>
      </c>
      <c r="D811" s="22">
        <f>Électricité!S4448</f>
        <v>0</v>
      </c>
      <c r="E811" s="23" t="str">
        <f t="shared" si="28"/>
        <v>07/04/2019 04:00:00 PM</v>
      </c>
      <c r="F811" s="23" t="str">
        <f t="shared" si="27"/>
        <v>Jul</v>
      </c>
    </row>
    <row r="812" spans="1:6" x14ac:dyDescent="0.4">
      <c r="A812" s="20">
        <f>Électricité!N4449</f>
        <v>43650</v>
      </c>
      <c r="B812" s="21">
        <f>Électricité!O4449</f>
        <v>0.70833333333333337</v>
      </c>
      <c r="C812" s="22">
        <f>Électricité!P4449</f>
        <v>0</v>
      </c>
      <c r="D812" s="22">
        <f>Électricité!S4449</f>
        <v>0</v>
      </c>
      <c r="E812" s="23" t="str">
        <f t="shared" si="28"/>
        <v>07/04/2019 05:00:00 PM</v>
      </c>
      <c r="F812" s="23" t="str">
        <f t="shared" si="27"/>
        <v>Jul</v>
      </c>
    </row>
    <row r="813" spans="1:6" x14ac:dyDescent="0.4">
      <c r="A813" s="20">
        <f>Électricité!N4450</f>
        <v>43650</v>
      </c>
      <c r="B813" s="21">
        <f>Électricité!O4450</f>
        <v>0.75000000000000011</v>
      </c>
      <c r="C813" s="22">
        <f>Électricité!P4450</f>
        <v>0</v>
      </c>
      <c r="D813" s="22">
        <f>Électricité!S4450</f>
        <v>0</v>
      </c>
      <c r="E813" s="23" t="str">
        <f t="shared" si="28"/>
        <v>07/04/2019 06:00:00 PM</v>
      </c>
      <c r="F813" s="23" t="str">
        <f t="shared" si="27"/>
        <v>Jul</v>
      </c>
    </row>
    <row r="814" spans="1:6" x14ac:dyDescent="0.4">
      <c r="A814" s="20">
        <f>Électricité!N4451</f>
        <v>43650</v>
      </c>
      <c r="B814" s="21">
        <f>Électricité!O4451</f>
        <v>0.79166666666666674</v>
      </c>
      <c r="C814" s="22">
        <f>Électricité!P4451</f>
        <v>0</v>
      </c>
      <c r="D814" s="22">
        <f>Électricité!S4451</f>
        <v>0</v>
      </c>
      <c r="E814" s="23" t="str">
        <f t="shared" si="28"/>
        <v>07/04/2019 07:00:00 PM</v>
      </c>
      <c r="F814" s="23" t="str">
        <f t="shared" si="27"/>
        <v>Jul</v>
      </c>
    </row>
    <row r="815" spans="1:6" x14ac:dyDescent="0.4">
      <c r="A815" s="20">
        <f>Électricité!N4452</f>
        <v>43650</v>
      </c>
      <c r="B815" s="21">
        <f>Électricité!O4452</f>
        <v>0.83333333333333337</v>
      </c>
      <c r="C815" s="22">
        <f>Électricité!P4452</f>
        <v>0</v>
      </c>
      <c r="D815" s="22">
        <f>Électricité!S4452</f>
        <v>0</v>
      </c>
      <c r="E815" s="23" t="str">
        <f t="shared" si="28"/>
        <v>07/04/2019 08:00:00 PM</v>
      </c>
      <c r="F815" s="23" t="str">
        <f t="shared" si="27"/>
        <v>Jul</v>
      </c>
    </row>
    <row r="816" spans="1:6" x14ac:dyDescent="0.4">
      <c r="A816" s="20">
        <f>Électricité!N4453</f>
        <v>43650</v>
      </c>
      <c r="B816" s="21">
        <f>Électricité!O4453</f>
        <v>0.87500000000000011</v>
      </c>
      <c r="C816" s="22">
        <f>Électricité!P4453</f>
        <v>0</v>
      </c>
      <c r="D816" s="22">
        <f>Électricité!S4453</f>
        <v>0</v>
      </c>
      <c r="E816" s="23" t="str">
        <f t="shared" si="28"/>
        <v>07/04/2019 09:00:00 PM</v>
      </c>
      <c r="F816" s="23" t="str">
        <f t="shared" si="27"/>
        <v>Jul</v>
      </c>
    </row>
    <row r="817" spans="1:6" x14ac:dyDescent="0.4">
      <c r="A817" s="20">
        <f>Électricité!N4454</f>
        <v>43650</v>
      </c>
      <c r="B817" s="21">
        <f>Électricité!O4454</f>
        <v>0.91666666666666674</v>
      </c>
      <c r="C817" s="22">
        <f>Électricité!P4454</f>
        <v>0</v>
      </c>
      <c r="D817" s="22">
        <f>Électricité!S4454</f>
        <v>0</v>
      </c>
      <c r="E817" s="23" t="str">
        <f t="shared" si="28"/>
        <v>07/04/2019 10:00:00 PM</v>
      </c>
      <c r="F817" s="23" t="str">
        <f t="shared" si="27"/>
        <v>Jul</v>
      </c>
    </row>
    <row r="818" spans="1:6" x14ac:dyDescent="0.4">
      <c r="A818" s="20">
        <f>Électricité!N4455</f>
        <v>43650</v>
      </c>
      <c r="B818" s="21">
        <f>Électricité!O4455</f>
        <v>0.95833333333333337</v>
      </c>
      <c r="C818" s="22">
        <f>Électricité!P4455</f>
        <v>0</v>
      </c>
      <c r="D818" s="22">
        <f>Électricité!S4455</f>
        <v>0</v>
      </c>
      <c r="E818" s="23" t="str">
        <f t="shared" si="28"/>
        <v>07/04/2019 11:00:00 PM</v>
      </c>
      <c r="F818" s="23" t="str">
        <f t="shared" si="27"/>
        <v>Jul</v>
      </c>
    </row>
    <row r="819" spans="1:6" x14ac:dyDescent="0.4">
      <c r="A819" s="20">
        <f>Électricité!N4456</f>
        <v>43651</v>
      </c>
      <c r="B819" s="21">
        <f>Électricité!O4456</f>
        <v>3.1225022567582528E-17</v>
      </c>
      <c r="C819" s="22">
        <f>Électricité!P4456</f>
        <v>0</v>
      </c>
      <c r="D819" s="22">
        <f>Électricité!S4456</f>
        <v>0</v>
      </c>
      <c r="E819" s="23" t="str">
        <f t="shared" si="28"/>
        <v>07/05/2019 12:00:00 AM</v>
      </c>
      <c r="F819" s="23" t="str">
        <f t="shared" si="27"/>
        <v>Jul</v>
      </c>
    </row>
    <row r="820" spans="1:6" x14ac:dyDescent="0.4">
      <c r="A820" s="20">
        <f>Électricité!N4457</f>
        <v>43651</v>
      </c>
      <c r="B820" s="21">
        <f>Électricité!O4457</f>
        <v>4.1666666666666699E-2</v>
      </c>
      <c r="C820" s="22">
        <f>Électricité!P4457</f>
        <v>0</v>
      </c>
      <c r="D820" s="22">
        <f>Électricité!S4457</f>
        <v>0</v>
      </c>
      <c r="E820" s="23" t="str">
        <f t="shared" si="28"/>
        <v>07/05/2019 01:00:00 AM</v>
      </c>
      <c r="F820" s="23" t="str">
        <f t="shared" si="27"/>
        <v>Jul</v>
      </c>
    </row>
    <row r="821" spans="1:6" x14ac:dyDescent="0.4">
      <c r="A821" s="20">
        <f>Électricité!N4458</f>
        <v>43651</v>
      </c>
      <c r="B821" s="21">
        <f>Électricité!O4458</f>
        <v>8.333333333333337E-2</v>
      </c>
      <c r="C821" s="22">
        <f>Électricité!P4458</f>
        <v>0</v>
      </c>
      <c r="D821" s="22">
        <f>Électricité!S4458</f>
        <v>0</v>
      </c>
      <c r="E821" s="23" t="str">
        <f t="shared" si="28"/>
        <v>07/05/2019 02:00:00 AM</v>
      </c>
      <c r="F821" s="23" t="str">
        <f t="shared" si="27"/>
        <v>Jul</v>
      </c>
    </row>
    <row r="822" spans="1:6" x14ac:dyDescent="0.4">
      <c r="A822" s="20">
        <f>Électricité!N4459</f>
        <v>43651</v>
      </c>
      <c r="B822" s="21">
        <f>Électricité!O4459</f>
        <v>0.12500000000000006</v>
      </c>
      <c r="C822" s="22">
        <f>Électricité!P4459</f>
        <v>0</v>
      </c>
      <c r="D822" s="22">
        <f>Électricité!S4459</f>
        <v>0</v>
      </c>
      <c r="E822" s="23" t="str">
        <f t="shared" si="28"/>
        <v>07/05/2019 03:00:00 AM</v>
      </c>
      <c r="F822" s="23" t="str">
        <f t="shared" si="27"/>
        <v>Jul</v>
      </c>
    </row>
    <row r="823" spans="1:6" x14ac:dyDescent="0.4">
      <c r="A823" s="20">
        <f>Électricité!N4460</f>
        <v>43651</v>
      </c>
      <c r="B823" s="21">
        <f>Électricité!O4460</f>
        <v>0.16666666666666669</v>
      </c>
      <c r="C823" s="22">
        <f>Électricité!P4460</f>
        <v>0</v>
      </c>
      <c r="D823" s="22">
        <f>Électricité!S4460</f>
        <v>0</v>
      </c>
      <c r="E823" s="23" t="str">
        <f t="shared" si="28"/>
        <v>07/05/2019 04:00:00 AM</v>
      </c>
      <c r="F823" s="23" t="str">
        <f t="shared" si="27"/>
        <v>Jul</v>
      </c>
    </row>
    <row r="824" spans="1:6" x14ac:dyDescent="0.4">
      <c r="A824" s="20">
        <f>Électricité!N4461</f>
        <v>43651</v>
      </c>
      <c r="B824" s="21">
        <f>Électricité!O4461</f>
        <v>0.20833333333333337</v>
      </c>
      <c r="C824" s="22">
        <f>Électricité!P4461</f>
        <v>0</v>
      </c>
      <c r="D824" s="22">
        <f>Électricité!S4461</f>
        <v>0</v>
      </c>
      <c r="E824" s="23" t="str">
        <f t="shared" si="28"/>
        <v>07/05/2019 05:00:00 AM</v>
      </c>
      <c r="F824" s="23" t="str">
        <f t="shared" si="27"/>
        <v>Jul</v>
      </c>
    </row>
    <row r="825" spans="1:6" x14ac:dyDescent="0.4">
      <c r="A825" s="20">
        <f>Électricité!N4462</f>
        <v>43651</v>
      </c>
      <c r="B825" s="21">
        <f>Électricité!O4462</f>
        <v>0.25</v>
      </c>
      <c r="C825" s="22">
        <f>Électricité!P4462</f>
        <v>0</v>
      </c>
      <c r="D825" s="22">
        <f>Électricité!S4462</f>
        <v>0</v>
      </c>
      <c r="E825" s="23" t="str">
        <f t="shared" si="28"/>
        <v>07/05/2019 06:00:00 AM</v>
      </c>
      <c r="F825" s="23" t="str">
        <f t="shared" si="27"/>
        <v>Jul</v>
      </c>
    </row>
    <row r="826" spans="1:6" x14ac:dyDescent="0.4">
      <c r="A826" s="20">
        <f>Électricité!N4463</f>
        <v>43651</v>
      </c>
      <c r="B826" s="21">
        <f>Électricité!O4463</f>
        <v>0.29166666666666669</v>
      </c>
      <c r="C826" s="22">
        <f>Électricité!P4463</f>
        <v>0</v>
      </c>
      <c r="D826" s="22">
        <f>Électricité!S4463</f>
        <v>0</v>
      </c>
      <c r="E826" s="23" t="str">
        <f t="shared" si="28"/>
        <v>07/05/2019 07:00:00 AM</v>
      </c>
      <c r="F826" s="23" t="str">
        <f t="shared" si="27"/>
        <v>Jul</v>
      </c>
    </row>
    <row r="827" spans="1:6" x14ac:dyDescent="0.4">
      <c r="A827" s="20">
        <f>Électricité!N4464</f>
        <v>43651</v>
      </c>
      <c r="B827" s="21">
        <f>Électricité!O4464</f>
        <v>0.33333333333333337</v>
      </c>
      <c r="C827" s="22">
        <f>Électricité!P4464</f>
        <v>0</v>
      </c>
      <c r="D827" s="22">
        <f>Électricité!S4464</f>
        <v>0</v>
      </c>
      <c r="E827" s="23" t="str">
        <f t="shared" si="28"/>
        <v>07/05/2019 08:00:00 AM</v>
      </c>
      <c r="F827" s="23" t="str">
        <f t="shared" si="27"/>
        <v>Jul</v>
      </c>
    </row>
    <row r="828" spans="1:6" x14ac:dyDescent="0.4">
      <c r="A828" s="20">
        <f>Électricité!N4465</f>
        <v>43651</v>
      </c>
      <c r="B828" s="21">
        <f>Électricité!O4465</f>
        <v>0.375</v>
      </c>
      <c r="C828" s="22">
        <f>Électricité!P4465</f>
        <v>0</v>
      </c>
      <c r="D828" s="22">
        <f>Électricité!S4465</f>
        <v>0</v>
      </c>
      <c r="E828" s="23" t="str">
        <f t="shared" si="28"/>
        <v>07/05/2019 09:00:00 AM</v>
      </c>
      <c r="F828" s="23" t="str">
        <f t="shared" si="27"/>
        <v>Jul</v>
      </c>
    </row>
    <row r="829" spans="1:6" x14ac:dyDescent="0.4">
      <c r="A829" s="20">
        <f>Électricité!N4466</f>
        <v>43651</v>
      </c>
      <c r="B829" s="21">
        <f>Électricité!O4466</f>
        <v>0.41666666666666669</v>
      </c>
      <c r="C829" s="22">
        <f>Électricité!P4466</f>
        <v>0</v>
      </c>
      <c r="D829" s="22">
        <f>Électricité!S4466</f>
        <v>0</v>
      </c>
      <c r="E829" s="23" t="str">
        <f t="shared" si="28"/>
        <v>07/05/2019 10:00:00 AM</v>
      </c>
      <c r="F829" s="23" t="str">
        <f t="shared" si="27"/>
        <v>Jul</v>
      </c>
    </row>
    <row r="830" spans="1:6" x14ac:dyDescent="0.4">
      <c r="A830" s="20">
        <f>Électricité!N4467</f>
        <v>43651</v>
      </c>
      <c r="B830" s="21">
        <f>Électricité!O4467</f>
        <v>0.45833333333333337</v>
      </c>
      <c r="C830" s="22">
        <f>Électricité!P4467</f>
        <v>0</v>
      </c>
      <c r="D830" s="22">
        <f>Électricité!S4467</f>
        <v>0</v>
      </c>
      <c r="E830" s="23" t="str">
        <f t="shared" si="28"/>
        <v>07/05/2019 11:00:00 AM</v>
      </c>
      <c r="F830" s="23" t="str">
        <f t="shared" si="27"/>
        <v>Jul</v>
      </c>
    </row>
    <row r="831" spans="1:6" x14ac:dyDescent="0.4">
      <c r="A831" s="20">
        <f>Électricité!N4468</f>
        <v>43651</v>
      </c>
      <c r="B831" s="21">
        <f>Électricité!O4468</f>
        <v>0.50000000000000011</v>
      </c>
      <c r="C831" s="22">
        <f>Électricité!P4468</f>
        <v>0</v>
      </c>
      <c r="D831" s="22">
        <f>Électricité!S4468</f>
        <v>0</v>
      </c>
      <c r="E831" s="23" t="str">
        <f t="shared" si="28"/>
        <v>07/05/2019 12:00:00 PM</v>
      </c>
      <c r="F831" s="23" t="str">
        <f t="shared" si="27"/>
        <v>Jul</v>
      </c>
    </row>
    <row r="832" spans="1:6" x14ac:dyDescent="0.4">
      <c r="A832" s="20">
        <f>Électricité!N4469</f>
        <v>43651</v>
      </c>
      <c r="B832" s="21">
        <f>Électricité!O4469</f>
        <v>0.54166666666666674</v>
      </c>
      <c r="C832" s="22">
        <f>Électricité!P4469</f>
        <v>0</v>
      </c>
      <c r="D832" s="22">
        <f>Électricité!S4469</f>
        <v>0</v>
      </c>
      <c r="E832" s="23" t="str">
        <f t="shared" si="28"/>
        <v>07/05/2019 01:00:00 PM</v>
      </c>
      <c r="F832" s="23" t="str">
        <f t="shared" si="27"/>
        <v>Jul</v>
      </c>
    </row>
    <row r="833" spans="1:6" x14ac:dyDescent="0.4">
      <c r="A833" s="20">
        <f>Électricité!N4470</f>
        <v>43651</v>
      </c>
      <c r="B833" s="21">
        <f>Électricité!O4470</f>
        <v>0.58333333333333337</v>
      </c>
      <c r="C833" s="22">
        <f>Électricité!P4470</f>
        <v>0</v>
      </c>
      <c r="D833" s="22">
        <f>Électricité!S4470</f>
        <v>0</v>
      </c>
      <c r="E833" s="23" t="str">
        <f t="shared" si="28"/>
        <v>07/05/2019 02:00:00 PM</v>
      </c>
      <c r="F833" s="23" t="str">
        <f t="shared" si="27"/>
        <v>Jul</v>
      </c>
    </row>
    <row r="834" spans="1:6" x14ac:dyDescent="0.4">
      <c r="A834" s="20">
        <f>Électricité!N4471</f>
        <v>43651</v>
      </c>
      <c r="B834" s="21">
        <f>Électricité!O4471</f>
        <v>0.62500000000000011</v>
      </c>
      <c r="C834" s="22">
        <f>Électricité!P4471</f>
        <v>0</v>
      </c>
      <c r="D834" s="22">
        <f>Électricité!S4471</f>
        <v>0</v>
      </c>
      <c r="E834" s="23" t="str">
        <f t="shared" si="28"/>
        <v>07/05/2019 03:00:00 PM</v>
      </c>
      <c r="F834" s="23" t="str">
        <f t="shared" si="27"/>
        <v>Jul</v>
      </c>
    </row>
    <row r="835" spans="1:6" x14ac:dyDescent="0.4">
      <c r="A835" s="20">
        <f>Électricité!N4472</f>
        <v>43651</v>
      </c>
      <c r="B835" s="21">
        <f>Électricité!O4472</f>
        <v>0.66666666666666674</v>
      </c>
      <c r="C835" s="22">
        <f>Électricité!P4472</f>
        <v>0</v>
      </c>
      <c r="D835" s="22">
        <f>Électricité!S4472</f>
        <v>0</v>
      </c>
      <c r="E835" s="23" t="str">
        <f t="shared" si="28"/>
        <v>07/05/2019 04:00:00 PM</v>
      </c>
      <c r="F835" s="23" t="str">
        <f t="shared" ref="F835:F898" si="29">TEXT(A835,"mmm")</f>
        <v>Jul</v>
      </c>
    </row>
    <row r="836" spans="1:6" x14ac:dyDescent="0.4">
      <c r="A836" s="20">
        <f>Électricité!N4473</f>
        <v>43651</v>
      </c>
      <c r="B836" s="21">
        <f>Électricité!O4473</f>
        <v>0.70833333333333337</v>
      </c>
      <c r="C836" s="22">
        <f>Électricité!P4473</f>
        <v>0</v>
      </c>
      <c r="D836" s="22">
        <f>Électricité!S4473</f>
        <v>0</v>
      </c>
      <c r="E836" s="23" t="str">
        <f t="shared" si="28"/>
        <v>07/05/2019 05:00:00 PM</v>
      </c>
      <c r="F836" s="23" t="str">
        <f t="shared" si="29"/>
        <v>Jul</v>
      </c>
    </row>
    <row r="837" spans="1:6" x14ac:dyDescent="0.4">
      <c r="A837" s="20">
        <f>Électricité!N4474</f>
        <v>43651</v>
      </c>
      <c r="B837" s="21">
        <f>Électricité!O4474</f>
        <v>0.75000000000000011</v>
      </c>
      <c r="C837" s="22">
        <f>Électricité!P4474</f>
        <v>0</v>
      </c>
      <c r="D837" s="22">
        <f>Électricité!S4474</f>
        <v>0</v>
      </c>
      <c r="E837" s="23" t="str">
        <f t="shared" si="28"/>
        <v>07/05/2019 06:00:00 PM</v>
      </c>
      <c r="F837" s="23" t="str">
        <f t="shared" si="29"/>
        <v>Jul</v>
      </c>
    </row>
    <row r="838" spans="1:6" x14ac:dyDescent="0.4">
      <c r="A838" s="20">
        <f>Électricité!N4475</f>
        <v>43651</v>
      </c>
      <c r="B838" s="21">
        <f>Électricité!O4475</f>
        <v>0.79166666666666674</v>
      </c>
      <c r="C838" s="22">
        <f>Électricité!P4475</f>
        <v>0</v>
      </c>
      <c r="D838" s="22">
        <f>Électricité!S4475</f>
        <v>0</v>
      </c>
      <c r="E838" s="23" t="str">
        <f t="shared" si="28"/>
        <v>07/05/2019 07:00:00 PM</v>
      </c>
      <c r="F838" s="23" t="str">
        <f t="shared" si="29"/>
        <v>Jul</v>
      </c>
    </row>
    <row r="839" spans="1:6" x14ac:dyDescent="0.4">
      <c r="A839" s="20">
        <f>Électricité!N4476</f>
        <v>43651</v>
      </c>
      <c r="B839" s="21">
        <f>Électricité!O4476</f>
        <v>0.83333333333333337</v>
      </c>
      <c r="C839" s="22">
        <f>Électricité!P4476</f>
        <v>0</v>
      </c>
      <c r="D839" s="22">
        <f>Électricité!S4476</f>
        <v>0</v>
      </c>
      <c r="E839" s="23" t="str">
        <f t="shared" si="28"/>
        <v>07/05/2019 08:00:00 PM</v>
      </c>
      <c r="F839" s="23" t="str">
        <f t="shared" si="29"/>
        <v>Jul</v>
      </c>
    </row>
    <row r="840" spans="1:6" x14ac:dyDescent="0.4">
      <c r="A840" s="20">
        <f>Électricité!N4477</f>
        <v>43651</v>
      </c>
      <c r="B840" s="21">
        <f>Électricité!O4477</f>
        <v>0.87500000000000011</v>
      </c>
      <c r="C840" s="22">
        <f>Électricité!P4477</f>
        <v>0</v>
      </c>
      <c r="D840" s="22">
        <f>Électricité!S4477</f>
        <v>0</v>
      </c>
      <c r="E840" s="23" t="str">
        <f t="shared" si="28"/>
        <v>07/05/2019 09:00:00 PM</v>
      </c>
      <c r="F840" s="23" t="str">
        <f t="shared" si="29"/>
        <v>Jul</v>
      </c>
    </row>
    <row r="841" spans="1:6" x14ac:dyDescent="0.4">
      <c r="A841" s="20">
        <f>Électricité!N4478</f>
        <v>43651</v>
      </c>
      <c r="B841" s="21">
        <f>Électricité!O4478</f>
        <v>0.91666666666666674</v>
      </c>
      <c r="C841" s="22">
        <f>Électricité!P4478</f>
        <v>0</v>
      </c>
      <c r="D841" s="22">
        <f>Électricité!S4478</f>
        <v>0</v>
      </c>
      <c r="E841" s="23" t="str">
        <f t="shared" si="28"/>
        <v>07/05/2019 10:00:00 PM</v>
      </c>
      <c r="F841" s="23" t="str">
        <f t="shared" si="29"/>
        <v>Jul</v>
      </c>
    </row>
    <row r="842" spans="1:6" x14ac:dyDescent="0.4">
      <c r="A842" s="20">
        <f>Électricité!N4479</f>
        <v>43651</v>
      </c>
      <c r="B842" s="21">
        <f>Électricité!O4479</f>
        <v>0.95833333333333337</v>
      </c>
      <c r="C842" s="22">
        <f>Électricité!P4479</f>
        <v>0</v>
      </c>
      <c r="D842" s="22">
        <f>Électricité!S4479</f>
        <v>0</v>
      </c>
      <c r="E842" s="23" t="str">
        <f t="shared" si="28"/>
        <v>07/05/2019 11:00:00 PM</v>
      </c>
      <c r="F842" s="23" t="str">
        <f t="shared" si="29"/>
        <v>Jul</v>
      </c>
    </row>
    <row r="843" spans="1:6" x14ac:dyDescent="0.4">
      <c r="A843" s="20">
        <f>Électricité!N4480</f>
        <v>43652</v>
      </c>
      <c r="B843" s="21">
        <f>Électricité!O4480</f>
        <v>3.1225022567582528E-17</v>
      </c>
      <c r="C843" s="22">
        <f>Électricité!P4480</f>
        <v>0</v>
      </c>
      <c r="D843" s="22">
        <f>Électricité!S4480</f>
        <v>0</v>
      </c>
      <c r="E843" s="23" t="str">
        <f t="shared" si="28"/>
        <v>07/06/2019 12:00:00 AM</v>
      </c>
      <c r="F843" s="23" t="str">
        <f t="shared" si="29"/>
        <v>Jul</v>
      </c>
    </row>
    <row r="844" spans="1:6" x14ac:dyDescent="0.4">
      <c r="A844" s="20">
        <f>Électricité!N4481</f>
        <v>43652</v>
      </c>
      <c r="B844" s="21">
        <f>Électricité!O4481</f>
        <v>4.1666666666666699E-2</v>
      </c>
      <c r="C844" s="22">
        <f>Électricité!P4481</f>
        <v>0</v>
      </c>
      <c r="D844" s="22">
        <f>Électricité!S4481</f>
        <v>0</v>
      </c>
      <c r="E844" s="23" t="str">
        <f t="shared" ref="E844:E907" si="30">CONCATENATE(TEXT(A844,"mm/dd/yyyy")," ",TEXT(B844,"hh:mm:ss AM/PM"))</f>
        <v>07/06/2019 01:00:00 AM</v>
      </c>
      <c r="F844" s="23" t="str">
        <f t="shared" si="29"/>
        <v>Jul</v>
      </c>
    </row>
    <row r="845" spans="1:6" x14ac:dyDescent="0.4">
      <c r="A845" s="20">
        <f>Électricité!N4482</f>
        <v>43652</v>
      </c>
      <c r="B845" s="21">
        <f>Électricité!O4482</f>
        <v>8.333333333333337E-2</v>
      </c>
      <c r="C845" s="22">
        <f>Électricité!P4482</f>
        <v>0</v>
      </c>
      <c r="D845" s="22">
        <f>Électricité!S4482</f>
        <v>0</v>
      </c>
      <c r="E845" s="23" t="str">
        <f t="shared" si="30"/>
        <v>07/06/2019 02:00:00 AM</v>
      </c>
      <c r="F845" s="23" t="str">
        <f t="shared" si="29"/>
        <v>Jul</v>
      </c>
    </row>
    <row r="846" spans="1:6" x14ac:dyDescent="0.4">
      <c r="A846" s="20">
        <f>Électricité!N4483</f>
        <v>43652</v>
      </c>
      <c r="B846" s="21">
        <f>Électricité!O4483</f>
        <v>0.12500000000000006</v>
      </c>
      <c r="C846" s="22">
        <f>Électricité!P4483</f>
        <v>0</v>
      </c>
      <c r="D846" s="22">
        <f>Électricité!S4483</f>
        <v>0</v>
      </c>
      <c r="E846" s="23" t="str">
        <f t="shared" si="30"/>
        <v>07/06/2019 03:00:00 AM</v>
      </c>
      <c r="F846" s="23" t="str">
        <f t="shared" si="29"/>
        <v>Jul</v>
      </c>
    </row>
    <row r="847" spans="1:6" x14ac:dyDescent="0.4">
      <c r="A847" s="20">
        <f>Électricité!N4484</f>
        <v>43652</v>
      </c>
      <c r="B847" s="21">
        <f>Électricité!O4484</f>
        <v>0.16666666666666669</v>
      </c>
      <c r="C847" s="22">
        <f>Électricité!P4484</f>
        <v>0</v>
      </c>
      <c r="D847" s="22">
        <f>Électricité!S4484</f>
        <v>0</v>
      </c>
      <c r="E847" s="23" t="str">
        <f t="shared" si="30"/>
        <v>07/06/2019 04:00:00 AM</v>
      </c>
      <c r="F847" s="23" t="str">
        <f t="shared" si="29"/>
        <v>Jul</v>
      </c>
    </row>
    <row r="848" spans="1:6" x14ac:dyDescent="0.4">
      <c r="A848" s="20">
        <f>Électricité!N4485</f>
        <v>43652</v>
      </c>
      <c r="B848" s="21">
        <f>Électricité!O4485</f>
        <v>0.20833333333333337</v>
      </c>
      <c r="C848" s="22">
        <f>Électricité!P4485</f>
        <v>0</v>
      </c>
      <c r="D848" s="22">
        <f>Électricité!S4485</f>
        <v>0</v>
      </c>
      <c r="E848" s="23" t="str">
        <f t="shared" si="30"/>
        <v>07/06/2019 05:00:00 AM</v>
      </c>
      <c r="F848" s="23" t="str">
        <f t="shared" si="29"/>
        <v>Jul</v>
      </c>
    </row>
    <row r="849" spans="1:6" x14ac:dyDescent="0.4">
      <c r="A849" s="20">
        <f>Électricité!N4486</f>
        <v>43652</v>
      </c>
      <c r="B849" s="21">
        <f>Électricité!O4486</f>
        <v>0.25</v>
      </c>
      <c r="C849" s="22">
        <f>Électricité!P4486</f>
        <v>0</v>
      </c>
      <c r="D849" s="22">
        <f>Électricité!S4486</f>
        <v>0</v>
      </c>
      <c r="E849" s="23" t="str">
        <f t="shared" si="30"/>
        <v>07/06/2019 06:00:00 AM</v>
      </c>
      <c r="F849" s="23" t="str">
        <f t="shared" si="29"/>
        <v>Jul</v>
      </c>
    </row>
    <row r="850" spans="1:6" x14ac:dyDescent="0.4">
      <c r="A850" s="20">
        <f>Électricité!N4487</f>
        <v>43652</v>
      </c>
      <c r="B850" s="21">
        <f>Électricité!O4487</f>
        <v>0.29166666666666669</v>
      </c>
      <c r="C850" s="22">
        <f>Électricité!P4487</f>
        <v>0</v>
      </c>
      <c r="D850" s="22">
        <f>Électricité!S4487</f>
        <v>0</v>
      </c>
      <c r="E850" s="23" t="str">
        <f t="shared" si="30"/>
        <v>07/06/2019 07:00:00 AM</v>
      </c>
      <c r="F850" s="23" t="str">
        <f t="shared" si="29"/>
        <v>Jul</v>
      </c>
    </row>
    <row r="851" spans="1:6" x14ac:dyDescent="0.4">
      <c r="A851" s="20">
        <f>Électricité!N4488</f>
        <v>43652</v>
      </c>
      <c r="B851" s="21">
        <f>Électricité!O4488</f>
        <v>0.33333333333333337</v>
      </c>
      <c r="C851" s="22">
        <f>Électricité!P4488</f>
        <v>0</v>
      </c>
      <c r="D851" s="22">
        <f>Électricité!S4488</f>
        <v>0</v>
      </c>
      <c r="E851" s="23" t="str">
        <f t="shared" si="30"/>
        <v>07/06/2019 08:00:00 AM</v>
      </c>
      <c r="F851" s="23" t="str">
        <f t="shared" si="29"/>
        <v>Jul</v>
      </c>
    </row>
    <row r="852" spans="1:6" x14ac:dyDescent="0.4">
      <c r="A852" s="20">
        <f>Électricité!N4489</f>
        <v>43652</v>
      </c>
      <c r="B852" s="21">
        <f>Électricité!O4489</f>
        <v>0.375</v>
      </c>
      <c r="C852" s="22">
        <f>Électricité!P4489</f>
        <v>0</v>
      </c>
      <c r="D852" s="22">
        <f>Électricité!S4489</f>
        <v>0</v>
      </c>
      <c r="E852" s="23" t="str">
        <f t="shared" si="30"/>
        <v>07/06/2019 09:00:00 AM</v>
      </c>
      <c r="F852" s="23" t="str">
        <f t="shared" si="29"/>
        <v>Jul</v>
      </c>
    </row>
    <row r="853" spans="1:6" x14ac:dyDescent="0.4">
      <c r="A853" s="20">
        <f>Électricité!N4490</f>
        <v>43652</v>
      </c>
      <c r="B853" s="21">
        <f>Électricité!O4490</f>
        <v>0.41666666666666669</v>
      </c>
      <c r="C853" s="22">
        <f>Électricité!P4490</f>
        <v>0</v>
      </c>
      <c r="D853" s="22">
        <f>Électricité!S4490</f>
        <v>0</v>
      </c>
      <c r="E853" s="23" t="str">
        <f t="shared" si="30"/>
        <v>07/06/2019 10:00:00 AM</v>
      </c>
      <c r="F853" s="23" t="str">
        <f t="shared" si="29"/>
        <v>Jul</v>
      </c>
    </row>
    <row r="854" spans="1:6" x14ac:dyDescent="0.4">
      <c r="A854" s="20">
        <f>Électricité!N4491</f>
        <v>43652</v>
      </c>
      <c r="B854" s="21">
        <f>Électricité!O4491</f>
        <v>0.45833333333333337</v>
      </c>
      <c r="C854" s="22">
        <f>Électricité!P4491</f>
        <v>0</v>
      </c>
      <c r="D854" s="22">
        <f>Électricité!S4491</f>
        <v>0</v>
      </c>
      <c r="E854" s="23" t="str">
        <f t="shared" si="30"/>
        <v>07/06/2019 11:00:00 AM</v>
      </c>
      <c r="F854" s="23" t="str">
        <f t="shared" si="29"/>
        <v>Jul</v>
      </c>
    </row>
    <row r="855" spans="1:6" x14ac:dyDescent="0.4">
      <c r="A855" s="20">
        <f>Électricité!N4492</f>
        <v>43652</v>
      </c>
      <c r="B855" s="21">
        <f>Électricité!O4492</f>
        <v>0.50000000000000011</v>
      </c>
      <c r="C855" s="22">
        <f>Électricité!P4492</f>
        <v>0</v>
      </c>
      <c r="D855" s="22">
        <f>Électricité!S4492</f>
        <v>0</v>
      </c>
      <c r="E855" s="23" t="str">
        <f t="shared" si="30"/>
        <v>07/06/2019 12:00:00 PM</v>
      </c>
      <c r="F855" s="23" t="str">
        <f t="shared" si="29"/>
        <v>Jul</v>
      </c>
    </row>
    <row r="856" spans="1:6" x14ac:dyDescent="0.4">
      <c r="A856" s="20">
        <f>Électricité!N4493</f>
        <v>43652</v>
      </c>
      <c r="B856" s="21">
        <f>Électricité!O4493</f>
        <v>0.54166666666666674</v>
      </c>
      <c r="C856" s="22">
        <f>Électricité!P4493</f>
        <v>0</v>
      </c>
      <c r="D856" s="22">
        <f>Électricité!S4493</f>
        <v>0</v>
      </c>
      <c r="E856" s="23" t="str">
        <f t="shared" si="30"/>
        <v>07/06/2019 01:00:00 PM</v>
      </c>
      <c r="F856" s="23" t="str">
        <f t="shared" si="29"/>
        <v>Jul</v>
      </c>
    </row>
    <row r="857" spans="1:6" x14ac:dyDescent="0.4">
      <c r="A857" s="20">
        <f>Électricité!N4494</f>
        <v>43652</v>
      </c>
      <c r="B857" s="21">
        <f>Électricité!O4494</f>
        <v>0.58333333333333337</v>
      </c>
      <c r="C857" s="22">
        <f>Électricité!P4494</f>
        <v>0</v>
      </c>
      <c r="D857" s="22">
        <f>Électricité!S4494</f>
        <v>0</v>
      </c>
      <c r="E857" s="23" t="str">
        <f t="shared" si="30"/>
        <v>07/06/2019 02:00:00 PM</v>
      </c>
      <c r="F857" s="23" t="str">
        <f t="shared" si="29"/>
        <v>Jul</v>
      </c>
    </row>
    <row r="858" spans="1:6" x14ac:dyDescent="0.4">
      <c r="A858" s="20">
        <f>Électricité!N4495</f>
        <v>43652</v>
      </c>
      <c r="B858" s="21">
        <f>Électricité!O4495</f>
        <v>0.62500000000000011</v>
      </c>
      <c r="C858" s="22">
        <f>Électricité!P4495</f>
        <v>0</v>
      </c>
      <c r="D858" s="22">
        <f>Électricité!S4495</f>
        <v>0</v>
      </c>
      <c r="E858" s="23" t="str">
        <f t="shared" si="30"/>
        <v>07/06/2019 03:00:00 PM</v>
      </c>
      <c r="F858" s="23" t="str">
        <f t="shared" si="29"/>
        <v>Jul</v>
      </c>
    </row>
    <row r="859" spans="1:6" x14ac:dyDescent="0.4">
      <c r="A859" s="20">
        <f>Électricité!N4496</f>
        <v>43652</v>
      </c>
      <c r="B859" s="21">
        <f>Électricité!O4496</f>
        <v>0.66666666666666674</v>
      </c>
      <c r="C859" s="22">
        <f>Électricité!P4496</f>
        <v>0</v>
      </c>
      <c r="D859" s="22">
        <f>Électricité!S4496</f>
        <v>0</v>
      </c>
      <c r="E859" s="23" t="str">
        <f t="shared" si="30"/>
        <v>07/06/2019 04:00:00 PM</v>
      </c>
      <c r="F859" s="23" t="str">
        <f t="shared" si="29"/>
        <v>Jul</v>
      </c>
    </row>
    <row r="860" spans="1:6" x14ac:dyDescent="0.4">
      <c r="A860" s="20">
        <f>Électricité!N4497</f>
        <v>43652</v>
      </c>
      <c r="B860" s="21">
        <f>Électricité!O4497</f>
        <v>0.70833333333333337</v>
      </c>
      <c r="C860" s="22">
        <f>Électricité!P4497</f>
        <v>0</v>
      </c>
      <c r="D860" s="22">
        <f>Électricité!S4497</f>
        <v>0</v>
      </c>
      <c r="E860" s="23" t="str">
        <f t="shared" si="30"/>
        <v>07/06/2019 05:00:00 PM</v>
      </c>
      <c r="F860" s="23" t="str">
        <f t="shared" si="29"/>
        <v>Jul</v>
      </c>
    </row>
    <row r="861" spans="1:6" x14ac:dyDescent="0.4">
      <c r="A861" s="20">
        <f>Électricité!N4498</f>
        <v>43652</v>
      </c>
      <c r="B861" s="21">
        <f>Électricité!O4498</f>
        <v>0.75000000000000011</v>
      </c>
      <c r="C861" s="22">
        <f>Électricité!P4498</f>
        <v>0</v>
      </c>
      <c r="D861" s="22">
        <f>Électricité!S4498</f>
        <v>0</v>
      </c>
      <c r="E861" s="23" t="str">
        <f t="shared" si="30"/>
        <v>07/06/2019 06:00:00 PM</v>
      </c>
      <c r="F861" s="23" t="str">
        <f t="shared" si="29"/>
        <v>Jul</v>
      </c>
    </row>
    <row r="862" spans="1:6" x14ac:dyDescent="0.4">
      <c r="A862" s="20">
        <f>Électricité!N4499</f>
        <v>43652</v>
      </c>
      <c r="B862" s="21">
        <f>Électricité!O4499</f>
        <v>0.79166666666666674</v>
      </c>
      <c r="C862" s="22">
        <f>Électricité!P4499</f>
        <v>0</v>
      </c>
      <c r="D862" s="22">
        <f>Électricité!S4499</f>
        <v>0</v>
      </c>
      <c r="E862" s="23" t="str">
        <f t="shared" si="30"/>
        <v>07/06/2019 07:00:00 PM</v>
      </c>
      <c r="F862" s="23" t="str">
        <f t="shared" si="29"/>
        <v>Jul</v>
      </c>
    </row>
    <row r="863" spans="1:6" x14ac:dyDescent="0.4">
      <c r="A863" s="20">
        <f>Électricité!N4500</f>
        <v>43652</v>
      </c>
      <c r="B863" s="21">
        <f>Électricité!O4500</f>
        <v>0.83333333333333337</v>
      </c>
      <c r="C863" s="22">
        <f>Électricité!P4500</f>
        <v>0</v>
      </c>
      <c r="D863" s="22">
        <f>Électricité!S4500</f>
        <v>0</v>
      </c>
      <c r="E863" s="23" t="str">
        <f t="shared" si="30"/>
        <v>07/06/2019 08:00:00 PM</v>
      </c>
      <c r="F863" s="23" t="str">
        <f t="shared" si="29"/>
        <v>Jul</v>
      </c>
    </row>
    <row r="864" spans="1:6" x14ac:dyDescent="0.4">
      <c r="A864" s="20">
        <f>Électricité!N4501</f>
        <v>43652</v>
      </c>
      <c r="B864" s="21">
        <f>Électricité!O4501</f>
        <v>0.87500000000000011</v>
      </c>
      <c r="C864" s="22">
        <f>Électricité!P4501</f>
        <v>0</v>
      </c>
      <c r="D864" s="22">
        <f>Électricité!S4501</f>
        <v>0</v>
      </c>
      <c r="E864" s="23" t="str">
        <f t="shared" si="30"/>
        <v>07/06/2019 09:00:00 PM</v>
      </c>
      <c r="F864" s="23" t="str">
        <f t="shared" si="29"/>
        <v>Jul</v>
      </c>
    </row>
    <row r="865" spans="1:6" x14ac:dyDescent="0.4">
      <c r="A865" s="20">
        <f>Électricité!N4502</f>
        <v>43652</v>
      </c>
      <c r="B865" s="21">
        <f>Électricité!O4502</f>
        <v>0.91666666666666674</v>
      </c>
      <c r="C865" s="22">
        <f>Électricité!P4502</f>
        <v>0</v>
      </c>
      <c r="D865" s="22">
        <f>Électricité!S4502</f>
        <v>0</v>
      </c>
      <c r="E865" s="23" t="str">
        <f t="shared" si="30"/>
        <v>07/06/2019 10:00:00 PM</v>
      </c>
      <c r="F865" s="23" t="str">
        <f t="shared" si="29"/>
        <v>Jul</v>
      </c>
    </row>
    <row r="866" spans="1:6" x14ac:dyDescent="0.4">
      <c r="A866" s="20">
        <f>Électricité!N4503</f>
        <v>43652</v>
      </c>
      <c r="B866" s="21">
        <f>Électricité!O4503</f>
        <v>0.95833333333333337</v>
      </c>
      <c r="C866" s="22">
        <f>Électricité!P4503</f>
        <v>0</v>
      </c>
      <c r="D866" s="22">
        <f>Électricité!S4503</f>
        <v>0</v>
      </c>
      <c r="E866" s="23" t="str">
        <f t="shared" si="30"/>
        <v>07/06/2019 11:00:00 PM</v>
      </c>
      <c r="F866" s="23" t="str">
        <f t="shared" si="29"/>
        <v>Jul</v>
      </c>
    </row>
    <row r="867" spans="1:6" x14ac:dyDescent="0.4">
      <c r="A867" s="20">
        <f>Électricité!N4504</f>
        <v>43653</v>
      </c>
      <c r="B867" s="21">
        <f>Électricité!O4504</f>
        <v>3.1225022567582528E-17</v>
      </c>
      <c r="C867" s="22">
        <f>Électricité!P4504</f>
        <v>0</v>
      </c>
      <c r="D867" s="22">
        <f>Électricité!S4504</f>
        <v>0</v>
      </c>
      <c r="E867" s="23" t="str">
        <f t="shared" si="30"/>
        <v>07/07/2019 12:00:00 AM</v>
      </c>
      <c r="F867" s="23" t="str">
        <f t="shared" si="29"/>
        <v>Jul</v>
      </c>
    </row>
    <row r="868" spans="1:6" x14ac:dyDescent="0.4">
      <c r="A868" s="20">
        <f>Électricité!N4505</f>
        <v>43653</v>
      </c>
      <c r="B868" s="21">
        <f>Électricité!O4505</f>
        <v>4.1666666666666699E-2</v>
      </c>
      <c r="C868" s="22">
        <f>Électricité!P4505</f>
        <v>0</v>
      </c>
      <c r="D868" s="22">
        <f>Électricité!S4505</f>
        <v>0</v>
      </c>
      <c r="E868" s="23" t="str">
        <f t="shared" si="30"/>
        <v>07/07/2019 01:00:00 AM</v>
      </c>
      <c r="F868" s="23" t="str">
        <f t="shared" si="29"/>
        <v>Jul</v>
      </c>
    </row>
    <row r="869" spans="1:6" x14ac:dyDescent="0.4">
      <c r="A869" s="20">
        <f>Électricité!N4506</f>
        <v>43653</v>
      </c>
      <c r="B869" s="21">
        <f>Électricité!O4506</f>
        <v>8.333333333333337E-2</v>
      </c>
      <c r="C869" s="22">
        <f>Électricité!P4506</f>
        <v>0</v>
      </c>
      <c r="D869" s="22">
        <f>Électricité!S4506</f>
        <v>0</v>
      </c>
      <c r="E869" s="23" t="str">
        <f t="shared" si="30"/>
        <v>07/07/2019 02:00:00 AM</v>
      </c>
      <c r="F869" s="23" t="str">
        <f t="shared" si="29"/>
        <v>Jul</v>
      </c>
    </row>
    <row r="870" spans="1:6" x14ac:dyDescent="0.4">
      <c r="A870" s="20">
        <f>Électricité!N4507</f>
        <v>43653</v>
      </c>
      <c r="B870" s="21">
        <f>Électricité!O4507</f>
        <v>0.12500000000000006</v>
      </c>
      <c r="C870" s="22">
        <f>Électricité!P4507</f>
        <v>0</v>
      </c>
      <c r="D870" s="22">
        <f>Électricité!S4507</f>
        <v>0</v>
      </c>
      <c r="E870" s="23" t="str">
        <f t="shared" si="30"/>
        <v>07/07/2019 03:00:00 AM</v>
      </c>
      <c r="F870" s="23" t="str">
        <f t="shared" si="29"/>
        <v>Jul</v>
      </c>
    </row>
    <row r="871" spans="1:6" x14ac:dyDescent="0.4">
      <c r="A871" s="20">
        <f>Électricité!N4508</f>
        <v>43653</v>
      </c>
      <c r="B871" s="21">
        <f>Électricité!O4508</f>
        <v>0.16666666666666669</v>
      </c>
      <c r="C871" s="22">
        <f>Électricité!P4508</f>
        <v>0</v>
      </c>
      <c r="D871" s="22">
        <f>Électricité!S4508</f>
        <v>0</v>
      </c>
      <c r="E871" s="23" t="str">
        <f t="shared" si="30"/>
        <v>07/07/2019 04:00:00 AM</v>
      </c>
      <c r="F871" s="23" t="str">
        <f t="shared" si="29"/>
        <v>Jul</v>
      </c>
    </row>
    <row r="872" spans="1:6" x14ac:dyDescent="0.4">
      <c r="A872" s="20">
        <f>Électricité!N4509</f>
        <v>43653</v>
      </c>
      <c r="B872" s="21">
        <f>Électricité!O4509</f>
        <v>0.20833333333333337</v>
      </c>
      <c r="C872" s="22">
        <f>Électricité!P4509</f>
        <v>0</v>
      </c>
      <c r="D872" s="22">
        <f>Électricité!S4509</f>
        <v>0</v>
      </c>
      <c r="E872" s="23" t="str">
        <f t="shared" si="30"/>
        <v>07/07/2019 05:00:00 AM</v>
      </c>
      <c r="F872" s="23" t="str">
        <f t="shared" si="29"/>
        <v>Jul</v>
      </c>
    </row>
    <row r="873" spans="1:6" x14ac:dyDescent="0.4">
      <c r="A873" s="20">
        <f>Électricité!N4510</f>
        <v>43653</v>
      </c>
      <c r="B873" s="21">
        <f>Électricité!O4510</f>
        <v>0.25</v>
      </c>
      <c r="C873" s="22">
        <f>Électricité!P4510</f>
        <v>0</v>
      </c>
      <c r="D873" s="22">
        <f>Électricité!S4510</f>
        <v>0</v>
      </c>
      <c r="E873" s="23" t="str">
        <f t="shared" si="30"/>
        <v>07/07/2019 06:00:00 AM</v>
      </c>
      <c r="F873" s="23" t="str">
        <f t="shared" si="29"/>
        <v>Jul</v>
      </c>
    </row>
    <row r="874" spans="1:6" x14ac:dyDescent="0.4">
      <c r="A874" s="20">
        <f>Électricité!N4511</f>
        <v>43653</v>
      </c>
      <c r="B874" s="21">
        <f>Électricité!O4511</f>
        <v>0.29166666666666669</v>
      </c>
      <c r="C874" s="22">
        <f>Électricité!P4511</f>
        <v>0</v>
      </c>
      <c r="D874" s="22">
        <f>Électricité!S4511</f>
        <v>0</v>
      </c>
      <c r="E874" s="23" t="str">
        <f t="shared" si="30"/>
        <v>07/07/2019 07:00:00 AM</v>
      </c>
      <c r="F874" s="23" t="str">
        <f t="shared" si="29"/>
        <v>Jul</v>
      </c>
    </row>
    <row r="875" spans="1:6" x14ac:dyDescent="0.4">
      <c r="A875" s="20">
        <f>Électricité!N4512</f>
        <v>43653</v>
      </c>
      <c r="B875" s="21">
        <f>Électricité!O4512</f>
        <v>0.33333333333333337</v>
      </c>
      <c r="C875" s="22">
        <f>Électricité!P4512</f>
        <v>0</v>
      </c>
      <c r="D875" s="22">
        <f>Électricité!S4512</f>
        <v>0</v>
      </c>
      <c r="E875" s="23" t="str">
        <f t="shared" si="30"/>
        <v>07/07/2019 08:00:00 AM</v>
      </c>
      <c r="F875" s="23" t="str">
        <f t="shared" si="29"/>
        <v>Jul</v>
      </c>
    </row>
    <row r="876" spans="1:6" x14ac:dyDescent="0.4">
      <c r="A876" s="20">
        <f>Électricité!N4513</f>
        <v>43653</v>
      </c>
      <c r="B876" s="21">
        <f>Électricité!O4513</f>
        <v>0.375</v>
      </c>
      <c r="C876" s="22">
        <f>Électricité!P4513</f>
        <v>0</v>
      </c>
      <c r="D876" s="22">
        <f>Électricité!S4513</f>
        <v>0</v>
      </c>
      <c r="E876" s="23" t="str">
        <f t="shared" si="30"/>
        <v>07/07/2019 09:00:00 AM</v>
      </c>
      <c r="F876" s="23" t="str">
        <f t="shared" si="29"/>
        <v>Jul</v>
      </c>
    </row>
    <row r="877" spans="1:6" x14ac:dyDescent="0.4">
      <c r="A877" s="20">
        <f>Électricité!N4514</f>
        <v>43653</v>
      </c>
      <c r="B877" s="21">
        <f>Électricité!O4514</f>
        <v>0.41666666666666669</v>
      </c>
      <c r="C877" s="22">
        <f>Électricité!P4514</f>
        <v>0</v>
      </c>
      <c r="D877" s="22">
        <f>Électricité!S4514</f>
        <v>0</v>
      </c>
      <c r="E877" s="23" t="str">
        <f t="shared" si="30"/>
        <v>07/07/2019 10:00:00 AM</v>
      </c>
      <c r="F877" s="23" t="str">
        <f t="shared" si="29"/>
        <v>Jul</v>
      </c>
    </row>
    <row r="878" spans="1:6" x14ac:dyDescent="0.4">
      <c r="A878" s="20">
        <f>Électricité!N4515</f>
        <v>43653</v>
      </c>
      <c r="B878" s="21">
        <f>Électricité!O4515</f>
        <v>0.45833333333333337</v>
      </c>
      <c r="C878" s="22">
        <f>Électricité!P4515</f>
        <v>0</v>
      </c>
      <c r="D878" s="22">
        <f>Électricité!S4515</f>
        <v>0</v>
      </c>
      <c r="E878" s="23" t="str">
        <f t="shared" si="30"/>
        <v>07/07/2019 11:00:00 AM</v>
      </c>
      <c r="F878" s="23" t="str">
        <f t="shared" si="29"/>
        <v>Jul</v>
      </c>
    </row>
    <row r="879" spans="1:6" x14ac:dyDescent="0.4">
      <c r="A879" s="20">
        <f>Électricité!N4516</f>
        <v>43653</v>
      </c>
      <c r="B879" s="21">
        <f>Électricité!O4516</f>
        <v>0.50000000000000011</v>
      </c>
      <c r="C879" s="22">
        <f>Électricité!P4516</f>
        <v>0</v>
      </c>
      <c r="D879" s="22">
        <f>Électricité!S4516</f>
        <v>0</v>
      </c>
      <c r="E879" s="23" t="str">
        <f t="shared" si="30"/>
        <v>07/07/2019 12:00:00 PM</v>
      </c>
      <c r="F879" s="23" t="str">
        <f t="shared" si="29"/>
        <v>Jul</v>
      </c>
    </row>
    <row r="880" spans="1:6" x14ac:dyDescent="0.4">
      <c r="A880" s="20">
        <f>Électricité!N4517</f>
        <v>43653</v>
      </c>
      <c r="B880" s="21">
        <f>Électricité!O4517</f>
        <v>0.54166666666666674</v>
      </c>
      <c r="C880" s="22">
        <f>Électricité!P4517</f>
        <v>0</v>
      </c>
      <c r="D880" s="22">
        <f>Électricité!S4517</f>
        <v>0</v>
      </c>
      <c r="E880" s="23" t="str">
        <f t="shared" si="30"/>
        <v>07/07/2019 01:00:00 PM</v>
      </c>
      <c r="F880" s="23" t="str">
        <f t="shared" si="29"/>
        <v>Jul</v>
      </c>
    </row>
    <row r="881" spans="1:6" x14ac:dyDescent="0.4">
      <c r="A881" s="20">
        <f>Électricité!N4518</f>
        <v>43653</v>
      </c>
      <c r="B881" s="21">
        <f>Électricité!O4518</f>
        <v>0.58333333333333337</v>
      </c>
      <c r="C881" s="22">
        <f>Électricité!P4518</f>
        <v>0</v>
      </c>
      <c r="D881" s="22">
        <f>Électricité!S4518</f>
        <v>0</v>
      </c>
      <c r="E881" s="23" t="str">
        <f t="shared" si="30"/>
        <v>07/07/2019 02:00:00 PM</v>
      </c>
      <c r="F881" s="23" t="str">
        <f t="shared" si="29"/>
        <v>Jul</v>
      </c>
    </row>
    <row r="882" spans="1:6" x14ac:dyDescent="0.4">
      <c r="A882" s="20">
        <f>Électricité!N4519</f>
        <v>43653</v>
      </c>
      <c r="B882" s="21">
        <f>Électricité!O4519</f>
        <v>0.62500000000000011</v>
      </c>
      <c r="C882" s="22">
        <f>Électricité!P4519</f>
        <v>0</v>
      </c>
      <c r="D882" s="22">
        <f>Électricité!S4519</f>
        <v>0</v>
      </c>
      <c r="E882" s="23" t="str">
        <f t="shared" si="30"/>
        <v>07/07/2019 03:00:00 PM</v>
      </c>
      <c r="F882" s="23" t="str">
        <f t="shared" si="29"/>
        <v>Jul</v>
      </c>
    </row>
    <row r="883" spans="1:6" x14ac:dyDescent="0.4">
      <c r="A883" s="20">
        <f>Électricité!N4520</f>
        <v>43653</v>
      </c>
      <c r="B883" s="21">
        <f>Électricité!O4520</f>
        <v>0.66666666666666674</v>
      </c>
      <c r="C883" s="22">
        <f>Électricité!P4520</f>
        <v>0</v>
      </c>
      <c r="D883" s="22">
        <f>Électricité!S4520</f>
        <v>0</v>
      </c>
      <c r="E883" s="23" t="str">
        <f t="shared" si="30"/>
        <v>07/07/2019 04:00:00 PM</v>
      </c>
      <c r="F883" s="23" t="str">
        <f t="shared" si="29"/>
        <v>Jul</v>
      </c>
    </row>
    <row r="884" spans="1:6" x14ac:dyDescent="0.4">
      <c r="A884" s="20">
        <f>Électricité!N4521</f>
        <v>43653</v>
      </c>
      <c r="B884" s="21">
        <f>Électricité!O4521</f>
        <v>0.70833333333333337</v>
      </c>
      <c r="C884" s="22">
        <f>Électricité!P4521</f>
        <v>0</v>
      </c>
      <c r="D884" s="22">
        <f>Électricité!S4521</f>
        <v>0</v>
      </c>
      <c r="E884" s="23" t="str">
        <f t="shared" si="30"/>
        <v>07/07/2019 05:00:00 PM</v>
      </c>
      <c r="F884" s="23" t="str">
        <f t="shared" si="29"/>
        <v>Jul</v>
      </c>
    </row>
    <row r="885" spans="1:6" x14ac:dyDescent="0.4">
      <c r="A885" s="20">
        <f>Électricité!N4522</f>
        <v>43653</v>
      </c>
      <c r="B885" s="21">
        <f>Électricité!O4522</f>
        <v>0.75000000000000011</v>
      </c>
      <c r="C885" s="22">
        <f>Électricité!P4522</f>
        <v>0</v>
      </c>
      <c r="D885" s="22">
        <f>Électricité!S4522</f>
        <v>0</v>
      </c>
      <c r="E885" s="23" t="str">
        <f t="shared" si="30"/>
        <v>07/07/2019 06:00:00 PM</v>
      </c>
      <c r="F885" s="23" t="str">
        <f t="shared" si="29"/>
        <v>Jul</v>
      </c>
    </row>
    <row r="886" spans="1:6" x14ac:dyDescent="0.4">
      <c r="A886" s="20">
        <f>Électricité!N4523</f>
        <v>43653</v>
      </c>
      <c r="B886" s="21">
        <f>Électricité!O4523</f>
        <v>0.79166666666666674</v>
      </c>
      <c r="C886" s="22">
        <f>Électricité!P4523</f>
        <v>0</v>
      </c>
      <c r="D886" s="22">
        <f>Électricité!S4523</f>
        <v>0</v>
      </c>
      <c r="E886" s="23" t="str">
        <f t="shared" si="30"/>
        <v>07/07/2019 07:00:00 PM</v>
      </c>
      <c r="F886" s="23" t="str">
        <f t="shared" si="29"/>
        <v>Jul</v>
      </c>
    </row>
    <row r="887" spans="1:6" x14ac:dyDescent="0.4">
      <c r="A887" s="20">
        <f>Électricité!N4524</f>
        <v>43653</v>
      </c>
      <c r="B887" s="21">
        <f>Électricité!O4524</f>
        <v>0.83333333333333337</v>
      </c>
      <c r="C887" s="22">
        <f>Électricité!P4524</f>
        <v>0</v>
      </c>
      <c r="D887" s="22">
        <f>Électricité!S4524</f>
        <v>0</v>
      </c>
      <c r="E887" s="23" t="str">
        <f t="shared" si="30"/>
        <v>07/07/2019 08:00:00 PM</v>
      </c>
      <c r="F887" s="23" t="str">
        <f t="shared" si="29"/>
        <v>Jul</v>
      </c>
    </row>
    <row r="888" spans="1:6" x14ac:dyDescent="0.4">
      <c r="A888" s="20">
        <f>Électricité!N4525</f>
        <v>43653</v>
      </c>
      <c r="B888" s="21">
        <f>Électricité!O4525</f>
        <v>0.87500000000000011</v>
      </c>
      <c r="C888" s="22">
        <f>Électricité!P4525</f>
        <v>0</v>
      </c>
      <c r="D888" s="22">
        <f>Électricité!S4525</f>
        <v>0</v>
      </c>
      <c r="E888" s="23" t="str">
        <f t="shared" si="30"/>
        <v>07/07/2019 09:00:00 PM</v>
      </c>
      <c r="F888" s="23" t="str">
        <f t="shared" si="29"/>
        <v>Jul</v>
      </c>
    </row>
    <row r="889" spans="1:6" x14ac:dyDescent="0.4">
      <c r="A889" s="20">
        <f>Électricité!N4526</f>
        <v>43653</v>
      </c>
      <c r="B889" s="21">
        <f>Électricité!O4526</f>
        <v>0.91666666666666674</v>
      </c>
      <c r="C889" s="22">
        <f>Électricité!P4526</f>
        <v>0</v>
      </c>
      <c r="D889" s="22">
        <f>Électricité!S4526</f>
        <v>0</v>
      </c>
      <c r="E889" s="23" t="str">
        <f t="shared" si="30"/>
        <v>07/07/2019 10:00:00 PM</v>
      </c>
      <c r="F889" s="23" t="str">
        <f t="shared" si="29"/>
        <v>Jul</v>
      </c>
    </row>
    <row r="890" spans="1:6" x14ac:dyDescent="0.4">
      <c r="A890" s="20">
        <f>Électricité!N4527</f>
        <v>43653</v>
      </c>
      <c r="B890" s="21">
        <f>Électricité!O4527</f>
        <v>0.95833333333333337</v>
      </c>
      <c r="C890" s="22">
        <f>Électricité!P4527</f>
        <v>0</v>
      </c>
      <c r="D890" s="22">
        <f>Électricité!S4527</f>
        <v>0</v>
      </c>
      <c r="E890" s="23" t="str">
        <f t="shared" si="30"/>
        <v>07/07/2019 11:00:00 PM</v>
      </c>
      <c r="F890" s="23" t="str">
        <f t="shared" si="29"/>
        <v>Jul</v>
      </c>
    </row>
    <row r="891" spans="1:6" x14ac:dyDescent="0.4">
      <c r="A891" s="20">
        <f>Électricité!N4528</f>
        <v>43654</v>
      </c>
      <c r="B891" s="21">
        <f>Électricité!O4528</f>
        <v>3.1225022567582528E-17</v>
      </c>
      <c r="C891" s="22">
        <f>Électricité!P4528</f>
        <v>0</v>
      </c>
      <c r="D891" s="22">
        <f>Électricité!S4528</f>
        <v>0</v>
      </c>
      <c r="E891" s="23" t="str">
        <f t="shared" si="30"/>
        <v>07/08/2019 12:00:00 AM</v>
      </c>
      <c r="F891" s="23" t="str">
        <f t="shared" si="29"/>
        <v>Jul</v>
      </c>
    </row>
    <row r="892" spans="1:6" x14ac:dyDescent="0.4">
      <c r="A892" s="20">
        <f>Électricité!N4529</f>
        <v>43654</v>
      </c>
      <c r="B892" s="21">
        <f>Électricité!O4529</f>
        <v>4.1666666666666699E-2</v>
      </c>
      <c r="C892" s="22">
        <f>Électricité!P4529</f>
        <v>0</v>
      </c>
      <c r="D892" s="22">
        <f>Électricité!S4529</f>
        <v>0</v>
      </c>
      <c r="E892" s="23" t="str">
        <f t="shared" si="30"/>
        <v>07/08/2019 01:00:00 AM</v>
      </c>
      <c r="F892" s="23" t="str">
        <f t="shared" si="29"/>
        <v>Jul</v>
      </c>
    </row>
    <row r="893" spans="1:6" x14ac:dyDescent="0.4">
      <c r="A893" s="20">
        <f>Électricité!N4530</f>
        <v>43654</v>
      </c>
      <c r="B893" s="21">
        <f>Électricité!O4530</f>
        <v>8.333333333333337E-2</v>
      </c>
      <c r="C893" s="22">
        <f>Électricité!P4530</f>
        <v>0</v>
      </c>
      <c r="D893" s="22">
        <f>Électricité!S4530</f>
        <v>0</v>
      </c>
      <c r="E893" s="23" t="str">
        <f t="shared" si="30"/>
        <v>07/08/2019 02:00:00 AM</v>
      </c>
      <c r="F893" s="23" t="str">
        <f t="shared" si="29"/>
        <v>Jul</v>
      </c>
    </row>
    <row r="894" spans="1:6" x14ac:dyDescent="0.4">
      <c r="A894" s="20">
        <f>Électricité!N4531</f>
        <v>43654</v>
      </c>
      <c r="B894" s="21">
        <f>Électricité!O4531</f>
        <v>0.12500000000000006</v>
      </c>
      <c r="C894" s="22">
        <f>Électricité!P4531</f>
        <v>0</v>
      </c>
      <c r="D894" s="22">
        <f>Électricité!S4531</f>
        <v>0</v>
      </c>
      <c r="E894" s="23" t="str">
        <f t="shared" si="30"/>
        <v>07/08/2019 03:00:00 AM</v>
      </c>
      <c r="F894" s="23" t="str">
        <f t="shared" si="29"/>
        <v>Jul</v>
      </c>
    </row>
    <row r="895" spans="1:6" x14ac:dyDescent="0.4">
      <c r="A895" s="20">
        <f>Électricité!N4532</f>
        <v>43654</v>
      </c>
      <c r="B895" s="21">
        <f>Électricité!O4532</f>
        <v>0.16666666666666669</v>
      </c>
      <c r="C895" s="22">
        <f>Électricité!P4532</f>
        <v>0</v>
      </c>
      <c r="D895" s="22">
        <f>Électricité!S4532</f>
        <v>0</v>
      </c>
      <c r="E895" s="23" t="str">
        <f t="shared" si="30"/>
        <v>07/08/2019 04:00:00 AM</v>
      </c>
      <c r="F895" s="23" t="str">
        <f t="shared" si="29"/>
        <v>Jul</v>
      </c>
    </row>
    <row r="896" spans="1:6" x14ac:dyDescent="0.4">
      <c r="A896" s="20">
        <f>Électricité!N4533</f>
        <v>43654</v>
      </c>
      <c r="B896" s="21">
        <f>Électricité!O4533</f>
        <v>0.20833333333333337</v>
      </c>
      <c r="C896" s="22">
        <f>Électricité!P4533</f>
        <v>0</v>
      </c>
      <c r="D896" s="22">
        <f>Électricité!S4533</f>
        <v>0</v>
      </c>
      <c r="E896" s="23" t="str">
        <f t="shared" si="30"/>
        <v>07/08/2019 05:00:00 AM</v>
      </c>
      <c r="F896" s="23" t="str">
        <f t="shared" si="29"/>
        <v>Jul</v>
      </c>
    </row>
    <row r="897" spans="1:6" x14ac:dyDescent="0.4">
      <c r="A897" s="20">
        <f>Électricité!N4534</f>
        <v>43654</v>
      </c>
      <c r="B897" s="21">
        <f>Électricité!O4534</f>
        <v>0.25</v>
      </c>
      <c r="C897" s="22">
        <f>Électricité!P4534</f>
        <v>0</v>
      </c>
      <c r="D897" s="22">
        <f>Électricité!S4534</f>
        <v>0</v>
      </c>
      <c r="E897" s="23" t="str">
        <f t="shared" si="30"/>
        <v>07/08/2019 06:00:00 AM</v>
      </c>
      <c r="F897" s="23" t="str">
        <f t="shared" si="29"/>
        <v>Jul</v>
      </c>
    </row>
    <row r="898" spans="1:6" x14ac:dyDescent="0.4">
      <c r="A898" s="20">
        <f>Électricité!N4535</f>
        <v>43654</v>
      </c>
      <c r="B898" s="21">
        <f>Électricité!O4535</f>
        <v>0.29166666666666669</v>
      </c>
      <c r="C898" s="22">
        <f>Électricité!P4535</f>
        <v>0</v>
      </c>
      <c r="D898" s="22">
        <f>Électricité!S4535</f>
        <v>0</v>
      </c>
      <c r="E898" s="23" t="str">
        <f t="shared" si="30"/>
        <v>07/08/2019 07:00:00 AM</v>
      </c>
      <c r="F898" s="23" t="str">
        <f t="shared" si="29"/>
        <v>Jul</v>
      </c>
    </row>
    <row r="899" spans="1:6" x14ac:dyDescent="0.4">
      <c r="A899" s="20">
        <f>Électricité!N4536</f>
        <v>43654</v>
      </c>
      <c r="B899" s="21">
        <f>Électricité!O4536</f>
        <v>0.33333333333333337</v>
      </c>
      <c r="C899" s="22">
        <f>Électricité!P4536</f>
        <v>0</v>
      </c>
      <c r="D899" s="22">
        <f>Électricité!S4536</f>
        <v>0</v>
      </c>
      <c r="E899" s="23" t="str">
        <f t="shared" si="30"/>
        <v>07/08/2019 08:00:00 AM</v>
      </c>
      <c r="F899" s="23" t="str">
        <f t="shared" ref="F899:F962" si="31">TEXT(A899,"mmm")</f>
        <v>Jul</v>
      </c>
    </row>
    <row r="900" spans="1:6" x14ac:dyDescent="0.4">
      <c r="A900" s="20">
        <f>Électricité!N4537</f>
        <v>43654</v>
      </c>
      <c r="B900" s="21">
        <f>Électricité!O4537</f>
        <v>0.375</v>
      </c>
      <c r="C900" s="22">
        <f>Électricité!P4537</f>
        <v>0</v>
      </c>
      <c r="D900" s="22">
        <f>Électricité!S4537</f>
        <v>0</v>
      </c>
      <c r="E900" s="23" t="str">
        <f t="shared" si="30"/>
        <v>07/08/2019 09:00:00 AM</v>
      </c>
      <c r="F900" s="23" t="str">
        <f t="shared" si="31"/>
        <v>Jul</v>
      </c>
    </row>
    <row r="901" spans="1:6" x14ac:dyDescent="0.4">
      <c r="A901" s="20">
        <f>Électricité!N4538</f>
        <v>43654</v>
      </c>
      <c r="B901" s="21">
        <f>Électricité!O4538</f>
        <v>0.41666666666666669</v>
      </c>
      <c r="C901" s="22">
        <f>Électricité!P4538</f>
        <v>0</v>
      </c>
      <c r="D901" s="22">
        <f>Électricité!S4538</f>
        <v>0</v>
      </c>
      <c r="E901" s="23" t="str">
        <f t="shared" si="30"/>
        <v>07/08/2019 10:00:00 AM</v>
      </c>
      <c r="F901" s="23" t="str">
        <f t="shared" si="31"/>
        <v>Jul</v>
      </c>
    </row>
    <row r="902" spans="1:6" x14ac:dyDescent="0.4">
      <c r="A902" s="20">
        <f>Électricité!N4539</f>
        <v>43654</v>
      </c>
      <c r="B902" s="21">
        <f>Électricité!O4539</f>
        <v>0.45833333333333337</v>
      </c>
      <c r="C902" s="22">
        <f>Électricité!P4539</f>
        <v>0</v>
      </c>
      <c r="D902" s="22">
        <f>Électricité!S4539</f>
        <v>0</v>
      </c>
      <c r="E902" s="23" t="str">
        <f t="shared" si="30"/>
        <v>07/08/2019 11:00:00 AM</v>
      </c>
      <c r="F902" s="23" t="str">
        <f t="shared" si="31"/>
        <v>Jul</v>
      </c>
    </row>
    <row r="903" spans="1:6" x14ac:dyDescent="0.4">
      <c r="A903" s="20">
        <f>Électricité!N4540</f>
        <v>43654</v>
      </c>
      <c r="B903" s="21">
        <f>Électricité!O4540</f>
        <v>0.50000000000000011</v>
      </c>
      <c r="C903" s="22">
        <f>Électricité!P4540</f>
        <v>0</v>
      </c>
      <c r="D903" s="22">
        <f>Électricité!S4540</f>
        <v>0</v>
      </c>
      <c r="E903" s="23" t="str">
        <f t="shared" si="30"/>
        <v>07/08/2019 12:00:00 PM</v>
      </c>
      <c r="F903" s="23" t="str">
        <f t="shared" si="31"/>
        <v>Jul</v>
      </c>
    </row>
    <row r="904" spans="1:6" x14ac:dyDescent="0.4">
      <c r="A904" s="20">
        <f>Électricité!N4541</f>
        <v>43654</v>
      </c>
      <c r="B904" s="21">
        <f>Électricité!O4541</f>
        <v>0.54166666666666674</v>
      </c>
      <c r="C904" s="22">
        <f>Électricité!P4541</f>
        <v>0</v>
      </c>
      <c r="D904" s="22">
        <f>Électricité!S4541</f>
        <v>0</v>
      </c>
      <c r="E904" s="23" t="str">
        <f t="shared" si="30"/>
        <v>07/08/2019 01:00:00 PM</v>
      </c>
      <c r="F904" s="23" t="str">
        <f t="shared" si="31"/>
        <v>Jul</v>
      </c>
    </row>
    <row r="905" spans="1:6" x14ac:dyDescent="0.4">
      <c r="A905" s="20">
        <f>Électricité!N4542</f>
        <v>43654</v>
      </c>
      <c r="B905" s="21">
        <f>Électricité!O4542</f>
        <v>0.58333333333333337</v>
      </c>
      <c r="C905" s="22">
        <f>Électricité!P4542</f>
        <v>0</v>
      </c>
      <c r="D905" s="22">
        <f>Électricité!S4542</f>
        <v>0</v>
      </c>
      <c r="E905" s="23" t="str">
        <f t="shared" si="30"/>
        <v>07/08/2019 02:00:00 PM</v>
      </c>
      <c r="F905" s="23" t="str">
        <f t="shared" si="31"/>
        <v>Jul</v>
      </c>
    </row>
    <row r="906" spans="1:6" x14ac:dyDescent="0.4">
      <c r="A906" s="20">
        <f>Électricité!N4543</f>
        <v>43654</v>
      </c>
      <c r="B906" s="21">
        <f>Électricité!O4543</f>
        <v>0.62500000000000011</v>
      </c>
      <c r="C906" s="22">
        <f>Électricité!P4543</f>
        <v>0</v>
      </c>
      <c r="D906" s="22">
        <f>Électricité!S4543</f>
        <v>0</v>
      </c>
      <c r="E906" s="23" t="str">
        <f t="shared" si="30"/>
        <v>07/08/2019 03:00:00 PM</v>
      </c>
      <c r="F906" s="23" t="str">
        <f t="shared" si="31"/>
        <v>Jul</v>
      </c>
    </row>
    <row r="907" spans="1:6" x14ac:dyDescent="0.4">
      <c r="A907" s="20">
        <f>Électricité!N4544</f>
        <v>43654</v>
      </c>
      <c r="B907" s="21">
        <f>Électricité!O4544</f>
        <v>0.66666666666666674</v>
      </c>
      <c r="C907" s="22">
        <f>Électricité!P4544</f>
        <v>0</v>
      </c>
      <c r="D907" s="22">
        <f>Électricité!S4544</f>
        <v>0</v>
      </c>
      <c r="E907" s="23" t="str">
        <f t="shared" si="30"/>
        <v>07/08/2019 04:00:00 PM</v>
      </c>
      <c r="F907" s="23" t="str">
        <f t="shared" si="31"/>
        <v>Jul</v>
      </c>
    </row>
    <row r="908" spans="1:6" x14ac:dyDescent="0.4">
      <c r="A908" s="20">
        <f>Électricité!N4545</f>
        <v>43654</v>
      </c>
      <c r="B908" s="21">
        <f>Électricité!O4545</f>
        <v>0.70833333333333337</v>
      </c>
      <c r="C908" s="22">
        <f>Électricité!P4545</f>
        <v>0</v>
      </c>
      <c r="D908" s="22">
        <f>Électricité!S4545</f>
        <v>0</v>
      </c>
      <c r="E908" s="23" t="str">
        <f t="shared" ref="E908:E971" si="32">CONCATENATE(TEXT(A908,"mm/dd/yyyy")," ",TEXT(B908,"hh:mm:ss AM/PM"))</f>
        <v>07/08/2019 05:00:00 PM</v>
      </c>
      <c r="F908" s="23" t="str">
        <f t="shared" si="31"/>
        <v>Jul</v>
      </c>
    </row>
    <row r="909" spans="1:6" x14ac:dyDescent="0.4">
      <c r="A909" s="20">
        <f>Électricité!N4546</f>
        <v>43654</v>
      </c>
      <c r="B909" s="21">
        <f>Électricité!O4546</f>
        <v>0.75000000000000011</v>
      </c>
      <c r="C909" s="22">
        <f>Électricité!P4546</f>
        <v>0</v>
      </c>
      <c r="D909" s="22">
        <f>Électricité!S4546</f>
        <v>0</v>
      </c>
      <c r="E909" s="23" t="str">
        <f t="shared" si="32"/>
        <v>07/08/2019 06:00:00 PM</v>
      </c>
      <c r="F909" s="23" t="str">
        <f t="shared" si="31"/>
        <v>Jul</v>
      </c>
    </row>
    <row r="910" spans="1:6" x14ac:dyDescent="0.4">
      <c r="A910" s="20">
        <f>Électricité!N4547</f>
        <v>43654</v>
      </c>
      <c r="B910" s="21">
        <f>Électricité!O4547</f>
        <v>0.79166666666666674</v>
      </c>
      <c r="C910" s="22">
        <f>Électricité!P4547</f>
        <v>0</v>
      </c>
      <c r="D910" s="22">
        <f>Électricité!S4547</f>
        <v>0</v>
      </c>
      <c r="E910" s="23" t="str">
        <f t="shared" si="32"/>
        <v>07/08/2019 07:00:00 PM</v>
      </c>
      <c r="F910" s="23" t="str">
        <f t="shared" si="31"/>
        <v>Jul</v>
      </c>
    </row>
    <row r="911" spans="1:6" x14ac:dyDescent="0.4">
      <c r="A911" s="20">
        <f>Électricité!N4548</f>
        <v>43654</v>
      </c>
      <c r="B911" s="21">
        <f>Électricité!O4548</f>
        <v>0.83333333333333337</v>
      </c>
      <c r="C911" s="22">
        <f>Électricité!P4548</f>
        <v>0</v>
      </c>
      <c r="D911" s="22">
        <f>Électricité!S4548</f>
        <v>0</v>
      </c>
      <c r="E911" s="23" t="str">
        <f t="shared" si="32"/>
        <v>07/08/2019 08:00:00 PM</v>
      </c>
      <c r="F911" s="23" t="str">
        <f t="shared" si="31"/>
        <v>Jul</v>
      </c>
    </row>
    <row r="912" spans="1:6" x14ac:dyDescent="0.4">
      <c r="A912" s="20">
        <f>Électricité!N4549</f>
        <v>43654</v>
      </c>
      <c r="B912" s="21">
        <f>Électricité!O4549</f>
        <v>0.87500000000000011</v>
      </c>
      <c r="C912" s="22">
        <f>Électricité!P4549</f>
        <v>0</v>
      </c>
      <c r="D912" s="22">
        <f>Électricité!S4549</f>
        <v>0</v>
      </c>
      <c r="E912" s="23" t="str">
        <f t="shared" si="32"/>
        <v>07/08/2019 09:00:00 PM</v>
      </c>
      <c r="F912" s="23" t="str">
        <f t="shared" si="31"/>
        <v>Jul</v>
      </c>
    </row>
    <row r="913" spans="1:6" x14ac:dyDescent="0.4">
      <c r="A913" s="20">
        <f>Électricité!N4550</f>
        <v>43654</v>
      </c>
      <c r="B913" s="21">
        <f>Électricité!O4550</f>
        <v>0.91666666666666674</v>
      </c>
      <c r="C913" s="22">
        <f>Électricité!P4550</f>
        <v>0</v>
      </c>
      <c r="D913" s="22">
        <f>Électricité!S4550</f>
        <v>0</v>
      </c>
      <c r="E913" s="23" t="str">
        <f t="shared" si="32"/>
        <v>07/08/2019 10:00:00 PM</v>
      </c>
      <c r="F913" s="23" t="str">
        <f t="shared" si="31"/>
        <v>Jul</v>
      </c>
    </row>
    <row r="914" spans="1:6" x14ac:dyDescent="0.4">
      <c r="A914" s="20">
        <f>Électricité!N4551</f>
        <v>43654</v>
      </c>
      <c r="B914" s="21">
        <f>Électricité!O4551</f>
        <v>0.95833333333333337</v>
      </c>
      <c r="C914" s="22">
        <f>Électricité!P4551</f>
        <v>0</v>
      </c>
      <c r="D914" s="22">
        <f>Électricité!S4551</f>
        <v>0</v>
      </c>
      <c r="E914" s="23" t="str">
        <f t="shared" si="32"/>
        <v>07/08/2019 11:00:00 PM</v>
      </c>
      <c r="F914" s="23" t="str">
        <f t="shared" si="31"/>
        <v>Jul</v>
      </c>
    </row>
    <row r="915" spans="1:6" x14ac:dyDescent="0.4">
      <c r="A915" s="20">
        <f>Électricité!N4552</f>
        <v>43655</v>
      </c>
      <c r="B915" s="21">
        <f>Électricité!O4552</f>
        <v>3.1225022567582528E-17</v>
      </c>
      <c r="C915" s="22">
        <f>Électricité!P4552</f>
        <v>0</v>
      </c>
      <c r="D915" s="22">
        <f>Électricité!S4552</f>
        <v>0</v>
      </c>
      <c r="E915" s="23" t="str">
        <f t="shared" si="32"/>
        <v>07/09/2019 12:00:00 AM</v>
      </c>
      <c r="F915" s="23" t="str">
        <f t="shared" si="31"/>
        <v>Jul</v>
      </c>
    </row>
    <row r="916" spans="1:6" x14ac:dyDescent="0.4">
      <c r="A916" s="20">
        <f>Électricité!N4553</f>
        <v>43655</v>
      </c>
      <c r="B916" s="21">
        <f>Électricité!O4553</f>
        <v>4.1666666666666699E-2</v>
      </c>
      <c r="C916" s="22">
        <f>Électricité!P4553</f>
        <v>0</v>
      </c>
      <c r="D916" s="22">
        <f>Électricité!S4553</f>
        <v>0</v>
      </c>
      <c r="E916" s="23" t="str">
        <f t="shared" si="32"/>
        <v>07/09/2019 01:00:00 AM</v>
      </c>
      <c r="F916" s="23" t="str">
        <f t="shared" si="31"/>
        <v>Jul</v>
      </c>
    </row>
    <row r="917" spans="1:6" x14ac:dyDescent="0.4">
      <c r="A917" s="20">
        <f>Électricité!N4554</f>
        <v>43655</v>
      </c>
      <c r="B917" s="21">
        <f>Électricité!O4554</f>
        <v>8.333333333333337E-2</v>
      </c>
      <c r="C917" s="22">
        <f>Électricité!P4554</f>
        <v>0</v>
      </c>
      <c r="D917" s="22">
        <f>Électricité!S4554</f>
        <v>0</v>
      </c>
      <c r="E917" s="23" t="str">
        <f t="shared" si="32"/>
        <v>07/09/2019 02:00:00 AM</v>
      </c>
      <c r="F917" s="23" t="str">
        <f t="shared" si="31"/>
        <v>Jul</v>
      </c>
    </row>
    <row r="918" spans="1:6" x14ac:dyDescent="0.4">
      <c r="A918" s="20">
        <f>Électricité!N4555</f>
        <v>43655</v>
      </c>
      <c r="B918" s="21">
        <f>Électricité!O4555</f>
        <v>0.12500000000000006</v>
      </c>
      <c r="C918" s="22">
        <f>Électricité!P4555</f>
        <v>0</v>
      </c>
      <c r="D918" s="22">
        <f>Électricité!S4555</f>
        <v>0</v>
      </c>
      <c r="E918" s="23" t="str">
        <f t="shared" si="32"/>
        <v>07/09/2019 03:00:00 AM</v>
      </c>
      <c r="F918" s="23" t="str">
        <f t="shared" si="31"/>
        <v>Jul</v>
      </c>
    </row>
    <row r="919" spans="1:6" x14ac:dyDescent="0.4">
      <c r="A919" s="20">
        <f>Électricité!N4556</f>
        <v>43655</v>
      </c>
      <c r="B919" s="21">
        <f>Électricité!O4556</f>
        <v>0.16666666666666669</v>
      </c>
      <c r="C919" s="22">
        <f>Électricité!P4556</f>
        <v>0</v>
      </c>
      <c r="D919" s="22">
        <f>Électricité!S4556</f>
        <v>0</v>
      </c>
      <c r="E919" s="23" t="str">
        <f t="shared" si="32"/>
        <v>07/09/2019 04:00:00 AM</v>
      </c>
      <c r="F919" s="23" t="str">
        <f t="shared" si="31"/>
        <v>Jul</v>
      </c>
    </row>
    <row r="920" spans="1:6" x14ac:dyDescent="0.4">
      <c r="A920" s="20">
        <f>Électricité!N4557</f>
        <v>43655</v>
      </c>
      <c r="B920" s="21">
        <f>Électricité!O4557</f>
        <v>0.20833333333333337</v>
      </c>
      <c r="C920" s="22">
        <f>Électricité!P4557</f>
        <v>0</v>
      </c>
      <c r="D920" s="22">
        <f>Électricité!S4557</f>
        <v>0</v>
      </c>
      <c r="E920" s="23" t="str">
        <f t="shared" si="32"/>
        <v>07/09/2019 05:00:00 AM</v>
      </c>
      <c r="F920" s="23" t="str">
        <f t="shared" si="31"/>
        <v>Jul</v>
      </c>
    </row>
    <row r="921" spans="1:6" x14ac:dyDescent="0.4">
      <c r="A921" s="20">
        <f>Électricité!N4558</f>
        <v>43655</v>
      </c>
      <c r="B921" s="21">
        <f>Électricité!O4558</f>
        <v>0.25</v>
      </c>
      <c r="C921" s="22">
        <f>Électricité!P4558</f>
        <v>0</v>
      </c>
      <c r="D921" s="22">
        <f>Électricité!S4558</f>
        <v>0</v>
      </c>
      <c r="E921" s="23" t="str">
        <f t="shared" si="32"/>
        <v>07/09/2019 06:00:00 AM</v>
      </c>
      <c r="F921" s="23" t="str">
        <f t="shared" si="31"/>
        <v>Jul</v>
      </c>
    </row>
    <row r="922" spans="1:6" x14ac:dyDescent="0.4">
      <c r="A922" s="20">
        <f>Électricité!N4559</f>
        <v>43655</v>
      </c>
      <c r="B922" s="21">
        <f>Électricité!O4559</f>
        <v>0.29166666666666669</v>
      </c>
      <c r="C922" s="22">
        <f>Électricité!P4559</f>
        <v>0</v>
      </c>
      <c r="D922" s="22">
        <f>Électricité!S4559</f>
        <v>0</v>
      </c>
      <c r="E922" s="23" t="str">
        <f t="shared" si="32"/>
        <v>07/09/2019 07:00:00 AM</v>
      </c>
      <c r="F922" s="23" t="str">
        <f t="shared" si="31"/>
        <v>Jul</v>
      </c>
    </row>
    <row r="923" spans="1:6" x14ac:dyDescent="0.4">
      <c r="A923" s="20">
        <f>Électricité!N4560</f>
        <v>43655</v>
      </c>
      <c r="B923" s="21">
        <f>Électricité!O4560</f>
        <v>0.33333333333333337</v>
      </c>
      <c r="C923" s="22">
        <f>Électricité!P4560</f>
        <v>0</v>
      </c>
      <c r="D923" s="22">
        <f>Électricité!S4560</f>
        <v>0</v>
      </c>
      <c r="E923" s="23" t="str">
        <f t="shared" si="32"/>
        <v>07/09/2019 08:00:00 AM</v>
      </c>
      <c r="F923" s="23" t="str">
        <f t="shared" si="31"/>
        <v>Jul</v>
      </c>
    </row>
    <row r="924" spans="1:6" x14ac:dyDescent="0.4">
      <c r="A924" s="20">
        <f>Électricité!N4561</f>
        <v>43655</v>
      </c>
      <c r="B924" s="21">
        <f>Électricité!O4561</f>
        <v>0.375</v>
      </c>
      <c r="C924" s="22">
        <f>Électricité!P4561</f>
        <v>0</v>
      </c>
      <c r="D924" s="22">
        <f>Électricité!S4561</f>
        <v>0</v>
      </c>
      <c r="E924" s="23" t="str">
        <f t="shared" si="32"/>
        <v>07/09/2019 09:00:00 AM</v>
      </c>
      <c r="F924" s="23" t="str">
        <f t="shared" si="31"/>
        <v>Jul</v>
      </c>
    </row>
    <row r="925" spans="1:6" x14ac:dyDescent="0.4">
      <c r="A925" s="20">
        <f>Électricité!N4562</f>
        <v>43655</v>
      </c>
      <c r="B925" s="21">
        <f>Électricité!O4562</f>
        <v>0.41666666666666669</v>
      </c>
      <c r="C925" s="22">
        <f>Électricité!P4562</f>
        <v>0</v>
      </c>
      <c r="D925" s="22">
        <f>Électricité!S4562</f>
        <v>0</v>
      </c>
      <c r="E925" s="23" t="str">
        <f t="shared" si="32"/>
        <v>07/09/2019 10:00:00 AM</v>
      </c>
      <c r="F925" s="23" t="str">
        <f t="shared" si="31"/>
        <v>Jul</v>
      </c>
    </row>
    <row r="926" spans="1:6" x14ac:dyDescent="0.4">
      <c r="A926" s="20">
        <f>Électricité!N4563</f>
        <v>43655</v>
      </c>
      <c r="B926" s="21">
        <f>Électricité!O4563</f>
        <v>0.45833333333333337</v>
      </c>
      <c r="C926" s="22">
        <f>Électricité!P4563</f>
        <v>0</v>
      </c>
      <c r="D926" s="22">
        <f>Électricité!S4563</f>
        <v>0</v>
      </c>
      <c r="E926" s="23" t="str">
        <f t="shared" si="32"/>
        <v>07/09/2019 11:00:00 AM</v>
      </c>
      <c r="F926" s="23" t="str">
        <f t="shared" si="31"/>
        <v>Jul</v>
      </c>
    </row>
    <row r="927" spans="1:6" x14ac:dyDescent="0.4">
      <c r="A927" s="20">
        <f>Électricité!N4564</f>
        <v>43655</v>
      </c>
      <c r="B927" s="21">
        <f>Électricité!O4564</f>
        <v>0.50000000000000011</v>
      </c>
      <c r="C927" s="22">
        <f>Électricité!P4564</f>
        <v>0</v>
      </c>
      <c r="D927" s="22">
        <f>Électricité!S4564</f>
        <v>0</v>
      </c>
      <c r="E927" s="23" t="str">
        <f t="shared" si="32"/>
        <v>07/09/2019 12:00:00 PM</v>
      </c>
      <c r="F927" s="23" t="str">
        <f t="shared" si="31"/>
        <v>Jul</v>
      </c>
    </row>
    <row r="928" spans="1:6" x14ac:dyDescent="0.4">
      <c r="A928" s="20">
        <f>Électricité!N4565</f>
        <v>43655</v>
      </c>
      <c r="B928" s="21">
        <f>Électricité!O4565</f>
        <v>0.54166666666666674</v>
      </c>
      <c r="C928" s="22">
        <f>Électricité!P4565</f>
        <v>0</v>
      </c>
      <c r="D928" s="22">
        <f>Électricité!S4565</f>
        <v>0</v>
      </c>
      <c r="E928" s="23" t="str">
        <f t="shared" si="32"/>
        <v>07/09/2019 01:00:00 PM</v>
      </c>
      <c r="F928" s="23" t="str">
        <f t="shared" si="31"/>
        <v>Jul</v>
      </c>
    </row>
    <row r="929" spans="1:6" x14ac:dyDescent="0.4">
      <c r="A929" s="20">
        <f>Électricité!N4566</f>
        <v>43655</v>
      </c>
      <c r="B929" s="21">
        <f>Électricité!O4566</f>
        <v>0.58333333333333337</v>
      </c>
      <c r="C929" s="22">
        <f>Électricité!P4566</f>
        <v>0</v>
      </c>
      <c r="D929" s="22">
        <f>Électricité!S4566</f>
        <v>0</v>
      </c>
      <c r="E929" s="23" t="str">
        <f t="shared" si="32"/>
        <v>07/09/2019 02:00:00 PM</v>
      </c>
      <c r="F929" s="23" t="str">
        <f t="shared" si="31"/>
        <v>Jul</v>
      </c>
    </row>
    <row r="930" spans="1:6" x14ac:dyDescent="0.4">
      <c r="A930" s="20">
        <f>Électricité!N4567</f>
        <v>43655</v>
      </c>
      <c r="B930" s="21">
        <f>Électricité!O4567</f>
        <v>0.62500000000000011</v>
      </c>
      <c r="C930" s="22">
        <f>Électricité!P4567</f>
        <v>0</v>
      </c>
      <c r="D930" s="22">
        <f>Électricité!S4567</f>
        <v>0</v>
      </c>
      <c r="E930" s="23" t="str">
        <f t="shared" si="32"/>
        <v>07/09/2019 03:00:00 PM</v>
      </c>
      <c r="F930" s="23" t="str">
        <f t="shared" si="31"/>
        <v>Jul</v>
      </c>
    </row>
    <row r="931" spans="1:6" x14ac:dyDescent="0.4">
      <c r="A931" s="20">
        <f>Électricité!N4568</f>
        <v>43655</v>
      </c>
      <c r="B931" s="21">
        <f>Électricité!O4568</f>
        <v>0.66666666666666674</v>
      </c>
      <c r="C931" s="22">
        <f>Électricité!P4568</f>
        <v>0</v>
      </c>
      <c r="D931" s="22">
        <f>Électricité!S4568</f>
        <v>0</v>
      </c>
      <c r="E931" s="23" t="str">
        <f t="shared" si="32"/>
        <v>07/09/2019 04:00:00 PM</v>
      </c>
      <c r="F931" s="23" t="str">
        <f t="shared" si="31"/>
        <v>Jul</v>
      </c>
    </row>
    <row r="932" spans="1:6" x14ac:dyDescent="0.4">
      <c r="A932" s="20">
        <f>Électricité!N4569</f>
        <v>43655</v>
      </c>
      <c r="B932" s="21">
        <f>Électricité!O4569</f>
        <v>0.70833333333333337</v>
      </c>
      <c r="C932" s="22">
        <f>Électricité!P4569</f>
        <v>0</v>
      </c>
      <c r="D932" s="22">
        <f>Électricité!S4569</f>
        <v>0</v>
      </c>
      <c r="E932" s="23" t="str">
        <f t="shared" si="32"/>
        <v>07/09/2019 05:00:00 PM</v>
      </c>
      <c r="F932" s="23" t="str">
        <f t="shared" si="31"/>
        <v>Jul</v>
      </c>
    </row>
    <row r="933" spans="1:6" x14ac:dyDescent="0.4">
      <c r="A933" s="20">
        <f>Électricité!N4570</f>
        <v>43655</v>
      </c>
      <c r="B933" s="21">
        <f>Électricité!O4570</f>
        <v>0.75000000000000011</v>
      </c>
      <c r="C933" s="22">
        <f>Électricité!P4570</f>
        <v>0</v>
      </c>
      <c r="D933" s="22">
        <f>Électricité!S4570</f>
        <v>0</v>
      </c>
      <c r="E933" s="23" t="str">
        <f t="shared" si="32"/>
        <v>07/09/2019 06:00:00 PM</v>
      </c>
      <c r="F933" s="23" t="str">
        <f t="shared" si="31"/>
        <v>Jul</v>
      </c>
    </row>
    <row r="934" spans="1:6" x14ac:dyDescent="0.4">
      <c r="A934" s="20">
        <f>Électricité!N4571</f>
        <v>43655</v>
      </c>
      <c r="B934" s="21">
        <f>Électricité!O4571</f>
        <v>0.79166666666666674</v>
      </c>
      <c r="C934" s="22">
        <f>Électricité!P4571</f>
        <v>0</v>
      </c>
      <c r="D934" s="22">
        <f>Électricité!S4571</f>
        <v>0</v>
      </c>
      <c r="E934" s="23" t="str">
        <f t="shared" si="32"/>
        <v>07/09/2019 07:00:00 PM</v>
      </c>
      <c r="F934" s="23" t="str">
        <f t="shared" si="31"/>
        <v>Jul</v>
      </c>
    </row>
    <row r="935" spans="1:6" x14ac:dyDescent="0.4">
      <c r="A935" s="20">
        <f>Électricité!N4572</f>
        <v>43655</v>
      </c>
      <c r="B935" s="21">
        <f>Électricité!O4572</f>
        <v>0.83333333333333337</v>
      </c>
      <c r="C935" s="22">
        <f>Électricité!P4572</f>
        <v>0</v>
      </c>
      <c r="D935" s="22">
        <f>Électricité!S4572</f>
        <v>0</v>
      </c>
      <c r="E935" s="23" t="str">
        <f t="shared" si="32"/>
        <v>07/09/2019 08:00:00 PM</v>
      </c>
      <c r="F935" s="23" t="str">
        <f t="shared" si="31"/>
        <v>Jul</v>
      </c>
    </row>
    <row r="936" spans="1:6" x14ac:dyDescent="0.4">
      <c r="A936" s="20">
        <f>Électricité!N4573</f>
        <v>43655</v>
      </c>
      <c r="B936" s="21">
        <f>Électricité!O4573</f>
        <v>0.87500000000000011</v>
      </c>
      <c r="C936" s="22">
        <f>Électricité!P4573</f>
        <v>0</v>
      </c>
      <c r="D936" s="22">
        <f>Électricité!S4573</f>
        <v>0</v>
      </c>
      <c r="E936" s="23" t="str">
        <f t="shared" si="32"/>
        <v>07/09/2019 09:00:00 PM</v>
      </c>
      <c r="F936" s="23" t="str">
        <f t="shared" si="31"/>
        <v>Jul</v>
      </c>
    </row>
    <row r="937" spans="1:6" x14ac:dyDescent="0.4">
      <c r="A937" s="20">
        <f>Électricité!N4574</f>
        <v>43655</v>
      </c>
      <c r="B937" s="21">
        <f>Électricité!O4574</f>
        <v>0.91666666666666674</v>
      </c>
      <c r="C937" s="22">
        <f>Électricité!P4574</f>
        <v>0</v>
      </c>
      <c r="D937" s="22">
        <f>Électricité!S4574</f>
        <v>0</v>
      </c>
      <c r="E937" s="23" t="str">
        <f t="shared" si="32"/>
        <v>07/09/2019 10:00:00 PM</v>
      </c>
      <c r="F937" s="23" t="str">
        <f t="shared" si="31"/>
        <v>Jul</v>
      </c>
    </row>
    <row r="938" spans="1:6" x14ac:dyDescent="0.4">
      <c r="A938" s="20">
        <f>Électricité!N4575</f>
        <v>43655</v>
      </c>
      <c r="B938" s="21">
        <f>Électricité!O4575</f>
        <v>0.95833333333333337</v>
      </c>
      <c r="C938" s="22">
        <f>Électricité!P4575</f>
        <v>0</v>
      </c>
      <c r="D938" s="22">
        <f>Électricité!S4575</f>
        <v>0</v>
      </c>
      <c r="E938" s="23" t="str">
        <f t="shared" si="32"/>
        <v>07/09/2019 11:00:00 PM</v>
      </c>
      <c r="F938" s="23" t="str">
        <f t="shared" si="31"/>
        <v>Jul</v>
      </c>
    </row>
    <row r="939" spans="1:6" x14ac:dyDescent="0.4">
      <c r="A939" s="20">
        <f>Électricité!N4576</f>
        <v>43656</v>
      </c>
      <c r="B939" s="21">
        <f>Électricité!O4576</f>
        <v>3.1225022567582528E-17</v>
      </c>
      <c r="C939" s="22">
        <f>Électricité!P4576</f>
        <v>0</v>
      </c>
      <c r="D939" s="22">
        <f>Électricité!S4576</f>
        <v>0</v>
      </c>
      <c r="E939" s="23" t="str">
        <f t="shared" si="32"/>
        <v>07/10/2019 12:00:00 AM</v>
      </c>
      <c r="F939" s="23" t="str">
        <f t="shared" si="31"/>
        <v>Jul</v>
      </c>
    </row>
    <row r="940" spans="1:6" x14ac:dyDescent="0.4">
      <c r="A940" s="20">
        <f>Électricité!N4577</f>
        <v>43656</v>
      </c>
      <c r="B940" s="21">
        <f>Électricité!O4577</f>
        <v>4.1666666666666699E-2</v>
      </c>
      <c r="C940" s="22">
        <f>Électricité!P4577</f>
        <v>0</v>
      </c>
      <c r="D940" s="22">
        <f>Électricité!S4577</f>
        <v>0</v>
      </c>
      <c r="E940" s="23" t="str">
        <f t="shared" si="32"/>
        <v>07/10/2019 01:00:00 AM</v>
      </c>
      <c r="F940" s="23" t="str">
        <f t="shared" si="31"/>
        <v>Jul</v>
      </c>
    </row>
    <row r="941" spans="1:6" x14ac:dyDescent="0.4">
      <c r="A941" s="20">
        <f>Électricité!N4578</f>
        <v>43656</v>
      </c>
      <c r="B941" s="21">
        <f>Électricité!O4578</f>
        <v>8.333333333333337E-2</v>
      </c>
      <c r="C941" s="22">
        <f>Électricité!P4578</f>
        <v>0</v>
      </c>
      <c r="D941" s="22">
        <f>Électricité!S4578</f>
        <v>0</v>
      </c>
      <c r="E941" s="23" t="str">
        <f t="shared" si="32"/>
        <v>07/10/2019 02:00:00 AM</v>
      </c>
      <c r="F941" s="23" t="str">
        <f t="shared" si="31"/>
        <v>Jul</v>
      </c>
    </row>
    <row r="942" spans="1:6" x14ac:dyDescent="0.4">
      <c r="A942" s="20">
        <f>Électricité!N4579</f>
        <v>43656</v>
      </c>
      <c r="B942" s="21">
        <f>Électricité!O4579</f>
        <v>0.12500000000000006</v>
      </c>
      <c r="C942" s="22">
        <f>Électricité!P4579</f>
        <v>0</v>
      </c>
      <c r="D942" s="22">
        <f>Électricité!S4579</f>
        <v>0</v>
      </c>
      <c r="E942" s="23" t="str">
        <f t="shared" si="32"/>
        <v>07/10/2019 03:00:00 AM</v>
      </c>
      <c r="F942" s="23" t="str">
        <f t="shared" si="31"/>
        <v>Jul</v>
      </c>
    </row>
    <row r="943" spans="1:6" x14ac:dyDescent="0.4">
      <c r="A943" s="20">
        <f>Électricité!N4580</f>
        <v>43656</v>
      </c>
      <c r="B943" s="21">
        <f>Électricité!O4580</f>
        <v>0.16666666666666669</v>
      </c>
      <c r="C943" s="22">
        <f>Électricité!P4580</f>
        <v>0</v>
      </c>
      <c r="D943" s="22">
        <f>Électricité!S4580</f>
        <v>0</v>
      </c>
      <c r="E943" s="23" t="str">
        <f t="shared" si="32"/>
        <v>07/10/2019 04:00:00 AM</v>
      </c>
      <c r="F943" s="23" t="str">
        <f t="shared" si="31"/>
        <v>Jul</v>
      </c>
    </row>
    <row r="944" spans="1:6" x14ac:dyDescent="0.4">
      <c r="A944" s="20">
        <f>Électricité!N4581</f>
        <v>43656</v>
      </c>
      <c r="B944" s="21">
        <f>Électricité!O4581</f>
        <v>0.20833333333333337</v>
      </c>
      <c r="C944" s="22">
        <f>Électricité!P4581</f>
        <v>0</v>
      </c>
      <c r="D944" s="22">
        <f>Électricité!S4581</f>
        <v>0</v>
      </c>
      <c r="E944" s="23" t="str">
        <f t="shared" si="32"/>
        <v>07/10/2019 05:00:00 AM</v>
      </c>
      <c r="F944" s="23" t="str">
        <f t="shared" si="31"/>
        <v>Jul</v>
      </c>
    </row>
    <row r="945" spans="1:6" x14ac:dyDescent="0.4">
      <c r="A945" s="20">
        <f>Électricité!N4582</f>
        <v>43656</v>
      </c>
      <c r="B945" s="21">
        <f>Électricité!O4582</f>
        <v>0.25</v>
      </c>
      <c r="C945" s="22">
        <f>Électricité!P4582</f>
        <v>0</v>
      </c>
      <c r="D945" s="22">
        <f>Électricité!S4582</f>
        <v>0</v>
      </c>
      <c r="E945" s="23" t="str">
        <f t="shared" si="32"/>
        <v>07/10/2019 06:00:00 AM</v>
      </c>
      <c r="F945" s="23" t="str">
        <f t="shared" si="31"/>
        <v>Jul</v>
      </c>
    </row>
    <row r="946" spans="1:6" x14ac:dyDescent="0.4">
      <c r="A946" s="20">
        <f>Électricité!N4583</f>
        <v>43656</v>
      </c>
      <c r="B946" s="21">
        <f>Électricité!O4583</f>
        <v>0.29166666666666669</v>
      </c>
      <c r="C946" s="22">
        <f>Électricité!P4583</f>
        <v>0</v>
      </c>
      <c r="D946" s="22">
        <f>Électricité!S4583</f>
        <v>0</v>
      </c>
      <c r="E946" s="23" t="str">
        <f t="shared" si="32"/>
        <v>07/10/2019 07:00:00 AM</v>
      </c>
      <c r="F946" s="23" t="str">
        <f t="shared" si="31"/>
        <v>Jul</v>
      </c>
    </row>
    <row r="947" spans="1:6" x14ac:dyDescent="0.4">
      <c r="A947" s="20">
        <f>Électricité!N4584</f>
        <v>43656</v>
      </c>
      <c r="B947" s="21">
        <f>Électricité!O4584</f>
        <v>0.33333333333333337</v>
      </c>
      <c r="C947" s="22">
        <f>Électricité!P4584</f>
        <v>0</v>
      </c>
      <c r="D947" s="22">
        <f>Électricité!S4584</f>
        <v>0</v>
      </c>
      <c r="E947" s="23" t="str">
        <f t="shared" si="32"/>
        <v>07/10/2019 08:00:00 AM</v>
      </c>
      <c r="F947" s="23" t="str">
        <f t="shared" si="31"/>
        <v>Jul</v>
      </c>
    </row>
    <row r="948" spans="1:6" x14ac:dyDescent="0.4">
      <c r="A948" s="20">
        <f>Électricité!N4585</f>
        <v>43656</v>
      </c>
      <c r="B948" s="21">
        <f>Électricité!O4585</f>
        <v>0.375</v>
      </c>
      <c r="C948" s="22">
        <f>Électricité!P4585</f>
        <v>0</v>
      </c>
      <c r="D948" s="22">
        <f>Électricité!S4585</f>
        <v>0</v>
      </c>
      <c r="E948" s="23" t="str">
        <f t="shared" si="32"/>
        <v>07/10/2019 09:00:00 AM</v>
      </c>
      <c r="F948" s="23" t="str">
        <f t="shared" si="31"/>
        <v>Jul</v>
      </c>
    </row>
    <row r="949" spans="1:6" x14ac:dyDescent="0.4">
      <c r="A949" s="20">
        <f>Électricité!N4586</f>
        <v>43656</v>
      </c>
      <c r="B949" s="21">
        <f>Électricité!O4586</f>
        <v>0.41666666666666669</v>
      </c>
      <c r="C949" s="22">
        <f>Électricité!P4586</f>
        <v>0</v>
      </c>
      <c r="D949" s="22">
        <f>Électricité!S4586</f>
        <v>0</v>
      </c>
      <c r="E949" s="23" t="str">
        <f t="shared" si="32"/>
        <v>07/10/2019 10:00:00 AM</v>
      </c>
      <c r="F949" s="23" t="str">
        <f t="shared" si="31"/>
        <v>Jul</v>
      </c>
    </row>
    <row r="950" spans="1:6" x14ac:dyDescent="0.4">
      <c r="A950" s="20">
        <f>Électricité!N4587</f>
        <v>43656</v>
      </c>
      <c r="B950" s="21">
        <f>Électricité!O4587</f>
        <v>0.45833333333333337</v>
      </c>
      <c r="C950" s="22">
        <f>Électricité!P4587</f>
        <v>0</v>
      </c>
      <c r="D950" s="22">
        <f>Électricité!S4587</f>
        <v>0</v>
      </c>
      <c r="E950" s="23" t="str">
        <f t="shared" si="32"/>
        <v>07/10/2019 11:00:00 AM</v>
      </c>
      <c r="F950" s="23" t="str">
        <f t="shared" si="31"/>
        <v>Jul</v>
      </c>
    </row>
    <row r="951" spans="1:6" x14ac:dyDescent="0.4">
      <c r="A951" s="20">
        <f>Électricité!N4588</f>
        <v>43656</v>
      </c>
      <c r="B951" s="21">
        <f>Électricité!O4588</f>
        <v>0.50000000000000011</v>
      </c>
      <c r="C951" s="22">
        <f>Électricité!P4588</f>
        <v>0</v>
      </c>
      <c r="D951" s="22">
        <f>Électricité!S4588</f>
        <v>0</v>
      </c>
      <c r="E951" s="23" t="str">
        <f t="shared" si="32"/>
        <v>07/10/2019 12:00:00 PM</v>
      </c>
      <c r="F951" s="23" t="str">
        <f t="shared" si="31"/>
        <v>Jul</v>
      </c>
    </row>
    <row r="952" spans="1:6" x14ac:dyDescent="0.4">
      <c r="A952" s="20">
        <f>Électricité!N4589</f>
        <v>43656</v>
      </c>
      <c r="B952" s="21">
        <f>Électricité!O4589</f>
        <v>0.54166666666666674</v>
      </c>
      <c r="C952" s="22">
        <f>Électricité!P4589</f>
        <v>0</v>
      </c>
      <c r="D952" s="22">
        <f>Électricité!S4589</f>
        <v>0</v>
      </c>
      <c r="E952" s="23" t="str">
        <f t="shared" si="32"/>
        <v>07/10/2019 01:00:00 PM</v>
      </c>
      <c r="F952" s="23" t="str">
        <f t="shared" si="31"/>
        <v>Jul</v>
      </c>
    </row>
    <row r="953" spans="1:6" x14ac:dyDescent="0.4">
      <c r="A953" s="20">
        <f>Électricité!N4590</f>
        <v>43656</v>
      </c>
      <c r="B953" s="21">
        <f>Électricité!O4590</f>
        <v>0.58333333333333337</v>
      </c>
      <c r="C953" s="22">
        <f>Électricité!P4590</f>
        <v>0</v>
      </c>
      <c r="D953" s="22">
        <f>Électricité!S4590</f>
        <v>0</v>
      </c>
      <c r="E953" s="23" t="str">
        <f t="shared" si="32"/>
        <v>07/10/2019 02:00:00 PM</v>
      </c>
      <c r="F953" s="23" t="str">
        <f t="shared" si="31"/>
        <v>Jul</v>
      </c>
    </row>
    <row r="954" spans="1:6" x14ac:dyDescent="0.4">
      <c r="A954" s="20">
        <f>Électricité!N4591</f>
        <v>43656</v>
      </c>
      <c r="B954" s="21">
        <f>Électricité!O4591</f>
        <v>0.62500000000000011</v>
      </c>
      <c r="C954" s="22">
        <f>Électricité!P4591</f>
        <v>0</v>
      </c>
      <c r="D954" s="22">
        <f>Électricité!S4591</f>
        <v>0</v>
      </c>
      <c r="E954" s="23" t="str">
        <f t="shared" si="32"/>
        <v>07/10/2019 03:00:00 PM</v>
      </c>
      <c r="F954" s="23" t="str">
        <f t="shared" si="31"/>
        <v>Jul</v>
      </c>
    </row>
    <row r="955" spans="1:6" x14ac:dyDescent="0.4">
      <c r="A955" s="20">
        <f>Électricité!N4592</f>
        <v>43656</v>
      </c>
      <c r="B955" s="21">
        <f>Électricité!O4592</f>
        <v>0.66666666666666674</v>
      </c>
      <c r="C955" s="22">
        <f>Électricité!P4592</f>
        <v>0</v>
      </c>
      <c r="D955" s="22">
        <f>Électricité!S4592</f>
        <v>0</v>
      </c>
      <c r="E955" s="23" t="str">
        <f t="shared" si="32"/>
        <v>07/10/2019 04:00:00 PM</v>
      </c>
      <c r="F955" s="23" t="str">
        <f t="shared" si="31"/>
        <v>Jul</v>
      </c>
    </row>
    <row r="956" spans="1:6" x14ac:dyDescent="0.4">
      <c r="A956" s="20">
        <f>Électricité!N4593</f>
        <v>43656</v>
      </c>
      <c r="B956" s="21">
        <f>Électricité!O4593</f>
        <v>0.70833333333333337</v>
      </c>
      <c r="C956" s="22">
        <f>Électricité!P4593</f>
        <v>0</v>
      </c>
      <c r="D956" s="22">
        <f>Électricité!S4593</f>
        <v>0</v>
      </c>
      <c r="E956" s="23" t="str">
        <f t="shared" si="32"/>
        <v>07/10/2019 05:00:00 PM</v>
      </c>
      <c r="F956" s="23" t="str">
        <f t="shared" si="31"/>
        <v>Jul</v>
      </c>
    </row>
    <row r="957" spans="1:6" x14ac:dyDescent="0.4">
      <c r="A957" s="20">
        <f>Électricité!N4594</f>
        <v>43656</v>
      </c>
      <c r="B957" s="21">
        <f>Électricité!O4594</f>
        <v>0.75000000000000011</v>
      </c>
      <c r="C957" s="22">
        <f>Électricité!P4594</f>
        <v>0</v>
      </c>
      <c r="D957" s="22">
        <f>Électricité!S4594</f>
        <v>0</v>
      </c>
      <c r="E957" s="23" t="str">
        <f t="shared" si="32"/>
        <v>07/10/2019 06:00:00 PM</v>
      </c>
      <c r="F957" s="23" t="str">
        <f t="shared" si="31"/>
        <v>Jul</v>
      </c>
    </row>
    <row r="958" spans="1:6" x14ac:dyDescent="0.4">
      <c r="A958" s="20">
        <f>Électricité!N4595</f>
        <v>43656</v>
      </c>
      <c r="B958" s="21">
        <f>Électricité!O4595</f>
        <v>0.79166666666666674</v>
      </c>
      <c r="C958" s="22">
        <f>Électricité!P4595</f>
        <v>0</v>
      </c>
      <c r="D958" s="22">
        <f>Électricité!S4595</f>
        <v>0</v>
      </c>
      <c r="E958" s="23" t="str">
        <f t="shared" si="32"/>
        <v>07/10/2019 07:00:00 PM</v>
      </c>
      <c r="F958" s="23" t="str">
        <f t="shared" si="31"/>
        <v>Jul</v>
      </c>
    </row>
    <row r="959" spans="1:6" x14ac:dyDescent="0.4">
      <c r="A959" s="20">
        <f>Électricité!N4596</f>
        <v>43656</v>
      </c>
      <c r="B959" s="21">
        <f>Électricité!O4596</f>
        <v>0.83333333333333337</v>
      </c>
      <c r="C959" s="22">
        <f>Électricité!P4596</f>
        <v>0</v>
      </c>
      <c r="D959" s="22">
        <f>Électricité!S4596</f>
        <v>0</v>
      </c>
      <c r="E959" s="23" t="str">
        <f t="shared" si="32"/>
        <v>07/10/2019 08:00:00 PM</v>
      </c>
      <c r="F959" s="23" t="str">
        <f t="shared" si="31"/>
        <v>Jul</v>
      </c>
    </row>
    <row r="960" spans="1:6" x14ac:dyDescent="0.4">
      <c r="A960" s="20">
        <f>Électricité!N4597</f>
        <v>43656</v>
      </c>
      <c r="B960" s="21">
        <f>Électricité!O4597</f>
        <v>0.87500000000000011</v>
      </c>
      <c r="C960" s="22">
        <f>Électricité!P4597</f>
        <v>0</v>
      </c>
      <c r="D960" s="22">
        <f>Électricité!S4597</f>
        <v>0</v>
      </c>
      <c r="E960" s="23" t="str">
        <f t="shared" si="32"/>
        <v>07/10/2019 09:00:00 PM</v>
      </c>
      <c r="F960" s="23" t="str">
        <f t="shared" si="31"/>
        <v>Jul</v>
      </c>
    </row>
    <row r="961" spans="1:6" x14ac:dyDescent="0.4">
      <c r="A961" s="20">
        <f>Électricité!N4598</f>
        <v>43656</v>
      </c>
      <c r="B961" s="21">
        <f>Électricité!O4598</f>
        <v>0.91666666666666674</v>
      </c>
      <c r="C961" s="22">
        <f>Électricité!P4598</f>
        <v>0</v>
      </c>
      <c r="D961" s="22">
        <f>Électricité!S4598</f>
        <v>0</v>
      </c>
      <c r="E961" s="23" t="str">
        <f t="shared" si="32"/>
        <v>07/10/2019 10:00:00 PM</v>
      </c>
      <c r="F961" s="23" t="str">
        <f t="shared" si="31"/>
        <v>Jul</v>
      </c>
    </row>
    <row r="962" spans="1:6" x14ac:dyDescent="0.4">
      <c r="A962" s="20">
        <f>Électricité!N4599</f>
        <v>43656</v>
      </c>
      <c r="B962" s="21">
        <f>Électricité!O4599</f>
        <v>0.95833333333333337</v>
      </c>
      <c r="C962" s="22">
        <f>Électricité!P4599</f>
        <v>0</v>
      </c>
      <c r="D962" s="22">
        <f>Électricité!S4599</f>
        <v>0</v>
      </c>
      <c r="E962" s="23" t="str">
        <f t="shared" si="32"/>
        <v>07/10/2019 11:00:00 PM</v>
      </c>
      <c r="F962" s="23" t="str">
        <f t="shared" si="31"/>
        <v>Jul</v>
      </c>
    </row>
    <row r="963" spans="1:6" x14ac:dyDescent="0.4">
      <c r="A963" s="20">
        <f>Électricité!N4600</f>
        <v>43657</v>
      </c>
      <c r="B963" s="21">
        <f>Électricité!O4600</f>
        <v>3.1225022567582528E-17</v>
      </c>
      <c r="C963" s="22">
        <f>Électricité!P4600</f>
        <v>0</v>
      </c>
      <c r="D963" s="22">
        <f>Électricité!S4600</f>
        <v>0</v>
      </c>
      <c r="E963" s="23" t="str">
        <f t="shared" si="32"/>
        <v>07/11/2019 12:00:00 AM</v>
      </c>
      <c r="F963" s="23" t="str">
        <f t="shared" ref="F963:F1026" si="33">TEXT(A963,"mmm")</f>
        <v>Jul</v>
      </c>
    </row>
    <row r="964" spans="1:6" x14ac:dyDescent="0.4">
      <c r="A964" s="20">
        <f>Électricité!N4601</f>
        <v>43657</v>
      </c>
      <c r="B964" s="21">
        <f>Électricité!O4601</f>
        <v>4.1666666666666699E-2</v>
      </c>
      <c r="C964" s="22">
        <f>Électricité!P4601</f>
        <v>0</v>
      </c>
      <c r="D964" s="22">
        <f>Électricité!S4601</f>
        <v>0</v>
      </c>
      <c r="E964" s="23" t="str">
        <f t="shared" si="32"/>
        <v>07/11/2019 01:00:00 AM</v>
      </c>
      <c r="F964" s="23" t="str">
        <f t="shared" si="33"/>
        <v>Jul</v>
      </c>
    </row>
    <row r="965" spans="1:6" x14ac:dyDescent="0.4">
      <c r="A965" s="20">
        <f>Électricité!N4602</f>
        <v>43657</v>
      </c>
      <c r="B965" s="21">
        <f>Électricité!O4602</f>
        <v>8.333333333333337E-2</v>
      </c>
      <c r="C965" s="22">
        <f>Électricité!P4602</f>
        <v>0</v>
      </c>
      <c r="D965" s="22">
        <f>Électricité!S4602</f>
        <v>0</v>
      </c>
      <c r="E965" s="23" t="str">
        <f t="shared" si="32"/>
        <v>07/11/2019 02:00:00 AM</v>
      </c>
      <c r="F965" s="23" t="str">
        <f t="shared" si="33"/>
        <v>Jul</v>
      </c>
    </row>
    <row r="966" spans="1:6" x14ac:dyDescent="0.4">
      <c r="A966" s="20">
        <f>Électricité!N4603</f>
        <v>43657</v>
      </c>
      <c r="B966" s="21">
        <f>Électricité!O4603</f>
        <v>0.12500000000000006</v>
      </c>
      <c r="C966" s="22">
        <f>Électricité!P4603</f>
        <v>0</v>
      </c>
      <c r="D966" s="22">
        <f>Électricité!S4603</f>
        <v>0</v>
      </c>
      <c r="E966" s="23" t="str">
        <f t="shared" si="32"/>
        <v>07/11/2019 03:00:00 AM</v>
      </c>
      <c r="F966" s="23" t="str">
        <f t="shared" si="33"/>
        <v>Jul</v>
      </c>
    </row>
    <row r="967" spans="1:6" x14ac:dyDescent="0.4">
      <c r="A967" s="20">
        <f>Électricité!N4604</f>
        <v>43657</v>
      </c>
      <c r="B967" s="21">
        <f>Électricité!O4604</f>
        <v>0.16666666666666669</v>
      </c>
      <c r="C967" s="22">
        <f>Électricité!P4604</f>
        <v>0</v>
      </c>
      <c r="D967" s="22">
        <f>Électricité!S4604</f>
        <v>0</v>
      </c>
      <c r="E967" s="23" t="str">
        <f t="shared" si="32"/>
        <v>07/11/2019 04:00:00 AM</v>
      </c>
      <c r="F967" s="23" t="str">
        <f t="shared" si="33"/>
        <v>Jul</v>
      </c>
    </row>
    <row r="968" spans="1:6" x14ac:dyDescent="0.4">
      <c r="A968" s="20">
        <f>Électricité!N4605</f>
        <v>43657</v>
      </c>
      <c r="B968" s="21">
        <f>Électricité!O4605</f>
        <v>0.20833333333333337</v>
      </c>
      <c r="C968" s="22">
        <f>Électricité!P4605</f>
        <v>0</v>
      </c>
      <c r="D968" s="22">
        <f>Électricité!S4605</f>
        <v>0</v>
      </c>
      <c r="E968" s="23" t="str">
        <f t="shared" si="32"/>
        <v>07/11/2019 05:00:00 AM</v>
      </c>
      <c r="F968" s="23" t="str">
        <f t="shared" si="33"/>
        <v>Jul</v>
      </c>
    </row>
    <row r="969" spans="1:6" x14ac:dyDescent="0.4">
      <c r="A969" s="20">
        <f>Électricité!N4606</f>
        <v>43657</v>
      </c>
      <c r="B969" s="21">
        <f>Électricité!O4606</f>
        <v>0.25</v>
      </c>
      <c r="C969" s="22">
        <f>Électricité!P4606</f>
        <v>0</v>
      </c>
      <c r="D969" s="22">
        <f>Électricité!S4606</f>
        <v>0</v>
      </c>
      <c r="E969" s="23" t="str">
        <f t="shared" si="32"/>
        <v>07/11/2019 06:00:00 AM</v>
      </c>
      <c r="F969" s="23" t="str">
        <f t="shared" si="33"/>
        <v>Jul</v>
      </c>
    </row>
    <row r="970" spans="1:6" x14ac:dyDescent="0.4">
      <c r="A970" s="20">
        <f>Électricité!N4607</f>
        <v>43657</v>
      </c>
      <c r="B970" s="21">
        <f>Électricité!O4607</f>
        <v>0.29166666666666669</v>
      </c>
      <c r="C970" s="22">
        <f>Électricité!P4607</f>
        <v>0</v>
      </c>
      <c r="D970" s="22">
        <f>Électricité!S4607</f>
        <v>0</v>
      </c>
      <c r="E970" s="23" t="str">
        <f t="shared" si="32"/>
        <v>07/11/2019 07:00:00 AM</v>
      </c>
      <c r="F970" s="23" t="str">
        <f t="shared" si="33"/>
        <v>Jul</v>
      </c>
    </row>
    <row r="971" spans="1:6" x14ac:dyDescent="0.4">
      <c r="A971" s="20">
        <f>Électricité!N4608</f>
        <v>43657</v>
      </c>
      <c r="B971" s="21">
        <f>Électricité!O4608</f>
        <v>0.33333333333333337</v>
      </c>
      <c r="C971" s="22">
        <f>Électricité!P4608</f>
        <v>0</v>
      </c>
      <c r="D971" s="22">
        <f>Électricité!S4608</f>
        <v>0</v>
      </c>
      <c r="E971" s="23" t="str">
        <f t="shared" si="32"/>
        <v>07/11/2019 08:00:00 AM</v>
      </c>
      <c r="F971" s="23" t="str">
        <f t="shared" si="33"/>
        <v>Jul</v>
      </c>
    </row>
    <row r="972" spans="1:6" x14ac:dyDescent="0.4">
      <c r="A972" s="20">
        <f>Électricité!N4609</f>
        <v>43657</v>
      </c>
      <c r="B972" s="21">
        <f>Électricité!O4609</f>
        <v>0.375</v>
      </c>
      <c r="C972" s="22">
        <f>Électricité!P4609</f>
        <v>0</v>
      </c>
      <c r="D972" s="22">
        <f>Électricité!S4609</f>
        <v>0</v>
      </c>
      <c r="E972" s="23" t="str">
        <f t="shared" ref="E972:E1035" si="34">CONCATENATE(TEXT(A972,"mm/dd/yyyy")," ",TEXT(B972,"hh:mm:ss AM/PM"))</f>
        <v>07/11/2019 09:00:00 AM</v>
      </c>
      <c r="F972" s="23" t="str">
        <f t="shared" si="33"/>
        <v>Jul</v>
      </c>
    </row>
    <row r="973" spans="1:6" x14ac:dyDescent="0.4">
      <c r="A973" s="20">
        <f>Électricité!N4610</f>
        <v>43657</v>
      </c>
      <c r="B973" s="21">
        <f>Électricité!O4610</f>
        <v>0.41666666666666669</v>
      </c>
      <c r="C973" s="22">
        <f>Électricité!P4610</f>
        <v>0</v>
      </c>
      <c r="D973" s="22">
        <f>Électricité!S4610</f>
        <v>0</v>
      </c>
      <c r="E973" s="23" t="str">
        <f t="shared" si="34"/>
        <v>07/11/2019 10:00:00 AM</v>
      </c>
      <c r="F973" s="23" t="str">
        <f t="shared" si="33"/>
        <v>Jul</v>
      </c>
    </row>
    <row r="974" spans="1:6" x14ac:dyDescent="0.4">
      <c r="A974" s="20">
        <f>Électricité!N4611</f>
        <v>43657</v>
      </c>
      <c r="B974" s="21">
        <f>Électricité!O4611</f>
        <v>0.45833333333333337</v>
      </c>
      <c r="C974" s="22">
        <f>Électricité!P4611</f>
        <v>0</v>
      </c>
      <c r="D974" s="22">
        <f>Électricité!S4611</f>
        <v>0</v>
      </c>
      <c r="E974" s="23" t="str">
        <f t="shared" si="34"/>
        <v>07/11/2019 11:00:00 AM</v>
      </c>
      <c r="F974" s="23" t="str">
        <f t="shared" si="33"/>
        <v>Jul</v>
      </c>
    </row>
    <row r="975" spans="1:6" x14ac:dyDescent="0.4">
      <c r="A975" s="20">
        <f>Électricité!N4612</f>
        <v>43657</v>
      </c>
      <c r="B975" s="21">
        <f>Électricité!O4612</f>
        <v>0.50000000000000011</v>
      </c>
      <c r="C975" s="22">
        <f>Électricité!P4612</f>
        <v>0</v>
      </c>
      <c r="D975" s="22">
        <f>Électricité!S4612</f>
        <v>0</v>
      </c>
      <c r="E975" s="23" t="str">
        <f t="shared" si="34"/>
        <v>07/11/2019 12:00:00 PM</v>
      </c>
      <c r="F975" s="23" t="str">
        <f t="shared" si="33"/>
        <v>Jul</v>
      </c>
    </row>
    <row r="976" spans="1:6" x14ac:dyDescent="0.4">
      <c r="A976" s="20">
        <f>Électricité!N4613</f>
        <v>43657</v>
      </c>
      <c r="B976" s="21">
        <f>Électricité!O4613</f>
        <v>0.54166666666666674</v>
      </c>
      <c r="C976" s="22">
        <f>Électricité!P4613</f>
        <v>0</v>
      </c>
      <c r="D976" s="22">
        <f>Électricité!S4613</f>
        <v>0</v>
      </c>
      <c r="E976" s="23" t="str">
        <f t="shared" si="34"/>
        <v>07/11/2019 01:00:00 PM</v>
      </c>
      <c r="F976" s="23" t="str">
        <f t="shared" si="33"/>
        <v>Jul</v>
      </c>
    </row>
    <row r="977" spans="1:6" x14ac:dyDescent="0.4">
      <c r="A977" s="20">
        <f>Électricité!N4614</f>
        <v>43657</v>
      </c>
      <c r="B977" s="21">
        <f>Électricité!O4614</f>
        <v>0.58333333333333337</v>
      </c>
      <c r="C977" s="22">
        <f>Électricité!P4614</f>
        <v>0</v>
      </c>
      <c r="D977" s="22">
        <f>Électricité!S4614</f>
        <v>0</v>
      </c>
      <c r="E977" s="23" t="str">
        <f t="shared" si="34"/>
        <v>07/11/2019 02:00:00 PM</v>
      </c>
      <c r="F977" s="23" t="str">
        <f t="shared" si="33"/>
        <v>Jul</v>
      </c>
    </row>
    <row r="978" spans="1:6" x14ac:dyDescent="0.4">
      <c r="A978" s="20">
        <f>Électricité!N4615</f>
        <v>43657</v>
      </c>
      <c r="B978" s="21">
        <f>Électricité!O4615</f>
        <v>0.62500000000000011</v>
      </c>
      <c r="C978" s="22">
        <f>Électricité!P4615</f>
        <v>0</v>
      </c>
      <c r="D978" s="22">
        <f>Électricité!S4615</f>
        <v>0</v>
      </c>
      <c r="E978" s="23" t="str">
        <f t="shared" si="34"/>
        <v>07/11/2019 03:00:00 PM</v>
      </c>
      <c r="F978" s="23" t="str">
        <f t="shared" si="33"/>
        <v>Jul</v>
      </c>
    </row>
    <row r="979" spans="1:6" x14ac:dyDescent="0.4">
      <c r="A979" s="20">
        <f>Électricité!N4616</f>
        <v>43657</v>
      </c>
      <c r="B979" s="21">
        <f>Électricité!O4616</f>
        <v>0.66666666666666674</v>
      </c>
      <c r="C979" s="22">
        <f>Électricité!P4616</f>
        <v>0</v>
      </c>
      <c r="D979" s="22">
        <f>Électricité!S4616</f>
        <v>0</v>
      </c>
      <c r="E979" s="23" t="str">
        <f t="shared" si="34"/>
        <v>07/11/2019 04:00:00 PM</v>
      </c>
      <c r="F979" s="23" t="str">
        <f t="shared" si="33"/>
        <v>Jul</v>
      </c>
    </row>
    <row r="980" spans="1:6" x14ac:dyDescent="0.4">
      <c r="A980" s="20">
        <f>Électricité!N4617</f>
        <v>43657</v>
      </c>
      <c r="B980" s="21">
        <f>Électricité!O4617</f>
        <v>0.70833333333333337</v>
      </c>
      <c r="C980" s="22">
        <f>Électricité!P4617</f>
        <v>0</v>
      </c>
      <c r="D980" s="22">
        <f>Électricité!S4617</f>
        <v>0</v>
      </c>
      <c r="E980" s="23" t="str">
        <f t="shared" si="34"/>
        <v>07/11/2019 05:00:00 PM</v>
      </c>
      <c r="F980" s="23" t="str">
        <f t="shared" si="33"/>
        <v>Jul</v>
      </c>
    </row>
    <row r="981" spans="1:6" x14ac:dyDescent="0.4">
      <c r="A981" s="20">
        <f>Électricité!N4618</f>
        <v>43657</v>
      </c>
      <c r="B981" s="21">
        <f>Électricité!O4618</f>
        <v>0.75000000000000011</v>
      </c>
      <c r="C981" s="22">
        <f>Électricité!P4618</f>
        <v>0</v>
      </c>
      <c r="D981" s="22">
        <f>Électricité!S4618</f>
        <v>0</v>
      </c>
      <c r="E981" s="23" t="str">
        <f t="shared" si="34"/>
        <v>07/11/2019 06:00:00 PM</v>
      </c>
      <c r="F981" s="23" t="str">
        <f t="shared" si="33"/>
        <v>Jul</v>
      </c>
    </row>
    <row r="982" spans="1:6" x14ac:dyDescent="0.4">
      <c r="A982" s="20">
        <f>Électricité!N4619</f>
        <v>43657</v>
      </c>
      <c r="B982" s="21">
        <f>Électricité!O4619</f>
        <v>0.79166666666666674</v>
      </c>
      <c r="C982" s="22">
        <f>Électricité!P4619</f>
        <v>0</v>
      </c>
      <c r="D982" s="22">
        <f>Électricité!S4619</f>
        <v>0</v>
      </c>
      <c r="E982" s="23" t="str">
        <f t="shared" si="34"/>
        <v>07/11/2019 07:00:00 PM</v>
      </c>
      <c r="F982" s="23" t="str">
        <f t="shared" si="33"/>
        <v>Jul</v>
      </c>
    </row>
    <row r="983" spans="1:6" x14ac:dyDescent="0.4">
      <c r="A983" s="20">
        <f>Électricité!N4620</f>
        <v>43657</v>
      </c>
      <c r="B983" s="21">
        <f>Électricité!O4620</f>
        <v>0.83333333333333337</v>
      </c>
      <c r="C983" s="22">
        <f>Électricité!P4620</f>
        <v>0</v>
      </c>
      <c r="D983" s="22">
        <f>Électricité!S4620</f>
        <v>0</v>
      </c>
      <c r="E983" s="23" t="str">
        <f t="shared" si="34"/>
        <v>07/11/2019 08:00:00 PM</v>
      </c>
      <c r="F983" s="23" t="str">
        <f t="shared" si="33"/>
        <v>Jul</v>
      </c>
    </row>
    <row r="984" spans="1:6" x14ac:dyDescent="0.4">
      <c r="A984" s="20">
        <f>Électricité!N4621</f>
        <v>43657</v>
      </c>
      <c r="B984" s="21">
        <f>Électricité!O4621</f>
        <v>0.87500000000000011</v>
      </c>
      <c r="C984" s="22">
        <f>Électricité!P4621</f>
        <v>0</v>
      </c>
      <c r="D984" s="22">
        <f>Électricité!S4621</f>
        <v>0</v>
      </c>
      <c r="E984" s="23" t="str">
        <f t="shared" si="34"/>
        <v>07/11/2019 09:00:00 PM</v>
      </c>
      <c r="F984" s="23" t="str">
        <f t="shared" si="33"/>
        <v>Jul</v>
      </c>
    </row>
    <row r="985" spans="1:6" x14ac:dyDescent="0.4">
      <c r="A985" s="20">
        <f>Électricité!N4622</f>
        <v>43657</v>
      </c>
      <c r="B985" s="21">
        <f>Électricité!O4622</f>
        <v>0.91666666666666674</v>
      </c>
      <c r="C985" s="22">
        <f>Électricité!P4622</f>
        <v>0</v>
      </c>
      <c r="D985" s="22">
        <f>Électricité!S4622</f>
        <v>0</v>
      </c>
      <c r="E985" s="23" t="str">
        <f t="shared" si="34"/>
        <v>07/11/2019 10:00:00 PM</v>
      </c>
      <c r="F985" s="23" t="str">
        <f t="shared" si="33"/>
        <v>Jul</v>
      </c>
    </row>
    <row r="986" spans="1:6" x14ac:dyDescent="0.4">
      <c r="A986" s="20">
        <f>Électricité!N4623</f>
        <v>43657</v>
      </c>
      <c r="B986" s="21">
        <f>Électricité!O4623</f>
        <v>0.95833333333333337</v>
      </c>
      <c r="C986" s="22">
        <f>Électricité!P4623</f>
        <v>0</v>
      </c>
      <c r="D986" s="22">
        <f>Électricité!S4623</f>
        <v>0</v>
      </c>
      <c r="E986" s="23" t="str">
        <f t="shared" si="34"/>
        <v>07/11/2019 11:00:00 PM</v>
      </c>
      <c r="F986" s="23" t="str">
        <f t="shared" si="33"/>
        <v>Jul</v>
      </c>
    </row>
    <row r="987" spans="1:6" x14ac:dyDescent="0.4">
      <c r="A987" s="20">
        <f>Électricité!N4624</f>
        <v>43658</v>
      </c>
      <c r="B987" s="21">
        <f>Électricité!O4624</f>
        <v>3.1225022567582528E-17</v>
      </c>
      <c r="C987" s="22">
        <f>Électricité!P4624</f>
        <v>0</v>
      </c>
      <c r="D987" s="22">
        <f>Électricité!S4624</f>
        <v>0</v>
      </c>
      <c r="E987" s="23" t="str">
        <f t="shared" si="34"/>
        <v>07/12/2019 12:00:00 AM</v>
      </c>
      <c r="F987" s="23" t="str">
        <f t="shared" si="33"/>
        <v>Jul</v>
      </c>
    </row>
    <row r="988" spans="1:6" x14ac:dyDescent="0.4">
      <c r="A988" s="20">
        <f>Électricité!N4625</f>
        <v>43658</v>
      </c>
      <c r="B988" s="21">
        <f>Électricité!O4625</f>
        <v>4.1666666666666699E-2</v>
      </c>
      <c r="C988" s="22">
        <f>Électricité!P4625</f>
        <v>0</v>
      </c>
      <c r="D988" s="22">
        <f>Électricité!S4625</f>
        <v>0</v>
      </c>
      <c r="E988" s="23" t="str">
        <f t="shared" si="34"/>
        <v>07/12/2019 01:00:00 AM</v>
      </c>
      <c r="F988" s="23" t="str">
        <f t="shared" si="33"/>
        <v>Jul</v>
      </c>
    </row>
    <row r="989" spans="1:6" x14ac:dyDescent="0.4">
      <c r="A989" s="20">
        <f>Électricité!N4626</f>
        <v>43658</v>
      </c>
      <c r="B989" s="21">
        <f>Électricité!O4626</f>
        <v>8.333333333333337E-2</v>
      </c>
      <c r="C989" s="22">
        <f>Électricité!P4626</f>
        <v>0</v>
      </c>
      <c r="D989" s="22">
        <f>Électricité!S4626</f>
        <v>0</v>
      </c>
      <c r="E989" s="23" t="str">
        <f t="shared" si="34"/>
        <v>07/12/2019 02:00:00 AM</v>
      </c>
      <c r="F989" s="23" t="str">
        <f t="shared" si="33"/>
        <v>Jul</v>
      </c>
    </row>
    <row r="990" spans="1:6" x14ac:dyDescent="0.4">
      <c r="A990" s="20">
        <f>Électricité!N4627</f>
        <v>43658</v>
      </c>
      <c r="B990" s="21">
        <f>Électricité!O4627</f>
        <v>0.12500000000000006</v>
      </c>
      <c r="C990" s="22">
        <f>Électricité!P4627</f>
        <v>0</v>
      </c>
      <c r="D990" s="22">
        <f>Électricité!S4627</f>
        <v>0</v>
      </c>
      <c r="E990" s="23" t="str">
        <f t="shared" si="34"/>
        <v>07/12/2019 03:00:00 AM</v>
      </c>
      <c r="F990" s="23" t="str">
        <f t="shared" si="33"/>
        <v>Jul</v>
      </c>
    </row>
    <row r="991" spans="1:6" x14ac:dyDescent="0.4">
      <c r="A991" s="20">
        <f>Électricité!N4628</f>
        <v>43658</v>
      </c>
      <c r="B991" s="21">
        <f>Électricité!O4628</f>
        <v>0.16666666666666669</v>
      </c>
      <c r="C991" s="22">
        <f>Électricité!P4628</f>
        <v>0</v>
      </c>
      <c r="D991" s="22">
        <f>Électricité!S4628</f>
        <v>0</v>
      </c>
      <c r="E991" s="23" t="str">
        <f t="shared" si="34"/>
        <v>07/12/2019 04:00:00 AM</v>
      </c>
      <c r="F991" s="23" t="str">
        <f t="shared" si="33"/>
        <v>Jul</v>
      </c>
    </row>
    <row r="992" spans="1:6" x14ac:dyDescent="0.4">
      <c r="A992" s="20">
        <f>Électricité!N4629</f>
        <v>43658</v>
      </c>
      <c r="B992" s="21">
        <f>Électricité!O4629</f>
        <v>0.20833333333333337</v>
      </c>
      <c r="C992" s="22">
        <f>Électricité!P4629</f>
        <v>0</v>
      </c>
      <c r="D992" s="22">
        <f>Électricité!S4629</f>
        <v>0</v>
      </c>
      <c r="E992" s="23" t="str">
        <f t="shared" si="34"/>
        <v>07/12/2019 05:00:00 AM</v>
      </c>
      <c r="F992" s="23" t="str">
        <f t="shared" si="33"/>
        <v>Jul</v>
      </c>
    </row>
    <row r="993" spans="1:6" x14ac:dyDescent="0.4">
      <c r="A993" s="20">
        <f>Électricité!N4630</f>
        <v>43658</v>
      </c>
      <c r="B993" s="21">
        <f>Électricité!O4630</f>
        <v>0.25</v>
      </c>
      <c r="C993" s="22">
        <f>Électricité!P4630</f>
        <v>0</v>
      </c>
      <c r="D993" s="22">
        <f>Électricité!S4630</f>
        <v>0</v>
      </c>
      <c r="E993" s="23" t="str">
        <f t="shared" si="34"/>
        <v>07/12/2019 06:00:00 AM</v>
      </c>
      <c r="F993" s="23" t="str">
        <f t="shared" si="33"/>
        <v>Jul</v>
      </c>
    </row>
    <row r="994" spans="1:6" x14ac:dyDescent="0.4">
      <c r="A994" s="20">
        <f>Électricité!N4631</f>
        <v>43658</v>
      </c>
      <c r="B994" s="21">
        <f>Électricité!O4631</f>
        <v>0.29166666666666669</v>
      </c>
      <c r="C994" s="22">
        <f>Électricité!P4631</f>
        <v>0</v>
      </c>
      <c r="D994" s="22">
        <f>Électricité!S4631</f>
        <v>0</v>
      </c>
      <c r="E994" s="23" t="str">
        <f t="shared" si="34"/>
        <v>07/12/2019 07:00:00 AM</v>
      </c>
      <c r="F994" s="23" t="str">
        <f t="shared" si="33"/>
        <v>Jul</v>
      </c>
    </row>
    <row r="995" spans="1:6" x14ac:dyDescent="0.4">
      <c r="A995" s="20">
        <f>Électricité!N4632</f>
        <v>43658</v>
      </c>
      <c r="B995" s="21">
        <f>Électricité!O4632</f>
        <v>0.33333333333333337</v>
      </c>
      <c r="C995" s="22">
        <f>Électricité!P4632</f>
        <v>0</v>
      </c>
      <c r="D995" s="22">
        <f>Électricité!S4632</f>
        <v>0</v>
      </c>
      <c r="E995" s="23" t="str">
        <f t="shared" si="34"/>
        <v>07/12/2019 08:00:00 AM</v>
      </c>
      <c r="F995" s="23" t="str">
        <f t="shared" si="33"/>
        <v>Jul</v>
      </c>
    </row>
    <row r="996" spans="1:6" x14ac:dyDescent="0.4">
      <c r="A996" s="20">
        <f>Électricité!N4633</f>
        <v>43658</v>
      </c>
      <c r="B996" s="21">
        <f>Électricité!O4633</f>
        <v>0.375</v>
      </c>
      <c r="C996" s="22">
        <f>Électricité!P4633</f>
        <v>0</v>
      </c>
      <c r="D996" s="22">
        <f>Électricité!S4633</f>
        <v>0</v>
      </c>
      <c r="E996" s="23" t="str">
        <f t="shared" si="34"/>
        <v>07/12/2019 09:00:00 AM</v>
      </c>
      <c r="F996" s="23" t="str">
        <f t="shared" si="33"/>
        <v>Jul</v>
      </c>
    </row>
    <row r="997" spans="1:6" x14ac:dyDescent="0.4">
      <c r="A997" s="20">
        <f>Électricité!N4634</f>
        <v>43658</v>
      </c>
      <c r="B997" s="21">
        <f>Électricité!O4634</f>
        <v>0.41666666666666669</v>
      </c>
      <c r="C997" s="22">
        <f>Électricité!P4634</f>
        <v>0</v>
      </c>
      <c r="D997" s="22">
        <f>Électricité!S4634</f>
        <v>0</v>
      </c>
      <c r="E997" s="23" t="str">
        <f t="shared" si="34"/>
        <v>07/12/2019 10:00:00 AM</v>
      </c>
      <c r="F997" s="23" t="str">
        <f t="shared" si="33"/>
        <v>Jul</v>
      </c>
    </row>
    <row r="998" spans="1:6" x14ac:dyDescent="0.4">
      <c r="A998" s="20">
        <f>Électricité!N4635</f>
        <v>43658</v>
      </c>
      <c r="B998" s="21">
        <f>Électricité!O4635</f>
        <v>0.45833333333333337</v>
      </c>
      <c r="C998" s="22">
        <f>Électricité!P4635</f>
        <v>0</v>
      </c>
      <c r="D998" s="22">
        <f>Électricité!S4635</f>
        <v>0</v>
      </c>
      <c r="E998" s="23" t="str">
        <f t="shared" si="34"/>
        <v>07/12/2019 11:00:00 AM</v>
      </c>
      <c r="F998" s="23" t="str">
        <f t="shared" si="33"/>
        <v>Jul</v>
      </c>
    </row>
    <row r="999" spans="1:6" x14ac:dyDescent="0.4">
      <c r="A999" s="20">
        <f>Électricité!N4636</f>
        <v>43658</v>
      </c>
      <c r="B999" s="21">
        <f>Électricité!O4636</f>
        <v>0.50000000000000011</v>
      </c>
      <c r="C999" s="22">
        <f>Électricité!P4636</f>
        <v>0</v>
      </c>
      <c r="D999" s="22">
        <f>Électricité!S4636</f>
        <v>0</v>
      </c>
      <c r="E999" s="23" t="str">
        <f t="shared" si="34"/>
        <v>07/12/2019 12:00:00 PM</v>
      </c>
      <c r="F999" s="23" t="str">
        <f t="shared" si="33"/>
        <v>Jul</v>
      </c>
    </row>
    <row r="1000" spans="1:6" x14ac:dyDescent="0.4">
      <c r="A1000" s="20">
        <f>Électricité!N4637</f>
        <v>43658</v>
      </c>
      <c r="B1000" s="21">
        <f>Électricité!O4637</f>
        <v>0.54166666666666674</v>
      </c>
      <c r="C1000" s="22">
        <f>Électricité!P4637</f>
        <v>0</v>
      </c>
      <c r="D1000" s="22">
        <f>Électricité!S4637</f>
        <v>0</v>
      </c>
      <c r="E1000" s="23" t="str">
        <f t="shared" si="34"/>
        <v>07/12/2019 01:00:00 PM</v>
      </c>
      <c r="F1000" s="23" t="str">
        <f t="shared" si="33"/>
        <v>Jul</v>
      </c>
    </row>
    <row r="1001" spans="1:6" x14ac:dyDescent="0.4">
      <c r="A1001" s="20">
        <f>Électricité!N4638</f>
        <v>43658</v>
      </c>
      <c r="B1001" s="21">
        <f>Électricité!O4638</f>
        <v>0.58333333333333337</v>
      </c>
      <c r="C1001" s="22">
        <f>Électricité!P4638</f>
        <v>0</v>
      </c>
      <c r="D1001" s="22">
        <f>Électricité!S4638</f>
        <v>0</v>
      </c>
      <c r="E1001" s="23" t="str">
        <f t="shared" si="34"/>
        <v>07/12/2019 02:00:00 PM</v>
      </c>
      <c r="F1001" s="23" t="str">
        <f t="shared" si="33"/>
        <v>Jul</v>
      </c>
    </row>
    <row r="1002" spans="1:6" x14ac:dyDescent="0.4">
      <c r="A1002" s="20">
        <f>Électricité!N4639</f>
        <v>43658</v>
      </c>
      <c r="B1002" s="21">
        <f>Électricité!O4639</f>
        <v>0.62500000000000011</v>
      </c>
      <c r="C1002" s="22">
        <f>Électricité!P4639</f>
        <v>0</v>
      </c>
      <c r="D1002" s="22">
        <f>Électricité!S4639</f>
        <v>0</v>
      </c>
      <c r="E1002" s="23" t="str">
        <f t="shared" si="34"/>
        <v>07/12/2019 03:00:00 PM</v>
      </c>
      <c r="F1002" s="23" t="str">
        <f t="shared" si="33"/>
        <v>Jul</v>
      </c>
    </row>
    <row r="1003" spans="1:6" x14ac:dyDescent="0.4">
      <c r="A1003" s="20">
        <f>Électricité!N4640</f>
        <v>43658</v>
      </c>
      <c r="B1003" s="21">
        <f>Électricité!O4640</f>
        <v>0.66666666666666674</v>
      </c>
      <c r="C1003" s="22">
        <f>Électricité!P4640</f>
        <v>0</v>
      </c>
      <c r="D1003" s="22">
        <f>Électricité!S4640</f>
        <v>0</v>
      </c>
      <c r="E1003" s="23" t="str">
        <f t="shared" si="34"/>
        <v>07/12/2019 04:00:00 PM</v>
      </c>
      <c r="F1003" s="23" t="str">
        <f t="shared" si="33"/>
        <v>Jul</v>
      </c>
    </row>
    <row r="1004" spans="1:6" x14ac:dyDescent="0.4">
      <c r="A1004" s="20">
        <f>Électricité!N4641</f>
        <v>43658</v>
      </c>
      <c r="B1004" s="21">
        <f>Électricité!O4641</f>
        <v>0.70833333333333337</v>
      </c>
      <c r="C1004" s="22">
        <f>Électricité!P4641</f>
        <v>0</v>
      </c>
      <c r="D1004" s="22">
        <f>Électricité!S4641</f>
        <v>0</v>
      </c>
      <c r="E1004" s="23" t="str">
        <f t="shared" si="34"/>
        <v>07/12/2019 05:00:00 PM</v>
      </c>
      <c r="F1004" s="23" t="str">
        <f t="shared" si="33"/>
        <v>Jul</v>
      </c>
    </row>
    <row r="1005" spans="1:6" x14ac:dyDescent="0.4">
      <c r="A1005" s="20">
        <f>Électricité!N4642</f>
        <v>43658</v>
      </c>
      <c r="B1005" s="21">
        <f>Électricité!O4642</f>
        <v>0.75000000000000011</v>
      </c>
      <c r="C1005" s="22">
        <f>Électricité!P4642</f>
        <v>0</v>
      </c>
      <c r="D1005" s="22">
        <f>Électricité!S4642</f>
        <v>0</v>
      </c>
      <c r="E1005" s="23" t="str">
        <f t="shared" si="34"/>
        <v>07/12/2019 06:00:00 PM</v>
      </c>
      <c r="F1005" s="23" t="str">
        <f t="shared" si="33"/>
        <v>Jul</v>
      </c>
    </row>
    <row r="1006" spans="1:6" x14ac:dyDescent="0.4">
      <c r="A1006" s="20">
        <f>Électricité!N4643</f>
        <v>43658</v>
      </c>
      <c r="B1006" s="21">
        <f>Électricité!O4643</f>
        <v>0.79166666666666674</v>
      </c>
      <c r="C1006" s="22">
        <f>Électricité!P4643</f>
        <v>0</v>
      </c>
      <c r="D1006" s="22">
        <f>Électricité!S4643</f>
        <v>0</v>
      </c>
      <c r="E1006" s="23" t="str">
        <f t="shared" si="34"/>
        <v>07/12/2019 07:00:00 PM</v>
      </c>
      <c r="F1006" s="23" t="str">
        <f t="shared" si="33"/>
        <v>Jul</v>
      </c>
    </row>
    <row r="1007" spans="1:6" x14ac:dyDescent="0.4">
      <c r="A1007" s="20">
        <f>Électricité!N4644</f>
        <v>43658</v>
      </c>
      <c r="B1007" s="21">
        <f>Électricité!O4644</f>
        <v>0.83333333333333337</v>
      </c>
      <c r="C1007" s="22">
        <f>Électricité!P4644</f>
        <v>0</v>
      </c>
      <c r="D1007" s="22">
        <f>Électricité!S4644</f>
        <v>0</v>
      </c>
      <c r="E1007" s="23" t="str">
        <f t="shared" si="34"/>
        <v>07/12/2019 08:00:00 PM</v>
      </c>
      <c r="F1007" s="23" t="str">
        <f t="shared" si="33"/>
        <v>Jul</v>
      </c>
    </row>
    <row r="1008" spans="1:6" x14ac:dyDescent="0.4">
      <c r="A1008" s="20">
        <f>Électricité!N4645</f>
        <v>43658</v>
      </c>
      <c r="B1008" s="21">
        <f>Électricité!O4645</f>
        <v>0.87500000000000011</v>
      </c>
      <c r="C1008" s="22">
        <f>Électricité!P4645</f>
        <v>0</v>
      </c>
      <c r="D1008" s="22">
        <f>Électricité!S4645</f>
        <v>0</v>
      </c>
      <c r="E1008" s="23" t="str">
        <f t="shared" si="34"/>
        <v>07/12/2019 09:00:00 PM</v>
      </c>
      <c r="F1008" s="23" t="str">
        <f t="shared" si="33"/>
        <v>Jul</v>
      </c>
    </row>
    <row r="1009" spans="1:6" x14ac:dyDescent="0.4">
      <c r="A1009" s="20">
        <f>Électricité!N4646</f>
        <v>43658</v>
      </c>
      <c r="B1009" s="21">
        <f>Électricité!O4646</f>
        <v>0.91666666666666674</v>
      </c>
      <c r="C1009" s="22">
        <f>Électricité!P4646</f>
        <v>0</v>
      </c>
      <c r="D1009" s="22">
        <f>Électricité!S4646</f>
        <v>0</v>
      </c>
      <c r="E1009" s="23" t="str">
        <f t="shared" si="34"/>
        <v>07/12/2019 10:00:00 PM</v>
      </c>
      <c r="F1009" s="23" t="str">
        <f t="shared" si="33"/>
        <v>Jul</v>
      </c>
    </row>
    <row r="1010" spans="1:6" x14ac:dyDescent="0.4">
      <c r="A1010" s="20">
        <f>Électricité!N4647</f>
        <v>43658</v>
      </c>
      <c r="B1010" s="21">
        <f>Électricité!O4647</f>
        <v>0.95833333333333337</v>
      </c>
      <c r="C1010" s="22">
        <f>Électricité!P4647</f>
        <v>0</v>
      </c>
      <c r="D1010" s="22">
        <f>Électricité!S4647</f>
        <v>0</v>
      </c>
      <c r="E1010" s="23" t="str">
        <f t="shared" si="34"/>
        <v>07/12/2019 11:00:00 PM</v>
      </c>
      <c r="F1010" s="23" t="str">
        <f t="shared" si="33"/>
        <v>Jul</v>
      </c>
    </row>
    <row r="1011" spans="1:6" x14ac:dyDescent="0.4">
      <c r="A1011" s="20">
        <f>Électricité!N4648</f>
        <v>43659</v>
      </c>
      <c r="B1011" s="21">
        <f>Électricité!O4648</f>
        <v>3.1225022567582528E-17</v>
      </c>
      <c r="C1011" s="22">
        <f>Électricité!P4648</f>
        <v>0</v>
      </c>
      <c r="D1011" s="22">
        <f>Électricité!S4648</f>
        <v>0</v>
      </c>
      <c r="E1011" s="23" t="str">
        <f t="shared" si="34"/>
        <v>07/13/2019 12:00:00 AM</v>
      </c>
      <c r="F1011" s="23" t="str">
        <f t="shared" si="33"/>
        <v>Jul</v>
      </c>
    </row>
    <row r="1012" spans="1:6" x14ac:dyDescent="0.4">
      <c r="A1012" s="20">
        <f>Électricité!N4649</f>
        <v>43659</v>
      </c>
      <c r="B1012" s="21">
        <f>Électricité!O4649</f>
        <v>4.1666666666666699E-2</v>
      </c>
      <c r="C1012" s="22">
        <f>Électricité!P4649</f>
        <v>0</v>
      </c>
      <c r="D1012" s="22">
        <f>Électricité!S4649</f>
        <v>0</v>
      </c>
      <c r="E1012" s="23" t="str">
        <f t="shared" si="34"/>
        <v>07/13/2019 01:00:00 AM</v>
      </c>
      <c r="F1012" s="23" t="str">
        <f t="shared" si="33"/>
        <v>Jul</v>
      </c>
    </row>
    <row r="1013" spans="1:6" x14ac:dyDescent="0.4">
      <c r="A1013" s="20">
        <f>Électricité!N4650</f>
        <v>43659</v>
      </c>
      <c r="B1013" s="21">
        <f>Électricité!O4650</f>
        <v>8.333333333333337E-2</v>
      </c>
      <c r="C1013" s="22">
        <f>Électricité!P4650</f>
        <v>0</v>
      </c>
      <c r="D1013" s="22">
        <f>Électricité!S4650</f>
        <v>0</v>
      </c>
      <c r="E1013" s="23" t="str">
        <f t="shared" si="34"/>
        <v>07/13/2019 02:00:00 AM</v>
      </c>
      <c r="F1013" s="23" t="str">
        <f t="shared" si="33"/>
        <v>Jul</v>
      </c>
    </row>
    <row r="1014" spans="1:6" x14ac:dyDescent="0.4">
      <c r="A1014" s="20">
        <f>Électricité!N4651</f>
        <v>43659</v>
      </c>
      <c r="B1014" s="21">
        <f>Électricité!O4651</f>
        <v>0.12500000000000006</v>
      </c>
      <c r="C1014" s="22">
        <f>Électricité!P4651</f>
        <v>0</v>
      </c>
      <c r="D1014" s="22">
        <f>Électricité!S4651</f>
        <v>0</v>
      </c>
      <c r="E1014" s="23" t="str">
        <f t="shared" si="34"/>
        <v>07/13/2019 03:00:00 AM</v>
      </c>
      <c r="F1014" s="23" t="str">
        <f t="shared" si="33"/>
        <v>Jul</v>
      </c>
    </row>
    <row r="1015" spans="1:6" x14ac:dyDescent="0.4">
      <c r="A1015" s="20">
        <f>Électricité!N4652</f>
        <v>43659</v>
      </c>
      <c r="B1015" s="21">
        <f>Électricité!O4652</f>
        <v>0.16666666666666669</v>
      </c>
      <c r="C1015" s="22">
        <f>Électricité!P4652</f>
        <v>0</v>
      </c>
      <c r="D1015" s="22">
        <f>Électricité!S4652</f>
        <v>0</v>
      </c>
      <c r="E1015" s="23" t="str">
        <f t="shared" si="34"/>
        <v>07/13/2019 04:00:00 AM</v>
      </c>
      <c r="F1015" s="23" t="str">
        <f t="shared" si="33"/>
        <v>Jul</v>
      </c>
    </row>
    <row r="1016" spans="1:6" x14ac:dyDescent="0.4">
      <c r="A1016" s="20">
        <f>Électricité!N4653</f>
        <v>43659</v>
      </c>
      <c r="B1016" s="21">
        <f>Électricité!O4653</f>
        <v>0.20833333333333337</v>
      </c>
      <c r="C1016" s="22">
        <f>Électricité!P4653</f>
        <v>0</v>
      </c>
      <c r="D1016" s="22">
        <f>Électricité!S4653</f>
        <v>0</v>
      </c>
      <c r="E1016" s="23" t="str">
        <f t="shared" si="34"/>
        <v>07/13/2019 05:00:00 AM</v>
      </c>
      <c r="F1016" s="23" t="str">
        <f t="shared" si="33"/>
        <v>Jul</v>
      </c>
    </row>
    <row r="1017" spans="1:6" x14ac:dyDescent="0.4">
      <c r="A1017" s="20">
        <f>Électricité!N4654</f>
        <v>43659</v>
      </c>
      <c r="B1017" s="21">
        <f>Électricité!O4654</f>
        <v>0.25</v>
      </c>
      <c r="C1017" s="22">
        <f>Électricité!P4654</f>
        <v>0</v>
      </c>
      <c r="D1017" s="22">
        <f>Électricité!S4654</f>
        <v>0</v>
      </c>
      <c r="E1017" s="23" t="str">
        <f t="shared" si="34"/>
        <v>07/13/2019 06:00:00 AM</v>
      </c>
      <c r="F1017" s="23" t="str">
        <f t="shared" si="33"/>
        <v>Jul</v>
      </c>
    </row>
    <row r="1018" spans="1:6" x14ac:dyDescent="0.4">
      <c r="A1018" s="20">
        <f>Électricité!N4655</f>
        <v>43659</v>
      </c>
      <c r="B1018" s="21">
        <f>Électricité!O4655</f>
        <v>0.29166666666666669</v>
      </c>
      <c r="C1018" s="22">
        <f>Électricité!P4655</f>
        <v>0</v>
      </c>
      <c r="D1018" s="22">
        <f>Électricité!S4655</f>
        <v>0</v>
      </c>
      <c r="E1018" s="23" t="str">
        <f t="shared" si="34"/>
        <v>07/13/2019 07:00:00 AM</v>
      </c>
      <c r="F1018" s="23" t="str">
        <f t="shared" si="33"/>
        <v>Jul</v>
      </c>
    </row>
    <row r="1019" spans="1:6" x14ac:dyDescent="0.4">
      <c r="A1019" s="20">
        <f>Électricité!N4656</f>
        <v>43659</v>
      </c>
      <c r="B1019" s="21">
        <f>Électricité!O4656</f>
        <v>0.33333333333333337</v>
      </c>
      <c r="C1019" s="22">
        <f>Électricité!P4656</f>
        <v>0</v>
      </c>
      <c r="D1019" s="22">
        <f>Électricité!S4656</f>
        <v>0</v>
      </c>
      <c r="E1019" s="23" t="str">
        <f t="shared" si="34"/>
        <v>07/13/2019 08:00:00 AM</v>
      </c>
      <c r="F1019" s="23" t="str">
        <f t="shared" si="33"/>
        <v>Jul</v>
      </c>
    </row>
    <row r="1020" spans="1:6" x14ac:dyDescent="0.4">
      <c r="A1020" s="20">
        <f>Électricité!N4657</f>
        <v>43659</v>
      </c>
      <c r="B1020" s="21">
        <f>Électricité!O4657</f>
        <v>0.375</v>
      </c>
      <c r="C1020" s="22">
        <f>Électricité!P4657</f>
        <v>0</v>
      </c>
      <c r="D1020" s="22">
        <f>Électricité!S4657</f>
        <v>0</v>
      </c>
      <c r="E1020" s="23" t="str">
        <f t="shared" si="34"/>
        <v>07/13/2019 09:00:00 AM</v>
      </c>
      <c r="F1020" s="23" t="str">
        <f t="shared" si="33"/>
        <v>Jul</v>
      </c>
    </row>
    <row r="1021" spans="1:6" x14ac:dyDescent="0.4">
      <c r="A1021" s="20">
        <f>Électricité!N4658</f>
        <v>43659</v>
      </c>
      <c r="B1021" s="21">
        <f>Électricité!O4658</f>
        <v>0.41666666666666669</v>
      </c>
      <c r="C1021" s="22">
        <f>Électricité!P4658</f>
        <v>0</v>
      </c>
      <c r="D1021" s="22">
        <f>Électricité!S4658</f>
        <v>0</v>
      </c>
      <c r="E1021" s="23" t="str">
        <f t="shared" si="34"/>
        <v>07/13/2019 10:00:00 AM</v>
      </c>
      <c r="F1021" s="23" t="str">
        <f t="shared" si="33"/>
        <v>Jul</v>
      </c>
    </row>
    <row r="1022" spans="1:6" x14ac:dyDescent="0.4">
      <c r="A1022" s="20">
        <f>Électricité!N4659</f>
        <v>43659</v>
      </c>
      <c r="B1022" s="21">
        <f>Électricité!O4659</f>
        <v>0.45833333333333337</v>
      </c>
      <c r="C1022" s="22">
        <f>Électricité!P4659</f>
        <v>0</v>
      </c>
      <c r="D1022" s="22">
        <f>Électricité!S4659</f>
        <v>0</v>
      </c>
      <c r="E1022" s="23" t="str">
        <f t="shared" si="34"/>
        <v>07/13/2019 11:00:00 AM</v>
      </c>
      <c r="F1022" s="23" t="str">
        <f t="shared" si="33"/>
        <v>Jul</v>
      </c>
    </row>
    <row r="1023" spans="1:6" x14ac:dyDescent="0.4">
      <c r="A1023" s="20">
        <f>Électricité!N4660</f>
        <v>43659</v>
      </c>
      <c r="B1023" s="21">
        <f>Électricité!O4660</f>
        <v>0.50000000000000011</v>
      </c>
      <c r="C1023" s="22">
        <f>Électricité!P4660</f>
        <v>0</v>
      </c>
      <c r="D1023" s="22">
        <f>Électricité!S4660</f>
        <v>0</v>
      </c>
      <c r="E1023" s="23" t="str">
        <f t="shared" si="34"/>
        <v>07/13/2019 12:00:00 PM</v>
      </c>
      <c r="F1023" s="23" t="str">
        <f t="shared" si="33"/>
        <v>Jul</v>
      </c>
    </row>
    <row r="1024" spans="1:6" x14ac:dyDescent="0.4">
      <c r="A1024" s="20">
        <f>Électricité!N4661</f>
        <v>43659</v>
      </c>
      <c r="B1024" s="21">
        <f>Électricité!O4661</f>
        <v>0.54166666666666674</v>
      </c>
      <c r="C1024" s="22">
        <f>Électricité!P4661</f>
        <v>0</v>
      </c>
      <c r="D1024" s="22">
        <f>Électricité!S4661</f>
        <v>0</v>
      </c>
      <c r="E1024" s="23" t="str">
        <f t="shared" si="34"/>
        <v>07/13/2019 01:00:00 PM</v>
      </c>
      <c r="F1024" s="23" t="str">
        <f t="shared" si="33"/>
        <v>Jul</v>
      </c>
    </row>
    <row r="1025" spans="1:6" x14ac:dyDescent="0.4">
      <c r="A1025" s="20">
        <f>Électricité!N4662</f>
        <v>43659</v>
      </c>
      <c r="B1025" s="21">
        <f>Électricité!O4662</f>
        <v>0.58333333333333337</v>
      </c>
      <c r="C1025" s="22">
        <f>Électricité!P4662</f>
        <v>0</v>
      </c>
      <c r="D1025" s="22">
        <f>Électricité!S4662</f>
        <v>0</v>
      </c>
      <c r="E1025" s="23" t="str">
        <f t="shared" si="34"/>
        <v>07/13/2019 02:00:00 PM</v>
      </c>
      <c r="F1025" s="23" t="str">
        <f t="shared" si="33"/>
        <v>Jul</v>
      </c>
    </row>
    <row r="1026" spans="1:6" x14ac:dyDescent="0.4">
      <c r="A1026" s="20">
        <f>Électricité!N4663</f>
        <v>43659</v>
      </c>
      <c r="B1026" s="21">
        <f>Électricité!O4663</f>
        <v>0.62500000000000011</v>
      </c>
      <c r="C1026" s="22">
        <f>Électricité!P4663</f>
        <v>0</v>
      </c>
      <c r="D1026" s="22">
        <f>Électricité!S4663</f>
        <v>0</v>
      </c>
      <c r="E1026" s="23" t="str">
        <f t="shared" si="34"/>
        <v>07/13/2019 03:00:00 PM</v>
      </c>
      <c r="F1026" s="23" t="str">
        <f t="shared" si="33"/>
        <v>Jul</v>
      </c>
    </row>
    <row r="1027" spans="1:6" x14ac:dyDescent="0.4">
      <c r="A1027" s="20">
        <f>Électricité!N4664</f>
        <v>43659</v>
      </c>
      <c r="B1027" s="21">
        <f>Électricité!O4664</f>
        <v>0.66666666666666674</v>
      </c>
      <c r="C1027" s="22">
        <f>Électricité!P4664</f>
        <v>0</v>
      </c>
      <c r="D1027" s="22">
        <f>Électricité!S4664</f>
        <v>0</v>
      </c>
      <c r="E1027" s="23" t="str">
        <f t="shared" si="34"/>
        <v>07/13/2019 04:00:00 PM</v>
      </c>
      <c r="F1027" s="23" t="str">
        <f t="shared" ref="F1027:F1090" si="35">TEXT(A1027,"mmm")</f>
        <v>Jul</v>
      </c>
    </row>
    <row r="1028" spans="1:6" x14ac:dyDescent="0.4">
      <c r="A1028" s="20">
        <f>Électricité!N4665</f>
        <v>43659</v>
      </c>
      <c r="B1028" s="21">
        <f>Électricité!O4665</f>
        <v>0.70833333333333337</v>
      </c>
      <c r="C1028" s="22">
        <f>Électricité!P4665</f>
        <v>0</v>
      </c>
      <c r="D1028" s="22">
        <f>Électricité!S4665</f>
        <v>0</v>
      </c>
      <c r="E1028" s="23" t="str">
        <f t="shared" si="34"/>
        <v>07/13/2019 05:00:00 PM</v>
      </c>
      <c r="F1028" s="23" t="str">
        <f t="shared" si="35"/>
        <v>Jul</v>
      </c>
    </row>
    <row r="1029" spans="1:6" x14ac:dyDescent="0.4">
      <c r="A1029" s="20">
        <f>Électricité!N4666</f>
        <v>43659</v>
      </c>
      <c r="B1029" s="21">
        <f>Électricité!O4666</f>
        <v>0.75000000000000011</v>
      </c>
      <c r="C1029" s="22">
        <f>Électricité!P4666</f>
        <v>0</v>
      </c>
      <c r="D1029" s="22">
        <f>Électricité!S4666</f>
        <v>0</v>
      </c>
      <c r="E1029" s="23" t="str">
        <f t="shared" si="34"/>
        <v>07/13/2019 06:00:00 PM</v>
      </c>
      <c r="F1029" s="23" t="str">
        <f t="shared" si="35"/>
        <v>Jul</v>
      </c>
    </row>
    <row r="1030" spans="1:6" x14ac:dyDescent="0.4">
      <c r="A1030" s="20">
        <f>Électricité!N4667</f>
        <v>43659</v>
      </c>
      <c r="B1030" s="21">
        <f>Électricité!O4667</f>
        <v>0.79166666666666674</v>
      </c>
      <c r="C1030" s="22">
        <f>Électricité!P4667</f>
        <v>0</v>
      </c>
      <c r="D1030" s="22">
        <f>Électricité!S4667</f>
        <v>0</v>
      </c>
      <c r="E1030" s="23" t="str">
        <f t="shared" si="34"/>
        <v>07/13/2019 07:00:00 PM</v>
      </c>
      <c r="F1030" s="23" t="str">
        <f t="shared" si="35"/>
        <v>Jul</v>
      </c>
    </row>
    <row r="1031" spans="1:6" x14ac:dyDescent="0.4">
      <c r="A1031" s="20">
        <f>Électricité!N4668</f>
        <v>43659</v>
      </c>
      <c r="B1031" s="21">
        <f>Électricité!O4668</f>
        <v>0.83333333333333337</v>
      </c>
      <c r="C1031" s="22">
        <f>Électricité!P4668</f>
        <v>0</v>
      </c>
      <c r="D1031" s="22">
        <f>Électricité!S4668</f>
        <v>0</v>
      </c>
      <c r="E1031" s="23" t="str">
        <f t="shared" si="34"/>
        <v>07/13/2019 08:00:00 PM</v>
      </c>
      <c r="F1031" s="23" t="str">
        <f t="shared" si="35"/>
        <v>Jul</v>
      </c>
    </row>
    <row r="1032" spans="1:6" x14ac:dyDescent="0.4">
      <c r="A1032" s="20">
        <f>Électricité!N4669</f>
        <v>43659</v>
      </c>
      <c r="B1032" s="21">
        <f>Électricité!O4669</f>
        <v>0.87500000000000011</v>
      </c>
      <c r="C1032" s="22">
        <f>Électricité!P4669</f>
        <v>0</v>
      </c>
      <c r="D1032" s="22">
        <f>Électricité!S4669</f>
        <v>0</v>
      </c>
      <c r="E1032" s="23" t="str">
        <f t="shared" si="34"/>
        <v>07/13/2019 09:00:00 PM</v>
      </c>
      <c r="F1032" s="23" t="str">
        <f t="shared" si="35"/>
        <v>Jul</v>
      </c>
    </row>
    <row r="1033" spans="1:6" x14ac:dyDescent="0.4">
      <c r="A1033" s="20">
        <f>Électricité!N4670</f>
        <v>43659</v>
      </c>
      <c r="B1033" s="21">
        <f>Électricité!O4670</f>
        <v>0.91666666666666674</v>
      </c>
      <c r="C1033" s="22">
        <f>Électricité!P4670</f>
        <v>0</v>
      </c>
      <c r="D1033" s="22">
        <f>Électricité!S4670</f>
        <v>0</v>
      </c>
      <c r="E1033" s="23" t="str">
        <f t="shared" si="34"/>
        <v>07/13/2019 10:00:00 PM</v>
      </c>
      <c r="F1033" s="23" t="str">
        <f t="shared" si="35"/>
        <v>Jul</v>
      </c>
    </row>
    <row r="1034" spans="1:6" x14ac:dyDescent="0.4">
      <c r="A1034" s="20">
        <f>Électricité!N4671</f>
        <v>43659</v>
      </c>
      <c r="B1034" s="21">
        <f>Électricité!O4671</f>
        <v>0.95833333333333337</v>
      </c>
      <c r="C1034" s="22">
        <f>Électricité!P4671</f>
        <v>0</v>
      </c>
      <c r="D1034" s="22">
        <f>Électricité!S4671</f>
        <v>0</v>
      </c>
      <c r="E1034" s="23" t="str">
        <f t="shared" si="34"/>
        <v>07/13/2019 11:00:00 PM</v>
      </c>
      <c r="F1034" s="23" t="str">
        <f t="shared" si="35"/>
        <v>Jul</v>
      </c>
    </row>
    <row r="1035" spans="1:6" x14ac:dyDescent="0.4">
      <c r="A1035" s="20">
        <f>Électricité!N4672</f>
        <v>43660</v>
      </c>
      <c r="B1035" s="21">
        <f>Électricité!O4672</f>
        <v>3.1225022567582528E-17</v>
      </c>
      <c r="C1035" s="22">
        <f>Électricité!P4672</f>
        <v>0</v>
      </c>
      <c r="D1035" s="22">
        <f>Électricité!S4672</f>
        <v>0</v>
      </c>
      <c r="E1035" s="23" t="str">
        <f t="shared" si="34"/>
        <v>07/14/2019 12:00:00 AM</v>
      </c>
      <c r="F1035" s="23" t="str">
        <f t="shared" si="35"/>
        <v>Jul</v>
      </c>
    </row>
    <row r="1036" spans="1:6" x14ac:dyDescent="0.4">
      <c r="A1036" s="20">
        <f>Électricité!N4673</f>
        <v>43660</v>
      </c>
      <c r="B1036" s="21">
        <f>Électricité!O4673</f>
        <v>4.1666666666666699E-2</v>
      </c>
      <c r="C1036" s="22">
        <f>Électricité!P4673</f>
        <v>0</v>
      </c>
      <c r="D1036" s="22">
        <f>Électricité!S4673</f>
        <v>0</v>
      </c>
      <c r="E1036" s="23" t="str">
        <f t="shared" ref="E1036:E1099" si="36">CONCATENATE(TEXT(A1036,"mm/dd/yyyy")," ",TEXT(B1036,"hh:mm:ss AM/PM"))</f>
        <v>07/14/2019 01:00:00 AM</v>
      </c>
      <c r="F1036" s="23" t="str">
        <f t="shared" si="35"/>
        <v>Jul</v>
      </c>
    </row>
    <row r="1037" spans="1:6" x14ac:dyDescent="0.4">
      <c r="A1037" s="20">
        <f>Électricité!N4674</f>
        <v>43660</v>
      </c>
      <c r="B1037" s="21">
        <f>Électricité!O4674</f>
        <v>8.333333333333337E-2</v>
      </c>
      <c r="C1037" s="22">
        <f>Électricité!P4674</f>
        <v>0</v>
      </c>
      <c r="D1037" s="22">
        <f>Électricité!S4674</f>
        <v>0</v>
      </c>
      <c r="E1037" s="23" t="str">
        <f t="shared" si="36"/>
        <v>07/14/2019 02:00:00 AM</v>
      </c>
      <c r="F1037" s="23" t="str">
        <f t="shared" si="35"/>
        <v>Jul</v>
      </c>
    </row>
    <row r="1038" spans="1:6" x14ac:dyDescent="0.4">
      <c r="A1038" s="20">
        <f>Électricité!N4675</f>
        <v>43660</v>
      </c>
      <c r="B1038" s="21">
        <f>Électricité!O4675</f>
        <v>0.12500000000000006</v>
      </c>
      <c r="C1038" s="22">
        <f>Électricité!P4675</f>
        <v>0</v>
      </c>
      <c r="D1038" s="22">
        <f>Électricité!S4675</f>
        <v>0</v>
      </c>
      <c r="E1038" s="23" t="str">
        <f t="shared" si="36"/>
        <v>07/14/2019 03:00:00 AM</v>
      </c>
      <c r="F1038" s="23" t="str">
        <f t="shared" si="35"/>
        <v>Jul</v>
      </c>
    </row>
    <row r="1039" spans="1:6" x14ac:dyDescent="0.4">
      <c r="A1039" s="20">
        <f>Électricité!N4676</f>
        <v>43660</v>
      </c>
      <c r="B1039" s="21">
        <f>Électricité!O4676</f>
        <v>0.16666666666666669</v>
      </c>
      <c r="C1039" s="22">
        <f>Électricité!P4676</f>
        <v>0</v>
      </c>
      <c r="D1039" s="22">
        <f>Électricité!S4676</f>
        <v>0</v>
      </c>
      <c r="E1039" s="23" t="str">
        <f t="shared" si="36"/>
        <v>07/14/2019 04:00:00 AM</v>
      </c>
      <c r="F1039" s="23" t="str">
        <f t="shared" si="35"/>
        <v>Jul</v>
      </c>
    </row>
    <row r="1040" spans="1:6" x14ac:dyDescent="0.4">
      <c r="A1040" s="20">
        <f>Électricité!N4677</f>
        <v>43660</v>
      </c>
      <c r="B1040" s="21">
        <f>Électricité!O4677</f>
        <v>0.20833333333333337</v>
      </c>
      <c r="C1040" s="22">
        <f>Électricité!P4677</f>
        <v>0</v>
      </c>
      <c r="D1040" s="22">
        <f>Électricité!S4677</f>
        <v>0</v>
      </c>
      <c r="E1040" s="23" t="str">
        <f t="shared" si="36"/>
        <v>07/14/2019 05:00:00 AM</v>
      </c>
      <c r="F1040" s="23" t="str">
        <f t="shared" si="35"/>
        <v>Jul</v>
      </c>
    </row>
    <row r="1041" spans="1:6" x14ac:dyDescent="0.4">
      <c r="A1041" s="20">
        <f>Électricité!N4678</f>
        <v>43660</v>
      </c>
      <c r="B1041" s="21">
        <f>Électricité!O4678</f>
        <v>0.25</v>
      </c>
      <c r="C1041" s="22">
        <f>Électricité!P4678</f>
        <v>0</v>
      </c>
      <c r="D1041" s="22">
        <f>Électricité!S4678</f>
        <v>0</v>
      </c>
      <c r="E1041" s="23" t="str">
        <f t="shared" si="36"/>
        <v>07/14/2019 06:00:00 AM</v>
      </c>
      <c r="F1041" s="23" t="str">
        <f t="shared" si="35"/>
        <v>Jul</v>
      </c>
    </row>
    <row r="1042" spans="1:6" x14ac:dyDescent="0.4">
      <c r="A1042" s="20">
        <f>Électricité!N4679</f>
        <v>43660</v>
      </c>
      <c r="B1042" s="21">
        <f>Électricité!O4679</f>
        <v>0.29166666666666669</v>
      </c>
      <c r="C1042" s="22">
        <f>Électricité!P4679</f>
        <v>0</v>
      </c>
      <c r="D1042" s="22">
        <f>Électricité!S4679</f>
        <v>0</v>
      </c>
      <c r="E1042" s="23" t="str">
        <f t="shared" si="36"/>
        <v>07/14/2019 07:00:00 AM</v>
      </c>
      <c r="F1042" s="23" t="str">
        <f t="shared" si="35"/>
        <v>Jul</v>
      </c>
    </row>
    <row r="1043" spans="1:6" x14ac:dyDescent="0.4">
      <c r="A1043" s="20">
        <f>Électricité!N4680</f>
        <v>43660</v>
      </c>
      <c r="B1043" s="21">
        <f>Électricité!O4680</f>
        <v>0.33333333333333337</v>
      </c>
      <c r="C1043" s="22">
        <f>Électricité!P4680</f>
        <v>0</v>
      </c>
      <c r="D1043" s="22">
        <f>Électricité!S4680</f>
        <v>0</v>
      </c>
      <c r="E1043" s="23" t="str">
        <f t="shared" si="36"/>
        <v>07/14/2019 08:00:00 AM</v>
      </c>
      <c r="F1043" s="23" t="str">
        <f t="shared" si="35"/>
        <v>Jul</v>
      </c>
    </row>
    <row r="1044" spans="1:6" x14ac:dyDescent="0.4">
      <c r="A1044" s="20">
        <f>Électricité!N4681</f>
        <v>43660</v>
      </c>
      <c r="B1044" s="21">
        <f>Électricité!O4681</f>
        <v>0.375</v>
      </c>
      <c r="C1044" s="22">
        <f>Électricité!P4681</f>
        <v>0</v>
      </c>
      <c r="D1044" s="22">
        <f>Électricité!S4681</f>
        <v>0</v>
      </c>
      <c r="E1044" s="23" t="str">
        <f t="shared" si="36"/>
        <v>07/14/2019 09:00:00 AM</v>
      </c>
      <c r="F1044" s="23" t="str">
        <f t="shared" si="35"/>
        <v>Jul</v>
      </c>
    </row>
    <row r="1045" spans="1:6" x14ac:dyDescent="0.4">
      <c r="A1045" s="20">
        <f>Électricité!N4682</f>
        <v>43660</v>
      </c>
      <c r="B1045" s="21">
        <f>Électricité!O4682</f>
        <v>0.41666666666666669</v>
      </c>
      <c r="C1045" s="22">
        <f>Électricité!P4682</f>
        <v>0</v>
      </c>
      <c r="D1045" s="22">
        <f>Électricité!S4682</f>
        <v>0</v>
      </c>
      <c r="E1045" s="23" t="str">
        <f t="shared" si="36"/>
        <v>07/14/2019 10:00:00 AM</v>
      </c>
      <c r="F1045" s="23" t="str">
        <f t="shared" si="35"/>
        <v>Jul</v>
      </c>
    </row>
    <row r="1046" spans="1:6" x14ac:dyDescent="0.4">
      <c r="A1046" s="20">
        <f>Électricité!N4683</f>
        <v>43660</v>
      </c>
      <c r="B1046" s="21">
        <f>Électricité!O4683</f>
        <v>0.45833333333333337</v>
      </c>
      <c r="C1046" s="22">
        <f>Électricité!P4683</f>
        <v>0</v>
      </c>
      <c r="D1046" s="22">
        <f>Électricité!S4683</f>
        <v>0</v>
      </c>
      <c r="E1046" s="23" t="str">
        <f t="shared" si="36"/>
        <v>07/14/2019 11:00:00 AM</v>
      </c>
      <c r="F1046" s="23" t="str">
        <f t="shared" si="35"/>
        <v>Jul</v>
      </c>
    </row>
    <row r="1047" spans="1:6" x14ac:dyDescent="0.4">
      <c r="A1047" s="20">
        <f>Électricité!N4684</f>
        <v>43660</v>
      </c>
      <c r="B1047" s="21">
        <f>Électricité!O4684</f>
        <v>0.50000000000000011</v>
      </c>
      <c r="C1047" s="22">
        <f>Électricité!P4684</f>
        <v>0</v>
      </c>
      <c r="D1047" s="22">
        <f>Électricité!S4684</f>
        <v>0</v>
      </c>
      <c r="E1047" s="23" t="str">
        <f t="shared" si="36"/>
        <v>07/14/2019 12:00:00 PM</v>
      </c>
      <c r="F1047" s="23" t="str">
        <f t="shared" si="35"/>
        <v>Jul</v>
      </c>
    </row>
    <row r="1048" spans="1:6" x14ac:dyDescent="0.4">
      <c r="A1048" s="20">
        <f>Électricité!N4685</f>
        <v>43660</v>
      </c>
      <c r="B1048" s="21">
        <f>Électricité!O4685</f>
        <v>0.54166666666666674</v>
      </c>
      <c r="C1048" s="22">
        <f>Électricité!P4685</f>
        <v>0</v>
      </c>
      <c r="D1048" s="22">
        <f>Électricité!S4685</f>
        <v>0</v>
      </c>
      <c r="E1048" s="23" t="str">
        <f t="shared" si="36"/>
        <v>07/14/2019 01:00:00 PM</v>
      </c>
      <c r="F1048" s="23" t="str">
        <f t="shared" si="35"/>
        <v>Jul</v>
      </c>
    </row>
    <row r="1049" spans="1:6" x14ac:dyDescent="0.4">
      <c r="A1049" s="20">
        <f>Électricité!N4686</f>
        <v>43660</v>
      </c>
      <c r="B1049" s="21">
        <f>Électricité!O4686</f>
        <v>0.58333333333333337</v>
      </c>
      <c r="C1049" s="22">
        <f>Électricité!P4686</f>
        <v>0</v>
      </c>
      <c r="D1049" s="22">
        <f>Électricité!S4686</f>
        <v>0</v>
      </c>
      <c r="E1049" s="23" t="str">
        <f t="shared" si="36"/>
        <v>07/14/2019 02:00:00 PM</v>
      </c>
      <c r="F1049" s="23" t="str">
        <f t="shared" si="35"/>
        <v>Jul</v>
      </c>
    </row>
    <row r="1050" spans="1:6" x14ac:dyDescent="0.4">
      <c r="A1050" s="20">
        <f>Électricité!N4687</f>
        <v>43660</v>
      </c>
      <c r="B1050" s="21">
        <f>Électricité!O4687</f>
        <v>0.62500000000000011</v>
      </c>
      <c r="C1050" s="22">
        <f>Électricité!P4687</f>
        <v>0</v>
      </c>
      <c r="D1050" s="22">
        <f>Électricité!S4687</f>
        <v>0</v>
      </c>
      <c r="E1050" s="23" t="str">
        <f t="shared" si="36"/>
        <v>07/14/2019 03:00:00 PM</v>
      </c>
      <c r="F1050" s="23" t="str">
        <f t="shared" si="35"/>
        <v>Jul</v>
      </c>
    </row>
    <row r="1051" spans="1:6" x14ac:dyDescent="0.4">
      <c r="A1051" s="20">
        <f>Électricité!N4688</f>
        <v>43660</v>
      </c>
      <c r="B1051" s="21">
        <f>Électricité!O4688</f>
        <v>0.66666666666666674</v>
      </c>
      <c r="C1051" s="22">
        <f>Électricité!P4688</f>
        <v>0</v>
      </c>
      <c r="D1051" s="22">
        <f>Électricité!S4688</f>
        <v>0</v>
      </c>
      <c r="E1051" s="23" t="str">
        <f t="shared" si="36"/>
        <v>07/14/2019 04:00:00 PM</v>
      </c>
      <c r="F1051" s="23" t="str">
        <f t="shared" si="35"/>
        <v>Jul</v>
      </c>
    </row>
    <row r="1052" spans="1:6" x14ac:dyDescent="0.4">
      <c r="A1052" s="20">
        <f>Électricité!N4689</f>
        <v>43660</v>
      </c>
      <c r="B1052" s="21">
        <f>Électricité!O4689</f>
        <v>0.70833333333333337</v>
      </c>
      <c r="C1052" s="22">
        <f>Électricité!P4689</f>
        <v>0</v>
      </c>
      <c r="D1052" s="22">
        <f>Électricité!S4689</f>
        <v>0</v>
      </c>
      <c r="E1052" s="23" t="str">
        <f t="shared" si="36"/>
        <v>07/14/2019 05:00:00 PM</v>
      </c>
      <c r="F1052" s="23" t="str">
        <f t="shared" si="35"/>
        <v>Jul</v>
      </c>
    </row>
    <row r="1053" spans="1:6" x14ac:dyDescent="0.4">
      <c r="A1053" s="20">
        <f>Électricité!N4690</f>
        <v>43660</v>
      </c>
      <c r="B1053" s="21">
        <f>Électricité!O4690</f>
        <v>0.75000000000000011</v>
      </c>
      <c r="C1053" s="22">
        <f>Électricité!P4690</f>
        <v>0</v>
      </c>
      <c r="D1053" s="22">
        <f>Électricité!S4690</f>
        <v>0</v>
      </c>
      <c r="E1053" s="23" t="str">
        <f t="shared" si="36"/>
        <v>07/14/2019 06:00:00 PM</v>
      </c>
      <c r="F1053" s="23" t="str">
        <f t="shared" si="35"/>
        <v>Jul</v>
      </c>
    </row>
    <row r="1054" spans="1:6" x14ac:dyDescent="0.4">
      <c r="A1054" s="20">
        <f>Électricité!N4691</f>
        <v>43660</v>
      </c>
      <c r="B1054" s="21">
        <f>Électricité!O4691</f>
        <v>0.79166666666666674</v>
      </c>
      <c r="C1054" s="22">
        <f>Électricité!P4691</f>
        <v>0</v>
      </c>
      <c r="D1054" s="22">
        <f>Électricité!S4691</f>
        <v>0</v>
      </c>
      <c r="E1054" s="23" t="str">
        <f t="shared" si="36"/>
        <v>07/14/2019 07:00:00 PM</v>
      </c>
      <c r="F1054" s="23" t="str">
        <f t="shared" si="35"/>
        <v>Jul</v>
      </c>
    </row>
    <row r="1055" spans="1:6" x14ac:dyDescent="0.4">
      <c r="A1055" s="20">
        <f>Électricité!N4692</f>
        <v>43660</v>
      </c>
      <c r="B1055" s="21">
        <f>Électricité!O4692</f>
        <v>0.83333333333333337</v>
      </c>
      <c r="C1055" s="22">
        <f>Électricité!P4692</f>
        <v>0</v>
      </c>
      <c r="D1055" s="22">
        <f>Électricité!S4692</f>
        <v>0</v>
      </c>
      <c r="E1055" s="23" t="str">
        <f t="shared" si="36"/>
        <v>07/14/2019 08:00:00 PM</v>
      </c>
      <c r="F1055" s="23" t="str">
        <f t="shared" si="35"/>
        <v>Jul</v>
      </c>
    </row>
    <row r="1056" spans="1:6" x14ac:dyDescent="0.4">
      <c r="A1056" s="20">
        <f>Électricité!N4693</f>
        <v>43660</v>
      </c>
      <c r="B1056" s="21">
        <f>Électricité!O4693</f>
        <v>0.87500000000000011</v>
      </c>
      <c r="C1056" s="22">
        <f>Électricité!P4693</f>
        <v>0</v>
      </c>
      <c r="D1056" s="22">
        <f>Électricité!S4693</f>
        <v>0</v>
      </c>
      <c r="E1056" s="23" t="str">
        <f t="shared" si="36"/>
        <v>07/14/2019 09:00:00 PM</v>
      </c>
      <c r="F1056" s="23" t="str">
        <f t="shared" si="35"/>
        <v>Jul</v>
      </c>
    </row>
    <row r="1057" spans="1:6" x14ac:dyDescent="0.4">
      <c r="A1057" s="20">
        <f>Électricité!N4694</f>
        <v>43660</v>
      </c>
      <c r="B1057" s="21">
        <f>Électricité!O4694</f>
        <v>0.91666666666666674</v>
      </c>
      <c r="C1057" s="22">
        <f>Électricité!P4694</f>
        <v>0</v>
      </c>
      <c r="D1057" s="22">
        <f>Électricité!S4694</f>
        <v>0</v>
      </c>
      <c r="E1057" s="23" t="str">
        <f t="shared" si="36"/>
        <v>07/14/2019 10:00:00 PM</v>
      </c>
      <c r="F1057" s="23" t="str">
        <f t="shared" si="35"/>
        <v>Jul</v>
      </c>
    </row>
    <row r="1058" spans="1:6" x14ac:dyDescent="0.4">
      <c r="A1058" s="20">
        <f>Électricité!N4695</f>
        <v>43660</v>
      </c>
      <c r="B1058" s="21">
        <f>Électricité!O4695</f>
        <v>0.95833333333333337</v>
      </c>
      <c r="C1058" s="22">
        <f>Électricité!P4695</f>
        <v>0</v>
      </c>
      <c r="D1058" s="22">
        <f>Électricité!S4695</f>
        <v>0</v>
      </c>
      <c r="E1058" s="23" t="str">
        <f t="shared" si="36"/>
        <v>07/14/2019 11:00:00 PM</v>
      </c>
      <c r="F1058" s="23" t="str">
        <f t="shared" si="35"/>
        <v>Jul</v>
      </c>
    </row>
    <row r="1059" spans="1:6" x14ac:dyDescent="0.4">
      <c r="A1059" s="20">
        <f>Électricité!N4696</f>
        <v>43661</v>
      </c>
      <c r="B1059" s="21">
        <f>Électricité!O4696</f>
        <v>3.1225022567582528E-17</v>
      </c>
      <c r="C1059" s="22">
        <f>Électricité!P4696</f>
        <v>0</v>
      </c>
      <c r="D1059" s="22">
        <f>Électricité!S4696</f>
        <v>0</v>
      </c>
      <c r="E1059" s="23" t="str">
        <f t="shared" si="36"/>
        <v>07/15/2019 12:00:00 AM</v>
      </c>
      <c r="F1059" s="23" t="str">
        <f t="shared" si="35"/>
        <v>Jul</v>
      </c>
    </row>
    <row r="1060" spans="1:6" x14ac:dyDescent="0.4">
      <c r="A1060" s="20">
        <f>Électricité!N4697</f>
        <v>43661</v>
      </c>
      <c r="B1060" s="21">
        <f>Électricité!O4697</f>
        <v>4.1666666666666699E-2</v>
      </c>
      <c r="C1060" s="22">
        <f>Électricité!P4697</f>
        <v>0</v>
      </c>
      <c r="D1060" s="22">
        <f>Électricité!S4697</f>
        <v>0</v>
      </c>
      <c r="E1060" s="23" t="str">
        <f t="shared" si="36"/>
        <v>07/15/2019 01:00:00 AM</v>
      </c>
      <c r="F1060" s="23" t="str">
        <f t="shared" si="35"/>
        <v>Jul</v>
      </c>
    </row>
    <row r="1061" spans="1:6" x14ac:dyDescent="0.4">
      <c r="A1061" s="20">
        <f>Électricité!N4698</f>
        <v>43661</v>
      </c>
      <c r="B1061" s="21">
        <f>Électricité!O4698</f>
        <v>8.333333333333337E-2</v>
      </c>
      <c r="C1061" s="22">
        <f>Électricité!P4698</f>
        <v>0</v>
      </c>
      <c r="D1061" s="22">
        <f>Électricité!S4698</f>
        <v>0</v>
      </c>
      <c r="E1061" s="23" t="str">
        <f t="shared" si="36"/>
        <v>07/15/2019 02:00:00 AM</v>
      </c>
      <c r="F1061" s="23" t="str">
        <f t="shared" si="35"/>
        <v>Jul</v>
      </c>
    </row>
    <row r="1062" spans="1:6" x14ac:dyDescent="0.4">
      <c r="A1062" s="20">
        <f>Électricité!N4699</f>
        <v>43661</v>
      </c>
      <c r="B1062" s="21">
        <f>Électricité!O4699</f>
        <v>0.12500000000000006</v>
      </c>
      <c r="C1062" s="22">
        <f>Électricité!P4699</f>
        <v>0</v>
      </c>
      <c r="D1062" s="22">
        <f>Électricité!S4699</f>
        <v>0</v>
      </c>
      <c r="E1062" s="23" t="str">
        <f t="shared" si="36"/>
        <v>07/15/2019 03:00:00 AM</v>
      </c>
      <c r="F1062" s="23" t="str">
        <f t="shared" si="35"/>
        <v>Jul</v>
      </c>
    </row>
    <row r="1063" spans="1:6" x14ac:dyDescent="0.4">
      <c r="A1063" s="20">
        <f>Électricité!N4700</f>
        <v>43661</v>
      </c>
      <c r="B1063" s="21">
        <f>Électricité!O4700</f>
        <v>0.16666666666666669</v>
      </c>
      <c r="C1063" s="22">
        <f>Électricité!P4700</f>
        <v>0</v>
      </c>
      <c r="D1063" s="22">
        <f>Électricité!S4700</f>
        <v>0</v>
      </c>
      <c r="E1063" s="23" t="str">
        <f t="shared" si="36"/>
        <v>07/15/2019 04:00:00 AM</v>
      </c>
      <c r="F1063" s="23" t="str">
        <f t="shared" si="35"/>
        <v>Jul</v>
      </c>
    </row>
    <row r="1064" spans="1:6" x14ac:dyDescent="0.4">
      <c r="A1064" s="20">
        <f>Électricité!N4701</f>
        <v>43661</v>
      </c>
      <c r="B1064" s="21">
        <f>Électricité!O4701</f>
        <v>0.20833333333333337</v>
      </c>
      <c r="C1064" s="22">
        <f>Électricité!P4701</f>
        <v>0</v>
      </c>
      <c r="D1064" s="22">
        <f>Électricité!S4701</f>
        <v>0</v>
      </c>
      <c r="E1064" s="23" t="str">
        <f t="shared" si="36"/>
        <v>07/15/2019 05:00:00 AM</v>
      </c>
      <c r="F1064" s="23" t="str">
        <f t="shared" si="35"/>
        <v>Jul</v>
      </c>
    </row>
    <row r="1065" spans="1:6" x14ac:dyDescent="0.4">
      <c r="A1065" s="20">
        <f>Électricité!N4702</f>
        <v>43661</v>
      </c>
      <c r="B1065" s="21">
        <f>Électricité!O4702</f>
        <v>0.25</v>
      </c>
      <c r="C1065" s="22">
        <f>Électricité!P4702</f>
        <v>0</v>
      </c>
      <c r="D1065" s="22">
        <f>Électricité!S4702</f>
        <v>0</v>
      </c>
      <c r="E1065" s="23" t="str">
        <f t="shared" si="36"/>
        <v>07/15/2019 06:00:00 AM</v>
      </c>
      <c r="F1065" s="23" t="str">
        <f t="shared" si="35"/>
        <v>Jul</v>
      </c>
    </row>
    <row r="1066" spans="1:6" x14ac:dyDescent="0.4">
      <c r="A1066" s="20">
        <f>Électricité!N4703</f>
        <v>43661</v>
      </c>
      <c r="B1066" s="21">
        <f>Électricité!O4703</f>
        <v>0.29166666666666669</v>
      </c>
      <c r="C1066" s="22">
        <f>Électricité!P4703</f>
        <v>0</v>
      </c>
      <c r="D1066" s="22">
        <f>Électricité!S4703</f>
        <v>0</v>
      </c>
      <c r="E1066" s="23" t="str">
        <f t="shared" si="36"/>
        <v>07/15/2019 07:00:00 AM</v>
      </c>
      <c r="F1066" s="23" t="str">
        <f t="shared" si="35"/>
        <v>Jul</v>
      </c>
    </row>
    <row r="1067" spans="1:6" x14ac:dyDescent="0.4">
      <c r="A1067" s="20">
        <f>Électricité!N4704</f>
        <v>43661</v>
      </c>
      <c r="B1067" s="21">
        <f>Électricité!O4704</f>
        <v>0.33333333333333337</v>
      </c>
      <c r="C1067" s="22">
        <f>Électricité!P4704</f>
        <v>0</v>
      </c>
      <c r="D1067" s="22">
        <f>Électricité!S4704</f>
        <v>0</v>
      </c>
      <c r="E1067" s="23" t="str">
        <f t="shared" si="36"/>
        <v>07/15/2019 08:00:00 AM</v>
      </c>
      <c r="F1067" s="23" t="str">
        <f t="shared" si="35"/>
        <v>Jul</v>
      </c>
    </row>
    <row r="1068" spans="1:6" x14ac:dyDescent="0.4">
      <c r="A1068" s="20">
        <f>Électricité!N4705</f>
        <v>43661</v>
      </c>
      <c r="B1068" s="21">
        <f>Électricité!O4705</f>
        <v>0.375</v>
      </c>
      <c r="C1068" s="22">
        <f>Électricité!P4705</f>
        <v>0</v>
      </c>
      <c r="D1068" s="22">
        <f>Électricité!S4705</f>
        <v>0</v>
      </c>
      <c r="E1068" s="23" t="str">
        <f t="shared" si="36"/>
        <v>07/15/2019 09:00:00 AM</v>
      </c>
      <c r="F1068" s="23" t="str">
        <f t="shared" si="35"/>
        <v>Jul</v>
      </c>
    </row>
    <row r="1069" spans="1:6" x14ac:dyDescent="0.4">
      <c r="A1069" s="20">
        <f>Électricité!N4706</f>
        <v>43661</v>
      </c>
      <c r="B1069" s="21">
        <f>Électricité!O4706</f>
        <v>0.41666666666666669</v>
      </c>
      <c r="C1069" s="22">
        <f>Électricité!P4706</f>
        <v>0</v>
      </c>
      <c r="D1069" s="22">
        <f>Électricité!S4706</f>
        <v>0</v>
      </c>
      <c r="E1069" s="23" t="str">
        <f t="shared" si="36"/>
        <v>07/15/2019 10:00:00 AM</v>
      </c>
      <c r="F1069" s="23" t="str">
        <f t="shared" si="35"/>
        <v>Jul</v>
      </c>
    </row>
    <row r="1070" spans="1:6" x14ac:dyDescent="0.4">
      <c r="A1070" s="20">
        <f>Électricité!N4707</f>
        <v>43661</v>
      </c>
      <c r="B1070" s="21">
        <f>Électricité!O4707</f>
        <v>0.45833333333333337</v>
      </c>
      <c r="C1070" s="22">
        <f>Électricité!P4707</f>
        <v>0</v>
      </c>
      <c r="D1070" s="22">
        <f>Électricité!S4707</f>
        <v>0</v>
      </c>
      <c r="E1070" s="23" t="str">
        <f t="shared" si="36"/>
        <v>07/15/2019 11:00:00 AM</v>
      </c>
      <c r="F1070" s="23" t="str">
        <f t="shared" si="35"/>
        <v>Jul</v>
      </c>
    </row>
    <row r="1071" spans="1:6" x14ac:dyDescent="0.4">
      <c r="A1071" s="20">
        <f>Électricité!N4708</f>
        <v>43661</v>
      </c>
      <c r="B1071" s="21">
        <f>Électricité!O4708</f>
        <v>0.50000000000000011</v>
      </c>
      <c r="C1071" s="22">
        <f>Électricité!P4708</f>
        <v>0</v>
      </c>
      <c r="D1071" s="22">
        <f>Électricité!S4708</f>
        <v>0</v>
      </c>
      <c r="E1071" s="23" t="str">
        <f t="shared" si="36"/>
        <v>07/15/2019 12:00:00 PM</v>
      </c>
      <c r="F1071" s="23" t="str">
        <f t="shared" si="35"/>
        <v>Jul</v>
      </c>
    </row>
    <row r="1072" spans="1:6" x14ac:dyDescent="0.4">
      <c r="A1072" s="20">
        <f>Électricité!N4709</f>
        <v>43661</v>
      </c>
      <c r="B1072" s="21">
        <f>Électricité!O4709</f>
        <v>0.54166666666666674</v>
      </c>
      <c r="C1072" s="22">
        <f>Électricité!P4709</f>
        <v>0</v>
      </c>
      <c r="D1072" s="22">
        <f>Électricité!S4709</f>
        <v>0</v>
      </c>
      <c r="E1072" s="23" t="str">
        <f t="shared" si="36"/>
        <v>07/15/2019 01:00:00 PM</v>
      </c>
      <c r="F1072" s="23" t="str">
        <f t="shared" si="35"/>
        <v>Jul</v>
      </c>
    </row>
    <row r="1073" spans="1:6" x14ac:dyDescent="0.4">
      <c r="A1073" s="20">
        <f>Électricité!N4710</f>
        <v>43661</v>
      </c>
      <c r="B1073" s="21">
        <f>Électricité!O4710</f>
        <v>0.58333333333333337</v>
      </c>
      <c r="C1073" s="22">
        <f>Électricité!P4710</f>
        <v>0</v>
      </c>
      <c r="D1073" s="22">
        <f>Électricité!S4710</f>
        <v>0</v>
      </c>
      <c r="E1073" s="23" t="str">
        <f t="shared" si="36"/>
        <v>07/15/2019 02:00:00 PM</v>
      </c>
      <c r="F1073" s="23" t="str">
        <f t="shared" si="35"/>
        <v>Jul</v>
      </c>
    </row>
    <row r="1074" spans="1:6" x14ac:dyDescent="0.4">
      <c r="A1074" s="20">
        <f>Électricité!N4711</f>
        <v>43661</v>
      </c>
      <c r="B1074" s="21">
        <f>Électricité!O4711</f>
        <v>0.62500000000000011</v>
      </c>
      <c r="C1074" s="22">
        <f>Électricité!P4711</f>
        <v>0</v>
      </c>
      <c r="D1074" s="22">
        <f>Électricité!S4711</f>
        <v>0</v>
      </c>
      <c r="E1074" s="23" t="str">
        <f t="shared" si="36"/>
        <v>07/15/2019 03:00:00 PM</v>
      </c>
      <c r="F1074" s="23" t="str">
        <f t="shared" si="35"/>
        <v>Jul</v>
      </c>
    </row>
    <row r="1075" spans="1:6" x14ac:dyDescent="0.4">
      <c r="A1075" s="20">
        <f>Électricité!N4712</f>
        <v>43661</v>
      </c>
      <c r="B1075" s="21">
        <f>Électricité!O4712</f>
        <v>0.66666666666666674</v>
      </c>
      <c r="C1075" s="22">
        <f>Électricité!P4712</f>
        <v>0</v>
      </c>
      <c r="D1075" s="22">
        <f>Électricité!S4712</f>
        <v>0</v>
      </c>
      <c r="E1075" s="23" t="str">
        <f t="shared" si="36"/>
        <v>07/15/2019 04:00:00 PM</v>
      </c>
      <c r="F1075" s="23" t="str">
        <f t="shared" si="35"/>
        <v>Jul</v>
      </c>
    </row>
    <row r="1076" spans="1:6" x14ac:dyDescent="0.4">
      <c r="A1076" s="20">
        <f>Électricité!N4713</f>
        <v>43661</v>
      </c>
      <c r="B1076" s="21">
        <f>Électricité!O4713</f>
        <v>0.70833333333333337</v>
      </c>
      <c r="C1076" s="22">
        <f>Électricité!P4713</f>
        <v>0</v>
      </c>
      <c r="D1076" s="22">
        <f>Électricité!S4713</f>
        <v>0</v>
      </c>
      <c r="E1076" s="23" t="str">
        <f t="shared" si="36"/>
        <v>07/15/2019 05:00:00 PM</v>
      </c>
      <c r="F1076" s="23" t="str">
        <f t="shared" si="35"/>
        <v>Jul</v>
      </c>
    </row>
    <row r="1077" spans="1:6" x14ac:dyDescent="0.4">
      <c r="A1077" s="20">
        <f>Électricité!N4714</f>
        <v>43661</v>
      </c>
      <c r="B1077" s="21">
        <f>Électricité!O4714</f>
        <v>0.75000000000000011</v>
      </c>
      <c r="C1077" s="22">
        <f>Électricité!P4714</f>
        <v>0</v>
      </c>
      <c r="D1077" s="22">
        <f>Électricité!S4714</f>
        <v>0</v>
      </c>
      <c r="E1077" s="23" t="str">
        <f t="shared" si="36"/>
        <v>07/15/2019 06:00:00 PM</v>
      </c>
      <c r="F1077" s="23" t="str">
        <f t="shared" si="35"/>
        <v>Jul</v>
      </c>
    </row>
    <row r="1078" spans="1:6" x14ac:dyDescent="0.4">
      <c r="A1078" s="20">
        <f>Électricité!N4715</f>
        <v>43661</v>
      </c>
      <c r="B1078" s="21">
        <f>Électricité!O4715</f>
        <v>0.79166666666666674</v>
      </c>
      <c r="C1078" s="22">
        <f>Électricité!P4715</f>
        <v>0</v>
      </c>
      <c r="D1078" s="22">
        <f>Électricité!S4715</f>
        <v>0</v>
      </c>
      <c r="E1078" s="23" t="str">
        <f t="shared" si="36"/>
        <v>07/15/2019 07:00:00 PM</v>
      </c>
      <c r="F1078" s="23" t="str">
        <f t="shared" si="35"/>
        <v>Jul</v>
      </c>
    </row>
    <row r="1079" spans="1:6" x14ac:dyDescent="0.4">
      <c r="A1079" s="20">
        <f>Électricité!N4716</f>
        <v>43661</v>
      </c>
      <c r="B1079" s="21">
        <f>Électricité!O4716</f>
        <v>0.83333333333333337</v>
      </c>
      <c r="C1079" s="22">
        <f>Électricité!P4716</f>
        <v>0</v>
      </c>
      <c r="D1079" s="22">
        <f>Électricité!S4716</f>
        <v>0</v>
      </c>
      <c r="E1079" s="23" t="str">
        <f t="shared" si="36"/>
        <v>07/15/2019 08:00:00 PM</v>
      </c>
      <c r="F1079" s="23" t="str">
        <f t="shared" si="35"/>
        <v>Jul</v>
      </c>
    </row>
    <row r="1080" spans="1:6" x14ac:dyDescent="0.4">
      <c r="A1080" s="20">
        <f>Électricité!N4717</f>
        <v>43661</v>
      </c>
      <c r="B1080" s="21">
        <f>Électricité!O4717</f>
        <v>0.87500000000000011</v>
      </c>
      <c r="C1080" s="22">
        <f>Électricité!P4717</f>
        <v>0</v>
      </c>
      <c r="D1080" s="22">
        <f>Électricité!S4717</f>
        <v>0</v>
      </c>
      <c r="E1080" s="23" t="str">
        <f t="shared" si="36"/>
        <v>07/15/2019 09:00:00 PM</v>
      </c>
      <c r="F1080" s="23" t="str">
        <f t="shared" si="35"/>
        <v>Jul</v>
      </c>
    </row>
    <row r="1081" spans="1:6" x14ac:dyDescent="0.4">
      <c r="A1081" s="20">
        <f>Électricité!N4718</f>
        <v>43661</v>
      </c>
      <c r="B1081" s="21">
        <f>Électricité!O4718</f>
        <v>0.91666666666666674</v>
      </c>
      <c r="C1081" s="22">
        <f>Électricité!P4718</f>
        <v>0</v>
      </c>
      <c r="D1081" s="22">
        <f>Électricité!S4718</f>
        <v>0</v>
      </c>
      <c r="E1081" s="23" t="str">
        <f t="shared" si="36"/>
        <v>07/15/2019 10:00:00 PM</v>
      </c>
      <c r="F1081" s="23" t="str">
        <f t="shared" si="35"/>
        <v>Jul</v>
      </c>
    </row>
    <row r="1082" spans="1:6" x14ac:dyDescent="0.4">
      <c r="A1082" s="20">
        <f>Électricité!N4719</f>
        <v>43661</v>
      </c>
      <c r="B1082" s="21">
        <f>Électricité!O4719</f>
        <v>0.95833333333333337</v>
      </c>
      <c r="C1082" s="22">
        <f>Électricité!P4719</f>
        <v>0</v>
      </c>
      <c r="D1082" s="22">
        <f>Électricité!S4719</f>
        <v>0</v>
      </c>
      <c r="E1082" s="23" t="str">
        <f t="shared" si="36"/>
        <v>07/15/2019 11:00:00 PM</v>
      </c>
      <c r="F1082" s="23" t="str">
        <f t="shared" si="35"/>
        <v>Jul</v>
      </c>
    </row>
    <row r="1083" spans="1:6" x14ac:dyDescent="0.4">
      <c r="A1083" s="20">
        <f>Électricité!N4720</f>
        <v>43662</v>
      </c>
      <c r="B1083" s="21">
        <f>Électricité!O4720</f>
        <v>3.1225022567582528E-17</v>
      </c>
      <c r="C1083" s="22">
        <f>Électricité!P4720</f>
        <v>0</v>
      </c>
      <c r="D1083" s="22">
        <f>Électricité!S4720</f>
        <v>0</v>
      </c>
      <c r="E1083" s="23" t="str">
        <f t="shared" si="36"/>
        <v>07/16/2019 12:00:00 AM</v>
      </c>
      <c r="F1083" s="23" t="str">
        <f t="shared" si="35"/>
        <v>Jul</v>
      </c>
    </row>
    <row r="1084" spans="1:6" x14ac:dyDescent="0.4">
      <c r="A1084" s="20">
        <f>Électricité!N4721</f>
        <v>43662</v>
      </c>
      <c r="B1084" s="21">
        <f>Électricité!O4721</f>
        <v>4.1666666666666699E-2</v>
      </c>
      <c r="C1084" s="22">
        <f>Électricité!P4721</f>
        <v>0</v>
      </c>
      <c r="D1084" s="22">
        <f>Électricité!S4721</f>
        <v>0</v>
      </c>
      <c r="E1084" s="23" t="str">
        <f t="shared" si="36"/>
        <v>07/16/2019 01:00:00 AM</v>
      </c>
      <c r="F1084" s="23" t="str">
        <f t="shared" si="35"/>
        <v>Jul</v>
      </c>
    </row>
    <row r="1085" spans="1:6" x14ac:dyDescent="0.4">
      <c r="A1085" s="20">
        <f>Électricité!N4722</f>
        <v>43662</v>
      </c>
      <c r="B1085" s="21">
        <f>Électricité!O4722</f>
        <v>8.333333333333337E-2</v>
      </c>
      <c r="C1085" s="22">
        <f>Électricité!P4722</f>
        <v>0</v>
      </c>
      <c r="D1085" s="22">
        <f>Électricité!S4722</f>
        <v>0</v>
      </c>
      <c r="E1085" s="23" t="str">
        <f t="shared" si="36"/>
        <v>07/16/2019 02:00:00 AM</v>
      </c>
      <c r="F1085" s="23" t="str">
        <f t="shared" si="35"/>
        <v>Jul</v>
      </c>
    </row>
    <row r="1086" spans="1:6" x14ac:dyDescent="0.4">
      <c r="A1086" s="20">
        <f>Électricité!N4723</f>
        <v>43662</v>
      </c>
      <c r="B1086" s="21">
        <f>Électricité!O4723</f>
        <v>0.12500000000000006</v>
      </c>
      <c r="C1086" s="22">
        <f>Électricité!P4723</f>
        <v>0</v>
      </c>
      <c r="D1086" s="22">
        <f>Électricité!S4723</f>
        <v>0</v>
      </c>
      <c r="E1086" s="23" t="str">
        <f t="shared" si="36"/>
        <v>07/16/2019 03:00:00 AM</v>
      </c>
      <c r="F1086" s="23" t="str">
        <f t="shared" si="35"/>
        <v>Jul</v>
      </c>
    </row>
    <row r="1087" spans="1:6" x14ac:dyDescent="0.4">
      <c r="A1087" s="20">
        <f>Électricité!N4724</f>
        <v>43662</v>
      </c>
      <c r="B1087" s="21">
        <f>Électricité!O4724</f>
        <v>0.16666666666666669</v>
      </c>
      <c r="C1087" s="22">
        <f>Électricité!P4724</f>
        <v>0</v>
      </c>
      <c r="D1087" s="22">
        <f>Électricité!S4724</f>
        <v>0</v>
      </c>
      <c r="E1087" s="23" t="str">
        <f t="shared" si="36"/>
        <v>07/16/2019 04:00:00 AM</v>
      </c>
      <c r="F1087" s="23" t="str">
        <f t="shared" si="35"/>
        <v>Jul</v>
      </c>
    </row>
    <row r="1088" spans="1:6" x14ac:dyDescent="0.4">
      <c r="A1088" s="20">
        <f>Électricité!N4725</f>
        <v>43662</v>
      </c>
      <c r="B1088" s="21">
        <f>Électricité!O4725</f>
        <v>0.20833333333333337</v>
      </c>
      <c r="C1088" s="22">
        <f>Électricité!P4725</f>
        <v>0</v>
      </c>
      <c r="D1088" s="22">
        <f>Électricité!S4725</f>
        <v>0</v>
      </c>
      <c r="E1088" s="23" t="str">
        <f t="shared" si="36"/>
        <v>07/16/2019 05:00:00 AM</v>
      </c>
      <c r="F1088" s="23" t="str">
        <f t="shared" si="35"/>
        <v>Jul</v>
      </c>
    </row>
    <row r="1089" spans="1:6" x14ac:dyDescent="0.4">
      <c r="A1089" s="20">
        <f>Électricité!N4726</f>
        <v>43662</v>
      </c>
      <c r="B1089" s="21">
        <f>Électricité!O4726</f>
        <v>0.25</v>
      </c>
      <c r="C1089" s="22">
        <f>Électricité!P4726</f>
        <v>0</v>
      </c>
      <c r="D1089" s="22">
        <f>Électricité!S4726</f>
        <v>0</v>
      </c>
      <c r="E1089" s="23" t="str">
        <f t="shared" si="36"/>
        <v>07/16/2019 06:00:00 AM</v>
      </c>
      <c r="F1089" s="23" t="str">
        <f t="shared" si="35"/>
        <v>Jul</v>
      </c>
    </row>
    <row r="1090" spans="1:6" x14ac:dyDescent="0.4">
      <c r="A1090" s="20">
        <f>Électricité!N4727</f>
        <v>43662</v>
      </c>
      <c r="B1090" s="21">
        <f>Électricité!O4727</f>
        <v>0.29166666666666669</v>
      </c>
      <c r="C1090" s="22">
        <f>Électricité!P4727</f>
        <v>0</v>
      </c>
      <c r="D1090" s="22">
        <f>Électricité!S4727</f>
        <v>0</v>
      </c>
      <c r="E1090" s="23" t="str">
        <f t="shared" si="36"/>
        <v>07/16/2019 07:00:00 AM</v>
      </c>
      <c r="F1090" s="23" t="str">
        <f t="shared" si="35"/>
        <v>Jul</v>
      </c>
    </row>
    <row r="1091" spans="1:6" x14ac:dyDescent="0.4">
      <c r="A1091" s="20">
        <f>Électricité!N4728</f>
        <v>43662</v>
      </c>
      <c r="B1091" s="21">
        <f>Électricité!O4728</f>
        <v>0.33333333333333337</v>
      </c>
      <c r="C1091" s="22">
        <f>Électricité!P4728</f>
        <v>0</v>
      </c>
      <c r="D1091" s="22">
        <f>Électricité!S4728</f>
        <v>0</v>
      </c>
      <c r="E1091" s="23" t="str">
        <f t="shared" si="36"/>
        <v>07/16/2019 08:00:00 AM</v>
      </c>
      <c r="F1091" s="23" t="str">
        <f t="shared" ref="F1091:F1154" si="37">TEXT(A1091,"mmm")</f>
        <v>Jul</v>
      </c>
    </row>
    <row r="1092" spans="1:6" x14ac:dyDescent="0.4">
      <c r="A1092" s="20">
        <f>Électricité!N4729</f>
        <v>43662</v>
      </c>
      <c r="B1092" s="21">
        <f>Électricité!O4729</f>
        <v>0.375</v>
      </c>
      <c r="C1092" s="22">
        <f>Électricité!P4729</f>
        <v>0</v>
      </c>
      <c r="D1092" s="22">
        <f>Électricité!S4729</f>
        <v>0</v>
      </c>
      <c r="E1092" s="23" t="str">
        <f t="shared" si="36"/>
        <v>07/16/2019 09:00:00 AM</v>
      </c>
      <c r="F1092" s="23" t="str">
        <f t="shared" si="37"/>
        <v>Jul</v>
      </c>
    </row>
    <row r="1093" spans="1:6" x14ac:dyDescent="0.4">
      <c r="A1093" s="20">
        <f>Électricité!N4730</f>
        <v>43662</v>
      </c>
      <c r="B1093" s="21">
        <f>Électricité!O4730</f>
        <v>0.41666666666666669</v>
      </c>
      <c r="C1093" s="22">
        <f>Électricité!P4730</f>
        <v>0</v>
      </c>
      <c r="D1093" s="22">
        <f>Électricité!S4730</f>
        <v>0</v>
      </c>
      <c r="E1093" s="23" t="str">
        <f t="shared" si="36"/>
        <v>07/16/2019 10:00:00 AM</v>
      </c>
      <c r="F1093" s="23" t="str">
        <f t="shared" si="37"/>
        <v>Jul</v>
      </c>
    </row>
    <row r="1094" spans="1:6" x14ac:dyDescent="0.4">
      <c r="A1094" s="20">
        <f>Électricité!N4731</f>
        <v>43662</v>
      </c>
      <c r="B1094" s="21">
        <f>Électricité!O4731</f>
        <v>0.45833333333333337</v>
      </c>
      <c r="C1094" s="22">
        <f>Électricité!P4731</f>
        <v>0</v>
      </c>
      <c r="D1094" s="22">
        <f>Électricité!S4731</f>
        <v>0</v>
      </c>
      <c r="E1094" s="23" t="str">
        <f t="shared" si="36"/>
        <v>07/16/2019 11:00:00 AM</v>
      </c>
      <c r="F1094" s="23" t="str">
        <f t="shared" si="37"/>
        <v>Jul</v>
      </c>
    </row>
    <row r="1095" spans="1:6" x14ac:dyDescent="0.4">
      <c r="A1095" s="20">
        <f>Électricité!N4732</f>
        <v>43662</v>
      </c>
      <c r="B1095" s="21">
        <f>Électricité!O4732</f>
        <v>0.50000000000000011</v>
      </c>
      <c r="C1095" s="22">
        <f>Électricité!P4732</f>
        <v>0</v>
      </c>
      <c r="D1095" s="22">
        <f>Électricité!S4732</f>
        <v>0</v>
      </c>
      <c r="E1095" s="23" t="str">
        <f t="shared" si="36"/>
        <v>07/16/2019 12:00:00 PM</v>
      </c>
      <c r="F1095" s="23" t="str">
        <f t="shared" si="37"/>
        <v>Jul</v>
      </c>
    </row>
    <row r="1096" spans="1:6" x14ac:dyDescent="0.4">
      <c r="A1096" s="20">
        <f>Électricité!N4733</f>
        <v>43662</v>
      </c>
      <c r="B1096" s="21">
        <f>Électricité!O4733</f>
        <v>0.54166666666666674</v>
      </c>
      <c r="C1096" s="22">
        <f>Électricité!P4733</f>
        <v>0</v>
      </c>
      <c r="D1096" s="22">
        <f>Électricité!S4733</f>
        <v>0</v>
      </c>
      <c r="E1096" s="23" t="str">
        <f t="shared" si="36"/>
        <v>07/16/2019 01:00:00 PM</v>
      </c>
      <c r="F1096" s="23" t="str">
        <f t="shared" si="37"/>
        <v>Jul</v>
      </c>
    </row>
    <row r="1097" spans="1:6" x14ac:dyDescent="0.4">
      <c r="A1097" s="20">
        <f>Électricité!N4734</f>
        <v>43662</v>
      </c>
      <c r="B1097" s="21">
        <f>Électricité!O4734</f>
        <v>0.58333333333333337</v>
      </c>
      <c r="C1097" s="22">
        <f>Électricité!P4734</f>
        <v>0</v>
      </c>
      <c r="D1097" s="22">
        <f>Électricité!S4734</f>
        <v>0</v>
      </c>
      <c r="E1097" s="23" t="str">
        <f t="shared" si="36"/>
        <v>07/16/2019 02:00:00 PM</v>
      </c>
      <c r="F1097" s="23" t="str">
        <f t="shared" si="37"/>
        <v>Jul</v>
      </c>
    </row>
    <row r="1098" spans="1:6" x14ac:dyDescent="0.4">
      <c r="A1098" s="20">
        <f>Électricité!N4735</f>
        <v>43662</v>
      </c>
      <c r="B1098" s="21">
        <f>Électricité!O4735</f>
        <v>0.62500000000000011</v>
      </c>
      <c r="C1098" s="22">
        <f>Électricité!P4735</f>
        <v>0</v>
      </c>
      <c r="D1098" s="22">
        <f>Électricité!S4735</f>
        <v>0</v>
      </c>
      <c r="E1098" s="23" t="str">
        <f t="shared" si="36"/>
        <v>07/16/2019 03:00:00 PM</v>
      </c>
      <c r="F1098" s="23" t="str">
        <f t="shared" si="37"/>
        <v>Jul</v>
      </c>
    </row>
    <row r="1099" spans="1:6" x14ac:dyDescent="0.4">
      <c r="A1099" s="20">
        <f>Électricité!N4736</f>
        <v>43662</v>
      </c>
      <c r="B1099" s="21">
        <f>Électricité!O4736</f>
        <v>0.66666666666666674</v>
      </c>
      <c r="C1099" s="22">
        <f>Électricité!P4736</f>
        <v>0</v>
      </c>
      <c r="D1099" s="22">
        <f>Électricité!S4736</f>
        <v>0</v>
      </c>
      <c r="E1099" s="23" t="str">
        <f t="shared" si="36"/>
        <v>07/16/2019 04:00:00 PM</v>
      </c>
      <c r="F1099" s="23" t="str">
        <f t="shared" si="37"/>
        <v>Jul</v>
      </c>
    </row>
    <row r="1100" spans="1:6" x14ac:dyDescent="0.4">
      <c r="A1100" s="20">
        <f>Électricité!N4737</f>
        <v>43662</v>
      </c>
      <c r="B1100" s="21">
        <f>Électricité!O4737</f>
        <v>0.70833333333333337</v>
      </c>
      <c r="C1100" s="22">
        <f>Électricité!P4737</f>
        <v>0</v>
      </c>
      <c r="D1100" s="22">
        <f>Électricité!S4737</f>
        <v>0</v>
      </c>
      <c r="E1100" s="23" t="str">
        <f t="shared" ref="E1100:E1163" si="38">CONCATENATE(TEXT(A1100,"mm/dd/yyyy")," ",TEXT(B1100,"hh:mm:ss AM/PM"))</f>
        <v>07/16/2019 05:00:00 PM</v>
      </c>
      <c r="F1100" s="23" t="str">
        <f t="shared" si="37"/>
        <v>Jul</v>
      </c>
    </row>
    <row r="1101" spans="1:6" x14ac:dyDescent="0.4">
      <c r="A1101" s="20">
        <f>Électricité!N4738</f>
        <v>43662</v>
      </c>
      <c r="B1101" s="21">
        <f>Électricité!O4738</f>
        <v>0.75000000000000011</v>
      </c>
      <c r="C1101" s="22">
        <f>Électricité!P4738</f>
        <v>0</v>
      </c>
      <c r="D1101" s="22">
        <f>Électricité!S4738</f>
        <v>0</v>
      </c>
      <c r="E1101" s="23" t="str">
        <f t="shared" si="38"/>
        <v>07/16/2019 06:00:00 PM</v>
      </c>
      <c r="F1101" s="23" t="str">
        <f t="shared" si="37"/>
        <v>Jul</v>
      </c>
    </row>
    <row r="1102" spans="1:6" x14ac:dyDescent="0.4">
      <c r="A1102" s="20">
        <f>Électricité!N4739</f>
        <v>43662</v>
      </c>
      <c r="B1102" s="21">
        <f>Électricité!O4739</f>
        <v>0.79166666666666674</v>
      </c>
      <c r="C1102" s="22">
        <f>Électricité!P4739</f>
        <v>0</v>
      </c>
      <c r="D1102" s="22">
        <f>Électricité!S4739</f>
        <v>0</v>
      </c>
      <c r="E1102" s="23" t="str">
        <f t="shared" si="38"/>
        <v>07/16/2019 07:00:00 PM</v>
      </c>
      <c r="F1102" s="23" t="str">
        <f t="shared" si="37"/>
        <v>Jul</v>
      </c>
    </row>
    <row r="1103" spans="1:6" x14ac:dyDescent="0.4">
      <c r="A1103" s="20">
        <f>Électricité!N4740</f>
        <v>43662</v>
      </c>
      <c r="B1103" s="21">
        <f>Électricité!O4740</f>
        <v>0.83333333333333337</v>
      </c>
      <c r="C1103" s="22">
        <f>Électricité!P4740</f>
        <v>0</v>
      </c>
      <c r="D1103" s="22">
        <f>Électricité!S4740</f>
        <v>0</v>
      </c>
      <c r="E1103" s="23" t="str">
        <f t="shared" si="38"/>
        <v>07/16/2019 08:00:00 PM</v>
      </c>
      <c r="F1103" s="23" t="str">
        <f t="shared" si="37"/>
        <v>Jul</v>
      </c>
    </row>
    <row r="1104" spans="1:6" x14ac:dyDescent="0.4">
      <c r="A1104" s="20">
        <f>Électricité!N4741</f>
        <v>43662</v>
      </c>
      <c r="B1104" s="21">
        <f>Électricité!O4741</f>
        <v>0.87500000000000011</v>
      </c>
      <c r="C1104" s="22">
        <f>Électricité!P4741</f>
        <v>0</v>
      </c>
      <c r="D1104" s="22">
        <f>Électricité!S4741</f>
        <v>0</v>
      </c>
      <c r="E1104" s="23" t="str">
        <f t="shared" si="38"/>
        <v>07/16/2019 09:00:00 PM</v>
      </c>
      <c r="F1104" s="23" t="str">
        <f t="shared" si="37"/>
        <v>Jul</v>
      </c>
    </row>
    <row r="1105" spans="1:6" x14ac:dyDescent="0.4">
      <c r="A1105" s="20">
        <f>Électricité!N4742</f>
        <v>43662</v>
      </c>
      <c r="B1105" s="21">
        <f>Électricité!O4742</f>
        <v>0.91666666666666674</v>
      </c>
      <c r="C1105" s="22">
        <f>Électricité!P4742</f>
        <v>0</v>
      </c>
      <c r="D1105" s="22">
        <f>Électricité!S4742</f>
        <v>0</v>
      </c>
      <c r="E1105" s="23" t="str">
        <f t="shared" si="38"/>
        <v>07/16/2019 10:00:00 PM</v>
      </c>
      <c r="F1105" s="23" t="str">
        <f t="shared" si="37"/>
        <v>Jul</v>
      </c>
    </row>
    <row r="1106" spans="1:6" x14ac:dyDescent="0.4">
      <c r="A1106" s="20">
        <f>Électricité!N4743</f>
        <v>43662</v>
      </c>
      <c r="B1106" s="21">
        <f>Électricité!O4743</f>
        <v>0.95833333333333337</v>
      </c>
      <c r="C1106" s="22">
        <f>Électricité!P4743</f>
        <v>0</v>
      </c>
      <c r="D1106" s="22">
        <f>Électricité!S4743</f>
        <v>0</v>
      </c>
      <c r="E1106" s="23" t="str">
        <f t="shared" si="38"/>
        <v>07/16/2019 11:00:00 PM</v>
      </c>
      <c r="F1106" s="23" t="str">
        <f t="shared" si="37"/>
        <v>Jul</v>
      </c>
    </row>
    <row r="1107" spans="1:6" x14ac:dyDescent="0.4">
      <c r="A1107" s="20">
        <f>Électricité!N4744</f>
        <v>43663</v>
      </c>
      <c r="B1107" s="21">
        <f>Électricité!O4744</f>
        <v>3.1225022567582528E-17</v>
      </c>
      <c r="C1107" s="22">
        <f>Électricité!P4744</f>
        <v>0</v>
      </c>
      <c r="D1107" s="22">
        <f>Électricité!S4744</f>
        <v>0</v>
      </c>
      <c r="E1107" s="23" t="str">
        <f t="shared" si="38"/>
        <v>07/17/2019 12:00:00 AM</v>
      </c>
      <c r="F1107" s="23" t="str">
        <f t="shared" si="37"/>
        <v>Jul</v>
      </c>
    </row>
    <row r="1108" spans="1:6" x14ac:dyDescent="0.4">
      <c r="A1108" s="20">
        <f>Électricité!N4745</f>
        <v>43663</v>
      </c>
      <c r="B1108" s="21">
        <f>Électricité!O4745</f>
        <v>4.1666666666666699E-2</v>
      </c>
      <c r="C1108" s="22">
        <f>Électricité!P4745</f>
        <v>0</v>
      </c>
      <c r="D1108" s="22">
        <f>Électricité!S4745</f>
        <v>0</v>
      </c>
      <c r="E1108" s="23" t="str">
        <f t="shared" si="38"/>
        <v>07/17/2019 01:00:00 AM</v>
      </c>
      <c r="F1108" s="23" t="str">
        <f t="shared" si="37"/>
        <v>Jul</v>
      </c>
    </row>
    <row r="1109" spans="1:6" x14ac:dyDescent="0.4">
      <c r="A1109" s="20">
        <f>Électricité!N4746</f>
        <v>43663</v>
      </c>
      <c r="B1109" s="21">
        <f>Électricité!O4746</f>
        <v>8.333333333333337E-2</v>
      </c>
      <c r="C1109" s="22">
        <f>Électricité!P4746</f>
        <v>0</v>
      </c>
      <c r="D1109" s="22">
        <f>Électricité!S4746</f>
        <v>0</v>
      </c>
      <c r="E1109" s="23" t="str">
        <f t="shared" si="38"/>
        <v>07/17/2019 02:00:00 AM</v>
      </c>
      <c r="F1109" s="23" t="str">
        <f t="shared" si="37"/>
        <v>Jul</v>
      </c>
    </row>
    <row r="1110" spans="1:6" x14ac:dyDescent="0.4">
      <c r="A1110" s="20">
        <f>Électricité!N4747</f>
        <v>43663</v>
      </c>
      <c r="B1110" s="21">
        <f>Électricité!O4747</f>
        <v>0.12500000000000006</v>
      </c>
      <c r="C1110" s="22">
        <f>Électricité!P4747</f>
        <v>0</v>
      </c>
      <c r="D1110" s="22">
        <f>Électricité!S4747</f>
        <v>0</v>
      </c>
      <c r="E1110" s="23" t="str">
        <f t="shared" si="38"/>
        <v>07/17/2019 03:00:00 AM</v>
      </c>
      <c r="F1110" s="23" t="str">
        <f t="shared" si="37"/>
        <v>Jul</v>
      </c>
    </row>
    <row r="1111" spans="1:6" x14ac:dyDescent="0.4">
      <c r="A1111" s="20">
        <f>Électricité!N4748</f>
        <v>43663</v>
      </c>
      <c r="B1111" s="21">
        <f>Électricité!O4748</f>
        <v>0.16666666666666669</v>
      </c>
      <c r="C1111" s="22">
        <f>Électricité!P4748</f>
        <v>0</v>
      </c>
      <c r="D1111" s="22">
        <f>Électricité!S4748</f>
        <v>0</v>
      </c>
      <c r="E1111" s="23" t="str">
        <f t="shared" si="38"/>
        <v>07/17/2019 04:00:00 AM</v>
      </c>
      <c r="F1111" s="23" t="str">
        <f t="shared" si="37"/>
        <v>Jul</v>
      </c>
    </row>
    <row r="1112" spans="1:6" x14ac:dyDescent="0.4">
      <c r="A1112" s="20">
        <f>Électricité!N4749</f>
        <v>43663</v>
      </c>
      <c r="B1112" s="21">
        <f>Électricité!O4749</f>
        <v>0.20833333333333337</v>
      </c>
      <c r="C1112" s="22">
        <f>Électricité!P4749</f>
        <v>0</v>
      </c>
      <c r="D1112" s="22">
        <f>Électricité!S4749</f>
        <v>0</v>
      </c>
      <c r="E1112" s="23" t="str">
        <f t="shared" si="38"/>
        <v>07/17/2019 05:00:00 AM</v>
      </c>
      <c r="F1112" s="23" t="str">
        <f t="shared" si="37"/>
        <v>Jul</v>
      </c>
    </row>
    <row r="1113" spans="1:6" x14ac:dyDescent="0.4">
      <c r="A1113" s="20">
        <f>Électricité!N4750</f>
        <v>43663</v>
      </c>
      <c r="B1113" s="21">
        <f>Électricité!O4750</f>
        <v>0.25</v>
      </c>
      <c r="C1113" s="22">
        <f>Électricité!P4750</f>
        <v>0</v>
      </c>
      <c r="D1113" s="22">
        <f>Électricité!S4750</f>
        <v>0</v>
      </c>
      <c r="E1113" s="23" t="str">
        <f t="shared" si="38"/>
        <v>07/17/2019 06:00:00 AM</v>
      </c>
      <c r="F1113" s="23" t="str">
        <f t="shared" si="37"/>
        <v>Jul</v>
      </c>
    </row>
    <row r="1114" spans="1:6" x14ac:dyDescent="0.4">
      <c r="A1114" s="20">
        <f>Électricité!N4751</f>
        <v>43663</v>
      </c>
      <c r="B1114" s="21">
        <f>Électricité!O4751</f>
        <v>0.29166666666666669</v>
      </c>
      <c r="C1114" s="22">
        <f>Électricité!P4751</f>
        <v>0</v>
      </c>
      <c r="D1114" s="22">
        <f>Électricité!S4751</f>
        <v>0</v>
      </c>
      <c r="E1114" s="23" t="str">
        <f t="shared" si="38"/>
        <v>07/17/2019 07:00:00 AM</v>
      </c>
      <c r="F1114" s="23" t="str">
        <f t="shared" si="37"/>
        <v>Jul</v>
      </c>
    </row>
    <row r="1115" spans="1:6" x14ac:dyDescent="0.4">
      <c r="A1115" s="20">
        <f>Électricité!N4752</f>
        <v>43663</v>
      </c>
      <c r="B1115" s="21">
        <f>Électricité!O4752</f>
        <v>0.33333333333333337</v>
      </c>
      <c r="C1115" s="22">
        <f>Électricité!P4752</f>
        <v>0</v>
      </c>
      <c r="D1115" s="22">
        <f>Électricité!S4752</f>
        <v>0</v>
      </c>
      <c r="E1115" s="23" t="str">
        <f t="shared" si="38"/>
        <v>07/17/2019 08:00:00 AM</v>
      </c>
      <c r="F1115" s="23" t="str">
        <f t="shared" si="37"/>
        <v>Jul</v>
      </c>
    </row>
    <row r="1116" spans="1:6" x14ac:dyDescent="0.4">
      <c r="A1116" s="20">
        <f>Électricité!N4753</f>
        <v>43663</v>
      </c>
      <c r="B1116" s="21">
        <f>Électricité!O4753</f>
        <v>0.375</v>
      </c>
      <c r="C1116" s="22">
        <f>Électricité!P4753</f>
        <v>0</v>
      </c>
      <c r="D1116" s="22">
        <f>Électricité!S4753</f>
        <v>0</v>
      </c>
      <c r="E1116" s="23" t="str">
        <f t="shared" si="38"/>
        <v>07/17/2019 09:00:00 AM</v>
      </c>
      <c r="F1116" s="23" t="str">
        <f t="shared" si="37"/>
        <v>Jul</v>
      </c>
    </row>
    <row r="1117" spans="1:6" x14ac:dyDescent="0.4">
      <c r="A1117" s="20">
        <f>Électricité!N4754</f>
        <v>43663</v>
      </c>
      <c r="B1117" s="21">
        <f>Électricité!O4754</f>
        <v>0.41666666666666669</v>
      </c>
      <c r="C1117" s="22">
        <f>Électricité!P4754</f>
        <v>0</v>
      </c>
      <c r="D1117" s="22">
        <f>Électricité!S4754</f>
        <v>0</v>
      </c>
      <c r="E1117" s="23" t="str">
        <f t="shared" si="38"/>
        <v>07/17/2019 10:00:00 AM</v>
      </c>
      <c r="F1117" s="23" t="str">
        <f t="shared" si="37"/>
        <v>Jul</v>
      </c>
    </row>
    <row r="1118" spans="1:6" x14ac:dyDescent="0.4">
      <c r="A1118" s="20">
        <f>Électricité!N4755</f>
        <v>43663</v>
      </c>
      <c r="B1118" s="21">
        <f>Électricité!O4755</f>
        <v>0.45833333333333337</v>
      </c>
      <c r="C1118" s="22">
        <f>Électricité!P4755</f>
        <v>0</v>
      </c>
      <c r="D1118" s="22">
        <f>Électricité!S4755</f>
        <v>0</v>
      </c>
      <c r="E1118" s="23" t="str">
        <f t="shared" si="38"/>
        <v>07/17/2019 11:00:00 AM</v>
      </c>
      <c r="F1118" s="23" t="str">
        <f t="shared" si="37"/>
        <v>Jul</v>
      </c>
    </row>
    <row r="1119" spans="1:6" x14ac:dyDescent="0.4">
      <c r="A1119" s="20">
        <f>Électricité!N4756</f>
        <v>43663</v>
      </c>
      <c r="B1119" s="21">
        <f>Électricité!O4756</f>
        <v>0.50000000000000011</v>
      </c>
      <c r="C1119" s="22">
        <f>Électricité!P4756</f>
        <v>0</v>
      </c>
      <c r="D1119" s="22">
        <f>Électricité!S4756</f>
        <v>0</v>
      </c>
      <c r="E1119" s="23" t="str">
        <f t="shared" si="38"/>
        <v>07/17/2019 12:00:00 PM</v>
      </c>
      <c r="F1119" s="23" t="str">
        <f t="shared" si="37"/>
        <v>Jul</v>
      </c>
    </row>
    <row r="1120" spans="1:6" x14ac:dyDescent="0.4">
      <c r="A1120" s="20">
        <f>Électricité!N4757</f>
        <v>43663</v>
      </c>
      <c r="B1120" s="21">
        <f>Électricité!O4757</f>
        <v>0.54166666666666674</v>
      </c>
      <c r="C1120" s="22">
        <f>Électricité!P4757</f>
        <v>0</v>
      </c>
      <c r="D1120" s="22">
        <f>Électricité!S4757</f>
        <v>0</v>
      </c>
      <c r="E1120" s="23" t="str">
        <f t="shared" si="38"/>
        <v>07/17/2019 01:00:00 PM</v>
      </c>
      <c r="F1120" s="23" t="str">
        <f t="shared" si="37"/>
        <v>Jul</v>
      </c>
    </row>
    <row r="1121" spans="1:6" x14ac:dyDescent="0.4">
      <c r="A1121" s="20">
        <f>Électricité!N4758</f>
        <v>43663</v>
      </c>
      <c r="B1121" s="21">
        <f>Électricité!O4758</f>
        <v>0.58333333333333337</v>
      </c>
      <c r="C1121" s="22">
        <f>Électricité!P4758</f>
        <v>0</v>
      </c>
      <c r="D1121" s="22">
        <f>Électricité!S4758</f>
        <v>0</v>
      </c>
      <c r="E1121" s="23" t="str">
        <f t="shared" si="38"/>
        <v>07/17/2019 02:00:00 PM</v>
      </c>
      <c r="F1121" s="23" t="str">
        <f t="shared" si="37"/>
        <v>Jul</v>
      </c>
    </row>
    <row r="1122" spans="1:6" x14ac:dyDescent="0.4">
      <c r="A1122" s="20">
        <f>Électricité!N4759</f>
        <v>43663</v>
      </c>
      <c r="B1122" s="21">
        <f>Électricité!O4759</f>
        <v>0.62500000000000011</v>
      </c>
      <c r="C1122" s="22">
        <f>Électricité!P4759</f>
        <v>0</v>
      </c>
      <c r="D1122" s="22">
        <f>Électricité!S4759</f>
        <v>0</v>
      </c>
      <c r="E1122" s="23" t="str">
        <f t="shared" si="38"/>
        <v>07/17/2019 03:00:00 PM</v>
      </c>
      <c r="F1122" s="23" t="str">
        <f t="shared" si="37"/>
        <v>Jul</v>
      </c>
    </row>
    <row r="1123" spans="1:6" x14ac:dyDescent="0.4">
      <c r="A1123" s="20">
        <f>Électricité!N4760</f>
        <v>43663</v>
      </c>
      <c r="B1123" s="21">
        <f>Électricité!O4760</f>
        <v>0.66666666666666674</v>
      </c>
      <c r="C1123" s="22">
        <f>Électricité!P4760</f>
        <v>0</v>
      </c>
      <c r="D1123" s="22">
        <f>Électricité!S4760</f>
        <v>0</v>
      </c>
      <c r="E1123" s="23" t="str">
        <f t="shared" si="38"/>
        <v>07/17/2019 04:00:00 PM</v>
      </c>
      <c r="F1123" s="23" t="str">
        <f t="shared" si="37"/>
        <v>Jul</v>
      </c>
    </row>
    <row r="1124" spans="1:6" x14ac:dyDescent="0.4">
      <c r="A1124" s="20">
        <f>Électricité!N4761</f>
        <v>43663</v>
      </c>
      <c r="B1124" s="21">
        <f>Électricité!O4761</f>
        <v>0.70833333333333337</v>
      </c>
      <c r="C1124" s="22">
        <f>Électricité!P4761</f>
        <v>0</v>
      </c>
      <c r="D1124" s="22">
        <f>Électricité!S4761</f>
        <v>0</v>
      </c>
      <c r="E1124" s="23" t="str">
        <f t="shared" si="38"/>
        <v>07/17/2019 05:00:00 PM</v>
      </c>
      <c r="F1124" s="23" t="str">
        <f t="shared" si="37"/>
        <v>Jul</v>
      </c>
    </row>
    <row r="1125" spans="1:6" x14ac:dyDescent="0.4">
      <c r="A1125" s="20">
        <f>Électricité!N4762</f>
        <v>43663</v>
      </c>
      <c r="B1125" s="21">
        <f>Électricité!O4762</f>
        <v>0.75000000000000011</v>
      </c>
      <c r="C1125" s="22">
        <f>Électricité!P4762</f>
        <v>0</v>
      </c>
      <c r="D1125" s="22">
        <f>Électricité!S4762</f>
        <v>0</v>
      </c>
      <c r="E1125" s="23" t="str">
        <f t="shared" si="38"/>
        <v>07/17/2019 06:00:00 PM</v>
      </c>
      <c r="F1125" s="23" t="str">
        <f t="shared" si="37"/>
        <v>Jul</v>
      </c>
    </row>
    <row r="1126" spans="1:6" x14ac:dyDescent="0.4">
      <c r="A1126" s="20">
        <f>Électricité!N4763</f>
        <v>43663</v>
      </c>
      <c r="B1126" s="21">
        <f>Électricité!O4763</f>
        <v>0.79166666666666674</v>
      </c>
      <c r="C1126" s="22">
        <f>Électricité!P4763</f>
        <v>0</v>
      </c>
      <c r="D1126" s="22">
        <f>Électricité!S4763</f>
        <v>0</v>
      </c>
      <c r="E1126" s="23" t="str">
        <f t="shared" si="38"/>
        <v>07/17/2019 07:00:00 PM</v>
      </c>
      <c r="F1126" s="23" t="str">
        <f t="shared" si="37"/>
        <v>Jul</v>
      </c>
    </row>
    <row r="1127" spans="1:6" x14ac:dyDescent="0.4">
      <c r="A1127" s="20">
        <f>Électricité!N4764</f>
        <v>43663</v>
      </c>
      <c r="B1127" s="21">
        <f>Électricité!O4764</f>
        <v>0.83333333333333337</v>
      </c>
      <c r="C1127" s="22">
        <f>Électricité!P4764</f>
        <v>0</v>
      </c>
      <c r="D1127" s="22">
        <f>Électricité!S4764</f>
        <v>0</v>
      </c>
      <c r="E1127" s="23" t="str">
        <f t="shared" si="38"/>
        <v>07/17/2019 08:00:00 PM</v>
      </c>
      <c r="F1127" s="23" t="str">
        <f t="shared" si="37"/>
        <v>Jul</v>
      </c>
    </row>
    <row r="1128" spans="1:6" x14ac:dyDescent="0.4">
      <c r="A1128" s="20">
        <f>Électricité!N4765</f>
        <v>43663</v>
      </c>
      <c r="B1128" s="21">
        <f>Électricité!O4765</f>
        <v>0.87500000000000011</v>
      </c>
      <c r="C1128" s="22">
        <f>Électricité!P4765</f>
        <v>0</v>
      </c>
      <c r="D1128" s="22">
        <f>Électricité!S4765</f>
        <v>0</v>
      </c>
      <c r="E1128" s="23" t="str">
        <f t="shared" si="38"/>
        <v>07/17/2019 09:00:00 PM</v>
      </c>
      <c r="F1128" s="23" t="str">
        <f t="shared" si="37"/>
        <v>Jul</v>
      </c>
    </row>
    <row r="1129" spans="1:6" x14ac:dyDescent="0.4">
      <c r="A1129" s="20">
        <f>Électricité!N4766</f>
        <v>43663</v>
      </c>
      <c r="B1129" s="21">
        <f>Électricité!O4766</f>
        <v>0.91666666666666674</v>
      </c>
      <c r="C1129" s="22">
        <f>Électricité!P4766</f>
        <v>0</v>
      </c>
      <c r="D1129" s="22">
        <f>Électricité!S4766</f>
        <v>0</v>
      </c>
      <c r="E1129" s="23" t="str">
        <f t="shared" si="38"/>
        <v>07/17/2019 10:00:00 PM</v>
      </c>
      <c r="F1129" s="23" t="str">
        <f t="shared" si="37"/>
        <v>Jul</v>
      </c>
    </row>
    <row r="1130" spans="1:6" x14ac:dyDescent="0.4">
      <c r="A1130" s="20">
        <f>Électricité!N4767</f>
        <v>43663</v>
      </c>
      <c r="B1130" s="21">
        <f>Électricité!O4767</f>
        <v>0.95833333333333337</v>
      </c>
      <c r="C1130" s="22">
        <f>Électricité!P4767</f>
        <v>0</v>
      </c>
      <c r="D1130" s="22">
        <f>Électricité!S4767</f>
        <v>0</v>
      </c>
      <c r="E1130" s="23" t="str">
        <f t="shared" si="38"/>
        <v>07/17/2019 11:00:00 PM</v>
      </c>
      <c r="F1130" s="23" t="str">
        <f t="shared" si="37"/>
        <v>Jul</v>
      </c>
    </row>
    <row r="1131" spans="1:6" x14ac:dyDescent="0.4">
      <c r="A1131" s="20">
        <f>Électricité!N4768</f>
        <v>43664</v>
      </c>
      <c r="B1131" s="21">
        <f>Électricité!O4768</f>
        <v>3.1225022567582528E-17</v>
      </c>
      <c r="C1131" s="22">
        <f>Électricité!P4768</f>
        <v>0</v>
      </c>
      <c r="D1131" s="22">
        <f>Électricité!S4768</f>
        <v>0</v>
      </c>
      <c r="E1131" s="23" t="str">
        <f t="shared" si="38"/>
        <v>07/18/2019 12:00:00 AM</v>
      </c>
      <c r="F1131" s="23" t="str">
        <f t="shared" si="37"/>
        <v>Jul</v>
      </c>
    </row>
    <row r="1132" spans="1:6" x14ac:dyDescent="0.4">
      <c r="A1132" s="20">
        <f>Électricité!N4769</f>
        <v>43664</v>
      </c>
      <c r="B1132" s="21">
        <f>Électricité!O4769</f>
        <v>4.1666666666666699E-2</v>
      </c>
      <c r="C1132" s="22">
        <f>Électricité!P4769</f>
        <v>0</v>
      </c>
      <c r="D1132" s="22">
        <f>Électricité!S4769</f>
        <v>0</v>
      </c>
      <c r="E1132" s="23" t="str">
        <f t="shared" si="38"/>
        <v>07/18/2019 01:00:00 AM</v>
      </c>
      <c r="F1132" s="23" t="str">
        <f t="shared" si="37"/>
        <v>Jul</v>
      </c>
    </row>
    <row r="1133" spans="1:6" x14ac:dyDescent="0.4">
      <c r="A1133" s="20">
        <f>Électricité!N4770</f>
        <v>43664</v>
      </c>
      <c r="B1133" s="21">
        <f>Électricité!O4770</f>
        <v>8.333333333333337E-2</v>
      </c>
      <c r="C1133" s="22">
        <f>Électricité!P4770</f>
        <v>0</v>
      </c>
      <c r="D1133" s="22">
        <f>Électricité!S4770</f>
        <v>0</v>
      </c>
      <c r="E1133" s="23" t="str">
        <f t="shared" si="38"/>
        <v>07/18/2019 02:00:00 AM</v>
      </c>
      <c r="F1133" s="23" t="str">
        <f t="shared" si="37"/>
        <v>Jul</v>
      </c>
    </row>
    <row r="1134" spans="1:6" x14ac:dyDescent="0.4">
      <c r="A1134" s="20">
        <f>Électricité!N4771</f>
        <v>43664</v>
      </c>
      <c r="B1134" s="21">
        <f>Électricité!O4771</f>
        <v>0.12500000000000006</v>
      </c>
      <c r="C1134" s="22">
        <f>Électricité!P4771</f>
        <v>0</v>
      </c>
      <c r="D1134" s="22">
        <f>Électricité!S4771</f>
        <v>0</v>
      </c>
      <c r="E1134" s="23" t="str">
        <f t="shared" si="38"/>
        <v>07/18/2019 03:00:00 AM</v>
      </c>
      <c r="F1134" s="23" t="str">
        <f t="shared" si="37"/>
        <v>Jul</v>
      </c>
    </row>
    <row r="1135" spans="1:6" x14ac:dyDescent="0.4">
      <c r="A1135" s="20">
        <f>Électricité!N4772</f>
        <v>43664</v>
      </c>
      <c r="B1135" s="21">
        <f>Électricité!O4772</f>
        <v>0.16666666666666669</v>
      </c>
      <c r="C1135" s="22">
        <f>Électricité!P4772</f>
        <v>0</v>
      </c>
      <c r="D1135" s="22">
        <f>Électricité!S4772</f>
        <v>0</v>
      </c>
      <c r="E1135" s="23" t="str">
        <f t="shared" si="38"/>
        <v>07/18/2019 04:00:00 AM</v>
      </c>
      <c r="F1135" s="23" t="str">
        <f t="shared" si="37"/>
        <v>Jul</v>
      </c>
    </row>
    <row r="1136" spans="1:6" x14ac:dyDescent="0.4">
      <c r="A1136" s="20">
        <f>Électricité!N4773</f>
        <v>43664</v>
      </c>
      <c r="B1136" s="21">
        <f>Électricité!O4773</f>
        <v>0.20833333333333337</v>
      </c>
      <c r="C1136" s="22">
        <f>Électricité!P4773</f>
        <v>0</v>
      </c>
      <c r="D1136" s="22">
        <f>Électricité!S4773</f>
        <v>0</v>
      </c>
      <c r="E1136" s="23" t="str">
        <f t="shared" si="38"/>
        <v>07/18/2019 05:00:00 AM</v>
      </c>
      <c r="F1136" s="23" t="str">
        <f t="shared" si="37"/>
        <v>Jul</v>
      </c>
    </row>
    <row r="1137" spans="1:6" x14ac:dyDescent="0.4">
      <c r="A1137" s="20">
        <f>Électricité!N4774</f>
        <v>43664</v>
      </c>
      <c r="B1137" s="21">
        <f>Électricité!O4774</f>
        <v>0.25</v>
      </c>
      <c r="C1137" s="22">
        <f>Électricité!P4774</f>
        <v>0</v>
      </c>
      <c r="D1137" s="22">
        <f>Électricité!S4774</f>
        <v>0</v>
      </c>
      <c r="E1137" s="23" t="str">
        <f t="shared" si="38"/>
        <v>07/18/2019 06:00:00 AM</v>
      </c>
      <c r="F1137" s="23" t="str">
        <f t="shared" si="37"/>
        <v>Jul</v>
      </c>
    </row>
    <row r="1138" spans="1:6" x14ac:dyDescent="0.4">
      <c r="A1138" s="20">
        <f>Électricité!N4775</f>
        <v>43664</v>
      </c>
      <c r="B1138" s="21">
        <f>Électricité!O4775</f>
        <v>0.29166666666666669</v>
      </c>
      <c r="C1138" s="22">
        <f>Électricité!P4775</f>
        <v>0</v>
      </c>
      <c r="D1138" s="22">
        <f>Électricité!S4775</f>
        <v>0</v>
      </c>
      <c r="E1138" s="23" t="str">
        <f t="shared" si="38"/>
        <v>07/18/2019 07:00:00 AM</v>
      </c>
      <c r="F1138" s="23" t="str">
        <f t="shared" si="37"/>
        <v>Jul</v>
      </c>
    </row>
    <row r="1139" spans="1:6" x14ac:dyDescent="0.4">
      <c r="A1139" s="20">
        <f>Électricité!N4776</f>
        <v>43664</v>
      </c>
      <c r="B1139" s="21">
        <f>Électricité!O4776</f>
        <v>0.33333333333333337</v>
      </c>
      <c r="C1139" s="22">
        <f>Électricité!P4776</f>
        <v>0</v>
      </c>
      <c r="D1139" s="22">
        <f>Électricité!S4776</f>
        <v>0</v>
      </c>
      <c r="E1139" s="23" t="str">
        <f t="shared" si="38"/>
        <v>07/18/2019 08:00:00 AM</v>
      </c>
      <c r="F1139" s="23" t="str">
        <f t="shared" si="37"/>
        <v>Jul</v>
      </c>
    </row>
    <row r="1140" spans="1:6" x14ac:dyDescent="0.4">
      <c r="A1140" s="20">
        <f>Électricité!N4777</f>
        <v>43664</v>
      </c>
      <c r="B1140" s="21">
        <f>Électricité!O4777</f>
        <v>0.375</v>
      </c>
      <c r="C1140" s="22">
        <f>Électricité!P4777</f>
        <v>0</v>
      </c>
      <c r="D1140" s="22">
        <f>Électricité!S4777</f>
        <v>0</v>
      </c>
      <c r="E1140" s="23" t="str">
        <f t="shared" si="38"/>
        <v>07/18/2019 09:00:00 AM</v>
      </c>
      <c r="F1140" s="23" t="str">
        <f t="shared" si="37"/>
        <v>Jul</v>
      </c>
    </row>
    <row r="1141" spans="1:6" x14ac:dyDescent="0.4">
      <c r="A1141" s="20">
        <f>Électricité!N4778</f>
        <v>43664</v>
      </c>
      <c r="B1141" s="21">
        <f>Électricité!O4778</f>
        <v>0.41666666666666669</v>
      </c>
      <c r="C1141" s="22">
        <f>Électricité!P4778</f>
        <v>0</v>
      </c>
      <c r="D1141" s="22">
        <f>Électricité!S4778</f>
        <v>0</v>
      </c>
      <c r="E1141" s="23" t="str">
        <f t="shared" si="38"/>
        <v>07/18/2019 10:00:00 AM</v>
      </c>
      <c r="F1141" s="23" t="str">
        <f t="shared" si="37"/>
        <v>Jul</v>
      </c>
    </row>
    <row r="1142" spans="1:6" x14ac:dyDescent="0.4">
      <c r="A1142" s="20">
        <f>Électricité!N4779</f>
        <v>43664</v>
      </c>
      <c r="B1142" s="21">
        <f>Électricité!O4779</f>
        <v>0.45833333333333337</v>
      </c>
      <c r="C1142" s="22">
        <f>Électricité!P4779</f>
        <v>0</v>
      </c>
      <c r="D1142" s="22">
        <f>Électricité!S4779</f>
        <v>0</v>
      </c>
      <c r="E1142" s="23" t="str">
        <f t="shared" si="38"/>
        <v>07/18/2019 11:00:00 AM</v>
      </c>
      <c r="F1142" s="23" t="str">
        <f t="shared" si="37"/>
        <v>Jul</v>
      </c>
    </row>
    <row r="1143" spans="1:6" x14ac:dyDescent="0.4">
      <c r="A1143" s="20">
        <f>Électricité!N4780</f>
        <v>43664</v>
      </c>
      <c r="B1143" s="21">
        <f>Électricité!O4780</f>
        <v>0.50000000000000011</v>
      </c>
      <c r="C1143" s="22">
        <f>Électricité!P4780</f>
        <v>0</v>
      </c>
      <c r="D1143" s="22">
        <f>Électricité!S4780</f>
        <v>0</v>
      </c>
      <c r="E1143" s="23" t="str">
        <f t="shared" si="38"/>
        <v>07/18/2019 12:00:00 PM</v>
      </c>
      <c r="F1143" s="23" t="str">
        <f t="shared" si="37"/>
        <v>Jul</v>
      </c>
    </row>
    <row r="1144" spans="1:6" x14ac:dyDescent="0.4">
      <c r="A1144" s="20">
        <f>Électricité!N4781</f>
        <v>43664</v>
      </c>
      <c r="B1144" s="21">
        <f>Électricité!O4781</f>
        <v>0.54166666666666674</v>
      </c>
      <c r="C1144" s="22">
        <f>Électricité!P4781</f>
        <v>0</v>
      </c>
      <c r="D1144" s="22">
        <f>Électricité!S4781</f>
        <v>0</v>
      </c>
      <c r="E1144" s="23" t="str">
        <f t="shared" si="38"/>
        <v>07/18/2019 01:00:00 PM</v>
      </c>
      <c r="F1144" s="23" t="str">
        <f t="shared" si="37"/>
        <v>Jul</v>
      </c>
    </row>
    <row r="1145" spans="1:6" x14ac:dyDescent="0.4">
      <c r="A1145" s="20">
        <f>Électricité!N4782</f>
        <v>43664</v>
      </c>
      <c r="B1145" s="21">
        <f>Électricité!O4782</f>
        <v>0.58333333333333337</v>
      </c>
      <c r="C1145" s="22">
        <f>Électricité!P4782</f>
        <v>0</v>
      </c>
      <c r="D1145" s="22">
        <f>Électricité!S4782</f>
        <v>0</v>
      </c>
      <c r="E1145" s="23" t="str">
        <f t="shared" si="38"/>
        <v>07/18/2019 02:00:00 PM</v>
      </c>
      <c r="F1145" s="23" t="str">
        <f t="shared" si="37"/>
        <v>Jul</v>
      </c>
    </row>
    <row r="1146" spans="1:6" x14ac:dyDescent="0.4">
      <c r="A1146" s="20">
        <f>Électricité!N4783</f>
        <v>43664</v>
      </c>
      <c r="B1146" s="21">
        <f>Électricité!O4783</f>
        <v>0.62500000000000011</v>
      </c>
      <c r="C1146" s="22">
        <f>Électricité!P4783</f>
        <v>0</v>
      </c>
      <c r="D1146" s="22">
        <f>Électricité!S4783</f>
        <v>0</v>
      </c>
      <c r="E1146" s="23" t="str">
        <f t="shared" si="38"/>
        <v>07/18/2019 03:00:00 PM</v>
      </c>
      <c r="F1146" s="23" t="str">
        <f t="shared" si="37"/>
        <v>Jul</v>
      </c>
    </row>
    <row r="1147" spans="1:6" x14ac:dyDescent="0.4">
      <c r="A1147" s="20">
        <f>Électricité!N4784</f>
        <v>43664</v>
      </c>
      <c r="B1147" s="21">
        <f>Électricité!O4784</f>
        <v>0.66666666666666674</v>
      </c>
      <c r="C1147" s="22">
        <f>Électricité!P4784</f>
        <v>0</v>
      </c>
      <c r="D1147" s="22">
        <f>Électricité!S4784</f>
        <v>0</v>
      </c>
      <c r="E1147" s="23" t="str">
        <f t="shared" si="38"/>
        <v>07/18/2019 04:00:00 PM</v>
      </c>
      <c r="F1147" s="23" t="str">
        <f t="shared" si="37"/>
        <v>Jul</v>
      </c>
    </row>
    <row r="1148" spans="1:6" x14ac:dyDescent="0.4">
      <c r="A1148" s="20">
        <f>Électricité!N4785</f>
        <v>43664</v>
      </c>
      <c r="B1148" s="21">
        <f>Électricité!O4785</f>
        <v>0.70833333333333337</v>
      </c>
      <c r="C1148" s="22">
        <f>Électricité!P4785</f>
        <v>0</v>
      </c>
      <c r="D1148" s="22">
        <f>Électricité!S4785</f>
        <v>0</v>
      </c>
      <c r="E1148" s="23" t="str">
        <f t="shared" si="38"/>
        <v>07/18/2019 05:00:00 PM</v>
      </c>
      <c r="F1148" s="23" t="str">
        <f t="shared" si="37"/>
        <v>Jul</v>
      </c>
    </row>
    <row r="1149" spans="1:6" x14ac:dyDescent="0.4">
      <c r="A1149" s="20">
        <f>Électricité!N4786</f>
        <v>43664</v>
      </c>
      <c r="B1149" s="21">
        <f>Électricité!O4786</f>
        <v>0.75000000000000011</v>
      </c>
      <c r="C1149" s="22">
        <f>Électricité!P4786</f>
        <v>0</v>
      </c>
      <c r="D1149" s="22">
        <f>Électricité!S4786</f>
        <v>0</v>
      </c>
      <c r="E1149" s="23" t="str">
        <f t="shared" si="38"/>
        <v>07/18/2019 06:00:00 PM</v>
      </c>
      <c r="F1149" s="23" t="str">
        <f t="shared" si="37"/>
        <v>Jul</v>
      </c>
    </row>
    <row r="1150" spans="1:6" x14ac:dyDescent="0.4">
      <c r="A1150" s="20">
        <f>Électricité!N4787</f>
        <v>43664</v>
      </c>
      <c r="B1150" s="21">
        <f>Électricité!O4787</f>
        <v>0.79166666666666674</v>
      </c>
      <c r="C1150" s="22">
        <f>Électricité!P4787</f>
        <v>0</v>
      </c>
      <c r="D1150" s="22">
        <f>Électricité!S4787</f>
        <v>0</v>
      </c>
      <c r="E1150" s="23" t="str">
        <f t="shared" si="38"/>
        <v>07/18/2019 07:00:00 PM</v>
      </c>
      <c r="F1150" s="23" t="str">
        <f t="shared" si="37"/>
        <v>Jul</v>
      </c>
    </row>
    <row r="1151" spans="1:6" x14ac:dyDescent="0.4">
      <c r="A1151" s="20">
        <f>Électricité!N4788</f>
        <v>43664</v>
      </c>
      <c r="B1151" s="21">
        <f>Électricité!O4788</f>
        <v>0.83333333333333337</v>
      </c>
      <c r="C1151" s="22">
        <f>Électricité!P4788</f>
        <v>0</v>
      </c>
      <c r="D1151" s="22">
        <f>Électricité!S4788</f>
        <v>0</v>
      </c>
      <c r="E1151" s="23" t="str">
        <f t="shared" si="38"/>
        <v>07/18/2019 08:00:00 PM</v>
      </c>
      <c r="F1151" s="23" t="str">
        <f t="shared" si="37"/>
        <v>Jul</v>
      </c>
    </row>
    <row r="1152" spans="1:6" x14ac:dyDescent="0.4">
      <c r="A1152" s="20">
        <f>Électricité!N4789</f>
        <v>43664</v>
      </c>
      <c r="B1152" s="21">
        <f>Électricité!O4789</f>
        <v>0.87500000000000011</v>
      </c>
      <c r="C1152" s="22">
        <f>Électricité!P4789</f>
        <v>0</v>
      </c>
      <c r="D1152" s="22">
        <f>Électricité!S4789</f>
        <v>0</v>
      </c>
      <c r="E1152" s="23" t="str">
        <f t="shared" si="38"/>
        <v>07/18/2019 09:00:00 PM</v>
      </c>
      <c r="F1152" s="23" t="str">
        <f t="shared" si="37"/>
        <v>Jul</v>
      </c>
    </row>
    <row r="1153" spans="1:6" x14ac:dyDescent="0.4">
      <c r="A1153" s="20">
        <f>Électricité!N4790</f>
        <v>43664</v>
      </c>
      <c r="B1153" s="21">
        <f>Électricité!O4790</f>
        <v>0.91666666666666674</v>
      </c>
      <c r="C1153" s="22">
        <f>Électricité!P4790</f>
        <v>0</v>
      </c>
      <c r="D1153" s="22">
        <f>Électricité!S4790</f>
        <v>0</v>
      </c>
      <c r="E1153" s="23" t="str">
        <f t="shared" si="38"/>
        <v>07/18/2019 10:00:00 PM</v>
      </c>
      <c r="F1153" s="23" t="str">
        <f t="shared" si="37"/>
        <v>Jul</v>
      </c>
    </row>
    <row r="1154" spans="1:6" x14ac:dyDescent="0.4">
      <c r="A1154" s="20">
        <f>Électricité!N4791</f>
        <v>43664</v>
      </c>
      <c r="B1154" s="21">
        <f>Électricité!O4791</f>
        <v>0.95833333333333337</v>
      </c>
      <c r="C1154" s="22">
        <f>Électricité!P4791</f>
        <v>0</v>
      </c>
      <c r="D1154" s="22">
        <f>Électricité!S4791</f>
        <v>0</v>
      </c>
      <c r="E1154" s="23" t="str">
        <f t="shared" si="38"/>
        <v>07/18/2019 11:00:00 PM</v>
      </c>
      <c r="F1154" s="23" t="str">
        <f t="shared" si="37"/>
        <v>Jul</v>
      </c>
    </row>
    <row r="1155" spans="1:6" x14ac:dyDescent="0.4">
      <c r="A1155" s="20">
        <f>Électricité!N4792</f>
        <v>43665</v>
      </c>
      <c r="B1155" s="21">
        <f>Électricité!O4792</f>
        <v>3.1225022567582528E-17</v>
      </c>
      <c r="C1155" s="22">
        <f>Électricité!P4792</f>
        <v>0</v>
      </c>
      <c r="D1155" s="22">
        <f>Électricité!S4792</f>
        <v>0</v>
      </c>
      <c r="E1155" s="23" t="str">
        <f t="shared" si="38"/>
        <v>07/19/2019 12:00:00 AM</v>
      </c>
      <c r="F1155" s="23" t="str">
        <f t="shared" ref="F1155:F1218" si="39">TEXT(A1155,"mmm")</f>
        <v>Jul</v>
      </c>
    </row>
    <row r="1156" spans="1:6" x14ac:dyDescent="0.4">
      <c r="A1156" s="20">
        <f>Électricité!N4793</f>
        <v>43665</v>
      </c>
      <c r="B1156" s="21">
        <f>Électricité!O4793</f>
        <v>4.1666666666666699E-2</v>
      </c>
      <c r="C1156" s="22">
        <f>Électricité!P4793</f>
        <v>0</v>
      </c>
      <c r="D1156" s="22">
        <f>Électricité!S4793</f>
        <v>0</v>
      </c>
      <c r="E1156" s="23" t="str">
        <f t="shared" si="38"/>
        <v>07/19/2019 01:00:00 AM</v>
      </c>
      <c r="F1156" s="23" t="str">
        <f t="shared" si="39"/>
        <v>Jul</v>
      </c>
    </row>
    <row r="1157" spans="1:6" x14ac:dyDescent="0.4">
      <c r="A1157" s="20">
        <f>Électricité!N4794</f>
        <v>43665</v>
      </c>
      <c r="B1157" s="21">
        <f>Électricité!O4794</f>
        <v>8.333333333333337E-2</v>
      </c>
      <c r="C1157" s="22">
        <f>Électricité!P4794</f>
        <v>0</v>
      </c>
      <c r="D1157" s="22">
        <f>Électricité!S4794</f>
        <v>0</v>
      </c>
      <c r="E1157" s="23" t="str">
        <f t="shared" si="38"/>
        <v>07/19/2019 02:00:00 AM</v>
      </c>
      <c r="F1157" s="23" t="str">
        <f t="shared" si="39"/>
        <v>Jul</v>
      </c>
    </row>
    <row r="1158" spans="1:6" x14ac:dyDescent="0.4">
      <c r="A1158" s="20">
        <f>Électricité!N4795</f>
        <v>43665</v>
      </c>
      <c r="B1158" s="21">
        <f>Électricité!O4795</f>
        <v>0.12500000000000006</v>
      </c>
      <c r="C1158" s="22">
        <f>Électricité!P4795</f>
        <v>0</v>
      </c>
      <c r="D1158" s="22">
        <f>Électricité!S4795</f>
        <v>0</v>
      </c>
      <c r="E1158" s="23" t="str">
        <f t="shared" si="38"/>
        <v>07/19/2019 03:00:00 AM</v>
      </c>
      <c r="F1158" s="23" t="str">
        <f t="shared" si="39"/>
        <v>Jul</v>
      </c>
    </row>
    <row r="1159" spans="1:6" x14ac:dyDescent="0.4">
      <c r="A1159" s="20">
        <f>Électricité!N4796</f>
        <v>43665</v>
      </c>
      <c r="B1159" s="21">
        <f>Électricité!O4796</f>
        <v>0.16666666666666669</v>
      </c>
      <c r="C1159" s="22">
        <f>Électricité!P4796</f>
        <v>0</v>
      </c>
      <c r="D1159" s="22">
        <f>Électricité!S4796</f>
        <v>0</v>
      </c>
      <c r="E1159" s="23" t="str">
        <f t="shared" si="38"/>
        <v>07/19/2019 04:00:00 AM</v>
      </c>
      <c r="F1159" s="23" t="str">
        <f t="shared" si="39"/>
        <v>Jul</v>
      </c>
    </row>
    <row r="1160" spans="1:6" x14ac:dyDescent="0.4">
      <c r="A1160" s="20">
        <f>Électricité!N4797</f>
        <v>43665</v>
      </c>
      <c r="B1160" s="21">
        <f>Électricité!O4797</f>
        <v>0.20833333333333337</v>
      </c>
      <c r="C1160" s="22">
        <f>Électricité!P4797</f>
        <v>0</v>
      </c>
      <c r="D1160" s="22">
        <f>Électricité!S4797</f>
        <v>0</v>
      </c>
      <c r="E1160" s="23" t="str">
        <f t="shared" si="38"/>
        <v>07/19/2019 05:00:00 AM</v>
      </c>
      <c r="F1160" s="23" t="str">
        <f t="shared" si="39"/>
        <v>Jul</v>
      </c>
    </row>
    <row r="1161" spans="1:6" x14ac:dyDescent="0.4">
      <c r="A1161" s="20">
        <f>Électricité!N4798</f>
        <v>43665</v>
      </c>
      <c r="B1161" s="21">
        <f>Électricité!O4798</f>
        <v>0.25</v>
      </c>
      <c r="C1161" s="22">
        <f>Électricité!P4798</f>
        <v>0</v>
      </c>
      <c r="D1161" s="22">
        <f>Électricité!S4798</f>
        <v>0</v>
      </c>
      <c r="E1161" s="23" t="str">
        <f t="shared" si="38"/>
        <v>07/19/2019 06:00:00 AM</v>
      </c>
      <c r="F1161" s="23" t="str">
        <f t="shared" si="39"/>
        <v>Jul</v>
      </c>
    </row>
    <row r="1162" spans="1:6" x14ac:dyDescent="0.4">
      <c r="A1162" s="20">
        <f>Électricité!N4799</f>
        <v>43665</v>
      </c>
      <c r="B1162" s="21">
        <f>Électricité!O4799</f>
        <v>0.29166666666666669</v>
      </c>
      <c r="C1162" s="22">
        <f>Électricité!P4799</f>
        <v>0</v>
      </c>
      <c r="D1162" s="22">
        <f>Électricité!S4799</f>
        <v>0</v>
      </c>
      <c r="E1162" s="23" t="str">
        <f t="shared" si="38"/>
        <v>07/19/2019 07:00:00 AM</v>
      </c>
      <c r="F1162" s="23" t="str">
        <f t="shared" si="39"/>
        <v>Jul</v>
      </c>
    </row>
    <row r="1163" spans="1:6" x14ac:dyDescent="0.4">
      <c r="A1163" s="20">
        <f>Électricité!N4800</f>
        <v>43665</v>
      </c>
      <c r="B1163" s="21">
        <f>Électricité!O4800</f>
        <v>0.33333333333333337</v>
      </c>
      <c r="C1163" s="22">
        <f>Électricité!P4800</f>
        <v>0</v>
      </c>
      <c r="D1163" s="22">
        <f>Électricité!S4800</f>
        <v>0</v>
      </c>
      <c r="E1163" s="23" t="str">
        <f t="shared" si="38"/>
        <v>07/19/2019 08:00:00 AM</v>
      </c>
      <c r="F1163" s="23" t="str">
        <f t="shared" si="39"/>
        <v>Jul</v>
      </c>
    </row>
    <row r="1164" spans="1:6" x14ac:dyDescent="0.4">
      <c r="A1164" s="20">
        <f>Électricité!N4801</f>
        <v>43665</v>
      </c>
      <c r="B1164" s="21">
        <f>Électricité!O4801</f>
        <v>0.375</v>
      </c>
      <c r="C1164" s="22">
        <f>Électricité!P4801</f>
        <v>0</v>
      </c>
      <c r="D1164" s="22">
        <f>Électricité!S4801</f>
        <v>0</v>
      </c>
      <c r="E1164" s="23" t="str">
        <f t="shared" ref="E1164:E1227" si="40">CONCATENATE(TEXT(A1164,"mm/dd/yyyy")," ",TEXT(B1164,"hh:mm:ss AM/PM"))</f>
        <v>07/19/2019 09:00:00 AM</v>
      </c>
      <c r="F1164" s="23" t="str">
        <f t="shared" si="39"/>
        <v>Jul</v>
      </c>
    </row>
    <row r="1165" spans="1:6" x14ac:dyDescent="0.4">
      <c r="A1165" s="20">
        <f>Électricité!N4802</f>
        <v>43665</v>
      </c>
      <c r="B1165" s="21">
        <f>Électricité!O4802</f>
        <v>0.41666666666666669</v>
      </c>
      <c r="C1165" s="22">
        <f>Électricité!P4802</f>
        <v>0</v>
      </c>
      <c r="D1165" s="22">
        <f>Électricité!S4802</f>
        <v>0</v>
      </c>
      <c r="E1165" s="23" t="str">
        <f t="shared" si="40"/>
        <v>07/19/2019 10:00:00 AM</v>
      </c>
      <c r="F1165" s="23" t="str">
        <f t="shared" si="39"/>
        <v>Jul</v>
      </c>
    </row>
    <row r="1166" spans="1:6" x14ac:dyDescent="0.4">
      <c r="A1166" s="20">
        <f>Électricité!N4803</f>
        <v>43665</v>
      </c>
      <c r="B1166" s="21">
        <f>Électricité!O4803</f>
        <v>0.45833333333333337</v>
      </c>
      <c r="C1166" s="22">
        <f>Électricité!P4803</f>
        <v>0</v>
      </c>
      <c r="D1166" s="22">
        <f>Électricité!S4803</f>
        <v>0</v>
      </c>
      <c r="E1166" s="23" t="str">
        <f t="shared" si="40"/>
        <v>07/19/2019 11:00:00 AM</v>
      </c>
      <c r="F1166" s="23" t="str">
        <f t="shared" si="39"/>
        <v>Jul</v>
      </c>
    </row>
    <row r="1167" spans="1:6" x14ac:dyDescent="0.4">
      <c r="A1167" s="20">
        <f>Électricité!N4804</f>
        <v>43665</v>
      </c>
      <c r="B1167" s="21">
        <f>Électricité!O4804</f>
        <v>0.50000000000000011</v>
      </c>
      <c r="C1167" s="22">
        <f>Électricité!P4804</f>
        <v>0</v>
      </c>
      <c r="D1167" s="22">
        <f>Électricité!S4804</f>
        <v>0</v>
      </c>
      <c r="E1167" s="23" t="str">
        <f t="shared" si="40"/>
        <v>07/19/2019 12:00:00 PM</v>
      </c>
      <c r="F1167" s="23" t="str">
        <f t="shared" si="39"/>
        <v>Jul</v>
      </c>
    </row>
    <row r="1168" spans="1:6" x14ac:dyDescent="0.4">
      <c r="A1168" s="20">
        <f>Électricité!N4805</f>
        <v>43665</v>
      </c>
      <c r="B1168" s="21">
        <f>Électricité!O4805</f>
        <v>0.54166666666666674</v>
      </c>
      <c r="C1168" s="22">
        <f>Électricité!P4805</f>
        <v>0</v>
      </c>
      <c r="D1168" s="22">
        <f>Électricité!S4805</f>
        <v>0</v>
      </c>
      <c r="E1168" s="23" t="str">
        <f t="shared" si="40"/>
        <v>07/19/2019 01:00:00 PM</v>
      </c>
      <c r="F1168" s="23" t="str">
        <f t="shared" si="39"/>
        <v>Jul</v>
      </c>
    </row>
    <row r="1169" spans="1:6" x14ac:dyDescent="0.4">
      <c r="A1169" s="20">
        <f>Électricité!N4806</f>
        <v>43665</v>
      </c>
      <c r="B1169" s="21">
        <f>Électricité!O4806</f>
        <v>0.58333333333333337</v>
      </c>
      <c r="C1169" s="22">
        <f>Électricité!P4806</f>
        <v>0</v>
      </c>
      <c r="D1169" s="22">
        <f>Électricité!S4806</f>
        <v>0</v>
      </c>
      <c r="E1169" s="23" t="str">
        <f t="shared" si="40"/>
        <v>07/19/2019 02:00:00 PM</v>
      </c>
      <c r="F1169" s="23" t="str">
        <f t="shared" si="39"/>
        <v>Jul</v>
      </c>
    </row>
    <row r="1170" spans="1:6" x14ac:dyDescent="0.4">
      <c r="A1170" s="20">
        <f>Électricité!N4807</f>
        <v>43665</v>
      </c>
      <c r="B1170" s="21">
        <f>Électricité!O4807</f>
        <v>0.62500000000000011</v>
      </c>
      <c r="C1170" s="22">
        <f>Électricité!P4807</f>
        <v>0</v>
      </c>
      <c r="D1170" s="22">
        <f>Électricité!S4807</f>
        <v>0</v>
      </c>
      <c r="E1170" s="23" t="str">
        <f t="shared" si="40"/>
        <v>07/19/2019 03:00:00 PM</v>
      </c>
      <c r="F1170" s="23" t="str">
        <f t="shared" si="39"/>
        <v>Jul</v>
      </c>
    </row>
    <row r="1171" spans="1:6" x14ac:dyDescent="0.4">
      <c r="A1171" s="20">
        <f>Électricité!N4808</f>
        <v>43665</v>
      </c>
      <c r="B1171" s="21">
        <f>Électricité!O4808</f>
        <v>0.66666666666666674</v>
      </c>
      <c r="C1171" s="22">
        <f>Électricité!P4808</f>
        <v>0</v>
      </c>
      <c r="D1171" s="22">
        <f>Électricité!S4808</f>
        <v>0</v>
      </c>
      <c r="E1171" s="23" t="str">
        <f t="shared" si="40"/>
        <v>07/19/2019 04:00:00 PM</v>
      </c>
      <c r="F1171" s="23" t="str">
        <f t="shared" si="39"/>
        <v>Jul</v>
      </c>
    </row>
    <row r="1172" spans="1:6" x14ac:dyDescent="0.4">
      <c r="A1172" s="20">
        <f>Électricité!N4809</f>
        <v>43665</v>
      </c>
      <c r="B1172" s="21">
        <f>Électricité!O4809</f>
        <v>0.70833333333333337</v>
      </c>
      <c r="C1172" s="22">
        <f>Électricité!P4809</f>
        <v>0</v>
      </c>
      <c r="D1172" s="22">
        <f>Électricité!S4809</f>
        <v>0</v>
      </c>
      <c r="E1172" s="23" t="str">
        <f t="shared" si="40"/>
        <v>07/19/2019 05:00:00 PM</v>
      </c>
      <c r="F1172" s="23" t="str">
        <f t="shared" si="39"/>
        <v>Jul</v>
      </c>
    </row>
    <row r="1173" spans="1:6" x14ac:dyDescent="0.4">
      <c r="A1173" s="20">
        <f>Électricité!N4810</f>
        <v>43665</v>
      </c>
      <c r="B1173" s="21">
        <f>Électricité!O4810</f>
        <v>0.75000000000000011</v>
      </c>
      <c r="C1173" s="22">
        <f>Électricité!P4810</f>
        <v>0</v>
      </c>
      <c r="D1173" s="22">
        <f>Électricité!S4810</f>
        <v>0</v>
      </c>
      <c r="E1173" s="23" t="str">
        <f t="shared" si="40"/>
        <v>07/19/2019 06:00:00 PM</v>
      </c>
      <c r="F1173" s="23" t="str">
        <f t="shared" si="39"/>
        <v>Jul</v>
      </c>
    </row>
    <row r="1174" spans="1:6" x14ac:dyDescent="0.4">
      <c r="A1174" s="20">
        <f>Électricité!N4811</f>
        <v>43665</v>
      </c>
      <c r="B1174" s="21">
        <f>Électricité!O4811</f>
        <v>0.79166666666666674</v>
      </c>
      <c r="C1174" s="22">
        <f>Électricité!P4811</f>
        <v>0</v>
      </c>
      <c r="D1174" s="22">
        <f>Électricité!S4811</f>
        <v>0</v>
      </c>
      <c r="E1174" s="23" t="str">
        <f t="shared" si="40"/>
        <v>07/19/2019 07:00:00 PM</v>
      </c>
      <c r="F1174" s="23" t="str">
        <f t="shared" si="39"/>
        <v>Jul</v>
      </c>
    </row>
    <row r="1175" spans="1:6" x14ac:dyDescent="0.4">
      <c r="A1175" s="20">
        <f>Électricité!N4812</f>
        <v>43665</v>
      </c>
      <c r="B1175" s="21">
        <f>Électricité!O4812</f>
        <v>0.83333333333333337</v>
      </c>
      <c r="C1175" s="22">
        <f>Électricité!P4812</f>
        <v>0</v>
      </c>
      <c r="D1175" s="22">
        <f>Électricité!S4812</f>
        <v>0</v>
      </c>
      <c r="E1175" s="23" t="str">
        <f t="shared" si="40"/>
        <v>07/19/2019 08:00:00 PM</v>
      </c>
      <c r="F1175" s="23" t="str">
        <f t="shared" si="39"/>
        <v>Jul</v>
      </c>
    </row>
    <row r="1176" spans="1:6" x14ac:dyDescent="0.4">
      <c r="A1176" s="20">
        <f>Électricité!N4813</f>
        <v>43665</v>
      </c>
      <c r="B1176" s="21">
        <f>Électricité!O4813</f>
        <v>0.87500000000000011</v>
      </c>
      <c r="C1176" s="22">
        <f>Électricité!P4813</f>
        <v>0</v>
      </c>
      <c r="D1176" s="22">
        <f>Électricité!S4813</f>
        <v>0</v>
      </c>
      <c r="E1176" s="23" t="str">
        <f t="shared" si="40"/>
        <v>07/19/2019 09:00:00 PM</v>
      </c>
      <c r="F1176" s="23" t="str">
        <f t="shared" si="39"/>
        <v>Jul</v>
      </c>
    </row>
    <row r="1177" spans="1:6" x14ac:dyDescent="0.4">
      <c r="A1177" s="20">
        <f>Électricité!N4814</f>
        <v>43665</v>
      </c>
      <c r="B1177" s="21">
        <f>Électricité!O4814</f>
        <v>0.91666666666666674</v>
      </c>
      <c r="C1177" s="22">
        <f>Électricité!P4814</f>
        <v>0</v>
      </c>
      <c r="D1177" s="22">
        <f>Électricité!S4814</f>
        <v>0</v>
      </c>
      <c r="E1177" s="23" t="str">
        <f t="shared" si="40"/>
        <v>07/19/2019 10:00:00 PM</v>
      </c>
      <c r="F1177" s="23" t="str">
        <f t="shared" si="39"/>
        <v>Jul</v>
      </c>
    </row>
    <row r="1178" spans="1:6" x14ac:dyDescent="0.4">
      <c r="A1178" s="20">
        <f>Électricité!N4815</f>
        <v>43665</v>
      </c>
      <c r="B1178" s="21">
        <f>Électricité!O4815</f>
        <v>0.95833333333333337</v>
      </c>
      <c r="C1178" s="22">
        <f>Électricité!P4815</f>
        <v>0</v>
      </c>
      <c r="D1178" s="22">
        <f>Électricité!S4815</f>
        <v>0</v>
      </c>
      <c r="E1178" s="23" t="str">
        <f t="shared" si="40"/>
        <v>07/19/2019 11:00:00 PM</v>
      </c>
      <c r="F1178" s="23" t="str">
        <f t="shared" si="39"/>
        <v>Jul</v>
      </c>
    </row>
    <row r="1179" spans="1:6" x14ac:dyDescent="0.4">
      <c r="A1179" s="20">
        <f>Électricité!N4816</f>
        <v>43666</v>
      </c>
      <c r="B1179" s="21">
        <f>Électricité!O4816</f>
        <v>3.1225022567582528E-17</v>
      </c>
      <c r="C1179" s="22">
        <f>Électricité!P4816</f>
        <v>0</v>
      </c>
      <c r="D1179" s="22">
        <f>Électricité!S4816</f>
        <v>0</v>
      </c>
      <c r="E1179" s="23" t="str">
        <f t="shared" si="40"/>
        <v>07/20/2019 12:00:00 AM</v>
      </c>
      <c r="F1179" s="23" t="str">
        <f t="shared" si="39"/>
        <v>Jul</v>
      </c>
    </row>
    <row r="1180" spans="1:6" x14ac:dyDescent="0.4">
      <c r="A1180" s="20">
        <f>Électricité!N4817</f>
        <v>43666</v>
      </c>
      <c r="B1180" s="21">
        <f>Électricité!O4817</f>
        <v>4.1666666666666699E-2</v>
      </c>
      <c r="C1180" s="22">
        <f>Électricité!P4817</f>
        <v>0</v>
      </c>
      <c r="D1180" s="22">
        <f>Électricité!S4817</f>
        <v>0</v>
      </c>
      <c r="E1180" s="23" t="str">
        <f t="shared" si="40"/>
        <v>07/20/2019 01:00:00 AM</v>
      </c>
      <c r="F1180" s="23" t="str">
        <f t="shared" si="39"/>
        <v>Jul</v>
      </c>
    </row>
    <row r="1181" spans="1:6" x14ac:dyDescent="0.4">
      <c r="A1181" s="20">
        <f>Électricité!N4818</f>
        <v>43666</v>
      </c>
      <c r="B1181" s="21">
        <f>Électricité!O4818</f>
        <v>8.333333333333337E-2</v>
      </c>
      <c r="C1181" s="22">
        <f>Électricité!P4818</f>
        <v>0</v>
      </c>
      <c r="D1181" s="22">
        <f>Électricité!S4818</f>
        <v>0</v>
      </c>
      <c r="E1181" s="23" t="str">
        <f t="shared" si="40"/>
        <v>07/20/2019 02:00:00 AM</v>
      </c>
      <c r="F1181" s="23" t="str">
        <f t="shared" si="39"/>
        <v>Jul</v>
      </c>
    </row>
    <row r="1182" spans="1:6" x14ac:dyDescent="0.4">
      <c r="A1182" s="20">
        <f>Électricité!N4819</f>
        <v>43666</v>
      </c>
      <c r="B1182" s="21">
        <f>Électricité!O4819</f>
        <v>0.12500000000000006</v>
      </c>
      <c r="C1182" s="22">
        <f>Électricité!P4819</f>
        <v>0</v>
      </c>
      <c r="D1182" s="22">
        <f>Électricité!S4819</f>
        <v>0</v>
      </c>
      <c r="E1182" s="23" t="str">
        <f t="shared" si="40"/>
        <v>07/20/2019 03:00:00 AM</v>
      </c>
      <c r="F1182" s="23" t="str">
        <f t="shared" si="39"/>
        <v>Jul</v>
      </c>
    </row>
    <row r="1183" spans="1:6" x14ac:dyDescent="0.4">
      <c r="A1183" s="20">
        <f>Électricité!N4820</f>
        <v>43666</v>
      </c>
      <c r="B1183" s="21">
        <f>Électricité!O4820</f>
        <v>0.16666666666666669</v>
      </c>
      <c r="C1183" s="22">
        <f>Électricité!P4820</f>
        <v>0</v>
      </c>
      <c r="D1183" s="22">
        <f>Électricité!S4820</f>
        <v>0</v>
      </c>
      <c r="E1183" s="23" t="str">
        <f t="shared" si="40"/>
        <v>07/20/2019 04:00:00 AM</v>
      </c>
      <c r="F1183" s="23" t="str">
        <f t="shared" si="39"/>
        <v>Jul</v>
      </c>
    </row>
    <row r="1184" spans="1:6" x14ac:dyDescent="0.4">
      <c r="A1184" s="20">
        <f>Électricité!N4821</f>
        <v>43666</v>
      </c>
      <c r="B1184" s="21">
        <f>Électricité!O4821</f>
        <v>0.20833333333333337</v>
      </c>
      <c r="C1184" s="22">
        <f>Électricité!P4821</f>
        <v>0</v>
      </c>
      <c r="D1184" s="22">
        <f>Électricité!S4821</f>
        <v>0</v>
      </c>
      <c r="E1184" s="23" t="str">
        <f t="shared" si="40"/>
        <v>07/20/2019 05:00:00 AM</v>
      </c>
      <c r="F1184" s="23" t="str">
        <f t="shared" si="39"/>
        <v>Jul</v>
      </c>
    </row>
    <row r="1185" spans="1:6" x14ac:dyDescent="0.4">
      <c r="A1185" s="20">
        <f>Électricité!N4822</f>
        <v>43666</v>
      </c>
      <c r="B1185" s="21">
        <f>Électricité!O4822</f>
        <v>0.25</v>
      </c>
      <c r="C1185" s="22">
        <f>Électricité!P4822</f>
        <v>0</v>
      </c>
      <c r="D1185" s="22">
        <f>Électricité!S4822</f>
        <v>0</v>
      </c>
      <c r="E1185" s="23" t="str">
        <f t="shared" si="40"/>
        <v>07/20/2019 06:00:00 AM</v>
      </c>
      <c r="F1185" s="23" t="str">
        <f t="shared" si="39"/>
        <v>Jul</v>
      </c>
    </row>
    <row r="1186" spans="1:6" x14ac:dyDescent="0.4">
      <c r="A1186" s="20">
        <f>Électricité!N4823</f>
        <v>43666</v>
      </c>
      <c r="B1186" s="21">
        <f>Électricité!O4823</f>
        <v>0.29166666666666669</v>
      </c>
      <c r="C1186" s="22">
        <f>Électricité!P4823</f>
        <v>0</v>
      </c>
      <c r="D1186" s="22">
        <f>Électricité!S4823</f>
        <v>0</v>
      </c>
      <c r="E1186" s="23" t="str">
        <f t="shared" si="40"/>
        <v>07/20/2019 07:00:00 AM</v>
      </c>
      <c r="F1186" s="23" t="str">
        <f t="shared" si="39"/>
        <v>Jul</v>
      </c>
    </row>
    <row r="1187" spans="1:6" x14ac:dyDescent="0.4">
      <c r="A1187" s="20">
        <f>Électricité!N4824</f>
        <v>43666</v>
      </c>
      <c r="B1187" s="21">
        <f>Électricité!O4824</f>
        <v>0.33333333333333337</v>
      </c>
      <c r="C1187" s="22">
        <f>Électricité!P4824</f>
        <v>0</v>
      </c>
      <c r="D1187" s="22">
        <f>Électricité!S4824</f>
        <v>0</v>
      </c>
      <c r="E1187" s="23" t="str">
        <f t="shared" si="40"/>
        <v>07/20/2019 08:00:00 AM</v>
      </c>
      <c r="F1187" s="23" t="str">
        <f t="shared" si="39"/>
        <v>Jul</v>
      </c>
    </row>
    <row r="1188" spans="1:6" x14ac:dyDescent="0.4">
      <c r="A1188" s="20">
        <f>Électricité!N4825</f>
        <v>43666</v>
      </c>
      <c r="B1188" s="21">
        <f>Électricité!O4825</f>
        <v>0.375</v>
      </c>
      <c r="C1188" s="22">
        <f>Électricité!P4825</f>
        <v>0</v>
      </c>
      <c r="D1188" s="22">
        <f>Électricité!S4825</f>
        <v>0</v>
      </c>
      <c r="E1188" s="23" t="str">
        <f t="shared" si="40"/>
        <v>07/20/2019 09:00:00 AM</v>
      </c>
      <c r="F1188" s="23" t="str">
        <f t="shared" si="39"/>
        <v>Jul</v>
      </c>
    </row>
    <row r="1189" spans="1:6" x14ac:dyDescent="0.4">
      <c r="A1189" s="20">
        <f>Électricité!N4826</f>
        <v>43666</v>
      </c>
      <c r="B1189" s="21">
        <f>Électricité!O4826</f>
        <v>0.41666666666666669</v>
      </c>
      <c r="C1189" s="22">
        <f>Électricité!P4826</f>
        <v>0</v>
      </c>
      <c r="D1189" s="22">
        <f>Électricité!S4826</f>
        <v>0</v>
      </c>
      <c r="E1189" s="23" t="str">
        <f t="shared" si="40"/>
        <v>07/20/2019 10:00:00 AM</v>
      </c>
      <c r="F1189" s="23" t="str">
        <f t="shared" si="39"/>
        <v>Jul</v>
      </c>
    </row>
    <row r="1190" spans="1:6" x14ac:dyDescent="0.4">
      <c r="A1190" s="20">
        <f>Électricité!N4827</f>
        <v>43666</v>
      </c>
      <c r="B1190" s="21">
        <f>Électricité!O4827</f>
        <v>0.45833333333333337</v>
      </c>
      <c r="C1190" s="22">
        <f>Électricité!P4827</f>
        <v>0</v>
      </c>
      <c r="D1190" s="22">
        <f>Électricité!S4827</f>
        <v>0</v>
      </c>
      <c r="E1190" s="23" t="str">
        <f t="shared" si="40"/>
        <v>07/20/2019 11:00:00 AM</v>
      </c>
      <c r="F1190" s="23" t="str">
        <f t="shared" si="39"/>
        <v>Jul</v>
      </c>
    </row>
    <row r="1191" spans="1:6" x14ac:dyDescent="0.4">
      <c r="A1191" s="20">
        <f>Électricité!N4828</f>
        <v>43666</v>
      </c>
      <c r="B1191" s="21">
        <f>Électricité!O4828</f>
        <v>0.50000000000000011</v>
      </c>
      <c r="C1191" s="22">
        <f>Électricité!P4828</f>
        <v>0</v>
      </c>
      <c r="D1191" s="22">
        <f>Électricité!S4828</f>
        <v>0</v>
      </c>
      <c r="E1191" s="23" t="str">
        <f t="shared" si="40"/>
        <v>07/20/2019 12:00:00 PM</v>
      </c>
      <c r="F1191" s="23" t="str">
        <f t="shared" si="39"/>
        <v>Jul</v>
      </c>
    </row>
    <row r="1192" spans="1:6" x14ac:dyDescent="0.4">
      <c r="A1192" s="20">
        <f>Électricité!N4829</f>
        <v>43666</v>
      </c>
      <c r="B1192" s="21">
        <f>Électricité!O4829</f>
        <v>0.54166666666666674</v>
      </c>
      <c r="C1192" s="22">
        <f>Électricité!P4829</f>
        <v>0</v>
      </c>
      <c r="D1192" s="22">
        <f>Électricité!S4829</f>
        <v>0</v>
      </c>
      <c r="E1192" s="23" t="str">
        <f t="shared" si="40"/>
        <v>07/20/2019 01:00:00 PM</v>
      </c>
      <c r="F1192" s="23" t="str">
        <f t="shared" si="39"/>
        <v>Jul</v>
      </c>
    </row>
    <row r="1193" spans="1:6" x14ac:dyDescent="0.4">
      <c r="A1193" s="20">
        <f>Électricité!N4830</f>
        <v>43666</v>
      </c>
      <c r="B1193" s="21">
        <f>Électricité!O4830</f>
        <v>0.58333333333333337</v>
      </c>
      <c r="C1193" s="22">
        <f>Électricité!P4830</f>
        <v>0</v>
      </c>
      <c r="D1193" s="22">
        <f>Électricité!S4830</f>
        <v>0</v>
      </c>
      <c r="E1193" s="23" t="str">
        <f t="shared" si="40"/>
        <v>07/20/2019 02:00:00 PM</v>
      </c>
      <c r="F1193" s="23" t="str">
        <f t="shared" si="39"/>
        <v>Jul</v>
      </c>
    </row>
    <row r="1194" spans="1:6" x14ac:dyDescent="0.4">
      <c r="A1194" s="20">
        <f>Électricité!N4831</f>
        <v>43666</v>
      </c>
      <c r="B1194" s="21">
        <f>Électricité!O4831</f>
        <v>0.62500000000000011</v>
      </c>
      <c r="C1194" s="22">
        <f>Électricité!P4831</f>
        <v>0</v>
      </c>
      <c r="D1194" s="22">
        <f>Électricité!S4831</f>
        <v>0</v>
      </c>
      <c r="E1194" s="23" t="str">
        <f t="shared" si="40"/>
        <v>07/20/2019 03:00:00 PM</v>
      </c>
      <c r="F1194" s="23" t="str">
        <f t="shared" si="39"/>
        <v>Jul</v>
      </c>
    </row>
    <row r="1195" spans="1:6" x14ac:dyDescent="0.4">
      <c r="A1195" s="20">
        <f>Électricité!N4832</f>
        <v>43666</v>
      </c>
      <c r="B1195" s="21">
        <f>Électricité!O4832</f>
        <v>0.66666666666666674</v>
      </c>
      <c r="C1195" s="22">
        <f>Électricité!P4832</f>
        <v>0</v>
      </c>
      <c r="D1195" s="22">
        <f>Électricité!S4832</f>
        <v>0</v>
      </c>
      <c r="E1195" s="23" t="str">
        <f t="shared" si="40"/>
        <v>07/20/2019 04:00:00 PM</v>
      </c>
      <c r="F1195" s="23" t="str">
        <f t="shared" si="39"/>
        <v>Jul</v>
      </c>
    </row>
    <row r="1196" spans="1:6" x14ac:dyDescent="0.4">
      <c r="A1196" s="20">
        <f>Électricité!N4833</f>
        <v>43666</v>
      </c>
      <c r="B1196" s="21">
        <f>Électricité!O4833</f>
        <v>0.70833333333333337</v>
      </c>
      <c r="C1196" s="22">
        <f>Électricité!P4833</f>
        <v>0</v>
      </c>
      <c r="D1196" s="22">
        <f>Électricité!S4833</f>
        <v>0</v>
      </c>
      <c r="E1196" s="23" t="str">
        <f t="shared" si="40"/>
        <v>07/20/2019 05:00:00 PM</v>
      </c>
      <c r="F1196" s="23" t="str">
        <f t="shared" si="39"/>
        <v>Jul</v>
      </c>
    </row>
    <row r="1197" spans="1:6" x14ac:dyDescent="0.4">
      <c r="A1197" s="20">
        <f>Électricité!N4834</f>
        <v>43666</v>
      </c>
      <c r="B1197" s="21">
        <f>Électricité!O4834</f>
        <v>0.75000000000000011</v>
      </c>
      <c r="C1197" s="22">
        <f>Électricité!P4834</f>
        <v>0</v>
      </c>
      <c r="D1197" s="22">
        <f>Électricité!S4834</f>
        <v>0</v>
      </c>
      <c r="E1197" s="23" t="str">
        <f t="shared" si="40"/>
        <v>07/20/2019 06:00:00 PM</v>
      </c>
      <c r="F1197" s="23" t="str">
        <f t="shared" si="39"/>
        <v>Jul</v>
      </c>
    </row>
    <row r="1198" spans="1:6" x14ac:dyDescent="0.4">
      <c r="A1198" s="20">
        <f>Électricité!N4835</f>
        <v>43666</v>
      </c>
      <c r="B1198" s="21">
        <f>Électricité!O4835</f>
        <v>0.79166666666666674</v>
      </c>
      <c r="C1198" s="22">
        <f>Électricité!P4835</f>
        <v>0</v>
      </c>
      <c r="D1198" s="22">
        <f>Électricité!S4835</f>
        <v>0</v>
      </c>
      <c r="E1198" s="23" t="str">
        <f t="shared" si="40"/>
        <v>07/20/2019 07:00:00 PM</v>
      </c>
      <c r="F1198" s="23" t="str">
        <f t="shared" si="39"/>
        <v>Jul</v>
      </c>
    </row>
    <row r="1199" spans="1:6" x14ac:dyDescent="0.4">
      <c r="A1199" s="20">
        <f>Électricité!N4836</f>
        <v>43666</v>
      </c>
      <c r="B1199" s="21">
        <f>Électricité!O4836</f>
        <v>0.83333333333333337</v>
      </c>
      <c r="C1199" s="22">
        <f>Électricité!P4836</f>
        <v>0</v>
      </c>
      <c r="D1199" s="22">
        <f>Électricité!S4836</f>
        <v>0</v>
      </c>
      <c r="E1199" s="23" t="str">
        <f t="shared" si="40"/>
        <v>07/20/2019 08:00:00 PM</v>
      </c>
      <c r="F1199" s="23" t="str">
        <f t="shared" si="39"/>
        <v>Jul</v>
      </c>
    </row>
    <row r="1200" spans="1:6" x14ac:dyDescent="0.4">
      <c r="A1200" s="20">
        <f>Électricité!N4837</f>
        <v>43666</v>
      </c>
      <c r="B1200" s="21">
        <f>Électricité!O4837</f>
        <v>0.87500000000000011</v>
      </c>
      <c r="C1200" s="22">
        <f>Électricité!P4837</f>
        <v>0</v>
      </c>
      <c r="D1200" s="22">
        <f>Électricité!S4837</f>
        <v>0</v>
      </c>
      <c r="E1200" s="23" t="str">
        <f t="shared" si="40"/>
        <v>07/20/2019 09:00:00 PM</v>
      </c>
      <c r="F1200" s="23" t="str">
        <f t="shared" si="39"/>
        <v>Jul</v>
      </c>
    </row>
    <row r="1201" spans="1:6" x14ac:dyDescent="0.4">
      <c r="A1201" s="20">
        <f>Électricité!N4838</f>
        <v>43666</v>
      </c>
      <c r="B1201" s="21">
        <f>Électricité!O4838</f>
        <v>0.91666666666666674</v>
      </c>
      <c r="C1201" s="22">
        <f>Électricité!P4838</f>
        <v>0</v>
      </c>
      <c r="D1201" s="22">
        <f>Électricité!S4838</f>
        <v>0</v>
      </c>
      <c r="E1201" s="23" t="str">
        <f t="shared" si="40"/>
        <v>07/20/2019 10:00:00 PM</v>
      </c>
      <c r="F1201" s="23" t="str">
        <f t="shared" si="39"/>
        <v>Jul</v>
      </c>
    </row>
    <row r="1202" spans="1:6" x14ac:dyDescent="0.4">
      <c r="A1202" s="20">
        <f>Électricité!N4839</f>
        <v>43666</v>
      </c>
      <c r="B1202" s="21">
        <f>Électricité!O4839</f>
        <v>0.95833333333333337</v>
      </c>
      <c r="C1202" s="22">
        <f>Électricité!P4839</f>
        <v>0</v>
      </c>
      <c r="D1202" s="22">
        <f>Électricité!S4839</f>
        <v>0</v>
      </c>
      <c r="E1202" s="23" t="str">
        <f t="shared" si="40"/>
        <v>07/20/2019 11:00:00 PM</v>
      </c>
      <c r="F1202" s="23" t="str">
        <f t="shared" si="39"/>
        <v>Jul</v>
      </c>
    </row>
    <row r="1203" spans="1:6" x14ac:dyDescent="0.4">
      <c r="A1203" s="20">
        <f>Électricité!N4840</f>
        <v>43667</v>
      </c>
      <c r="B1203" s="21">
        <f>Électricité!O4840</f>
        <v>3.1225022567582528E-17</v>
      </c>
      <c r="C1203" s="22">
        <f>Électricité!P4840</f>
        <v>0</v>
      </c>
      <c r="D1203" s="22">
        <f>Électricité!S4840</f>
        <v>0</v>
      </c>
      <c r="E1203" s="23" t="str">
        <f t="shared" si="40"/>
        <v>07/21/2019 12:00:00 AM</v>
      </c>
      <c r="F1203" s="23" t="str">
        <f t="shared" si="39"/>
        <v>Jul</v>
      </c>
    </row>
    <row r="1204" spans="1:6" x14ac:dyDescent="0.4">
      <c r="A1204" s="20">
        <f>Électricité!N4841</f>
        <v>43667</v>
      </c>
      <c r="B1204" s="21">
        <f>Électricité!O4841</f>
        <v>4.1666666666666699E-2</v>
      </c>
      <c r="C1204" s="22">
        <f>Électricité!P4841</f>
        <v>0</v>
      </c>
      <c r="D1204" s="22">
        <f>Électricité!S4841</f>
        <v>0</v>
      </c>
      <c r="E1204" s="23" t="str">
        <f t="shared" si="40"/>
        <v>07/21/2019 01:00:00 AM</v>
      </c>
      <c r="F1204" s="23" t="str">
        <f t="shared" si="39"/>
        <v>Jul</v>
      </c>
    </row>
    <row r="1205" spans="1:6" x14ac:dyDescent="0.4">
      <c r="A1205" s="20">
        <f>Électricité!N4842</f>
        <v>43667</v>
      </c>
      <c r="B1205" s="21">
        <f>Électricité!O4842</f>
        <v>8.333333333333337E-2</v>
      </c>
      <c r="C1205" s="22">
        <f>Électricité!P4842</f>
        <v>0</v>
      </c>
      <c r="D1205" s="22">
        <f>Électricité!S4842</f>
        <v>0</v>
      </c>
      <c r="E1205" s="23" t="str">
        <f t="shared" si="40"/>
        <v>07/21/2019 02:00:00 AM</v>
      </c>
      <c r="F1205" s="23" t="str">
        <f t="shared" si="39"/>
        <v>Jul</v>
      </c>
    </row>
    <row r="1206" spans="1:6" x14ac:dyDescent="0.4">
      <c r="A1206" s="20">
        <f>Électricité!N4843</f>
        <v>43667</v>
      </c>
      <c r="B1206" s="21">
        <f>Électricité!O4843</f>
        <v>0.12500000000000006</v>
      </c>
      <c r="C1206" s="22">
        <f>Électricité!P4843</f>
        <v>0</v>
      </c>
      <c r="D1206" s="22">
        <f>Électricité!S4843</f>
        <v>0</v>
      </c>
      <c r="E1206" s="23" t="str">
        <f t="shared" si="40"/>
        <v>07/21/2019 03:00:00 AM</v>
      </c>
      <c r="F1206" s="23" t="str">
        <f t="shared" si="39"/>
        <v>Jul</v>
      </c>
    </row>
    <row r="1207" spans="1:6" x14ac:dyDescent="0.4">
      <c r="A1207" s="20">
        <f>Électricité!N4844</f>
        <v>43667</v>
      </c>
      <c r="B1207" s="21">
        <f>Électricité!O4844</f>
        <v>0.16666666666666669</v>
      </c>
      <c r="C1207" s="22">
        <f>Électricité!P4844</f>
        <v>0</v>
      </c>
      <c r="D1207" s="22">
        <f>Électricité!S4844</f>
        <v>0</v>
      </c>
      <c r="E1207" s="23" t="str">
        <f t="shared" si="40"/>
        <v>07/21/2019 04:00:00 AM</v>
      </c>
      <c r="F1207" s="23" t="str">
        <f t="shared" si="39"/>
        <v>Jul</v>
      </c>
    </row>
    <row r="1208" spans="1:6" x14ac:dyDescent="0.4">
      <c r="A1208" s="20">
        <f>Électricité!N4845</f>
        <v>43667</v>
      </c>
      <c r="B1208" s="21">
        <f>Électricité!O4845</f>
        <v>0.20833333333333337</v>
      </c>
      <c r="C1208" s="22">
        <f>Électricité!P4845</f>
        <v>0</v>
      </c>
      <c r="D1208" s="22">
        <f>Électricité!S4845</f>
        <v>0</v>
      </c>
      <c r="E1208" s="23" t="str">
        <f t="shared" si="40"/>
        <v>07/21/2019 05:00:00 AM</v>
      </c>
      <c r="F1208" s="23" t="str">
        <f t="shared" si="39"/>
        <v>Jul</v>
      </c>
    </row>
    <row r="1209" spans="1:6" x14ac:dyDescent="0.4">
      <c r="A1209" s="20">
        <f>Électricité!N4846</f>
        <v>43667</v>
      </c>
      <c r="B1209" s="21">
        <f>Électricité!O4846</f>
        <v>0.25</v>
      </c>
      <c r="C1209" s="22">
        <f>Électricité!P4846</f>
        <v>0</v>
      </c>
      <c r="D1209" s="22">
        <f>Électricité!S4846</f>
        <v>0</v>
      </c>
      <c r="E1209" s="23" t="str">
        <f t="shared" si="40"/>
        <v>07/21/2019 06:00:00 AM</v>
      </c>
      <c r="F1209" s="23" t="str">
        <f t="shared" si="39"/>
        <v>Jul</v>
      </c>
    </row>
    <row r="1210" spans="1:6" x14ac:dyDescent="0.4">
      <c r="A1210" s="20">
        <f>Électricité!N4847</f>
        <v>43667</v>
      </c>
      <c r="B1210" s="21">
        <f>Électricité!O4847</f>
        <v>0.29166666666666669</v>
      </c>
      <c r="C1210" s="22">
        <f>Électricité!P4847</f>
        <v>0</v>
      </c>
      <c r="D1210" s="22">
        <f>Électricité!S4847</f>
        <v>0</v>
      </c>
      <c r="E1210" s="23" t="str">
        <f t="shared" si="40"/>
        <v>07/21/2019 07:00:00 AM</v>
      </c>
      <c r="F1210" s="23" t="str">
        <f t="shared" si="39"/>
        <v>Jul</v>
      </c>
    </row>
    <row r="1211" spans="1:6" x14ac:dyDescent="0.4">
      <c r="A1211" s="20">
        <f>Électricité!N4848</f>
        <v>43667</v>
      </c>
      <c r="B1211" s="21">
        <f>Électricité!O4848</f>
        <v>0.33333333333333337</v>
      </c>
      <c r="C1211" s="22">
        <f>Électricité!P4848</f>
        <v>0</v>
      </c>
      <c r="D1211" s="22">
        <f>Électricité!S4848</f>
        <v>0</v>
      </c>
      <c r="E1211" s="23" t="str">
        <f t="shared" si="40"/>
        <v>07/21/2019 08:00:00 AM</v>
      </c>
      <c r="F1211" s="23" t="str">
        <f t="shared" si="39"/>
        <v>Jul</v>
      </c>
    </row>
    <row r="1212" spans="1:6" x14ac:dyDescent="0.4">
      <c r="A1212" s="20">
        <f>Électricité!N4849</f>
        <v>43667</v>
      </c>
      <c r="B1212" s="21">
        <f>Électricité!O4849</f>
        <v>0.375</v>
      </c>
      <c r="C1212" s="22">
        <f>Électricité!P4849</f>
        <v>0</v>
      </c>
      <c r="D1212" s="22">
        <f>Électricité!S4849</f>
        <v>0</v>
      </c>
      <c r="E1212" s="23" t="str">
        <f t="shared" si="40"/>
        <v>07/21/2019 09:00:00 AM</v>
      </c>
      <c r="F1212" s="23" t="str">
        <f t="shared" si="39"/>
        <v>Jul</v>
      </c>
    </row>
    <row r="1213" spans="1:6" x14ac:dyDescent="0.4">
      <c r="A1213" s="20">
        <f>Électricité!N4850</f>
        <v>43667</v>
      </c>
      <c r="B1213" s="21">
        <f>Électricité!O4850</f>
        <v>0.41666666666666669</v>
      </c>
      <c r="C1213" s="22">
        <f>Électricité!P4850</f>
        <v>0</v>
      </c>
      <c r="D1213" s="22">
        <f>Électricité!S4850</f>
        <v>0</v>
      </c>
      <c r="E1213" s="23" t="str">
        <f t="shared" si="40"/>
        <v>07/21/2019 10:00:00 AM</v>
      </c>
      <c r="F1213" s="23" t="str">
        <f t="shared" si="39"/>
        <v>Jul</v>
      </c>
    </row>
    <row r="1214" spans="1:6" x14ac:dyDescent="0.4">
      <c r="A1214" s="20">
        <f>Électricité!N4851</f>
        <v>43667</v>
      </c>
      <c r="B1214" s="21">
        <f>Électricité!O4851</f>
        <v>0.45833333333333337</v>
      </c>
      <c r="C1214" s="22">
        <f>Électricité!P4851</f>
        <v>0</v>
      </c>
      <c r="D1214" s="22">
        <f>Électricité!S4851</f>
        <v>0</v>
      </c>
      <c r="E1214" s="23" t="str">
        <f t="shared" si="40"/>
        <v>07/21/2019 11:00:00 AM</v>
      </c>
      <c r="F1214" s="23" t="str">
        <f t="shared" si="39"/>
        <v>Jul</v>
      </c>
    </row>
    <row r="1215" spans="1:6" x14ac:dyDescent="0.4">
      <c r="A1215" s="20">
        <f>Électricité!N4852</f>
        <v>43667</v>
      </c>
      <c r="B1215" s="21">
        <f>Électricité!O4852</f>
        <v>0.50000000000000011</v>
      </c>
      <c r="C1215" s="22">
        <f>Électricité!P4852</f>
        <v>0</v>
      </c>
      <c r="D1215" s="22">
        <f>Électricité!S4852</f>
        <v>0</v>
      </c>
      <c r="E1215" s="23" t="str">
        <f t="shared" si="40"/>
        <v>07/21/2019 12:00:00 PM</v>
      </c>
      <c r="F1215" s="23" t="str">
        <f t="shared" si="39"/>
        <v>Jul</v>
      </c>
    </row>
    <row r="1216" spans="1:6" x14ac:dyDescent="0.4">
      <c r="A1216" s="20">
        <f>Électricité!N4853</f>
        <v>43667</v>
      </c>
      <c r="B1216" s="21">
        <f>Électricité!O4853</f>
        <v>0.54166666666666674</v>
      </c>
      <c r="C1216" s="22">
        <f>Électricité!P4853</f>
        <v>0</v>
      </c>
      <c r="D1216" s="22">
        <f>Électricité!S4853</f>
        <v>0</v>
      </c>
      <c r="E1216" s="23" t="str">
        <f t="shared" si="40"/>
        <v>07/21/2019 01:00:00 PM</v>
      </c>
      <c r="F1216" s="23" t="str">
        <f t="shared" si="39"/>
        <v>Jul</v>
      </c>
    </row>
    <row r="1217" spans="1:6" x14ac:dyDescent="0.4">
      <c r="A1217" s="20">
        <f>Électricité!N4854</f>
        <v>43667</v>
      </c>
      <c r="B1217" s="21">
        <f>Électricité!O4854</f>
        <v>0.58333333333333337</v>
      </c>
      <c r="C1217" s="22">
        <f>Électricité!P4854</f>
        <v>0</v>
      </c>
      <c r="D1217" s="22">
        <f>Électricité!S4854</f>
        <v>0</v>
      </c>
      <c r="E1217" s="23" t="str">
        <f t="shared" si="40"/>
        <v>07/21/2019 02:00:00 PM</v>
      </c>
      <c r="F1217" s="23" t="str">
        <f t="shared" si="39"/>
        <v>Jul</v>
      </c>
    </row>
    <row r="1218" spans="1:6" x14ac:dyDescent="0.4">
      <c r="A1218" s="20">
        <f>Électricité!N4855</f>
        <v>43667</v>
      </c>
      <c r="B1218" s="21">
        <f>Électricité!O4855</f>
        <v>0.62500000000000011</v>
      </c>
      <c r="C1218" s="22">
        <f>Électricité!P4855</f>
        <v>0</v>
      </c>
      <c r="D1218" s="22">
        <f>Électricité!S4855</f>
        <v>0</v>
      </c>
      <c r="E1218" s="23" t="str">
        <f t="shared" si="40"/>
        <v>07/21/2019 03:00:00 PM</v>
      </c>
      <c r="F1218" s="23" t="str">
        <f t="shared" si="39"/>
        <v>Jul</v>
      </c>
    </row>
    <row r="1219" spans="1:6" x14ac:dyDescent="0.4">
      <c r="A1219" s="20">
        <f>Électricité!N4856</f>
        <v>43667</v>
      </c>
      <c r="B1219" s="21">
        <f>Électricité!O4856</f>
        <v>0.66666666666666674</v>
      </c>
      <c r="C1219" s="22">
        <f>Électricité!P4856</f>
        <v>0</v>
      </c>
      <c r="D1219" s="22">
        <f>Électricité!S4856</f>
        <v>0</v>
      </c>
      <c r="E1219" s="23" t="str">
        <f t="shared" si="40"/>
        <v>07/21/2019 04:00:00 PM</v>
      </c>
      <c r="F1219" s="23" t="str">
        <f t="shared" ref="F1219:F1282" si="41">TEXT(A1219,"mmm")</f>
        <v>Jul</v>
      </c>
    </row>
    <row r="1220" spans="1:6" x14ac:dyDescent="0.4">
      <c r="A1220" s="20">
        <f>Électricité!N4857</f>
        <v>43667</v>
      </c>
      <c r="B1220" s="21">
        <f>Électricité!O4857</f>
        <v>0.70833333333333337</v>
      </c>
      <c r="C1220" s="22">
        <f>Électricité!P4857</f>
        <v>0</v>
      </c>
      <c r="D1220" s="22">
        <f>Électricité!S4857</f>
        <v>0</v>
      </c>
      <c r="E1220" s="23" t="str">
        <f t="shared" si="40"/>
        <v>07/21/2019 05:00:00 PM</v>
      </c>
      <c r="F1220" s="23" t="str">
        <f t="shared" si="41"/>
        <v>Jul</v>
      </c>
    </row>
    <row r="1221" spans="1:6" x14ac:dyDescent="0.4">
      <c r="A1221" s="20">
        <f>Électricité!N4858</f>
        <v>43667</v>
      </c>
      <c r="B1221" s="21">
        <f>Électricité!O4858</f>
        <v>0.75000000000000011</v>
      </c>
      <c r="C1221" s="22">
        <f>Électricité!P4858</f>
        <v>0</v>
      </c>
      <c r="D1221" s="22">
        <f>Électricité!S4858</f>
        <v>0</v>
      </c>
      <c r="E1221" s="23" t="str">
        <f t="shared" si="40"/>
        <v>07/21/2019 06:00:00 PM</v>
      </c>
      <c r="F1221" s="23" t="str">
        <f t="shared" si="41"/>
        <v>Jul</v>
      </c>
    </row>
    <row r="1222" spans="1:6" x14ac:dyDescent="0.4">
      <c r="A1222" s="20">
        <f>Électricité!N4859</f>
        <v>43667</v>
      </c>
      <c r="B1222" s="21">
        <f>Électricité!O4859</f>
        <v>0.79166666666666674</v>
      </c>
      <c r="C1222" s="22">
        <f>Électricité!P4859</f>
        <v>0</v>
      </c>
      <c r="D1222" s="22">
        <f>Électricité!S4859</f>
        <v>0</v>
      </c>
      <c r="E1222" s="23" t="str">
        <f t="shared" si="40"/>
        <v>07/21/2019 07:00:00 PM</v>
      </c>
      <c r="F1222" s="23" t="str">
        <f t="shared" si="41"/>
        <v>Jul</v>
      </c>
    </row>
    <row r="1223" spans="1:6" x14ac:dyDescent="0.4">
      <c r="A1223" s="20">
        <f>Électricité!N4860</f>
        <v>43667</v>
      </c>
      <c r="B1223" s="21">
        <f>Électricité!O4860</f>
        <v>0.83333333333333337</v>
      </c>
      <c r="C1223" s="22">
        <f>Électricité!P4860</f>
        <v>0</v>
      </c>
      <c r="D1223" s="22">
        <f>Électricité!S4860</f>
        <v>0</v>
      </c>
      <c r="E1223" s="23" t="str">
        <f t="shared" si="40"/>
        <v>07/21/2019 08:00:00 PM</v>
      </c>
      <c r="F1223" s="23" t="str">
        <f t="shared" si="41"/>
        <v>Jul</v>
      </c>
    </row>
    <row r="1224" spans="1:6" x14ac:dyDescent="0.4">
      <c r="A1224" s="20">
        <f>Électricité!N4861</f>
        <v>43667</v>
      </c>
      <c r="B1224" s="21">
        <f>Électricité!O4861</f>
        <v>0.87500000000000011</v>
      </c>
      <c r="C1224" s="22">
        <f>Électricité!P4861</f>
        <v>0</v>
      </c>
      <c r="D1224" s="22">
        <f>Électricité!S4861</f>
        <v>0</v>
      </c>
      <c r="E1224" s="23" t="str">
        <f t="shared" si="40"/>
        <v>07/21/2019 09:00:00 PM</v>
      </c>
      <c r="F1224" s="23" t="str">
        <f t="shared" si="41"/>
        <v>Jul</v>
      </c>
    </row>
    <row r="1225" spans="1:6" x14ac:dyDescent="0.4">
      <c r="A1225" s="20">
        <f>Électricité!N4862</f>
        <v>43667</v>
      </c>
      <c r="B1225" s="21">
        <f>Électricité!O4862</f>
        <v>0.91666666666666674</v>
      </c>
      <c r="C1225" s="22">
        <f>Électricité!P4862</f>
        <v>0</v>
      </c>
      <c r="D1225" s="22">
        <f>Électricité!S4862</f>
        <v>0</v>
      </c>
      <c r="E1225" s="23" t="str">
        <f t="shared" si="40"/>
        <v>07/21/2019 10:00:00 PM</v>
      </c>
      <c r="F1225" s="23" t="str">
        <f t="shared" si="41"/>
        <v>Jul</v>
      </c>
    </row>
    <row r="1226" spans="1:6" x14ac:dyDescent="0.4">
      <c r="A1226" s="20">
        <f>Électricité!N4863</f>
        <v>43667</v>
      </c>
      <c r="B1226" s="21">
        <f>Électricité!O4863</f>
        <v>0.95833333333333337</v>
      </c>
      <c r="C1226" s="22">
        <f>Électricité!P4863</f>
        <v>0</v>
      </c>
      <c r="D1226" s="22">
        <f>Électricité!S4863</f>
        <v>0</v>
      </c>
      <c r="E1226" s="23" t="str">
        <f t="shared" si="40"/>
        <v>07/21/2019 11:00:00 PM</v>
      </c>
      <c r="F1226" s="23" t="str">
        <f t="shared" si="41"/>
        <v>Jul</v>
      </c>
    </row>
    <row r="1227" spans="1:6" x14ac:dyDescent="0.4">
      <c r="A1227" s="20">
        <f>Électricité!N4864</f>
        <v>43668</v>
      </c>
      <c r="B1227" s="21">
        <f>Électricité!O4864</f>
        <v>3.1225022567582528E-17</v>
      </c>
      <c r="C1227" s="22">
        <f>Électricité!P4864</f>
        <v>0</v>
      </c>
      <c r="D1227" s="22">
        <f>Électricité!S4864</f>
        <v>0</v>
      </c>
      <c r="E1227" s="23" t="str">
        <f t="shared" si="40"/>
        <v>07/22/2019 12:00:00 AM</v>
      </c>
      <c r="F1227" s="23" t="str">
        <f t="shared" si="41"/>
        <v>Jul</v>
      </c>
    </row>
    <row r="1228" spans="1:6" x14ac:dyDescent="0.4">
      <c r="A1228" s="20">
        <f>Électricité!N4865</f>
        <v>43668</v>
      </c>
      <c r="B1228" s="21">
        <f>Électricité!O4865</f>
        <v>4.1666666666666699E-2</v>
      </c>
      <c r="C1228" s="22">
        <f>Électricité!P4865</f>
        <v>0</v>
      </c>
      <c r="D1228" s="22">
        <f>Électricité!S4865</f>
        <v>0</v>
      </c>
      <c r="E1228" s="23" t="str">
        <f t="shared" ref="E1228:E1291" si="42">CONCATENATE(TEXT(A1228,"mm/dd/yyyy")," ",TEXT(B1228,"hh:mm:ss AM/PM"))</f>
        <v>07/22/2019 01:00:00 AM</v>
      </c>
      <c r="F1228" s="23" t="str">
        <f t="shared" si="41"/>
        <v>Jul</v>
      </c>
    </row>
    <row r="1229" spans="1:6" x14ac:dyDescent="0.4">
      <c r="A1229" s="20">
        <f>Électricité!N4866</f>
        <v>43668</v>
      </c>
      <c r="B1229" s="21">
        <f>Électricité!O4866</f>
        <v>8.333333333333337E-2</v>
      </c>
      <c r="C1229" s="22">
        <f>Électricité!P4866</f>
        <v>0</v>
      </c>
      <c r="D1229" s="22">
        <f>Électricité!S4866</f>
        <v>0</v>
      </c>
      <c r="E1229" s="23" t="str">
        <f t="shared" si="42"/>
        <v>07/22/2019 02:00:00 AM</v>
      </c>
      <c r="F1229" s="23" t="str">
        <f t="shared" si="41"/>
        <v>Jul</v>
      </c>
    </row>
    <row r="1230" spans="1:6" x14ac:dyDescent="0.4">
      <c r="A1230" s="20">
        <f>Électricité!N4867</f>
        <v>43668</v>
      </c>
      <c r="B1230" s="21">
        <f>Électricité!O4867</f>
        <v>0.12500000000000006</v>
      </c>
      <c r="C1230" s="22">
        <f>Électricité!P4867</f>
        <v>0</v>
      </c>
      <c r="D1230" s="22">
        <f>Électricité!S4867</f>
        <v>0</v>
      </c>
      <c r="E1230" s="23" t="str">
        <f t="shared" si="42"/>
        <v>07/22/2019 03:00:00 AM</v>
      </c>
      <c r="F1230" s="23" t="str">
        <f t="shared" si="41"/>
        <v>Jul</v>
      </c>
    </row>
    <row r="1231" spans="1:6" x14ac:dyDescent="0.4">
      <c r="A1231" s="20">
        <f>Électricité!N4868</f>
        <v>43668</v>
      </c>
      <c r="B1231" s="21">
        <f>Électricité!O4868</f>
        <v>0.16666666666666669</v>
      </c>
      <c r="C1231" s="22">
        <f>Électricité!P4868</f>
        <v>0</v>
      </c>
      <c r="D1231" s="22">
        <f>Électricité!S4868</f>
        <v>0</v>
      </c>
      <c r="E1231" s="23" t="str">
        <f t="shared" si="42"/>
        <v>07/22/2019 04:00:00 AM</v>
      </c>
      <c r="F1231" s="23" t="str">
        <f t="shared" si="41"/>
        <v>Jul</v>
      </c>
    </row>
    <row r="1232" spans="1:6" x14ac:dyDescent="0.4">
      <c r="A1232" s="20">
        <f>Électricité!N4869</f>
        <v>43668</v>
      </c>
      <c r="B1232" s="21">
        <f>Électricité!O4869</f>
        <v>0.20833333333333337</v>
      </c>
      <c r="C1232" s="22">
        <f>Électricité!P4869</f>
        <v>0</v>
      </c>
      <c r="D1232" s="22">
        <f>Électricité!S4869</f>
        <v>0</v>
      </c>
      <c r="E1232" s="23" t="str">
        <f t="shared" si="42"/>
        <v>07/22/2019 05:00:00 AM</v>
      </c>
      <c r="F1232" s="23" t="str">
        <f t="shared" si="41"/>
        <v>Jul</v>
      </c>
    </row>
    <row r="1233" spans="1:6" x14ac:dyDescent="0.4">
      <c r="A1233" s="20">
        <f>Électricité!N4870</f>
        <v>43668</v>
      </c>
      <c r="B1233" s="21">
        <f>Électricité!O4870</f>
        <v>0.25</v>
      </c>
      <c r="C1233" s="22">
        <f>Électricité!P4870</f>
        <v>0</v>
      </c>
      <c r="D1233" s="22">
        <f>Électricité!S4870</f>
        <v>0</v>
      </c>
      <c r="E1233" s="23" t="str">
        <f t="shared" si="42"/>
        <v>07/22/2019 06:00:00 AM</v>
      </c>
      <c r="F1233" s="23" t="str">
        <f t="shared" si="41"/>
        <v>Jul</v>
      </c>
    </row>
    <row r="1234" spans="1:6" x14ac:dyDescent="0.4">
      <c r="A1234" s="20">
        <f>Électricité!N4871</f>
        <v>43668</v>
      </c>
      <c r="B1234" s="21">
        <f>Électricité!O4871</f>
        <v>0.29166666666666669</v>
      </c>
      <c r="C1234" s="22">
        <f>Électricité!P4871</f>
        <v>0</v>
      </c>
      <c r="D1234" s="22">
        <f>Électricité!S4871</f>
        <v>0</v>
      </c>
      <c r="E1234" s="23" t="str">
        <f t="shared" si="42"/>
        <v>07/22/2019 07:00:00 AM</v>
      </c>
      <c r="F1234" s="23" t="str">
        <f t="shared" si="41"/>
        <v>Jul</v>
      </c>
    </row>
    <row r="1235" spans="1:6" x14ac:dyDescent="0.4">
      <c r="A1235" s="20">
        <f>Électricité!N4872</f>
        <v>43668</v>
      </c>
      <c r="B1235" s="21">
        <f>Électricité!O4872</f>
        <v>0.33333333333333337</v>
      </c>
      <c r="C1235" s="22">
        <f>Électricité!P4872</f>
        <v>0</v>
      </c>
      <c r="D1235" s="22">
        <f>Électricité!S4872</f>
        <v>0</v>
      </c>
      <c r="E1235" s="23" t="str">
        <f t="shared" si="42"/>
        <v>07/22/2019 08:00:00 AM</v>
      </c>
      <c r="F1235" s="23" t="str">
        <f t="shared" si="41"/>
        <v>Jul</v>
      </c>
    </row>
    <row r="1236" spans="1:6" x14ac:dyDescent="0.4">
      <c r="A1236" s="20">
        <f>Électricité!N4873</f>
        <v>43668</v>
      </c>
      <c r="B1236" s="21">
        <f>Électricité!O4873</f>
        <v>0.375</v>
      </c>
      <c r="C1236" s="22">
        <f>Électricité!P4873</f>
        <v>0</v>
      </c>
      <c r="D1236" s="22">
        <f>Électricité!S4873</f>
        <v>0</v>
      </c>
      <c r="E1236" s="23" t="str">
        <f t="shared" si="42"/>
        <v>07/22/2019 09:00:00 AM</v>
      </c>
      <c r="F1236" s="23" t="str">
        <f t="shared" si="41"/>
        <v>Jul</v>
      </c>
    </row>
    <row r="1237" spans="1:6" x14ac:dyDescent="0.4">
      <c r="A1237" s="20">
        <f>Électricité!N4874</f>
        <v>43668</v>
      </c>
      <c r="B1237" s="21">
        <f>Électricité!O4874</f>
        <v>0.41666666666666669</v>
      </c>
      <c r="C1237" s="22">
        <f>Électricité!P4874</f>
        <v>0</v>
      </c>
      <c r="D1237" s="22">
        <f>Électricité!S4874</f>
        <v>0</v>
      </c>
      <c r="E1237" s="23" t="str">
        <f t="shared" si="42"/>
        <v>07/22/2019 10:00:00 AM</v>
      </c>
      <c r="F1237" s="23" t="str">
        <f t="shared" si="41"/>
        <v>Jul</v>
      </c>
    </row>
    <row r="1238" spans="1:6" x14ac:dyDescent="0.4">
      <c r="A1238" s="20">
        <f>Électricité!N4875</f>
        <v>43668</v>
      </c>
      <c r="B1238" s="21">
        <f>Électricité!O4875</f>
        <v>0.45833333333333337</v>
      </c>
      <c r="C1238" s="22">
        <f>Électricité!P4875</f>
        <v>0</v>
      </c>
      <c r="D1238" s="22">
        <f>Électricité!S4875</f>
        <v>0</v>
      </c>
      <c r="E1238" s="23" t="str">
        <f t="shared" si="42"/>
        <v>07/22/2019 11:00:00 AM</v>
      </c>
      <c r="F1238" s="23" t="str">
        <f t="shared" si="41"/>
        <v>Jul</v>
      </c>
    </row>
    <row r="1239" spans="1:6" x14ac:dyDescent="0.4">
      <c r="A1239" s="20">
        <f>Électricité!N4876</f>
        <v>43668</v>
      </c>
      <c r="B1239" s="21">
        <f>Électricité!O4876</f>
        <v>0.50000000000000011</v>
      </c>
      <c r="C1239" s="22">
        <f>Électricité!P4876</f>
        <v>0</v>
      </c>
      <c r="D1239" s="22">
        <f>Électricité!S4876</f>
        <v>0</v>
      </c>
      <c r="E1239" s="23" t="str">
        <f t="shared" si="42"/>
        <v>07/22/2019 12:00:00 PM</v>
      </c>
      <c r="F1239" s="23" t="str">
        <f t="shared" si="41"/>
        <v>Jul</v>
      </c>
    </row>
    <row r="1240" spans="1:6" x14ac:dyDescent="0.4">
      <c r="A1240" s="20">
        <f>Électricité!N4877</f>
        <v>43668</v>
      </c>
      <c r="B1240" s="21">
        <f>Électricité!O4877</f>
        <v>0.54166666666666674</v>
      </c>
      <c r="C1240" s="22">
        <f>Électricité!P4877</f>
        <v>0</v>
      </c>
      <c r="D1240" s="22">
        <f>Électricité!S4877</f>
        <v>0</v>
      </c>
      <c r="E1240" s="23" t="str">
        <f t="shared" si="42"/>
        <v>07/22/2019 01:00:00 PM</v>
      </c>
      <c r="F1240" s="23" t="str">
        <f t="shared" si="41"/>
        <v>Jul</v>
      </c>
    </row>
    <row r="1241" spans="1:6" x14ac:dyDescent="0.4">
      <c r="A1241" s="20">
        <f>Électricité!N4878</f>
        <v>43668</v>
      </c>
      <c r="B1241" s="21">
        <f>Électricité!O4878</f>
        <v>0.58333333333333337</v>
      </c>
      <c r="C1241" s="22">
        <f>Électricité!P4878</f>
        <v>0</v>
      </c>
      <c r="D1241" s="22">
        <f>Électricité!S4878</f>
        <v>0</v>
      </c>
      <c r="E1241" s="23" t="str">
        <f t="shared" si="42"/>
        <v>07/22/2019 02:00:00 PM</v>
      </c>
      <c r="F1241" s="23" t="str">
        <f t="shared" si="41"/>
        <v>Jul</v>
      </c>
    </row>
    <row r="1242" spans="1:6" x14ac:dyDescent="0.4">
      <c r="A1242" s="20">
        <f>Électricité!N4879</f>
        <v>43668</v>
      </c>
      <c r="B1242" s="21">
        <f>Électricité!O4879</f>
        <v>0.62500000000000011</v>
      </c>
      <c r="C1242" s="22">
        <f>Électricité!P4879</f>
        <v>0</v>
      </c>
      <c r="D1242" s="22">
        <f>Électricité!S4879</f>
        <v>0</v>
      </c>
      <c r="E1242" s="23" t="str">
        <f t="shared" si="42"/>
        <v>07/22/2019 03:00:00 PM</v>
      </c>
      <c r="F1242" s="23" t="str">
        <f t="shared" si="41"/>
        <v>Jul</v>
      </c>
    </row>
    <row r="1243" spans="1:6" x14ac:dyDescent="0.4">
      <c r="A1243" s="20">
        <f>Électricité!N4880</f>
        <v>43668</v>
      </c>
      <c r="B1243" s="21">
        <f>Électricité!O4880</f>
        <v>0.66666666666666674</v>
      </c>
      <c r="C1243" s="22">
        <f>Électricité!P4880</f>
        <v>0</v>
      </c>
      <c r="D1243" s="22">
        <f>Électricité!S4880</f>
        <v>0</v>
      </c>
      <c r="E1243" s="23" t="str">
        <f t="shared" si="42"/>
        <v>07/22/2019 04:00:00 PM</v>
      </c>
      <c r="F1243" s="23" t="str">
        <f t="shared" si="41"/>
        <v>Jul</v>
      </c>
    </row>
    <row r="1244" spans="1:6" x14ac:dyDescent="0.4">
      <c r="A1244" s="20">
        <f>Électricité!N4881</f>
        <v>43668</v>
      </c>
      <c r="B1244" s="21">
        <f>Électricité!O4881</f>
        <v>0.70833333333333337</v>
      </c>
      <c r="C1244" s="22">
        <f>Électricité!P4881</f>
        <v>0</v>
      </c>
      <c r="D1244" s="22">
        <f>Électricité!S4881</f>
        <v>0</v>
      </c>
      <c r="E1244" s="23" t="str">
        <f t="shared" si="42"/>
        <v>07/22/2019 05:00:00 PM</v>
      </c>
      <c r="F1244" s="23" t="str">
        <f t="shared" si="41"/>
        <v>Jul</v>
      </c>
    </row>
    <row r="1245" spans="1:6" x14ac:dyDescent="0.4">
      <c r="A1245" s="20">
        <f>Électricité!N4882</f>
        <v>43668</v>
      </c>
      <c r="B1245" s="21">
        <f>Électricité!O4882</f>
        <v>0.75000000000000011</v>
      </c>
      <c r="C1245" s="22">
        <f>Électricité!P4882</f>
        <v>0</v>
      </c>
      <c r="D1245" s="22">
        <f>Électricité!S4882</f>
        <v>0</v>
      </c>
      <c r="E1245" s="23" t="str">
        <f t="shared" si="42"/>
        <v>07/22/2019 06:00:00 PM</v>
      </c>
      <c r="F1245" s="23" t="str">
        <f t="shared" si="41"/>
        <v>Jul</v>
      </c>
    </row>
    <row r="1246" spans="1:6" x14ac:dyDescent="0.4">
      <c r="A1246" s="20">
        <f>Électricité!N4883</f>
        <v>43668</v>
      </c>
      <c r="B1246" s="21">
        <f>Électricité!O4883</f>
        <v>0.79166666666666674</v>
      </c>
      <c r="C1246" s="22">
        <f>Électricité!P4883</f>
        <v>0</v>
      </c>
      <c r="D1246" s="22">
        <f>Électricité!S4883</f>
        <v>0</v>
      </c>
      <c r="E1246" s="23" t="str">
        <f t="shared" si="42"/>
        <v>07/22/2019 07:00:00 PM</v>
      </c>
      <c r="F1246" s="23" t="str">
        <f t="shared" si="41"/>
        <v>Jul</v>
      </c>
    </row>
    <row r="1247" spans="1:6" x14ac:dyDescent="0.4">
      <c r="A1247" s="20">
        <f>Électricité!N4884</f>
        <v>43668</v>
      </c>
      <c r="B1247" s="21">
        <f>Électricité!O4884</f>
        <v>0.83333333333333337</v>
      </c>
      <c r="C1247" s="22">
        <f>Électricité!P4884</f>
        <v>0</v>
      </c>
      <c r="D1247" s="22">
        <f>Électricité!S4884</f>
        <v>0</v>
      </c>
      <c r="E1247" s="23" t="str">
        <f t="shared" si="42"/>
        <v>07/22/2019 08:00:00 PM</v>
      </c>
      <c r="F1247" s="23" t="str">
        <f t="shared" si="41"/>
        <v>Jul</v>
      </c>
    </row>
    <row r="1248" spans="1:6" x14ac:dyDescent="0.4">
      <c r="A1248" s="20">
        <f>Électricité!N4885</f>
        <v>43668</v>
      </c>
      <c r="B1248" s="21">
        <f>Électricité!O4885</f>
        <v>0.87500000000000011</v>
      </c>
      <c r="C1248" s="22">
        <f>Électricité!P4885</f>
        <v>0</v>
      </c>
      <c r="D1248" s="22">
        <f>Électricité!S4885</f>
        <v>0</v>
      </c>
      <c r="E1248" s="23" t="str">
        <f t="shared" si="42"/>
        <v>07/22/2019 09:00:00 PM</v>
      </c>
      <c r="F1248" s="23" t="str">
        <f t="shared" si="41"/>
        <v>Jul</v>
      </c>
    </row>
    <row r="1249" spans="1:6" x14ac:dyDescent="0.4">
      <c r="A1249" s="20">
        <f>Électricité!N4886</f>
        <v>43668</v>
      </c>
      <c r="B1249" s="21">
        <f>Électricité!O4886</f>
        <v>0.91666666666666674</v>
      </c>
      <c r="C1249" s="22">
        <f>Électricité!P4886</f>
        <v>0</v>
      </c>
      <c r="D1249" s="22">
        <f>Électricité!S4886</f>
        <v>0</v>
      </c>
      <c r="E1249" s="23" t="str">
        <f t="shared" si="42"/>
        <v>07/22/2019 10:00:00 PM</v>
      </c>
      <c r="F1249" s="23" t="str">
        <f t="shared" si="41"/>
        <v>Jul</v>
      </c>
    </row>
    <row r="1250" spans="1:6" x14ac:dyDescent="0.4">
      <c r="A1250" s="20">
        <f>Électricité!N4887</f>
        <v>43668</v>
      </c>
      <c r="B1250" s="21">
        <f>Électricité!O4887</f>
        <v>0.95833333333333337</v>
      </c>
      <c r="C1250" s="22">
        <f>Électricité!P4887</f>
        <v>0</v>
      </c>
      <c r="D1250" s="22">
        <f>Électricité!S4887</f>
        <v>0</v>
      </c>
      <c r="E1250" s="23" t="str">
        <f t="shared" si="42"/>
        <v>07/22/2019 11:00:00 PM</v>
      </c>
      <c r="F1250" s="23" t="str">
        <f t="shared" si="41"/>
        <v>Jul</v>
      </c>
    </row>
    <row r="1251" spans="1:6" x14ac:dyDescent="0.4">
      <c r="A1251" s="20">
        <f>Électricité!N4888</f>
        <v>43669</v>
      </c>
      <c r="B1251" s="21">
        <f>Électricité!O4888</f>
        <v>3.1225022567582528E-17</v>
      </c>
      <c r="C1251" s="22">
        <f>Électricité!P4888</f>
        <v>0</v>
      </c>
      <c r="D1251" s="22">
        <f>Électricité!S4888</f>
        <v>0</v>
      </c>
      <c r="E1251" s="23" t="str">
        <f t="shared" si="42"/>
        <v>07/23/2019 12:00:00 AM</v>
      </c>
      <c r="F1251" s="23" t="str">
        <f t="shared" si="41"/>
        <v>Jul</v>
      </c>
    </row>
    <row r="1252" spans="1:6" x14ac:dyDescent="0.4">
      <c r="A1252" s="20">
        <f>Électricité!N4889</f>
        <v>43669</v>
      </c>
      <c r="B1252" s="21">
        <f>Électricité!O4889</f>
        <v>4.1666666666666699E-2</v>
      </c>
      <c r="C1252" s="22">
        <f>Électricité!P4889</f>
        <v>0</v>
      </c>
      <c r="D1252" s="22">
        <f>Électricité!S4889</f>
        <v>0</v>
      </c>
      <c r="E1252" s="23" t="str">
        <f t="shared" si="42"/>
        <v>07/23/2019 01:00:00 AM</v>
      </c>
      <c r="F1252" s="23" t="str">
        <f t="shared" si="41"/>
        <v>Jul</v>
      </c>
    </row>
    <row r="1253" spans="1:6" x14ac:dyDescent="0.4">
      <c r="A1253" s="20">
        <f>Électricité!N4890</f>
        <v>43669</v>
      </c>
      <c r="B1253" s="21">
        <f>Électricité!O4890</f>
        <v>8.333333333333337E-2</v>
      </c>
      <c r="C1253" s="22">
        <f>Électricité!P4890</f>
        <v>0</v>
      </c>
      <c r="D1253" s="22">
        <f>Électricité!S4890</f>
        <v>0</v>
      </c>
      <c r="E1253" s="23" t="str">
        <f t="shared" si="42"/>
        <v>07/23/2019 02:00:00 AM</v>
      </c>
      <c r="F1253" s="23" t="str">
        <f t="shared" si="41"/>
        <v>Jul</v>
      </c>
    </row>
    <row r="1254" spans="1:6" x14ac:dyDescent="0.4">
      <c r="A1254" s="20">
        <f>Électricité!N4891</f>
        <v>43669</v>
      </c>
      <c r="B1254" s="21">
        <f>Électricité!O4891</f>
        <v>0.12500000000000006</v>
      </c>
      <c r="C1254" s="22">
        <f>Électricité!P4891</f>
        <v>0</v>
      </c>
      <c r="D1254" s="22">
        <f>Électricité!S4891</f>
        <v>0</v>
      </c>
      <c r="E1254" s="23" t="str">
        <f t="shared" si="42"/>
        <v>07/23/2019 03:00:00 AM</v>
      </c>
      <c r="F1254" s="23" t="str">
        <f t="shared" si="41"/>
        <v>Jul</v>
      </c>
    </row>
    <row r="1255" spans="1:6" x14ac:dyDescent="0.4">
      <c r="A1255" s="20">
        <f>Électricité!N4892</f>
        <v>43669</v>
      </c>
      <c r="B1255" s="21">
        <f>Électricité!O4892</f>
        <v>0.16666666666666669</v>
      </c>
      <c r="C1255" s="22">
        <f>Électricité!P4892</f>
        <v>0</v>
      </c>
      <c r="D1255" s="22">
        <f>Électricité!S4892</f>
        <v>0</v>
      </c>
      <c r="E1255" s="23" t="str">
        <f t="shared" si="42"/>
        <v>07/23/2019 04:00:00 AM</v>
      </c>
      <c r="F1255" s="23" t="str">
        <f t="shared" si="41"/>
        <v>Jul</v>
      </c>
    </row>
    <row r="1256" spans="1:6" x14ac:dyDescent="0.4">
      <c r="A1256" s="20">
        <f>Électricité!N4893</f>
        <v>43669</v>
      </c>
      <c r="B1256" s="21">
        <f>Électricité!O4893</f>
        <v>0.20833333333333337</v>
      </c>
      <c r="C1256" s="22">
        <f>Électricité!P4893</f>
        <v>0</v>
      </c>
      <c r="D1256" s="22">
        <f>Électricité!S4893</f>
        <v>0</v>
      </c>
      <c r="E1256" s="23" t="str">
        <f t="shared" si="42"/>
        <v>07/23/2019 05:00:00 AM</v>
      </c>
      <c r="F1256" s="23" t="str">
        <f t="shared" si="41"/>
        <v>Jul</v>
      </c>
    </row>
    <row r="1257" spans="1:6" x14ac:dyDescent="0.4">
      <c r="A1257" s="20">
        <f>Électricité!N4894</f>
        <v>43669</v>
      </c>
      <c r="B1257" s="21">
        <f>Électricité!O4894</f>
        <v>0.25</v>
      </c>
      <c r="C1257" s="22">
        <f>Électricité!P4894</f>
        <v>0</v>
      </c>
      <c r="D1257" s="22">
        <f>Électricité!S4894</f>
        <v>0</v>
      </c>
      <c r="E1257" s="23" t="str">
        <f t="shared" si="42"/>
        <v>07/23/2019 06:00:00 AM</v>
      </c>
      <c r="F1257" s="23" t="str">
        <f t="shared" si="41"/>
        <v>Jul</v>
      </c>
    </row>
    <row r="1258" spans="1:6" x14ac:dyDescent="0.4">
      <c r="A1258" s="20">
        <f>Électricité!N4895</f>
        <v>43669</v>
      </c>
      <c r="B1258" s="21">
        <f>Électricité!O4895</f>
        <v>0.29166666666666669</v>
      </c>
      <c r="C1258" s="22">
        <f>Électricité!P4895</f>
        <v>0</v>
      </c>
      <c r="D1258" s="22">
        <f>Électricité!S4895</f>
        <v>0</v>
      </c>
      <c r="E1258" s="23" t="str">
        <f t="shared" si="42"/>
        <v>07/23/2019 07:00:00 AM</v>
      </c>
      <c r="F1258" s="23" t="str">
        <f t="shared" si="41"/>
        <v>Jul</v>
      </c>
    </row>
    <row r="1259" spans="1:6" x14ac:dyDescent="0.4">
      <c r="A1259" s="20">
        <f>Électricité!N4896</f>
        <v>43669</v>
      </c>
      <c r="B1259" s="21">
        <f>Électricité!O4896</f>
        <v>0.33333333333333337</v>
      </c>
      <c r="C1259" s="22">
        <f>Électricité!P4896</f>
        <v>0</v>
      </c>
      <c r="D1259" s="22">
        <f>Électricité!S4896</f>
        <v>0</v>
      </c>
      <c r="E1259" s="23" t="str">
        <f t="shared" si="42"/>
        <v>07/23/2019 08:00:00 AM</v>
      </c>
      <c r="F1259" s="23" t="str">
        <f t="shared" si="41"/>
        <v>Jul</v>
      </c>
    </row>
    <row r="1260" spans="1:6" x14ac:dyDescent="0.4">
      <c r="A1260" s="20">
        <f>Électricité!N4897</f>
        <v>43669</v>
      </c>
      <c r="B1260" s="21">
        <f>Électricité!O4897</f>
        <v>0.375</v>
      </c>
      <c r="C1260" s="22">
        <f>Électricité!P4897</f>
        <v>0</v>
      </c>
      <c r="D1260" s="22">
        <f>Électricité!S4897</f>
        <v>0</v>
      </c>
      <c r="E1260" s="23" t="str">
        <f t="shared" si="42"/>
        <v>07/23/2019 09:00:00 AM</v>
      </c>
      <c r="F1260" s="23" t="str">
        <f t="shared" si="41"/>
        <v>Jul</v>
      </c>
    </row>
    <row r="1261" spans="1:6" x14ac:dyDescent="0.4">
      <c r="A1261" s="20">
        <f>Électricité!N4898</f>
        <v>43669</v>
      </c>
      <c r="B1261" s="21">
        <f>Électricité!O4898</f>
        <v>0.41666666666666669</v>
      </c>
      <c r="C1261" s="22">
        <f>Électricité!P4898</f>
        <v>0</v>
      </c>
      <c r="D1261" s="22">
        <f>Électricité!S4898</f>
        <v>0</v>
      </c>
      <c r="E1261" s="23" t="str">
        <f t="shared" si="42"/>
        <v>07/23/2019 10:00:00 AM</v>
      </c>
      <c r="F1261" s="23" t="str">
        <f t="shared" si="41"/>
        <v>Jul</v>
      </c>
    </row>
    <row r="1262" spans="1:6" x14ac:dyDescent="0.4">
      <c r="A1262" s="20">
        <f>Électricité!N4899</f>
        <v>43669</v>
      </c>
      <c r="B1262" s="21">
        <f>Électricité!O4899</f>
        <v>0.45833333333333337</v>
      </c>
      <c r="C1262" s="22">
        <f>Électricité!P4899</f>
        <v>0</v>
      </c>
      <c r="D1262" s="22">
        <f>Électricité!S4899</f>
        <v>0</v>
      </c>
      <c r="E1262" s="23" t="str">
        <f t="shared" si="42"/>
        <v>07/23/2019 11:00:00 AM</v>
      </c>
      <c r="F1262" s="23" t="str">
        <f t="shared" si="41"/>
        <v>Jul</v>
      </c>
    </row>
    <row r="1263" spans="1:6" x14ac:dyDescent="0.4">
      <c r="A1263" s="20">
        <f>Électricité!N4900</f>
        <v>43669</v>
      </c>
      <c r="B1263" s="21">
        <f>Électricité!O4900</f>
        <v>0.50000000000000011</v>
      </c>
      <c r="C1263" s="22">
        <f>Électricité!P4900</f>
        <v>0</v>
      </c>
      <c r="D1263" s="22">
        <f>Électricité!S4900</f>
        <v>0</v>
      </c>
      <c r="E1263" s="23" t="str">
        <f t="shared" si="42"/>
        <v>07/23/2019 12:00:00 PM</v>
      </c>
      <c r="F1263" s="23" t="str">
        <f t="shared" si="41"/>
        <v>Jul</v>
      </c>
    </row>
    <row r="1264" spans="1:6" x14ac:dyDescent="0.4">
      <c r="A1264" s="20">
        <f>Électricité!N4901</f>
        <v>43669</v>
      </c>
      <c r="B1264" s="21">
        <f>Électricité!O4901</f>
        <v>0.54166666666666674</v>
      </c>
      <c r="C1264" s="22">
        <f>Électricité!P4901</f>
        <v>0</v>
      </c>
      <c r="D1264" s="22">
        <f>Électricité!S4901</f>
        <v>0</v>
      </c>
      <c r="E1264" s="23" t="str">
        <f t="shared" si="42"/>
        <v>07/23/2019 01:00:00 PM</v>
      </c>
      <c r="F1264" s="23" t="str">
        <f t="shared" si="41"/>
        <v>Jul</v>
      </c>
    </row>
    <row r="1265" spans="1:6" x14ac:dyDescent="0.4">
      <c r="A1265" s="20">
        <f>Électricité!N4902</f>
        <v>43669</v>
      </c>
      <c r="B1265" s="21">
        <f>Électricité!O4902</f>
        <v>0.58333333333333337</v>
      </c>
      <c r="C1265" s="22">
        <f>Électricité!P4902</f>
        <v>0</v>
      </c>
      <c r="D1265" s="22">
        <f>Électricité!S4902</f>
        <v>0</v>
      </c>
      <c r="E1265" s="23" t="str">
        <f t="shared" si="42"/>
        <v>07/23/2019 02:00:00 PM</v>
      </c>
      <c r="F1265" s="23" t="str">
        <f t="shared" si="41"/>
        <v>Jul</v>
      </c>
    </row>
    <row r="1266" spans="1:6" x14ac:dyDescent="0.4">
      <c r="A1266" s="20">
        <f>Électricité!N4903</f>
        <v>43669</v>
      </c>
      <c r="B1266" s="21">
        <f>Électricité!O4903</f>
        <v>0.62500000000000011</v>
      </c>
      <c r="C1266" s="22">
        <f>Électricité!P4903</f>
        <v>0</v>
      </c>
      <c r="D1266" s="22">
        <f>Électricité!S4903</f>
        <v>0</v>
      </c>
      <c r="E1266" s="23" t="str">
        <f t="shared" si="42"/>
        <v>07/23/2019 03:00:00 PM</v>
      </c>
      <c r="F1266" s="23" t="str">
        <f t="shared" si="41"/>
        <v>Jul</v>
      </c>
    </row>
    <row r="1267" spans="1:6" x14ac:dyDescent="0.4">
      <c r="A1267" s="20">
        <f>Électricité!N4904</f>
        <v>43669</v>
      </c>
      <c r="B1267" s="21">
        <f>Électricité!O4904</f>
        <v>0.66666666666666674</v>
      </c>
      <c r="C1267" s="22">
        <f>Électricité!P4904</f>
        <v>0</v>
      </c>
      <c r="D1267" s="22">
        <f>Électricité!S4904</f>
        <v>0</v>
      </c>
      <c r="E1267" s="23" t="str">
        <f t="shared" si="42"/>
        <v>07/23/2019 04:00:00 PM</v>
      </c>
      <c r="F1267" s="23" t="str">
        <f t="shared" si="41"/>
        <v>Jul</v>
      </c>
    </row>
    <row r="1268" spans="1:6" x14ac:dyDescent="0.4">
      <c r="A1268" s="20">
        <f>Électricité!N4905</f>
        <v>43669</v>
      </c>
      <c r="B1268" s="21">
        <f>Électricité!O4905</f>
        <v>0.70833333333333337</v>
      </c>
      <c r="C1268" s="22">
        <f>Électricité!P4905</f>
        <v>0</v>
      </c>
      <c r="D1268" s="22">
        <f>Électricité!S4905</f>
        <v>0</v>
      </c>
      <c r="E1268" s="23" t="str">
        <f t="shared" si="42"/>
        <v>07/23/2019 05:00:00 PM</v>
      </c>
      <c r="F1268" s="23" t="str">
        <f t="shared" si="41"/>
        <v>Jul</v>
      </c>
    </row>
    <row r="1269" spans="1:6" x14ac:dyDescent="0.4">
      <c r="A1269" s="20">
        <f>Électricité!N4906</f>
        <v>43669</v>
      </c>
      <c r="B1269" s="21">
        <f>Électricité!O4906</f>
        <v>0.75000000000000011</v>
      </c>
      <c r="C1269" s="22">
        <f>Électricité!P4906</f>
        <v>0</v>
      </c>
      <c r="D1269" s="22">
        <f>Électricité!S4906</f>
        <v>0</v>
      </c>
      <c r="E1269" s="23" t="str">
        <f t="shared" si="42"/>
        <v>07/23/2019 06:00:00 PM</v>
      </c>
      <c r="F1269" s="23" t="str">
        <f t="shared" si="41"/>
        <v>Jul</v>
      </c>
    </row>
    <row r="1270" spans="1:6" x14ac:dyDescent="0.4">
      <c r="A1270" s="20">
        <f>Électricité!N4907</f>
        <v>43669</v>
      </c>
      <c r="B1270" s="21">
        <f>Électricité!O4907</f>
        <v>0.79166666666666674</v>
      </c>
      <c r="C1270" s="22">
        <f>Électricité!P4907</f>
        <v>0</v>
      </c>
      <c r="D1270" s="22">
        <f>Électricité!S4907</f>
        <v>0</v>
      </c>
      <c r="E1270" s="23" t="str">
        <f t="shared" si="42"/>
        <v>07/23/2019 07:00:00 PM</v>
      </c>
      <c r="F1270" s="23" t="str">
        <f t="shared" si="41"/>
        <v>Jul</v>
      </c>
    </row>
    <row r="1271" spans="1:6" x14ac:dyDescent="0.4">
      <c r="A1271" s="20">
        <f>Électricité!N4908</f>
        <v>43669</v>
      </c>
      <c r="B1271" s="21">
        <f>Électricité!O4908</f>
        <v>0.83333333333333337</v>
      </c>
      <c r="C1271" s="22">
        <f>Électricité!P4908</f>
        <v>0</v>
      </c>
      <c r="D1271" s="22">
        <f>Électricité!S4908</f>
        <v>0</v>
      </c>
      <c r="E1271" s="23" t="str">
        <f t="shared" si="42"/>
        <v>07/23/2019 08:00:00 PM</v>
      </c>
      <c r="F1271" s="23" t="str">
        <f t="shared" si="41"/>
        <v>Jul</v>
      </c>
    </row>
    <row r="1272" spans="1:6" x14ac:dyDescent="0.4">
      <c r="A1272" s="20">
        <f>Électricité!N4909</f>
        <v>43669</v>
      </c>
      <c r="B1272" s="21">
        <f>Électricité!O4909</f>
        <v>0.87500000000000011</v>
      </c>
      <c r="C1272" s="22">
        <f>Électricité!P4909</f>
        <v>0</v>
      </c>
      <c r="D1272" s="22">
        <f>Électricité!S4909</f>
        <v>0</v>
      </c>
      <c r="E1272" s="23" t="str">
        <f t="shared" si="42"/>
        <v>07/23/2019 09:00:00 PM</v>
      </c>
      <c r="F1272" s="23" t="str">
        <f t="shared" si="41"/>
        <v>Jul</v>
      </c>
    </row>
    <row r="1273" spans="1:6" x14ac:dyDescent="0.4">
      <c r="A1273" s="20">
        <f>Électricité!N4910</f>
        <v>43669</v>
      </c>
      <c r="B1273" s="21">
        <f>Électricité!O4910</f>
        <v>0.91666666666666674</v>
      </c>
      <c r="C1273" s="22">
        <f>Électricité!P4910</f>
        <v>0</v>
      </c>
      <c r="D1273" s="22">
        <f>Électricité!S4910</f>
        <v>0</v>
      </c>
      <c r="E1273" s="23" t="str">
        <f t="shared" si="42"/>
        <v>07/23/2019 10:00:00 PM</v>
      </c>
      <c r="F1273" s="23" t="str">
        <f t="shared" si="41"/>
        <v>Jul</v>
      </c>
    </row>
    <row r="1274" spans="1:6" x14ac:dyDescent="0.4">
      <c r="A1274" s="20">
        <f>Électricité!N4911</f>
        <v>43669</v>
      </c>
      <c r="B1274" s="21">
        <f>Électricité!O4911</f>
        <v>0.95833333333333337</v>
      </c>
      <c r="C1274" s="22">
        <f>Électricité!P4911</f>
        <v>0</v>
      </c>
      <c r="D1274" s="22">
        <f>Électricité!S4911</f>
        <v>0</v>
      </c>
      <c r="E1274" s="23" t="str">
        <f t="shared" si="42"/>
        <v>07/23/2019 11:00:00 PM</v>
      </c>
      <c r="F1274" s="23" t="str">
        <f t="shared" si="41"/>
        <v>Jul</v>
      </c>
    </row>
    <row r="1275" spans="1:6" x14ac:dyDescent="0.4">
      <c r="A1275" s="20">
        <f>Électricité!N4912</f>
        <v>43670</v>
      </c>
      <c r="B1275" s="21">
        <f>Électricité!O4912</f>
        <v>3.1225022567582528E-17</v>
      </c>
      <c r="C1275" s="22">
        <f>Électricité!P4912</f>
        <v>0</v>
      </c>
      <c r="D1275" s="22">
        <f>Électricité!S4912</f>
        <v>0</v>
      </c>
      <c r="E1275" s="23" t="str">
        <f t="shared" si="42"/>
        <v>07/24/2019 12:00:00 AM</v>
      </c>
      <c r="F1275" s="23" t="str">
        <f t="shared" si="41"/>
        <v>Jul</v>
      </c>
    </row>
    <row r="1276" spans="1:6" x14ac:dyDescent="0.4">
      <c r="A1276" s="20">
        <f>Électricité!N4913</f>
        <v>43670</v>
      </c>
      <c r="B1276" s="21">
        <f>Électricité!O4913</f>
        <v>4.1666666666666699E-2</v>
      </c>
      <c r="C1276" s="22">
        <f>Électricité!P4913</f>
        <v>0</v>
      </c>
      <c r="D1276" s="22">
        <f>Électricité!S4913</f>
        <v>0</v>
      </c>
      <c r="E1276" s="23" t="str">
        <f t="shared" si="42"/>
        <v>07/24/2019 01:00:00 AM</v>
      </c>
      <c r="F1276" s="23" t="str">
        <f t="shared" si="41"/>
        <v>Jul</v>
      </c>
    </row>
    <row r="1277" spans="1:6" x14ac:dyDescent="0.4">
      <c r="A1277" s="20">
        <f>Électricité!N4914</f>
        <v>43670</v>
      </c>
      <c r="B1277" s="21">
        <f>Électricité!O4914</f>
        <v>8.333333333333337E-2</v>
      </c>
      <c r="C1277" s="22">
        <f>Électricité!P4914</f>
        <v>0</v>
      </c>
      <c r="D1277" s="22">
        <f>Électricité!S4914</f>
        <v>0</v>
      </c>
      <c r="E1277" s="23" t="str">
        <f t="shared" si="42"/>
        <v>07/24/2019 02:00:00 AM</v>
      </c>
      <c r="F1277" s="23" t="str">
        <f t="shared" si="41"/>
        <v>Jul</v>
      </c>
    </row>
    <row r="1278" spans="1:6" x14ac:dyDescent="0.4">
      <c r="A1278" s="20">
        <f>Électricité!N4915</f>
        <v>43670</v>
      </c>
      <c r="B1278" s="21">
        <f>Électricité!O4915</f>
        <v>0.12500000000000006</v>
      </c>
      <c r="C1278" s="22">
        <f>Électricité!P4915</f>
        <v>0</v>
      </c>
      <c r="D1278" s="22">
        <f>Électricité!S4915</f>
        <v>0</v>
      </c>
      <c r="E1278" s="23" t="str">
        <f t="shared" si="42"/>
        <v>07/24/2019 03:00:00 AM</v>
      </c>
      <c r="F1278" s="23" t="str">
        <f t="shared" si="41"/>
        <v>Jul</v>
      </c>
    </row>
    <row r="1279" spans="1:6" x14ac:dyDescent="0.4">
      <c r="A1279" s="20">
        <f>Électricité!N4916</f>
        <v>43670</v>
      </c>
      <c r="B1279" s="21">
        <f>Électricité!O4916</f>
        <v>0.16666666666666669</v>
      </c>
      <c r="C1279" s="22">
        <f>Électricité!P4916</f>
        <v>0</v>
      </c>
      <c r="D1279" s="22">
        <f>Électricité!S4916</f>
        <v>0</v>
      </c>
      <c r="E1279" s="23" t="str">
        <f t="shared" si="42"/>
        <v>07/24/2019 04:00:00 AM</v>
      </c>
      <c r="F1279" s="23" t="str">
        <f t="shared" si="41"/>
        <v>Jul</v>
      </c>
    </row>
    <row r="1280" spans="1:6" x14ac:dyDescent="0.4">
      <c r="A1280" s="20">
        <f>Électricité!N4917</f>
        <v>43670</v>
      </c>
      <c r="B1280" s="21">
        <f>Électricité!O4917</f>
        <v>0.20833333333333337</v>
      </c>
      <c r="C1280" s="22">
        <f>Électricité!P4917</f>
        <v>0</v>
      </c>
      <c r="D1280" s="22">
        <f>Électricité!S4917</f>
        <v>0</v>
      </c>
      <c r="E1280" s="23" t="str">
        <f t="shared" si="42"/>
        <v>07/24/2019 05:00:00 AM</v>
      </c>
      <c r="F1280" s="23" t="str">
        <f t="shared" si="41"/>
        <v>Jul</v>
      </c>
    </row>
    <row r="1281" spans="1:6" x14ac:dyDescent="0.4">
      <c r="A1281" s="20">
        <f>Électricité!N4918</f>
        <v>43670</v>
      </c>
      <c r="B1281" s="21">
        <f>Électricité!O4918</f>
        <v>0.25</v>
      </c>
      <c r="C1281" s="22">
        <f>Électricité!P4918</f>
        <v>0</v>
      </c>
      <c r="D1281" s="22">
        <f>Électricité!S4918</f>
        <v>0</v>
      </c>
      <c r="E1281" s="23" t="str">
        <f t="shared" si="42"/>
        <v>07/24/2019 06:00:00 AM</v>
      </c>
      <c r="F1281" s="23" t="str">
        <f t="shared" si="41"/>
        <v>Jul</v>
      </c>
    </row>
    <row r="1282" spans="1:6" x14ac:dyDescent="0.4">
      <c r="A1282" s="20">
        <f>Électricité!N4919</f>
        <v>43670</v>
      </c>
      <c r="B1282" s="21">
        <f>Électricité!O4919</f>
        <v>0.29166666666666669</v>
      </c>
      <c r="C1282" s="22">
        <f>Électricité!P4919</f>
        <v>0</v>
      </c>
      <c r="D1282" s="22">
        <f>Électricité!S4919</f>
        <v>0</v>
      </c>
      <c r="E1282" s="23" t="str">
        <f t="shared" si="42"/>
        <v>07/24/2019 07:00:00 AM</v>
      </c>
      <c r="F1282" s="23" t="str">
        <f t="shared" si="41"/>
        <v>Jul</v>
      </c>
    </row>
    <row r="1283" spans="1:6" x14ac:dyDescent="0.4">
      <c r="A1283" s="20">
        <f>Électricité!N4920</f>
        <v>43670</v>
      </c>
      <c r="B1283" s="21">
        <f>Électricité!O4920</f>
        <v>0.33333333333333337</v>
      </c>
      <c r="C1283" s="22">
        <f>Électricité!P4920</f>
        <v>0</v>
      </c>
      <c r="D1283" s="22">
        <f>Électricité!S4920</f>
        <v>0</v>
      </c>
      <c r="E1283" s="23" t="str">
        <f t="shared" si="42"/>
        <v>07/24/2019 08:00:00 AM</v>
      </c>
      <c r="F1283" s="23" t="str">
        <f t="shared" ref="F1283:F1346" si="43">TEXT(A1283,"mmm")</f>
        <v>Jul</v>
      </c>
    </row>
    <row r="1284" spans="1:6" x14ac:dyDescent="0.4">
      <c r="A1284" s="20">
        <f>Électricité!N4921</f>
        <v>43670</v>
      </c>
      <c r="B1284" s="21">
        <f>Électricité!O4921</f>
        <v>0.375</v>
      </c>
      <c r="C1284" s="22">
        <f>Électricité!P4921</f>
        <v>0</v>
      </c>
      <c r="D1284" s="22">
        <f>Électricité!S4921</f>
        <v>0</v>
      </c>
      <c r="E1284" s="23" t="str">
        <f t="shared" si="42"/>
        <v>07/24/2019 09:00:00 AM</v>
      </c>
      <c r="F1284" s="23" t="str">
        <f t="shared" si="43"/>
        <v>Jul</v>
      </c>
    </row>
    <row r="1285" spans="1:6" x14ac:dyDescent="0.4">
      <c r="A1285" s="20">
        <f>Électricité!N4922</f>
        <v>43670</v>
      </c>
      <c r="B1285" s="21">
        <f>Électricité!O4922</f>
        <v>0.41666666666666669</v>
      </c>
      <c r="C1285" s="22">
        <f>Électricité!P4922</f>
        <v>0</v>
      </c>
      <c r="D1285" s="22">
        <f>Électricité!S4922</f>
        <v>0</v>
      </c>
      <c r="E1285" s="23" t="str">
        <f t="shared" si="42"/>
        <v>07/24/2019 10:00:00 AM</v>
      </c>
      <c r="F1285" s="23" t="str">
        <f t="shared" si="43"/>
        <v>Jul</v>
      </c>
    </row>
    <row r="1286" spans="1:6" x14ac:dyDescent="0.4">
      <c r="A1286" s="20">
        <f>Électricité!N4923</f>
        <v>43670</v>
      </c>
      <c r="B1286" s="21">
        <f>Électricité!O4923</f>
        <v>0.45833333333333337</v>
      </c>
      <c r="C1286" s="22">
        <f>Électricité!P4923</f>
        <v>0</v>
      </c>
      <c r="D1286" s="22">
        <f>Électricité!S4923</f>
        <v>0</v>
      </c>
      <c r="E1286" s="23" t="str">
        <f t="shared" si="42"/>
        <v>07/24/2019 11:00:00 AM</v>
      </c>
      <c r="F1286" s="23" t="str">
        <f t="shared" si="43"/>
        <v>Jul</v>
      </c>
    </row>
    <row r="1287" spans="1:6" x14ac:dyDescent="0.4">
      <c r="A1287" s="20">
        <f>Électricité!N4924</f>
        <v>43670</v>
      </c>
      <c r="B1287" s="21">
        <f>Électricité!O4924</f>
        <v>0.50000000000000011</v>
      </c>
      <c r="C1287" s="22">
        <f>Électricité!P4924</f>
        <v>0</v>
      </c>
      <c r="D1287" s="22">
        <f>Électricité!S4924</f>
        <v>0</v>
      </c>
      <c r="E1287" s="23" t="str">
        <f t="shared" si="42"/>
        <v>07/24/2019 12:00:00 PM</v>
      </c>
      <c r="F1287" s="23" t="str">
        <f t="shared" si="43"/>
        <v>Jul</v>
      </c>
    </row>
    <row r="1288" spans="1:6" x14ac:dyDescent="0.4">
      <c r="A1288" s="20">
        <f>Électricité!N4925</f>
        <v>43670</v>
      </c>
      <c r="B1288" s="21">
        <f>Électricité!O4925</f>
        <v>0.54166666666666674</v>
      </c>
      <c r="C1288" s="22">
        <f>Électricité!P4925</f>
        <v>0</v>
      </c>
      <c r="D1288" s="22">
        <f>Électricité!S4925</f>
        <v>0</v>
      </c>
      <c r="E1288" s="23" t="str">
        <f t="shared" si="42"/>
        <v>07/24/2019 01:00:00 PM</v>
      </c>
      <c r="F1288" s="23" t="str">
        <f t="shared" si="43"/>
        <v>Jul</v>
      </c>
    </row>
    <row r="1289" spans="1:6" x14ac:dyDescent="0.4">
      <c r="A1289" s="20">
        <f>Électricité!N4926</f>
        <v>43670</v>
      </c>
      <c r="B1289" s="21">
        <f>Électricité!O4926</f>
        <v>0.58333333333333337</v>
      </c>
      <c r="C1289" s="22">
        <f>Électricité!P4926</f>
        <v>0</v>
      </c>
      <c r="D1289" s="22">
        <f>Électricité!S4926</f>
        <v>0</v>
      </c>
      <c r="E1289" s="23" t="str">
        <f t="shared" si="42"/>
        <v>07/24/2019 02:00:00 PM</v>
      </c>
      <c r="F1289" s="23" t="str">
        <f t="shared" si="43"/>
        <v>Jul</v>
      </c>
    </row>
    <row r="1290" spans="1:6" x14ac:dyDescent="0.4">
      <c r="A1290" s="20">
        <f>Électricité!N4927</f>
        <v>43670</v>
      </c>
      <c r="B1290" s="21">
        <f>Électricité!O4927</f>
        <v>0.62500000000000011</v>
      </c>
      <c r="C1290" s="22">
        <f>Électricité!P4927</f>
        <v>0</v>
      </c>
      <c r="D1290" s="22">
        <f>Électricité!S4927</f>
        <v>0</v>
      </c>
      <c r="E1290" s="23" t="str">
        <f t="shared" si="42"/>
        <v>07/24/2019 03:00:00 PM</v>
      </c>
      <c r="F1290" s="23" t="str">
        <f t="shared" si="43"/>
        <v>Jul</v>
      </c>
    </row>
    <row r="1291" spans="1:6" x14ac:dyDescent="0.4">
      <c r="A1291" s="20">
        <f>Électricité!N4928</f>
        <v>43670</v>
      </c>
      <c r="B1291" s="21">
        <f>Électricité!O4928</f>
        <v>0.66666666666666674</v>
      </c>
      <c r="C1291" s="22">
        <f>Électricité!P4928</f>
        <v>0</v>
      </c>
      <c r="D1291" s="22">
        <f>Électricité!S4928</f>
        <v>0</v>
      </c>
      <c r="E1291" s="23" t="str">
        <f t="shared" si="42"/>
        <v>07/24/2019 04:00:00 PM</v>
      </c>
      <c r="F1291" s="23" t="str">
        <f t="shared" si="43"/>
        <v>Jul</v>
      </c>
    </row>
    <row r="1292" spans="1:6" x14ac:dyDescent="0.4">
      <c r="A1292" s="20">
        <f>Électricité!N4929</f>
        <v>43670</v>
      </c>
      <c r="B1292" s="21">
        <f>Électricité!O4929</f>
        <v>0.70833333333333337</v>
      </c>
      <c r="C1292" s="22">
        <f>Électricité!P4929</f>
        <v>0</v>
      </c>
      <c r="D1292" s="22">
        <f>Électricité!S4929</f>
        <v>0</v>
      </c>
      <c r="E1292" s="23" t="str">
        <f t="shared" ref="E1292:E1355" si="44">CONCATENATE(TEXT(A1292,"mm/dd/yyyy")," ",TEXT(B1292,"hh:mm:ss AM/PM"))</f>
        <v>07/24/2019 05:00:00 PM</v>
      </c>
      <c r="F1292" s="23" t="str">
        <f t="shared" si="43"/>
        <v>Jul</v>
      </c>
    </row>
    <row r="1293" spans="1:6" x14ac:dyDescent="0.4">
      <c r="A1293" s="20">
        <f>Électricité!N4930</f>
        <v>43670</v>
      </c>
      <c r="B1293" s="21">
        <f>Électricité!O4930</f>
        <v>0.75000000000000011</v>
      </c>
      <c r="C1293" s="22">
        <f>Électricité!P4930</f>
        <v>0</v>
      </c>
      <c r="D1293" s="22">
        <f>Électricité!S4930</f>
        <v>0</v>
      </c>
      <c r="E1293" s="23" t="str">
        <f t="shared" si="44"/>
        <v>07/24/2019 06:00:00 PM</v>
      </c>
      <c r="F1293" s="23" t="str">
        <f t="shared" si="43"/>
        <v>Jul</v>
      </c>
    </row>
    <row r="1294" spans="1:6" x14ac:dyDescent="0.4">
      <c r="A1294" s="20">
        <f>Électricité!N4931</f>
        <v>43670</v>
      </c>
      <c r="B1294" s="21">
        <f>Électricité!O4931</f>
        <v>0.79166666666666674</v>
      </c>
      <c r="C1294" s="22">
        <f>Électricité!P4931</f>
        <v>0</v>
      </c>
      <c r="D1294" s="22">
        <f>Électricité!S4931</f>
        <v>0</v>
      </c>
      <c r="E1294" s="23" t="str">
        <f t="shared" si="44"/>
        <v>07/24/2019 07:00:00 PM</v>
      </c>
      <c r="F1294" s="23" t="str">
        <f t="shared" si="43"/>
        <v>Jul</v>
      </c>
    </row>
    <row r="1295" spans="1:6" x14ac:dyDescent="0.4">
      <c r="A1295" s="20">
        <f>Électricité!N4932</f>
        <v>43670</v>
      </c>
      <c r="B1295" s="21">
        <f>Électricité!O4932</f>
        <v>0.83333333333333337</v>
      </c>
      <c r="C1295" s="22">
        <f>Électricité!P4932</f>
        <v>0</v>
      </c>
      <c r="D1295" s="22">
        <f>Électricité!S4932</f>
        <v>0</v>
      </c>
      <c r="E1295" s="23" t="str">
        <f t="shared" si="44"/>
        <v>07/24/2019 08:00:00 PM</v>
      </c>
      <c r="F1295" s="23" t="str">
        <f t="shared" si="43"/>
        <v>Jul</v>
      </c>
    </row>
    <row r="1296" spans="1:6" x14ac:dyDescent="0.4">
      <c r="A1296" s="20">
        <f>Électricité!N4933</f>
        <v>43670</v>
      </c>
      <c r="B1296" s="21">
        <f>Électricité!O4933</f>
        <v>0.87500000000000011</v>
      </c>
      <c r="C1296" s="22">
        <f>Électricité!P4933</f>
        <v>0</v>
      </c>
      <c r="D1296" s="22">
        <f>Électricité!S4933</f>
        <v>0</v>
      </c>
      <c r="E1296" s="23" t="str">
        <f t="shared" si="44"/>
        <v>07/24/2019 09:00:00 PM</v>
      </c>
      <c r="F1296" s="23" t="str">
        <f t="shared" si="43"/>
        <v>Jul</v>
      </c>
    </row>
    <row r="1297" spans="1:6" x14ac:dyDescent="0.4">
      <c r="A1297" s="20">
        <f>Électricité!N4934</f>
        <v>43670</v>
      </c>
      <c r="B1297" s="21">
        <f>Électricité!O4934</f>
        <v>0.91666666666666674</v>
      </c>
      <c r="C1297" s="22">
        <f>Électricité!P4934</f>
        <v>0</v>
      </c>
      <c r="D1297" s="22">
        <f>Électricité!S4934</f>
        <v>0</v>
      </c>
      <c r="E1297" s="23" t="str">
        <f t="shared" si="44"/>
        <v>07/24/2019 10:00:00 PM</v>
      </c>
      <c r="F1297" s="23" t="str">
        <f t="shared" si="43"/>
        <v>Jul</v>
      </c>
    </row>
    <row r="1298" spans="1:6" x14ac:dyDescent="0.4">
      <c r="A1298" s="20">
        <f>Électricité!N4935</f>
        <v>43670</v>
      </c>
      <c r="B1298" s="21">
        <f>Électricité!O4935</f>
        <v>0.95833333333333337</v>
      </c>
      <c r="C1298" s="22">
        <f>Électricité!P4935</f>
        <v>0</v>
      </c>
      <c r="D1298" s="22">
        <f>Électricité!S4935</f>
        <v>0</v>
      </c>
      <c r="E1298" s="23" t="str">
        <f t="shared" si="44"/>
        <v>07/24/2019 11:00:00 PM</v>
      </c>
      <c r="F1298" s="23" t="str">
        <f t="shared" si="43"/>
        <v>Jul</v>
      </c>
    </row>
    <row r="1299" spans="1:6" x14ac:dyDescent="0.4">
      <c r="A1299" s="20">
        <f>Électricité!N4936</f>
        <v>43671</v>
      </c>
      <c r="B1299" s="21">
        <f>Électricité!O4936</f>
        <v>3.1225022567582528E-17</v>
      </c>
      <c r="C1299" s="22">
        <f>Électricité!P4936</f>
        <v>0</v>
      </c>
      <c r="D1299" s="22">
        <f>Électricité!S4936</f>
        <v>0</v>
      </c>
      <c r="E1299" s="23" t="str">
        <f t="shared" si="44"/>
        <v>07/25/2019 12:00:00 AM</v>
      </c>
      <c r="F1299" s="23" t="str">
        <f t="shared" si="43"/>
        <v>Jul</v>
      </c>
    </row>
    <row r="1300" spans="1:6" x14ac:dyDescent="0.4">
      <c r="A1300" s="20">
        <f>Électricité!N4937</f>
        <v>43671</v>
      </c>
      <c r="B1300" s="21">
        <f>Électricité!O4937</f>
        <v>4.1666666666666699E-2</v>
      </c>
      <c r="C1300" s="22">
        <f>Électricité!P4937</f>
        <v>0</v>
      </c>
      <c r="D1300" s="22">
        <f>Électricité!S4937</f>
        <v>0</v>
      </c>
      <c r="E1300" s="23" t="str">
        <f t="shared" si="44"/>
        <v>07/25/2019 01:00:00 AM</v>
      </c>
      <c r="F1300" s="23" t="str">
        <f t="shared" si="43"/>
        <v>Jul</v>
      </c>
    </row>
    <row r="1301" spans="1:6" x14ac:dyDescent="0.4">
      <c r="A1301" s="20">
        <f>Électricité!N4938</f>
        <v>43671</v>
      </c>
      <c r="B1301" s="21">
        <f>Électricité!O4938</f>
        <v>8.333333333333337E-2</v>
      </c>
      <c r="C1301" s="22">
        <f>Électricité!P4938</f>
        <v>0</v>
      </c>
      <c r="D1301" s="22">
        <f>Électricité!S4938</f>
        <v>0</v>
      </c>
      <c r="E1301" s="23" t="str">
        <f t="shared" si="44"/>
        <v>07/25/2019 02:00:00 AM</v>
      </c>
      <c r="F1301" s="23" t="str">
        <f t="shared" si="43"/>
        <v>Jul</v>
      </c>
    </row>
    <row r="1302" spans="1:6" x14ac:dyDescent="0.4">
      <c r="A1302" s="20">
        <f>Électricité!N4939</f>
        <v>43671</v>
      </c>
      <c r="B1302" s="21">
        <f>Électricité!O4939</f>
        <v>0.12500000000000006</v>
      </c>
      <c r="C1302" s="22">
        <f>Électricité!P4939</f>
        <v>0</v>
      </c>
      <c r="D1302" s="22">
        <f>Électricité!S4939</f>
        <v>0</v>
      </c>
      <c r="E1302" s="23" t="str">
        <f t="shared" si="44"/>
        <v>07/25/2019 03:00:00 AM</v>
      </c>
      <c r="F1302" s="23" t="str">
        <f t="shared" si="43"/>
        <v>Jul</v>
      </c>
    </row>
    <row r="1303" spans="1:6" x14ac:dyDescent="0.4">
      <c r="A1303" s="20">
        <f>Électricité!N4940</f>
        <v>43671</v>
      </c>
      <c r="B1303" s="21">
        <f>Électricité!O4940</f>
        <v>0.16666666666666669</v>
      </c>
      <c r="C1303" s="22">
        <f>Électricité!P4940</f>
        <v>0</v>
      </c>
      <c r="D1303" s="22">
        <f>Électricité!S4940</f>
        <v>0</v>
      </c>
      <c r="E1303" s="23" t="str">
        <f t="shared" si="44"/>
        <v>07/25/2019 04:00:00 AM</v>
      </c>
      <c r="F1303" s="23" t="str">
        <f t="shared" si="43"/>
        <v>Jul</v>
      </c>
    </row>
    <row r="1304" spans="1:6" x14ac:dyDescent="0.4">
      <c r="A1304" s="20">
        <f>Électricité!N4941</f>
        <v>43671</v>
      </c>
      <c r="B1304" s="21">
        <f>Électricité!O4941</f>
        <v>0.20833333333333337</v>
      </c>
      <c r="C1304" s="22">
        <f>Électricité!P4941</f>
        <v>0</v>
      </c>
      <c r="D1304" s="22">
        <f>Électricité!S4941</f>
        <v>0</v>
      </c>
      <c r="E1304" s="23" t="str">
        <f t="shared" si="44"/>
        <v>07/25/2019 05:00:00 AM</v>
      </c>
      <c r="F1304" s="23" t="str">
        <f t="shared" si="43"/>
        <v>Jul</v>
      </c>
    </row>
    <row r="1305" spans="1:6" x14ac:dyDescent="0.4">
      <c r="A1305" s="20">
        <f>Électricité!N4942</f>
        <v>43671</v>
      </c>
      <c r="B1305" s="21">
        <f>Électricité!O4942</f>
        <v>0.25</v>
      </c>
      <c r="C1305" s="22">
        <f>Électricité!P4942</f>
        <v>0</v>
      </c>
      <c r="D1305" s="22">
        <f>Électricité!S4942</f>
        <v>0</v>
      </c>
      <c r="E1305" s="23" t="str">
        <f t="shared" si="44"/>
        <v>07/25/2019 06:00:00 AM</v>
      </c>
      <c r="F1305" s="23" t="str">
        <f t="shared" si="43"/>
        <v>Jul</v>
      </c>
    </row>
    <row r="1306" spans="1:6" x14ac:dyDescent="0.4">
      <c r="A1306" s="20">
        <f>Électricité!N4943</f>
        <v>43671</v>
      </c>
      <c r="B1306" s="21">
        <f>Électricité!O4943</f>
        <v>0.29166666666666669</v>
      </c>
      <c r="C1306" s="22">
        <f>Électricité!P4943</f>
        <v>0</v>
      </c>
      <c r="D1306" s="22">
        <f>Électricité!S4943</f>
        <v>0</v>
      </c>
      <c r="E1306" s="23" t="str">
        <f t="shared" si="44"/>
        <v>07/25/2019 07:00:00 AM</v>
      </c>
      <c r="F1306" s="23" t="str">
        <f t="shared" si="43"/>
        <v>Jul</v>
      </c>
    </row>
    <row r="1307" spans="1:6" x14ac:dyDescent="0.4">
      <c r="A1307" s="20">
        <f>Électricité!N4944</f>
        <v>43671</v>
      </c>
      <c r="B1307" s="21">
        <f>Électricité!O4944</f>
        <v>0.33333333333333337</v>
      </c>
      <c r="C1307" s="22">
        <f>Électricité!P4944</f>
        <v>0</v>
      </c>
      <c r="D1307" s="22">
        <f>Électricité!S4944</f>
        <v>0</v>
      </c>
      <c r="E1307" s="23" t="str">
        <f t="shared" si="44"/>
        <v>07/25/2019 08:00:00 AM</v>
      </c>
      <c r="F1307" s="23" t="str">
        <f t="shared" si="43"/>
        <v>Jul</v>
      </c>
    </row>
    <row r="1308" spans="1:6" x14ac:dyDescent="0.4">
      <c r="A1308" s="20">
        <f>Électricité!N4945</f>
        <v>43671</v>
      </c>
      <c r="B1308" s="21">
        <f>Électricité!O4945</f>
        <v>0.375</v>
      </c>
      <c r="C1308" s="22">
        <f>Électricité!P4945</f>
        <v>0</v>
      </c>
      <c r="D1308" s="22">
        <f>Électricité!S4945</f>
        <v>0</v>
      </c>
      <c r="E1308" s="23" t="str">
        <f t="shared" si="44"/>
        <v>07/25/2019 09:00:00 AM</v>
      </c>
      <c r="F1308" s="23" t="str">
        <f t="shared" si="43"/>
        <v>Jul</v>
      </c>
    </row>
    <row r="1309" spans="1:6" x14ac:dyDescent="0.4">
      <c r="A1309" s="20">
        <f>Électricité!N4946</f>
        <v>43671</v>
      </c>
      <c r="B1309" s="21">
        <f>Électricité!O4946</f>
        <v>0.41666666666666669</v>
      </c>
      <c r="C1309" s="22">
        <f>Électricité!P4946</f>
        <v>0</v>
      </c>
      <c r="D1309" s="22">
        <f>Électricité!S4946</f>
        <v>0</v>
      </c>
      <c r="E1309" s="23" t="str">
        <f t="shared" si="44"/>
        <v>07/25/2019 10:00:00 AM</v>
      </c>
      <c r="F1309" s="23" t="str">
        <f t="shared" si="43"/>
        <v>Jul</v>
      </c>
    </row>
    <row r="1310" spans="1:6" x14ac:dyDescent="0.4">
      <c r="A1310" s="20">
        <f>Électricité!N4947</f>
        <v>43671</v>
      </c>
      <c r="B1310" s="21">
        <f>Électricité!O4947</f>
        <v>0.45833333333333337</v>
      </c>
      <c r="C1310" s="22">
        <f>Électricité!P4947</f>
        <v>0</v>
      </c>
      <c r="D1310" s="22">
        <f>Électricité!S4947</f>
        <v>0</v>
      </c>
      <c r="E1310" s="23" t="str">
        <f t="shared" si="44"/>
        <v>07/25/2019 11:00:00 AM</v>
      </c>
      <c r="F1310" s="23" t="str">
        <f t="shared" si="43"/>
        <v>Jul</v>
      </c>
    </row>
    <row r="1311" spans="1:6" x14ac:dyDescent="0.4">
      <c r="A1311" s="20">
        <f>Électricité!N4948</f>
        <v>43671</v>
      </c>
      <c r="B1311" s="21">
        <f>Électricité!O4948</f>
        <v>0.50000000000000011</v>
      </c>
      <c r="C1311" s="22">
        <f>Électricité!P4948</f>
        <v>0</v>
      </c>
      <c r="D1311" s="22">
        <f>Électricité!S4948</f>
        <v>0</v>
      </c>
      <c r="E1311" s="23" t="str">
        <f t="shared" si="44"/>
        <v>07/25/2019 12:00:00 PM</v>
      </c>
      <c r="F1311" s="23" t="str">
        <f t="shared" si="43"/>
        <v>Jul</v>
      </c>
    </row>
    <row r="1312" spans="1:6" x14ac:dyDescent="0.4">
      <c r="A1312" s="20">
        <f>Électricité!N4949</f>
        <v>43671</v>
      </c>
      <c r="B1312" s="21">
        <f>Électricité!O4949</f>
        <v>0.54166666666666674</v>
      </c>
      <c r="C1312" s="22">
        <f>Électricité!P4949</f>
        <v>0</v>
      </c>
      <c r="D1312" s="22">
        <f>Électricité!S4949</f>
        <v>0</v>
      </c>
      <c r="E1312" s="23" t="str">
        <f t="shared" si="44"/>
        <v>07/25/2019 01:00:00 PM</v>
      </c>
      <c r="F1312" s="23" t="str">
        <f t="shared" si="43"/>
        <v>Jul</v>
      </c>
    </row>
    <row r="1313" spans="1:6" x14ac:dyDescent="0.4">
      <c r="A1313" s="20">
        <f>Électricité!N4950</f>
        <v>43671</v>
      </c>
      <c r="B1313" s="21">
        <f>Électricité!O4950</f>
        <v>0.58333333333333337</v>
      </c>
      <c r="C1313" s="22">
        <f>Électricité!P4950</f>
        <v>0</v>
      </c>
      <c r="D1313" s="22">
        <f>Électricité!S4950</f>
        <v>0</v>
      </c>
      <c r="E1313" s="23" t="str">
        <f t="shared" si="44"/>
        <v>07/25/2019 02:00:00 PM</v>
      </c>
      <c r="F1313" s="23" t="str">
        <f t="shared" si="43"/>
        <v>Jul</v>
      </c>
    </row>
    <row r="1314" spans="1:6" x14ac:dyDescent="0.4">
      <c r="A1314" s="20">
        <f>Électricité!N4951</f>
        <v>43671</v>
      </c>
      <c r="B1314" s="21">
        <f>Électricité!O4951</f>
        <v>0.62500000000000011</v>
      </c>
      <c r="C1314" s="22">
        <f>Électricité!P4951</f>
        <v>0</v>
      </c>
      <c r="D1314" s="22">
        <f>Électricité!S4951</f>
        <v>0</v>
      </c>
      <c r="E1314" s="23" t="str">
        <f t="shared" si="44"/>
        <v>07/25/2019 03:00:00 PM</v>
      </c>
      <c r="F1314" s="23" t="str">
        <f t="shared" si="43"/>
        <v>Jul</v>
      </c>
    </row>
    <row r="1315" spans="1:6" x14ac:dyDescent="0.4">
      <c r="A1315" s="20">
        <f>Électricité!N4952</f>
        <v>43671</v>
      </c>
      <c r="B1315" s="21">
        <f>Électricité!O4952</f>
        <v>0.66666666666666674</v>
      </c>
      <c r="C1315" s="22">
        <f>Électricité!P4952</f>
        <v>0</v>
      </c>
      <c r="D1315" s="22">
        <f>Électricité!S4952</f>
        <v>0</v>
      </c>
      <c r="E1315" s="23" t="str">
        <f t="shared" si="44"/>
        <v>07/25/2019 04:00:00 PM</v>
      </c>
      <c r="F1315" s="23" t="str">
        <f t="shared" si="43"/>
        <v>Jul</v>
      </c>
    </row>
    <row r="1316" spans="1:6" x14ac:dyDescent="0.4">
      <c r="A1316" s="20">
        <f>Électricité!N4953</f>
        <v>43671</v>
      </c>
      <c r="B1316" s="21">
        <f>Électricité!O4953</f>
        <v>0.70833333333333337</v>
      </c>
      <c r="C1316" s="22">
        <f>Électricité!P4953</f>
        <v>0</v>
      </c>
      <c r="D1316" s="22">
        <f>Électricité!S4953</f>
        <v>0</v>
      </c>
      <c r="E1316" s="23" t="str">
        <f t="shared" si="44"/>
        <v>07/25/2019 05:00:00 PM</v>
      </c>
      <c r="F1316" s="23" t="str">
        <f t="shared" si="43"/>
        <v>Jul</v>
      </c>
    </row>
    <row r="1317" spans="1:6" x14ac:dyDescent="0.4">
      <c r="A1317" s="20">
        <f>Électricité!N4954</f>
        <v>43671</v>
      </c>
      <c r="B1317" s="21">
        <f>Électricité!O4954</f>
        <v>0.75000000000000011</v>
      </c>
      <c r="C1317" s="22">
        <f>Électricité!P4954</f>
        <v>0</v>
      </c>
      <c r="D1317" s="22">
        <f>Électricité!S4954</f>
        <v>0</v>
      </c>
      <c r="E1317" s="23" t="str">
        <f t="shared" si="44"/>
        <v>07/25/2019 06:00:00 PM</v>
      </c>
      <c r="F1317" s="23" t="str">
        <f t="shared" si="43"/>
        <v>Jul</v>
      </c>
    </row>
    <row r="1318" spans="1:6" x14ac:dyDescent="0.4">
      <c r="A1318" s="20">
        <f>Électricité!N4955</f>
        <v>43671</v>
      </c>
      <c r="B1318" s="21">
        <f>Électricité!O4955</f>
        <v>0.79166666666666674</v>
      </c>
      <c r="C1318" s="22">
        <f>Électricité!P4955</f>
        <v>0</v>
      </c>
      <c r="D1318" s="22">
        <f>Électricité!S4955</f>
        <v>0</v>
      </c>
      <c r="E1318" s="23" t="str">
        <f t="shared" si="44"/>
        <v>07/25/2019 07:00:00 PM</v>
      </c>
      <c r="F1318" s="23" t="str">
        <f t="shared" si="43"/>
        <v>Jul</v>
      </c>
    </row>
    <row r="1319" spans="1:6" x14ac:dyDescent="0.4">
      <c r="A1319" s="20">
        <f>Électricité!N4956</f>
        <v>43671</v>
      </c>
      <c r="B1319" s="21">
        <f>Électricité!O4956</f>
        <v>0.83333333333333337</v>
      </c>
      <c r="C1319" s="22">
        <f>Électricité!P4956</f>
        <v>0</v>
      </c>
      <c r="D1319" s="22">
        <f>Électricité!S4956</f>
        <v>0</v>
      </c>
      <c r="E1319" s="23" t="str">
        <f t="shared" si="44"/>
        <v>07/25/2019 08:00:00 PM</v>
      </c>
      <c r="F1319" s="23" t="str">
        <f t="shared" si="43"/>
        <v>Jul</v>
      </c>
    </row>
    <row r="1320" spans="1:6" x14ac:dyDescent="0.4">
      <c r="A1320" s="20">
        <f>Électricité!N4957</f>
        <v>43671</v>
      </c>
      <c r="B1320" s="21">
        <f>Électricité!O4957</f>
        <v>0.87500000000000011</v>
      </c>
      <c r="C1320" s="22">
        <f>Électricité!P4957</f>
        <v>0</v>
      </c>
      <c r="D1320" s="22">
        <f>Électricité!S4957</f>
        <v>0</v>
      </c>
      <c r="E1320" s="23" t="str">
        <f t="shared" si="44"/>
        <v>07/25/2019 09:00:00 PM</v>
      </c>
      <c r="F1320" s="23" t="str">
        <f t="shared" si="43"/>
        <v>Jul</v>
      </c>
    </row>
    <row r="1321" spans="1:6" x14ac:dyDescent="0.4">
      <c r="A1321" s="20">
        <f>Électricité!N4958</f>
        <v>43671</v>
      </c>
      <c r="B1321" s="21">
        <f>Électricité!O4958</f>
        <v>0.91666666666666674</v>
      </c>
      <c r="C1321" s="22">
        <f>Électricité!P4958</f>
        <v>0</v>
      </c>
      <c r="D1321" s="22">
        <f>Électricité!S4958</f>
        <v>0</v>
      </c>
      <c r="E1321" s="23" t="str">
        <f t="shared" si="44"/>
        <v>07/25/2019 10:00:00 PM</v>
      </c>
      <c r="F1321" s="23" t="str">
        <f t="shared" si="43"/>
        <v>Jul</v>
      </c>
    </row>
    <row r="1322" spans="1:6" x14ac:dyDescent="0.4">
      <c r="A1322" s="20">
        <f>Électricité!N4959</f>
        <v>43671</v>
      </c>
      <c r="B1322" s="21">
        <f>Électricité!O4959</f>
        <v>0.95833333333333337</v>
      </c>
      <c r="C1322" s="22">
        <f>Électricité!P4959</f>
        <v>0</v>
      </c>
      <c r="D1322" s="22">
        <f>Électricité!S4959</f>
        <v>0</v>
      </c>
      <c r="E1322" s="23" t="str">
        <f t="shared" si="44"/>
        <v>07/25/2019 11:00:00 PM</v>
      </c>
      <c r="F1322" s="23" t="str">
        <f t="shared" si="43"/>
        <v>Jul</v>
      </c>
    </row>
    <row r="1323" spans="1:6" x14ac:dyDescent="0.4">
      <c r="A1323" s="20">
        <f>Électricité!N4960</f>
        <v>43672</v>
      </c>
      <c r="B1323" s="21">
        <f>Électricité!O4960</f>
        <v>3.1225022567582528E-17</v>
      </c>
      <c r="C1323" s="22">
        <f>Électricité!P4960</f>
        <v>0</v>
      </c>
      <c r="D1323" s="22">
        <f>Électricité!S4960</f>
        <v>0</v>
      </c>
      <c r="E1323" s="23" t="str">
        <f t="shared" si="44"/>
        <v>07/26/2019 12:00:00 AM</v>
      </c>
      <c r="F1323" s="23" t="str">
        <f t="shared" si="43"/>
        <v>Jul</v>
      </c>
    </row>
    <row r="1324" spans="1:6" x14ac:dyDescent="0.4">
      <c r="A1324" s="20">
        <f>Électricité!N4961</f>
        <v>43672</v>
      </c>
      <c r="B1324" s="21">
        <f>Électricité!O4961</f>
        <v>4.1666666666666699E-2</v>
      </c>
      <c r="C1324" s="22">
        <f>Électricité!P4961</f>
        <v>0</v>
      </c>
      <c r="D1324" s="22">
        <f>Électricité!S4961</f>
        <v>0</v>
      </c>
      <c r="E1324" s="23" t="str">
        <f t="shared" si="44"/>
        <v>07/26/2019 01:00:00 AM</v>
      </c>
      <c r="F1324" s="23" t="str">
        <f t="shared" si="43"/>
        <v>Jul</v>
      </c>
    </row>
    <row r="1325" spans="1:6" x14ac:dyDescent="0.4">
      <c r="A1325" s="20">
        <f>Électricité!N4962</f>
        <v>43672</v>
      </c>
      <c r="B1325" s="21">
        <f>Électricité!O4962</f>
        <v>8.333333333333337E-2</v>
      </c>
      <c r="C1325" s="22">
        <f>Électricité!P4962</f>
        <v>0</v>
      </c>
      <c r="D1325" s="22">
        <f>Électricité!S4962</f>
        <v>0</v>
      </c>
      <c r="E1325" s="23" t="str">
        <f t="shared" si="44"/>
        <v>07/26/2019 02:00:00 AM</v>
      </c>
      <c r="F1325" s="23" t="str">
        <f t="shared" si="43"/>
        <v>Jul</v>
      </c>
    </row>
    <row r="1326" spans="1:6" x14ac:dyDescent="0.4">
      <c r="A1326" s="20">
        <f>Électricité!N4963</f>
        <v>43672</v>
      </c>
      <c r="B1326" s="21">
        <f>Électricité!O4963</f>
        <v>0.12500000000000006</v>
      </c>
      <c r="C1326" s="22">
        <f>Électricité!P4963</f>
        <v>0</v>
      </c>
      <c r="D1326" s="22">
        <f>Électricité!S4963</f>
        <v>0</v>
      </c>
      <c r="E1326" s="23" t="str">
        <f t="shared" si="44"/>
        <v>07/26/2019 03:00:00 AM</v>
      </c>
      <c r="F1326" s="23" t="str">
        <f t="shared" si="43"/>
        <v>Jul</v>
      </c>
    </row>
    <row r="1327" spans="1:6" x14ac:dyDescent="0.4">
      <c r="A1327" s="20">
        <f>Électricité!N4964</f>
        <v>43672</v>
      </c>
      <c r="B1327" s="21">
        <f>Électricité!O4964</f>
        <v>0.16666666666666669</v>
      </c>
      <c r="C1327" s="22">
        <f>Électricité!P4964</f>
        <v>0</v>
      </c>
      <c r="D1327" s="22">
        <f>Électricité!S4964</f>
        <v>0</v>
      </c>
      <c r="E1327" s="23" t="str">
        <f t="shared" si="44"/>
        <v>07/26/2019 04:00:00 AM</v>
      </c>
      <c r="F1327" s="23" t="str">
        <f t="shared" si="43"/>
        <v>Jul</v>
      </c>
    </row>
    <row r="1328" spans="1:6" x14ac:dyDescent="0.4">
      <c r="A1328" s="20">
        <f>Électricité!N4965</f>
        <v>43672</v>
      </c>
      <c r="B1328" s="21">
        <f>Électricité!O4965</f>
        <v>0.20833333333333337</v>
      </c>
      <c r="C1328" s="22">
        <f>Électricité!P4965</f>
        <v>0</v>
      </c>
      <c r="D1328" s="22">
        <f>Électricité!S4965</f>
        <v>0</v>
      </c>
      <c r="E1328" s="23" t="str">
        <f t="shared" si="44"/>
        <v>07/26/2019 05:00:00 AM</v>
      </c>
      <c r="F1328" s="23" t="str">
        <f t="shared" si="43"/>
        <v>Jul</v>
      </c>
    </row>
    <row r="1329" spans="1:6" x14ac:dyDescent="0.4">
      <c r="A1329" s="20">
        <f>Électricité!N4966</f>
        <v>43672</v>
      </c>
      <c r="B1329" s="21">
        <f>Électricité!O4966</f>
        <v>0.25</v>
      </c>
      <c r="C1329" s="22">
        <f>Électricité!P4966</f>
        <v>0</v>
      </c>
      <c r="D1329" s="22">
        <f>Électricité!S4966</f>
        <v>0</v>
      </c>
      <c r="E1329" s="23" t="str">
        <f t="shared" si="44"/>
        <v>07/26/2019 06:00:00 AM</v>
      </c>
      <c r="F1329" s="23" t="str">
        <f t="shared" si="43"/>
        <v>Jul</v>
      </c>
    </row>
    <row r="1330" spans="1:6" x14ac:dyDescent="0.4">
      <c r="A1330" s="20">
        <f>Électricité!N4967</f>
        <v>43672</v>
      </c>
      <c r="B1330" s="21">
        <f>Électricité!O4967</f>
        <v>0.29166666666666669</v>
      </c>
      <c r="C1330" s="22">
        <f>Électricité!P4967</f>
        <v>0</v>
      </c>
      <c r="D1330" s="22">
        <f>Électricité!S4967</f>
        <v>0</v>
      </c>
      <c r="E1330" s="23" t="str">
        <f t="shared" si="44"/>
        <v>07/26/2019 07:00:00 AM</v>
      </c>
      <c r="F1330" s="23" t="str">
        <f t="shared" si="43"/>
        <v>Jul</v>
      </c>
    </row>
    <row r="1331" spans="1:6" x14ac:dyDescent="0.4">
      <c r="A1331" s="20">
        <f>Électricité!N4968</f>
        <v>43672</v>
      </c>
      <c r="B1331" s="21">
        <f>Électricité!O4968</f>
        <v>0.33333333333333337</v>
      </c>
      <c r="C1331" s="22">
        <f>Électricité!P4968</f>
        <v>0</v>
      </c>
      <c r="D1331" s="22">
        <f>Électricité!S4968</f>
        <v>0</v>
      </c>
      <c r="E1331" s="23" t="str">
        <f t="shared" si="44"/>
        <v>07/26/2019 08:00:00 AM</v>
      </c>
      <c r="F1331" s="23" t="str">
        <f t="shared" si="43"/>
        <v>Jul</v>
      </c>
    </row>
    <row r="1332" spans="1:6" x14ac:dyDescent="0.4">
      <c r="A1332" s="20">
        <f>Électricité!N4969</f>
        <v>43672</v>
      </c>
      <c r="B1332" s="21">
        <f>Électricité!O4969</f>
        <v>0.375</v>
      </c>
      <c r="C1332" s="22">
        <f>Électricité!P4969</f>
        <v>0</v>
      </c>
      <c r="D1332" s="22">
        <f>Électricité!S4969</f>
        <v>0</v>
      </c>
      <c r="E1332" s="23" t="str">
        <f t="shared" si="44"/>
        <v>07/26/2019 09:00:00 AM</v>
      </c>
      <c r="F1332" s="23" t="str">
        <f t="shared" si="43"/>
        <v>Jul</v>
      </c>
    </row>
    <row r="1333" spans="1:6" x14ac:dyDescent="0.4">
      <c r="A1333" s="20">
        <f>Électricité!N4970</f>
        <v>43672</v>
      </c>
      <c r="B1333" s="21">
        <f>Électricité!O4970</f>
        <v>0.41666666666666669</v>
      </c>
      <c r="C1333" s="22">
        <f>Électricité!P4970</f>
        <v>0</v>
      </c>
      <c r="D1333" s="22">
        <f>Électricité!S4970</f>
        <v>0</v>
      </c>
      <c r="E1333" s="23" t="str">
        <f t="shared" si="44"/>
        <v>07/26/2019 10:00:00 AM</v>
      </c>
      <c r="F1333" s="23" t="str">
        <f t="shared" si="43"/>
        <v>Jul</v>
      </c>
    </row>
    <row r="1334" spans="1:6" x14ac:dyDescent="0.4">
      <c r="A1334" s="20">
        <f>Électricité!N4971</f>
        <v>43672</v>
      </c>
      <c r="B1334" s="21">
        <f>Électricité!O4971</f>
        <v>0.45833333333333337</v>
      </c>
      <c r="C1334" s="22">
        <f>Électricité!P4971</f>
        <v>0</v>
      </c>
      <c r="D1334" s="22">
        <f>Électricité!S4971</f>
        <v>0</v>
      </c>
      <c r="E1334" s="23" t="str">
        <f t="shared" si="44"/>
        <v>07/26/2019 11:00:00 AM</v>
      </c>
      <c r="F1334" s="23" t="str">
        <f t="shared" si="43"/>
        <v>Jul</v>
      </c>
    </row>
    <row r="1335" spans="1:6" x14ac:dyDescent="0.4">
      <c r="A1335" s="20">
        <f>Électricité!N4972</f>
        <v>43672</v>
      </c>
      <c r="B1335" s="21">
        <f>Électricité!O4972</f>
        <v>0.50000000000000011</v>
      </c>
      <c r="C1335" s="22">
        <f>Électricité!P4972</f>
        <v>0</v>
      </c>
      <c r="D1335" s="22">
        <f>Électricité!S4972</f>
        <v>0</v>
      </c>
      <c r="E1335" s="23" t="str">
        <f t="shared" si="44"/>
        <v>07/26/2019 12:00:00 PM</v>
      </c>
      <c r="F1335" s="23" t="str">
        <f t="shared" si="43"/>
        <v>Jul</v>
      </c>
    </row>
    <row r="1336" spans="1:6" x14ac:dyDescent="0.4">
      <c r="A1336" s="20">
        <f>Électricité!N4973</f>
        <v>43672</v>
      </c>
      <c r="B1336" s="21">
        <f>Électricité!O4973</f>
        <v>0.54166666666666674</v>
      </c>
      <c r="C1336" s="22">
        <f>Électricité!P4973</f>
        <v>0</v>
      </c>
      <c r="D1336" s="22">
        <f>Électricité!S4973</f>
        <v>0</v>
      </c>
      <c r="E1336" s="23" t="str">
        <f t="shared" si="44"/>
        <v>07/26/2019 01:00:00 PM</v>
      </c>
      <c r="F1336" s="23" t="str">
        <f t="shared" si="43"/>
        <v>Jul</v>
      </c>
    </row>
    <row r="1337" spans="1:6" x14ac:dyDescent="0.4">
      <c r="A1337" s="20">
        <f>Électricité!N4974</f>
        <v>43672</v>
      </c>
      <c r="B1337" s="21">
        <f>Électricité!O4974</f>
        <v>0.58333333333333337</v>
      </c>
      <c r="C1337" s="22">
        <f>Électricité!P4974</f>
        <v>0</v>
      </c>
      <c r="D1337" s="22">
        <f>Électricité!S4974</f>
        <v>0</v>
      </c>
      <c r="E1337" s="23" t="str">
        <f t="shared" si="44"/>
        <v>07/26/2019 02:00:00 PM</v>
      </c>
      <c r="F1337" s="23" t="str">
        <f t="shared" si="43"/>
        <v>Jul</v>
      </c>
    </row>
    <row r="1338" spans="1:6" x14ac:dyDescent="0.4">
      <c r="A1338" s="20">
        <f>Électricité!N4975</f>
        <v>43672</v>
      </c>
      <c r="B1338" s="21">
        <f>Électricité!O4975</f>
        <v>0.62500000000000011</v>
      </c>
      <c r="C1338" s="22">
        <f>Électricité!P4975</f>
        <v>0</v>
      </c>
      <c r="D1338" s="22">
        <f>Électricité!S4975</f>
        <v>0</v>
      </c>
      <c r="E1338" s="23" t="str">
        <f t="shared" si="44"/>
        <v>07/26/2019 03:00:00 PM</v>
      </c>
      <c r="F1338" s="23" t="str">
        <f t="shared" si="43"/>
        <v>Jul</v>
      </c>
    </row>
    <row r="1339" spans="1:6" x14ac:dyDescent="0.4">
      <c r="A1339" s="20">
        <f>Électricité!N4976</f>
        <v>43672</v>
      </c>
      <c r="B1339" s="21">
        <f>Électricité!O4976</f>
        <v>0.66666666666666674</v>
      </c>
      <c r="C1339" s="22">
        <f>Électricité!P4976</f>
        <v>0</v>
      </c>
      <c r="D1339" s="22">
        <f>Électricité!S4976</f>
        <v>0</v>
      </c>
      <c r="E1339" s="23" t="str">
        <f t="shared" si="44"/>
        <v>07/26/2019 04:00:00 PM</v>
      </c>
      <c r="F1339" s="23" t="str">
        <f t="shared" si="43"/>
        <v>Jul</v>
      </c>
    </row>
    <row r="1340" spans="1:6" x14ac:dyDescent="0.4">
      <c r="A1340" s="20">
        <f>Électricité!N4977</f>
        <v>43672</v>
      </c>
      <c r="B1340" s="21">
        <f>Électricité!O4977</f>
        <v>0.70833333333333337</v>
      </c>
      <c r="C1340" s="22">
        <f>Électricité!P4977</f>
        <v>0</v>
      </c>
      <c r="D1340" s="22">
        <f>Électricité!S4977</f>
        <v>0</v>
      </c>
      <c r="E1340" s="23" t="str">
        <f t="shared" si="44"/>
        <v>07/26/2019 05:00:00 PM</v>
      </c>
      <c r="F1340" s="23" t="str">
        <f t="shared" si="43"/>
        <v>Jul</v>
      </c>
    </row>
    <row r="1341" spans="1:6" x14ac:dyDescent="0.4">
      <c r="A1341" s="20">
        <f>Électricité!N4978</f>
        <v>43672</v>
      </c>
      <c r="B1341" s="21">
        <f>Électricité!O4978</f>
        <v>0.75000000000000011</v>
      </c>
      <c r="C1341" s="22">
        <f>Électricité!P4978</f>
        <v>0</v>
      </c>
      <c r="D1341" s="22">
        <f>Électricité!S4978</f>
        <v>0</v>
      </c>
      <c r="E1341" s="23" t="str">
        <f t="shared" si="44"/>
        <v>07/26/2019 06:00:00 PM</v>
      </c>
      <c r="F1341" s="23" t="str">
        <f t="shared" si="43"/>
        <v>Jul</v>
      </c>
    </row>
    <row r="1342" spans="1:6" x14ac:dyDescent="0.4">
      <c r="A1342" s="20">
        <f>Électricité!N4979</f>
        <v>43672</v>
      </c>
      <c r="B1342" s="21">
        <f>Électricité!O4979</f>
        <v>0.79166666666666674</v>
      </c>
      <c r="C1342" s="22">
        <f>Électricité!P4979</f>
        <v>0</v>
      </c>
      <c r="D1342" s="22">
        <f>Électricité!S4979</f>
        <v>0</v>
      </c>
      <c r="E1342" s="23" t="str">
        <f t="shared" si="44"/>
        <v>07/26/2019 07:00:00 PM</v>
      </c>
      <c r="F1342" s="23" t="str">
        <f t="shared" si="43"/>
        <v>Jul</v>
      </c>
    </row>
    <row r="1343" spans="1:6" x14ac:dyDescent="0.4">
      <c r="A1343" s="20">
        <f>Électricité!N4980</f>
        <v>43672</v>
      </c>
      <c r="B1343" s="21">
        <f>Électricité!O4980</f>
        <v>0.83333333333333337</v>
      </c>
      <c r="C1343" s="22">
        <f>Électricité!P4980</f>
        <v>0</v>
      </c>
      <c r="D1343" s="22">
        <f>Électricité!S4980</f>
        <v>0</v>
      </c>
      <c r="E1343" s="23" t="str">
        <f t="shared" si="44"/>
        <v>07/26/2019 08:00:00 PM</v>
      </c>
      <c r="F1343" s="23" t="str">
        <f t="shared" si="43"/>
        <v>Jul</v>
      </c>
    </row>
    <row r="1344" spans="1:6" x14ac:dyDescent="0.4">
      <c r="A1344" s="20">
        <f>Électricité!N4981</f>
        <v>43672</v>
      </c>
      <c r="B1344" s="21">
        <f>Électricité!O4981</f>
        <v>0.87500000000000011</v>
      </c>
      <c r="C1344" s="22">
        <f>Électricité!P4981</f>
        <v>0</v>
      </c>
      <c r="D1344" s="22">
        <f>Électricité!S4981</f>
        <v>0</v>
      </c>
      <c r="E1344" s="23" t="str">
        <f t="shared" si="44"/>
        <v>07/26/2019 09:00:00 PM</v>
      </c>
      <c r="F1344" s="23" t="str">
        <f t="shared" si="43"/>
        <v>Jul</v>
      </c>
    </row>
    <row r="1345" spans="1:6" x14ac:dyDescent="0.4">
      <c r="A1345" s="20">
        <f>Électricité!N4982</f>
        <v>43672</v>
      </c>
      <c r="B1345" s="21">
        <f>Électricité!O4982</f>
        <v>0.91666666666666674</v>
      </c>
      <c r="C1345" s="22">
        <f>Électricité!P4982</f>
        <v>0</v>
      </c>
      <c r="D1345" s="22">
        <f>Électricité!S4982</f>
        <v>0</v>
      </c>
      <c r="E1345" s="23" t="str">
        <f t="shared" si="44"/>
        <v>07/26/2019 10:00:00 PM</v>
      </c>
      <c r="F1345" s="23" t="str">
        <f t="shared" si="43"/>
        <v>Jul</v>
      </c>
    </row>
    <row r="1346" spans="1:6" x14ac:dyDescent="0.4">
      <c r="A1346" s="20">
        <f>Électricité!N4983</f>
        <v>43672</v>
      </c>
      <c r="B1346" s="21">
        <f>Électricité!O4983</f>
        <v>0.95833333333333337</v>
      </c>
      <c r="C1346" s="22">
        <f>Électricité!P4983</f>
        <v>0</v>
      </c>
      <c r="D1346" s="22">
        <f>Électricité!S4983</f>
        <v>0</v>
      </c>
      <c r="E1346" s="23" t="str">
        <f t="shared" si="44"/>
        <v>07/26/2019 11:00:00 PM</v>
      </c>
      <c r="F1346" s="23" t="str">
        <f t="shared" si="43"/>
        <v>Jul</v>
      </c>
    </row>
    <row r="1347" spans="1:6" x14ac:dyDescent="0.4">
      <c r="A1347" s="20">
        <f>Électricité!N4984</f>
        <v>43673</v>
      </c>
      <c r="B1347" s="21">
        <f>Électricité!O4984</f>
        <v>3.1225022567582528E-17</v>
      </c>
      <c r="C1347" s="22">
        <f>Électricité!P4984</f>
        <v>0</v>
      </c>
      <c r="D1347" s="22">
        <f>Électricité!S4984</f>
        <v>0</v>
      </c>
      <c r="E1347" s="23" t="str">
        <f t="shared" si="44"/>
        <v>07/27/2019 12:00:00 AM</v>
      </c>
      <c r="F1347" s="23" t="str">
        <f t="shared" ref="F1347:F1410" si="45">TEXT(A1347,"mmm")</f>
        <v>Jul</v>
      </c>
    </row>
    <row r="1348" spans="1:6" x14ac:dyDescent="0.4">
      <c r="A1348" s="20">
        <f>Électricité!N4985</f>
        <v>43673</v>
      </c>
      <c r="B1348" s="21">
        <f>Électricité!O4985</f>
        <v>4.1666666666666699E-2</v>
      </c>
      <c r="C1348" s="22">
        <f>Électricité!P4985</f>
        <v>0</v>
      </c>
      <c r="D1348" s="22">
        <f>Électricité!S4985</f>
        <v>0</v>
      </c>
      <c r="E1348" s="23" t="str">
        <f t="shared" si="44"/>
        <v>07/27/2019 01:00:00 AM</v>
      </c>
      <c r="F1348" s="23" t="str">
        <f t="shared" si="45"/>
        <v>Jul</v>
      </c>
    </row>
    <row r="1349" spans="1:6" x14ac:dyDescent="0.4">
      <c r="A1349" s="20">
        <f>Électricité!N4986</f>
        <v>43673</v>
      </c>
      <c r="B1349" s="21">
        <f>Électricité!O4986</f>
        <v>8.333333333333337E-2</v>
      </c>
      <c r="C1349" s="22">
        <f>Électricité!P4986</f>
        <v>0</v>
      </c>
      <c r="D1349" s="22">
        <f>Électricité!S4986</f>
        <v>0</v>
      </c>
      <c r="E1349" s="23" t="str">
        <f t="shared" si="44"/>
        <v>07/27/2019 02:00:00 AM</v>
      </c>
      <c r="F1349" s="23" t="str">
        <f t="shared" si="45"/>
        <v>Jul</v>
      </c>
    </row>
    <row r="1350" spans="1:6" x14ac:dyDescent="0.4">
      <c r="A1350" s="20">
        <f>Électricité!N4987</f>
        <v>43673</v>
      </c>
      <c r="B1350" s="21">
        <f>Électricité!O4987</f>
        <v>0.12500000000000006</v>
      </c>
      <c r="C1350" s="22">
        <f>Électricité!P4987</f>
        <v>0</v>
      </c>
      <c r="D1350" s="22">
        <f>Électricité!S4987</f>
        <v>0</v>
      </c>
      <c r="E1350" s="23" t="str">
        <f t="shared" si="44"/>
        <v>07/27/2019 03:00:00 AM</v>
      </c>
      <c r="F1350" s="23" t="str">
        <f t="shared" si="45"/>
        <v>Jul</v>
      </c>
    </row>
    <row r="1351" spans="1:6" x14ac:dyDescent="0.4">
      <c r="A1351" s="20">
        <f>Électricité!N4988</f>
        <v>43673</v>
      </c>
      <c r="B1351" s="21">
        <f>Électricité!O4988</f>
        <v>0.16666666666666669</v>
      </c>
      <c r="C1351" s="22">
        <f>Électricité!P4988</f>
        <v>0</v>
      </c>
      <c r="D1351" s="22">
        <f>Électricité!S4988</f>
        <v>0</v>
      </c>
      <c r="E1351" s="23" t="str">
        <f t="shared" si="44"/>
        <v>07/27/2019 04:00:00 AM</v>
      </c>
      <c r="F1351" s="23" t="str">
        <f t="shared" si="45"/>
        <v>Jul</v>
      </c>
    </row>
    <row r="1352" spans="1:6" x14ac:dyDescent="0.4">
      <c r="A1352" s="20">
        <f>Électricité!N4989</f>
        <v>43673</v>
      </c>
      <c r="B1352" s="21">
        <f>Électricité!O4989</f>
        <v>0.20833333333333337</v>
      </c>
      <c r="C1352" s="22">
        <f>Électricité!P4989</f>
        <v>0</v>
      </c>
      <c r="D1352" s="22">
        <f>Électricité!S4989</f>
        <v>0</v>
      </c>
      <c r="E1352" s="23" t="str">
        <f t="shared" si="44"/>
        <v>07/27/2019 05:00:00 AM</v>
      </c>
      <c r="F1352" s="23" t="str">
        <f t="shared" si="45"/>
        <v>Jul</v>
      </c>
    </row>
    <row r="1353" spans="1:6" x14ac:dyDescent="0.4">
      <c r="A1353" s="20">
        <f>Électricité!N4990</f>
        <v>43673</v>
      </c>
      <c r="B1353" s="21">
        <f>Électricité!O4990</f>
        <v>0.25</v>
      </c>
      <c r="C1353" s="22">
        <f>Électricité!P4990</f>
        <v>0</v>
      </c>
      <c r="D1353" s="22">
        <f>Électricité!S4990</f>
        <v>0</v>
      </c>
      <c r="E1353" s="23" t="str">
        <f t="shared" si="44"/>
        <v>07/27/2019 06:00:00 AM</v>
      </c>
      <c r="F1353" s="23" t="str">
        <f t="shared" si="45"/>
        <v>Jul</v>
      </c>
    </row>
    <row r="1354" spans="1:6" x14ac:dyDescent="0.4">
      <c r="A1354" s="20">
        <f>Électricité!N4991</f>
        <v>43673</v>
      </c>
      <c r="B1354" s="21">
        <f>Électricité!O4991</f>
        <v>0.29166666666666669</v>
      </c>
      <c r="C1354" s="22">
        <f>Électricité!P4991</f>
        <v>0</v>
      </c>
      <c r="D1354" s="22">
        <f>Électricité!S4991</f>
        <v>0</v>
      </c>
      <c r="E1354" s="23" t="str">
        <f t="shared" si="44"/>
        <v>07/27/2019 07:00:00 AM</v>
      </c>
      <c r="F1354" s="23" t="str">
        <f t="shared" si="45"/>
        <v>Jul</v>
      </c>
    </row>
    <row r="1355" spans="1:6" x14ac:dyDescent="0.4">
      <c r="A1355" s="20">
        <f>Électricité!N4992</f>
        <v>43673</v>
      </c>
      <c r="B1355" s="21">
        <f>Électricité!O4992</f>
        <v>0.33333333333333337</v>
      </c>
      <c r="C1355" s="22">
        <f>Électricité!P4992</f>
        <v>0</v>
      </c>
      <c r="D1355" s="22">
        <f>Électricité!S4992</f>
        <v>0</v>
      </c>
      <c r="E1355" s="23" t="str">
        <f t="shared" si="44"/>
        <v>07/27/2019 08:00:00 AM</v>
      </c>
      <c r="F1355" s="23" t="str">
        <f t="shared" si="45"/>
        <v>Jul</v>
      </c>
    </row>
    <row r="1356" spans="1:6" x14ac:dyDescent="0.4">
      <c r="A1356" s="20">
        <f>Électricité!N4993</f>
        <v>43673</v>
      </c>
      <c r="B1356" s="21">
        <f>Électricité!O4993</f>
        <v>0.375</v>
      </c>
      <c r="C1356" s="22">
        <f>Électricité!P4993</f>
        <v>0</v>
      </c>
      <c r="D1356" s="22">
        <f>Électricité!S4993</f>
        <v>0</v>
      </c>
      <c r="E1356" s="23" t="str">
        <f t="shared" ref="E1356:E1419" si="46">CONCATENATE(TEXT(A1356,"mm/dd/yyyy")," ",TEXT(B1356,"hh:mm:ss AM/PM"))</f>
        <v>07/27/2019 09:00:00 AM</v>
      </c>
      <c r="F1356" s="23" t="str">
        <f t="shared" si="45"/>
        <v>Jul</v>
      </c>
    </row>
    <row r="1357" spans="1:6" x14ac:dyDescent="0.4">
      <c r="A1357" s="20">
        <f>Électricité!N4994</f>
        <v>43673</v>
      </c>
      <c r="B1357" s="21">
        <f>Électricité!O4994</f>
        <v>0.41666666666666669</v>
      </c>
      <c r="C1357" s="22">
        <f>Électricité!P4994</f>
        <v>0</v>
      </c>
      <c r="D1357" s="22">
        <f>Électricité!S4994</f>
        <v>0</v>
      </c>
      <c r="E1357" s="23" t="str">
        <f t="shared" si="46"/>
        <v>07/27/2019 10:00:00 AM</v>
      </c>
      <c r="F1357" s="23" t="str">
        <f t="shared" si="45"/>
        <v>Jul</v>
      </c>
    </row>
    <row r="1358" spans="1:6" x14ac:dyDescent="0.4">
      <c r="A1358" s="20">
        <f>Électricité!N4995</f>
        <v>43673</v>
      </c>
      <c r="B1358" s="21">
        <f>Électricité!O4995</f>
        <v>0.45833333333333337</v>
      </c>
      <c r="C1358" s="22">
        <f>Électricité!P4995</f>
        <v>0</v>
      </c>
      <c r="D1358" s="22">
        <f>Électricité!S4995</f>
        <v>0</v>
      </c>
      <c r="E1358" s="23" t="str">
        <f t="shared" si="46"/>
        <v>07/27/2019 11:00:00 AM</v>
      </c>
      <c r="F1358" s="23" t="str">
        <f t="shared" si="45"/>
        <v>Jul</v>
      </c>
    </row>
    <row r="1359" spans="1:6" x14ac:dyDescent="0.4">
      <c r="A1359" s="20">
        <f>Électricité!N4996</f>
        <v>43673</v>
      </c>
      <c r="B1359" s="21">
        <f>Électricité!O4996</f>
        <v>0.50000000000000011</v>
      </c>
      <c r="C1359" s="22">
        <f>Électricité!P4996</f>
        <v>0</v>
      </c>
      <c r="D1359" s="22">
        <f>Électricité!S4996</f>
        <v>0</v>
      </c>
      <c r="E1359" s="23" t="str">
        <f t="shared" si="46"/>
        <v>07/27/2019 12:00:00 PM</v>
      </c>
      <c r="F1359" s="23" t="str">
        <f t="shared" si="45"/>
        <v>Jul</v>
      </c>
    </row>
    <row r="1360" spans="1:6" x14ac:dyDescent="0.4">
      <c r="A1360" s="20">
        <f>Électricité!N4997</f>
        <v>43673</v>
      </c>
      <c r="B1360" s="21">
        <f>Électricité!O4997</f>
        <v>0.54166666666666674</v>
      </c>
      <c r="C1360" s="22">
        <f>Électricité!P4997</f>
        <v>0</v>
      </c>
      <c r="D1360" s="22">
        <f>Électricité!S4997</f>
        <v>0</v>
      </c>
      <c r="E1360" s="23" t="str">
        <f t="shared" si="46"/>
        <v>07/27/2019 01:00:00 PM</v>
      </c>
      <c r="F1360" s="23" t="str">
        <f t="shared" si="45"/>
        <v>Jul</v>
      </c>
    </row>
    <row r="1361" spans="1:6" x14ac:dyDescent="0.4">
      <c r="A1361" s="20">
        <f>Électricité!N4998</f>
        <v>43673</v>
      </c>
      <c r="B1361" s="21">
        <f>Électricité!O4998</f>
        <v>0.58333333333333337</v>
      </c>
      <c r="C1361" s="22">
        <f>Électricité!P4998</f>
        <v>0</v>
      </c>
      <c r="D1361" s="22">
        <f>Électricité!S4998</f>
        <v>0</v>
      </c>
      <c r="E1361" s="23" t="str">
        <f t="shared" si="46"/>
        <v>07/27/2019 02:00:00 PM</v>
      </c>
      <c r="F1361" s="23" t="str">
        <f t="shared" si="45"/>
        <v>Jul</v>
      </c>
    </row>
    <row r="1362" spans="1:6" x14ac:dyDescent="0.4">
      <c r="A1362" s="20">
        <f>Électricité!N4999</f>
        <v>43673</v>
      </c>
      <c r="B1362" s="21">
        <f>Électricité!O4999</f>
        <v>0.62500000000000011</v>
      </c>
      <c r="C1362" s="22">
        <f>Électricité!P4999</f>
        <v>0</v>
      </c>
      <c r="D1362" s="22">
        <f>Électricité!S4999</f>
        <v>0</v>
      </c>
      <c r="E1362" s="23" t="str">
        <f t="shared" si="46"/>
        <v>07/27/2019 03:00:00 PM</v>
      </c>
      <c r="F1362" s="23" t="str">
        <f t="shared" si="45"/>
        <v>Jul</v>
      </c>
    </row>
    <row r="1363" spans="1:6" x14ac:dyDescent="0.4">
      <c r="A1363" s="20">
        <f>Électricité!N5000</f>
        <v>43673</v>
      </c>
      <c r="B1363" s="21">
        <f>Électricité!O5000</f>
        <v>0.66666666666666674</v>
      </c>
      <c r="C1363" s="22">
        <f>Électricité!P5000</f>
        <v>0</v>
      </c>
      <c r="D1363" s="22">
        <f>Électricité!S5000</f>
        <v>0</v>
      </c>
      <c r="E1363" s="23" t="str">
        <f t="shared" si="46"/>
        <v>07/27/2019 04:00:00 PM</v>
      </c>
      <c r="F1363" s="23" t="str">
        <f t="shared" si="45"/>
        <v>Jul</v>
      </c>
    </row>
    <row r="1364" spans="1:6" x14ac:dyDescent="0.4">
      <c r="A1364" s="20">
        <f>Électricité!N5001</f>
        <v>43673</v>
      </c>
      <c r="B1364" s="21">
        <f>Électricité!O5001</f>
        <v>0.70833333333333337</v>
      </c>
      <c r="C1364" s="22">
        <f>Électricité!P5001</f>
        <v>0</v>
      </c>
      <c r="D1364" s="22">
        <f>Électricité!S5001</f>
        <v>0</v>
      </c>
      <c r="E1364" s="23" t="str">
        <f t="shared" si="46"/>
        <v>07/27/2019 05:00:00 PM</v>
      </c>
      <c r="F1364" s="23" t="str">
        <f t="shared" si="45"/>
        <v>Jul</v>
      </c>
    </row>
    <row r="1365" spans="1:6" x14ac:dyDescent="0.4">
      <c r="A1365" s="20">
        <f>Électricité!N5002</f>
        <v>43673</v>
      </c>
      <c r="B1365" s="21">
        <f>Électricité!O5002</f>
        <v>0.75000000000000011</v>
      </c>
      <c r="C1365" s="22">
        <f>Électricité!P5002</f>
        <v>0</v>
      </c>
      <c r="D1365" s="22">
        <f>Électricité!S5002</f>
        <v>0</v>
      </c>
      <c r="E1365" s="23" t="str">
        <f t="shared" si="46"/>
        <v>07/27/2019 06:00:00 PM</v>
      </c>
      <c r="F1365" s="23" t="str">
        <f t="shared" si="45"/>
        <v>Jul</v>
      </c>
    </row>
    <row r="1366" spans="1:6" x14ac:dyDescent="0.4">
      <c r="A1366" s="20">
        <f>Électricité!N5003</f>
        <v>43673</v>
      </c>
      <c r="B1366" s="21">
        <f>Électricité!O5003</f>
        <v>0.79166666666666674</v>
      </c>
      <c r="C1366" s="22">
        <f>Électricité!P5003</f>
        <v>0</v>
      </c>
      <c r="D1366" s="22">
        <f>Électricité!S5003</f>
        <v>0</v>
      </c>
      <c r="E1366" s="23" t="str">
        <f t="shared" si="46"/>
        <v>07/27/2019 07:00:00 PM</v>
      </c>
      <c r="F1366" s="23" t="str">
        <f t="shared" si="45"/>
        <v>Jul</v>
      </c>
    </row>
    <row r="1367" spans="1:6" x14ac:dyDescent="0.4">
      <c r="A1367" s="20">
        <f>Électricité!N5004</f>
        <v>43673</v>
      </c>
      <c r="B1367" s="21">
        <f>Électricité!O5004</f>
        <v>0.83333333333333337</v>
      </c>
      <c r="C1367" s="22">
        <f>Électricité!P5004</f>
        <v>0</v>
      </c>
      <c r="D1367" s="22">
        <f>Électricité!S5004</f>
        <v>0</v>
      </c>
      <c r="E1367" s="23" t="str">
        <f t="shared" si="46"/>
        <v>07/27/2019 08:00:00 PM</v>
      </c>
      <c r="F1367" s="23" t="str">
        <f t="shared" si="45"/>
        <v>Jul</v>
      </c>
    </row>
    <row r="1368" spans="1:6" x14ac:dyDescent="0.4">
      <c r="A1368" s="20">
        <f>Électricité!N5005</f>
        <v>43673</v>
      </c>
      <c r="B1368" s="21">
        <f>Électricité!O5005</f>
        <v>0.87500000000000011</v>
      </c>
      <c r="C1368" s="22">
        <f>Électricité!P5005</f>
        <v>0</v>
      </c>
      <c r="D1368" s="22">
        <f>Électricité!S5005</f>
        <v>0</v>
      </c>
      <c r="E1368" s="23" t="str">
        <f t="shared" si="46"/>
        <v>07/27/2019 09:00:00 PM</v>
      </c>
      <c r="F1368" s="23" t="str">
        <f t="shared" si="45"/>
        <v>Jul</v>
      </c>
    </row>
    <row r="1369" spans="1:6" x14ac:dyDescent="0.4">
      <c r="A1369" s="20">
        <f>Électricité!N5006</f>
        <v>43673</v>
      </c>
      <c r="B1369" s="21">
        <f>Électricité!O5006</f>
        <v>0.91666666666666674</v>
      </c>
      <c r="C1369" s="22">
        <f>Électricité!P5006</f>
        <v>0</v>
      </c>
      <c r="D1369" s="22">
        <f>Électricité!S5006</f>
        <v>0</v>
      </c>
      <c r="E1369" s="23" t="str">
        <f t="shared" si="46"/>
        <v>07/27/2019 10:00:00 PM</v>
      </c>
      <c r="F1369" s="23" t="str">
        <f t="shared" si="45"/>
        <v>Jul</v>
      </c>
    </row>
    <row r="1370" spans="1:6" x14ac:dyDescent="0.4">
      <c r="A1370" s="20">
        <f>Électricité!N5007</f>
        <v>43673</v>
      </c>
      <c r="B1370" s="21">
        <f>Électricité!O5007</f>
        <v>0.95833333333333337</v>
      </c>
      <c r="C1370" s="22">
        <f>Électricité!P5007</f>
        <v>0</v>
      </c>
      <c r="D1370" s="22">
        <f>Électricité!S5007</f>
        <v>0</v>
      </c>
      <c r="E1370" s="23" t="str">
        <f t="shared" si="46"/>
        <v>07/27/2019 11:00:00 PM</v>
      </c>
      <c r="F1370" s="23" t="str">
        <f t="shared" si="45"/>
        <v>Jul</v>
      </c>
    </row>
    <row r="1371" spans="1:6" x14ac:dyDescent="0.4">
      <c r="A1371" s="20">
        <f>Électricité!N5008</f>
        <v>43674</v>
      </c>
      <c r="B1371" s="21">
        <f>Électricité!O5008</f>
        <v>3.1225022567582528E-17</v>
      </c>
      <c r="C1371" s="22">
        <f>Électricité!P5008</f>
        <v>0</v>
      </c>
      <c r="D1371" s="22">
        <f>Électricité!S5008</f>
        <v>0</v>
      </c>
      <c r="E1371" s="23" t="str">
        <f t="shared" si="46"/>
        <v>07/28/2019 12:00:00 AM</v>
      </c>
      <c r="F1371" s="23" t="str">
        <f t="shared" si="45"/>
        <v>Jul</v>
      </c>
    </row>
    <row r="1372" spans="1:6" x14ac:dyDescent="0.4">
      <c r="A1372" s="20">
        <f>Électricité!N5009</f>
        <v>43674</v>
      </c>
      <c r="B1372" s="21">
        <f>Électricité!O5009</f>
        <v>4.1666666666666699E-2</v>
      </c>
      <c r="C1372" s="22">
        <f>Électricité!P5009</f>
        <v>0</v>
      </c>
      <c r="D1372" s="22">
        <f>Électricité!S5009</f>
        <v>0</v>
      </c>
      <c r="E1372" s="23" t="str">
        <f t="shared" si="46"/>
        <v>07/28/2019 01:00:00 AM</v>
      </c>
      <c r="F1372" s="23" t="str">
        <f t="shared" si="45"/>
        <v>Jul</v>
      </c>
    </row>
    <row r="1373" spans="1:6" x14ac:dyDescent="0.4">
      <c r="A1373" s="20">
        <f>Électricité!N5010</f>
        <v>43674</v>
      </c>
      <c r="B1373" s="21">
        <f>Électricité!O5010</f>
        <v>8.333333333333337E-2</v>
      </c>
      <c r="C1373" s="22">
        <f>Électricité!P5010</f>
        <v>0</v>
      </c>
      <c r="D1373" s="22">
        <f>Électricité!S5010</f>
        <v>0</v>
      </c>
      <c r="E1373" s="23" t="str">
        <f t="shared" si="46"/>
        <v>07/28/2019 02:00:00 AM</v>
      </c>
      <c r="F1373" s="23" t="str">
        <f t="shared" si="45"/>
        <v>Jul</v>
      </c>
    </row>
    <row r="1374" spans="1:6" x14ac:dyDescent="0.4">
      <c r="A1374" s="20">
        <f>Électricité!N5011</f>
        <v>43674</v>
      </c>
      <c r="B1374" s="21">
        <f>Électricité!O5011</f>
        <v>0.12500000000000006</v>
      </c>
      <c r="C1374" s="22">
        <f>Électricité!P5011</f>
        <v>0</v>
      </c>
      <c r="D1374" s="22">
        <f>Électricité!S5011</f>
        <v>0</v>
      </c>
      <c r="E1374" s="23" t="str">
        <f t="shared" si="46"/>
        <v>07/28/2019 03:00:00 AM</v>
      </c>
      <c r="F1374" s="23" t="str">
        <f t="shared" si="45"/>
        <v>Jul</v>
      </c>
    </row>
    <row r="1375" spans="1:6" x14ac:dyDescent="0.4">
      <c r="A1375" s="20">
        <f>Électricité!N5012</f>
        <v>43674</v>
      </c>
      <c r="B1375" s="21">
        <f>Électricité!O5012</f>
        <v>0.16666666666666669</v>
      </c>
      <c r="C1375" s="22">
        <f>Électricité!P5012</f>
        <v>0</v>
      </c>
      <c r="D1375" s="22">
        <f>Électricité!S5012</f>
        <v>0</v>
      </c>
      <c r="E1375" s="23" t="str">
        <f t="shared" si="46"/>
        <v>07/28/2019 04:00:00 AM</v>
      </c>
      <c r="F1375" s="23" t="str">
        <f t="shared" si="45"/>
        <v>Jul</v>
      </c>
    </row>
    <row r="1376" spans="1:6" x14ac:dyDescent="0.4">
      <c r="A1376" s="20">
        <f>Électricité!N5013</f>
        <v>43674</v>
      </c>
      <c r="B1376" s="21">
        <f>Électricité!O5013</f>
        <v>0.20833333333333337</v>
      </c>
      <c r="C1376" s="22">
        <f>Électricité!P5013</f>
        <v>0</v>
      </c>
      <c r="D1376" s="22">
        <f>Électricité!S5013</f>
        <v>0</v>
      </c>
      <c r="E1376" s="23" t="str">
        <f t="shared" si="46"/>
        <v>07/28/2019 05:00:00 AM</v>
      </c>
      <c r="F1376" s="23" t="str">
        <f t="shared" si="45"/>
        <v>Jul</v>
      </c>
    </row>
    <row r="1377" spans="1:6" x14ac:dyDescent="0.4">
      <c r="A1377" s="20">
        <f>Électricité!N5014</f>
        <v>43674</v>
      </c>
      <c r="B1377" s="21">
        <f>Électricité!O5014</f>
        <v>0.25</v>
      </c>
      <c r="C1377" s="22">
        <f>Électricité!P5014</f>
        <v>0</v>
      </c>
      <c r="D1377" s="22">
        <f>Électricité!S5014</f>
        <v>0</v>
      </c>
      <c r="E1377" s="23" t="str">
        <f t="shared" si="46"/>
        <v>07/28/2019 06:00:00 AM</v>
      </c>
      <c r="F1377" s="23" t="str">
        <f t="shared" si="45"/>
        <v>Jul</v>
      </c>
    </row>
    <row r="1378" spans="1:6" x14ac:dyDescent="0.4">
      <c r="A1378" s="20">
        <f>Électricité!N5015</f>
        <v>43674</v>
      </c>
      <c r="B1378" s="21">
        <f>Électricité!O5015</f>
        <v>0.29166666666666669</v>
      </c>
      <c r="C1378" s="22">
        <f>Électricité!P5015</f>
        <v>0</v>
      </c>
      <c r="D1378" s="22">
        <f>Électricité!S5015</f>
        <v>0</v>
      </c>
      <c r="E1378" s="23" t="str">
        <f t="shared" si="46"/>
        <v>07/28/2019 07:00:00 AM</v>
      </c>
      <c r="F1378" s="23" t="str">
        <f t="shared" si="45"/>
        <v>Jul</v>
      </c>
    </row>
    <row r="1379" spans="1:6" x14ac:dyDescent="0.4">
      <c r="A1379" s="20">
        <f>Électricité!N5016</f>
        <v>43674</v>
      </c>
      <c r="B1379" s="21">
        <f>Électricité!O5016</f>
        <v>0.33333333333333337</v>
      </c>
      <c r="C1379" s="22">
        <f>Électricité!P5016</f>
        <v>0</v>
      </c>
      <c r="D1379" s="22">
        <f>Électricité!S5016</f>
        <v>0</v>
      </c>
      <c r="E1379" s="23" t="str">
        <f t="shared" si="46"/>
        <v>07/28/2019 08:00:00 AM</v>
      </c>
      <c r="F1379" s="23" t="str">
        <f t="shared" si="45"/>
        <v>Jul</v>
      </c>
    </row>
    <row r="1380" spans="1:6" x14ac:dyDescent="0.4">
      <c r="A1380" s="20">
        <f>Électricité!N5017</f>
        <v>43674</v>
      </c>
      <c r="B1380" s="21">
        <f>Électricité!O5017</f>
        <v>0.375</v>
      </c>
      <c r="C1380" s="22">
        <f>Électricité!P5017</f>
        <v>0</v>
      </c>
      <c r="D1380" s="22">
        <f>Électricité!S5017</f>
        <v>0</v>
      </c>
      <c r="E1380" s="23" t="str">
        <f t="shared" si="46"/>
        <v>07/28/2019 09:00:00 AM</v>
      </c>
      <c r="F1380" s="23" t="str">
        <f t="shared" si="45"/>
        <v>Jul</v>
      </c>
    </row>
    <row r="1381" spans="1:6" x14ac:dyDescent="0.4">
      <c r="A1381" s="20">
        <f>Électricité!N5018</f>
        <v>43674</v>
      </c>
      <c r="B1381" s="21">
        <f>Électricité!O5018</f>
        <v>0.41666666666666669</v>
      </c>
      <c r="C1381" s="22">
        <f>Électricité!P5018</f>
        <v>0</v>
      </c>
      <c r="D1381" s="22">
        <f>Électricité!S5018</f>
        <v>0</v>
      </c>
      <c r="E1381" s="23" t="str">
        <f t="shared" si="46"/>
        <v>07/28/2019 10:00:00 AM</v>
      </c>
      <c r="F1381" s="23" t="str">
        <f t="shared" si="45"/>
        <v>Jul</v>
      </c>
    </row>
    <row r="1382" spans="1:6" x14ac:dyDescent="0.4">
      <c r="A1382" s="20">
        <f>Électricité!N5019</f>
        <v>43674</v>
      </c>
      <c r="B1382" s="21">
        <f>Électricité!O5019</f>
        <v>0.45833333333333337</v>
      </c>
      <c r="C1382" s="22">
        <f>Électricité!P5019</f>
        <v>0</v>
      </c>
      <c r="D1382" s="22">
        <f>Électricité!S5019</f>
        <v>0</v>
      </c>
      <c r="E1382" s="23" t="str">
        <f t="shared" si="46"/>
        <v>07/28/2019 11:00:00 AM</v>
      </c>
      <c r="F1382" s="23" t="str">
        <f t="shared" si="45"/>
        <v>Jul</v>
      </c>
    </row>
    <row r="1383" spans="1:6" x14ac:dyDescent="0.4">
      <c r="A1383" s="20">
        <f>Électricité!N5020</f>
        <v>43674</v>
      </c>
      <c r="B1383" s="21">
        <f>Électricité!O5020</f>
        <v>0.50000000000000011</v>
      </c>
      <c r="C1383" s="22">
        <f>Électricité!P5020</f>
        <v>0</v>
      </c>
      <c r="D1383" s="22">
        <f>Électricité!S5020</f>
        <v>0</v>
      </c>
      <c r="E1383" s="23" t="str">
        <f t="shared" si="46"/>
        <v>07/28/2019 12:00:00 PM</v>
      </c>
      <c r="F1383" s="23" t="str">
        <f t="shared" si="45"/>
        <v>Jul</v>
      </c>
    </row>
    <row r="1384" spans="1:6" x14ac:dyDescent="0.4">
      <c r="A1384" s="20">
        <f>Électricité!N5021</f>
        <v>43674</v>
      </c>
      <c r="B1384" s="21">
        <f>Électricité!O5021</f>
        <v>0.54166666666666674</v>
      </c>
      <c r="C1384" s="22">
        <f>Électricité!P5021</f>
        <v>0</v>
      </c>
      <c r="D1384" s="22">
        <f>Électricité!S5021</f>
        <v>0</v>
      </c>
      <c r="E1384" s="23" t="str">
        <f t="shared" si="46"/>
        <v>07/28/2019 01:00:00 PM</v>
      </c>
      <c r="F1384" s="23" t="str">
        <f t="shared" si="45"/>
        <v>Jul</v>
      </c>
    </row>
    <row r="1385" spans="1:6" x14ac:dyDescent="0.4">
      <c r="A1385" s="20">
        <f>Électricité!N5022</f>
        <v>43674</v>
      </c>
      <c r="B1385" s="21">
        <f>Électricité!O5022</f>
        <v>0.58333333333333337</v>
      </c>
      <c r="C1385" s="22">
        <f>Électricité!P5022</f>
        <v>0</v>
      </c>
      <c r="D1385" s="22">
        <f>Électricité!S5022</f>
        <v>0</v>
      </c>
      <c r="E1385" s="23" t="str">
        <f t="shared" si="46"/>
        <v>07/28/2019 02:00:00 PM</v>
      </c>
      <c r="F1385" s="23" t="str">
        <f t="shared" si="45"/>
        <v>Jul</v>
      </c>
    </row>
    <row r="1386" spans="1:6" x14ac:dyDescent="0.4">
      <c r="A1386" s="20">
        <f>Électricité!N5023</f>
        <v>43674</v>
      </c>
      <c r="B1386" s="21">
        <f>Électricité!O5023</f>
        <v>0.62500000000000011</v>
      </c>
      <c r="C1386" s="22">
        <f>Électricité!P5023</f>
        <v>0</v>
      </c>
      <c r="D1386" s="22">
        <f>Électricité!S5023</f>
        <v>0</v>
      </c>
      <c r="E1386" s="23" t="str">
        <f t="shared" si="46"/>
        <v>07/28/2019 03:00:00 PM</v>
      </c>
      <c r="F1386" s="23" t="str">
        <f t="shared" si="45"/>
        <v>Jul</v>
      </c>
    </row>
    <row r="1387" spans="1:6" x14ac:dyDescent="0.4">
      <c r="A1387" s="20">
        <f>Électricité!N5024</f>
        <v>43674</v>
      </c>
      <c r="B1387" s="21">
        <f>Électricité!O5024</f>
        <v>0.66666666666666674</v>
      </c>
      <c r="C1387" s="22">
        <f>Électricité!P5024</f>
        <v>0</v>
      </c>
      <c r="D1387" s="22">
        <f>Électricité!S5024</f>
        <v>0</v>
      </c>
      <c r="E1387" s="23" t="str">
        <f t="shared" si="46"/>
        <v>07/28/2019 04:00:00 PM</v>
      </c>
      <c r="F1387" s="23" t="str">
        <f t="shared" si="45"/>
        <v>Jul</v>
      </c>
    </row>
    <row r="1388" spans="1:6" x14ac:dyDescent="0.4">
      <c r="A1388" s="20">
        <f>Électricité!N5025</f>
        <v>43674</v>
      </c>
      <c r="B1388" s="21">
        <f>Électricité!O5025</f>
        <v>0.70833333333333337</v>
      </c>
      <c r="C1388" s="22">
        <f>Électricité!P5025</f>
        <v>0</v>
      </c>
      <c r="D1388" s="22">
        <f>Électricité!S5025</f>
        <v>0</v>
      </c>
      <c r="E1388" s="23" t="str">
        <f t="shared" si="46"/>
        <v>07/28/2019 05:00:00 PM</v>
      </c>
      <c r="F1388" s="23" t="str">
        <f t="shared" si="45"/>
        <v>Jul</v>
      </c>
    </row>
    <row r="1389" spans="1:6" x14ac:dyDescent="0.4">
      <c r="A1389" s="20">
        <f>Électricité!N5026</f>
        <v>43674</v>
      </c>
      <c r="B1389" s="21">
        <f>Électricité!O5026</f>
        <v>0.75000000000000011</v>
      </c>
      <c r="C1389" s="22">
        <f>Électricité!P5026</f>
        <v>0</v>
      </c>
      <c r="D1389" s="22">
        <f>Électricité!S5026</f>
        <v>0</v>
      </c>
      <c r="E1389" s="23" t="str">
        <f t="shared" si="46"/>
        <v>07/28/2019 06:00:00 PM</v>
      </c>
      <c r="F1389" s="23" t="str">
        <f t="shared" si="45"/>
        <v>Jul</v>
      </c>
    </row>
    <row r="1390" spans="1:6" x14ac:dyDescent="0.4">
      <c r="A1390" s="20">
        <f>Électricité!N5027</f>
        <v>43674</v>
      </c>
      <c r="B1390" s="21">
        <f>Électricité!O5027</f>
        <v>0.79166666666666674</v>
      </c>
      <c r="C1390" s="22">
        <f>Électricité!P5027</f>
        <v>0</v>
      </c>
      <c r="D1390" s="22">
        <f>Électricité!S5027</f>
        <v>0</v>
      </c>
      <c r="E1390" s="23" t="str">
        <f t="shared" si="46"/>
        <v>07/28/2019 07:00:00 PM</v>
      </c>
      <c r="F1390" s="23" t="str">
        <f t="shared" si="45"/>
        <v>Jul</v>
      </c>
    </row>
    <row r="1391" spans="1:6" x14ac:dyDescent="0.4">
      <c r="A1391" s="20">
        <f>Électricité!N5028</f>
        <v>43674</v>
      </c>
      <c r="B1391" s="21">
        <f>Électricité!O5028</f>
        <v>0.83333333333333337</v>
      </c>
      <c r="C1391" s="22">
        <f>Électricité!P5028</f>
        <v>0</v>
      </c>
      <c r="D1391" s="22">
        <f>Électricité!S5028</f>
        <v>0</v>
      </c>
      <c r="E1391" s="23" t="str">
        <f t="shared" si="46"/>
        <v>07/28/2019 08:00:00 PM</v>
      </c>
      <c r="F1391" s="23" t="str">
        <f t="shared" si="45"/>
        <v>Jul</v>
      </c>
    </row>
    <row r="1392" spans="1:6" x14ac:dyDescent="0.4">
      <c r="A1392" s="20">
        <f>Électricité!N5029</f>
        <v>43674</v>
      </c>
      <c r="B1392" s="21">
        <f>Électricité!O5029</f>
        <v>0.87500000000000011</v>
      </c>
      <c r="C1392" s="22">
        <f>Électricité!P5029</f>
        <v>0</v>
      </c>
      <c r="D1392" s="22">
        <f>Électricité!S5029</f>
        <v>0</v>
      </c>
      <c r="E1392" s="23" t="str">
        <f t="shared" si="46"/>
        <v>07/28/2019 09:00:00 PM</v>
      </c>
      <c r="F1392" s="23" t="str">
        <f t="shared" si="45"/>
        <v>Jul</v>
      </c>
    </row>
    <row r="1393" spans="1:6" x14ac:dyDescent="0.4">
      <c r="A1393" s="20">
        <f>Électricité!N5030</f>
        <v>43674</v>
      </c>
      <c r="B1393" s="21">
        <f>Électricité!O5030</f>
        <v>0.91666666666666674</v>
      </c>
      <c r="C1393" s="22">
        <f>Électricité!P5030</f>
        <v>0</v>
      </c>
      <c r="D1393" s="22">
        <f>Électricité!S5030</f>
        <v>0</v>
      </c>
      <c r="E1393" s="23" t="str">
        <f t="shared" si="46"/>
        <v>07/28/2019 10:00:00 PM</v>
      </c>
      <c r="F1393" s="23" t="str">
        <f t="shared" si="45"/>
        <v>Jul</v>
      </c>
    </row>
    <row r="1394" spans="1:6" x14ac:dyDescent="0.4">
      <c r="A1394" s="20">
        <f>Électricité!N5031</f>
        <v>43674</v>
      </c>
      <c r="B1394" s="21">
        <f>Électricité!O5031</f>
        <v>0.95833333333333337</v>
      </c>
      <c r="C1394" s="22">
        <f>Électricité!P5031</f>
        <v>0</v>
      </c>
      <c r="D1394" s="22">
        <f>Électricité!S5031</f>
        <v>0</v>
      </c>
      <c r="E1394" s="23" t="str">
        <f t="shared" si="46"/>
        <v>07/28/2019 11:00:00 PM</v>
      </c>
      <c r="F1394" s="23" t="str">
        <f t="shared" si="45"/>
        <v>Jul</v>
      </c>
    </row>
    <row r="1395" spans="1:6" x14ac:dyDescent="0.4">
      <c r="A1395" s="20">
        <f>Électricité!N5032</f>
        <v>43675</v>
      </c>
      <c r="B1395" s="21">
        <f>Électricité!O5032</f>
        <v>3.1225022567582528E-17</v>
      </c>
      <c r="C1395" s="22">
        <f>Électricité!P5032</f>
        <v>0</v>
      </c>
      <c r="D1395" s="22">
        <f>Électricité!S5032</f>
        <v>0</v>
      </c>
      <c r="E1395" s="23" t="str">
        <f t="shared" si="46"/>
        <v>07/29/2019 12:00:00 AM</v>
      </c>
      <c r="F1395" s="23" t="str">
        <f t="shared" si="45"/>
        <v>Jul</v>
      </c>
    </row>
    <row r="1396" spans="1:6" x14ac:dyDescent="0.4">
      <c r="A1396" s="20">
        <f>Électricité!N5033</f>
        <v>43675</v>
      </c>
      <c r="B1396" s="21">
        <f>Électricité!O5033</f>
        <v>4.1666666666666699E-2</v>
      </c>
      <c r="C1396" s="22">
        <f>Électricité!P5033</f>
        <v>0</v>
      </c>
      <c r="D1396" s="22">
        <f>Électricité!S5033</f>
        <v>0</v>
      </c>
      <c r="E1396" s="23" t="str">
        <f t="shared" si="46"/>
        <v>07/29/2019 01:00:00 AM</v>
      </c>
      <c r="F1396" s="23" t="str">
        <f t="shared" si="45"/>
        <v>Jul</v>
      </c>
    </row>
    <row r="1397" spans="1:6" x14ac:dyDescent="0.4">
      <c r="A1397" s="20">
        <f>Électricité!N5034</f>
        <v>43675</v>
      </c>
      <c r="B1397" s="21">
        <f>Électricité!O5034</f>
        <v>8.333333333333337E-2</v>
      </c>
      <c r="C1397" s="22">
        <f>Électricité!P5034</f>
        <v>0</v>
      </c>
      <c r="D1397" s="22">
        <f>Électricité!S5034</f>
        <v>0</v>
      </c>
      <c r="E1397" s="23" t="str">
        <f t="shared" si="46"/>
        <v>07/29/2019 02:00:00 AM</v>
      </c>
      <c r="F1397" s="23" t="str">
        <f t="shared" si="45"/>
        <v>Jul</v>
      </c>
    </row>
    <row r="1398" spans="1:6" x14ac:dyDescent="0.4">
      <c r="A1398" s="20">
        <f>Électricité!N5035</f>
        <v>43675</v>
      </c>
      <c r="B1398" s="21">
        <f>Électricité!O5035</f>
        <v>0.12500000000000006</v>
      </c>
      <c r="C1398" s="22">
        <f>Électricité!P5035</f>
        <v>0</v>
      </c>
      <c r="D1398" s="22">
        <f>Électricité!S5035</f>
        <v>0</v>
      </c>
      <c r="E1398" s="23" t="str">
        <f t="shared" si="46"/>
        <v>07/29/2019 03:00:00 AM</v>
      </c>
      <c r="F1398" s="23" t="str">
        <f t="shared" si="45"/>
        <v>Jul</v>
      </c>
    </row>
    <row r="1399" spans="1:6" x14ac:dyDescent="0.4">
      <c r="A1399" s="20">
        <f>Électricité!N5036</f>
        <v>43675</v>
      </c>
      <c r="B1399" s="21">
        <f>Électricité!O5036</f>
        <v>0.16666666666666669</v>
      </c>
      <c r="C1399" s="22">
        <f>Électricité!P5036</f>
        <v>0</v>
      </c>
      <c r="D1399" s="22">
        <f>Électricité!S5036</f>
        <v>0</v>
      </c>
      <c r="E1399" s="23" t="str">
        <f t="shared" si="46"/>
        <v>07/29/2019 04:00:00 AM</v>
      </c>
      <c r="F1399" s="23" t="str">
        <f t="shared" si="45"/>
        <v>Jul</v>
      </c>
    </row>
    <row r="1400" spans="1:6" x14ac:dyDescent="0.4">
      <c r="A1400" s="20">
        <f>Électricité!N5037</f>
        <v>43675</v>
      </c>
      <c r="B1400" s="21">
        <f>Électricité!O5037</f>
        <v>0.20833333333333337</v>
      </c>
      <c r="C1400" s="22">
        <f>Électricité!P5037</f>
        <v>0</v>
      </c>
      <c r="D1400" s="22">
        <f>Électricité!S5037</f>
        <v>0</v>
      </c>
      <c r="E1400" s="23" t="str">
        <f t="shared" si="46"/>
        <v>07/29/2019 05:00:00 AM</v>
      </c>
      <c r="F1400" s="23" t="str">
        <f t="shared" si="45"/>
        <v>Jul</v>
      </c>
    </row>
    <row r="1401" spans="1:6" x14ac:dyDescent="0.4">
      <c r="A1401" s="20">
        <f>Électricité!N5038</f>
        <v>43675</v>
      </c>
      <c r="B1401" s="21">
        <f>Électricité!O5038</f>
        <v>0.25</v>
      </c>
      <c r="C1401" s="22">
        <f>Électricité!P5038</f>
        <v>0</v>
      </c>
      <c r="D1401" s="22">
        <f>Électricité!S5038</f>
        <v>0</v>
      </c>
      <c r="E1401" s="23" t="str">
        <f t="shared" si="46"/>
        <v>07/29/2019 06:00:00 AM</v>
      </c>
      <c r="F1401" s="23" t="str">
        <f t="shared" si="45"/>
        <v>Jul</v>
      </c>
    </row>
    <row r="1402" spans="1:6" x14ac:dyDescent="0.4">
      <c r="A1402" s="20">
        <f>Électricité!N5039</f>
        <v>43675</v>
      </c>
      <c r="B1402" s="21">
        <f>Électricité!O5039</f>
        <v>0.29166666666666669</v>
      </c>
      <c r="C1402" s="22">
        <f>Électricité!P5039</f>
        <v>0</v>
      </c>
      <c r="D1402" s="22">
        <f>Électricité!S5039</f>
        <v>0</v>
      </c>
      <c r="E1402" s="23" t="str">
        <f t="shared" si="46"/>
        <v>07/29/2019 07:00:00 AM</v>
      </c>
      <c r="F1402" s="23" t="str">
        <f t="shared" si="45"/>
        <v>Jul</v>
      </c>
    </row>
    <row r="1403" spans="1:6" x14ac:dyDescent="0.4">
      <c r="A1403" s="20">
        <f>Électricité!N5040</f>
        <v>43675</v>
      </c>
      <c r="B1403" s="21">
        <f>Électricité!O5040</f>
        <v>0.33333333333333337</v>
      </c>
      <c r="C1403" s="22">
        <f>Électricité!P5040</f>
        <v>0</v>
      </c>
      <c r="D1403" s="22">
        <f>Électricité!S5040</f>
        <v>0</v>
      </c>
      <c r="E1403" s="23" t="str">
        <f t="shared" si="46"/>
        <v>07/29/2019 08:00:00 AM</v>
      </c>
      <c r="F1403" s="23" t="str">
        <f t="shared" si="45"/>
        <v>Jul</v>
      </c>
    </row>
    <row r="1404" spans="1:6" x14ac:dyDescent="0.4">
      <c r="A1404" s="20">
        <f>Électricité!N5041</f>
        <v>43675</v>
      </c>
      <c r="B1404" s="21">
        <f>Électricité!O5041</f>
        <v>0.375</v>
      </c>
      <c r="C1404" s="22">
        <f>Électricité!P5041</f>
        <v>0</v>
      </c>
      <c r="D1404" s="22">
        <f>Électricité!S5041</f>
        <v>0</v>
      </c>
      <c r="E1404" s="23" t="str">
        <f t="shared" si="46"/>
        <v>07/29/2019 09:00:00 AM</v>
      </c>
      <c r="F1404" s="23" t="str">
        <f t="shared" si="45"/>
        <v>Jul</v>
      </c>
    </row>
    <row r="1405" spans="1:6" x14ac:dyDescent="0.4">
      <c r="A1405" s="20">
        <f>Électricité!N5042</f>
        <v>43675</v>
      </c>
      <c r="B1405" s="21">
        <f>Électricité!O5042</f>
        <v>0.41666666666666669</v>
      </c>
      <c r="C1405" s="22">
        <f>Électricité!P5042</f>
        <v>0</v>
      </c>
      <c r="D1405" s="22">
        <f>Électricité!S5042</f>
        <v>0</v>
      </c>
      <c r="E1405" s="23" t="str">
        <f t="shared" si="46"/>
        <v>07/29/2019 10:00:00 AM</v>
      </c>
      <c r="F1405" s="23" t="str">
        <f t="shared" si="45"/>
        <v>Jul</v>
      </c>
    </row>
    <row r="1406" spans="1:6" x14ac:dyDescent="0.4">
      <c r="A1406" s="20">
        <f>Électricité!N5043</f>
        <v>43675</v>
      </c>
      <c r="B1406" s="21">
        <f>Électricité!O5043</f>
        <v>0.45833333333333337</v>
      </c>
      <c r="C1406" s="22">
        <f>Électricité!P5043</f>
        <v>0</v>
      </c>
      <c r="D1406" s="22">
        <f>Électricité!S5043</f>
        <v>0</v>
      </c>
      <c r="E1406" s="23" t="str">
        <f t="shared" si="46"/>
        <v>07/29/2019 11:00:00 AM</v>
      </c>
      <c r="F1406" s="23" t="str">
        <f t="shared" si="45"/>
        <v>Jul</v>
      </c>
    </row>
    <row r="1407" spans="1:6" x14ac:dyDescent="0.4">
      <c r="A1407" s="20">
        <f>Électricité!N5044</f>
        <v>43675</v>
      </c>
      <c r="B1407" s="21">
        <f>Électricité!O5044</f>
        <v>0.50000000000000011</v>
      </c>
      <c r="C1407" s="22">
        <f>Électricité!P5044</f>
        <v>0</v>
      </c>
      <c r="D1407" s="22">
        <f>Électricité!S5044</f>
        <v>0</v>
      </c>
      <c r="E1407" s="23" t="str">
        <f t="shared" si="46"/>
        <v>07/29/2019 12:00:00 PM</v>
      </c>
      <c r="F1407" s="23" t="str">
        <f t="shared" si="45"/>
        <v>Jul</v>
      </c>
    </row>
    <row r="1408" spans="1:6" x14ac:dyDescent="0.4">
      <c r="A1408" s="20">
        <f>Électricité!N5045</f>
        <v>43675</v>
      </c>
      <c r="B1408" s="21">
        <f>Électricité!O5045</f>
        <v>0.54166666666666674</v>
      </c>
      <c r="C1408" s="22">
        <f>Électricité!P5045</f>
        <v>0</v>
      </c>
      <c r="D1408" s="22">
        <f>Électricité!S5045</f>
        <v>0</v>
      </c>
      <c r="E1408" s="23" t="str">
        <f t="shared" si="46"/>
        <v>07/29/2019 01:00:00 PM</v>
      </c>
      <c r="F1408" s="23" t="str">
        <f t="shared" si="45"/>
        <v>Jul</v>
      </c>
    </row>
    <row r="1409" spans="1:6" x14ac:dyDescent="0.4">
      <c r="A1409" s="20">
        <f>Électricité!N5046</f>
        <v>43675</v>
      </c>
      <c r="B1409" s="21">
        <f>Électricité!O5046</f>
        <v>0.58333333333333337</v>
      </c>
      <c r="C1409" s="22">
        <f>Électricité!P5046</f>
        <v>0</v>
      </c>
      <c r="D1409" s="22">
        <f>Électricité!S5046</f>
        <v>0</v>
      </c>
      <c r="E1409" s="23" t="str">
        <f t="shared" si="46"/>
        <v>07/29/2019 02:00:00 PM</v>
      </c>
      <c r="F1409" s="23" t="str">
        <f t="shared" si="45"/>
        <v>Jul</v>
      </c>
    </row>
    <row r="1410" spans="1:6" x14ac:dyDescent="0.4">
      <c r="A1410" s="20">
        <f>Électricité!N5047</f>
        <v>43675</v>
      </c>
      <c r="B1410" s="21">
        <f>Électricité!O5047</f>
        <v>0.62500000000000011</v>
      </c>
      <c r="C1410" s="22">
        <f>Électricité!P5047</f>
        <v>0</v>
      </c>
      <c r="D1410" s="22">
        <f>Électricité!S5047</f>
        <v>0</v>
      </c>
      <c r="E1410" s="23" t="str">
        <f t="shared" si="46"/>
        <v>07/29/2019 03:00:00 PM</v>
      </c>
      <c r="F1410" s="23" t="str">
        <f t="shared" si="45"/>
        <v>Jul</v>
      </c>
    </row>
    <row r="1411" spans="1:6" x14ac:dyDescent="0.4">
      <c r="A1411" s="20">
        <f>Électricité!N5048</f>
        <v>43675</v>
      </c>
      <c r="B1411" s="21">
        <f>Électricité!O5048</f>
        <v>0.66666666666666674</v>
      </c>
      <c r="C1411" s="22">
        <f>Électricité!P5048</f>
        <v>0</v>
      </c>
      <c r="D1411" s="22">
        <f>Électricité!S5048</f>
        <v>0</v>
      </c>
      <c r="E1411" s="23" t="str">
        <f t="shared" si="46"/>
        <v>07/29/2019 04:00:00 PM</v>
      </c>
      <c r="F1411" s="23" t="str">
        <f t="shared" ref="F1411:F1474" si="47">TEXT(A1411,"mmm")</f>
        <v>Jul</v>
      </c>
    </row>
    <row r="1412" spans="1:6" x14ac:dyDescent="0.4">
      <c r="A1412" s="20">
        <f>Électricité!N5049</f>
        <v>43675</v>
      </c>
      <c r="B1412" s="21">
        <f>Électricité!O5049</f>
        <v>0.70833333333333337</v>
      </c>
      <c r="C1412" s="22">
        <f>Électricité!P5049</f>
        <v>0</v>
      </c>
      <c r="D1412" s="22">
        <f>Électricité!S5049</f>
        <v>0</v>
      </c>
      <c r="E1412" s="23" t="str">
        <f t="shared" si="46"/>
        <v>07/29/2019 05:00:00 PM</v>
      </c>
      <c r="F1412" s="23" t="str">
        <f t="shared" si="47"/>
        <v>Jul</v>
      </c>
    </row>
    <row r="1413" spans="1:6" x14ac:dyDescent="0.4">
      <c r="A1413" s="20">
        <f>Électricité!N5050</f>
        <v>43675</v>
      </c>
      <c r="B1413" s="21">
        <f>Électricité!O5050</f>
        <v>0.75000000000000011</v>
      </c>
      <c r="C1413" s="22">
        <f>Électricité!P5050</f>
        <v>0</v>
      </c>
      <c r="D1413" s="22">
        <f>Électricité!S5050</f>
        <v>0</v>
      </c>
      <c r="E1413" s="23" t="str">
        <f t="shared" si="46"/>
        <v>07/29/2019 06:00:00 PM</v>
      </c>
      <c r="F1413" s="23" t="str">
        <f t="shared" si="47"/>
        <v>Jul</v>
      </c>
    </row>
    <row r="1414" spans="1:6" x14ac:dyDescent="0.4">
      <c r="A1414" s="20">
        <f>Électricité!N5051</f>
        <v>43675</v>
      </c>
      <c r="B1414" s="21">
        <f>Électricité!O5051</f>
        <v>0.79166666666666674</v>
      </c>
      <c r="C1414" s="22">
        <f>Électricité!P5051</f>
        <v>0</v>
      </c>
      <c r="D1414" s="22">
        <f>Électricité!S5051</f>
        <v>0</v>
      </c>
      <c r="E1414" s="23" t="str">
        <f t="shared" si="46"/>
        <v>07/29/2019 07:00:00 PM</v>
      </c>
      <c r="F1414" s="23" t="str">
        <f t="shared" si="47"/>
        <v>Jul</v>
      </c>
    </row>
    <row r="1415" spans="1:6" x14ac:dyDescent="0.4">
      <c r="A1415" s="20">
        <f>Électricité!N5052</f>
        <v>43675</v>
      </c>
      <c r="B1415" s="21">
        <f>Électricité!O5052</f>
        <v>0.83333333333333337</v>
      </c>
      <c r="C1415" s="22">
        <f>Électricité!P5052</f>
        <v>0</v>
      </c>
      <c r="D1415" s="22">
        <f>Électricité!S5052</f>
        <v>0</v>
      </c>
      <c r="E1415" s="23" t="str">
        <f t="shared" si="46"/>
        <v>07/29/2019 08:00:00 PM</v>
      </c>
      <c r="F1415" s="23" t="str">
        <f t="shared" si="47"/>
        <v>Jul</v>
      </c>
    </row>
    <row r="1416" spans="1:6" x14ac:dyDescent="0.4">
      <c r="A1416" s="20">
        <f>Électricité!N5053</f>
        <v>43675</v>
      </c>
      <c r="B1416" s="21">
        <f>Électricité!O5053</f>
        <v>0.87500000000000011</v>
      </c>
      <c r="C1416" s="22">
        <f>Électricité!P5053</f>
        <v>0</v>
      </c>
      <c r="D1416" s="22">
        <f>Électricité!S5053</f>
        <v>0</v>
      </c>
      <c r="E1416" s="23" t="str">
        <f t="shared" si="46"/>
        <v>07/29/2019 09:00:00 PM</v>
      </c>
      <c r="F1416" s="23" t="str">
        <f t="shared" si="47"/>
        <v>Jul</v>
      </c>
    </row>
    <row r="1417" spans="1:6" x14ac:dyDescent="0.4">
      <c r="A1417" s="20">
        <f>Électricité!N5054</f>
        <v>43675</v>
      </c>
      <c r="B1417" s="21">
        <f>Électricité!O5054</f>
        <v>0.91666666666666674</v>
      </c>
      <c r="C1417" s="22">
        <f>Électricité!P5054</f>
        <v>0</v>
      </c>
      <c r="D1417" s="22">
        <f>Électricité!S5054</f>
        <v>0</v>
      </c>
      <c r="E1417" s="23" t="str">
        <f t="shared" si="46"/>
        <v>07/29/2019 10:00:00 PM</v>
      </c>
      <c r="F1417" s="23" t="str">
        <f t="shared" si="47"/>
        <v>Jul</v>
      </c>
    </row>
    <row r="1418" spans="1:6" x14ac:dyDescent="0.4">
      <c r="A1418" s="20">
        <f>Électricité!N5055</f>
        <v>43675</v>
      </c>
      <c r="B1418" s="21">
        <f>Électricité!O5055</f>
        <v>0.95833333333333337</v>
      </c>
      <c r="C1418" s="22">
        <f>Électricité!P5055</f>
        <v>0</v>
      </c>
      <c r="D1418" s="22">
        <f>Électricité!S5055</f>
        <v>0</v>
      </c>
      <c r="E1418" s="23" t="str">
        <f t="shared" si="46"/>
        <v>07/29/2019 11:00:00 PM</v>
      </c>
      <c r="F1418" s="23" t="str">
        <f t="shared" si="47"/>
        <v>Jul</v>
      </c>
    </row>
    <row r="1419" spans="1:6" x14ac:dyDescent="0.4">
      <c r="A1419" s="20">
        <f>Électricité!N5056</f>
        <v>43676</v>
      </c>
      <c r="B1419" s="21">
        <f>Électricité!O5056</f>
        <v>3.1225022567582528E-17</v>
      </c>
      <c r="C1419" s="22">
        <f>Électricité!P5056</f>
        <v>0</v>
      </c>
      <c r="D1419" s="22">
        <f>Électricité!S5056</f>
        <v>0</v>
      </c>
      <c r="E1419" s="23" t="str">
        <f t="shared" si="46"/>
        <v>07/30/2019 12:00:00 AM</v>
      </c>
      <c r="F1419" s="23" t="str">
        <f t="shared" si="47"/>
        <v>Jul</v>
      </c>
    </row>
    <row r="1420" spans="1:6" x14ac:dyDescent="0.4">
      <c r="A1420" s="20">
        <f>Électricité!N5057</f>
        <v>43676</v>
      </c>
      <c r="B1420" s="21">
        <f>Électricité!O5057</f>
        <v>4.1666666666666699E-2</v>
      </c>
      <c r="C1420" s="22">
        <f>Électricité!P5057</f>
        <v>0</v>
      </c>
      <c r="D1420" s="22">
        <f>Électricité!S5057</f>
        <v>0</v>
      </c>
      <c r="E1420" s="23" t="str">
        <f t="shared" ref="E1420:E1483" si="48">CONCATENATE(TEXT(A1420,"mm/dd/yyyy")," ",TEXT(B1420,"hh:mm:ss AM/PM"))</f>
        <v>07/30/2019 01:00:00 AM</v>
      </c>
      <c r="F1420" s="23" t="str">
        <f t="shared" si="47"/>
        <v>Jul</v>
      </c>
    </row>
    <row r="1421" spans="1:6" x14ac:dyDescent="0.4">
      <c r="A1421" s="20">
        <f>Électricité!N5058</f>
        <v>43676</v>
      </c>
      <c r="B1421" s="21">
        <f>Électricité!O5058</f>
        <v>8.333333333333337E-2</v>
      </c>
      <c r="C1421" s="22">
        <f>Électricité!P5058</f>
        <v>0</v>
      </c>
      <c r="D1421" s="22">
        <f>Électricité!S5058</f>
        <v>0</v>
      </c>
      <c r="E1421" s="23" t="str">
        <f t="shared" si="48"/>
        <v>07/30/2019 02:00:00 AM</v>
      </c>
      <c r="F1421" s="23" t="str">
        <f t="shared" si="47"/>
        <v>Jul</v>
      </c>
    </row>
    <row r="1422" spans="1:6" x14ac:dyDescent="0.4">
      <c r="A1422" s="20">
        <f>Électricité!N5059</f>
        <v>43676</v>
      </c>
      <c r="B1422" s="21">
        <f>Électricité!O5059</f>
        <v>0.12500000000000006</v>
      </c>
      <c r="C1422" s="22">
        <f>Électricité!P5059</f>
        <v>0</v>
      </c>
      <c r="D1422" s="22">
        <f>Électricité!S5059</f>
        <v>0</v>
      </c>
      <c r="E1422" s="23" t="str">
        <f t="shared" si="48"/>
        <v>07/30/2019 03:00:00 AM</v>
      </c>
      <c r="F1422" s="23" t="str">
        <f t="shared" si="47"/>
        <v>Jul</v>
      </c>
    </row>
    <row r="1423" spans="1:6" x14ac:dyDescent="0.4">
      <c r="A1423" s="20">
        <f>Électricité!N5060</f>
        <v>43676</v>
      </c>
      <c r="B1423" s="21">
        <f>Électricité!O5060</f>
        <v>0.16666666666666669</v>
      </c>
      <c r="C1423" s="22">
        <f>Électricité!P5060</f>
        <v>0</v>
      </c>
      <c r="D1423" s="22">
        <f>Électricité!S5060</f>
        <v>0</v>
      </c>
      <c r="E1423" s="23" t="str">
        <f t="shared" si="48"/>
        <v>07/30/2019 04:00:00 AM</v>
      </c>
      <c r="F1423" s="23" t="str">
        <f t="shared" si="47"/>
        <v>Jul</v>
      </c>
    </row>
    <row r="1424" spans="1:6" x14ac:dyDescent="0.4">
      <c r="A1424" s="20">
        <f>Électricité!N5061</f>
        <v>43676</v>
      </c>
      <c r="B1424" s="21">
        <f>Électricité!O5061</f>
        <v>0.20833333333333337</v>
      </c>
      <c r="C1424" s="22">
        <f>Électricité!P5061</f>
        <v>0</v>
      </c>
      <c r="D1424" s="22">
        <f>Électricité!S5061</f>
        <v>0</v>
      </c>
      <c r="E1424" s="23" t="str">
        <f t="shared" si="48"/>
        <v>07/30/2019 05:00:00 AM</v>
      </c>
      <c r="F1424" s="23" t="str">
        <f t="shared" si="47"/>
        <v>Jul</v>
      </c>
    </row>
    <row r="1425" spans="1:6" x14ac:dyDescent="0.4">
      <c r="A1425" s="20">
        <f>Électricité!N5062</f>
        <v>43676</v>
      </c>
      <c r="B1425" s="21">
        <f>Électricité!O5062</f>
        <v>0.25</v>
      </c>
      <c r="C1425" s="22">
        <f>Électricité!P5062</f>
        <v>0</v>
      </c>
      <c r="D1425" s="22">
        <f>Électricité!S5062</f>
        <v>0</v>
      </c>
      <c r="E1425" s="23" t="str">
        <f t="shared" si="48"/>
        <v>07/30/2019 06:00:00 AM</v>
      </c>
      <c r="F1425" s="23" t="str">
        <f t="shared" si="47"/>
        <v>Jul</v>
      </c>
    </row>
    <row r="1426" spans="1:6" x14ac:dyDescent="0.4">
      <c r="A1426" s="20">
        <f>Électricité!N5063</f>
        <v>43676</v>
      </c>
      <c r="B1426" s="21">
        <f>Électricité!O5063</f>
        <v>0.29166666666666669</v>
      </c>
      <c r="C1426" s="22">
        <f>Électricité!P5063</f>
        <v>0</v>
      </c>
      <c r="D1426" s="22">
        <f>Électricité!S5063</f>
        <v>0</v>
      </c>
      <c r="E1426" s="23" t="str">
        <f t="shared" si="48"/>
        <v>07/30/2019 07:00:00 AM</v>
      </c>
      <c r="F1426" s="23" t="str">
        <f t="shared" si="47"/>
        <v>Jul</v>
      </c>
    </row>
    <row r="1427" spans="1:6" x14ac:dyDescent="0.4">
      <c r="A1427" s="20">
        <f>Électricité!N5064</f>
        <v>43676</v>
      </c>
      <c r="B1427" s="21">
        <f>Électricité!O5064</f>
        <v>0.33333333333333337</v>
      </c>
      <c r="C1427" s="22">
        <f>Électricité!P5064</f>
        <v>0</v>
      </c>
      <c r="D1427" s="22">
        <f>Électricité!S5064</f>
        <v>0</v>
      </c>
      <c r="E1427" s="23" t="str">
        <f t="shared" si="48"/>
        <v>07/30/2019 08:00:00 AM</v>
      </c>
      <c r="F1427" s="23" t="str">
        <f t="shared" si="47"/>
        <v>Jul</v>
      </c>
    </row>
    <row r="1428" spans="1:6" x14ac:dyDescent="0.4">
      <c r="A1428" s="20">
        <f>Électricité!N5065</f>
        <v>43676</v>
      </c>
      <c r="B1428" s="21">
        <f>Électricité!O5065</f>
        <v>0.375</v>
      </c>
      <c r="C1428" s="22">
        <f>Électricité!P5065</f>
        <v>0</v>
      </c>
      <c r="D1428" s="22">
        <f>Électricité!S5065</f>
        <v>0</v>
      </c>
      <c r="E1428" s="23" t="str">
        <f t="shared" si="48"/>
        <v>07/30/2019 09:00:00 AM</v>
      </c>
      <c r="F1428" s="23" t="str">
        <f t="shared" si="47"/>
        <v>Jul</v>
      </c>
    </row>
    <row r="1429" spans="1:6" x14ac:dyDescent="0.4">
      <c r="A1429" s="20">
        <f>Électricité!N5066</f>
        <v>43676</v>
      </c>
      <c r="B1429" s="21">
        <f>Électricité!O5066</f>
        <v>0.41666666666666669</v>
      </c>
      <c r="C1429" s="22">
        <f>Électricité!P5066</f>
        <v>0</v>
      </c>
      <c r="D1429" s="22">
        <f>Électricité!S5066</f>
        <v>0</v>
      </c>
      <c r="E1429" s="23" t="str">
        <f t="shared" si="48"/>
        <v>07/30/2019 10:00:00 AM</v>
      </c>
      <c r="F1429" s="23" t="str">
        <f t="shared" si="47"/>
        <v>Jul</v>
      </c>
    </row>
    <row r="1430" spans="1:6" x14ac:dyDescent="0.4">
      <c r="A1430" s="20">
        <f>Électricité!N5067</f>
        <v>43676</v>
      </c>
      <c r="B1430" s="21">
        <f>Électricité!O5067</f>
        <v>0.45833333333333337</v>
      </c>
      <c r="C1430" s="22">
        <f>Électricité!P5067</f>
        <v>0</v>
      </c>
      <c r="D1430" s="22">
        <f>Électricité!S5067</f>
        <v>0</v>
      </c>
      <c r="E1430" s="23" t="str">
        <f t="shared" si="48"/>
        <v>07/30/2019 11:00:00 AM</v>
      </c>
      <c r="F1430" s="23" t="str">
        <f t="shared" si="47"/>
        <v>Jul</v>
      </c>
    </row>
    <row r="1431" spans="1:6" x14ac:dyDescent="0.4">
      <c r="A1431" s="20">
        <f>Électricité!N5068</f>
        <v>43676</v>
      </c>
      <c r="B1431" s="21">
        <f>Électricité!O5068</f>
        <v>0.50000000000000011</v>
      </c>
      <c r="C1431" s="22">
        <f>Électricité!P5068</f>
        <v>0</v>
      </c>
      <c r="D1431" s="22">
        <f>Électricité!S5068</f>
        <v>0</v>
      </c>
      <c r="E1431" s="23" t="str">
        <f t="shared" si="48"/>
        <v>07/30/2019 12:00:00 PM</v>
      </c>
      <c r="F1431" s="23" t="str">
        <f t="shared" si="47"/>
        <v>Jul</v>
      </c>
    </row>
    <row r="1432" spans="1:6" x14ac:dyDescent="0.4">
      <c r="A1432" s="20">
        <f>Électricité!N5069</f>
        <v>43676</v>
      </c>
      <c r="B1432" s="21">
        <f>Électricité!O5069</f>
        <v>0.54166666666666674</v>
      </c>
      <c r="C1432" s="22">
        <f>Électricité!P5069</f>
        <v>0</v>
      </c>
      <c r="D1432" s="22">
        <f>Électricité!S5069</f>
        <v>0</v>
      </c>
      <c r="E1432" s="23" t="str">
        <f t="shared" si="48"/>
        <v>07/30/2019 01:00:00 PM</v>
      </c>
      <c r="F1432" s="23" t="str">
        <f t="shared" si="47"/>
        <v>Jul</v>
      </c>
    </row>
    <row r="1433" spans="1:6" x14ac:dyDescent="0.4">
      <c r="A1433" s="20">
        <f>Électricité!N5070</f>
        <v>43676</v>
      </c>
      <c r="B1433" s="21">
        <f>Électricité!O5070</f>
        <v>0.58333333333333337</v>
      </c>
      <c r="C1433" s="22">
        <f>Électricité!P5070</f>
        <v>0</v>
      </c>
      <c r="D1433" s="22">
        <f>Électricité!S5070</f>
        <v>0</v>
      </c>
      <c r="E1433" s="23" t="str">
        <f t="shared" si="48"/>
        <v>07/30/2019 02:00:00 PM</v>
      </c>
      <c r="F1433" s="23" t="str">
        <f t="shared" si="47"/>
        <v>Jul</v>
      </c>
    </row>
    <row r="1434" spans="1:6" x14ac:dyDescent="0.4">
      <c r="A1434" s="20">
        <f>Électricité!N5071</f>
        <v>43676</v>
      </c>
      <c r="B1434" s="21">
        <f>Électricité!O5071</f>
        <v>0.62500000000000011</v>
      </c>
      <c r="C1434" s="22">
        <f>Électricité!P5071</f>
        <v>0</v>
      </c>
      <c r="D1434" s="22">
        <f>Électricité!S5071</f>
        <v>0</v>
      </c>
      <c r="E1434" s="23" t="str">
        <f t="shared" si="48"/>
        <v>07/30/2019 03:00:00 PM</v>
      </c>
      <c r="F1434" s="23" t="str">
        <f t="shared" si="47"/>
        <v>Jul</v>
      </c>
    </row>
    <row r="1435" spans="1:6" x14ac:dyDescent="0.4">
      <c r="A1435" s="20">
        <f>Électricité!N5072</f>
        <v>43676</v>
      </c>
      <c r="B1435" s="21">
        <f>Électricité!O5072</f>
        <v>0.66666666666666674</v>
      </c>
      <c r="C1435" s="22">
        <f>Électricité!P5072</f>
        <v>0</v>
      </c>
      <c r="D1435" s="22">
        <f>Électricité!S5072</f>
        <v>0</v>
      </c>
      <c r="E1435" s="23" t="str">
        <f t="shared" si="48"/>
        <v>07/30/2019 04:00:00 PM</v>
      </c>
      <c r="F1435" s="23" t="str">
        <f t="shared" si="47"/>
        <v>Jul</v>
      </c>
    </row>
    <row r="1436" spans="1:6" x14ac:dyDescent="0.4">
      <c r="A1436" s="20">
        <f>Électricité!N5073</f>
        <v>43676</v>
      </c>
      <c r="B1436" s="21">
        <f>Électricité!O5073</f>
        <v>0.70833333333333337</v>
      </c>
      <c r="C1436" s="22">
        <f>Électricité!P5073</f>
        <v>0</v>
      </c>
      <c r="D1436" s="22">
        <f>Électricité!S5073</f>
        <v>0</v>
      </c>
      <c r="E1436" s="23" t="str">
        <f t="shared" si="48"/>
        <v>07/30/2019 05:00:00 PM</v>
      </c>
      <c r="F1436" s="23" t="str">
        <f t="shared" si="47"/>
        <v>Jul</v>
      </c>
    </row>
    <row r="1437" spans="1:6" x14ac:dyDescent="0.4">
      <c r="A1437" s="20">
        <f>Électricité!N5074</f>
        <v>43676</v>
      </c>
      <c r="B1437" s="21">
        <f>Électricité!O5074</f>
        <v>0.75000000000000011</v>
      </c>
      <c r="C1437" s="22">
        <f>Électricité!P5074</f>
        <v>0</v>
      </c>
      <c r="D1437" s="22">
        <f>Électricité!S5074</f>
        <v>0</v>
      </c>
      <c r="E1437" s="23" t="str">
        <f t="shared" si="48"/>
        <v>07/30/2019 06:00:00 PM</v>
      </c>
      <c r="F1437" s="23" t="str">
        <f t="shared" si="47"/>
        <v>Jul</v>
      </c>
    </row>
    <row r="1438" spans="1:6" x14ac:dyDescent="0.4">
      <c r="A1438" s="20">
        <f>Électricité!N5075</f>
        <v>43676</v>
      </c>
      <c r="B1438" s="21">
        <f>Électricité!O5075</f>
        <v>0.79166666666666674</v>
      </c>
      <c r="C1438" s="22">
        <f>Électricité!P5075</f>
        <v>0</v>
      </c>
      <c r="D1438" s="22">
        <f>Électricité!S5075</f>
        <v>0</v>
      </c>
      <c r="E1438" s="23" t="str">
        <f t="shared" si="48"/>
        <v>07/30/2019 07:00:00 PM</v>
      </c>
      <c r="F1438" s="23" t="str">
        <f t="shared" si="47"/>
        <v>Jul</v>
      </c>
    </row>
    <row r="1439" spans="1:6" x14ac:dyDescent="0.4">
      <c r="A1439" s="20">
        <f>Électricité!N5076</f>
        <v>43676</v>
      </c>
      <c r="B1439" s="21">
        <f>Électricité!O5076</f>
        <v>0.83333333333333337</v>
      </c>
      <c r="C1439" s="22">
        <f>Électricité!P5076</f>
        <v>0</v>
      </c>
      <c r="D1439" s="22">
        <f>Électricité!S5076</f>
        <v>0</v>
      </c>
      <c r="E1439" s="23" t="str">
        <f t="shared" si="48"/>
        <v>07/30/2019 08:00:00 PM</v>
      </c>
      <c r="F1439" s="23" t="str">
        <f t="shared" si="47"/>
        <v>Jul</v>
      </c>
    </row>
    <row r="1440" spans="1:6" x14ac:dyDescent="0.4">
      <c r="A1440" s="20">
        <f>Électricité!N5077</f>
        <v>43676</v>
      </c>
      <c r="B1440" s="21">
        <f>Électricité!O5077</f>
        <v>0.87500000000000011</v>
      </c>
      <c r="C1440" s="22">
        <f>Électricité!P5077</f>
        <v>0</v>
      </c>
      <c r="D1440" s="22">
        <f>Électricité!S5077</f>
        <v>0</v>
      </c>
      <c r="E1440" s="23" t="str">
        <f t="shared" si="48"/>
        <v>07/30/2019 09:00:00 PM</v>
      </c>
      <c r="F1440" s="23" t="str">
        <f t="shared" si="47"/>
        <v>Jul</v>
      </c>
    </row>
    <row r="1441" spans="1:6" x14ac:dyDescent="0.4">
      <c r="A1441" s="20">
        <f>Électricité!N5078</f>
        <v>43676</v>
      </c>
      <c r="B1441" s="21">
        <f>Électricité!O5078</f>
        <v>0.91666666666666674</v>
      </c>
      <c r="C1441" s="22">
        <f>Électricité!P5078</f>
        <v>0</v>
      </c>
      <c r="D1441" s="22">
        <f>Électricité!S5078</f>
        <v>0</v>
      </c>
      <c r="E1441" s="23" t="str">
        <f t="shared" si="48"/>
        <v>07/30/2019 10:00:00 PM</v>
      </c>
      <c r="F1441" s="23" t="str">
        <f t="shared" si="47"/>
        <v>Jul</v>
      </c>
    </row>
    <row r="1442" spans="1:6" x14ac:dyDescent="0.4">
      <c r="A1442" s="20">
        <f>Électricité!N5079</f>
        <v>43676</v>
      </c>
      <c r="B1442" s="21">
        <f>Électricité!O5079</f>
        <v>0.95833333333333337</v>
      </c>
      <c r="C1442" s="22">
        <f>Électricité!P5079</f>
        <v>0</v>
      </c>
      <c r="D1442" s="22">
        <f>Électricité!S5079</f>
        <v>0</v>
      </c>
      <c r="E1442" s="23" t="str">
        <f t="shared" si="48"/>
        <v>07/30/2019 11:00:00 PM</v>
      </c>
      <c r="F1442" s="23" t="str">
        <f t="shared" si="47"/>
        <v>Jul</v>
      </c>
    </row>
    <row r="1443" spans="1:6" x14ac:dyDescent="0.4">
      <c r="A1443" s="20">
        <f>Électricité!N5080</f>
        <v>43677</v>
      </c>
      <c r="B1443" s="21">
        <f>Électricité!O5080</f>
        <v>3.1225022567582528E-17</v>
      </c>
      <c r="C1443" s="22">
        <f>Électricité!P5080</f>
        <v>0</v>
      </c>
      <c r="D1443" s="22">
        <f>Électricité!S5080</f>
        <v>0</v>
      </c>
      <c r="E1443" s="23" t="str">
        <f t="shared" si="48"/>
        <v>07/31/2019 12:00:00 AM</v>
      </c>
      <c r="F1443" s="23" t="str">
        <f t="shared" si="47"/>
        <v>Jul</v>
      </c>
    </row>
    <row r="1444" spans="1:6" x14ac:dyDescent="0.4">
      <c r="A1444" s="20">
        <f>Électricité!N5081</f>
        <v>43677</v>
      </c>
      <c r="B1444" s="21">
        <f>Électricité!O5081</f>
        <v>4.1666666666666699E-2</v>
      </c>
      <c r="C1444" s="22">
        <f>Électricité!P5081</f>
        <v>0</v>
      </c>
      <c r="D1444" s="22">
        <f>Électricité!S5081</f>
        <v>0</v>
      </c>
      <c r="E1444" s="23" t="str">
        <f t="shared" si="48"/>
        <v>07/31/2019 01:00:00 AM</v>
      </c>
      <c r="F1444" s="23" t="str">
        <f t="shared" si="47"/>
        <v>Jul</v>
      </c>
    </row>
    <row r="1445" spans="1:6" x14ac:dyDescent="0.4">
      <c r="A1445" s="20">
        <f>Électricité!N5082</f>
        <v>43677</v>
      </c>
      <c r="B1445" s="21">
        <f>Électricité!O5082</f>
        <v>8.333333333333337E-2</v>
      </c>
      <c r="C1445" s="22">
        <f>Électricité!P5082</f>
        <v>0</v>
      </c>
      <c r="D1445" s="22">
        <f>Électricité!S5082</f>
        <v>0</v>
      </c>
      <c r="E1445" s="23" t="str">
        <f t="shared" si="48"/>
        <v>07/31/2019 02:00:00 AM</v>
      </c>
      <c r="F1445" s="23" t="str">
        <f t="shared" si="47"/>
        <v>Jul</v>
      </c>
    </row>
    <row r="1446" spans="1:6" x14ac:dyDescent="0.4">
      <c r="A1446" s="20">
        <f>Électricité!N5083</f>
        <v>43677</v>
      </c>
      <c r="B1446" s="21">
        <f>Électricité!O5083</f>
        <v>0.12500000000000006</v>
      </c>
      <c r="C1446" s="22">
        <f>Électricité!P5083</f>
        <v>0</v>
      </c>
      <c r="D1446" s="22">
        <f>Électricité!S5083</f>
        <v>0</v>
      </c>
      <c r="E1446" s="23" t="str">
        <f t="shared" si="48"/>
        <v>07/31/2019 03:00:00 AM</v>
      </c>
      <c r="F1446" s="23" t="str">
        <f t="shared" si="47"/>
        <v>Jul</v>
      </c>
    </row>
    <row r="1447" spans="1:6" x14ac:dyDescent="0.4">
      <c r="A1447" s="20">
        <f>Électricité!N5084</f>
        <v>43677</v>
      </c>
      <c r="B1447" s="21">
        <f>Électricité!O5084</f>
        <v>0.16666666666666669</v>
      </c>
      <c r="C1447" s="22">
        <f>Électricité!P5084</f>
        <v>0</v>
      </c>
      <c r="D1447" s="22">
        <f>Électricité!S5084</f>
        <v>0</v>
      </c>
      <c r="E1447" s="23" t="str">
        <f t="shared" si="48"/>
        <v>07/31/2019 04:00:00 AM</v>
      </c>
      <c r="F1447" s="23" t="str">
        <f t="shared" si="47"/>
        <v>Jul</v>
      </c>
    </row>
    <row r="1448" spans="1:6" x14ac:dyDescent="0.4">
      <c r="A1448" s="20">
        <f>Électricité!N5085</f>
        <v>43677</v>
      </c>
      <c r="B1448" s="21">
        <f>Électricité!O5085</f>
        <v>0.20833333333333337</v>
      </c>
      <c r="C1448" s="22">
        <f>Électricité!P5085</f>
        <v>0</v>
      </c>
      <c r="D1448" s="22">
        <f>Électricité!S5085</f>
        <v>0</v>
      </c>
      <c r="E1448" s="23" t="str">
        <f t="shared" si="48"/>
        <v>07/31/2019 05:00:00 AM</v>
      </c>
      <c r="F1448" s="23" t="str">
        <f t="shared" si="47"/>
        <v>Jul</v>
      </c>
    </row>
    <row r="1449" spans="1:6" x14ac:dyDescent="0.4">
      <c r="A1449" s="20">
        <f>Électricité!N5086</f>
        <v>43677</v>
      </c>
      <c r="B1449" s="21">
        <f>Électricité!O5086</f>
        <v>0.25</v>
      </c>
      <c r="C1449" s="22">
        <f>Électricité!P5086</f>
        <v>0</v>
      </c>
      <c r="D1449" s="22">
        <f>Électricité!S5086</f>
        <v>0</v>
      </c>
      <c r="E1449" s="23" t="str">
        <f t="shared" si="48"/>
        <v>07/31/2019 06:00:00 AM</v>
      </c>
      <c r="F1449" s="23" t="str">
        <f t="shared" si="47"/>
        <v>Jul</v>
      </c>
    </row>
    <row r="1450" spans="1:6" x14ac:dyDescent="0.4">
      <c r="A1450" s="20">
        <f>Électricité!N5087</f>
        <v>43677</v>
      </c>
      <c r="B1450" s="21">
        <f>Électricité!O5087</f>
        <v>0.29166666666666669</v>
      </c>
      <c r="C1450" s="22">
        <f>Électricité!P5087</f>
        <v>0</v>
      </c>
      <c r="D1450" s="22">
        <f>Électricité!S5087</f>
        <v>0</v>
      </c>
      <c r="E1450" s="23" t="str">
        <f t="shared" si="48"/>
        <v>07/31/2019 07:00:00 AM</v>
      </c>
      <c r="F1450" s="23" t="str">
        <f t="shared" si="47"/>
        <v>Jul</v>
      </c>
    </row>
    <row r="1451" spans="1:6" x14ac:dyDescent="0.4">
      <c r="A1451" s="20">
        <f>Électricité!N5088</f>
        <v>43677</v>
      </c>
      <c r="B1451" s="21">
        <f>Électricité!O5088</f>
        <v>0.33333333333333337</v>
      </c>
      <c r="C1451" s="22">
        <f>Électricité!P5088</f>
        <v>0</v>
      </c>
      <c r="D1451" s="22">
        <f>Électricité!S5088</f>
        <v>0</v>
      </c>
      <c r="E1451" s="23" t="str">
        <f t="shared" si="48"/>
        <v>07/31/2019 08:00:00 AM</v>
      </c>
      <c r="F1451" s="23" t="str">
        <f t="shared" si="47"/>
        <v>Jul</v>
      </c>
    </row>
    <row r="1452" spans="1:6" x14ac:dyDescent="0.4">
      <c r="A1452" s="20">
        <f>Électricité!N5089</f>
        <v>43677</v>
      </c>
      <c r="B1452" s="21">
        <f>Électricité!O5089</f>
        <v>0.375</v>
      </c>
      <c r="C1452" s="22">
        <f>Électricité!P5089</f>
        <v>0</v>
      </c>
      <c r="D1452" s="22">
        <f>Électricité!S5089</f>
        <v>0</v>
      </c>
      <c r="E1452" s="23" t="str">
        <f t="shared" si="48"/>
        <v>07/31/2019 09:00:00 AM</v>
      </c>
      <c r="F1452" s="23" t="str">
        <f t="shared" si="47"/>
        <v>Jul</v>
      </c>
    </row>
    <row r="1453" spans="1:6" x14ac:dyDescent="0.4">
      <c r="A1453" s="20">
        <f>Électricité!N5090</f>
        <v>43677</v>
      </c>
      <c r="B1453" s="21">
        <f>Électricité!O5090</f>
        <v>0.41666666666666669</v>
      </c>
      <c r="C1453" s="22">
        <f>Électricité!P5090</f>
        <v>0</v>
      </c>
      <c r="D1453" s="22">
        <f>Électricité!S5090</f>
        <v>0</v>
      </c>
      <c r="E1453" s="23" t="str">
        <f t="shared" si="48"/>
        <v>07/31/2019 10:00:00 AM</v>
      </c>
      <c r="F1453" s="23" t="str">
        <f t="shared" si="47"/>
        <v>Jul</v>
      </c>
    </row>
    <row r="1454" spans="1:6" x14ac:dyDescent="0.4">
      <c r="A1454" s="20">
        <f>Électricité!N5091</f>
        <v>43677</v>
      </c>
      <c r="B1454" s="21">
        <f>Électricité!O5091</f>
        <v>0.45833333333333337</v>
      </c>
      <c r="C1454" s="22">
        <f>Électricité!P5091</f>
        <v>0</v>
      </c>
      <c r="D1454" s="22">
        <f>Électricité!S5091</f>
        <v>0</v>
      </c>
      <c r="E1454" s="23" t="str">
        <f t="shared" si="48"/>
        <v>07/31/2019 11:00:00 AM</v>
      </c>
      <c r="F1454" s="23" t="str">
        <f t="shared" si="47"/>
        <v>Jul</v>
      </c>
    </row>
    <row r="1455" spans="1:6" x14ac:dyDescent="0.4">
      <c r="A1455" s="20">
        <f>Électricité!N5092</f>
        <v>43677</v>
      </c>
      <c r="B1455" s="21">
        <f>Électricité!O5092</f>
        <v>0.50000000000000011</v>
      </c>
      <c r="C1455" s="22">
        <f>Électricité!P5092</f>
        <v>0</v>
      </c>
      <c r="D1455" s="22">
        <f>Électricité!S5092</f>
        <v>0</v>
      </c>
      <c r="E1455" s="23" t="str">
        <f t="shared" si="48"/>
        <v>07/31/2019 12:00:00 PM</v>
      </c>
      <c r="F1455" s="23" t="str">
        <f t="shared" si="47"/>
        <v>Jul</v>
      </c>
    </row>
    <row r="1456" spans="1:6" x14ac:dyDescent="0.4">
      <c r="A1456" s="20">
        <f>Électricité!N5093</f>
        <v>43677</v>
      </c>
      <c r="B1456" s="21">
        <f>Électricité!O5093</f>
        <v>0.54166666666666674</v>
      </c>
      <c r="C1456" s="22">
        <f>Électricité!P5093</f>
        <v>0</v>
      </c>
      <c r="D1456" s="22">
        <f>Électricité!S5093</f>
        <v>0</v>
      </c>
      <c r="E1456" s="23" t="str">
        <f t="shared" si="48"/>
        <v>07/31/2019 01:00:00 PM</v>
      </c>
      <c r="F1456" s="23" t="str">
        <f t="shared" si="47"/>
        <v>Jul</v>
      </c>
    </row>
    <row r="1457" spans="1:6" x14ac:dyDescent="0.4">
      <c r="A1457" s="20">
        <f>Électricité!N5094</f>
        <v>43677</v>
      </c>
      <c r="B1457" s="21">
        <f>Électricité!O5094</f>
        <v>0.58333333333333337</v>
      </c>
      <c r="C1457" s="22">
        <f>Électricité!P5094</f>
        <v>0</v>
      </c>
      <c r="D1457" s="22">
        <f>Électricité!S5094</f>
        <v>0</v>
      </c>
      <c r="E1457" s="23" t="str">
        <f t="shared" si="48"/>
        <v>07/31/2019 02:00:00 PM</v>
      </c>
      <c r="F1457" s="23" t="str">
        <f t="shared" si="47"/>
        <v>Jul</v>
      </c>
    </row>
    <row r="1458" spans="1:6" x14ac:dyDescent="0.4">
      <c r="A1458" s="20">
        <f>Électricité!N5095</f>
        <v>43677</v>
      </c>
      <c r="B1458" s="21">
        <f>Électricité!O5095</f>
        <v>0.62500000000000011</v>
      </c>
      <c r="C1458" s="22">
        <f>Électricité!P5095</f>
        <v>0</v>
      </c>
      <c r="D1458" s="22">
        <f>Électricité!S5095</f>
        <v>0</v>
      </c>
      <c r="E1458" s="23" t="str">
        <f t="shared" si="48"/>
        <v>07/31/2019 03:00:00 PM</v>
      </c>
      <c r="F1458" s="23" t="str">
        <f t="shared" si="47"/>
        <v>Jul</v>
      </c>
    </row>
    <row r="1459" spans="1:6" x14ac:dyDescent="0.4">
      <c r="A1459" s="20">
        <f>Électricité!N5096</f>
        <v>43677</v>
      </c>
      <c r="B1459" s="21">
        <f>Électricité!O5096</f>
        <v>0.66666666666666674</v>
      </c>
      <c r="C1459" s="22">
        <f>Électricité!P5096</f>
        <v>0</v>
      </c>
      <c r="D1459" s="22">
        <f>Électricité!S5096</f>
        <v>0</v>
      </c>
      <c r="E1459" s="23" t="str">
        <f t="shared" si="48"/>
        <v>07/31/2019 04:00:00 PM</v>
      </c>
      <c r="F1459" s="23" t="str">
        <f t="shared" si="47"/>
        <v>Jul</v>
      </c>
    </row>
    <row r="1460" spans="1:6" x14ac:dyDescent="0.4">
      <c r="A1460" s="20">
        <f>Électricité!N5097</f>
        <v>43677</v>
      </c>
      <c r="B1460" s="21">
        <f>Électricité!O5097</f>
        <v>0.70833333333333337</v>
      </c>
      <c r="C1460" s="22">
        <f>Électricité!P5097</f>
        <v>0</v>
      </c>
      <c r="D1460" s="22">
        <f>Électricité!S5097</f>
        <v>0</v>
      </c>
      <c r="E1460" s="23" t="str">
        <f t="shared" si="48"/>
        <v>07/31/2019 05:00:00 PM</v>
      </c>
      <c r="F1460" s="23" t="str">
        <f t="shared" si="47"/>
        <v>Jul</v>
      </c>
    </row>
    <row r="1461" spans="1:6" x14ac:dyDescent="0.4">
      <c r="A1461" s="20">
        <f>Électricité!N5098</f>
        <v>43677</v>
      </c>
      <c r="B1461" s="21">
        <f>Électricité!O5098</f>
        <v>0.75000000000000011</v>
      </c>
      <c r="C1461" s="22">
        <f>Électricité!P5098</f>
        <v>0</v>
      </c>
      <c r="D1461" s="22">
        <f>Électricité!S5098</f>
        <v>0</v>
      </c>
      <c r="E1461" s="23" t="str">
        <f t="shared" si="48"/>
        <v>07/31/2019 06:00:00 PM</v>
      </c>
      <c r="F1461" s="23" t="str">
        <f t="shared" si="47"/>
        <v>Jul</v>
      </c>
    </row>
    <row r="1462" spans="1:6" x14ac:dyDescent="0.4">
      <c r="A1462" s="20">
        <f>Électricité!N5099</f>
        <v>43677</v>
      </c>
      <c r="B1462" s="21">
        <f>Électricité!O5099</f>
        <v>0.79166666666666674</v>
      </c>
      <c r="C1462" s="22">
        <f>Électricité!P5099</f>
        <v>0</v>
      </c>
      <c r="D1462" s="22">
        <f>Électricité!S5099</f>
        <v>0</v>
      </c>
      <c r="E1462" s="23" t="str">
        <f t="shared" si="48"/>
        <v>07/31/2019 07:00:00 PM</v>
      </c>
      <c r="F1462" s="23" t="str">
        <f t="shared" si="47"/>
        <v>Jul</v>
      </c>
    </row>
    <row r="1463" spans="1:6" x14ac:dyDescent="0.4">
      <c r="A1463" s="20">
        <f>Électricité!N5100</f>
        <v>43677</v>
      </c>
      <c r="B1463" s="21">
        <f>Électricité!O5100</f>
        <v>0.83333333333333337</v>
      </c>
      <c r="C1463" s="22">
        <f>Électricité!P5100</f>
        <v>0</v>
      </c>
      <c r="D1463" s="22">
        <f>Électricité!S5100</f>
        <v>0</v>
      </c>
      <c r="E1463" s="23" t="str">
        <f t="shared" si="48"/>
        <v>07/31/2019 08:00:00 PM</v>
      </c>
      <c r="F1463" s="23" t="str">
        <f t="shared" si="47"/>
        <v>Jul</v>
      </c>
    </row>
    <row r="1464" spans="1:6" x14ac:dyDescent="0.4">
      <c r="A1464" s="20">
        <f>Électricité!N5101</f>
        <v>43677</v>
      </c>
      <c r="B1464" s="21">
        <f>Électricité!O5101</f>
        <v>0.87500000000000011</v>
      </c>
      <c r="C1464" s="22">
        <f>Électricité!P5101</f>
        <v>0</v>
      </c>
      <c r="D1464" s="22">
        <f>Électricité!S5101</f>
        <v>0</v>
      </c>
      <c r="E1464" s="23" t="str">
        <f t="shared" si="48"/>
        <v>07/31/2019 09:00:00 PM</v>
      </c>
      <c r="F1464" s="23" t="str">
        <f t="shared" si="47"/>
        <v>Jul</v>
      </c>
    </row>
    <row r="1465" spans="1:6" x14ac:dyDescent="0.4">
      <c r="A1465" s="20">
        <f>Électricité!N5102</f>
        <v>43677</v>
      </c>
      <c r="B1465" s="21">
        <f>Électricité!O5102</f>
        <v>0.91666666666666674</v>
      </c>
      <c r="C1465" s="22">
        <f>Électricité!P5102</f>
        <v>0</v>
      </c>
      <c r="D1465" s="22">
        <f>Électricité!S5102</f>
        <v>0</v>
      </c>
      <c r="E1465" s="23" t="str">
        <f t="shared" si="48"/>
        <v>07/31/2019 10:00:00 PM</v>
      </c>
      <c r="F1465" s="23" t="str">
        <f t="shared" si="47"/>
        <v>Jul</v>
      </c>
    </row>
    <row r="1466" spans="1:6" x14ac:dyDescent="0.4">
      <c r="A1466" s="20">
        <f>Électricité!N5103</f>
        <v>43677</v>
      </c>
      <c r="B1466" s="21">
        <f>Électricité!O5103</f>
        <v>0.95833333333333337</v>
      </c>
      <c r="C1466" s="22">
        <f>Électricité!P5103</f>
        <v>0</v>
      </c>
      <c r="D1466" s="22">
        <f>Électricité!S5103</f>
        <v>0</v>
      </c>
      <c r="E1466" s="23" t="str">
        <f t="shared" si="48"/>
        <v>07/31/2019 11:00:00 PM</v>
      </c>
      <c r="F1466" s="23" t="str">
        <f t="shared" si="47"/>
        <v>Jul</v>
      </c>
    </row>
    <row r="1467" spans="1:6" x14ac:dyDescent="0.4">
      <c r="A1467" s="20">
        <f>Électricité!N5104</f>
        <v>43678</v>
      </c>
      <c r="B1467" s="21">
        <f>Électricité!O5104</f>
        <v>3.1225022567582528E-17</v>
      </c>
      <c r="C1467" s="22">
        <f>Électricité!P5104</f>
        <v>0</v>
      </c>
      <c r="D1467" s="22">
        <f>Électricité!S5104</f>
        <v>0</v>
      </c>
      <c r="E1467" s="23" t="str">
        <f t="shared" si="48"/>
        <v>08/01/2019 12:00:00 AM</v>
      </c>
      <c r="F1467" s="23" t="str">
        <f t="shared" si="47"/>
        <v>Aug</v>
      </c>
    </row>
    <row r="1468" spans="1:6" x14ac:dyDescent="0.4">
      <c r="A1468" s="20">
        <f>Électricité!N5105</f>
        <v>43678</v>
      </c>
      <c r="B1468" s="21">
        <f>Électricité!O5105</f>
        <v>4.1666666666666699E-2</v>
      </c>
      <c r="C1468" s="22">
        <f>Électricité!P5105</f>
        <v>0</v>
      </c>
      <c r="D1468" s="22">
        <f>Électricité!S5105</f>
        <v>0</v>
      </c>
      <c r="E1468" s="23" t="str">
        <f t="shared" si="48"/>
        <v>08/01/2019 01:00:00 AM</v>
      </c>
      <c r="F1468" s="23" t="str">
        <f t="shared" si="47"/>
        <v>Aug</v>
      </c>
    </row>
    <row r="1469" spans="1:6" x14ac:dyDescent="0.4">
      <c r="A1469" s="20">
        <f>Électricité!N5106</f>
        <v>43678</v>
      </c>
      <c r="B1469" s="21">
        <f>Électricité!O5106</f>
        <v>8.333333333333337E-2</v>
      </c>
      <c r="C1469" s="22">
        <f>Électricité!P5106</f>
        <v>0</v>
      </c>
      <c r="D1469" s="22">
        <f>Électricité!S5106</f>
        <v>0</v>
      </c>
      <c r="E1469" s="23" t="str">
        <f t="shared" si="48"/>
        <v>08/01/2019 02:00:00 AM</v>
      </c>
      <c r="F1469" s="23" t="str">
        <f t="shared" si="47"/>
        <v>Aug</v>
      </c>
    </row>
    <row r="1470" spans="1:6" x14ac:dyDescent="0.4">
      <c r="A1470" s="20">
        <f>Électricité!N5107</f>
        <v>43678</v>
      </c>
      <c r="B1470" s="21">
        <f>Électricité!O5107</f>
        <v>0.12500000000000006</v>
      </c>
      <c r="C1470" s="22">
        <f>Électricité!P5107</f>
        <v>0</v>
      </c>
      <c r="D1470" s="22">
        <f>Électricité!S5107</f>
        <v>0</v>
      </c>
      <c r="E1470" s="23" t="str">
        <f t="shared" si="48"/>
        <v>08/01/2019 03:00:00 AM</v>
      </c>
      <c r="F1470" s="23" t="str">
        <f t="shared" si="47"/>
        <v>Aug</v>
      </c>
    </row>
    <row r="1471" spans="1:6" x14ac:dyDescent="0.4">
      <c r="A1471" s="20">
        <f>Électricité!N5108</f>
        <v>43678</v>
      </c>
      <c r="B1471" s="21">
        <f>Électricité!O5108</f>
        <v>0.16666666666666669</v>
      </c>
      <c r="C1471" s="22">
        <f>Électricité!P5108</f>
        <v>0</v>
      </c>
      <c r="D1471" s="22">
        <f>Électricité!S5108</f>
        <v>0</v>
      </c>
      <c r="E1471" s="23" t="str">
        <f t="shared" si="48"/>
        <v>08/01/2019 04:00:00 AM</v>
      </c>
      <c r="F1471" s="23" t="str">
        <f t="shared" si="47"/>
        <v>Aug</v>
      </c>
    </row>
    <row r="1472" spans="1:6" x14ac:dyDescent="0.4">
      <c r="A1472" s="20">
        <f>Électricité!N5109</f>
        <v>43678</v>
      </c>
      <c r="B1472" s="21">
        <f>Électricité!O5109</f>
        <v>0.20833333333333337</v>
      </c>
      <c r="C1472" s="22">
        <f>Électricité!P5109</f>
        <v>0</v>
      </c>
      <c r="D1472" s="22">
        <f>Électricité!S5109</f>
        <v>0</v>
      </c>
      <c r="E1472" s="23" t="str">
        <f t="shared" si="48"/>
        <v>08/01/2019 05:00:00 AM</v>
      </c>
      <c r="F1472" s="23" t="str">
        <f t="shared" si="47"/>
        <v>Aug</v>
      </c>
    </row>
    <row r="1473" spans="1:6" x14ac:dyDescent="0.4">
      <c r="A1473" s="20">
        <f>Électricité!N5110</f>
        <v>43678</v>
      </c>
      <c r="B1473" s="21">
        <f>Électricité!O5110</f>
        <v>0.25</v>
      </c>
      <c r="C1473" s="22">
        <f>Électricité!P5110</f>
        <v>0</v>
      </c>
      <c r="D1473" s="22">
        <f>Électricité!S5110</f>
        <v>0</v>
      </c>
      <c r="E1473" s="23" t="str">
        <f t="shared" si="48"/>
        <v>08/01/2019 06:00:00 AM</v>
      </c>
      <c r="F1473" s="23" t="str">
        <f t="shared" si="47"/>
        <v>Aug</v>
      </c>
    </row>
    <row r="1474" spans="1:6" x14ac:dyDescent="0.4">
      <c r="A1474" s="20">
        <f>Électricité!N5111</f>
        <v>43678</v>
      </c>
      <c r="B1474" s="21">
        <f>Électricité!O5111</f>
        <v>0.29166666666666669</v>
      </c>
      <c r="C1474" s="22">
        <f>Électricité!P5111</f>
        <v>0</v>
      </c>
      <c r="D1474" s="22">
        <f>Électricité!S5111</f>
        <v>0</v>
      </c>
      <c r="E1474" s="23" t="str">
        <f t="shared" si="48"/>
        <v>08/01/2019 07:00:00 AM</v>
      </c>
      <c r="F1474" s="23" t="str">
        <f t="shared" si="47"/>
        <v>Aug</v>
      </c>
    </row>
    <row r="1475" spans="1:6" x14ac:dyDescent="0.4">
      <c r="A1475" s="20">
        <f>Électricité!N5112</f>
        <v>43678</v>
      </c>
      <c r="B1475" s="21">
        <f>Électricité!O5112</f>
        <v>0.33333333333333337</v>
      </c>
      <c r="C1475" s="22">
        <f>Électricité!P5112</f>
        <v>0</v>
      </c>
      <c r="D1475" s="22">
        <f>Électricité!S5112</f>
        <v>0</v>
      </c>
      <c r="E1475" s="23" t="str">
        <f t="shared" si="48"/>
        <v>08/01/2019 08:00:00 AM</v>
      </c>
      <c r="F1475" s="23" t="str">
        <f t="shared" ref="F1475:F1538" si="49">TEXT(A1475,"mmm")</f>
        <v>Aug</v>
      </c>
    </row>
    <row r="1476" spans="1:6" x14ac:dyDescent="0.4">
      <c r="A1476" s="20">
        <f>Électricité!N5113</f>
        <v>43678</v>
      </c>
      <c r="B1476" s="21">
        <f>Électricité!O5113</f>
        <v>0.375</v>
      </c>
      <c r="C1476" s="22">
        <f>Électricité!P5113</f>
        <v>0</v>
      </c>
      <c r="D1476" s="22">
        <f>Électricité!S5113</f>
        <v>0</v>
      </c>
      <c r="E1476" s="23" t="str">
        <f t="shared" si="48"/>
        <v>08/01/2019 09:00:00 AM</v>
      </c>
      <c r="F1476" s="23" t="str">
        <f t="shared" si="49"/>
        <v>Aug</v>
      </c>
    </row>
    <row r="1477" spans="1:6" x14ac:dyDescent="0.4">
      <c r="A1477" s="20">
        <f>Électricité!N5114</f>
        <v>43678</v>
      </c>
      <c r="B1477" s="21">
        <f>Électricité!O5114</f>
        <v>0.41666666666666669</v>
      </c>
      <c r="C1477" s="22">
        <f>Électricité!P5114</f>
        <v>0</v>
      </c>
      <c r="D1477" s="22">
        <f>Électricité!S5114</f>
        <v>0</v>
      </c>
      <c r="E1477" s="23" t="str">
        <f t="shared" si="48"/>
        <v>08/01/2019 10:00:00 AM</v>
      </c>
      <c r="F1477" s="23" t="str">
        <f t="shared" si="49"/>
        <v>Aug</v>
      </c>
    </row>
    <row r="1478" spans="1:6" x14ac:dyDescent="0.4">
      <c r="A1478" s="20">
        <f>Électricité!N5115</f>
        <v>43678</v>
      </c>
      <c r="B1478" s="21">
        <f>Électricité!O5115</f>
        <v>0.45833333333333337</v>
      </c>
      <c r="C1478" s="22">
        <f>Électricité!P5115</f>
        <v>0</v>
      </c>
      <c r="D1478" s="22">
        <f>Électricité!S5115</f>
        <v>0</v>
      </c>
      <c r="E1478" s="23" t="str">
        <f t="shared" si="48"/>
        <v>08/01/2019 11:00:00 AM</v>
      </c>
      <c r="F1478" s="23" t="str">
        <f t="shared" si="49"/>
        <v>Aug</v>
      </c>
    </row>
    <row r="1479" spans="1:6" x14ac:dyDescent="0.4">
      <c r="A1479" s="20">
        <f>Électricité!N5116</f>
        <v>43678</v>
      </c>
      <c r="B1479" s="21">
        <f>Électricité!O5116</f>
        <v>0.50000000000000011</v>
      </c>
      <c r="C1479" s="22">
        <f>Électricité!P5116</f>
        <v>0</v>
      </c>
      <c r="D1479" s="22">
        <f>Électricité!S5116</f>
        <v>0</v>
      </c>
      <c r="E1479" s="23" t="str">
        <f t="shared" si="48"/>
        <v>08/01/2019 12:00:00 PM</v>
      </c>
      <c r="F1479" s="23" t="str">
        <f t="shared" si="49"/>
        <v>Aug</v>
      </c>
    </row>
    <row r="1480" spans="1:6" x14ac:dyDescent="0.4">
      <c r="A1480" s="20">
        <f>Électricité!N5117</f>
        <v>43678</v>
      </c>
      <c r="B1480" s="21">
        <f>Électricité!O5117</f>
        <v>0.54166666666666674</v>
      </c>
      <c r="C1480" s="22">
        <f>Électricité!P5117</f>
        <v>0</v>
      </c>
      <c r="D1480" s="22">
        <f>Électricité!S5117</f>
        <v>0</v>
      </c>
      <c r="E1480" s="23" t="str">
        <f t="shared" si="48"/>
        <v>08/01/2019 01:00:00 PM</v>
      </c>
      <c r="F1480" s="23" t="str">
        <f t="shared" si="49"/>
        <v>Aug</v>
      </c>
    </row>
    <row r="1481" spans="1:6" x14ac:dyDescent="0.4">
      <c r="A1481" s="20">
        <f>Électricité!N5118</f>
        <v>43678</v>
      </c>
      <c r="B1481" s="21">
        <f>Électricité!O5118</f>
        <v>0.58333333333333337</v>
      </c>
      <c r="C1481" s="22">
        <f>Électricité!P5118</f>
        <v>0</v>
      </c>
      <c r="D1481" s="22">
        <f>Électricité!S5118</f>
        <v>0</v>
      </c>
      <c r="E1481" s="23" t="str">
        <f t="shared" si="48"/>
        <v>08/01/2019 02:00:00 PM</v>
      </c>
      <c r="F1481" s="23" t="str">
        <f t="shared" si="49"/>
        <v>Aug</v>
      </c>
    </row>
    <row r="1482" spans="1:6" x14ac:dyDescent="0.4">
      <c r="A1482" s="20">
        <f>Électricité!N5119</f>
        <v>43678</v>
      </c>
      <c r="B1482" s="21">
        <f>Électricité!O5119</f>
        <v>0.62500000000000011</v>
      </c>
      <c r="C1482" s="22">
        <f>Électricité!P5119</f>
        <v>0</v>
      </c>
      <c r="D1482" s="22">
        <f>Électricité!S5119</f>
        <v>0</v>
      </c>
      <c r="E1482" s="23" t="str">
        <f t="shared" si="48"/>
        <v>08/01/2019 03:00:00 PM</v>
      </c>
      <c r="F1482" s="23" t="str">
        <f t="shared" si="49"/>
        <v>Aug</v>
      </c>
    </row>
    <row r="1483" spans="1:6" x14ac:dyDescent="0.4">
      <c r="A1483" s="20">
        <f>Électricité!N5120</f>
        <v>43678</v>
      </c>
      <c r="B1483" s="21">
        <f>Électricité!O5120</f>
        <v>0.66666666666666674</v>
      </c>
      <c r="C1483" s="22">
        <f>Électricité!P5120</f>
        <v>0</v>
      </c>
      <c r="D1483" s="22">
        <f>Électricité!S5120</f>
        <v>0</v>
      </c>
      <c r="E1483" s="23" t="str">
        <f t="shared" si="48"/>
        <v>08/01/2019 04:00:00 PM</v>
      </c>
      <c r="F1483" s="23" t="str">
        <f t="shared" si="49"/>
        <v>Aug</v>
      </c>
    </row>
    <row r="1484" spans="1:6" x14ac:dyDescent="0.4">
      <c r="A1484" s="20">
        <f>Électricité!N5121</f>
        <v>43678</v>
      </c>
      <c r="B1484" s="21">
        <f>Électricité!O5121</f>
        <v>0.70833333333333337</v>
      </c>
      <c r="C1484" s="22">
        <f>Électricité!P5121</f>
        <v>0</v>
      </c>
      <c r="D1484" s="22">
        <f>Électricité!S5121</f>
        <v>0</v>
      </c>
      <c r="E1484" s="23" t="str">
        <f t="shared" ref="E1484:E1547" si="50">CONCATENATE(TEXT(A1484,"mm/dd/yyyy")," ",TEXT(B1484,"hh:mm:ss AM/PM"))</f>
        <v>08/01/2019 05:00:00 PM</v>
      </c>
      <c r="F1484" s="23" t="str">
        <f t="shared" si="49"/>
        <v>Aug</v>
      </c>
    </row>
    <row r="1485" spans="1:6" x14ac:dyDescent="0.4">
      <c r="A1485" s="20">
        <f>Électricité!N5122</f>
        <v>43678</v>
      </c>
      <c r="B1485" s="21">
        <f>Électricité!O5122</f>
        <v>0.75000000000000011</v>
      </c>
      <c r="C1485" s="22">
        <f>Électricité!P5122</f>
        <v>0</v>
      </c>
      <c r="D1485" s="22">
        <f>Électricité!S5122</f>
        <v>0</v>
      </c>
      <c r="E1485" s="23" t="str">
        <f t="shared" si="50"/>
        <v>08/01/2019 06:00:00 PM</v>
      </c>
      <c r="F1485" s="23" t="str">
        <f t="shared" si="49"/>
        <v>Aug</v>
      </c>
    </row>
    <row r="1486" spans="1:6" x14ac:dyDescent="0.4">
      <c r="A1486" s="20">
        <f>Électricité!N5123</f>
        <v>43678</v>
      </c>
      <c r="B1486" s="21">
        <f>Électricité!O5123</f>
        <v>0.79166666666666674</v>
      </c>
      <c r="C1486" s="22">
        <f>Électricité!P5123</f>
        <v>0</v>
      </c>
      <c r="D1486" s="22">
        <f>Électricité!S5123</f>
        <v>0</v>
      </c>
      <c r="E1486" s="23" t="str">
        <f t="shared" si="50"/>
        <v>08/01/2019 07:00:00 PM</v>
      </c>
      <c r="F1486" s="23" t="str">
        <f t="shared" si="49"/>
        <v>Aug</v>
      </c>
    </row>
    <row r="1487" spans="1:6" x14ac:dyDescent="0.4">
      <c r="A1487" s="20">
        <f>Électricité!N5124</f>
        <v>43678</v>
      </c>
      <c r="B1487" s="21">
        <f>Électricité!O5124</f>
        <v>0.83333333333333337</v>
      </c>
      <c r="C1487" s="22">
        <f>Électricité!P5124</f>
        <v>0</v>
      </c>
      <c r="D1487" s="22">
        <f>Électricité!S5124</f>
        <v>0</v>
      </c>
      <c r="E1487" s="23" t="str">
        <f t="shared" si="50"/>
        <v>08/01/2019 08:00:00 PM</v>
      </c>
      <c r="F1487" s="23" t="str">
        <f t="shared" si="49"/>
        <v>Aug</v>
      </c>
    </row>
    <row r="1488" spans="1:6" x14ac:dyDescent="0.4">
      <c r="A1488" s="20">
        <f>Électricité!N5125</f>
        <v>43678</v>
      </c>
      <c r="B1488" s="21">
        <f>Électricité!O5125</f>
        <v>0.87500000000000011</v>
      </c>
      <c r="C1488" s="22">
        <f>Électricité!P5125</f>
        <v>0</v>
      </c>
      <c r="D1488" s="22">
        <f>Électricité!S5125</f>
        <v>0</v>
      </c>
      <c r="E1488" s="23" t="str">
        <f t="shared" si="50"/>
        <v>08/01/2019 09:00:00 PM</v>
      </c>
      <c r="F1488" s="23" t="str">
        <f t="shared" si="49"/>
        <v>Aug</v>
      </c>
    </row>
    <row r="1489" spans="1:6" x14ac:dyDescent="0.4">
      <c r="A1489" s="20">
        <f>Électricité!N5126</f>
        <v>43678</v>
      </c>
      <c r="B1489" s="21">
        <f>Électricité!O5126</f>
        <v>0.91666666666666674</v>
      </c>
      <c r="C1489" s="22">
        <f>Électricité!P5126</f>
        <v>0</v>
      </c>
      <c r="D1489" s="22">
        <f>Électricité!S5126</f>
        <v>0</v>
      </c>
      <c r="E1489" s="23" t="str">
        <f t="shared" si="50"/>
        <v>08/01/2019 10:00:00 PM</v>
      </c>
      <c r="F1489" s="23" t="str">
        <f t="shared" si="49"/>
        <v>Aug</v>
      </c>
    </row>
    <row r="1490" spans="1:6" x14ac:dyDescent="0.4">
      <c r="A1490" s="20">
        <f>Électricité!N5127</f>
        <v>43678</v>
      </c>
      <c r="B1490" s="21">
        <f>Électricité!O5127</f>
        <v>0.95833333333333337</v>
      </c>
      <c r="C1490" s="22">
        <f>Électricité!P5127</f>
        <v>0</v>
      </c>
      <c r="D1490" s="22">
        <f>Électricité!S5127</f>
        <v>0</v>
      </c>
      <c r="E1490" s="23" t="str">
        <f t="shared" si="50"/>
        <v>08/01/2019 11:00:00 PM</v>
      </c>
      <c r="F1490" s="23" t="str">
        <f t="shared" si="49"/>
        <v>Aug</v>
      </c>
    </row>
    <row r="1491" spans="1:6" x14ac:dyDescent="0.4">
      <c r="A1491" s="20">
        <f>Électricité!N5128</f>
        <v>43679</v>
      </c>
      <c r="B1491" s="21">
        <f>Électricité!O5128</f>
        <v>3.1225022567582528E-17</v>
      </c>
      <c r="C1491" s="22">
        <f>Électricité!P5128</f>
        <v>0</v>
      </c>
      <c r="D1491" s="22">
        <f>Électricité!S5128</f>
        <v>0</v>
      </c>
      <c r="E1491" s="23" t="str">
        <f t="shared" si="50"/>
        <v>08/02/2019 12:00:00 AM</v>
      </c>
      <c r="F1491" s="23" t="str">
        <f t="shared" si="49"/>
        <v>Aug</v>
      </c>
    </row>
    <row r="1492" spans="1:6" x14ac:dyDescent="0.4">
      <c r="A1492" s="20">
        <f>Électricité!N5129</f>
        <v>43679</v>
      </c>
      <c r="B1492" s="21">
        <f>Électricité!O5129</f>
        <v>4.1666666666666699E-2</v>
      </c>
      <c r="C1492" s="22">
        <f>Électricité!P5129</f>
        <v>0</v>
      </c>
      <c r="D1492" s="22">
        <f>Électricité!S5129</f>
        <v>0</v>
      </c>
      <c r="E1492" s="23" t="str">
        <f t="shared" si="50"/>
        <v>08/02/2019 01:00:00 AM</v>
      </c>
      <c r="F1492" s="23" t="str">
        <f t="shared" si="49"/>
        <v>Aug</v>
      </c>
    </row>
    <row r="1493" spans="1:6" x14ac:dyDescent="0.4">
      <c r="A1493" s="20">
        <f>Électricité!N5130</f>
        <v>43679</v>
      </c>
      <c r="B1493" s="21">
        <f>Électricité!O5130</f>
        <v>8.333333333333337E-2</v>
      </c>
      <c r="C1493" s="22">
        <f>Électricité!P5130</f>
        <v>0</v>
      </c>
      <c r="D1493" s="22">
        <f>Électricité!S5130</f>
        <v>0</v>
      </c>
      <c r="E1493" s="23" t="str">
        <f t="shared" si="50"/>
        <v>08/02/2019 02:00:00 AM</v>
      </c>
      <c r="F1493" s="23" t="str">
        <f t="shared" si="49"/>
        <v>Aug</v>
      </c>
    </row>
    <row r="1494" spans="1:6" x14ac:dyDescent="0.4">
      <c r="A1494" s="20">
        <f>Électricité!N5131</f>
        <v>43679</v>
      </c>
      <c r="B1494" s="21">
        <f>Électricité!O5131</f>
        <v>0.12500000000000006</v>
      </c>
      <c r="C1494" s="22">
        <f>Électricité!P5131</f>
        <v>0</v>
      </c>
      <c r="D1494" s="22">
        <f>Électricité!S5131</f>
        <v>0</v>
      </c>
      <c r="E1494" s="23" t="str">
        <f t="shared" si="50"/>
        <v>08/02/2019 03:00:00 AM</v>
      </c>
      <c r="F1494" s="23" t="str">
        <f t="shared" si="49"/>
        <v>Aug</v>
      </c>
    </row>
    <row r="1495" spans="1:6" x14ac:dyDescent="0.4">
      <c r="A1495" s="20">
        <f>Électricité!N5132</f>
        <v>43679</v>
      </c>
      <c r="B1495" s="21">
        <f>Électricité!O5132</f>
        <v>0.16666666666666669</v>
      </c>
      <c r="C1495" s="22">
        <f>Électricité!P5132</f>
        <v>0</v>
      </c>
      <c r="D1495" s="22">
        <f>Électricité!S5132</f>
        <v>0</v>
      </c>
      <c r="E1495" s="23" t="str">
        <f t="shared" si="50"/>
        <v>08/02/2019 04:00:00 AM</v>
      </c>
      <c r="F1495" s="23" t="str">
        <f t="shared" si="49"/>
        <v>Aug</v>
      </c>
    </row>
    <row r="1496" spans="1:6" x14ac:dyDescent="0.4">
      <c r="A1496" s="20">
        <f>Électricité!N5133</f>
        <v>43679</v>
      </c>
      <c r="B1496" s="21">
        <f>Électricité!O5133</f>
        <v>0.20833333333333337</v>
      </c>
      <c r="C1496" s="22">
        <f>Électricité!P5133</f>
        <v>0</v>
      </c>
      <c r="D1496" s="22">
        <f>Électricité!S5133</f>
        <v>0</v>
      </c>
      <c r="E1496" s="23" t="str">
        <f t="shared" si="50"/>
        <v>08/02/2019 05:00:00 AM</v>
      </c>
      <c r="F1496" s="23" t="str">
        <f t="shared" si="49"/>
        <v>Aug</v>
      </c>
    </row>
    <row r="1497" spans="1:6" x14ac:dyDescent="0.4">
      <c r="A1497" s="20">
        <f>Électricité!N5134</f>
        <v>43679</v>
      </c>
      <c r="B1497" s="21">
        <f>Électricité!O5134</f>
        <v>0.25</v>
      </c>
      <c r="C1497" s="22">
        <f>Électricité!P5134</f>
        <v>0</v>
      </c>
      <c r="D1497" s="22">
        <f>Électricité!S5134</f>
        <v>0</v>
      </c>
      <c r="E1497" s="23" t="str">
        <f t="shared" si="50"/>
        <v>08/02/2019 06:00:00 AM</v>
      </c>
      <c r="F1497" s="23" t="str">
        <f t="shared" si="49"/>
        <v>Aug</v>
      </c>
    </row>
    <row r="1498" spans="1:6" x14ac:dyDescent="0.4">
      <c r="A1498" s="20">
        <f>Électricité!N5135</f>
        <v>43679</v>
      </c>
      <c r="B1498" s="21">
        <f>Électricité!O5135</f>
        <v>0.29166666666666669</v>
      </c>
      <c r="C1498" s="22">
        <f>Électricité!P5135</f>
        <v>0</v>
      </c>
      <c r="D1498" s="22">
        <f>Électricité!S5135</f>
        <v>0</v>
      </c>
      <c r="E1498" s="23" t="str">
        <f t="shared" si="50"/>
        <v>08/02/2019 07:00:00 AM</v>
      </c>
      <c r="F1498" s="23" t="str">
        <f t="shared" si="49"/>
        <v>Aug</v>
      </c>
    </row>
    <row r="1499" spans="1:6" x14ac:dyDescent="0.4">
      <c r="A1499" s="20">
        <f>Électricité!N5136</f>
        <v>43679</v>
      </c>
      <c r="B1499" s="21">
        <f>Électricité!O5136</f>
        <v>0.33333333333333337</v>
      </c>
      <c r="C1499" s="22">
        <f>Électricité!P5136</f>
        <v>0</v>
      </c>
      <c r="D1499" s="22">
        <f>Électricité!S5136</f>
        <v>0</v>
      </c>
      <c r="E1499" s="23" t="str">
        <f t="shared" si="50"/>
        <v>08/02/2019 08:00:00 AM</v>
      </c>
      <c r="F1499" s="23" t="str">
        <f t="shared" si="49"/>
        <v>Aug</v>
      </c>
    </row>
    <row r="1500" spans="1:6" x14ac:dyDescent="0.4">
      <c r="A1500" s="20">
        <f>Électricité!N5137</f>
        <v>43679</v>
      </c>
      <c r="B1500" s="21">
        <f>Électricité!O5137</f>
        <v>0.375</v>
      </c>
      <c r="C1500" s="22">
        <f>Électricité!P5137</f>
        <v>0</v>
      </c>
      <c r="D1500" s="22">
        <f>Électricité!S5137</f>
        <v>0</v>
      </c>
      <c r="E1500" s="23" t="str">
        <f t="shared" si="50"/>
        <v>08/02/2019 09:00:00 AM</v>
      </c>
      <c r="F1500" s="23" t="str">
        <f t="shared" si="49"/>
        <v>Aug</v>
      </c>
    </row>
    <row r="1501" spans="1:6" x14ac:dyDescent="0.4">
      <c r="A1501" s="20">
        <f>Électricité!N5138</f>
        <v>43679</v>
      </c>
      <c r="B1501" s="21">
        <f>Électricité!O5138</f>
        <v>0.41666666666666669</v>
      </c>
      <c r="C1501" s="22">
        <f>Électricité!P5138</f>
        <v>0</v>
      </c>
      <c r="D1501" s="22">
        <f>Électricité!S5138</f>
        <v>0</v>
      </c>
      <c r="E1501" s="23" t="str">
        <f t="shared" si="50"/>
        <v>08/02/2019 10:00:00 AM</v>
      </c>
      <c r="F1501" s="23" t="str">
        <f t="shared" si="49"/>
        <v>Aug</v>
      </c>
    </row>
    <row r="1502" spans="1:6" x14ac:dyDescent="0.4">
      <c r="A1502" s="20">
        <f>Électricité!N5139</f>
        <v>43679</v>
      </c>
      <c r="B1502" s="21">
        <f>Électricité!O5139</f>
        <v>0.45833333333333337</v>
      </c>
      <c r="C1502" s="22">
        <f>Électricité!P5139</f>
        <v>0</v>
      </c>
      <c r="D1502" s="22">
        <f>Électricité!S5139</f>
        <v>0</v>
      </c>
      <c r="E1502" s="23" t="str">
        <f t="shared" si="50"/>
        <v>08/02/2019 11:00:00 AM</v>
      </c>
      <c r="F1502" s="23" t="str">
        <f t="shared" si="49"/>
        <v>Aug</v>
      </c>
    </row>
    <row r="1503" spans="1:6" x14ac:dyDescent="0.4">
      <c r="A1503" s="20">
        <f>Électricité!N5140</f>
        <v>43679</v>
      </c>
      <c r="B1503" s="21">
        <f>Électricité!O5140</f>
        <v>0.50000000000000011</v>
      </c>
      <c r="C1503" s="22">
        <f>Électricité!P5140</f>
        <v>0</v>
      </c>
      <c r="D1503" s="22">
        <f>Électricité!S5140</f>
        <v>0</v>
      </c>
      <c r="E1503" s="23" t="str">
        <f t="shared" si="50"/>
        <v>08/02/2019 12:00:00 PM</v>
      </c>
      <c r="F1503" s="23" t="str">
        <f t="shared" si="49"/>
        <v>Aug</v>
      </c>
    </row>
    <row r="1504" spans="1:6" x14ac:dyDescent="0.4">
      <c r="A1504" s="20">
        <f>Électricité!N5141</f>
        <v>43679</v>
      </c>
      <c r="B1504" s="21">
        <f>Électricité!O5141</f>
        <v>0.54166666666666674</v>
      </c>
      <c r="C1504" s="22">
        <f>Électricité!P5141</f>
        <v>0</v>
      </c>
      <c r="D1504" s="22">
        <f>Électricité!S5141</f>
        <v>0</v>
      </c>
      <c r="E1504" s="23" t="str">
        <f t="shared" si="50"/>
        <v>08/02/2019 01:00:00 PM</v>
      </c>
      <c r="F1504" s="23" t="str">
        <f t="shared" si="49"/>
        <v>Aug</v>
      </c>
    </row>
    <row r="1505" spans="1:6" x14ac:dyDescent="0.4">
      <c r="A1505" s="20">
        <f>Électricité!N5142</f>
        <v>43679</v>
      </c>
      <c r="B1505" s="21">
        <f>Électricité!O5142</f>
        <v>0.58333333333333337</v>
      </c>
      <c r="C1505" s="22">
        <f>Électricité!P5142</f>
        <v>0</v>
      </c>
      <c r="D1505" s="22">
        <f>Électricité!S5142</f>
        <v>0</v>
      </c>
      <c r="E1505" s="23" t="str">
        <f t="shared" si="50"/>
        <v>08/02/2019 02:00:00 PM</v>
      </c>
      <c r="F1505" s="23" t="str">
        <f t="shared" si="49"/>
        <v>Aug</v>
      </c>
    </row>
    <row r="1506" spans="1:6" x14ac:dyDescent="0.4">
      <c r="A1506" s="20">
        <f>Électricité!N5143</f>
        <v>43679</v>
      </c>
      <c r="B1506" s="21">
        <f>Électricité!O5143</f>
        <v>0.62500000000000011</v>
      </c>
      <c r="C1506" s="22">
        <f>Électricité!P5143</f>
        <v>0</v>
      </c>
      <c r="D1506" s="22">
        <f>Électricité!S5143</f>
        <v>0</v>
      </c>
      <c r="E1506" s="23" t="str">
        <f t="shared" si="50"/>
        <v>08/02/2019 03:00:00 PM</v>
      </c>
      <c r="F1506" s="23" t="str">
        <f t="shared" si="49"/>
        <v>Aug</v>
      </c>
    </row>
    <row r="1507" spans="1:6" x14ac:dyDescent="0.4">
      <c r="A1507" s="20">
        <f>Électricité!N5144</f>
        <v>43679</v>
      </c>
      <c r="B1507" s="21">
        <f>Électricité!O5144</f>
        <v>0.66666666666666674</v>
      </c>
      <c r="C1507" s="22">
        <f>Électricité!P5144</f>
        <v>0</v>
      </c>
      <c r="D1507" s="22">
        <f>Électricité!S5144</f>
        <v>0</v>
      </c>
      <c r="E1507" s="23" t="str">
        <f t="shared" si="50"/>
        <v>08/02/2019 04:00:00 PM</v>
      </c>
      <c r="F1507" s="23" t="str">
        <f t="shared" si="49"/>
        <v>Aug</v>
      </c>
    </row>
    <row r="1508" spans="1:6" x14ac:dyDescent="0.4">
      <c r="A1508" s="20">
        <f>Électricité!N5145</f>
        <v>43679</v>
      </c>
      <c r="B1508" s="21">
        <f>Électricité!O5145</f>
        <v>0.70833333333333337</v>
      </c>
      <c r="C1508" s="22">
        <f>Électricité!P5145</f>
        <v>0</v>
      </c>
      <c r="D1508" s="22">
        <f>Électricité!S5145</f>
        <v>0</v>
      </c>
      <c r="E1508" s="23" t="str">
        <f t="shared" si="50"/>
        <v>08/02/2019 05:00:00 PM</v>
      </c>
      <c r="F1508" s="23" t="str">
        <f t="shared" si="49"/>
        <v>Aug</v>
      </c>
    </row>
    <row r="1509" spans="1:6" x14ac:dyDescent="0.4">
      <c r="A1509" s="20">
        <f>Électricité!N5146</f>
        <v>43679</v>
      </c>
      <c r="B1509" s="21">
        <f>Électricité!O5146</f>
        <v>0.75000000000000011</v>
      </c>
      <c r="C1509" s="22">
        <f>Électricité!P5146</f>
        <v>0</v>
      </c>
      <c r="D1509" s="22">
        <f>Électricité!S5146</f>
        <v>0</v>
      </c>
      <c r="E1509" s="23" t="str">
        <f t="shared" si="50"/>
        <v>08/02/2019 06:00:00 PM</v>
      </c>
      <c r="F1509" s="23" t="str">
        <f t="shared" si="49"/>
        <v>Aug</v>
      </c>
    </row>
    <row r="1510" spans="1:6" x14ac:dyDescent="0.4">
      <c r="A1510" s="20">
        <f>Électricité!N5147</f>
        <v>43679</v>
      </c>
      <c r="B1510" s="21">
        <f>Électricité!O5147</f>
        <v>0.79166666666666674</v>
      </c>
      <c r="C1510" s="22">
        <f>Électricité!P5147</f>
        <v>0</v>
      </c>
      <c r="D1510" s="22">
        <f>Électricité!S5147</f>
        <v>0</v>
      </c>
      <c r="E1510" s="23" t="str">
        <f t="shared" si="50"/>
        <v>08/02/2019 07:00:00 PM</v>
      </c>
      <c r="F1510" s="23" t="str">
        <f t="shared" si="49"/>
        <v>Aug</v>
      </c>
    </row>
    <row r="1511" spans="1:6" x14ac:dyDescent="0.4">
      <c r="A1511" s="20">
        <f>Électricité!N5148</f>
        <v>43679</v>
      </c>
      <c r="B1511" s="21">
        <f>Électricité!O5148</f>
        <v>0.83333333333333337</v>
      </c>
      <c r="C1511" s="22">
        <f>Électricité!P5148</f>
        <v>0</v>
      </c>
      <c r="D1511" s="22">
        <f>Électricité!S5148</f>
        <v>0</v>
      </c>
      <c r="E1511" s="23" t="str">
        <f t="shared" si="50"/>
        <v>08/02/2019 08:00:00 PM</v>
      </c>
      <c r="F1511" s="23" t="str">
        <f t="shared" si="49"/>
        <v>Aug</v>
      </c>
    </row>
    <row r="1512" spans="1:6" x14ac:dyDescent="0.4">
      <c r="A1512" s="20">
        <f>Électricité!N5149</f>
        <v>43679</v>
      </c>
      <c r="B1512" s="21">
        <f>Électricité!O5149</f>
        <v>0.87500000000000011</v>
      </c>
      <c r="C1512" s="22">
        <f>Électricité!P5149</f>
        <v>0</v>
      </c>
      <c r="D1512" s="22">
        <f>Électricité!S5149</f>
        <v>0</v>
      </c>
      <c r="E1512" s="23" t="str">
        <f t="shared" si="50"/>
        <v>08/02/2019 09:00:00 PM</v>
      </c>
      <c r="F1512" s="23" t="str">
        <f t="shared" si="49"/>
        <v>Aug</v>
      </c>
    </row>
    <row r="1513" spans="1:6" x14ac:dyDescent="0.4">
      <c r="A1513" s="20">
        <f>Électricité!N5150</f>
        <v>43679</v>
      </c>
      <c r="B1513" s="21">
        <f>Électricité!O5150</f>
        <v>0.91666666666666674</v>
      </c>
      <c r="C1513" s="22">
        <f>Électricité!P5150</f>
        <v>0</v>
      </c>
      <c r="D1513" s="22">
        <f>Électricité!S5150</f>
        <v>0</v>
      </c>
      <c r="E1513" s="23" t="str">
        <f t="shared" si="50"/>
        <v>08/02/2019 10:00:00 PM</v>
      </c>
      <c r="F1513" s="23" t="str">
        <f t="shared" si="49"/>
        <v>Aug</v>
      </c>
    </row>
    <row r="1514" spans="1:6" x14ac:dyDescent="0.4">
      <c r="A1514" s="20">
        <f>Électricité!N5151</f>
        <v>43679</v>
      </c>
      <c r="B1514" s="21">
        <f>Électricité!O5151</f>
        <v>0.95833333333333337</v>
      </c>
      <c r="C1514" s="22">
        <f>Électricité!P5151</f>
        <v>0</v>
      </c>
      <c r="D1514" s="22">
        <f>Électricité!S5151</f>
        <v>0</v>
      </c>
      <c r="E1514" s="23" t="str">
        <f t="shared" si="50"/>
        <v>08/02/2019 11:00:00 PM</v>
      </c>
      <c r="F1514" s="23" t="str">
        <f t="shared" si="49"/>
        <v>Aug</v>
      </c>
    </row>
    <row r="1515" spans="1:6" x14ac:dyDescent="0.4">
      <c r="A1515" s="20">
        <f>Électricité!N5152</f>
        <v>43680</v>
      </c>
      <c r="B1515" s="21">
        <f>Électricité!O5152</f>
        <v>3.1225022567582528E-17</v>
      </c>
      <c r="C1515" s="22">
        <f>Électricité!P5152</f>
        <v>0</v>
      </c>
      <c r="D1515" s="22">
        <f>Électricité!S5152</f>
        <v>0</v>
      </c>
      <c r="E1515" s="23" t="str">
        <f t="shared" si="50"/>
        <v>08/03/2019 12:00:00 AM</v>
      </c>
      <c r="F1515" s="23" t="str">
        <f t="shared" si="49"/>
        <v>Aug</v>
      </c>
    </row>
    <row r="1516" spans="1:6" x14ac:dyDescent="0.4">
      <c r="A1516" s="20">
        <f>Électricité!N5153</f>
        <v>43680</v>
      </c>
      <c r="B1516" s="21">
        <f>Électricité!O5153</f>
        <v>4.1666666666666699E-2</v>
      </c>
      <c r="C1516" s="22">
        <f>Électricité!P5153</f>
        <v>0</v>
      </c>
      <c r="D1516" s="22">
        <f>Électricité!S5153</f>
        <v>0</v>
      </c>
      <c r="E1516" s="23" t="str">
        <f t="shared" si="50"/>
        <v>08/03/2019 01:00:00 AM</v>
      </c>
      <c r="F1516" s="23" t="str">
        <f t="shared" si="49"/>
        <v>Aug</v>
      </c>
    </row>
    <row r="1517" spans="1:6" x14ac:dyDescent="0.4">
      <c r="A1517" s="20">
        <f>Électricité!N5154</f>
        <v>43680</v>
      </c>
      <c r="B1517" s="21">
        <f>Électricité!O5154</f>
        <v>8.333333333333337E-2</v>
      </c>
      <c r="C1517" s="22">
        <f>Électricité!P5154</f>
        <v>0</v>
      </c>
      <c r="D1517" s="22">
        <f>Électricité!S5154</f>
        <v>0</v>
      </c>
      <c r="E1517" s="23" t="str">
        <f t="shared" si="50"/>
        <v>08/03/2019 02:00:00 AM</v>
      </c>
      <c r="F1517" s="23" t="str">
        <f t="shared" si="49"/>
        <v>Aug</v>
      </c>
    </row>
    <row r="1518" spans="1:6" x14ac:dyDescent="0.4">
      <c r="A1518" s="20">
        <f>Électricité!N5155</f>
        <v>43680</v>
      </c>
      <c r="B1518" s="21">
        <f>Électricité!O5155</f>
        <v>0.12500000000000006</v>
      </c>
      <c r="C1518" s="22">
        <f>Électricité!P5155</f>
        <v>0</v>
      </c>
      <c r="D1518" s="22">
        <f>Électricité!S5155</f>
        <v>0</v>
      </c>
      <c r="E1518" s="23" t="str">
        <f t="shared" si="50"/>
        <v>08/03/2019 03:00:00 AM</v>
      </c>
      <c r="F1518" s="23" t="str">
        <f t="shared" si="49"/>
        <v>Aug</v>
      </c>
    </row>
    <row r="1519" spans="1:6" x14ac:dyDescent="0.4">
      <c r="A1519" s="20">
        <f>Électricité!N5156</f>
        <v>43680</v>
      </c>
      <c r="B1519" s="21">
        <f>Électricité!O5156</f>
        <v>0.16666666666666669</v>
      </c>
      <c r="C1519" s="22">
        <f>Électricité!P5156</f>
        <v>0</v>
      </c>
      <c r="D1519" s="22">
        <f>Électricité!S5156</f>
        <v>0</v>
      </c>
      <c r="E1519" s="23" t="str">
        <f t="shared" si="50"/>
        <v>08/03/2019 04:00:00 AM</v>
      </c>
      <c r="F1519" s="23" t="str">
        <f t="shared" si="49"/>
        <v>Aug</v>
      </c>
    </row>
    <row r="1520" spans="1:6" x14ac:dyDescent="0.4">
      <c r="A1520" s="20">
        <f>Électricité!N5157</f>
        <v>43680</v>
      </c>
      <c r="B1520" s="21">
        <f>Électricité!O5157</f>
        <v>0.20833333333333337</v>
      </c>
      <c r="C1520" s="22">
        <f>Électricité!P5157</f>
        <v>0</v>
      </c>
      <c r="D1520" s="22">
        <f>Électricité!S5157</f>
        <v>0</v>
      </c>
      <c r="E1520" s="23" t="str">
        <f t="shared" si="50"/>
        <v>08/03/2019 05:00:00 AM</v>
      </c>
      <c r="F1520" s="23" t="str">
        <f t="shared" si="49"/>
        <v>Aug</v>
      </c>
    </row>
    <row r="1521" spans="1:6" x14ac:dyDescent="0.4">
      <c r="A1521" s="20">
        <f>Électricité!N5158</f>
        <v>43680</v>
      </c>
      <c r="B1521" s="21">
        <f>Électricité!O5158</f>
        <v>0.25</v>
      </c>
      <c r="C1521" s="22">
        <f>Électricité!P5158</f>
        <v>0</v>
      </c>
      <c r="D1521" s="22">
        <f>Électricité!S5158</f>
        <v>0</v>
      </c>
      <c r="E1521" s="23" t="str">
        <f t="shared" si="50"/>
        <v>08/03/2019 06:00:00 AM</v>
      </c>
      <c r="F1521" s="23" t="str">
        <f t="shared" si="49"/>
        <v>Aug</v>
      </c>
    </row>
    <row r="1522" spans="1:6" x14ac:dyDescent="0.4">
      <c r="A1522" s="20">
        <f>Électricité!N5159</f>
        <v>43680</v>
      </c>
      <c r="B1522" s="21">
        <f>Électricité!O5159</f>
        <v>0.29166666666666669</v>
      </c>
      <c r="C1522" s="22">
        <f>Électricité!P5159</f>
        <v>0</v>
      </c>
      <c r="D1522" s="22">
        <f>Électricité!S5159</f>
        <v>0</v>
      </c>
      <c r="E1522" s="23" t="str">
        <f t="shared" si="50"/>
        <v>08/03/2019 07:00:00 AM</v>
      </c>
      <c r="F1522" s="23" t="str">
        <f t="shared" si="49"/>
        <v>Aug</v>
      </c>
    </row>
    <row r="1523" spans="1:6" x14ac:dyDescent="0.4">
      <c r="A1523" s="20">
        <f>Électricité!N5160</f>
        <v>43680</v>
      </c>
      <c r="B1523" s="21">
        <f>Électricité!O5160</f>
        <v>0.33333333333333337</v>
      </c>
      <c r="C1523" s="22">
        <f>Électricité!P5160</f>
        <v>0</v>
      </c>
      <c r="D1523" s="22">
        <f>Électricité!S5160</f>
        <v>0</v>
      </c>
      <c r="E1523" s="23" t="str">
        <f t="shared" si="50"/>
        <v>08/03/2019 08:00:00 AM</v>
      </c>
      <c r="F1523" s="23" t="str">
        <f t="shared" si="49"/>
        <v>Aug</v>
      </c>
    </row>
    <row r="1524" spans="1:6" x14ac:dyDescent="0.4">
      <c r="A1524" s="20">
        <f>Électricité!N5161</f>
        <v>43680</v>
      </c>
      <c r="B1524" s="21">
        <f>Électricité!O5161</f>
        <v>0.375</v>
      </c>
      <c r="C1524" s="22">
        <f>Électricité!P5161</f>
        <v>0</v>
      </c>
      <c r="D1524" s="22">
        <f>Électricité!S5161</f>
        <v>0</v>
      </c>
      <c r="E1524" s="23" t="str">
        <f t="shared" si="50"/>
        <v>08/03/2019 09:00:00 AM</v>
      </c>
      <c r="F1524" s="23" t="str">
        <f t="shared" si="49"/>
        <v>Aug</v>
      </c>
    </row>
    <row r="1525" spans="1:6" x14ac:dyDescent="0.4">
      <c r="A1525" s="20">
        <f>Électricité!N5162</f>
        <v>43680</v>
      </c>
      <c r="B1525" s="21">
        <f>Électricité!O5162</f>
        <v>0.41666666666666669</v>
      </c>
      <c r="C1525" s="22">
        <f>Électricité!P5162</f>
        <v>0</v>
      </c>
      <c r="D1525" s="22">
        <f>Électricité!S5162</f>
        <v>0</v>
      </c>
      <c r="E1525" s="23" t="str">
        <f t="shared" si="50"/>
        <v>08/03/2019 10:00:00 AM</v>
      </c>
      <c r="F1525" s="23" t="str">
        <f t="shared" si="49"/>
        <v>Aug</v>
      </c>
    </row>
    <row r="1526" spans="1:6" x14ac:dyDescent="0.4">
      <c r="A1526" s="20">
        <f>Électricité!N5163</f>
        <v>43680</v>
      </c>
      <c r="B1526" s="21">
        <f>Électricité!O5163</f>
        <v>0.45833333333333337</v>
      </c>
      <c r="C1526" s="22">
        <f>Électricité!P5163</f>
        <v>0</v>
      </c>
      <c r="D1526" s="22">
        <f>Électricité!S5163</f>
        <v>0</v>
      </c>
      <c r="E1526" s="23" t="str">
        <f t="shared" si="50"/>
        <v>08/03/2019 11:00:00 AM</v>
      </c>
      <c r="F1526" s="23" t="str">
        <f t="shared" si="49"/>
        <v>Aug</v>
      </c>
    </row>
    <row r="1527" spans="1:6" x14ac:dyDescent="0.4">
      <c r="A1527" s="20">
        <f>Électricité!N5164</f>
        <v>43680</v>
      </c>
      <c r="B1527" s="21">
        <f>Électricité!O5164</f>
        <v>0.50000000000000011</v>
      </c>
      <c r="C1527" s="22">
        <f>Électricité!P5164</f>
        <v>0</v>
      </c>
      <c r="D1527" s="22">
        <f>Électricité!S5164</f>
        <v>0</v>
      </c>
      <c r="E1527" s="23" t="str">
        <f t="shared" si="50"/>
        <v>08/03/2019 12:00:00 PM</v>
      </c>
      <c r="F1527" s="23" t="str">
        <f t="shared" si="49"/>
        <v>Aug</v>
      </c>
    </row>
    <row r="1528" spans="1:6" x14ac:dyDescent="0.4">
      <c r="A1528" s="20">
        <f>Électricité!N5165</f>
        <v>43680</v>
      </c>
      <c r="B1528" s="21">
        <f>Électricité!O5165</f>
        <v>0.54166666666666674</v>
      </c>
      <c r="C1528" s="22">
        <f>Électricité!P5165</f>
        <v>0</v>
      </c>
      <c r="D1528" s="22">
        <f>Électricité!S5165</f>
        <v>0</v>
      </c>
      <c r="E1528" s="23" t="str">
        <f t="shared" si="50"/>
        <v>08/03/2019 01:00:00 PM</v>
      </c>
      <c r="F1528" s="23" t="str">
        <f t="shared" si="49"/>
        <v>Aug</v>
      </c>
    </row>
    <row r="1529" spans="1:6" x14ac:dyDescent="0.4">
      <c r="A1529" s="20">
        <f>Électricité!N5166</f>
        <v>43680</v>
      </c>
      <c r="B1529" s="21">
        <f>Électricité!O5166</f>
        <v>0.58333333333333337</v>
      </c>
      <c r="C1529" s="22">
        <f>Électricité!P5166</f>
        <v>0</v>
      </c>
      <c r="D1529" s="22">
        <f>Électricité!S5166</f>
        <v>0</v>
      </c>
      <c r="E1529" s="23" t="str">
        <f t="shared" si="50"/>
        <v>08/03/2019 02:00:00 PM</v>
      </c>
      <c r="F1529" s="23" t="str">
        <f t="shared" si="49"/>
        <v>Aug</v>
      </c>
    </row>
    <row r="1530" spans="1:6" x14ac:dyDescent="0.4">
      <c r="A1530" s="20">
        <f>Électricité!N5167</f>
        <v>43680</v>
      </c>
      <c r="B1530" s="21">
        <f>Électricité!O5167</f>
        <v>0.62500000000000011</v>
      </c>
      <c r="C1530" s="22">
        <f>Électricité!P5167</f>
        <v>0</v>
      </c>
      <c r="D1530" s="22">
        <f>Électricité!S5167</f>
        <v>0</v>
      </c>
      <c r="E1530" s="23" t="str">
        <f t="shared" si="50"/>
        <v>08/03/2019 03:00:00 PM</v>
      </c>
      <c r="F1530" s="23" t="str">
        <f t="shared" si="49"/>
        <v>Aug</v>
      </c>
    </row>
    <row r="1531" spans="1:6" x14ac:dyDescent="0.4">
      <c r="A1531" s="20">
        <f>Électricité!N5168</f>
        <v>43680</v>
      </c>
      <c r="B1531" s="21">
        <f>Électricité!O5168</f>
        <v>0.66666666666666674</v>
      </c>
      <c r="C1531" s="22">
        <f>Électricité!P5168</f>
        <v>0</v>
      </c>
      <c r="D1531" s="22">
        <f>Électricité!S5168</f>
        <v>0</v>
      </c>
      <c r="E1531" s="23" t="str">
        <f t="shared" si="50"/>
        <v>08/03/2019 04:00:00 PM</v>
      </c>
      <c r="F1531" s="23" t="str">
        <f t="shared" si="49"/>
        <v>Aug</v>
      </c>
    </row>
    <row r="1532" spans="1:6" x14ac:dyDescent="0.4">
      <c r="A1532" s="20">
        <f>Électricité!N5169</f>
        <v>43680</v>
      </c>
      <c r="B1532" s="21">
        <f>Électricité!O5169</f>
        <v>0.70833333333333337</v>
      </c>
      <c r="C1532" s="22">
        <f>Électricité!P5169</f>
        <v>0</v>
      </c>
      <c r="D1532" s="22">
        <f>Électricité!S5169</f>
        <v>0</v>
      </c>
      <c r="E1532" s="23" t="str">
        <f t="shared" si="50"/>
        <v>08/03/2019 05:00:00 PM</v>
      </c>
      <c r="F1532" s="23" t="str">
        <f t="shared" si="49"/>
        <v>Aug</v>
      </c>
    </row>
    <row r="1533" spans="1:6" x14ac:dyDescent="0.4">
      <c r="A1533" s="20">
        <f>Électricité!N5170</f>
        <v>43680</v>
      </c>
      <c r="B1533" s="21">
        <f>Électricité!O5170</f>
        <v>0.75000000000000011</v>
      </c>
      <c r="C1533" s="22">
        <f>Électricité!P5170</f>
        <v>0</v>
      </c>
      <c r="D1533" s="22">
        <f>Électricité!S5170</f>
        <v>0</v>
      </c>
      <c r="E1533" s="23" t="str">
        <f t="shared" si="50"/>
        <v>08/03/2019 06:00:00 PM</v>
      </c>
      <c r="F1533" s="23" t="str">
        <f t="shared" si="49"/>
        <v>Aug</v>
      </c>
    </row>
    <row r="1534" spans="1:6" x14ac:dyDescent="0.4">
      <c r="A1534" s="20">
        <f>Électricité!N5171</f>
        <v>43680</v>
      </c>
      <c r="B1534" s="21">
        <f>Électricité!O5171</f>
        <v>0.79166666666666674</v>
      </c>
      <c r="C1534" s="22">
        <f>Électricité!P5171</f>
        <v>0</v>
      </c>
      <c r="D1534" s="22">
        <f>Électricité!S5171</f>
        <v>0</v>
      </c>
      <c r="E1534" s="23" t="str">
        <f t="shared" si="50"/>
        <v>08/03/2019 07:00:00 PM</v>
      </c>
      <c r="F1534" s="23" t="str">
        <f t="shared" si="49"/>
        <v>Aug</v>
      </c>
    </row>
    <row r="1535" spans="1:6" x14ac:dyDescent="0.4">
      <c r="A1535" s="20">
        <f>Électricité!N5172</f>
        <v>43680</v>
      </c>
      <c r="B1535" s="21">
        <f>Électricité!O5172</f>
        <v>0.83333333333333337</v>
      </c>
      <c r="C1535" s="22">
        <f>Électricité!P5172</f>
        <v>0</v>
      </c>
      <c r="D1535" s="22">
        <f>Électricité!S5172</f>
        <v>0</v>
      </c>
      <c r="E1535" s="23" t="str">
        <f t="shared" si="50"/>
        <v>08/03/2019 08:00:00 PM</v>
      </c>
      <c r="F1535" s="23" t="str">
        <f t="shared" si="49"/>
        <v>Aug</v>
      </c>
    </row>
    <row r="1536" spans="1:6" x14ac:dyDescent="0.4">
      <c r="A1536" s="20">
        <f>Électricité!N5173</f>
        <v>43680</v>
      </c>
      <c r="B1536" s="21">
        <f>Électricité!O5173</f>
        <v>0.87500000000000011</v>
      </c>
      <c r="C1536" s="22">
        <f>Électricité!P5173</f>
        <v>0</v>
      </c>
      <c r="D1536" s="22">
        <f>Électricité!S5173</f>
        <v>0</v>
      </c>
      <c r="E1536" s="23" t="str">
        <f t="shared" si="50"/>
        <v>08/03/2019 09:00:00 PM</v>
      </c>
      <c r="F1536" s="23" t="str">
        <f t="shared" si="49"/>
        <v>Aug</v>
      </c>
    </row>
    <row r="1537" spans="1:6" x14ac:dyDescent="0.4">
      <c r="A1537" s="20">
        <f>Électricité!N5174</f>
        <v>43680</v>
      </c>
      <c r="B1537" s="21">
        <f>Électricité!O5174</f>
        <v>0.91666666666666674</v>
      </c>
      <c r="C1537" s="22">
        <f>Électricité!P5174</f>
        <v>0</v>
      </c>
      <c r="D1537" s="22">
        <f>Électricité!S5174</f>
        <v>0</v>
      </c>
      <c r="E1537" s="23" t="str">
        <f t="shared" si="50"/>
        <v>08/03/2019 10:00:00 PM</v>
      </c>
      <c r="F1537" s="23" t="str">
        <f t="shared" si="49"/>
        <v>Aug</v>
      </c>
    </row>
    <row r="1538" spans="1:6" x14ac:dyDescent="0.4">
      <c r="A1538" s="20">
        <f>Électricité!N5175</f>
        <v>43680</v>
      </c>
      <c r="B1538" s="21">
        <f>Électricité!O5175</f>
        <v>0.95833333333333337</v>
      </c>
      <c r="C1538" s="22">
        <f>Électricité!P5175</f>
        <v>0</v>
      </c>
      <c r="D1538" s="22">
        <f>Électricité!S5175</f>
        <v>0</v>
      </c>
      <c r="E1538" s="23" t="str">
        <f t="shared" si="50"/>
        <v>08/03/2019 11:00:00 PM</v>
      </c>
      <c r="F1538" s="23" t="str">
        <f t="shared" si="49"/>
        <v>Aug</v>
      </c>
    </row>
    <row r="1539" spans="1:6" x14ac:dyDescent="0.4">
      <c r="A1539" s="20">
        <f>Électricité!N5176</f>
        <v>43681</v>
      </c>
      <c r="B1539" s="21">
        <f>Électricité!O5176</f>
        <v>3.1225022567582528E-17</v>
      </c>
      <c r="C1539" s="22">
        <f>Électricité!P5176</f>
        <v>0</v>
      </c>
      <c r="D1539" s="22">
        <f>Électricité!S5176</f>
        <v>0</v>
      </c>
      <c r="E1539" s="23" t="str">
        <f t="shared" si="50"/>
        <v>08/04/2019 12:00:00 AM</v>
      </c>
      <c r="F1539" s="23" t="str">
        <f t="shared" ref="F1539:F1602" si="51">TEXT(A1539,"mmm")</f>
        <v>Aug</v>
      </c>
    </row>
    <row r="1540" spans="1:6" x14ac:dyDescent="0.4">
      <c r="A1540" s="20">
        <f>Électricité!N5177</f>
        <v>43681</v>
      </c>
      <c r="B1540" s="21">
        <f>Électricité!O5177</f>
        <v>4.1666666666666699E-2</v>
      </c>
      <c r="C1540" s="22">
        <f>Électricité!P5177</f>
        <v>0</v>
      </c>
      <c r="D1540" s="22">
        <f>Électricité!S5177</f>
        <v>0</v>
      </c>
      <c r="E1540" s="23" t="str">
        <f t="shared" si="50"/>
        <v>08/04/2019 01:00:00 AM</v>
      </c>
      <c r="F1540" s="23" t="str">
        <f t="shared" si="51"/>
        <v>Aug</v>
      </c>
    </row>
    <row r="1541" spans="1:6" x14ac:dyDescent="0.4">
      <c r="A1541" s="20">
        <f>Électricité!N5178</f>
        <v>43681</v>
      </c>
      <c r="B1541" s="21">
        <f>Électricité!O5178</f>
        <v>8.333333333333337E-2</v>
      </c>
      <c r="C1541" s="22">
        <f>Électricité!P5178</f>
        <v>0</v>
      </c>
      <c r="D1541" s="22">
        <f>Électricité!S5178</f>
        <v>0</v>
      </c>
      <c r="E1541" s="23" t="str">
        <f t="shared" si="50"/>
        <v>08/04/2019 02:00:00 AM</v>
      </c>
      <c r="F1541" s="23" t="str">
        <f t="shared" si="51"/>
        <v>Aug</v>
      </c>
    </row>
    <row r="1542" spans="1:6" x14ac:dyDescent="0.4">
      <c r="A1542" s="20">
        <f>Électricité!N5179</f>
        <v>43681</v>
      </c>
      <c r="B1542" s="21">
        <f>Électricité!O5179</f>
        <v>0.12500000000000006</v>
      </c>
      <c r="C1542" s="22">
        <f>Électricité!P5179</f>
        <v>0</v>
      </c>
      <c r="D1542" s="22">
        <f>Électricité!S5179</f>
        <v>0</v>
      </c>
      <c r="E1542" s="23" t="str">
        <f t="shared" si="50"/>
        <v>08/04/2019 03:00:00 AM</v>
      </c>
      <c r="F1542" s="23" t="str">
        <f t="shared" si="51"/>
        <v>Aug</v>
      </c>
    </row>
    <row r="1543" spans="1:6" x14ac:dyDescent="0.4">
      <c r="A1543" s="20">
        <f>Électricité!N5180</f>
        <v>43681</v>
      </c>
      <c r="B1543" s="21">
        <f>Électricité!O5180</f>
        <v>0.16666666666666669</v>
      </c>
      <c r="C1543" s="22">
        <f>Électricité!P5180</f>
        <v>0</v>
      </c>
      <c r="D1543" s="22">
        <f>Électricité!S5180</f>
        <v>0</v>
      </c>
      <c r="E1543" s="23" t="str">
        <f t="shared" si="50"/>
        <v>08/04/2019 04:00:00 AM</v>
      </c>
      <c r="F1543" s="23" t="str">
        <f t="shared" si="51"/>
        <v>Aug</v>
      </c>
    </row>
    <row r="1544" spans="1:6" x14ac:dyDescent="0.4">
      <c r="A1544" s="20">
        <f>Électricité!N5181</f>
        <v>43681</v>
      </c>
      <c r="B1544" s="21">
        <f>Électricité!O5181</f>
        <v>0.20833333333333337</v>
      </c>
      <c r="C1544" s="22">
        <f>Électricité!P5181</f>
        <v>0</v>
      </c>
      <c r="D1544" s="22">
        <f>Électricité!S5181</f>
        <v>0</v>
      </c>
      <c r="E1544" s="23" t="str">
        <f t="shared" si="50"/>
        <v>08/04/2019 05:00:00 AM</v>
      </c>
      <c r="F1544" s="23" t="str">
        <f t="shared" si="51"/>
        <v>Aug</v>
      </c>
    </row>
    <row r="1545" spans="1:6" x14ac:dyDescent="0.4">
      <c r="A1545" s="20">
        <f>Électricité!N5182</f>
        <v>43681</v>
      </c>
      <c r="B1545" s="21">
        <f>Électricité!O5182</f>
        <v>0.25</v>
      </c>
      <c r="C1545" s="22">
        <f>Électricité!P5182</f>
        <v>0</v>
      </c>
      <c r="D1545" s="22">
        <f>Électricité!S5182</f>
        <v>0</v>
      </c>
      <c r="E1545" s="23" t="str">
        <f t="shared" si="50"/>
        <v>08/04/2019 06:00:00 AM</v>
      </c>
      <c r="F1545" s="23" t="str">
        <f t="shared" si="51"/>
        <v>Aug</v>
      </c>
    </row>
    <row r="1546" spans="1:6" x14ac:dyDescent="0.4">
      <c r="A1546" s="20">
        <f>Électricité!N5183</f>
        <v>43681</v>
      </c>
      <c r="B1546" s="21">
        <f>Électricité!O5183</f>
        <v>0.29166666666666669</v>
      </c>
      <c r="C1546" s="22">
        <f>Électricité!P5183</f>
        <v>0</v>
      </c>
      <c r="D1546" s="22">
        <f>Électricité!S5183</f>
        <v>0</v>
      </c>
      <c r="E1546" s="23" t="str">
        <f t="shared" si="50"/>
        <v>08/04/2019 07:00:00 AM</v>
      </c>
      <c r="F1546" s="23" t="str">
        <f t="shared" si="51"/>
        <v>Aug</v>
      </c>
    </row>
    <row r="1547" spans="1:6" x14ac:dyDescent="0.4">
      <c r="A1547" s="20">
        <f>Électricité!N5184</f>
        <v>43681</v>
      </c>
      <c r="B1547" s="21">
        <f>Électricité!O5184</f>
        <v>0.33333333333333337</v>
      </c>
      <c r="C1547" s="22">
        <f>Électricité!P5184</f>
        <v>0</v>
      </c>
      <c r="D1547" s="22">
        <f>Électricité!S5184</f>
        <v>0</v>
      </c>
      <c r="E1547" s="23" t="str">
        <f t="shared" si="50"/>
        <v>08/04/2019 08:00:00 AM</v>
      </c>
      <c r="F1547" s="23" t="str">
        <f t="shared" si="51"/>
        <v>Aug</v>
      </c>
    </row>
    <row r="1548" spans="1:6" x14ac:dyDescent="0.4">
      <c r="A1548" s="20">
        <f>Électricité!N5185</f>
        <v>43681</v>
      </c>
      <c r="B1548" s="21">
        <f>Électricité!O5185</f>
        <v>0.375</v>
      </c>
      <c r="C1548" s="22">
        <f>Électricité!P5185</f>
        <v>0</v>
      </c>
      <c r="D1548" s="22">
        <f>Électricité!S5185</f>
        <v>0</v>
      </c>
      <c r="E1548" s="23" t="str">
        <f t="shared" ref="E1548:E1611" si="52">CONCATENATE(TEXT(A1548,"mm/dd/yyyy")," ",TEXT(B1548,"hh:mm:ss AM/PM"))</f>
        <v>08/04/2019 09:00:00 AM</v>
      </c>
      <c r="F1548" s="23" t="str">
        <f t="shared" si="51"/>
        <v>Aug</v>
      </c>
    </row>
    <row r="1549" spans="1:6" x14ac:dyDescent="0.4">
      <c r="A1549" s="20">
        <f>Électricité!N5186</f>
        <v>43681</v>
      </c>
      <c r="B1549" s="21">
        <f>Électricité!O5186</f>
        <v>0.41666666666666669</v>
      </c>
      <c r="C1549" s="22">
        <f>Électricité!P5186</f>
        <v>0</v>
      </c>
      <c r="D1549" s="22">
        <f>Électricité!S5186</f>
        <v>0</v>
      </c>
      <c r="E1549" s="23" t="str">
        <f t="shared" si="52"/>
        <v>08/04/2019 10:00:00 AM</v>
      </c>
      <c r="F1549" s="23" t="str">
        <f t="shared" si="51"/>
        <v>Aug</v>
      </c>
    </row>
    <row r="1550" spans="1:6" x14ac:dyDescent="0.4">
      <c r="A1550" s="20">
        <f>Électricité!N5187</f>
        <v>43681</v>
      </c>
      <c r="B1550" s="21">
        <f>Électricité!O5187</f>
        <v>0.45833333333333337</v>
      </c>
      <c r="C1550" s="22">
        <f>Électricité!P5187</f>
        <v>0</v>
      </c>
      <c r="D1550" s="22">
        <f>Électricité!S5187</f>
        <v>0</v>
      </c>
      <c r="E1550" s="23" t="str">
        <f t="shared" si="52"/>
        <v>08/04/2019 11:00:00 AM</v>
      </c>
      <c r="F1550" s="23" t="str">
        <f t="shared" si="51"/>
        <v>Aug</v>
      </c>
    </row>
    <row r="1551" spans="1:6" x14ac:dyDescent="0.4">
      <c r="A1551" s="20">
        <f>Électricité!N5188</f>
        <v>43681</v>
      </c>
      <c r="B1551" s="21">
        <f>Électricité!O5188</f>
        <v>0.50000000000000011</v>
      </c>
      <c r="C1551" s="22">
        <f>Électricité!P5188</f>
        <v>0</v>
      </c>
      <c r="D1551" s="22">
        <f>Électricité!S5188</f>
        <v>0</v>
      </c>
      <c r="E1551" s="23" t="str">
        <f t="shared" si="52"/>
        <v>08/04/2019 12:00:00 PM</v>
      </c>
      <c r="F1551" s="23" t="str">
        <f t="shared" si="51"/>
        <v>Aug</v>
      </c>
    </row>
    <row r="1552" spans="1:6" x14ac:dyDescent="0.4">
      <c r="A1552" s="20">
        <f>Électricité!N5189</f>
        <v>43681</v>
      </c>
      <c r="B1552" s="21">
        <f>Électricité!O5189</f>
        <v>0.54166666666666674</v>
      </c>
      <c r="C1552" s="22">
        <f>Électricité!P5189</f>
        <v>0</v>
      </c>
      <c r="D1552" s="22">
        <f>Électricité!S5189</f>
        <v>0</v>
      </c>
      <c r="E1552" s="23" t="str">
        <f t="shared" si="52"/>
        <v>08/04/2019 01:00:00 PM</v>
      </c>
      <c r="F1552" s="23" t="str">
        <f t="shared" si="51"/>
        <v>Aug</v>
      </c>
    </row>
    <row r="1553" spans="1:6" x14ac:dyDescent="0.4">
      <c r="A1553" s="20">
        <f>Électricité!N5190</f>
        <v>43681</v>
      </c>
      <c r="B1553" s="21">
        <f>Électricité!O5190</f>
        <v>0.58333333333333337</v>
      </c>
      <c r="C1553" s="22">
        <f>Électricité!P5190</f>
        <v>0</v>
      </c>
      <c r="D1553" s="22">
        <f>Électricité!S5190</f>
        <v>0</v>
      </c>
      <c r="E1553" s="23" t="str">
        <f t="shared" si="52"/>
        <v>08/04/2019 02:00:00 PM</v>
      </c>
      <c r="F1553" s="23" t="str">
        <f t="shared" si="51"/>
        <v>Aug</v>
      </c>
    </row>
    <row r="1554" spans="1:6" x14ac:dyDescent="0.4">
      <c r="A1554" s="20">
        <f>Électricité!N5191</f>
        <v>43681</v>
      </c>
      <c r="B1554" s="21">
        <f>Électricité!O5191</f>
        <v>0.62500000000000011</v>
      </c>
      <c r="C1554" s="22">
        <f>Électricité!P5191</f>
        <v>0</v>
      </c>
      <c r="D1554" s="22">
        <f>Électricité!S5191</f>
        <v>0</v>
      </c>
      <c r="E1554" s="23" t="str">
        <f t="shared" si="52"/>
        <v>08/04/2019 03:00:00 PM</v>
      </c>
      <c r="F1554" s="23" t="str">
        <f t="shared" si="51"/>
        <v>Aug</v>
      </c>
    </row>
    <row r="1555" spans="1:6" x14ac:dyDescent="0.4">
      <c r="A1555" s="20">
        <f>Électricité!N5192</f>
        <v>43681</v>
      </c>
      <c r="B1555" s="21">
        <f>Électricité!O5192</f>
        <v>0.66666666666666674</v>
      </c>
      <c r="C1555" s="22">
        <f>Électricité!P5192</f>
        <v>0</v>
      </c>
      <c r="D1555" s="22">
        <f>Électricité!S5192</f>
        <v>0</v>
      </c>
      <c r="E1555" s="23" t="str">
        <f t="shared" si="52"/>
        <v>08/04/2019 04:00:00 PM</v>
      </c>
      <c r="F1555" s="23" t="str">
        <f t="shared" si="51"/>
        <v>Aug</v>
      </c>
    </row>
    <row r="1556" spans="1:6" x14ac:dyDescent="0.4">
      <c r="A1556" s="20">
        <f>Électricité!N5193</f>
        <v>43681</v>
      </c>
      <c r="B1556" s="21">
        <f>Électricité!O5193</f>
        <v>0.70833333333333337</v>
      </c>
      <c r="C1556" s="22">
        <f>Électricité!P5193</f>
        <v>0</v>
      </c>
      <c r="D1556" s="22">
        <f>Électricité!S5193</f>
        <v>0</v>
      </c>
      <c r="E1556" s="23" t="str">
        <f t="shared" si="52"/>
        <v>08/04/2019 05:00:00 PM</v>
      </c>
      <c r="F1556" s="23" t="str">
        <f t="shared" si="51"/>
        <v>Aug</v>
      </c>
    </row>
    <row r="1557" spans="1:6" x14ac:dyDescent="0.4">
      <c r="A1557" s="20">
        <f>Électricité!N5194</f>
        <v>43681</v>
      </c>
      <c r="B1557" s="21">
        <f>Électricité!O5194</f>
        <v>0.75000000000000011</v>
      </c>
      <c r="C1557" s="22">
        <f>Électricité!P5194</f>
        <v>0</v>
      </c>
      <c r="D1557" s="22">
        <f>Électricité!S5194</f>
        <v>0</v>
      </c>
      <c r="E1557" s="23" t="str">
        <f t="shared" si="52"/>
        <v>08/04/2019 06:00:00 PM</v>
      </c>
      <c r="F1557" s="23" t="str">
        <f t="shared" si="51"/>
        <v>Aug</v>
      </c>
    </row>
    <row r="1558" spans="1:6" x14ac:dyDescent="0.4">
      <c r="A1558" s="20">
        <f>Électricité!N5195</f>
        <v>43681</v>
      </c>
      <c r="B1558" s="21">
        <f>Électricité!O5195</f>
        <v>0.79166666666666674</v>
      </c>
      <c r="C1558" s="22">
        <f>Électricité!P5195</f>
        <v>0</v>
      </c>
      <c r="D1558" s="22">
        <f>Électricité!S5195</f>
        <v>0</v>
      </c>
      <c r="E1558" s="23" t="str">
        <f t="shared" si="52"/>
        <v>08/04/2019 07:00:00 PM</v>
      </c>
      <c r="F1558" s="23" t="str">
        <f t="shared" si="51"/>
        <v>Aug</v>
      </c>
    </row>
    <row r="1559" spans="1:6" x14ac:dyDescent="0.4">
      <c r="A1559" s="20">
        <f>Électricité!N5196</f>
        <v>43681</v>
      </c>
      <c r="B1559" s="21">
        <f>Électricité!O5196</f>
        <v>0.83333333333333337</v>
      </c>
      <c r="C1559" s="22">
        <f>Électricité!P5196</f>
        <v>0</v>
      </c>
      <c r="D1559" s="22">
        <f>Électricité!S5196</f>
        <v>0</v>
      </c>
      <c r="E1559" s="23" t="str">
        <f t="shared" si="52"/>
        <v>08/04/2019 08:00:00 PM</v>
      </c>
      <c r="F1559" s="23" t="str">
        <f t="shared" si="51"/>
        <v>Aug</v>
      </c>
    </row>
    <row r="1560" spans="1:6" x14ac:dyDescent="0.4">
      <c r="A1560" s="20">
        <f>Électricité!N5197</f>
        <v>43681</v>
      </c>
      <c r="B1560" s="21">
        <f>Électricité!O5197</f>
        <v>0.87500000000000011</v>
      </c>
      <c r="C1560" s="22">
        <f>Électricité!P5197</f>
        <v>0</v>
      </c>
      <c r="D1560" s="22">
        <f>Électricité!S5197</f>
        <v>0</v>
      </c>
      <c r="E1560" s="23" t="str">
        <f t="shared" si="52"/>
        <v>08/04/2019 09:00:00 PM</v>
      </c>
      <c r="F1560" s="23" t="str">
        <f t="shared" si="51"/>
        <v>Aug</v>
      </c>
    </row>
    <row r="1561" spans="1:6" x14ac:dyDescent="0.4">
      <c r="A1561" s="20">
        <f>Électricité!N5198</f>
        <v>43681</v>
      </c>
      <c r="B1561" s="21">
        <f>Électricité!O5198</f>
        <v>0.91666666666666674</v>
      </c>
      <c r="C1561" s="22">
        <f>Électricité!P5198</f>
        <v>0</v>
      </c>
      <c r="D1561" s="22">
        <f>Électricité!S5198</f>
        <v>0</v>
      </c>
      <c r="E1561" s="23" t="str">
        <f t="shared" si="52"/>
        <v>08/04/2019 10:00:00 PM</v>
      </c>
      <c r="F1561" s="23" t="str">
        <f t="shared" si="51"/>
        <v>Aug</v>
      </c>
    </row>
    <row r="1562" spans="1:6" x14ac:dyDescent="0.4">
      <c r="A1562" s="20">
        <f>Électricité!N5199</f>
        <v>43681</v>
      </c>
      <c r="B1562" s="21">
        <f>Électricité!O5199</f>
        <v>0.95833333333333337</v>
      </c>
      <c r="C1562" s="22">
        <f>Électricité!P5199</f>
        <v>0</v>
      </c>
      <c r="D1562" s="22">
        <f>Électricité!S5199</f>
        <v>0</v>
      </c>
      <c r="E1562" s="23" t="str">
        <f t="shared" si="52"/>
        <v>08/04/2019 11:00:00 PM</v>
      </c>
      <c r="F1562" s="23" t="str">
        <f t="shared" si="51"/>
        <v>Aug</v>
      </c>
    </row>
    <row r="1563" spans="1:6" x14ac:dyDescent="0.4">
      <c r="A1563" s="20">
        <f>Électricité!N5200</f>
        <v>43682</v>
      </c>
      <c r="B1563" s="21">
        <f>Électricité!O5200</f>
        <v>3.1225022567582528E-17</v>
      </c>
      <c r="C1563" s="22">
        <f>Électricité!P5200</f>
        <v>0</v>
      </c>
      <c r="D1563" s="22">
        <f>Électricité!S5200</f>
        <v>0</v>
      </c>
      <c r="E1563" s="23" t="str">
        <f t="shared" si="52"/>
        <v>08/05/2019 12:00:00 AM</v>
      </c>
      <c r="F1563" s="23" t="str">
        <f t="shared" si="51"/>
        <v>Aug</v>
      </c>
    </row>
    <row r="1564" spans="1:6" x14ac:dyDescent="0.4">
      <c r="A1564" s="20">
        <f>Électricité!N5201</f>
        <v>43682</v>
      </c>
      <c r="B1564" s="21">
        <f>Électricité!O5201</f>
        <v>4.1666666666666699E-2</v>
      </c>
      <c r="C1564" s="22">
        <f>Électricité!P5201</f>
        <v>0</v>
      </c>
      <c r="D1564" s="22">
        <f>Électricité!S5201</f>
        <v>0</v>
      </c>
      <c r="E1564" s="23" t="str">
        <f t="shared" si="52"/>
        <v>08/05/2019 01:00:00 AM</v>
      </c>
      <c r="F1564" s="23" t="str">
        <f t="shared" si="51"/>
        <v>Aug</v>
      </c>
    </row>
    <row r="1565" spans="1:6" x14ac:dyDescent="0.4">
      <c r="A1565" s="20">
        <f>Électricité!N5202</f>
        <v>43682</v>
      </c>
      <c r="B1565" s="21">
        <f>Électricité!O5202</f>
        <v>8.333333333333337E-2</v>
      </c>
      <c r="C1565" s="22">
        <f>Électricité!P5202</f>
        <v>0</v>
      </c>
      <c r="D1565" s="22">
        <f>Électricité!S5202</f>
        <v>0</v>
      </c>
      <c r="E1565" s="23" t="str">
        <f t="shared" si="52"/>
        <v>08/05/2019 02:00:00 AM</v>
      </c>
      <c r="F1565" s="23" t="str">
        <f t="shared" si="51"/>
        <v>Aug</v>
      </c>
    </row>
    <row r="1566" spans="1:6" x14ac:dyDescent="0.4">
      <c r="A1566" s="20">
        <f>Électricité!N5203</f>
        <v>43682</v>
      </c>
      <c r="B1566" s="21">
        <f>Électricité!O5203</f>
        <v>0.12500000000000006</v>
      </c>
      <c r="C1566" s="22">
        <f>Électricité!P5203</f>
        <v>0</v>
      </c>
      <c r="D1566" s="22">
        <f>Électricité!S5203</f>
        <v>0</v>
      </c>
      <c r="E1566" s="23" t="str">
        <f t="shared" si="52"/>
        <v>08/05/2019 03:00:00 AM</v>
      </c>
      <c r="F1566" s="23" t="str">
        <f t="shared" si="51"/>
        <v>Aug</v>
      </c>
    </row>
    <row r="1567" spans="1:6" x14ac:dyDescent="0.4">
      <c r="A1567" s="20">
        <f>Électricité!N5204</f>
        <v>43682</v>
      </c>
      <c r="B1567" s="21">
        <f>Électricité!O5204</f>
        <v>0.16666666666666669</v>
      </c>
      <c r="C1567" s="22">
        <f>Électricité!P5204</f>
        <v>0</v>
      </c>
      <c r="D1567" s="22">
        <f>Électricité!S5204</f>
        <v>0</v>
      </c>
      <c r="E1567" s="23" t="str">
        <f t="shared" si="52"/>
        <v>08/05/2019 04:00:00 AM</v>
      </c>
      <c r="F1567" s="23" t="str">
        <f t="shared" si="51"/>
        <v>Aug</v>
      </c>
    </row>
    <row r="1568" spans="1:6" x14ac:dyDescent="0.4">
      <c r="A1568" s="20">
        <f>Électricité!N5205</f>
        <v>43682</v>
      </c>
      <c r="B1568" s="21">
        <f>Électricité!O5205</f>
        <v>0.20833333333333337</v>
      </c>
      <c r="C1568" s="22">
        <f>Électricité!P5205</f>
        <v>0</v>
      </c>
      <c r="D1568" s="22">
        <f>Électricité!S5205</f>
        <v>0</v>
      </c>
      <c r="E1568" s="23" t="str">
        <f t="shared" si="52"/>
        <v>08/05/2019 05:00:00 AM</v>
      </c>
      <c r="F1568" s="23" t="str">
        <f t="shared" si="51"/>
        <v>Aug</v>
      </c>
    </row>
    <row r="1569" spans="1:6" x14ac:dyDescent="0.4">
      <c r="A1569" s="20">
        <f>Électricité!N5206</f>
        <v>43682</v>
      </c>
      <c r="B1569" s="21">
        <f>Électricité!O5206</f>
        <v>0.25</v>
      </c>
      <c r="C1569" s="22">
        <f>Électricité!P5206</f>
        <v>0</v>
      </c>
      <c r="D1569" s="22">
        <f>Électricité!S5206</f>
        <v>0</v>
      </c>
      <c r="E1569" s="23" t="str">
        <f t="shared" si="52"/>
        <v>08/05/2019 06:00:00 AM</v>
      </c>
      <c r="F1569" s="23" t="str">
        <f t="shared" si="51"/>
        <v>Aug</v>
      </c>
    </row>
    <row r="1570" spans="1:6" x14ac:dyDescent="0.4">
      <c r="A1570" s="20">
        <f>Électricité!N5207</f>
        <v>43682</v>
      </c>
      <c r="B1570" s="21">
        <f>Électricité!O5207</f>
        <v>0.29166666666666669</v>
      </c>
      <c r="C1570" s="22">
        <f>Électricité!P5207</f>
        <v>0</v>
      </c>
      <c r="D1570" s="22">
        <f>Électricité!S5207</f>
        <v>0</v>
      </c>
      <c r="E1570" s="23" t="str">
        <f t="shared" si="52"/>
        <v>08/05/2019 07:00:00 AM</v>
      </c>
      <c r="F1570" s="23" t="str">
        <f t="shared" si="51"/>
        <v>Aug</v>
      </c>
    </row>
    <row r="1571" spans="1:6" x14ac:dyDescent="0.4">
      <c r="A1571" s="20">
        <f>Électricité!N5208</f>
        <v>43682</v>
      </c>
      <c r="B1571" s="21">
        <f>Électricité!O5208</f>
        <v>0.33333333333333337</v>
      </c>
      <c r="C1571" s="22">
        <f>Électricité!P5208</f>
        <v>0</v>
      </c>
      <c r="D1571" s="22">
        <f>Électricité!S5208</f>
        <v>0</v>
      </c>
      <c r="E1571" s="23" t="str">
        <f t="shared" si="52"/>
        <v>08/05/2019 08:00:00 AM</v>
      </c>
      <c r="F1571" s="23" t="str">
        <f t="shared" si="51"/>
        <v>Aug</v>
      </c>
    </row>
    <row r="1572" spans="1:6" x14ac:dyDescent="0.4">
      <c r="A1572" s="20">
        <f>Électricité!N5209</f>
        <v>43682</v>
      </c>
      <c r="B1572" s="21">
        <f>Électricité!O5209</f>
        <v>0.375</v>
      </c>
      <c r="C1572" s="22">
        <f>Électricité!P5209</f>
        <v>0</v>
      </c>
      <c r="D1572" s="22">
        <f>Électricité!S5209</f>
        <v>0</v>
      </c>
      <c r="E1572" s="23" t="str">
        <f t="shared" si="52"/>
        <v>08/05/2019 09:00:00 AM</v>
      </c>
      <c r="F1572" s="23" t="str">
        <f t="shared" si="51"/>
        <v>Aug</v>
      </c>
    </row>
    <row r="1573" spans="1:6" x14ac:dyDescent="0.4">
      <c r="A1573" s="20">
        <f>Électricité!N5210</f>
        <v>43682</v>
      </c>
      <c r="B1573" s="21">
        <f>Électricité!O5210</f>
        <v>0.41666666666666669</v>
      </c>
      <c r="C1573" s="22">
        <f>Électricité!P5210</f>
        <v>0</v>
      </c>
      <c r="D1573" s="22">
        <f>Électricité!S5210</f>
        <v>0</v>
      </c>
      <c r="E1573" s="23" t="str">
        <f t="shared" si="52"/>
        <v>08/05/2019 10:00:00 AM</v>
      </c>
      <c r="F1573" s="23" t="str">
        <f t="shared" si="51"/>
        <v>Aug</v>
      </c>
    </row>
    <row r="1574" spans="1:6" x14ac:dyDescent="0.4">
      <c r="A1574" s="20">
        <f>Électricité!N5211</f>
        <v>43682</v>
      </c>
      <c r="B1574" s="21">
        <f>Électricité!O5211</f>
        <v>0.45833333333333337</v>
      </c>
      <c r="C1574" s="22">
        <f>Électricité!P5211</f>
        <v>0</v>
      </c>
      <c r="D1574" s="22">
        <f>Électricité!S5211</f>
        <v>0</v>
      </c>
      <c r="E1574" s="23" t="str">
        <f t="shared" si="52"/>
        <v>08/05/2019 11:00:00 AM</v>
      </c>
      <c r="F1574" s="23" t="str">
        <f t="shared" si="51"/>
        <v>Aug</v>
      </c>
    </row>
    <row r="1575" spans="1:6" x14ac:dyDescent="0.4">
      <c r="A1575" s="20">
        <f>Électricité!N5212</f>
        <v>43682</v>
      </c>
      <c r="B1575" s="21">
        <f>Électricité!O5212</f>
        <v>0.50000000000000011</v>
      </c>
      <c r="C1575" s="22">
        <f>Électricité!P5212</f>
        <v>0</v>
      </c>
      <c r="D1575" s="22">
        <f>Électricité!S5212</f>
        <v>0</v>
      </c>
      <c r="E1575" s="23" t="str">
        <f t="shared" si="52"/>
        <v>08/05/2019 12:00:00 PM</v>
      </c>
      <c r="F1575" s="23" t="str">
        <f t="shared" si="51"/>
        <v>Aug</v>
      </c>
    </row>
    <row r="1576" spans="1:6" x14ac:dyDescent="0.4">
      <c r="A1576" s="20">
        <f>Électricité!N5213</f>
        <v>43682</v>
      </c>
      <c r="B1576" s="21">
        <f>Électricité!O5213</f>
        <v>0.54166666666666674</v>
      </c>
      <c r="C1576" s="22">
        <f>Électricité!P5213</f>
        <v>0</v>
      </c>
      <c r="D1576" s="22">
        <f>Électricité!S5213</f>
        <v>0</v>
      </c>
      <c r="E1576" s="23" t="str">
        <f t="shared" si="52"/>
        <v>08/05/2019 01:00:00 PM</v>
      </c>
      <c r="F1576" s="23" t="str">
        <f t="shared" si="51"/>
        <v>Aug</v>
      </c>
    </row>
    <row r="1577" spans="1:6" x14ac:dyDescent="0.4">
      <c r="A1577" s="20">
        <f>Électricité!N5214</f>
        <v>43682</v>
      </c>
      <c r="B1577" s="21">
        <f>Électricité!O5214</f>
        <v>0.58333333333333337</v>
      </c>
      <c r="C1577" s="22">
        <f>Électricité!P5214</f>
        <v>0</v>
      </c>
      <c r="D1577" s="22">
        <f>Électricité!S5214</f>
        <v>0</v>
      </c>
      <c r="E1577" s="23" t="str">
        <f t="shared" si="52"/>
        <v>08/05/2019 02:00:00 PM</v>
      </c>
      <c r="F1577" s="23" t="str">
        <f t="shared" si="51"/>
        <v>Aug</v>
      </c>
    </row>
    <row r="1578" spans="1:6" x14ac:dyDescent="0.4">
      <c r="A1578" s="20">
        <f>Électricité!N5215</f>
        <v>43682</v>
      </c>
      <c r="B1578" s="21">
        <f>Électricité!O5215</f>
        <v>0.62500000000000011</v>
      </c>
      <c r="C1578" s="22">
        <f>Électricité!P5215</f>
        <v>0</v>
      </c>
      <c r="D1578" s="22">
        <f>Électricité!S5215</f>
        <v>0</v>
      </c>
      <c r="E1578" s="23" t="str">
        <f t="shared" si="52"/>
        <v>08/05/2019 03:00:00 PM</v>
      </c>
      <c r="F1578" s="23" t="str">
        <f t="shared" si="51"/>
        <v>Aug</v>
      </c>
    </row>
    <row r="1579" spans="1:6" x14ac:dyDescent="0.4">
      <c r="A1579" s="20">
        <f>Électricité!N5216</f>
        <v>43682</v>
      </c>
      <c r="B1579" s="21">
        <f>Électricité!O5216</f>
        <v>0.66666666666666674</v>
      </c>
      <c r="C1579" s="22">
        <f>Électricité!P5216</f>
        <v>0</v>
      </c>
      <c r="D1579" s="22">
        <f>Électricité!S5216</f>
        <v>0</v>
      </c>
      <c r="E1579" s="23" t="str">
        <f t="shared" si="52"/>
        <v>08/05/2019 04:00:00 PM</v>
      </c>
      <c r="F1579" s="23" t="str">
        <f t="shared" si="51"/>
        <v>Aug</v>
      </c>
    </row>
    <row r="1580" spans="1:6" x14ac:dyDescent="0.4">
      <c r="A1580" s="20">
        <f>Électricité!N5217</f>
        <v>43682</v>
      </c>
      <c r="B1580" s="21">
        <f>Électricité!O5217</f>
        <v>0.70833333333333337</v>
      </c>
      <c r="C1580" s="22">
        <f>Électricité!P5217</f>
        <v>0</v>
      </c>
      <c r="D1580" s="22">
        <f>Électricité!S5217</f>
        <v>0</v>
      </c>
      <c r="E1580" s="23" t="str">
        <f t="shared" si="52"/>
        <v>08/05/2019 05:00:00 PM</v>
      </c>
      <c r="F1580" s="23" t="str">
        <f t="shared" si="51"/>
        <v>Aug</v>
      </c>
    </row>
    <row r="1581" spans="1:6" x14ac:dyDescent="0.4">
      <c r="A1581" s="20">
        <f>Électricité!N5218</f>
        <v>43682</v>
      </c>
      <c r="B1581" s="21">
        <f>Électricité!O5218</f>
        <v>0.75000000000000011</v>
      </c>
      <c r="C1581" s="22">
        <f>Électricité!P5218</f>
        <v>0</v>
      </c>
      <c r="D1581" s="22">
        <f>Électricité!S5218</f>
        <v>0</v>
      </c>
      <c r="E1581" s="23" t="str">
        <f t="shared" si="52"/>
        <v>08/05/2019 06:00:00 PM</v>
      </c>
      <c r="F1581" s="23" t="str">
        <f t="shared" si="51"/>
        <v>Aug</v>
      </c>
    </row>
    <row r="1582" spans="1:6" x14ac:dyDescent="0.4">
      <c r="A1582" s="20">
        <f>Électricité!N5219</f>
        <v>43682</v>
      </c>
      <c r="B1582" s="21">
        <f>Électricité!O5219</f>
        <v>0.79166666666666674</v>
      </c>
      <c r="C1582" s="22">
        <f>Électricité!P5219</f>
        <v>0</v>
      </c>
      <c r="D1582" s="22">
        <f>Électricité!S5219</f>
        <v>0</v>
      </c>
      <c r="E1582" s="23" t="str">
        <f t="shared" si="52"/>
        <v>08/05/2019 07:00:00 PM</v>
      </c>
      <c r="F1582" s="23" t="str">
        <f t="shared" si="51"/>
        <v>Aug</v>
      </c>
    </row>
    <row r="1583" spans="1:6" x14ac:dyDescent="0.4">
      <c r="A1583" s="20">
        <f>Électricité!N5220</f>
        <v>43682</v>
      </c>
      <c r="B1583" s="21">
        <f>Électricité!O5220</f>
        <v>0.83333333333333337</v>
      </c>
      <c r="C1583" s="22">
        <f>Électricité!P5220</f>
        <v>0</v>
      </c>
      <c r="D1583" s="22">
        <f>Électricité!S5220</f>
        <v>0</v>
      </c>
      <c r="E1583" s="23" t="str">
        <f t="shared" si="52"/>
        <v>08/05/2019 08:00:00 PM</v>
      </c>
      <c r="F1583" s="23" t="str">
        <f t="shared" si="51"/>
        <v>Aug</v>
      </c>
    </row>
    <row r="1584" spans="1:6" x14ac:dyDescent="0.4">
      <c r="A1584" s="20">
        <f>Électricité!N5221</f>
        <v>43682</v>
      </c>
      <c r="B1584" s="21">
        <f>Électricité!O5221</f>
        <v>0.87500000000000011</v>
      </c>
      <c r="C1584" s="22">
        <f>Électricité!P5221</f>
        <v>0</v>
      </c>
      <c r="D1584" s="22">
        <f>Électricité!S5221</f>
        <v>0</v>
      </c>
      <c r="E1584" s="23" t="str">
        <f t="shared" si="52"/>
        <v>08/05/2019 09:00:00 PM</v>
      </c>
      <c r="F1584" s="23" t="str">
        <f t="shared" si="51"/>
        <v>Aug</v>
      </c>
    </row>
    <row r="1585" spans="1:6" x14ac:dyDescent="0.4">
      <c r="A1585" s="20">
        <f>Électricité!N5222</f>
        <v>43682</v>
      </c>
      <c r="B1585" s="21">
        <f>Électricité!O5222</f>
        <v>0.91666666666666674</v>
      </c>
      <c r="C1585" s="22">
        <f>Électricité!P5222</f>
        <v>0</v>
      </c>
      <c r="D1585" s="22">
        <f>Électricité!S5222</f>
        <v>0</v>
      </c>
      <c r="E1585" s="23" t="str">
        <f t="shared" si="52"/>
        <v>08/05/2019 10:00:00 PM</v>
      </c>
      <c r="F1585" s="23" t="str">
        <f t="shared" si="51"/>
        <v>Aug</v>
      </c>
    </row>
    <row r="1586" spans="1:6" x14ac:dyDescent="0.4">
      <c r="A1586" s="20">
        <f>Électricité!N5223</f>
        <v>43682</v>
      </c>
      <c r="B1586" s="21">
        <f>Électricité!O5223</f>
        <v>0.95833333333333337</v>
      </c>
      <c r="C1586" s="22">
        <f>Électricité!P5223</f>
        <v>0</v>
      </c>
      <c r="D1586" s="22">
        <f>Électricité!S5223</f>
        <v>0</v>
      </c>
      <c r="E1586" s="23" t="str">
        <f t="shared" si="52"/>
        <v>08/05/2019 11:00:00 PM</v>
      </c>
      <c r="F1586" s="23" t="str">
        <f t="shared" si="51"/>
        <v>Aug</v>
      </c>
    </row>
    <row r="1587" spans="1:6" x14ac:dyDescent="0.4">
      <c r="A1587" s="20">
        <f>Électricité!N5224</f>
        <v>43683</v>
      </c>
      <c r="B1587" s="21">
        <f>Électricité!O5224</f>
        <v>3.1225022567582528E-17</v>
      </c>
      <c r="C1587" s="22">
        <f>Électricité!P5224</f>
        <v>0</v>
      </c>
      <c r="D1587" s="22">
        <f>Électricité!S5224</f>
        <v>0</v>
      </c>
      <c r="E1587" s="23" t="str">
        <f t="shared" si="52"/>
        <v>08/06/2019 12:00:00 AM</v>
      </c>
      <c r="F1587" s="23" t="str">
        <f t="shared" si="51"/>
        <v>Aug</v>
      </c>
    </row>
    <row r="1588" spans="1:6" x14ac:dyDescent="0.4">
      <c r="A1588" s="20">
        <f>Électricité!N5225</f>
        <v>43683</v>
      </c>
      <c r="B1588" s="21">
        <f>Électricité!O5225</f>
        <v>4.1666666666666699E-2</v>
      </c>
      <c r="C1588" s="22">
        <f>Électricité!P5225</f>
        <v>0</v>
      </c>
      <c r="D1588" s="22">
        <f>Électricité!S5225</f>
        <v>0</v>
      </c>
      <c r="E1588" s="23" t="str">
        <f t="shared" si="52"/>
        <v>08/06/2019 01:00:00 AM</v>
      </c>
      <c r="F1588" s="23" t="str">
        <f t="shared" si="51"/>
        <v>Aug</v>
      </c>
    </row>
    <row r="1589" spans="1:6" x14ac:dyDescent="0.4">
      <c r="A1589" s="20">
        <f>Électricité!N5226</f>
        <v>43683</v>
      </c>
      <c r="B1589" s="21">
        <f>Électricité!O5226</f>
        <v>8.333333333333337E-2</v>
      </c>
      <c r="C1589" s="22">
        <f>Électricité!P5226</f>
        <v>0</v>
      </c>
      <c r="D1589" s="22">
        <f>Électricité!S5226</f>
        <v>0</v>
      </c>
      <c r="E1589" s="23" t="str">
        <f t="shared" si="52"/>
        <v>08/06/2019 02:00:00 AM</v>
      </c>
      <c r="F1589" s="23" t="str">
        <f t="shared" si="51"/>
        <v>Aug</v>
      </c>
    </row>
    <row r="1590" spans="1:6" x14ac:dyDescent="0.4">
      <c r="A1590" s="20">
        <f>Électricité!N5227</f>
        <v>43683</v>
      </c>
      <c r="B1590" s="21">
        <f>Électricité!O5227</f>
        <v>0.12500000000000006</v>
      </c>
      <c r="C1590" s="22">
        <f>Électricité!P5227</f>
        <v>0</v>
      </c>
      <c r="D1590" s="22">
        <f>Électricité!S5227</f>
        <v>0</v>
      </c>
      <c r="E1590" s="23" t="str">
        <f t="shared" si="52"/>
        <v>08/06/2019 03:00:00 AM</v>
      </c>
      <c r="F1590" s="23" t="str">
        <f t="shared" si="51"/>
        <v>Aug</v>
      </c>
    </row>
    <row r="1591" spans="1:6" x14ac:dyDescent="0.4">
      <c r="A1591" s="20">
        <f>Électricité!N5228</f>
        <v>43683</v>
      </c>
      <c r="B1591" s="21">
        <f>Électricité!O5228</f>
        <v>0.16666666666666669</v>
      </c>
      <c r="C1591" s="22">
        <f>Électricité!P5228</f>
        <v>0</v>
      </c>
      <c r="D1591" s="22">
        <f>Électricité!S5228</f>
        <v>0</v>
      </c>
      <c r="E1591" s="23" t="str">
        <f t="shared" si="52"/>
        <v>08/06/2019 04:00:00 AM</v>
      </c>
      <c r="F1591" s="23" t="str">
        <f t="shared" si="51"/>
        <v>Aug</v>
      </c>
    </row>
    <row r="1592" spans="1:6" x14ac:dyDescent="0.4">
      <c r="A1592" s="20">
        <f>Électricité!N5229</f>
        <v>43683</v>
      </c>
      <c r="B1592" s="21">
        <f>Électricité!O5229</f>
        <v>0.20833333333333337</v>
      </c>
      <c r="C1592" s="22">
        <f>Électricité!P5229</f>
        <v>0</v>
      </c>
      <c r="D1592" s="22">
        <f>Électricité!S5229</f>
        <v>0</v>
      </c>
      <c r="E1592" s="23" t="str">
        <f t="shared" si="52"/>
        <v>08/06/2019 05:00:00 AM</v>
      </c>
      <c r="F1592" s="23" t="str">
        <f t="shared" si="51"/>
        <v>Aug</v>
      </c>
    </row>
    <row r="1593" spans="1:6" x14ac:dyDescent="0.4">
      <c r="A1593" s="20">
        <f>Électricité!N5230</f>
        <v>43683</v>
      </c>
      <c r="B1593" s="21">
        <f>Électricité!O5230</f>
        <v>0.25</v>
      </c>
      <c r="C1593" s="22">
        <f>Électricité!P5230</f>
        <v>0</v>
      </c>
      <c r="D1593" s="22">
        <f>Électricité!S5230</f>
        <v>0</v>
      </c>
      <c r="E1593" s="23" t="str">
        <f t="shared" si="52"/>
        <v>08/06/2019 06:00:00 AM</v>
      </c>
      <c r="F1593" s="23" t="str">
        <f t="shared" si="51"/>
        <v>Aug</v>
      </c>
    </row>
    <row r="1594" spans="1:6" x14ac:dyDescent="0.4">
      <c r="A1594" s="20">
        <f>Électricité!N5231</f>
        <v>43683</v>
      </c>
      <c r="B1594" s="21">
        <f>Électricité!O5231</f>
        <v>0.29166666666666669</v>
      </c>
      <c r="C1594" s="22">
        <f>Électricité!P5231</f>
        <v>0</v>
      </c>
      <c r="D1594" s="22">
        <f>Électricité!S5231</f>
        <v>0</v>
      </c>
      <c r="E1594" s="23" t="str">
        <f t="shared" si="52"/>
        <v>08/06/2019 07:00:00 AM</v>
      </c>
      <c r="F1594" s="23" t="str">
        <f t="shared" si="51"/>
        <v>Aug</v>
      </c>
    </row>
    <row r="1595" spans="1:6" x14ac:dyDescent="0.4">
      <c r="A1595" s="20">
        <f>Électricité!N5232</f>
        <v>43683</v>
      </c>
      <c r="B1595" s="21">
        <f>Électricité!O5232</f>
        <v>0.33333333333333337</v>
      </c>
      <c r="C1595" s="22">
        <f>Électricité!P5232</f>
        <v>0</v>
      </c>
      <c r="D1595" s="22">
        <f>Électricité!S5232</f>
        <v>0</v>
      </c>
      <c r="E1595" s="23" t="str">
        <f t="shared" si="52"/>
        <v>08/06/2019 08:00:00 AM</v>
      </c>
      <c r="F1595" s="23" t="str">
        <f t="shared" si="51"/>
        <v>Aug</v>
      </c>
    </row>
    <row r="1596" spans="1:6" x14ac:dyDescent="0.4">
      <c r="A1596" s="20">
        <f>Électricité!N5233</f>
        <v>43683</v>
      </c>
      <c r="B1596" s="21">
        <f>Électricité!O5233</f>
        <v>0.375</v>
      </c>
      <c r="C1596" s="22">
        <f>Électricité!P5233</f>
        <v>0</v>
      </c>
      <c r="D1596" s="22">
        <f>Électricité!S5233</f>
        <v>0</v>
      </c>
      <c r="E1596" s="23" t="str">
        <f t="shared" si="52"/>
        <v>08/06/2019 09:00:00 AM</v>
      </c>
      <c r="F1596" s="23" t="str">
        <f t="shared" si="51"/>
        <v>Aug</v>
      </c>
    </row>
    <row r="1597" spans="1:6" x14ac:dyDescent="0.4">
      <c r="A1597" s="20">
        <f>Électricité!N5234</f>
        <v>43683</v>
      </c>
      <c r="B1597" s="21">
        <f>Électricité!O5234</f>
        <v>0.41666666666666669</v>
      </c>
      <c r="C1597" s="22">
        <f>Électricité!P5234</f>
        <v>0</v>
      </c>
      <c r="D1597" s="22">
        <f>Électricité!S5234</f>
        <v>0</v>
      </c>
      <c r="E1597" s="23" t="str">
        <f t="shared" si="52"/>
        <v>08/06/2019 10:00:00 AM</v>
      </c>
      <c r="F1597" s="23" t="str">
        <f t="shared" si="51"/>
        <v>Aug</v>
      </c>
    </row>
    <row r="1598" spans="1:6" x14ac:dyDescent="0.4">
      <c r="A1598" s="20">
        <f>Électricité!N5235</f>
        <v>43683</v>
      </c>
      <c r="B1598" s="21">
        <f>Électricité!O5235</f>
        <v>0.45833333333333337</v>
      </c>
      <c r="C1598" s="22">
        <f>Électricité!P5235</f>
        <v>0</v>
      </c>
      <c r="D1598" s="22">
        <f>Électricité!S5235</f>
        <v>0</v>
      </c>
      <c r="E1598" s="23" t="str">
        <f t="shared" si="52"/>
        <v>08/06/2019 11:00:00 AM</v>
      </c>
      <c r="F1598" s="23" t="str">
        <f t="shared" si="51"/>
        <v>Aug</v>
      </c>
    </row>
    <row r="1599" spans="1:6" x14ac:dyDescent="0.4">
      <c r="A1599" s="20">
        <f>Électricité!N5236</f>
        <v>43683</v>
      </c>
      <c r="B1599" s="21">
        <f>Électricité!O5236</f>
        <v>0.50000000000000011</v>
      </c>
      <c r="C1599" s="22">
        <f>Électricité!P5236</f>
        <v>0</v>
      </c>
      <c r="D1599" s="22">
        <f>Électricité!S5236</f>
        <v>0</v>
      </c>
      <c r="E1599" s="23" t="str">
        <f t="shared" si="52"/>
        <v>08/06/2019 12:00:00 PM</v>
      </c>
      <c r="F1599" s="23" t="str">
        <f t="shared" si="51"/>
        <v>Aug</v>
      </c>
    </row>
    <row r="1600" spans="1:6" x14ac:dyDescent="0.4">
      <c r="A1600" s="20">
        <f>Électricité!N5237</f>
        <v>43683</v>
      </c>
      <c r="B1600" s="21">
        <f>Électricité!O5237</f>
        <v>0.54166666666666674</v>
      </c>
      <c r="C1600" s="22">
        <f>Électricité!P5237</f>
        <v>0</v>
      </c>
      <c r="D1600" s="22">
        <f>Électricité!S5237</f>
        <v>0</v>
      </c>
      <c r="E1600" s="23" t="str">
        <f t="shared" si="52"/>
        <v>08/06/2019 01:00:00 PM</v>
      </c>
      <c r="F1600" s="23" t="str">
        <f t="shared" si="51"/>
        <v>Aug</v>
      </c>
    </row>
    <row r="1601" spans="1:6" x14ac:dyDescent="0.4">
      <c r="A1601" s="20">
        <f>Électricité!N5238</f>
        <v>43683</v>
      </c>
      <c r="B1601" s="21">
        <f>Électricité!O5238</f>
        <v>0.58333333333333337</v>
      </c>
      <c r="C1601" s="22">
        <f>Électricité!P5238</f>
        <v>0</v>
      </c>
      <c r="D1601" s="22">
        <f>Électricité!S5238</f>
        <v>0</v>
      </c>
      <c r="E1601" s="23" t="str">
        <f t="shared" si="52"/>
        <v>08/06/2019 02:00:00 PM</v>
      </c>
      <c r="F1601" s="23" t="str">
        <f t="shared" si="51"/>
        <v>Aug</v>
      </c>
    </row>
    <row r="1602" spans="1:6" x14ac:dyDescent="0.4">
      <c r="A1602" s="20">
        <f>Électricité!N5239</f>
        <v>43683</v>
      </c>
      <c r="B1602" s="21">
        <f>Électricité!O5239</f>
        <v>0.62500000000000011</v>
      </c>
      <c r="C1602" s="22">
        <f>Électricité!P5239</f>
        <v>0</v>
      </c>
      <c r="D1602" s="22">
        <f>Électricité!S5239</f>
        <v>0</v>
      </c>
      <c r="E1602" s="23" t="str">
        <f t="shared" si="52"/>
        <v>08/06/2019 03:00:00 PM</v>
      </c>
      <c r="F1602" s="23" t="str">
        <f t="shared" si="51"/>
        <v>Aug</v>
      </c>
    </row>
    <row r="1603" spans="1:6" x14ac:dyDescent="0.4">
      <c r="A1603" s="20">
        <f>Électricité!N5240</f>
        <v>43683</v>
      </c>
      <c r="B1603" s="21">
        <f>Électricité!O5240</f>
        <v>0.66666666666666674</v>
      </c>
      <c r="C1603" s="22">
        <f>Électricité!P5240</f>
        <v>0</v>
      </c>
      <c r="D1603" s="22">
        <f>Électricité!S5240</f>
        <v>0</v>
      </c>
      <c r="E1603" s="23" t="str">
        <f t="shared" si="52"/>
        <v>08/06/2019 04:00:00 PM</v>
      </c>
      <c r="F1603" s="23" t="str">
        <f t="shared" ref="F1603:F1666" si="53">TEXT(A1603,"mmm")</f>
        <v>Aug</v>
      </c>
    </row>
    <row r="1604" spans="1:6" x14ac:dyDescent="0.4">
      <c r="A1604" s="20">
        <f>Électricité!N5241</f>
        <v>43683</v>
      </c>
      <c r="B1604" s="21">
        <f>Électricité!O5241</f>
        <v>0.70833333333333337</v>
      </c>
      <c r="C1604" s="22">
        <f>Électricité!P5241</f>
        <v>0</v>
      </c>
      <c r="D1604" s="22">
        <f>Électricité!S5241</f>
        <v>0</v>
      </c>
      <c r="E1604" s="23" t="str">
        <f t="shared" si="52"/>
        <v>08/06/2019 05:00:00 PM</v>
      </c>
      <c r="F1604" s="23" t="str">
        <f t="shared" si="53"/>
        <v>Aug</v>
      </c>
    </row>
    <row r="1605" spans="1:6" x14ac:dyDescent="0.4">
      <c r="A1605" s="20">
        <f>Électricité!N5242</f>
        <v>43683</v>
      </c>
      <c r="B1605" s="21">
        <f>Électricité!O5242</f>
        <v>0.75000000000000011</v>
      </c>
      <c r="C1605" s="22">
        <f>Électricité!P5242</f>
        <v>0</v>
      </c>
      <c r="D1605" s="22">
        <f>Électricité!S5242</f>
        <v>0</v>
      </c>
      <c r="E1605" s="23" t="str">
        <f t="shared" si="52"/>
        <v>08/06/2019 06:00:00 PM</v>
      </c>
      <c r="F1605" s="23" t="str">
        <f t="shared" si="53"/>
        <v>Aug</v>
      </c>
    </row>
    <row r="1606" spans="1:6" x14ac:dyDescent="0.4">
      <c r="A1606" s="20">
        <f>Électricité!N5243</f>
        <v>43683</v>
      </c>
      <c r="B1606" s="21">
        <f>Électricité!O5243</f>
        <v>0.79166666666666674</v>
      </c>
      <c r="C1606" s="22">
        <f>Électricité!P5243</f>
        <v>0</v>
      </c>
      <c r="D1606" s="22">
        <f>Électricité!S5243</f>
        <v>0</v>
      </c>
      <c r="E1606" s="23" t="str">
        <f t="shared" si="52"/>
        <v>08/06/2019 07:00:00 PM</v>
      </c>
      <c r="F1606" s="23" t="str">
        <f t="shared" si="53"/>
        <v>Aug</v>
      </c>
    </row>
    <row r="1607" spans="1:6" x14ac:dyDescent="0.4">
      <c r="A1607" s="20">
        <f>Électricité!N5244</f>
        <v>43683</v>
      </c>
      <c r="B1607" s="21">
        <f>Électricité!O5244</f>
        <v>0.83333333333333337</v>
      </c>
      <c r="C1607" s="22">
        <f>Électricité!P5244</f>
        <v>0</v>
      </c>
      <c r="D1607" s="22">
        <f>Électricité!S5244</f>
        <v>0</v>
      </c>
      <c r="E1607" s="23" t="str">
        <f t="shared" si="52"/>
        <v>08/06/2019 08:00:00 PM</v>
      </c>
      <c r="F1607" s="23" t="str">
        <f t="shared" si="53"/>
        <v>Aug</v>
      </c>
    </row>
    <row r="1608" spans="1:6" x14ac:dyDescent="0.4">
      <c r="A1608" s="20">
        <f>Électricité!N5245</f>
        <v>43683</v>
      </c>
      <c r="B1608" s="21">
        <f>Électricité!O5245</f>
        <v>0.87500000000000011</v>
      </c>
      <c r="C1608" s="22">
        <f>Électricité!P5245</f>
        <v>0</v>
      </c>
      <c r="D1608" s="22">
        <f>Électricité!S5245</f>
        <v>0</v>
      </c>
      <c r="E1608" s="23" t="str">
        <f t="shared" si="52"/>
        <v>08/06/2019 09:00:00 PM</v>
      </c>
      <c r="F1608" s="23" t="str">
        <f t="shared" si="53"/>
        <v>Aug</v>
      </c>
    </row>
    <row r="1609" spans="1:6" x14ac:dyDescent="0.4">
      <c r="A1609" s="20">
        <f>Électricité!N5246</f>
        <v>43683</v>
      </c>
      <c r="B1609" s="21">
        <f>Électricité!O5246</f>
        <v>0.91666666666666674</v>
      </c>
      <c r="C1609" s="22">
        <f>Électricité!P5246</f>
        <v>0</v>
      </c>
      <c r="D1609" s="22">
        <f>Électricité!S5246</f>
        <v>0</v>
      </c>
      <c r="E1609" s="23" t="str">
        <f t="shared" si="52"/>
        <v>08/06/2019 10:00:00 PM</v>
      </c>
      <c r="F1609" s="23" t="str">
        <f t="shared" si="53"/>
        <v>Aug</v>
      </c>
    </row>
    <row r="1610" spans="1:6" x14ac:dyDescent="0.4">
      <c r="A1610" s="20">
        <f>Électricité!N5247</f>
        <v>43683</v>
      </c>
      <c r="B1610" s="21">
        <f>Électricité!O5247</f>
        <v>0.95833333333333337</v>
      </c>
      <c r="C1610" s="22">
        <f>Électricité!P5247</f>
        <v>0</v>
      </c>
      <c r="D1610" s="22">
        <f>Électricité!S5247</f>
        <v>0</v>
      </c>
      <c r="E1610" s="23" t="str">
        <f t="shared" si="52"/>
        <v>08/06/2019 11:00:00 PM</v>
      </c>
      <c r="F1610" s="23" t="str">
        <f t="shared" si="53"/>
        <v>Aug</v>
      </c>
    </row>
    <row r="1611" spans="1:6" x14ac:dyDescent="0.4">
      <c r="A1611" s="20">
        <f>Électricité!N5248</f>
        <v>43684</v>
      </c>
      <c r="B1611" s="21">
        <f>Électricité!O5248</f>
        <v>3.1225022567582528E-17</v>
      </c>
      <c r="C1611" s="22">
        <f>Électricité!P5248</f>
        <v>0</v>
      </c>
      <c r="D1611" s="22">
        <f>Électricité!S5248</f>
        <v>0</v>
      </c>
      <c r="E1611" s="23" t="str">
        <f t="shared" si="52"/>
        <v>08/07/2019 12:00:00 AM</v>
      </c>
      <c r="F1611" s="23" t="str">
        <f t="shared" si="53"/>
        <v>Aug</v>
      </c>
    </row>
    <row r="1612" spans="1:6" x14ac:dyDescent="0.4">
      <c r="A1612" s="20">
        <f>Électricité!N5249</f>
        <v>43684</v>
      </c>
      <c r="B1612" s="21">
        <f>Électricité!O5249</f>
        <v>4.1666666666666699E-2</v>
      </c>
      <c r="C1612" s="22">
        <f>Électricité!P5249</f>
        <v>0</v>
      </c>
      <c r="D1612" s="22">
        <f>Électricité!S5249</f>
        <v>0</v>
      </c>
      <c r="E1612" s="23" t="str">
        <f t="shared" ref="E1612:E1675" si="54">CONCATENATE(TEXT(A1612,"mm/dd/yyyy")," ",TEXT(B1612,"hh:mm:ss AM/PM"))</f>
        <v>08/07/2019 01:00:00 AM</v>
      </c>
      <c r="F1612" s="23" t="str">
        <f t="shared" si="53"/>
        <v>Aug</v>
      </c>
    </row>
    <row r="1613" spans="1:6" x14ac:dyDescent="0.4">
      <c r="A1613" s="20">
        <f>Électricité!N5250</f>
        <v>43684</v>
      </c>
      <c r="B1613" s="21">
        <f>Électricité!O5250</f>
        <v>8.333333333333337E-2</v>
      </c>
      <c r="C1613" s="22">
        <f>Électricité!P5250</f>
        <v>0</v>
      </c>
      <c r="D1613" s="22">
        <f>Électricité!S5250</f>
        <v>0</v>
      </c>
      <c r="E1613" s="23" t="str">
        <f t="shared" si="54"/>
        <v>08/07/2019 02:00:00 AM</v>
      </c>
      <c r="F1613" s="23" t="str">
        <f t="shared" si="53"/>
        <v>Aug</v>
      </c>
    </row>
    <row r="1614" spans="1:6" x14ac:dyDescent="0.4">
      <c r="A1614" s="20">
        <f>Électricité!N5251</f>
        <v>43684</v>
      </c>
      <c r="B1614" s="21">
        <f>Électricité!O5251</f>
        <v>0.12500000000000006</v>
      </c>
      <c r="C1614" s="22">
        <f>Électricité!P5251</f>
        <v>0</v>
      </c>
      <c r="D1614" s="22">
        <f>Électricité!S5251</f>
        <v>0</v>
      </c>
      <c r="E1614" s="23" t="str">
        <f t="shared" si="54"/>
        <v>08/07/2019 03:00:00 AM</v>
      </c>
      <c r="F1614" s="23" t="str">
        <f t="shared" si="53"/>
        <v>Aug</v>
      </c>
    </row>
    <row r="1615" spans="1:6" x14ac:dyDescent="0.4">
      <c r="A1615" s="20">
        <f>Électricité!N5252</f>
        <v>43684</v>
      </c>
      <c r="B1615" s="21">
        <f>Électricité!O5252</f>
        <v>0.16666666666666669</v>
      </c>
      <c r="C1615" s="22">
        <f>Électricité!P5252</f>
        <v>0</v>
      </c>
      <c r="D1615" s="22">
        <f>Électricité!S5252</f>
        <v>0</v>
      </c>
      <c r="E1615" s="23" t="str">
        <f t="shared" si="54"/>
        <v>08/07/2019 04:00:00 AM</v>
      </c>
      <c r="F1615" s="23" t="str">
        <f t="shared" si="53"/>
        <v>Aug</v>
      </c>
    </row>
    <row r="1616" spans="1:6" x14ac:dyDescent="0.4">
      <c r="A1616" s="20">
        <f>Électricité!N5253</f>
        <v>43684</v>
      </c>
      <c r="B1616" s="21">
        <f>Électricité!O5253</f>
        <v>0.20833333333333337</v>
      </c>
      <c r="C1616" s="22">
        <f>Électricité!P5253</f>
        <v>0</v>
      </c>
      <c r="D1616" s="22">
        <f>Électricité!S5253</f>
        <v>0</v>
      </c>
      <c r="E1616" s="23" t="str">
        <f t="shared" si="54"/>
        <v>08/07/2019 05:00:00 AM</v>
      </c>
      <c r="F1616" s="23" t="str">
        <f t="shared" si="53"/>
        <v>Aug</v>
      </c>
    </row>
    <row r="1617" spans="1:6" x14ac:dyDescent="0.4">
      <c r="A1617" s="20">
        <f>Électricité!N5254</f>
        <v>43684</v>
      </c>
      <c r="B1617" s="21">
        <f>Électricité!O5254</f>
        <v>0.25</v>
      </c>
      <c r="C1617" s="22">
        <f>Électricité!P5254</f>
        <v>0</v>
      </c>
      <c r="D1617" s="22">
        <f>Électricité!S5254</f>
        <v>0</v>
      </c>
      <c r="E1617" s="23" t="str">
        <f t="shared" si="54"/>
        <v>08/07/2019 06:00:00 AM</v>
      </c>
      <c r="F1617" s="23" t="str">
        <f t="shared" si="53"/>
        <v>Aug</v>
      </c>
    </row>
    <row r="1618" spans="1:6" x14ac:dyDescent="0.4">
      <c r="A1618" s="20">
        <f>Électricité!N5255</f>
        <v>43684</v>
      </c>
      <c r="B1618" s="21">
        <f>Électricité!O5255</f>
        <v>0.29166666666666669</v>
      </c>
      <c r="C1618" s="22">
        <f>Électricité!P5255</f>
        <v>0</v>
      </c>
      <c r="D1618" s="22">
        <f>Électricité!S5255</f>
        <v>0</v>
      </c>
      <c r="E1618" s="23" t="str">
        <f t="shared" si="54"/>
        <v>08/07/2019 07:00:00 AM</v>
      </c>
      <c r="F1618" s="23" t="str">
        <f t="shared" si="53"/>
        <v>Aug</v>
      </c>
    </row>
    <row r="1619" spans="1:6" x14ac:dyDescent="0.4">
      <c r="A1619" s="20">
        <f>Électricité!N5256</f>
        <v>43684</v>
      </c>
      <c r="B1619" s="21">
        <f>Électricité!O5256</f>
        <v>0.33333333333333337</v>
      </c>
      <c r="C1619" s="22">
        <f>Électricité!P5256</f>
        <v>0</v>
      </c>
      <c r="D1619" s="22">
        <f>Électricité!S5256</f>
        <v>0</v>
      </c>
      <c r="E1619" s="23" t="str">
        <f t="shared" si="54"/>
        <v>08/07/2019 08:00:00 AM</v>
      </c>
      <c r="F1619" s="23" t="str">
        <f t="shared" si="53"/>
        <v>Aug</v>
      </c>
    </row>
    <row r="1620" spans="1:6" x14ac:dyDescent="0.4">
      <c r="A1620" s="20">
        <f>Électricité!N5257</f>
        <v>43684</v>
      </c>
      <c r="B1620" s="21">
        <f>Électricité!O5257</f>
        <v>0.375</v>
      </c>
      <c r="C1620" s="22">
        <f>Électricité!P5257</f>
        <v>0</v>
      </c>
      <c r="D1620" s="22">
        <f>Électricité!S5257</f>
        <v>0</v>
      </c>
      <c r="E1620" s="23" t="str">
        <f t="shared" si="54"/>
        <v>08/07/2019 09:00:00 AM</v>
      </c>
      <c r="F1620" s="23" t="str">
        <f t="shared" si="53"/>
        <v>Aug</v>
      </c>
    </row>
    <row r="1621" spans="1:6" x14ac:dyDescent="0.4">
      <c r="A1621" s="20">
        <f>Électricité!N5258</f>
        <v>43684</v>
      </c>
      <c r="B1621" s="21">
        <f>Électricité!O5258</f>
        <v>0.41666666666666669</v>
      </c>
      <c r="C1621" s="22">
        <f>Électricité!P5258</f>
        <v>0</v>
      </c>
      <c r="D1621" s="22">
        <f>Électricité!S5258</f>
        <v>0</v>
      </c>
      <c r="E1621" s="23" t="str">
        <f t="shared" si="54"/>
        <v>08/07/2019 10:00:00 AM</v>
      </c>
      <c r="F1621" s="23" t="str">
        <f t="shared" si="53"/>
        <v>Aug</v>
      </c>
    </row>
    <row r="1622" spans="1:6" x14ac:dyDescent="0.4">
      <c r="A1622" s="20">
        <f>Électricité!N5259</f>
        <v>43684</v>
      </c>
      <c r="B1622" s="21">
        <f>Électricité!O5259</f>
        <v>0.45833333333333337</v>
      </c>
      <c r="C1622" s="22">
        <f>Électricité!P5259</f>
        <v>0</v>
      </c>
      <c r="D1622" s="22">
        <f>Électricité!S5259</f>
        <v>0</v>
      </c>
      <c r="E1622" s="23" t="str">
        <f t="shared" si="54"/>
        <v>08/07/2019 11:00:00 AM</v>
      </c>
      <c r="F1622" s="23" t="str">
        <f t="shared" si="53"/>
        <v>Aug</v>
      </c>
    </row>
    <row r="1623" spans="1:6" x14ac:dyDescent="0.4">
      <c r="A1623" s="20">
        <f>Électricité!N5260</f>
        <v>43684</v>
      </c>
      <c r="B1623" s="21">
        <f>Électricité!O5260</f>
        <v>0.50000000000000011</v>
      </c>
      <c r="C1623" s="22">
        <f>Électricité!P5260</f>
        <v>0</v>
      </c>
      <c r="D1623" s="22">
        <f>Électricité!S5260</f>
        <v>0</v>
      </c>
      <c r="E1623" s="23" t="str">
        <f t="shared" si="54"/>
        <v>08/07/2019 12:00:00 PM</v>
      </c>
      <c r="F1623" s="23" t="str">
        <f t="shared" si="53"/>
        <v>Aug</v>
      </c>
    </row>
    <row r="1624" spans="1:6" x14ac:dyDescent="0.4">
      <c r="A1624" s="20">
        <f>Électricité!N5261</f>
        <v>43684</v>
      </c>
      <c r="B1624" s="21">
        <f>Électricité!O5261</f>
        <v>0.54166666666666674</v>
      </c>
      <c r="C1624" s="22">
        <f>Électricité!P5261</f>
        <v>0</v>
      </c>
      <c r="D1624" s="22">
        <f>Électricité!S5261</f>
        <v>0</v>
      </c>
      <c r="E1624" s="23" t="str">
        <f t="shared" si="54"/>
        <v>08/07/2019 01:00:00 PM</v>
      </c>
      <c r="F1624" s="23" t="str">
        <f t="shared" si="53"/>
        <v>Aug</v>
      </c>
    </row>
    <row r="1625" spans="1:6" x14ac:dyDescent="0.4">
      <c r="A1625" s="20">
        <f>Électricité!N5262</f>
        <v>43684</v>
      </c>
      <c r="B1625" s="21">
        <f>Électricité!O5262</f>
        <v>0.58333333333333337</v>
      </c>
      <c r="C1625" s="22">
        <f>Électricité!P5262</f>
        <v>0</v>
      </c>
      <c r="D1625" s="22">
        <f>Électricité!S5262</f>
        <v>0</v>
      </c>
      <c r="E1625" s="23" t="str">
        <f t="shared" si="54"/>
        <v>08/07/2019 02:00:00 PM</v>
      </c>
      <c r="F1625" s="23" t="str">
        <f t="shared" si="53"/>
        <v>Aug</v>
      </c>
    </row>
    <row r="1626" spans="1:6" x14ac:dyDescent="0.4">
      <c r="A1626" s="20">
        <f>Électricité!N5263</f>
        <v>43684</v>
      </c>
      <c r="B1626" s="21">
        <f>Électricité!O5263</f>
        <v>0.62500000000000011</v>
      </c>
      <c r="C1626" s="22">
        <f>Électricité!P5263</f>
        <v>0</v>
      </c>
      <c r="D1626" s="22">
        <f>Électricité!S5263</f>
        <v>0</v>
      </c>
      <c r="E1626" s="23" t="str">
        <f t="shared" si="54"/>
        <v>08/07/2019 03:00:00 PM</v>
      </c>
      <c r="F1626" s="23" t="str">
        <f t="shared" si="53"/>
        <v>Aug</v>
      </c>
    </row>
    <row r="1627" spans="1:6" x14ac:dyDescent="0.4">
      <c r="A1627" s="20">
        <f>Électricité!N5264</f>
        <v>43684</v>
      </c>
      <c r="B1627" s="21">
        <f>Électricité!O5264</f>
        <v>0.66666666666666674</v>
      </c>
      <c r="C1627" s="22">
        <f>Électricité!P5264</f>
        <v>0</v>
      </c>
      <c r="D1627" s="22">
        <f>Électricité!S5264</f>
        <v>0</v>
      </c>
      <c r="E1627" s="23" t="str">
        <f t="shared" si="54"/>
        <v>08/07/2019 04:00:00 PM</v>
      </c>
      <c r="F1627" s="23" t="str">
        <f t="shared" si="53"/>
        <v>Aug</v>
      </c>
    </row>
    <row r="1628" spans="1:6" x14ac:dyDescent="0.4">
      <c r="A1628" s="20">
        <f>Électricité!N5265</f>
        <v>43684</v>
      </c>
      <c r="B1628" s="21">
        <f>Électricité!O5265</f>
        <v>0.70833333333333337</v>
      </c>
      <c r="C1628" s="22">
        <f>Électricité!P5265</f>
        <v>0</v>
      </c>
      <c r="D1628" s="22">
        <f>Électricité!S5265</f>
        <v>0</v>
      </c>
      <c r="E1628" s="23" t="str">
        <f t="shared" si="54"/>
        <v>08/07/2019 05:00:00 PM</v>
      </c>
      <c r="F1628" s="23" t="str">
        <f t="shared" si="53"/>
        <v>Aug</v>
      </c>
    </row>
    <row r="1629" spans="1:6" x14ac:dyDescent="0.4">
      <c r="A1629" s="20">
        <f>Électricité!N5266</f>
        <v>43684</v>
      </c>
      <c r="B1629" s="21">
        <f>Électricité!O5266</f>
        <v>0.75000000000000011</v>
      </c>
      <c r="C1629" s="22">
        <f>Électricité!P5266</f>
        <v>0</v>
      </c>
      <c r="D1629" s="22">
        <f>Électricité!S5266</f>
        <v>0</v>
      </c>
      <c r="E1629" s="23" t="str">
        <f t="shared" si="54"/>
        <v>08/07/2019 06:00:00 PM</v>
      </c>
      <c r="F1629" s="23" t="str">
        <f t="shared" si="53"/>
        <v>Aug</v>
      </c>
    </row>
    <row r="1630" spans="1:6" x14ac:dyDescent="0.4">
      <c r="A1630" s="20">
        <f>Électricité!N5267</f>
        <v>43684</v>
      </c>
      <c r="B1630" s="21">
        <f>Électricité!O5267</f>
        <v>0.79166666666666674</v>
      </c>
      <c r="C1630" s="22">
        <f>Électricité!P5267</f>
        <v>0</v>
      </c>
      <c r="D1630" s="22">
        <f>Électricité!S5267</f>
        <v>0</v>
      </c>
      <c r="E1630" s="23" t="str">
        <f t="shared" si="54"/>
        <v>08/07/2019 07:00:00 PM</v>
      </c>
      <c r="F1630" s="23" t="str">
        <f t="shared" si="53"/>
        <v>Aug</v>
      </c>
    </row>
    <row r="1631" spans="1:6" x14ac:dyDescent="0.4">
      <c r="A1631" s="20">
        <f>Électricité!N5268</f>
        <v>43684</v>
      </c>
      <c r="B1631" s="21">
        <f>Électricité!O5268</f>
        <v>0.83333333333333337</v>
      </c>
      <c r="C1631" s="22">
        <f>Électricité!P5268</f>
        <v>0</v>
      </c>
      <c r="D1631" s="22">
        <f>Électricité!S5268</f>
        <v>0</v>
      </c>
      <c r="E1631" s="23" t="str">
        <f t="shared" si="54"/>
        <v>08/07/2019 08:00:00 PM</v>
      </c>
      <c r="F1631" s="23" t="str">
        <f t="shared" si="53"/>
        <v>Aug</v>
      </c>
    </row>
    <row r="1632" spans="1:6" x14ac:dyDescent="0.4">
      <c r="A1632" s="20">
        <f>Électricité!N5269</f>
        <v>43684</v>
      </c>
      <c r="B1632" s="21">
        <f>Électricité!O5269</f>
        <v>0.87500000000000011</v>
      </c>
      <c r="C1632" s="22">
        <f>Électricité!P5269</f>
        <v>0</v>
      </c>
      <c r="D1632" s="22">
        <f>Électricité!S5269</f>
        <v>0</v>
      </c>
      <c r="E1632" s="23" t="str">
        <f t="shared" si="54"/>
        <v>08/07/2019 09:00:00 PM</v>
      </c>
      <c r="F1632" s="23" t="str">
        <f t="shared" si="53"/>
        <v>Aug</v>
      </c>
    </row>
    <row r="1633" spans="1:6" x14ac:dyDescent="0.4">
      <c r="A1633" s="20">
        <f>Électricité!N5270</f>
        <v>43684</v>
      </c>
      <c r="B1633" s="21">
        <f>Électricité!O5270</f>
        <v>0.91666666666666674</v>
      </c>
      <c r="C1633" s="22">
        <f>Électricité!P5270</f>
        <v>0</v>
      </c>
      <c r="D1633" s="22">
        <f>Électricité!S5270</f>
        <v>0</v>
      </c>
      <c r="E1633" s="23" t="str">
        <f t="shared" si="54"/>
        <v>08/07/2019 10:00:00 PM</v>
      </c>
      <c r="F1633" s="23" t="str">
        <f t="shared" si="53"/>
        <v>Aug</v>
      </c>
    </row>
    <row r="1634" spans="1:6" x14ac:dyDescent="0.4">
      <c r="A1634" s="20">
        <f>Électricité!N5271</f>
        <v>43684</v>
      </c>
      <c r="B1634" s="21">
        <f>Électricité!O5271</f>
        <v>0.95833333333333337</v>
      </c>
      <c r="C1634" s="22">
        <f>Électricité!P5271</f>
        <v>0</v>
      </c>
      <c r="D1634" s="22">
        <f>Électricité!S5271</f>
        <v>0</v>
      </c>
      <c r="E1634" s="23" t="str">
        <f t="shared" si="54"/>
        <v>08/07/2019 11:00:00 PM</v>
      </c>
      <c r="F1634" s="23" t="str">
        <f t="shared" si="53"/>
        <v>Aug</v>
      </c>
    </row>
    <row r="1635" spans="1:6" x14ac:dyDescent="0.4">
      <c r="A1635" s="20">
        <f>Électricité!N5272</f>
        <v>43685</v>
      </c>
      <c r="B1635" s="21">
        <f>Électricité!O5272</f>
        <v>3.1225022567582528E-17</v>
      </c>
      <c r="C1635" s="22">
        <f>Électricité!P5272</f>
        <v>0</v>
      </c>
      <c r="D1635" s="22">
        <f>Électricité!S5272</f>
        <v>0</v>
      </c>
      <c r="E1635" s="23" t="str">
        <f t="shared" si="54"/>
        <v>08/08/2019 12:00:00 AM</v>
      </c>
      <c r="F1635" s="23" t="str">
        <f t="shared" si="53"/>
        <v>Aug</v>
      </c>
    </row>
    <row r="1636" spans="1:6" x14ac:dyDescent="0.4">
      <c r="A1636" s="20">
        <f>Électricité!N5273</f>
        <v>43685</v>
      </c>
      <c r="B1636" s="21">
        <f>Électricité!O5273</f>
        <v>4.1666666666666699E-2</v>
      </c>
      <c r="C1636" s="22">
        <f>Électricité!P5273</f>
        <v>0</v>
      </c>
      <c r="D1636" s="22">
        <f>Électricité!S5273</f>
        <v>0</v>
      </c>
      <c r="E1636" s="23" t="str">
        <f t="shared" si="54"/>
        <v>08/08/2019 01:00:00 AM</v>
      </c>
      <c r="F1636" s="23" t="str">
        <f t="shared" si="53"/>
        <v>Aug</v>
      </c>
    </row>
    <row r="1637" spans="1:6" x14ac:dyDescent="0.4">
      <c r="A1637" s="20">
        <f>Électricité!N5274</f>
        <v>43685</v>
      </c>
      <c r="B1637" s="21">
        <f>Électricité!O5274</f>
        <v>8.333333333333337E-2</v>
      </c>
      <c r="C1637" s="22">
        <f>Électricité!P5274</f>
        <v>0</v>
      </c>
      <c r="D1637" s="22">
        <f>Électricité!S5274</f>
        <v>0</v>
      </c>
      <c r="E1637" s="23" t="str">
        <f t="shared" si="54"/>
        <v>08/08/2019 02:00:00 AM</v>
      </c>
      <c r="F1637" s="23" t="str">
        <f t="shared" si="53"/>
        <v>Aug</v>
      </c>
    </row>
    <row r="1638" spans="1:6" x14ac:dyDescent="0.4">
      <c r="A1638" s="20">
        <f>Électricité!N5275</f>
        <v>43685</v>
      </c>
      <c r="B1638" s="21">
        <f>Électricité!O5275</f>
        <v>0.12500000000000006</v>
      </c>
      <c r="C1638" s="22">
        <f>Électricité!P5275</f>
        <v>0</v>
      </c>
      <c r="D1638" s="22">
        <f>Électricité!S5275</f>
        <v>0</v>
      </c>
      <c r="E1638" s="23" t="str">
        <f t="shared" si="54"/>
        <v>08/08/2019 03:00:00 AM</v>
      </c>
      <c r="F1638" s="23" t="str">
        <f t="shared" si="53"/>
        <v>Aug</v>
      </c>
    </row>
    <row r="1639" spans="1:6" x14ac:dyDescent="0.4">
      <c r="A1639" s="20">
        <f>Électricité!N5276</f>
        <v>43685</v>
      </c>
      <c r="B1639" s="21">
        <f>Électricité!O5276</f>
        <v>0.16666666666666669</v>
      </c>
      <c r="C1639" s="22">
        <f>Électricité!P5276</f>
        <v>0</v>
      </c>
      <c r="D1639" s="22">
        <f>Électricité!S5276</f>
        <v>0</v>
      </c>
      <c r="E1639" s="23" t="str">
        <f t="shared" si="54"/>
        <v>08/08/2019 04:00:00 AM</v>
      </c>
      <c r="F1639" s="23" t="str">
        <f t="shared" si="53"/>
        <v>Aug</v>
      </c>
    </row>
    <row r="1640" spans="1:6" x14ac:dyDescent="0.4">
      <c r="A1640" s="20">
        <f>Électricité!N5277</f>
        <v>43685</v>
      </c>
      <c r="B1640" s="21">
        <f>Électricité!O5277</f>
        <v>0.20833333333333337</v>
      </c>
      <c r="C1640" s="22">
        <f>Électricité!P5277</f>
        <v>0</v>
      </c>
      <c r="D1640" s="22">
        <f>Électricité!S5277</f>
        <v>0</v>
      </c>
      <c r="E1640" s="23" t="str">
        <f t="shared" si="54"/>
        <v>08/08/2019 05:00:00 AM</v>
      </c>
      <c r="F1640" s="23" t="str">
        <f t="shared" si="53"/>
        <v>Aug</v>
      </c>
    </row>
    <row r="1641" spans="1:6" x14ac:dyDescent="0.4">
      <c r="A1641" s="20">
        <f>Électricité!N5278</f>
        <v>43685</v>
      </c>
      <c r="B1641" s="21">
        <f>Électricité!O5278</f>
        <v>0.25</v>
      </c>
      <c r="C1641" s="22">
        <f>Électricité!P5278</f>
        <v>0</v>
      </c>
      <c r="D1641" s="22">
        <f>Électricité!S5278</f>
        <v>0</v>
      </c>
      <c r="E1641" s="23" t="str">
        <f t="shared" si="54"/>
        <v>08/08/2019 06:00:00 AM</v>
      </c>
      <c r="F1641" s="23" t="str">
        <f t="shared" si="53"/>
        <v>Aug</v>
      </c>
    </row>
    <row r="1642" spans="1:6" x14ac:dyDescent="0.4">
      <c r="A1642" s="20">
        <f>Électricité!N5279</f>
        <v>43685</v>
      </c>
      <c r="B1642" s="21">
        <f>Électricité!O5279</f>
        <v>0.29166666666666669</v>
      </c>
      <c r="C1642" s="22">
        <f>Électricité!P5279</f>
        <v>0</v>
      </c>
      <c r="D1642" s="22">
        <f>Électricité!S5279</f>
        <v>0</v>
      </c>
      <c r="E1642" s="23" t="str">
        <f t="shared" si="54"/>
        <v>08/08/2019 07:00:00 AM</v>
      </c>
      <c r="F1642" s="23" t="str">
        <f t="shared" si="53"/>
        <v>Aug</v>
      </c>
    </row>
    <row r="1643" spans="1:6" x14ac:dyDescent="0.4">
      <c r="A1643" s="20">
        <f>Électricité!N5280</f>
        <v>43685</v>
      </c>
      <c r="B1643" s="21">
        <f>Électricité!O5280</f>
        <v>0.33333333333333337</v>
      </c>
      <c r="C1643" s="22">
        <f>Électricité!P5280</f>
        <v>0</v>
      </c>
      <c r="D1643" s="22">
        <f>Électricité!S5280</f>
        <v>0</v>
      </c>
      <c r="E1643" s="23" t="str">
        <f t="shared" si="54"/>
        <v>08/08/2019 08:00:00 AM</v>
      </c>
      <c r="F1643" s="23" t="str">
        <f t="shared" si="53"/>
        <v>Aug</v>
      </c>
    </row>
    <row r="1644" spans="1:6" x14ac:dyDescent="0.4">
      <c r="A1644" s="20">
        <f>Électricité!N5281</f>
        <v>43685</v>
      </c>
      <c r="B1644" s="21">
        <f>Électricité!O5281</f>
        <v>0.375</v>
      </c>
      <c r="C1644" s="22">
        <f>Électricité!P5281</f>
        <v>0</v>
      </c>
      <c r="D1644" s="22">
        <f>Électricité!S5281</f>
        <v>0</v>
      </c>
      <c r="E1644" s="23" t="str">
        <f t="shared" si="54"/>
        <v>08/08/2019 09:00:00 AM</v>
      </c>
      <c r="F1644" s="23" t="str">
        <f t="shared" si="53"/>
        <v>Aug</v>
      </c>
    </row>
    <row r="1645" spans="1:6" x14ac:dyDescent="0.4">
      <c r="A1645" s="20">
        <f>Électricité!N5282</f>
        <v>43685</v>
      </c>
      <c r="B1645" s="21">
        <f>Électricité!O5282</f>
        <v>0.41666666666666669</v>
      </c>
      <c r="C1645" s="22">
        <f>Électricité!P5282</f>
        <v>0</v>
      </c>
      <c r="D1645" s="22">
        <f>Électricité!S5282</f>
        <v>0</v>
      </c>
      <c r="E1645" s="23" t="str">
        <f t="shared" si="54"/>
        <v>08/08/2019 10:00:00 AM</v>
      </c>
      <c r="F1645" s="23" t="str">
        <f t="shared" si="53"/>
        <v>Aug</v>
      </c>
    </row>
    <row r="1646" spans="1:6" x14ac:dyDescent="0.4">
      <c r="A1646" s="20">
        <f>Électricité!N5283</f>
        <v>43685</v>
      </c>
      <c r="B1646" s="21">
        <f>Électricité!O5283</f>
        <v>0.45833333333333337</v>
      </c>
      <c r="C1646" s="22">
        <f>Électricité!P5283</f>
        <v>0</v>
      </c>
      <c r="D1646" s="22">
        <f>Électricité!S5283</f>
        <v>0</v>
      </c>
      <c r="E1646" s="23" t="str">
        <f t="shared" si="54"/>
        <v>08/08/2019 11:00:00 AM</v>
      </c>
      <c r="F1646" s="23" t="str">
        <f t="shared" si="53"/>
        <v>Aug</v>
      </c>
    </row>
    <row r="1647" spans="1:6" x14ac:dyDescent="0.4">
      <c r="A1647" s="20">
        <f>Électricité!N5284</f>
        <v>43685</v>
      </c>
      <c r="B1647" s="21">
        <f>Électricité!O5284</f>
        <v>0.50000000000000011</v>
      </c>
      <c r="C1647" s="22">
        <f>Électricité!P5284</f>
        <v>0</v>
      </c>
      <c r="D1647" s="22">
        <f>Électricité!S5284</f>
        <v>0</v>
      </c>
      <c r="E1647" s="23" t="str">
        <f t="shared" si="54"/>
        <v>08/08/2019 12:00:00 PM</v>
      </c>
      <c r="F1647" s="23" t="str">
        <f t="shared" si="53"/>
        <v>Aug</v>
      </c>
    </row>
    <row r="1648" spans="1:6" x14ac:dyDescent="0.4">
      <c r="A1648" s="20">
        <f>Électricité!N5285</f>
        <v>43685</v>
      </c>
      <c r="B1648" s="21">
        <f>Électricité!O5285</f>
        <v>0.54166666666666674</v>
      </c>
      <c r="C1648" s="22">
        <f>Électricité!P5285</f>
        <v>0</v>
      </c>
      <c r="D1648" s="22">
        <f>Électricité!S5285</f>
        <v>0</v>
      </c>
      <c r="E1648" s="23" t="str">
        <f t="shared" si="54"/>
        <v>08/08/2019 01:00:00 PM</v>
      </c>
      <c r="F1648" s="23" t="str">
        <f t="shared" si="53"/>
        <v>Aug</v>
      </c>
    </row>
    <row r="1649" spans="1:6" x14ac:dyDescent="0.4">
      <c r="A1649" s="20">
        <f>Électricité!N5286</f>
        <v>43685</v>
      </c>
      <c r="B1649" s="21">
        <f>Électricité!O5286</f>
        <v>0.58333333333333337</v>
      </c>
      <c r="C1649" s="22">
        <f>Électricité!P5286</f>
        <v>0</v>
      </c>
      <c r="D1649" s="22">
        <f>Électricité!S5286</f>
        <v>0</v>
      </c>
      <c r="E1649" s="23" t="str">
        <f t="shared" si="54"/>
        <v>08/08/2019 02:00:00 PM</v>
      </c>
      <c r="F1649" s="23" t="str">
        <f t="shared" si="53"/>
        <v>Aug</v>
      </c>
    </row>
    <row r="1650" spans="1:6" x14ac:dyDescent="0.4">
      <c r="A1650" s="20">
        <f>Électricité!N5287</f>
        <v>43685</v>
      </c>
      <c r="B1650" s="21">
        <f>Électricité!O5287</f>
        <v>0.62500000000000011</v>
      </c>
      <c r="C1650" s="22">
        <f>Électricité!P5287</f>
        <v>0</v>
      </c>
      <c r="D1650" s="22">
        <f>Électricité!S5287</f>
        <v>0</v>
      </c>
      <c r="E1650" s="23" t="str">
        <f t="shared" si="54"/>
        <v>08/08/2019 03:00:00 PM</v>
      </c>
      <c r="F1650" s="23" t="str">
        <f t="shared" si="53"/>
        <v>Aug</v>
      </c>
    </row>
    <row r="1651" spans="1:6" x14ac:dyDescent="0.4">
      <c r="A1651" s="20">
        <f>Électricité!N5288</f>
        <v>43685</v>
      </c>
      <c r="B1651" s="21">
        <f>Électricité!O5288</f>
        <v>0.66666666666666674</v>
      </c>
      <c r="C1651" s="22">
        <f>Électricité!P5288</f>
        <v>0</v>
      </c>
      <c r="D1651" s="22">
        <f>Électricité!S5288</f>
        <v>0</v>
      </c>
      <c r="E1651" s="23" t="str">
        <f t="shared" si="54"/>
        <v>08/08/2019 04:00:00 PM</v>
      </c>
      <c r="F1651" s="23" t="str">
        <f t="shared" si="53"/>
        <v>Aug</v>
      </c>
    </row>
    <row r="1652" spans="1:6" x14ac:dyDescent="0.4">
      <c r="A1652" s="20">
        <f>Électricité!N5289</f>
        <v>43685</v>
      </c>
      <c r="B1652" s="21">
        <f>Électricité!O5289</f>
        <v>0.70833333333333337</v>
      </c>
      <c r="C1652" s="22">
        <f>Électricité!P5289</f>
        <v>0</v>
      </c>
      <c r="D1652" s="22">
        <f>Électricité!S5289</f>
        <v>0</v>
      </c>
      <c r="E1652" s="23" t="str">
        <f t="shared" si="54"/>
        <v>08/08/2019 05:00:00 PM</v>
      </c>
      <c r="F1652" s="23" t="str">
        <f t="shared" si="53"/>
        <v>Aug</v>
      </c>
    </row>
    <row r="1653" spans="1:6" x14ac:dyDescent="0.4">
      <c r="A1653" s="20">
        <f>Électricité!N5290</f>
        <v>43685</v>
      </c>
      <c r="B1653" s="21">
        <f>Électricité!O5290</f>
        <v>0.75000000000000011</v>
      </c>
      <c r="C1653" s="22">
        <f>Électricité!P5290</f>
        <v>0</v>
      </c>
      <c r="D1653" s="22">
        <f>Électricité!S5290</f>
        <v>0</v>
      </c>
      <c r="E1653" s="23" t="str">
        <f t="shared" si="54"/>
        <v>08/08/2019 06:00:00 PM</v>
      </c>
      <c r="F1653" s="23" t="str">
        <f t="shared" si="53"/>
        <v>Aug</v>
      </c>
    </row>
    <row r="1654" spans="1:6" x14ac:dyDescent="0.4">
      <c r="A1654" s="20">
        <f>Électricité!N5291</f>
        <v>43685</v>
      </c>
      <c r="B1654" s="21">
        <f>Électricité!O5291</f>
        <v>0.79166666666666674</v>
      </c>
      <c r="C1654" s="22">
        <f>Électricité!P5291</f>
        <v>0</v>
      </c>
      <c r="D1654" s="22">
        <f>Électricité!S5291</f>
        <v>0</v>
      </c>
      <c r="E1654" s="23" t="str">
        <f t="shared" si="54"/>
        <v>08/08/2019 07:00:00 PM</v>
      </c>
      <c r="F1654" s="23" t="str">
        <f t="shared" si="53"/>
        <v>Aug</v>
      </c>
    </row>
    <row r="1655" spans="1:6" x14ac:dyDescent="0.4">
      <c r="A1655" s="20">
        <f>Électricité!N5292</f>
        <v>43685</v>
      </c>
      <c r="B1655" s="21">
        <f>Électricité!O5292</f>
        <v>0.83333333333333337</v>
      </c>
      <c r="C1655" s="22">
        <f>Électricité!P5292</f>
        <v>0</v>
      </c>
      <c r="D1655" s="22">
        <f>Électricité!S5292</f>
        <v>0</v>
      </c>
      <c r="E1655" s="23" t="str">
        <f t="shared" si="54"/>
        <v>08/08/2019 08:00:00 PM</v>
      </c>
      <c r="F1655" s="23" t="str">
        <f t="shared" si="53"/>
        <v>Aug</v>
      </c>
    </row>
    <row r="1656" spans="1:6" x14ac:dyDescent="0.4">
      <c r="A1656" s="20">
        <f>Électricité!N5293</f>
        <v>43685</v>
      </c>
      <c r="B1656" s="21">
        <f>Électricité!O5293</f>
        <v>0.87500000000000011</v>
      </c>
      <c r="C1656" s="22">
        <f>Électricité!P5293</f>
        <v>0</v>
      </c>
      <c r="D1656" s="22">
        <f>Électricité!S5293</f>
        <v>0</v>
      </c>
      <c r="E1656" s="23" t="str">
        <f t="shared" si="54"/>
        <v>08/08/2019 09:00:00 PM</v>
      </c>
      <c r="F1656" s="23" t="str">
        <f t="shared" si="53"/>
        <v>Aug</v>
      </c>
    </row>
    <row r="1657" spans="1:6" x14ac:dyDescent="0.4">
      <c r="A1657" s="20">
        <f>Électricité!N5294</f>
        <v>43685</v>
      </c>
      <c r="B1657" s="21">
        <f>Électricité!O5294</f>
        <v>0.91666666666666674</v>
      </c>
      <c r="C1657" s="22">
        <f>Électricité!P5294</f>
        <v>0</v>
      </c>
      <c r="D1657" s="22">
        <f>Électricité!S5294</f>
        <v>0</v>
      </c>
      <c r="E1657" s="23" t="str">
        <f t="shared" si="54"/>
        <v>08/08/2019 10:00:00 PM</v>
      </c>
      <c r="F1657" s="23" t="str">
        <f t="shared" si="53"/>
        <v>Aug</v>
      </c>
    </row>
    <row r="1658" spans="1:6" x14ac:dyDescent="0.4">
      <c r="A1658" s="20">
        <f>Électricité!N5295</f>
        <v>43685</v>
      </c>
      <c r="B1658" s="21">
        <f>Électricité!O5295</f>
        <v>0.95833333333333337</v>
      </c>
      <c r="C1658" s="22">
        <f>Électricité!P5295</f>
        <v>0</v>
      </c>
      <c r="D1658" s="22">
        <f>Électricité!S5295</f>
        <v>0</v>
      </c>
      <c r="E1658" s="23" t="str">
        <f t="shared" si="54"/>
        <v>08/08/2019 11:00:00 PM</v>
      </c>
      <c r="F1658" s="23" t="str">
        <f t="shared" si="53"/>
        <v>Aug</v>
      </c>
    </row>
    <row r="1659" spans="1:6" x14ac:dyDescent="0.4">
      <c r="A1659" s="20">
        <f>Électricité!N5296</f>
        <v>43686</v>
      </c>
      <c r="B1659" s="21">
        <f>Électricité!O5296</f>
        <v>3.1225022567582528E-17</v>
      </c>
      <c r="C1659" s="22">
        <f>Électricité!P5296</f>
        <v>0</v>
      </c>
      <c r="D1659" s="22">
        <f>Électricité!S5296</f>
        <v>0</v>
      </c>
      <c r="E1659" s="23" t="str">
        <f t="shared" si="54"/>
        <v>08/09/2019 12:00:00 AM</v>
      </c>
      <c r="F1659" s="23" t="str">
        <f t="shared" si="53"/>
        <v>Aug</v>
      </c>
    </row>
    <row r="1660" spans="1:6" x14ac:dyDescent="0.4">
      <c r="A1660" s="20">
        <f>Électricité!N5297</f>
        <v>43686</v>
      </c>
      <c r="B1660" s="21">
        <f>Électricité!O5297</f>
        <v>4.1666666666666699E-2</v>
      </c>
      <c r="C1660" s="22">
        <f>Électricité!P5297</f>
        <v>0</v>
      </c>
      <c r="D1660" s="22">
        <f>Électricité!S5297</f>
        <v>0</v>
      </c>
      <c r="E1660" s="23" t="str">
        <f t="shared" si="54"/>
        <v>08/09/2019 01:00:00 AM</v>
      </c>
      <c r="F1660" s="23" t="str">
        <f t="shared" si="53"/>
        <v>Aug</v>
      </c>
    </row>
    <row r="1661" spans="1:6" x14ac:dyDescent="0.4">
      <c r="A1661" s="20">
        <f>Électricité!N5298</f>
        <v>43686</v>
      </c>
      <c r="B1661" s="21">
        <f>Électricité!O5298</f>
        <v>8.333333333333337E-2</v>
      </c>
      <c r="C1661" s="22">
        <f>Électricité!P5298</f>
        <v>0</v>
      </c>
      <c r="D1661" s="22">
        <f>Électricité!S5298</f>
        <v>0</v>
      </c>
      <c r="E1661" s="23" t="str">
        <f t="shared" si="54"/>
        <v>08/09/2019 02:00:00 AM</v>
      </c>
      <c r="F1661" s="23" t="str">
        <f t="shared" si="53"/>
        <v>Aug</v>
      </c>
    </row>
    <row r="1662" spans="1:6" x14ac:dyDescent="0.4">
      <c r="A1662" s="20">
        <f>Électricité!N5299</f>
        <v>43686</v>
      </c>
      <c r="B1662" s="21">
        <f>Électricité!O5299</f>
        <v>0.12500000000000006</v>
      </c>
      <c r="C1662" s="22">
        <f>Électricité!P5299</f>
        <v>0</v>
      </c>
      <c r="D1662" s="22">
        <f>Électricité!S5299</f>
        <v>0</v>
      </c>
      <c r="E1662" s="23" t="str">
        <f t="shared" si="54"/>
        <v>08/09/2019 03:00:00 AM</v>
      </c>
      <c r="F1662" s="23" t="str">
        <f t="shared" si="53"/>
        <v>Aug</v>
      </c>
    </row>
    <row r="1663" spans="1:6" x14ac:dyDescent="0.4">
      <c r="A1663" s="20">
        <f>Électricité!N5300</f>
        <v>43686</v>
      </c>
      <c r="B1663" s="21">
        <f>Électricité!O5300</f>
        <v>0.16666666666666669</v>
      </c>
      <c r="C1663" s="22">
        <f>Électricité!P5300</f>
        <v>0</v>
      </c>
      <c r="D1663" s="22">
        <f>Électricité!S5300</f>
        <v>0</v>
      </c>
      <c r="E1663" s="23" t="str">
        <f t="shared" si="54"/>
        <v>08/09/2019 04:00:00 AM</v>
      </c>
      <c r="F1663" s="23" t="str">
        <f t="shared" si="53"/>
        <v>Aug</v>
      </c>
    </row>
    <row r="1664" spans="1:6" x14ac:dyDescent="0.4">
      <c r="A1664" s="20">
        <f>Électricité!N5301</f>
        <v>43686</v>
      </c>
      <c r="B1664" s="21">
        <f>Électricité!O5301</f>
        <v>0.20833333333333337</v>
      </c>
      <c r="C1664" s="22">
        <f>Électricité!P5301</f>
        <v>0</v>
      </c>
      <c r="D1664" s="22">
        <f>Électricité!S5301</f>
        <v>0</v>
      </c>
      <c r="E1664" s="23" t="str">
        <f t="shared" si="54"/>
        <v>08/09/2019 05:00:00 AM</v>
      </c>
      <c r="F1664" s="23" t="str">
        <f t="shared" si="53"/>
        <v>Aug</v>
      </c>
    </row>
    <row r="1665" spans="1:6" x14ac:dyDescent="0.4">
      <c r="A1665" s="20">
        <f>Électricité!N5302</f>
        <v>43686</v>
      </c>
      <c r="B1665" s="21">
        <f>Électricité!O5302</f>
        <v>0.25</v>
      </c>
      <c r="C1665" s="22">
        <f>Électricité!P5302</f>
        <v>0</v>
      </c>
      <c r="D1665" s="22">
        <f>Électricité!S5302</f>
        <v>0</v>
      </c>
      <c r="E1665" s="23" t="str">
        <f t="shared" si="54"/>
        <v>08/09/2019 06:00:00 AM</v>
      </c>
      <c r="F1665" s="23" t="str">
        <f t="shared" si="53"/>
        <v>Aug</v>
      </c>
    </row>
    <row r="1666" spans="1:6" x14ac:dyDescent="0.4">
      <c r="A1666" s="20">
        <f>Électricité!N5303</f>
        <v>43686</v>
      </c>
      <c r="B1666" s="21">
        <f>Électricité!O5303</f>
        <v>0.29166666666666669</v>
      </c>
      <c r="C1666" s="22">
        <f>Électricité!P5303</f>
        <v>0</v>
      </c>
      <c r="D1666" s="22">
        <f>Électricité!S5303</f>
        <v>0</v>
      </c>
      <c r="E1666" s="23" t="str">
        <f t="shared" si="54"/>
        <v>08/09/2019 07:00:00 AM</v>
      </c>
      <c r="F1666" s="23" t="str">
        <f t="shared" si="53"/>
        <v>Aug</v>
      </c>
    </row>
    <row r="1667" spans="1:6" x14ac:dyDescent="0.4">
      <c r="A1667" s="20">
        <f>Électricité!N5304</f>
        <v>43686</v>
      </c>
      <c r="B1667" s="21">
        <f>Électricité!O5304</f>
        <v>0.33333333333333337</v>
      </c>
      <c r="C1667" s="22">
        <f>Électricité!P5304</f>
        <v>0</v>
      </c>
      <c r="D1667" s="22">
        <f>Électricité!S5304</f>
        <v>0</v>
      </c>
      <c r="E1667" s="23" t="str">
        <f t="shared" si="54"/>
        <v>08/09/2019 08:00:00 AM</v>
      </c>
      <c r="F1667" s="23" t="str">
        <f t="shared" ref="F1667:F1730" si="55">TEXT(A1667,"mmm")</f>
        <v>Aug</v>
      </c>
    </row>
    <row r="1668" spans="1:6" x14ac:dyDescent="0.4">
      <c r="A1668" s="20">
        <f>Électricité!N5305</f>
        <v>43686</v>
      </c>
      <c r="B1668" s="21">
        <f>Électricité!O5305</f>
        <v>0.375</v>
      </c>
      <c r="C1668" s="22">
        <f>Électricité!P5305</f>
        <v>0</v>
      </c>
      <c r="D1668" s="22">
        <f>Électricité!S5305</f>
        <v>0</v>
      </c>
      <c r="E1668" s="23" t="str">
        <f t="shared" si="54"/>
        <v>08/09/2019 09:00:00 AM</v>
      </c>
      <c r="F1668" s="23" t="str">
        <f t="shared" si="55"/>
        <v>Aug</v>
      </c>
    </row>
    <row r="1669" spans="1:6" x14ac:dyDescent="0.4">
      <c r="A1669" s="20">
        <f>Électricité!N5306</f>
        <v>43686</v>
      </c>
      <c r="B1669" s="21">
        <f>Électricité!O5306</f>
        <v>0.41666666666666669</v>
      </c>
      <c r="C1669" s="22">
        <f>Électricité!P5306</f>
        <v>0</v>
      </c>
      <c r="D1669" s="22">
        <f>Électricité!S5306</f>
        <v>0</v>
      </c>
      <c r="E1669" s="23" t="str">
        <f t="shared" si="54"/>
        <v>08/09/2019 10:00:00 AM</v>
      </c>
      <c r="F1669" s="23" t="str">
        <f t="shared" si="55"/>
        <v>Aug</v>
      </c>
    </row>
    <row r="1670" spans="1:6" x14ac:dyDescent="0.4">
      <c r="A1670" s="20">
        <f>Électricité!N5307</f>
        <v>43686</v>
      </c>
      <c r="B1670" s="21">
        <f>Électricité!O5307</f>
        <v>0.45833333333333337</v>
      </c>
      <c r="C1670" s="22">
        <f>Électricité!P5307</f>
        <v>0</v>
      </c>
      <c r="D1670" s="22">
        <f>Électricité!S5307</f>
        <v>0</v>
      </c>
      <c r="E1670" s="23" t="str">
        <f t="shared" si="54"/>
        <v>08/09/2019 11:00:00 AM</v>
      </c>
      <c r="F1670" s="23" t="str">
        <f t="shared" si="55"/>
        <v>Aug</v>
      </c>
    </row>
    <row r="1671" spans="1:6" x14ac:dyDescent="0.4">
      <c r="A1671" s="20">
        <f>Électricité!N5308</f>
        <v>43686</v>
      </c>
      <c r="B1671" s="21">
        <f>Électricité!O5308</f>
        <v>0.50000000000000011</v>
      </c>
      <c r="C1671" s="22">
        <f>Électricité!P5308</f>
        <v>0</v>
      </c>
      <c r="D1671" s="22">
        <f>Électricité!S5308</f>
        <v>0</v>
      </c>
      <c r="E1671" s="23" t="str">
        <f t="shared" si="54"/>
        <v>08/09/2019 12:00:00 PM</v>
      </c>
      <c r="F1671" s="23" t="str">
        <f t="shared" si="55"/>
        <v>Aug</v>
      </c>
    </row>
    <row r="1672" spans="1:6" x14ac:dyDescent="0.4">
      <c r="A1672" s="20">
        <f>Électricité!N5309</f>
        <v>43686</v>
      </c>
      <c r="B1672" s="21">
        <f>Électricité!O5309</f>
        <v>0.54166666666666674</v>
      </c>
      <c r="C1672" s="22">
        <f>Électricité!P5309</f>
        <v>0</v>
      </c>
      <c r="D1672" s="22">
        <f>Électricité!S5309</f>
        <v>0</v>
      </c>
      <c r="E1672" s="23" t="str">
        <f t="shared" si="54"/>
        <v>08/09/2019 01:00:00 PM</v>
      </c>
      <c r="F1672" s="23" t="str">
        <f t="shared" si="55"/>
        <v>Aug</v>
      </c>
    </row>
    <row r="1673" spans="1:6" x14ac:dyDescent="0.4">
      <c r="A1673" s="20">
        <f>Électricité!N5310</f>
        <v>43686</v>
      </c>
      <c r="B1673" s="21">
        <f>Électricité!O5310</f>
        <v>0.58333333333333337</v>
      </c>
      <c r="C1673" s="22">
        <f>Électricité!P5310</f>
        <v>0</v>
      </c>
      <c r="D1673" s="22">
        <f>Électricité!S5310</f>
        <v>0</v>
      </c>
      <c r="E1673" s="23" t="str">
        <f t="shared" si="54"/>
        <v>08/09/2019 02:00:00 PM</v>
      </c>
      <c r="F1673" s="23" t="str">
        <f t="shared" si="55"/>
        <v>Aug</v>
      </c>
    </row>
    <row r="1674" spans="1:6" x14ac:dyDescent="0.4">
      <c r="A1674" s="20">
        <f>Électricité!N5311</f>
        <v>43686</v>
      </c>
      <c r="B1674" s="21">
        <f>Électricité!O5311</f>
        <v>0.62500000000000011</v>
      </c>
      <c r="C1674" s="22">
        <f>Électricité!P5311</f>
        <v>0</v>
      </c>
      <c r="D1674" s="22">
        <f>Électricité!S5311</f>
        <v>0</v>
      </c>
      <c r="E1674" s="23" t="str">
        <f t="shared" si="54"/>
        <v>08/09/2019 03:00:00 PM</v>
      </c>
      <c r="F1674" s="23" t="str">
        <f t="shared" si="55"/>
        <v>Aug</v>
      </c>
    </row>
    <row r="1675" spans="1:6" x14ac:dyDescent="0.4">
      <c r="A1675" s="20">
        <f>Électricité!N5312</f>
        <v>43686</v>
      </c>
      <c r="B1675" s="21">
        <f>Électricité!O5312</f>
        <v>0.66666666666666674</v>
      </c>
      <c r="C1675" s="22">
        <f>Électricité!P5312</f>
        <v>0</v>
      </c>
      <c r="D1675" s="22">
        <f>Électricité!S5312</f>
        <v>0</v>
      </c>
      <c r="E1675" s="23" t="str">
        <f t="shared" si="54"/>
        <v>08/09/2019 04:00:00 PM</v>
      </c>
      <c r="F1675" s="23" t="str">
        <f t="shared" si="55"/>
        <v>Aug</v>
      </c>
    </row>
    <row r="1676" spans="1:6" x14ac:dyDescent="0.4">
      <c r="A1676" s="20">
        <f>Électricité!N5313</f>
        <v>43686</v>
      </c>
      <c r="B1676" s="21">
        <f>Électricité!O5313</f>
        <v>0.70833333333333337</v>
      </c>
      <c r="C1676" s="22">
        <f>Électricité!P5313</f>
        <v>0</v>
      </c>
      <c r="D1676" s="22">
        <f>Électricité!S5313</f>
        <v>0</v>
      </c>
      <c r="E1676" s="23" t="str">
        <f t="shared" ref="E1676:E1739" si="56">CONCATENATE(TEXT(A1676,"mm/dd/yyyy")," ",TEXT(B1676,"hh:mm:ss AM/PM"))</f>
        <v>08/09/2019 05:00:00 PM</v>
      </c>
      <c r="F1676" s="23" t="str">
        <f t="shared" si="55"/>
        <v>Aug</v>
      </c>
    </row>
    <row r="1677" spans="1:6" x14ac:dyDescent="0.4">
      <c r="A1677" s="20">
        <f>Électricité!N5314</f>
        <v>43686</v>
      </c>
      <c r="B1677" s="21">
        <f>Électricité!O5314</f>
        <v>0.75000000000000011</v>
      </c>
      <c r="C1677" s="22">
        <f>Électricité!P5314</f>
        <v>0</v>
      </c>
      <c r="D1677" s="22">
        <f>Électricité!S5314</f>
        <v>0</v>
      </c>
      <c r="E1677" s="23" t="str">
        <f t="shared" si="56"/>
        <v>08/09/2019 06:00:00 PM</v>
      </c>
      <c r="F1677" s="23" t="str">
        <f t="shared" si="55"/>
        <v>Aug</v>
      </c>
    </row>
    <row r="1678" spans="1:6" x14ac:dyDescent="0.4">
      <c r="A1678" s="20">
        <f>Électricité!N5315</f>
        <v>43686</v>
      </c>
      <c r="B1678" s="21">
        <f>Électricité!O5315</f>
        <v>0.79166666666666674</v>
      </c>
      <c r="C1678" s="22">
        <f>Électricité!P5315</f>
        <v>0</v>
      </c>
      <c r="D1678" s="22">
        <f>Électricité!S5315</f>
        <v>0</v>
      </c>
      <c r="E1678" s="23" t="str">
        <f t="shared" si="56"/>
        <v>08/09/2019 07:00:00 PM</v>
      </c>
      <c r="F1678" s="23" t="str">
        <f t="shared" si="55"/>
        <v>Aug</v>
      </c>
    </row>
    <row r="1679" spans="1:6" x14ac:dyDescent="0.4">
      <c r="A1679" s="20">
        <f>Électricité!N5316</f>
        <v>43686</v>
      </c>
      <c r="B1679" s="21">
        <f>Électricité!O5316</f>
        <v>0.83333333333333337</v>
      </c>
      <c r="C1679" s="22">
        <f>Électricité!P5316</f>
        <v>0</v>
      </c>
      <c r="D1679" s="22">
        <f>Électricité!S5316</f>
        <v>0</v>
      </c>
      <c r="E1679" s="23" t="str">
        <f t="shared" si="56"/>
        <v>08/09/2019 08:00:00 PM</v>
      </c>
      <c r="F1679" s="23" t="str">
        <f t="shared" si="55"/>
        <v>Aug</v>
      </c>
    </row>
    <row r="1680" spans="1:6" x14ac:dyDescent="0.4">
      <c r="A1680" s="20">
        <f>Électricité!N5317</f>
        <v>43686</v>
      </c>
      <c r="B1680" s="21">
        <f>Électricité!O5317</f>
        <v>0.87500000000000011</v>
      </c>
      <c r="C1680" s="22">
        <f>Électricité!P5317</f>
        <v>0</v>
      </c>
      <c r="D1680" s="22">
        <f>Électricité!S5317</f>
        <v>0</v>
      </c>
      <c r="E1680" s="23" t="str">
        <f t="shared" si="56"/>
        <v>08/09/2019 09:00:00 PM</v>
      </c>
      <c r="F1680" s="23" t="str">
        <f t="shared" si="55"/>
        <v>Aug</v>
      </c>
    </row>
    <row r="1681" spans="1:6" x14ac:dyDescent="0.4">
      <c r="A1681" s="20">
        <f>Électricité!N5318</f>
        <v>43686</v>
      </c>
      <c r="B1681" s="21">
        <f>Électricité!O5318</f>
        <v>0.91666666666666674</v>
      </c>
      <c r="C1681" s="22">
        <f>Électricité!P5318</f>
        <v>0</v>
      </c>
      <c r="D1681" s="22">
        <f>Électricité!S5318</f>
        <v>0</v>
      </c>
      <c r="E1681" s="23" t="str">
        <f t="shared" si="56"/>
        <v>08/09/2019 10:00:00 PM</v>
      </c>
      <c r="F1681" s="23" t="str">
        <f t="shared" si="55"/>
        <v>Aug</v>
      </c>
    </row>
    <row r="1682" spans="1:6" x14ac:dyDescent="0.4">
      <c r="A1682" s="20">
        <f>Électricité!N5319</f>
        <v>43686</v>
      </c>
      <c r="B1682" s="21">
        <f>Électricité!O5319</f>
        <v>0.95833333333333337</v>
      </c>
      <c r="C1682" s="22">
        <f>Électricité!P5319</f>
        <v>0</v>
      </c>
      <c r="D1682" s="22">
        <f>Électricité!S5319</f>
        <v>0</v>
      </c>
      <c r="E1682" s="23" t="str">
        <f t="shared" si="56"/>
        <v>08/09/2019 11:00:00 PM</v>
      </c>
      <c r="F1682" s="23" t="str">
        <f t="shared" si="55"/>
        <v>Aug</v>
      </c>
    </row>
    <row r="1683" spans="1:6" x14ac:dyDescent="0.4">
      <c r="A1683" s="20">
        <f>Électricité!N5320</f>
        <v>43687</v>
      </c>
      <c r="B1683" s="21">
        <f>Électricité!O5320</f>
        <v>3.1225022567582528E-17</v>
      </c>
      <c r="C1683" s="22">
        <f>Électricité!P5320</f>
        <v>0</v>
      </c>
      <c r="D1683" s="22">
        <f>Électricité!S5320</f>
        <v>0</v>
      </c>
      <c r="E1683" s="23" t="str">
        <f t="shared" si="56"/>
        <v>08/10/2019 12:00:00 AM</v>
      </c>
      <c r="F1683" s="23" t="str">
        <f t="shared" si="55"/>
        <v>Aug</v>
      </c>
    </row>
    <row r="1684" spans="1:6" x14ac:dyDescent="0.4">
      <c r="A1684" s="20">
        <f>Électricité!N5321</f>
        <v>43687</v>
      </c>
      <c r="B1684" s="21">
        <f>Électricité!O5321</f>
        <v>4.1666666666666699E-2</v>
      </c>
      <c r="C1684" s="22">
        <f>Électricité!P5321</f>
        <v>0</v>
      </c>
      <c r="D1684" s="22">
        <f>Électricité!S5321</f>
        <v>0</v>
      </c>
      <c r="E1684" s="23" t="str">
        <f t="shared" si="56"/>
        <v>08/10/2019 01:00:00 AM</v>
      </c>
      <c r="F1684" s="23" t="str">
        <f t="shared" si="55"/>
        <v>Aug</v>
      </c>
    </row>
    <row r="1685" spans="1:6" x14ac:dyDescent="0.4">
      <c r="A1685" s="20">
        <f>Électricité!N5322</f>
        <v>43687</v>
      </c>
      <c r="B1685" s="21">
        <f>Électricité!O5322</f>
        <v>8.333333333333337E-2</v>
      </c>
      <c r="C1685" s="22">
        <f>Électricité!P5322</f>
        <v>0</v>
      </c>
      <c r="D1685" s="22">
        <f>Électricité!S5322</f>
        <v>0</v>
      </c>
      <c r="E1685" s="23" t="str">
        <f t="shared" si="56"/>
        <v>08/10/2019 02:00:00 AM</v>
      </c>
      <c r="F1685" s="23" t="str">
        <f t="shared" si="55"/>
        <v>Aug</v>
      </c>
    </row>
    <row r="1686" spans="1:6" x14ac:dyDescent="0.4">
      <c r="A1686" s="20">
        <f>Électricité!N5323</f>
        <v>43687</v>
      </c>
      <c r="B1686" s="21">
        <f>Électricité!O5323</f>
        <v>0.12500000000000006</v>
      </c>
      <c r="C1686" s="22">
        <f>Électricité!P5323</f>
        <v>0</v>
      </c>
      <c r="D1686" s="22">
        <f>Électricité!S5323</f>
        <v>0</v>
      </c>
      <c r="E1686" s="23" t="str">
        <f t="shared" si="56"/>
        <v>08/10/2019 03:00:00 AM</v>
      </c>
      <c r="F1686" s="23" t="str">
        <f t="shared" si="55"/>
        <v>Aug</v>
      </c>
    </row>
    <row r="1687" spans="1:6" x14ac:dyDescent="0.4">
      <c r="A1687" s="20">
        <f>Électricité!N5324</f>
        <v>43687</v>
      </c>
      <c r="B1687" s="21">
        <f>Électricité!O5324</f>
        <v>0.16666666666666669</v>
      </c>
      <c r="C1687" s="22">
        <f>Électricité!P5324</f>
        <v>0</v>
      </c>
      <c r="D1687" s="22">
        <f>Électricité!S5324</f>
        <v>0</v>
      </c>
      <c r="E1687" s="23" t="str">
        <f t="shared" si="56"/>
        <v>08/10/2019 04:00:00 AM</v>
      </c>
      <c r="F1687" s="23" t="str">
        <f t="shared" si="55"/>
        <v>Aug</v>
      </c>
    </row>
    <row r="1688" spans="1:6" x14ac:dyDescent="0.4">
      <c r="A1688" s="20">
        <f>Électricité!N5325</f>
        <v>43687</v>
      </c>
      <c r="B1688" s="21">
        <f>Électricité!O5325</f>
        <v>0.20833333333333337</v>
      </c>
      <c r="C1688" s="22">
        <f>Électricité!P5325</f>
        <v>0</v>
      </c>
      <c r="D1688" s="22">
        <f>Électricité!S5325</f>
        <v>0</v>
      </c>
      <c r="E1688" s="23" t="str">
        <f t="shared" si="56"/>
        <v>08/10/2019 05:00:00 AM</v>
      </c>
      <c r="F1688" s="23" t="str">
        <f t="shared" si="55"/>
        <v>Aug</v>
      </c>
    </row>
    <row r="1689" spans="1:6" x14ac:dyDescent="0.4">
      <c r="A1689" s="20">
        <f>Électricité!N5326</f>
        <v>43687</v>
      </c>
      <c r="B1689" s="21">
        <f>Électricité!O5326</f>
        <v>0.25</v>
      </c>
      <c r="C1689" s="22">
        <f>Électricité!P5326</f>
        <v>0</v>
      </c>
      <c r="D1689" s="22">
        <f>Électricité!S5326</f>
        <v>0</v>
      </c>
      <c r="E1689" s="23" t="str">
        <f t="shared" si="56"/>
        <v>08/10/2019 06:00:00 AM</v>
      </c>
      <c r="F1689" s="23" t="str">
        <f t="shared" si="55"/>
        <v>Aug</v>
      </c>
    </row>
    <row r="1690" spans="1:6" x14ac:dyDescent="0.4">
      <c r="A1690" s="20">
        <f>Électricité!N5327</f>
        <v>43687</v>
      </c>
      <c r="B1690" s="21">
        <f>Électricité!O5327</f>
        <v>0.29166666666666669</v>
      </c>
      <c r="C1690" s="22">
        <f>Électricité!P5327</f>
        <v>0</v>
      </c>
      <c r="D1690" s="22">
        <f>Électricité!S5327</f>
        <v>0</v>
      </c>
      <c r="E1690" s="23" t="str">
        <f t="shared" si="56"/>
        <v>08/10/2019 07:00:00 AM</v>
      </c>
      <c r="F1690" s="23" t="str">
        <f t="shared" si="55"/>
        <v>Aug</v>
      </c>
    </row>
    <row r="1691" spans="1:6" x14ac:dyDescent="0.4">
      <c r="A1691" s="20">
        <f>Électricité!N5328</f>
        <v>43687</v>
      </c>
      <c r="B1691" s="21">
        <f>Électricité!O5328</f>
        <v>0.33333333333333337</v>
      </c>
      <c r="C1691" s="22">
        <f>Électricité!P5328</f>
        <v>0</v>
      </c>
      <c r="D1691" s="22">
        <f>Électricité!S5328</f>
        <v>0</v>
      </c>
      <c r="E1691" s="23" t="str">
        <f t="shared" si="56"/>
        <v>08/10/2019 08:00:00 AM</v>
      </c>
      <c r="F1691" s="23" t="str">
        <f t="shared" si="55"/>
        <v>Aug</v>
      </c>
    </row>
    <row r="1692" spans="1:6" x14ac:dyDescent="0.4">
      <c r="A1692" s="20">
        <f>Électricité!N5329</f>
        <v>43687</v>
      </c>
      <c r="B1692" s="21">
        <f>Électricité!O5329</f>
        <v>0.375</v>
      </c>
      <c r="C1692" s="22">
        <f>Électricité!P5329</f>
        <v>0</v>
      </c>
      <c r="D1692" s="22">
        <f>Électricité!S5329</f>
        <v>0</v>
      </c>
      <c r="E1692" s="23" t="str">
        <f t="shared" si="56"/>
        <v>08/10/2019 09:00:00 AM</v>
      </c>
      <c r="F1692" s="23" t="str">
        <f t="shared" si="55"/>
        <v>Aug</v>
      </c>
    </row>
    <row r="1693" spans="1:6" x14ac:dyDescent="0.4">
      <c r="A1693" s="20">
        <f>Électricité!N5330</f>
        <v>43687</v>
      </c>
      <c r="B1693" s="21">
        <f>Électricité!O5330</f>
        <v>0.41666666666666669</v>
      </c>
      <c r="C1693" s="22">
        <f>Électricité!P5330</f>
        <v>0</v>
      </c>
      <c r="D1693" s="22">
        <f>Électricité!S5330</f>
        <v>0</v>
      </c>
      <c r="E1693" s="23" t="str">
        <f t="shared" si="56"/>
        <v>08/10/2019 10:00:00 AM</v>
      </c>
      <c r="F1693" s="23" t="str">
        <f t="shared" si="55"/>
        <v>Aug</v>
      </c>
    </row>
    <row r="1694" spans="1:6" x14ac:dyDescent="0.4">
      <c r="A1694" s="20">
        <f>Électricité!N5331</f>
        <v>43687</v>
      </c>
      <c r="B1694" s="21">
        <f>Électricité!O5331</f>
        <v>0.45833333333333337</v>
      </c>
      <c r="C1694" s="22">
        <f>Électricité!P5331</f>
        <v>0</v>
      </c>
      <c r="D1694" s="22">
        <f>Électricité!S5331</f>
        <v>0</v>
      </c>
      <c r="E1694" s="23" t="str">
        <f t="shared" si="56"/>
        <v>08/10/2019 11:00:00 AM</v>
      </c>
      <c r="F1694" s="23" t="str">
        <f t="shared" si="55"/>
        <v>Aug</v>
      </c>
    </row>
    <row r="1695" spans="1:6" x14ac:dyDescent="0.4">
      <c r="A1695" s="20">
        <f>Électricité!N5332</f>
        <v>43687</v>
      </c>
      <c r="B1695" s="21">
        <f>Électricité!O5332</f>
        <v>0.50000000000000011</v>
      </c>
      <c r="C1695" s="22">
        <f>Électricité!P5332</f>
        <v>0</v>
      </c>
      <c r="D1695" s="22">
        <f>Électricité!S5332</f>
        <v>0</v>
      </c>
      <c r="E1695" s="23" t="str">
        <f t="shared" si="56"/>
        <v>08/10/2019 12:00:00 PM</v>
      </c>
      <c r="F1695" s="23" t="str">
        <f t="shared" si="55"/>
        <v>Aug</v>
      </c>
    </row>
    <row r="1696" spans="1:6" x14ac:dyDescent="0.4">
      <c r="A1696" s="20">
        <f>Électricité!N5333</f>
        <v>43687</v>
      </c>
      <c r="B1696" s="21">
        <f>Électricité!O5333</f>
        <v>0.54166666666666674</v>
      </c>
      <c r="C1696" s="22">
        <f>Électricité!P5333</f>
        <v>0</v>
      </c>
      <c r="D1696" s="22">
        <f>Électricité!S5333</f>
        <v>0</v>
      </c>
      <c r="E1696" s="23" t="str">
        <f t="shared" si="56"/>
        <v>08/10/2019 01:00:00 PM</v>
      </c>
      <c r="F1696" s="23" t="str">
        <f t="shared" si="55"/>
        <v>Aug</v>
      </c>
    </row>
    <row r="1697" spans="1:6" x14ac:dyDescent="0.4">
      <c r="A1697" s="20">
        <f>Électricité!N5334</f>
        <v>43687</v>
      </c>
      <c r="B1697" s="21">
        <f>Électricité!O5334</f>
        <v>0.58333333333333337</v>
      </c>
      <c r="C1697" s="22">
        <f>Électricité!P5334</f>
        <v>0</v>
      </c>
      <c r="D1697" s="22">
        <f>Électricité!S5334</f>
        <v>0</v>
      </c>
      <c r="E1697" s="23" t="str">
        <f t="shared" si="56"/>
        <v>08/10/2019 02:00:00 PM</v>
      </c>
      <c r="F1697" s="23" t="str">
        <f t="shared" si="55"/>
        <v>Aug</v>
      </c>
    </row>
    <row r="1698" spans="1:6" x14ac:dyDescent="0.4">
      <c r="A1698" s="20">
        <f>Électricité!N5335</f>
        <v>43687</v>
      </c>
      <c r="B1698" s="21">
        <f>Électricité!O5335</f>
        <v>0.62500000000000011</v>
      </c>
      <c r="C1698" s="22">
        <f>Électricité!P5335</f>
        <v>0</v>
      </c>
      <c r="D1698" s="22">
        <f>Électricité!S5335</f>
        <v>0</v>
      </c>
      <c r="E1698" s="23" t="str">
        <f t="shared" si="56"/>
        <v>08/10/2019 03:00:00 PM</v>
      </c>
      <c r="F1698" s="23" t="str">
        <f t="shared" si="55"/>
        <v>Aug</v>
      </c>
    </row>
    <row r="1699" spans="1:6" x14ac:dyDescent="0.4">
      <c r="A1699" s="20">
        <f>Électricité!N5336</f>
        <v>43687</v>
      </c>
      <c r="B1699" s="21">
        <f>Électricité!O5336</f>
        <v>0.66666666666666674</v>
      </c>
      <c r="C1699" s="22">
        <f>Électricité!P5336</f>
        <v>0</v>
      </c>
      <c r="D1699" s="22">
        <f>Électricité!S5336</f>
        <v>0</v>
      </c>
      <c r="E1699" s="23" t="str">
        <f t="shared" si="56"/>
        <v>08/10/2019 04:00:00 PM</v>
      </c>
      <c r="F1699" s="23" t="str">
        <f t="shared" si="55"/>
        <v>Aug</v>
      </c>
    </row>
    <row r="1700" spans="1:6" x14ac:dyDescent="0.4">
      <c r="A1700" s="20">
        <f>Électricité!N5337</f>
        <v>43687</v>
      </c>
      <c r="B1700" s="21">
        <f>Électricité!O5337</f>
        <v>0.70833333333333337</v>
      </c>
      <c r="C1700" s="22">
        <f>Électricité!P5337</f>
        <v>0</v>
      </c>
      <c r="D1700" s="22">
        <f>Électricité!S5337</f>
        <v>0</v>
      </c>
      <c r="E1700" s="23" t="str">
        <f t="shared" si="56"/>
        <v>08/10/2019 05:00:00 PM</v>
      </c>
      <c r="F1700" s="23" t="str">
        <f t="shared" si="55"/>
        <v>Aug</v>
      </c>
    </row>
    <row r="1701" spans="1:6" x14ac:dyDescent="0.4">
      <c r="A1701" s="20">
        <f>Électricité!N5338</f>
        <v>43687</v>
      </c>
      <c r="B1701" s="21">
        <f>Électricité!O5338</f>
        <v>0.75000000000000011</v>
      </c>
      <c r="C1701" s="22">
        <f>Électricité!P5338</f>
        <v>0</v>
      </c>
      <c r="D1701" s="22">
        <f>Électricité!S5338</f>
        <v>0</v>
      </c>
      <c r="E1701" s="23" t="str">
        <f t="shared" si="56"/>
        <v>08/10/2019 06:00:00 PM</v>
      </c>
      <c r="F1701" s="23" t="str">
        <f t="shared" si="55"/>
        <v>Aug</v>
      </c>
    </row>
    <row r="1702" spans="1:6" x14ac:dyDescent="0.4">
      <c r="A1702" s="20">
        <f>Électricité!N5339</f>
        <v>43687</v>
      </c>
      <c r="B1702" s="21">
        <f>Électricité!O5339</f>
        <v>0.79166666666666674</v>
      </c>
      <c r="C1702" s="22">
        <f>Électricité!P5339</f>
        <v>0</v>
      </c>
      <c r="D1702" s="22">
        <f>Électricité!S5339</f>
        <v>0</v>
      </c>
      <c r="E1702" s="23" t="str">
        <f t="shared" si="56"/>
        <v>08/10/2019 07:00:00 PM</v>
      </c>
      <c r="F1702" s="23" t="str">
        <f t="shared" si="55"/>
        <v>Aug</v>
      </c>
    </row>
    <row r="1703" spans="1:6" x14ac:dyDescent="0.4">
      <c r="A1703" s="20">
        <f>Électricité!N5340</f>
        <v>43687</v>
      </c>
      <c r="B1703" s="21">
        <f>Électricité!O5340</f>
        <v>0.83333333333333337</v>
      </c>
      <c r="C1703" s="22">
        <f>Électricité!P5340</f>
        <v>0</v>
      </c>
      <c r="D1703" s="22">
        <f>Électricité!S5340</f>
        <v>0</v>
      </c>
      <c r="E1703" s="23" t="str">
        <f t="shared" si="56"/>
        <v>08/10/2019 08:00:00 PM</v>
      </c>
      <c r="F1703" s="23" t="str">
        <f t="shared" si="55"/>
        <v>Aug</v>
      </c>
    </row>
    <row r="1704" spans="1:6" x14ac:dyDescent="0.4">
      <c r="A1704" s="20">
        <f>Électricité!N5341</f>
        <v>43687</v>
      </c>
      <c r="B1704" s="21">
        <f>Électricité!O5341</f>
        <v>0.87500000000000011</v>
      </c>
      <c r="C1704" s="22">
        <f>Électricité!P5341</f>
        <v>0</v>
      </c>
      <c r="D1704" s="22">
        <f>Électricité!S5341</f>
        <v>0</v>
      </c>
      <c r="E1704" s="23" t="str">
        <f t="shared" si="56"/>
        <v>08/10/2019 09:00:00 PM</v>
      </c>
      <c r="F1704" s="23" t="str">
        <f t="shared" si="55"/>
        <v>Aug</v>
      </c>
    </row>
    <row r="1705" spans="1:6" x14ac:dyDescent="0.4">
      <c r="A1705" s="20">
        <f>Électricité!N5342</f>
        <v>43687</v>
      </c>
      <c r="B1705" s="21">
        <f>Électricité!O5342</f>
        <v>0.91666666666666674</v>
      </c>
      <c r="C1705" s="22">
        <f>Électricité!P5342</f>
        <v>0</v>
      </c>
      <c r="D1705" s="22">
        <f>Électricité!S5342</f>
        <v>0</v>
      </c>
      <c r="E1705" s="23" t="str">
        <f t="shared" si="56"/>
        <v>08/10/2019 10:00:00 PM</v>
      </c>
      <c r="F1705" s="23" t="str">
        <f t="shared" si="55"/>
        <v>Aug</v>
      </c>
    </row>
    <row r="1706" spans="1:6" x14ac:dyDescent="0.4">
      <c r="A1706" s="20">
        <f>Électricité!N5343</f>
        <v>43687</v>
      </c>
      <c r="B1706" s="21">
        <f>Électricité!O5343</f>
        <v>0.95833333333333337</v>
      </c>
      <c r="C1706" s="22">
        <f>Électricité!P5343</f>
        <v>0</v>
      </c>
      <c r="D1706" s="22">
        <f>Électricité!S5343</f>
        <v>0</v>
      </c>
      <c r="E1706" s="23" t="str">
        <f t="shared" si="56"/>
        <v>08/10/2019 11:00:00 PM</v>
      </c>
      <c r="F1706" s="23" t="str">
        <f t="shared" si="55"/>
        <v>Aug</v>
      </c>
    </row>
    <row r="1707" spans="1:6" x14ac:dyDescent="0.4">
      <c r="A1707" s="20">
        <f>Électricité!N5344</f>
        <v>43688</v>
      </c>
      <c r="B1707" s="21">
        <f>Électricité!O5344</f>
        <v>3.1225022567582528E-17</v>
      </c>
      <c r="C1707" s="22">
        <f>Électricité!P5344</f>
        <v>0</v>
      </c>
      <c r="D1707" s="22">
        <f>Électricité!S5344</f>
        <v>0</v>
      </c>
      <c r="E1707" s="23" t="str">
        <f t="shared" si="56"/>
        <v>08/11/2019 12:00:00 AM</v>
      </c>
      <c r="F1707" s="23" t="str">
        <f t="shared" si="55"/>
        <v>Aug</v>
      </c>
    </row>
    <row r="1708" spans="1:6" x14ac:dyDescent="0.4">
      <c r="A1708" s="20">
        <f>Électricité!N5345</f>
        <v>43688</v>
      </c>
      <c r="B1708" s="21">
        <f>Électricité!O5345</f>
        <v>4.1666666666666699E-2</v>
      </c>
      <c r="C1708" s="22">
        <f>Électricité!P5345</f>
        <v>0</v>
      </c>
      <c r="D1708" s="22">
        <f>Électricité!S5345</f>
        <v>0</v>
      </c>
      <c r="E1708" s="23" t="str">
        <f t="shared" si="56"/>
        <v>08/11/2019 01:00:00 AM</v>
      </c>
      <c r="F1708" s="23" t="str">
        <f t="shared" si="55"/>
        <v>Aug</v>
      </c>
    </row>
    <row r="1709" spans="1:6" x14ac:dyDescent="0.4">
      <c r="A1709" s="20">
        <f>Électricité!N5346</f>
        <v>43688</v>
      </c>
      <c r="B1709" s="21">
        <f>Électricité!O5346</f>
        <v>8.333333333333337E-2</v>
      </c>
      <c r="C1709" s="22">
        <f>Électricité!P5346</f>
        <v>0</v>
      </c>
      <c r="D1709" s="22">
        <f>Électricité!S5346</f>
        <v>0</v>
      </c>
      <c r="E1709" s="23" t="str">
        <f t="shared" si="56"/>
        <v>08/11/2019 02:00:00 AM</v>
      </c>
      <c r="F1709" s="23" t="str">
        <f t="shared" si="55"/>
        <v>Aug</v>
      </c>
    </row>
    <row r="1710" spans="1:6" x14ac:dyDescent="0.4">
      <c r="A1710" s="20">
        <f>Électricité!N5347</f>
        <v>43688</v>
      </c>
      <c r="B1710" s="21">
        <f>Électricité!O5347</f>
        <v>0.12500000000000006</v>
      </c>
      <c r="C1710" s="22">
        <f>Électricité!P5347</f>
        <v>0</v>
      </c>
      <c r="D1710" s="22">
        <f>Électricité!S5347</f>
        <v>0</v>
      </c>
      <c r="E1710" s="23" t="str">
        <f t="shared" si="56"/>
        <v>08/11/2019 03:00:00 AM</v>
      </c>
      <c r="F1710" s="23" t="str">
        <f t="shared" si="55"/>
        <v>Aug</v>
      </c>
    </row>
    <row r="1711" spans="1:6" x14ac:dyDescent="0.4">
      <c r="A1711" s="20">
        <f>Électricité!N5348</f>
        <v>43688</v>
      </c>
      <c r="B1711" s="21">
        <f>Électricité!O5348</f>
        <v>0.16666666666666669</v>
      </c>
      <c r="C1711" s="22">
        <f>Électricité!P5348</f>
        <v>0</v>
      </c>
      <c r="D1711" s="22">
        <f>Électricité!S5348</f>
        <v>0</v>
      </c>
      <c r="E1711" s="23" t="str">
        <f t="shared" si="56"/>
        <v>08/11/2019 04:00:00 AM</v>
      </c>
      <c r="F1711" s="23" t="str">
        <f t="shared" si="55"/>
        <v>Aug</v>
      </c>
    </row>
    <row r="1712" spans="1:6" x14ac:dyDescent="0.4">
      <c r="A1712" s="20">
        <f>Électricité!N5349</f>
        <v>43688</v>
      </c>
      <c r="B1712" s="21">
        <f>Électricité!O5349</f>
        <v>0.20833333333333337</v>
      </c>
      <c r="C1712" s="22">
        <f>Électricité!P5349</f>
        <v>0</v>
      </c>
      <c r="D1712" s="22">
        <f>Électricité!S5349</f>
        <v>0</v>
      </c>
      <c r="E1712" s="23" t="str">
        <f t="shared" si="56"/>
        <v>08/11/2019 05:00:00 AM</v>
      </c>
      <c r="F1712" s="23" t="str">
        <f t="shared" si="55"/>
        <v>Aug</v>
      </c>
    </row>
    <row r="1713" spans="1:6" x14ac:dyDescent="0.4">
      <c r="A1713" s="20">
        <f>Électricité!N5350</f>
        <v>43688</v>
      </c>
      <c r="B1713" s="21">
        <f>Électricité!O5350</f>
        <v>0.25</v>
      </c>
      <c r="C1713" s="22">
        <f>Électricité!P5350</f>
        <v>0</v>
      </c>
      <c r="D1713" s="22">
        <f>Électricité!S5350</f>
        <v>0</v>
      </c>
      <c r="E1713" s="23" t="str">
        <f t="shared" si="56"/>
        <v>08/11/2019 06:00:00 AM</v>
      </c>
      <c r="F1713" s="23" t="str">
        <f t="shared" si="55"/>
        <v>Aug</v>
      </c>
    </row>
    <row r="1714" spans="1:6" x14ac:dyDescent="0.4">
      <c r="A1714" s="20">
        <f>Électricité!N5351</f>
        <v>43688</v>
      </c>
      <c r="B1714" s="21">
        <f>Électricité!O5351</f>
        <v>0.29166666666666669</v>
      </c>
      <c r="C1714" s="22">
        <f>Électricité!P5351</f>
        <v>0</v>
      </c>
      <c r="D1714" s="22">
        <f>Électricité!S5351</f>
        <v>0</v>
      </c>
      <c r="E1714" s="23" t="str">
        <f t="shared" si="56"/>
        <v>08/11/2019 07:00:00 AM</v>
      </c>
      <c r="F1714" s="23" t="str">
        <f t="shared" si="55"/>
        <v>Aug</v>
      </c>
    </row>
    <row r="1715" spans="1:6" x14ac:dyDescent="0.4">
      <c r="A1715" s="20">
        <f>Électricité!N5352</f>
        <v>43688</v>
      </c>
      <c r="B1715" s="21">
        <f>Électricité!O5352</f>
        <v>0.33333333333333337</v>
      </c>
      <c r="C1715" s="22">
        <f>Électricité!P5352</f>
        <v>0</v>
      </c>
      <c r="D1715" s="22">
        <f>Électricité!S5352</f>
        <v>0</v>
      </c>
      <c r="E1715" s="23" t="str">
        <f t="shared" si="56"/>
        <v>08/11/2019 08:00:00 AM</v>
      </c>
      <c r="F1715" s="23" t="str">
        <f t="shared" si="55"/>
        <v>Aug</v>
      </c>
    </row>
    <row r="1716" spans="1:6" x14ac:dyDescent="0.4">
      <c r="A1716" s="20">
        <f>Électricité!N5353</f>
        <v>43688</v>
      </c>
      <c r="B1716" s="21">
        <f>Électricité!O5353</f>
        <v>0.375</v>
      </c>
      <c r="C1716" s="22">
        <f>Électricité!P5353</f>
        <v>0</v>
      </c>
      <c r="D1716" s="22">
        <f>Électricité!S5353</f>
        <v>0</v>
      </c>
      <c r="E1716" s="23" t="str">
        <f t="shared" si="56"/>
        <v>08/11/2019 09:00:00 AM</v>
      </c>
      <c r="F1716" s="23" t="str">
        <f t="shared" si="55"/>
        <v>Aug</v>
      </c>
    </row>
    <row r="1717" spans="1:6" x14ac:dyDescent="0.4">
      <c r="A1717" s="20">
        <f>Électricité!N5354</f>
        <v>43688</v>
      </c>
      <c r="B1717" s="21">
        <f>Électricité!O5354</f>
        <v>0.41666666666666669</v>
      </c>
      <c r="C1717" s="22">
        <f>Électricité!P5354</f>
        <v>0</v>
      </c>
      <c r="D1717" s="22">
        <f>Électricité!S5354</f>
        <v>0</v>
      </c>
      <c r="E1717" s="23" t="str">
        <f t="shared" si="56"/>
        <v>08/11/2019 10:00:00 AM</v>
      </c>
      <c r="F1717" s="23" t="str">
        <f t="shared" si="55"/>
        <v>Aug</v>
      </c>
    </row>
    <row r="1718" spans="1:6" x14ac:dyDescent="0.4">
      <c r="A1718" s="20">
        <f>Électricité!N5355</f>
        <v>43688</v>
      </c>
      <c r="B1718" s="21">
        <f>Électricité!O5355</f>
        <v>0.45833333333333337</v>
      </c>
      <c r="C1718" s="22">
        <f>Électricité!P5355</f>
        <v>0</v>
      </c>
      <c r="D1718" s="22">
        <f>Électricité!S5355</f>
        <v>0</v>
      </c>
      <c r="E1718" s="23" t="str">
        <f t="shared" si="56"/>
        <v>08/11/2019 11:00:00 AM</v>
      </c>
      <c r="F1718" s="23" t="str">
        <f t="shared" si="55"/>
        <v>Aug</v>
      </c>
    </row>
    <row r="1719" spans="1:6" x14ac:dyDescent="0.4">
      <c r="A1719" s="20">
        <f>Électricité!N5356</f>
        <v>43688</v>
      </c>
      <c r="B1719" s="21">
        <f>Électricité!O5356</f>
        <v>0.50000000000000011</v>
      </c>
      <c r="C1719" s="22">
        <f>Électricité!P5356</f>
        <v>0</v>
      </c>
      <c r="D1719" s="22">
        <f>Électricité!S5356</f>
        <v>0</v>
      </c>
      <c r="E1719" s="23" t="str">
        <f t="shared" si="56"/>
        <v>08/11/2019 12:00:00 PM</v>
      </c>
      <c r="F1719" s="23" t="str">
        <f t="shared" si="55"/>
        <v>Aug</v>
      </c>
    </row>
    <row r="1720" spans="1:6" x14ac:dyDescent="0.4">
      <c r="A1720" s="20">
        <f>Électricité!N5357</f>
        <v>43688</v>
      </c>
      <c r="B1720" s="21">
        <f>Électricité!O5357</f>
        <v>0.54166666666666674</v>
      </c>
      <c r="C1720" s="22">
        <f>Électricité!P5357</f>
        <v>0</v>
      </c>
      <c r="D1720" s="22">
        <f>Électricité!S5357</f>
        <v>0</v>
      </c>
      <c r="E1720" s="23" t="str">
        <f t="shared" si="56"/>
        <v>08/11/2019 01:00:00 PM</v>
      </c>
      <c r="F1720" s="23" t="str">
        <f t="shared" si="55"/>
        <v>Aug</v>
      </c>
    </row>
    <row r="1721" spans="1:6" x14ac:dyDescent="0.4">
      <c r="A1721" s="20">
        <f>Électricité!N5358</f>
        <v>43688</v>
      </c>
      <c r="B1721" s="21">
        <f>Électricité!O5358</f>
        <v>0.58333333333333337</v>
      </c>
      <c r="C1721" s="22">
        <f>Électricité!P5358</f>
        <v>0</v>
      </c>
      <c r="D1721" s="22">
        <f>Électricité!S5358</f>
        <v>0</v>
      </c>
      <c r="E1721" s="23" t="str">
        <f t="shared" si="56"/>
        <v>08/11/2019 02:00:00 PM</v>
      </c>
      <c r="F1721" s="23" t="str">
        <f t="shared" si="55"/>
        <v>Aug</v>
      </c>
    </row>
    <row r="1722" spans="1:6" x14ac:dyDescent="0.4">
      <c r="A1722" s="20">
        <f>Électricité!N5359</f>
        <v>43688</v>
      </c>
      <c r="B1722" s="21">
        <f>Électricité!O5359</f>
        <v>0.62500000000000011</v>
      </c>
      <c r="C1722" s="22">
        <f>Électricité!P5359</f>
        <v>0</v>
      </c>
      <c r="D1722" s="22">
        <f>Électricité!S5359</f>
        <v>0</v>
      </c>
      <c r="E1722" s="23" t="str">
        <f t="shared" si="56"/>
        <v>08/11/2019 03:00:00 PM</v>
      </c>
      <c r="F1722" s="23" t="str">
        <f t="shared" si="55"/>
        <v>Aug</v>
      </c>
    </row>
    <row r="1723" spans="1:6" x14ac:dyDescent="0.4">
      <c r="A1723" s="20">
        <f>Électricité!N5360</f>
        <v>43688</v>
      </c>
      <c r="B1723" s="21">
        <f>Électricité!O5360</f>
        <v>0.66666666666666674</v>
      </c>
      <c r="C1723" s="22">
        <f>Électricité!P5360</f>
        <v>0</v>
      </c>
      <c r="D1723" s="22">
        <f>Électricité!S5360</f>
        <v>0</v>
      </c>
      <c r="E1723" s="23" t="str">
        <f t="shared" si="56"/>
        <v>08/11/2019 04:00:00 PM</v>
      </c>
      <c r="F1723" s="23" t="str">
        <f t="shared" si="55"/>
        <v>Aug</v>
      </c>
    </row>
    <row r="1724" spans="1:6" x14ac:dyDescent="0.4">
      <c r="A1724" s="20">
        <f>Électricité!N5361</f>
        <v>43688</v>
      </c>
      <c r="B1724" s="21">
        <f>Électricité!O5361</f>
        <v>0.70833333333333337</v>
      </c>
      <c r="C1724" s="22">
        <f>Électricité!P5361</f>
        <v>0</v>
      </c>
      <c r="D1724" s="22">
        <f>Électricité!S5361</f>
        <v>0</v>
      </c>
      <c r="E1724" s="23" t="str">
        <f t="shared" si="56"/>
        <v>08/11/2019 05:00:00 PM</v>
      </c>
      <c r="F1724" s="23" t="str">
        <f t="shared" si="55"/>
        <v>Aug</v>
      </c>
    </row>
    <row r="1725" spans="1:6" x14ac:dyDescent="0.4">
      <c r="A1725" s="20">
        <f>Électricité!N5362</f>
        <v>43688</v>
      </c>
      <c r="B1725" s="21">
        <f>Électricité!O5362</f>
        <v>0.75000000000000011</v>
      </c>
      <c r="C1725" s="22">
        <f>Électricité!P5362</f>
        <v>0</v>
      </c>
      <c r="D1725" s="22">
        <f>Électricité!S5362</f>
        <v>0</v>
      </c>
      <c r="E1725" s="23" t="str">
        <f t="shared" si="56"/>
        <v>08/11/2019 06:00:00 PM</v>
      </c>
      <c r="F1725" s="23" t="str">
        <f t="shared" si="55"/>
        <v>Aug</v>
      </c>
    </row>
    <row r="1726" spans="1:6" x14ac:dyDescent="0.4">
      <c r="A1726" s="20">
        <f>Électricité!N5363</f>
        <v>43688</v>
      </c>
      <c r="B1726" s="21">
        <f>Électricité!O5363</f>
        <v>0.79166666666666674</v>
      </c>
      <c r="C1726" s="22">
        <f>Électricité!P5363</f>
        <v>0</v>
      </c>
      <c r="D1726" s="22">
        <f>Électricité!S5363</f>
        <v>0</v>
      </c>
      <c r="E1726" s="23" t="str">
        <f t="shared" si="56"/>
        <v>08/11/2019 07:00:00 PM</v>
      </c>
      <c r="F1726" s="23" t="str">
        <f t="shared" si="55"/>
        <v>Aug</v>
      </c>
    </row>
    <row r="1727" spans="1:6" x14ac:dyDescent="0.4">
      <c r="A1727" s="20">
        <f>Électricité!N5364</f>
        <v>43688</v>
      </c>
      <c r="B1727" s="21">
        <f>Électricité!O5364</f>
        <v>0.83333333333333337</v>
      </c>
      <c r="C1727" s="22">
        <f>Électricité!P5364</f>
        <v>0</v>
      </c>
      <c r="D1727" s="22">
        <f>Électricité!S5364</f>
        <v>0</v>
      </c>
      <c r="E1727" s="23" t="str">
        <f t="shared" si="56"/>
        <v>08/11/2019 08:00:00 PM</v>
      </c>
      <c r="F1727" s="23" t="str">
        <f t="shared" si="55"/>
        <v>Aug</v>
      </c>
    </row>
    <row r="1728" spans="1:6" x14ac:dyDescent="0.4">
      <c r="A1728" s="20">
        <f>Électricité!N5365</f>
        <v>43688</v>
      </c>
      <c r="B1728" s="21">
        <f>Électricité!O5365</f>
        <v>0.87500000000000011</v>
      </c>
      <c r="C1728" s="22">
        <f>Électricité!P5365</f>
        <v>0</v>
      </c>
      <c r="D1728" s="22">
        <f>Électricité!S5365</f>
        <v>0</v>
      </c>
      <c r="E1728" s="23" t="str">
        <f t="shared" si="56"/>
        <v>08/11/2019 09:00:00 PM</v>
      </c>
      <c r="F1728" s="23" t="str">
        <f t="shared" si="55"/>
        <v>Aug</v>
      </c>
    </row>
    <row r="1729" spans="1:6" x14ac:dyDescent="0.4">
      <c r="A1729" s="20">
        <f>Électricité!N5366</f>
        <v>43688</v>
      </c>
      <c r="B1729" s="21">
        <f>Électricité!O5366</f>
        <v>0.91666666666666674</v>
      </c>
      <c r="C1729" s="22">
        <f>Électricité!P5366</f>
        <v>0</v>
      </c>
      <c r="D1729" s="22">
        <f>Électricité!S5366</f>
        <v>0</v>
      </c>
      <c r="E1729" s="23" t="str">
        <f t="shared" si="56"/>
        <v>08/11/2019 10:00:00 PM</v>
      </c>
      <c r="F1729" s="23" t="str">
        <f t="shared" si="55"/>
        <v>Aug</v>
      </c>
    </row>
    <row r="1730" spans="1:6" x14ac:dyDescent="0.4">
      <c r="A1730" s="20">
        <f>Électricité!N5367</f>
        <v>43688</v>
      </c>
      <c r="B1730" s="21">
        <f>Électricité!O5367</f>
        <v>0.95833333333333337</v>
      </c>
      <c r="C1730" s="22">
        <f>Électricité!P5367</f>
        <v>0</v>
      </c>
      <c r="D1730" s="22">
        <f>Électricité!S5367</f>
        <v>0</v>
      </c>
      <c r="E1730" s="23" t="str">
        <f t="shared" si="56"/>
        <v>08/11/2019 11:00:00 PM</v>
      </c>
      <c r="F1730" s="23" t="str">
        <f t="shared" si="55"/>
        <v>Aug</v>
      </c>
    </row>
    <row r="1731" spans="1:6" x14ac:dyDescent="0.4">
      <c r="A1731" s="20">
        <f>Électricité!N5368</f>
        <v>43689</v>
      </c>
      <c r="B1731" s="21">
        <f>Électricité!O5368</f>
        <v>3.1225022567582528E-17</v>
      </c>
      <c r="C1731" s="22">
        <f>Électricité!P5368</f>
        <v>0</v>
      </c>
      <c r="D1731" s="22">
        <f>Électricité!S5368</f>
        <v>0</v>
      </c>
      <c r="E1731" s="23" t="str">
        <f t="shared" si="56"/>
        <v>08/12/2019 12:00:00 AM</v>
      </c>
      <c r="F1731" s="23" t="str">
        <f t="shared" ref="F1731:F1794" si="57">TEXT(A1731,"mmm")</f>
        <v>Aug</v>
      </c>
    </row>
    <row r="1732" spans="1:6" x14ac:dyDescent="0.4">
      <c r="A1732" s="20">
        <f>Électricité!N5369</f>
        <v>43689</v>
      </c>
      <c r="B1732" s="21">
        <f>Électricité!O5369</f>
        <v>4.1666666666666699E-2</v>
      </c>
      <c r="C1732" s="22">
        <f>Électricité!P5369</f>
        <v>0</v>
      </c>
      <c r="D1732" s="22">
        <f>Électricité!S5369</f>
        <v>0</v>
      </c>
      <c r="E1732" s="23" t="str">
        <f t="shared" si="56"/>
        <v>08/12/2019 01:00:00 AM</v>
      </c>
      <c r="F1732" s="23" t="str">
        <f t="shared" si="57"/>
        <v>Aug</v>
      </c>
    </row>
    <row r="1733" spans="1:6" x14ac:dyDescent="0.4">
      <c r="A1733" s="20">
        <f>Électricité!N5370</f>
        <v>43689</v>
      </c>
      <c r="B1733" s="21">
        <f>Électricité!O5370</f>
        <v>8.333333333333337E-2</v>
      </c>
      <c r="C1733" s="22">
        <f>Électricité!P5370</f>
        <v>0</v>
      </c>
      <c r="D1733" s="22">
        <f>Électricité!S5370</f>
        <v>0</v>
      </c>
      <c r="E1733" s="23" t="str">
        <f t="shared" si="56"/>
        <v>08/12/2019 02:00:00 AM</v>
      </c>
      <c r="F1733" s="23" t="str">
        <f t="shared" si="57"/>
        <v>Aug</v>
      </c>
    </row>
    <row r="1734" spans="1:6" x14ac:dyDescent="0.4">
      <c r="A1734" s="20">
        <f>Électricité!N5371</f>
        <v>43689</v>
      </c>
      <c r="B1734" s="21">
        <f>Électricité!O5371</f>
        <v>0.12500000000000006</v>
      </c>
      <c r="C1734" s="22">
        <f>Électricité!P5371</f>
        <v>0</v>
      </c>
      <c r="D1734" s="22">
        <f>Électricité!S5371</f>
        <v>0</v>
      </c>
      <c r="E1734" s="23" t="str">
        <f t="shared" si="56"/>
        <v>08/12/2019 03:00:00 AM</v>
      </c>
      <c r="F1734" s="23" t="str">
        <f t="shared" si="57"/>
        <v>Aug</v>
      </c>
    </row>
    <row r="1735" spans="1:6" x14ac:dyDescent="0.4">
      <c r="A1735" s="20">
        <f>Électricité!N5372</f>
        <v>43689</v>
      </c>
      <c r="B1735" s="21">
        <f>Électricité!O5372</f>
        <v>0.16666666666666669</v>
      </c>
      <c r="C1735" s="22">
        <f>Électricité!P5372</f>
        <v>0</v>
      </c>
      <c r="D1735" s="22">
        <f>Électricité!S5372</f>
        <v>0</v>
      </c>
      <c r="E1735" s="23" t="str">
        <f t="shared" si="56"/>
        <v>08/12/2019 04:00:00 AM</v>
      </c>
      <c r="F1735" s="23" t="str">
        <f t="shared" si="57"/>
        <v>Aug</v>
      </c>
    </row>
    <row r="1736" spans="1:6" x14ac:dyDescent="0.4">
      <c r="A1736" s="20">
        <f>Électricité!N5373</f>
        <v>43689</v>
      </c>
      <c r="B1736" s="21">
        <f>Électricité!O5373</f>
        <v>0.20833333333333337</v>
      </c>
      <c r="C1736" s="22">
        <f>Électricité!P5373</f>
        <v>0</v>
      </c>
      <c r="D1736" s="22">
        <f>Électricité!S5373</f>
        <v>0</v>
      </c>
      <c r="E1736" s="23" t="str">
        <f t="shared" si="56"/>
        <v>08/12/2019 05:00:00 AM</v>
      </c>
      <c r="F1736" s="23" t="str">
        <f t="shared" si="57"/>
        <v>Aug</v>
      </c>
    </row>
    <row r="1737" spans="1:6" x14ac:dyDescent="0.4">
      <c r="A1737" s="20">
        <f>Électricité!N5374</f>
        <v>43689</v>
      </c>
      <c r="B1737" s="21">
        <f>Électricité!O5374</f>
        <v>0.25</v>
      </c>
      <c r="C1737" s="22">
        <f>Électricité!P5374</f>
        <v>0</v>
      </c>
      <c r="D1737" s="22">
        <f>Électricité!S5374</f>
        <v>0</v>
      </c>
      <c r="E1737" s="23" t="str">
        <f t="shared" si="56"/>
        <v>08/12/2019 06:00:00 AM</v>
      </c>
      <c r="F1737" s="23" t="str">
        <f t="shared" si="57"/>
        <v>Aug</v>
      </c>
    </row>
    <row r="1738" spans="1:6" x14ac:dyDescent="0.4">
      <c r="A1738" s="20">
        <f>Électricité!N5375</f>
        <v>43689</v>
      </c>
      <c r="B1738" s="21">
        <f>Électricité!O5375</f>
        <v>0.29166666666666669</v>
      </c>
      <c r="C1738" s="22">
        <f>Électricité!P5375</f>
        <v>0</v>
      </c>
      <c r="D1738" s="22">
        <f>Électricité!S5375</f>
        <v>0</v>
      </c>
      <c r="E1738" s="23" t="str">
        <f t="shared" si="56"/>
        <v>08/12/2019 07:00:00 AM</v>
      </c>
      <c r="F1738" s="23" t="str">
        <f t="shared" si="57"/>
        <v>Aug</v>
      </c>
    </row>
    <row r="1739" spans="1:6" x14ac:dyDescent="0.4">
      <c r="A1739" s="20">
        <f>Électricité!N5376</f>
        <v>43689</v>
      </c>
      <c r="B1739" s="21">
        <f>Électricité!O5376</f>
        <v>0.33333333333333337</v>
      </c>
      <c r="C1739" s="22">
        <f>Électricité!P5376</f>
        <v>0</v>
      </c>
      <c r="D1739" s="22">
        <f>Électricité!S5376</f>
        <v>0</v>
      </c>
      <c r="E1739" s="23" t="str">
        <f t="shared" si="56"/>
        <v>08/12/2019 08:00:00 AM</v>
      </c>
      <c r="F1739" s="23" t="str">
        <f t="shared" si="57"/>
        <v>Aug</v>
      </c>
    </row>
    <row r="1740" spans="1:6" x14ac:dyDescent="0.4">
      <c r="A1740" s="20">
        <f>Électricité!N5377</f>
        <v>43689</v>
      </c>
      <c r="B1740" s="21">
        <f>Électricité!O5377</f>
        <v>0.375</v>
      </c>
      <c r="C1740" s="22">
        <f>Électricité!P5377</f>
        <v>0</v>
      </c>
      <c r="D1740" s="22">
        <f>Électricité!S5377</f>
        <v>0</v>
      </c>
      <c r="E1740" s="23" t="str">
        <f t="shared" ref="E1740:E1803" si="58">CONCATENATE(TEXT(A1740,"mm/dd/yyyy")," ",TEXT(B1740,"hh:mm:ss AM/PM"))</f>
        <v>08/12/2019 09:00:00 AM</v>
      </c>
      <c r="F1740" s="23" t="str">
        <f t="shared" si="57"/>
        <v>Aug</v>
      </c>
    </row>
    <row r="1741" spans="1:6" x14ac:dyDescent="0.4">
      <c r="A1741" s="20">
        <f>Électricité!N5378</f>
        <v>43689</v>
      </c>
      <c r="B1741" s="21">
        <f>Électricité!O5378</f>
        <v>0.41666666666666669</v>
      </c>
      <c r="C1741" s="22">
        <f>Électricité!P5378</f>
        <v>0</v>
      </c>
      <c r="D1741" s="22">
        <f>Électricité!S5378</f>
        <v>0</v>
      </c>
      <c r="E1741" s="23" t="str">
        <f t="shared" si="58"/>
        <v>08/12/2019 10:00:00 AM</v>
      </c>
      <c r="F1741" s="23" t="str">
        <f t="shared" si="57"/>
        <v>Aug</v>
      </c>
    </row>
    <row r="1742" spans="1:6" x14ac:dyDescent="0.4">
      <c r="A1742" s="20">
        <f>Électricité!N5379</f>
        <v>43689</v>
      </c>
      <c r="B1742" s="21">
        <f>Électricité!O5379</f>
        <v>0.45833333333333337</v>
      </c>
      <c r="C1742" s="22">
        <f>Électricité!P5379</f>
        <v>0</v>
      </c>
      <c r="D1742" s="22">
        <f>Électricité!S5379</f>
        <v>0</v>
      </c>
      <c r="E1742" s="23" t="str">
        <f t="shared" si="58"/>
        <v>08/12/2019 11:00:00 AM</v>
      </c>
      <c r="F1742" s="23" t="str">
        <f t="shared" si="57"/>
        <v>Aug</v>
      </c>
    </row>
    <row r="1743" spans="1:6" x14ac:dyDescent="0.4">
      <c r="A1743" s="20">
        <f>Électricité!N5380</f>
        <v>43689</v>
      </c>
      <c r="B1743" s="21">
        <f>Électricité!O5380</f>
        <v>0.50000000000000011</v>
      </c>
      <c r="C1743" s="22">
        <f>Électricité!P5380</f>
        <v>0</v>
      </c>
      <c r="D1743" s="22">
        <f>Électricité!S5380</f>
        <v>0</v>
      </c>
      <c r="E1743" s="23" t="str">
        <f t="shared" si="58"/>
        <v>08/12/2019 12:00:00 PM</v>
      </c>
      <c r="F1743" s="23" t="str">
        <f t="shared" si="57"/>
        <v>Aug</v>
      </c>
    </row>
    <row r="1744" spans="1:6" x14ac:dyDescent="0.4">
      <c r="A1744" s="20">
        <f>Électricité!N5381</f>
        <v>43689</v>
      </c>
      <c r="B1744" s="21">
        <f>Électricité!O5381</f>
        <v>0.54166666666666674</v>
      </c>
      <c r="C1744" s="22">
        <f>Électricité!P5381</f>
        <v>0</v>
      </c>
      <c r="D1744" s="22">
        <f>Électricité!S5381</f>
        <v>0</v>
      </c>
      <c r="E1744" s="23" t="str">
        <f t="shared" si="58"/>
        <v>08/12/2019 01:00:00 PM</v>
      </c>
      <c r="F1744" s="23" t="str">
        <f t="shared" si="57"/>
        <v>Aug</v>
      </c>
    </row>
    <row r="1745" spans="1:6" x14ac:dyDescent="0.4">
      <c r="A1745" s="20">
        <f>Électricité!N5382</f>
        <v>43689</v>
      </c>
      <c r="B1745" s="21">
        <f>Électricité!O5382</f>
        <v>0.58333333333333337</v>
      </c>
      <c r="C1745" s="22">
        <f>Électricité!P5382</f>
        <v>0</v>
      </c>
      <c r="D1745" s="22">
        <f>Électricité!S5382</f>
        <v>0</v>
      </c>
      <c r="E1745" s="23" t="str">
        <f t="shared" si="58"/>
        <v>08/12/2019 02:00:00 PM</v>
      </c>
      <c r="F1745" s="23" t="str">
        <f t="shared" si="57"/>
        <v>Aug</v>
      </c>
    </row>
    <row r="1746" spans="1:6" x14ac:dyDescent="0.4">
      <c r="A1746" s="20">
        <f>Électricité!N5383</f>
        <v>43689</v>
      </c>
      <c r="B1746" s="21">
        <f>Électricité!O5383</f>
        <v>0.62500000000000011</v>
      </c>
      <c r="C1746" s="22">
        <f>Électricité!P5383</f>
        <v>0</v>
      </c>
      <c r="D1746" s="22">
        <f>Électricité!S5383</f>
        <v>0</v>
      </c>
      <c r="E1746" s="23" t="str">
        <f t="shared" si="58"/>
        <v>08/12/2019 03:00:00 PM</v>
      </c>
      <c r="F1746" s="23" t="str">
        <f t="shared" si="57"/>
        <v>Aug</v>
      </c>
    </row>
    <row r="1747" spans="1:6" x14ac:dyDescent="0.4">
      <c r="A1747" s="20">
        <f>Électricité!N5384</f>
        <v>43689</v>
      </c>
      <c r="B1747" s="21">
        <f>Électricité!O5384</f>
        <v>0.66666666666666674</v>
      </c>
      <c r="C1747" s="22">
        <f>Électricité!P5384</f>
        <v>0</v>
      </c>
      <c r="D1747" s="22">
        <f>Électricité!S5384</f>
        <v>0</v>
      </c>
      <c r="E1747" s="23" t="str">
        <f t="shared" si="58"/>
        <v>08/12/2019 04:00:00 PM</v>
      </c>
      <c r="F1747" s="23" t="str">
        <f t="shared" si="57"/>
        <v>Aug</v>
      </c>
    </row>
    <row r="1748" spans="1:6" x14ac:dyDescent="0.4">
      <c r="A1748" s="20">
        <f>Électricité!N5385</f>
        <v>43689</v>
      </c>
      <c r="B1748" s="21">
        <f>Électricité!O5385</f>
        <v>0.70833333333333337</v>
      </c>
      <c r="C1748" s="22">
        <f>Électricité!P5385</f>
        <v>0</v>
      </c>
      <c r="D1748" s="22">
        <f>Électricité!S5385</f>
        <v>0</v>
      </c>
      <c r="E1748" s="23" t="str">
        <f t="shared" si="58"/>
        <v>08/12/2019 05:00:00 PM</v>
      </c>
      <c r="F1748" s="23" t="str">
        <f t="shared" si="57"/>
        <v>Aug</v>
      </c>
    </row>
    <row r="1749" spans="1:6" x14ac:dyDescent="0.4">
      <c r="A1749" s="20">
        <f>Électricité!N5386</f>
        <v>43689</v>
      </c>
      <c r="B1749" s="21">
        <f>Électricité!O5386</f>
        <v>0.75000000000000011</v>
      </c>
      <c r="C1749" s="22">
        <f>Électricité!P5386</f>
        <v>0</v>
      </c>
      <c r="D1749" s="22">
        <f>Électricité!S5386</f>
        <v>0</v>
      </c>
      <c r="E1749" s="23" t="str">
        <f t="shared" si="58"/>
        <v>08/12/2019 06:00:00 PM</v>
      </c>
      <c r="F1749" s="23" t="str">
        <f t="shared" si="57"/>
        <v>Aug</v>
      </c>
    </row>
    <row r="1750" spans="1:6" x14ac:dyDescent="0.4">
      <c r="A1750" s="20">
        <f>Électricité!N5387</f>
        <v>43689</v>
      </c>
      <c r="B1750" s="21">
        <f>Électricité!O5387</f>
        <v>0.79166666666666674</v>
      </c>
      <c r="C1750" s="22">
        <f>Électricité!P5387</f>
        <v>0</v>
      </c>
      <c r="D1750" s="22">
        <f>Électricité!S5387</f>
        <v>0</v>
      </c>
      <c r="E1750" s="23" t="str">
        <f t="shared" si="58"/>
        <v>08/12/2019 07:00:00 PM</v>
      </c>
      <c r="F1750" s="23" t="str">
        <f t="shared" si="57"/>
        <v>Aug</v>
      </c>
    </row>
    <row r="1751" spans="1:6" x14ac:dyDescent="0.4">
      <c r="A1751" s="20">
        <f>Électricité!N5388</f>
        <v>43689</v>
      </c>
      <c r="B1751" s="21">
        <f>Électricité!O5388</f>
        <v>0.83333333333333337</v>
      </c>
      <c r="C1751" s="22">
        <f>Électricité!P5388</f>
        <v>0</v>
      </c>
      <c r="D1751" s="22">
        <f>Électricité!S5388</f>
        <v>0</v>
      </c>
      <c r="E1751" s="23" t="str">
        <f t="shared" si="58"/>
        <v>08/12/2019 08:00:00 PM</v>
      </c>
      <c r="F1751" s="23" t="str">
        <f t="shared" si="57"/>
        <v>Aug</v>
      </c>
    </row>
    <row r="1752" spans="1:6" x14ac:dyDescent="0.4">
      <c r="A1752" s="20">
        <f>Électricité!N5389</f>
        <v>43689</v>
      </c>
      <c r="B1752" s="21">
        <f>Électricité!O5389</f>
        <v>0.87500000000000011</v>
      </c>
      <c r="C1752" s="22">
        <f>Électricité!P5389</f>
        <v>0</v>
      </c>
      <c r="D1752" s="22">
        <f>Électricité!S5389</f>
        <v>0</v>
      </c>
      <c r="E1752" s="23" t="str">
        <f t="shared" si="58"/>
        <v>08/12/2019 09:00:00 PM</v>
      </c>
      <c r="F1752" s="23" t="str">
        <f t="shared" si="57"/>
        <v>Aug</v>
      </c>
    </row>
    <row r="1753" spans="1:6" x14ac:dyDescent="0.4">
      <c r="A1753" s="20">
        <f>Électricité!N5390</f>
        <v>43689</v>
      </c>
      <c r="B1753" s="21">
        <f>Électricité!O5390</f>
        <v>0.91666666666666674</v>
      </c>
      <c r="C1753" s="22">
        <f>Électricité!P5390</f>
        <v>0</v>
      </c>
      <c r="D1753" s="22">
        <f>Électricité!S5390</f>
        <v>0</v>
      </c>
      <c r="E1753" s="23" t="str">
        <f t="shared" si="58"/>
        <v>08/12/2019 10:00:00 PM</v>
      </c>
      <c r="F1753" s="23" t="str">
        <f t="shared" si="57"/>
        <v>Aug</v>
      </c>
    </row>
    <row r="1754" spans="1:6" x14ac:dyDescent="0.4">
      <c r="A1754" s="20">
        <f>Électricité!N5391</f>
        <v>43689</v>
      </c>
      <c r="B1754" s="21">
        <f>Électricité!O5391</f>
        <v>0.95833333333333337</v>
      </c>
      <c r="C1754" s="22">
        <f>Électricité!P5391</f>
        <v>0</v>
      </c>
      <c r="D1754" s="22">
        <f>Électricité!S5391</f>
        <v>0</v>
      </c>
      <c r="E1754" s="23" t="str">
        <f t="shared" si="58"/>
        <v>08/12/2019 11:00:00 PM</v>
      </c>
      <c r="F1754" s="23" t="str">
        <f t="shared" si="57"/>
        <v>Aug</v>
      </c>
    </row>
    <row r="1755" spans="1:6" x14ac:dyDescent="0.4">
      <c r="A1755" s="20">
        <f>Électricité!N5392</f>
        <v>43690</v>
      </c>
      <c r="B1755" s="21">
        <f>Électricité!O5392</f>
        <v>3.1225022567582528E-17</v>
      </c>
      <c r="C1755" s="22">
        <f>Électricité!P5392</f>
        <v>0</v>
      </c>
      <c r="D1755" s="22">
        <f>Électricité!S5392</f>
        <v>0</v>
      </c>
      <c r="E1755" s="23" t="str">
        <f t="shared" si="58"/>
        <v>08/13/2019 12:00:00 AM</v>
      </c>
      <c r="F1755" s="23" t="str">
        <f t="shared" si="57"/>
        <v>Aug</v>
      </c>
    </row>
    <row r="1756" spans="1:6" x14ac:dyDescent="0.4">
      <c r="A1756" s="20">
        <f>Électricité!N5393</f>
        <v>43690</v>
      </c>
      <c r="B1756" s="21">
        <f>Électricité!O5393</f>
        <v>4.1666666666666699E-2</v>
      </c>
      <c r="C1756" s="22">
        <f>Électricité!P5393</f>
        <v>0</v>
      </c>
      <c r="D1756" s="22">
        <f>Électricité!S5393</f>
        <v>0</v>
      </c>
      <c r="E1756" s="23" t="str">
        <f t="shared" si="58"/>
        <v>08/13/2019 01:00:00 AM</v>
      </c>
      <c r="F1756" s="23" t="str">
        <f t="shared" si="57"/>
        <v>Aug</v>
      </c>
    </row>
    <row r="1757" spans="1:6" x14ac:dyDescent="0.4">
      <c r="A1757" s="20">
        <f>Électricité!N5394</f>
        <v>43690</v>
      </c>
      <c r="B1757" s="21">
        <f>Électricité!O5394</f>
        <v>8.333333333333337E-2</v>
      </c>
      <c r="C1757" s="22">
        <f>Électricité!P5394</f>
        <v>0</v>
      </c>
      <c r="D1757" s="22">
        <f>Électricité!S5394</f>
        <v>0</v>
      </c>
      <c r="E1757" s="23" t="str">
        <f t="shared" si="58"/>
        <v>08/13/2019 02:00:00 AM</v>
      </c>
      <c r="F1757" s="23" t="str">
        <f t="shared" si="57"/>
        <v>Aug</v>
      </c>
    </row>
    <row r="1758" spans="1:6" x14ac:dyDescent="0.4">
      <c r="A1758" s="20">
        <f>Électricité!N5395</f>
        <v>43690</v>
      </c>
      <c r="B1758" s="21">
        <f>Électricité!O5395</f>
        <v>0.12500000000000006</v>
      </c>
      <c r="C1758" s="22">
        <f>Électricité!P5395</f>
        <v>0</v>
      </c>
      <c r="D1758" s="22">
        <f>Électricité!S5395</f>
        <v>0</v>
      </c>
      <c r="E1758" s="23" t="str">
        <f t="shared" si="58"/>
        <v>08/13/2019 03:00:00 AM</v>
      </c>
      <c r="F1758" s="23" t="str">
        <f t="shared" si="57"/>
        <v>Aug</v>
      </c>
    </row>
    <row r="1759" spans="1:6" x14ac:dyDescent="0.4">
      <c r="A1759" s="20">
        <f>Électricité!N5396</f>
        <v>43690</v>
      </c>
      <c r="B1759" s="21">
        <f>Électricité!O5396</f>
        <v>0.16666666666666669</v>
      </c>
      <c r="C1759" s="22">
        <f>Électricité!P5396</f>
        <v>0</v>
      </c>
      <c r="D1759" s="22">
        <f>Électricité!S5396</f>
        <v>0</v>
      </c>
      <c r="E1759" s="23" t="str">
        <f t="shared" si="58"/>
        <v>08/13/2019 04:00:00 AM</v>
      </c>
      <c r="F1759" s="23" t="str">
        <f t="shared" si="57"/>
        <v>Aug</v>
      </c>
    </row>
    <row r="1760" spans="1:6" x14ac:dyDescent="0.4">
      <c r="A1760" s="20">
        <f>Électricité!N5397</f>
        <v>43690</v>
      </c>
      <c r="B1760" s="21">
        <f>Électricité!O5397</f>
        <v>0.20833333333333337</v>
      </c>
      <c r="C1760" s="22">
        <f>Électricité!P5397</f>
        <v>0</v>
      </c>
      <c r="D1760" s="22">
        <f>Électricité!S5397</f>
        <v>0</v>
      </c>
      <c r="E1760" s="23" t="str">
        <f t="shared" si="58"/>
        <v>08/13/2019 05:00:00 AM</v>
      </c>
      <c r="F1760" s="23" t="str">
        <f t="shared" si="57"/>
        <v>Aug</v>
      </c>
    </row>
    <row r="1761" spans="1:6" x14ac:dyDescent="0.4">
      <c r="A1761" s="20">
        <f>Électricité!N5398</f>
        <v>43690</v>
      </c>
      <c r="B1761" s="21">
        <f>Électricité!O5398</f>
        <v>0.25</v>
      </c>
      <c r="C1761" s="22">
        <f>Électricité!P5398</f>
        <v>0</v>
      </c>
      <c r="D1761" s="22">
        <f>Électricité!S5398</f>
        <v>0</v>
      </c>
      <c r="E1761" s="23" t="str">
        <f t="shared" si="58"/>
        <v>08/13/2019 06:00:00 AM</v>
      </c>
      <c r="F1761" s="23" t="str">
        <f t="shared" si="57"/>
        <v>Aug</v>
      </c>
    </row>
    <row r="1762" spans="1:6" x14ac:dyDescent="0.4">
      <c r="A1762" s="20">
        <f>Électricité!N5399</f>
        <v>43690</v>
      </c>
      <c r="B1762" s="21">
        <f>Électricité!O5399</f>
        <v>0.29166666666666669</v>
      </c>
      <c r="C1762" s="22">
        <f>Électricité!P5399</f>
        <v>0</v>
      </c>
      <c r="D1762" s="22">
        <f>Électricité!S5399</f>
        <v>0</v>
      </c>
      <c r="E1762" s="23" t="str">
        <f t="shared" si="58"/>
        <v>08/13/2019 07:00:00 AM</v>
      </c>
      <c r="F1762" s="23" t="str">
        <f t="shared" si="57"/>
        <v>Aug</v>
      </c>
    </row>
    <row r="1763" spans="1:6" x14ac:dyDescent="0.4">
      <c r="A1763" s="20">
        <f>Électricité!N5400</f>
        <v>43690</v>
      </c>
      <c r="B1763" s="21">
        <f>Électricité!O5400</f>
        <v>0.33333333333333337</v>
      </c>
      <c r="C1763" s="22">
        <f>Électricité!P5400</f>
        <v>0</v>
      </c>
      <c r="D1763" s="22">
        <f>Électricité!S5400</f>
        <v>0</v>
      </c>
      <c r="E1763" s="23" t="str">
        <f t="shared" si="58"/>
        <v>08/13/2019 08:00:00 AM</v>
      </c>
      <c r="F1763" s="23" t="str">
        <f t="shared" si="57"/>
        <v>Aug</v>
      </c>
    </row>
    <row r="1764" spans="1:6" x14ac:dyDescent="0.4">
      <c r="A1764" s="20">
        <f>Électricité!N5401</f>
        <v>43690</v>
      </c>
      <c r="B1764" s="21">
        <f>Électricité!O5401</f>
        <v>0.375</v>
      </c>
      <c r="C1764" s="22">
        <f>Électricité!P5401</f>
        <v>0</v>
      </c>
      <c r="D1764" s="22">
        <f>Électricité!S5401</f>
        <v>0</v>
      </c>
      <c r="E1764" s="23" t="str">
        <f t="shared" si="58"/>
        <v>08/13/2019 09:00:00 AM</v>
      </c>
      <c r="F1764" s="23" t="str">
        <f t="shared" si="57"/>
        <v>Aug</v>
      </c>
    </row>
    <row r="1765" spans="1:6" x14ac:dyDescent="0.4">
      <c r="A1765" s="20">
        <f>Électricité!N5402</f>
        <v>43690</v>
      </c>
      <c r="B1765" s="21">
        <f>Électricité!O5402</f>
        <v>0.41666666666666669</v>
      </c>
      <c r="C1765" s="22">
        <f>Électricité!P5402</f>
        <v>0</v>
      </c>
      <c r="D1765" s="22">
        <f>Électricité!S5402</f>
        <v>0</v>
      </c>
      <c r="E1765" s="23" t="str">
        <f t="shared" si="58"/>
        <v>08/13/2019 10:00:00 AM</v>
      </c>
      <c r="F1765" s="23" t="str">
        <f t="shared" si="57"/>
        <v>Aug</v>
      </c>
    </row>
    <row r="1766" spans="1:6" x14ac:dyDescent="0.4">
      <c r="A1766" s="20">
        <f>Électricité!N5403</f>
        <v>43690</v>
      </c>
      <c r="B1766" s="21">
        <f>Électricité!O5403</f>
        <v>0.45833333333333337</v>
      </c>
      <c r="C1766" s="22">
        <f>Électricité!P5403</f>
        <v>0</v>
      </c>
      <c r="D1766" s="22">
        <f>Électricité!S5403</f>
        <v>0</v>
      </c>
      <c r="E1766" s="23" t="str">
        <f t="shared" si="58"/>
        <v>08/13/2019 11:00:00 AM</v>
      </c>
      <c r="F1766" s="23" t="str">
        <f t="shared" si="57"/>
        <v>Aug</v>
      </c>
    </row>
    <row r="1767" spans="1:6" x14ac:dyDescent="0.4">
      <c r="A1767" s="20">
        <f>Électricité!N5404</f>
        <v>43690</v>
      </c>
      <c r="B1767" s="21">
        <f>Électricité!O5404</f>
        <v>0.50000000000000011</v>
      </c>
      <c r="C1767" s="22">
        <f>Électricité!P5404</f>
        <v>0</v>
      </c>
      <c r="D1767" s="22">
        <f>Électricité!S5404</f>
        <v>0</v>
      </c>
      <c r="E1767" s="23" t="str">
        <f t="shared" si="58"/>
        <v>08/13/2019 12:00:00 PM</v>
      </c>
      <c r="F1767" s="23" t="str">
        <f t="shared" si="57"/>
        <v>Aug</v>
      </c>
    </row>
    <row r="1768" spans="1:6" x14ac:dyDescent="0.4">
      <c r="A1768" s="20">
        <f>Électricité!N5405</f>
        <v>43690</v>
      </c>
      <c r="B1768" s="21">
        <f>Électricité!O5405</f>
        <v>0.54166666666666674</v>
      </c>
      <c r="C1768" s="22">
        <f>Électricité!P5405</f>
        <v>0</v>
      </c>
      <c r="D1768" s="22">
        <f>Électricité!S5405</f>
        <v>0</v>
      </c>
      <c r="E1768" s="23" t="str">
        <f t="shared" si="58"/>
        <v>08/13/2019 01:00:00 PM</v>
      </c>
      <c r="F1768" s="23" t="str">
        <f t="shared" si="57"/>
        <v>Aug</v>
      </c>
    </row>
    <row r="1769" spans="1:6" x14ac:dyDescent="0.4">
      <c r="A1769" s="20">
        <f>Électricité!N5406</f>
        <v>43690</v>
      </c>
      <c r="B1769" s="21">
        <f>Électricité!O5406</f>
        <v>0.58333333333333337</v>
      </c>
      <c r="C1769" s="22">
        <f>Électricité!P5406</f>
        <v>0</v>
      </c>
      <c r="D1769" s="22">
        <f>Électricité!S5406</f>
        <v>0</v>
      </c>
      <c r="E1769" s="23" t="str">
        <f t="shared" si="58"/>
        <v>08/13/2019 02:00:00 PM</v>
      </c>
      <c r="F1769" s="23" t="str">
        <f t="shared" si="57"/>
        <v>Aug</v>
      </c>
    </row>
    <row r="1770" spans="1:6" x14ac:dyDescent="0.4">
      <c r="A1770" s="20">
        <f>Électricité!N5407</f>
        <v>43690</v>
      </c>
      <c r="B1770" s="21">
        <f>Électricité!O5407</f>
        <v>0.62500000000000011</v>
      </c>
      <c r="C1770" s="22">
        <f>Électricité!P5407</f>
        <v>0</v>
      </c>
      <c r="D1770" s="22">
        <f>Électricité!S5407</f>
        <v>0</v>
      </c>
      <c r="E1770" s="23" t="str">
        <f t="shared" si="58"/>
        <v>08/13/2019 03:00:00 PM</v>
      </c>
      <c r="F1770" s="23" t="str">
        <f t="shared" si="57"/>
        <v>Aug</v>
      </c>
    </row>
    <row r="1771" spans="1:6" x14ac:dyDescent="0.4">
      <c r="A1771" s="20">
        <f>Électricité!N5408</f>
        <v>43690</v>
      </c>
      <c r="B1771" s="21">
        <f>Électricité!O5408</f>
        <v>0.66666666666666674</v>
      </c>
      <c r="C1771" s="22">
        <f>Électricité!P5408</f>
        <v>0</v>
      </c>
      <c r="D1771" s="22">
        <f>Électricité!S5408</f>
        <v>0</v>
      </c>
      <c r="E1771" s="23" t="str">
        <f t="shared" si="58"/>
        <v>08/13/2019 04:00:00 PM</v>
      </c>
      <c r="F1771" s="23" t="str">
        <f t="shared" si="57"/>
        <v>Aug</v>
      </c>
    </row>
    <row r="1772" spans="1:6" x14ac:dyDescent="0.4">
      <c r="A1772" s="20">
        <f>Électricité!N5409</f>
        <v>43690</v>
      </c>
      <c r="B1772" s="21">
        <f>Électricité!O5409</f>
        <v>0.70833333333333337</v>
      </c>
      <c r="C1772" s="22">
        <f>Électricité!P5409</f>
        <v>0</v>
      </c>
      <c r="D1772" s="22">
        <f>Électricité!S5409</f>
        <v>0</v>
      </c>
      <c r="E1772" s="23" t="str">
        <f t="shared" si="58"/>
        <v>08/13/2019 05:00:00 PM</v>
      </c>
      <c r="F1772" s="23" t="str">
        <f t="shared" si="57"/>
        <v>Aug</v>
      </c>
    </row>
    <row r="1773" spans="1:6" x14ac:dyDescent="0.4">
      <c r="A1773" s="20">
        <f>Électricité!N5410</f>
        <v>43690</v>
      </c>
      <c r="B1773" s="21">
        <f>Électricité!O5410</f>
        <v>0.75000000000000011</v>
      </c>
      <c r="C1773" s="22">
        <f>Électricité!P5410</f>
        <v>0</v>
      </c>
      <c r="D1773" s="22">
        <f>Électricité!S5410</f>
        <v>0</v>
      </c>
      <c r="E1773" s="23" t="str">
        <f t="shared" si="58"/>
        <v>08/13/2019 06:00:00 PM</v>
      </c>
      <c r="F1773" s="23" t="str">
        <f t="shared" si="57"/>
        <v>Aug</v>
      </c>
    </row>
    <row r="1774" spans="1:6" x14ac:dyDescent="0.4">
      <c r="A1774" s="20">
        <f>Électricité!N5411</f>
        <v>43690</v>
      </c>
      <c r="B1774" s="21">
        <f>Électricité!O5411</f>
        <v>0.79166666666666674</v>
      </c>
      <c r="C1774" s="22">
        <f>Électricité!P5411</f>
        <v>0</v>
      </c>
      <c r="D1774" s="22">
        <f>Électricité!S5411</f>
        <v>0</v>
      </c>
      <c r="E1774" s="23" t="str">
        <f t="shared" si="58"/>
        <v>08/13/2019 07:00:00 PM</v>
      </c>
      <c r="F1774" s="23" t="str">
        <f t="shared" si="57"/>
        <v>Aug</v>
      </c>
    </row>
    <row r="1775" spans="1:6" x14ac:dyDescent="0.4">
      <c r="A1775" s="20">
        <f>Électricité!N5412</f>
        <v>43690</v>
      </c>
      <c r="B1775" s="21">
        <f>Électricité!O5412</f>
        <v>0.83333333333333337</v>
      </c>
      <c r="C1775" s="22">
        <f>Électricité!P5412</f>
        <v>0</v>
      </c>
      <c r="D1775" s="22">
        <f>Électricité!S5412</f>
        <v>0</v>
      </c>
      <c r="E1775" s="23" t="str">
        <f t="shared" si="58"/>
        <v>08/13/2019 08:00:00 PM</v>
      </c>
      <c r="F1775" s="23" t="str">
        <f t="shared" si="57"/>
        <v>Aug</v>
      </c>
    </row>
    <row r="1776" spans="1:6" x14ac:dyDescent="0.4">
      <c r="A1776" s="20">
        <f>Électricité!N5413</f>
        <v>43690</v>
      </c>
      <c r="B1776" s="21">
        <f>Électricité!O5413</f>
        <v>0.87500000000000011</v>
      </c>
      <c r="C1776" s="22">
        <f>Électricité!P5413</f>
        <v>0</v>
      </c>
      <c r="D1776" s="22">
        <f>Électricité!S5413</f>
        <v>0</v>
      </c>
      <c r="E1776" s="23" t="str">
        <f t="shared" si="58"/>
        <v>08/13/2019 09:00:00 PM</v>
      </c>
      <c r="F1776" s="23" t="str">
        <f t="shared" si="57"/>
        <v>Aug</v>
      </c>
    </row>
    <row r="1777" spans="1:6" x14ac:dyDescent="0.4">
      <c r="A1777" s="20">
        <f>Électricité!N5414</f>
        <v>43690</v>
      </c>
      <c r="B1777" s="21">
        <f>Électricité!O5414</f>
        <v>0.91666666666666674</v>
      </c>
      <c r="C1777" s="22">
        <f>Électricité!P5414</f>
        <v>0</v>
      </c>
      <c r="D1777" s="22">
        <f>Électricité!S5414</f>
        <v>0</v>
      </c>
      <c r="E1777" s="23" t="str">
        <f t="shared" si="58"/>
        <v>08/13/2019 10:00:00 PM</v>
      </c>
      <c r="F1777" s="23" t="str">
        <f t="shared" si="57"/>
        <v>Aug</v>
      </c>
    </row>
    <row r="1778" spans="1:6" x14ac:dyDescent="0.4">
      <c r="A1778" s="20">
        <f>Électricité!N5415</f>
        <v>43690</v>
      </c>
      <c r="B1778" s="21">
        <f>Électricité!O5415</f>
        <v>0.95833333333333337</v>
      </c>
      <c r="C1778" s="22">
        <f>Électricité!P5415</f>
        <v>0</v>
      </c>
      <c r="D1778" s="22">
        <f>Électricité!S5415</f>
        <v>0</v>
      </c>
      <c r="E1778" s="23" t="str">
        <f t="shared" si="58"/>
        <v>08/13/2019 11:00:00 PM</v>
      </c>
      <c r="F1778" s="23" t="str">
        <f t="shared" si="57"/>
        <v>Aug</v>
      </c>
    </row>
    <row r="1779" spans="1:6" x14ac:dyDescent="0.4">
      <c r="A1779" s="20">
        <f>Électricité!N5416</f>
        <v>43691</v>
      </c>
      <c r="B1779" s="21">
        <f>Électricité!O5416</f>
        <v>3.1225022567582528E-17</v>
      </c>
      <c r="C1779" s="22">
        <f>Électricité!P5416</f>
        <v>0</v>
      </c>
      <c r="D1779" s="22">
        <f>Électricité!S5416</f>
        <v>0</v>
      </c>
      <c r="E1779" s="23" t="str">
        <f t="shared" si="58"/>
        <v>08/14/2019 12:00:00 AM</v>
      </c>
      <c r="F1779" s="23" t="str">
        <f t="shared" si="57"/>
        <v>Aug</v>
      </c>
    </row>
    <row r="1780" spans="1:6" x14ac:dyDescent="0.4">
      <c r="A1780" s="20">
        <f>Électricité!N5417</f>
        <v>43691</v>
      </c>
      <c r="B1780" s="21">
        <f>Électricité!O5417</f>
        <v>4.1666666666666699E-2</v>
      </c>
      <c r="C1780" s="22">
        <f>Électricité!P5417</f>
        <v>0</v>
      </c>
      <c r="D1780" s="22">
        <f>Électricité!S5417</f>
        <v>0</v>
      </c>
      <c r="E1780" s="23" t="str">
        <f t="shared" si="58"/>
        <v>08/14/2019 01:00:00 AM</v>
      </c>
      <c r="F1780" s="23" t="str">
        <f t="shared" si="57"/>
        <v>Aug</v>
      </c>
    </row>
    <row r="1781" spans="1:6" x14ac:dyDescent="0.4">
      <c r="A1781" s="20">
        <f>Électricité!N5418</f>
        <v>43691</v>
      </c>
      <c r="B1781" s="21">
        <f>Électricité!O5418</f>
        <v>8.333333333333337E-2</v>
      </c>
      <c r="C1781" s="22">
        <f>Électricité!P5418</f>
        <v>0</v>
      </c>
      <c r="D1781" s="22">
        <f>Électricité!S5418</f>
        <v>0</v>
      </c>
      <c r="E1781" s="23" t="str">
        <f t="shared" si="58"/>
        <v>08/14/2019 02:00:00 AM</v>
      </c>
      <c r="F1781" s="23" t="str">
        <f t="shared" si="57"/>
        <v>Aug</v>
      </c>
    </row>
    <row r="1782" spans="1:6" x14ac:dyDescent="0.4">
      <c r="A1782" s="20">
        <f>Électricité!N5419</f>
        <v>43691</v>
      </c>
      <c r="B1782" s="21">
        <f>Électricité!O5419</f>
        <v>0.12500000000000006</v>
      </c>
      <c r="C1782" s="22">
        <f>Électricité!P5419</f>
        <v>0</v>
      </c>
      <c r="D1782" s="22">
        <f>Électricité!S5419</f>
        <v>0</v>
      </c>
      <c r="E1782" s="23" t="str">
        <f t="shared" si="58"/>
        <v>08/14/2019 03:00:00 AM</v>
      </c>
      <c r="F1782" s="23" t="str">
        <f t="shared" si="57"/>
        <v>Aug</v>
      </c>
    </row>
    <row r="1783" spans="1:6" x14ac:dyDescent="0.4">
      <c r="A1783" s="20">
        <f>Électricité!N5420</f>
        <v>43691</v>
      </c>
      <c r="B1783" s="21">
        <f>Électricité!O5420</f>
        <v>0.16666666666666669</v>
      </c>
      <c r="C1783" s="22">
        <f>Électricité!P5420</f>
        <v>0</v>
      </c>
      <c r="D1783" s="22">
        <f>Électricité!S5420</f>
        <v>0</v>
      </c>
      <c r="E1783" s="23" t="str">
        <f t="shared" si="58"/>
        <v>08/14/2019 04:00:00 AM</v>
      </c>
      <c r="F1783" s="23" t="str">
        <f t="shared" si="57"/>
        <v>Aug</v>
      </c>
    </row>
    <row r="1784" spans="1:6" x14ac:dyDescent="0.4">
      <c r="A1784" s="20">
        <f>Électricité!N5421</f>
        <v>43691</v>
      </c>
      <c r="B1784" s="21">
        <f>Électricité!O5421</f>
        <v>0.20833333333333337</v>
      </c>
      <c r="C1784" s="22">
        <f>Électricité!P5421</f>
        <v>0</v>
      </c>
      <c r="D1784" s="22">
        <f>Électricité!S5421</f>
        <v>0</v>
      </c>
      <c r="E1784" s="23" t="str">
        <f t="shared" si="58"/>
        <v>08/14/2019 05:00:00 AM</v>
      </c>
      <c r="F1784" s="23" t="str">
        <f t="shared" si="57"/>
        <v>Aug</v>
      </c>
    </row>
    <row r="1785" spans="1:6" x14ac:dyDescent="0.4">
      <c r="A1785" s="20">
        <f>Électricité!N5422</f>
        <v>43691</v>
      </c>
      <c r="B1785" s="21">
        <f>Électricité!O5422</f>
        <v>0.25</v>
      </c>
      <c r="C1785" s="22">
        <f>Électricité!P5422</f>
        <v>0</v>
      </c>
      <c r="D1785" s="22">
        <f>Électricité!S5422</f>
        <v>0</v>
      </c>
      <c r="E1785" s="23" t="str">
        <f t="shared" si="58"/>
        <v>08/14/2019 06:00:00 AM</v>
      </c>
      <c r="F1785" s="23" t="str">
        <f t="shared" si="57"/>
        <v>Aug</v>
      </c>
    </row>
    <row r="1786" spans="1:6" x14ac:dyDescent="0.4">
      <c r="A1786" s="20">
        <f>Électricité!N5423</f>
        <v>43691</v>
      </c>
      <c r="B1786" s="21">
        <f>Électricité!O5423</f>
        <v>0.29166666666666669</v>
      </c>
      <c r="C1786" s="22">
        <f>Électricité!P5423</f>
        <v>0</v>
      </c>
      <c r="D1786" s="22">
        <f>Électricité!S5423</f>
        <v>0</v>
      </c>
      <c r="E1786" s="23" t="str">
        <f t="shared" si="58"/>
        <v>08/14/2019 07:00:00 AM</v>
      </c>
      <c r="F1786" s="23" t="str">
        <f t="shared" si="57"/>
        <v>Aug</v>
      </c>
    </row>
    <row r="1787" spans="1:6" x14ac:dyDescent="0.4">
      <c r="A1787" s="20">
        <f>Électricité!N5424</f>
        <v>43691</v>
      </c>
      <c r="B1787" s="21">
        <f>Électricité!O5424</f>
        <v>0.33333333333333337</v>
      </c>
      <c r="C1787" s="22">
        <f>Électricité!P5424</f>
        <v>0</v>
      </c>
      <c r="D1787" s="22">
        <f>Électricité!S5424</f>
        <v>0</v>
      </c>
      <c r="E1787" s="23" t="str">
        <f t="shared" si="58"/>
        <v>08/14/2019 08:00:00 AM</v>
      </c>
      <c r="F1787" s="23" t="str">
        <f t="shared" si="57"/>
        <v>Aug</v>
      </c>
    </row>
    <row r="1788" spans="1:6" x14ac:dyDescent="0.4">
      <c r="A1788" s="20">
        <f>Électricité!N5425</f>
        <v>43691</v>
      </c>
      <c r="B1788" s="21">
        <f>Électricité!O5425</f>
        <v>0.375</v>
      </c>
      <c r="C1788" s="22">
        <f>Électricité!P5425</f>
        <v>0</v>
      </c>
      <c r="D1788" s="22">
        <f>Électricité!S5425</f>
        <v>0</v>
      </c>
      <c r="E1788" s="23" t="str">
        <f t="shared" si="58"/>
        <v>08/14/2019 09:00:00 AM</v>
      </c>
      <c r="F1788" s="23" t="str">
        <f t="shared" si="57"/>
        <v>Aug</v>
      </c>
    </row>
    <row r="1789" spans="1:6" x14ac:dyDescent="0.4">
      <c r="A1789" s="20">
        <f>Électricité!N5426</f>
        <v>43691</v>
      </c>
      <c r="B1789" s="21">
        <f>Électricité!O5426</f>
        <v>0.41666666666666669</v>
      </c>
      <c r="C1789" s="22">
        <f>Électricité!P5426</f>
        <v>0</v>
      </c>
      <c r="D1789" s="22">
        <f>Électricité!S5426</f>
        <v>0</v>
      </c>
      <c r="E1789" s="23" t="str">
        <f t="shared" si="58"/>
        <v>08/14/2019 10:00:00 AM</v>
      </c>
      <c r="F1789" s="23" t="str">
        <f t="shared" si="57"/>
        <v>Aug</v>
      </c>
    </row>
    <row r="1790" spans="1:6" x14ac:dyDescent="0.4">
      <c r="A1790" s="20">
        <f>Électricité!N5427</f>
        <v>43691</v>
      </c>
      <c r="B1790" s="21">
        <f>Électricité!O5427</f>
        <v>0.45833333333333337</v>
      </c>
      <c r="C1790" s="22">
        <f>Électricité!P5427</f>
        <v>0</v>
      </c>
      <c r="D1790" s="22">
        <f>Électricité!S5427</f>
        <v>0</v>
      </c>
      <c r="E1790" s="23" t="str">
        <f t="shared" si="58"/>
        <v>08/14/2019 11:00:00 AM</v>
      </c>
      <c r="F1790" s="23" t="str">
        <f t="shared" si="57"/>
        <v>Aug</v>
      </c>
    </row>
    <row r="1791" spans="1:6" x14ac:dyDescent="0.4">
      <c r="A1791" s="20">
        <f>Électricité!N5428</f>
        <v>43691</v>
      </c>
      <c r="B1791" s="21">
        <f>Électricité!O5428</f>
        <v>0.50000000000000011</v>
      </c>
      <c r="C1791" s="22">
        <f>Électricité!P5428</f>
        <v>0</v>
      </c>
      <c r="D1791" s="22">
        <f>Électricité!S5428</f>
        <v>0</v>
      </c>
      <c r="E1791" s="23" t="str">
        <f t="shared" si="58"/>
        <v>08/14/2019 12:00:00 PM</v>
      </c>
      <c r="F1791" s="23" t="str">
        <f t="shared" si="57"/>
        <v>Aug</v>
      </c>
    </row>
    <row r="1792" spans="1:6" x14ac:dyDescent="0.4">
      <c r="A1792" s="20">
        <f>Électricité!N5429</f>
        <v>43691</v>
      </c>
      <c r="B1792" s="21">
        <f>Électricité!O5429</f>
        <v>0.54166666666666674</v>
      </c>
      <c r="C1792" s="22">
        <f>Électricité!P5429</f>
        <v>0</v>
      </c>
      <c r="D1792" s="22">
        <f>Électricité!S5429</f>
        <v>0</v>
      </c>
      <c r="E1792" s="23" t="str">
        <f t="shared" si="58"/>
        <v>08/14/2019 01:00:00 PM</v>
      </c>
      <c r="F1792" s="23" t="str">
        <f t="shared" si="57"/>
        <v>Aug</v>
      </c>
    </row>
    <row r="1793" spans="1:6" x14ac:dyDescent="0.4">
      <c r="A1793" s="20">
        <f>Électricité!N5430</f>
        <v>43691</v>
      </c>
      <c r="B1793" s="21">
        <f>Électricité!O5430</f>
        <v>0.58333333333333337</v>
      </c>
      <c r="C1793" s="22">
        <f>Électricité!P5430</f>
        <v>0</v>
      </c>
      <c r="D1793" s="22">
        <f>Électricité!S5430</f>
        <v>0</v>
      </c>
      <c r="E1793" s="23" t="str">
        <f t="shared" si="58"/>
        <v>08/14/2019 02:00:00 PM</v>
      </c>
      <c r="F1793" s="23" t="str">
        <f t="shared" si="57"/>
        <v>Aug</v>
      </c>
    </row>
    <row r="1794" spans="1:6" x14ac:dyDescent="0.4">
      <c r="A1794" s="20">
        <f>Électricité!N5431</f>
        <v>43691</v>
      </c>
      <c r="B1794" s="21">
        <f>Électricité!O5431</f>
        <v>0.62500000000000011</v>
      </c>
      <c r="C1794" s="22">
        <f>Électricité!P5431</f>
        <v>0</v>
      </c>
      <c r="D1794" s="22">
        <f>Électricité!S5431</f>
        <v>0</v>
      </c>
      <c r="E1794" s="23" t="str">
        <f t="shared" si="58"/>
        <v>08/14/2019 03:00:00 PM</v>
      </c>
      <c r="F1794" s="23" t="str">
        <f t="shared" si="57"/>
        <v>Aug</v>
      </c>
    </row>
    <row r="1795" spans="1:6" x14ac:dyDescent="0.4">
      <c r="A1795" s="20">
        <f>Électricité!N5432</f>
        <v>43691</v>
      </c>
      <c r="B1795" s="21">
        <f>Électricité!O5432</f>
        <v>0.66666666666666674</v>
      </c>
      <c r="C1795" s="22">
        <f>Électricité!P5432</f>
        <v>0</v>
      </c>
      <c r="D1795" s="22">
        <f>Électricité!S5432</f>
        <v>0</v>
      </c>
      <c r="E1795" s="23" t="str">
        <f t="shared" si="58"/>
        <v>08/14/2019 04:00:00 PM</v>
      </c>
      <c r="F1795" s="23" t="str">
        <f t="shared" ref="F1795:F1858" si="59">TEXT(A1795,"mmm")</f>
        <v>Aug</v>
      </c>
    </row>
    <row r="1796" spans="1:6" x14ac:dyDescent="0.4">
      <c r="A1796" s="20">
        <f>Électricité!N5433</f>
        <v>43691</v>
      </c>
      <c r="B1796" s="21">
        <f>Électricité!O5433</f>
        <v>0.70833333333333337</v>
      </c>
      <c r="C1796" s="22">
        <f>Électricité!P5433</f>
        <v>0</v>
      </c>
      <c r="D1796" s="22">
        <f>Électricité!S5433</f>
        <v>0</v>
      </c>
      <c r="E1796" s="23" t="str">
        <f t="shared" si="58"/>
        <v>08/14/2019 05:00:00 PM</v>
      </c>
      <c r="F1796" s="23" t="str">
        <f t="shared" si="59"/>
        <v>Aug</v>
      </c>
    </row>
    <row r="1797" spans="1:6" x14ac:dyDescent="0.4">
      <c r="A1797" s="20">
        <f>Électricité!N5434</f>
        <v>43691</v>
      </c>
      <c r="B1797" s="21">
        <f>Électricité!O5434</f>
        <v>0.75000000000000011</v>
      </c>
      <c r="C1797" s="22">
        <f>Électricité!P5434</f>
        <v>0</v>
      </c>
      <c r="D1797" s="22">
        <f>Électricité!S5434</f>
        <v>0</v>
      </c>
      <c r="E1797" s="23" t="str">
        <f t="shared" si="58"/>
        <v>08/14/2019 06:00:00 PM</v>
      </c>
      <c r="F1797" s="23" t="str">
        <f t="shared" si="59"/>
        <v>Aug</v>
      </c>
    </row>
    <row r="1798" spans="1:6" x14ac:dyDescent="0.4">
      <c r="A1798" s="20">
        <f>Électricité!N5435</f>
        <v>43691</v>
      </c>
      <c r="B1798" s="21">
        <f>Électricité!O5435</f>
        <v>0.79166666666666674</v>
      </c>
      <c r="C1798" s="22">
        <f>Électricité!P5435</f>
        <v>0</v>
      </c>
      <c r="D1798" s="22">
        <f>Électricité!S5435</f>
        <v>0</v>
      </c>
      <c r="E1798" s="23" t="str">
        <f t="shared" si="58"/>
        <v>08/14/2019 07:00:00 PM</v>
      </c>
      <c r="F1798" s="23" t="str">
        <f t="shared" si="59"/>
        <v>Aug</v>
      </c>
    </row>
    <row r="1799" spans="1:6" x14ac:dyDescent="0.4">
      <c r="A1799" s="20">
        <f>Électricité!N5436</f>
        <v>43691</v>
      </c>
      <c r="B1799" s="21">
        <f>Électricité!O5436</f>
        <v>0.83333333333333337</v>
      </c>
      <c r="C1799" s="22">
        <f>Électricité!P5436</f>
        <v>0</v>
      </c>
      <c r="D1799" s="22">
        <f>Électricité!S5436</f>
        <v>0</v>
      </c>
      <c r="E1799" s="23" t="str">
        <f t="shared" si="58"/>
        <v>08/14/2019 08:00:00 PM</v>
      </c>
      <c r="F1799" s="23" t="str">
        <f t="shared" si="59"/>
        <v>Aug</v>
      </c>
    </row>
    <row r="1800" spans="1:6" x14ac:dyDescent="0.4">
      <c r="A1800" s="20">
        <f>Électricité!N5437</f>
        <v>43691</v>
      </c>
      <c r="B1800" s="21">
        <f>Électricité!O5437</f>
        <v>0.87500000000000011</v>
      </c>
      <c r="C1800" s="22">
        <f>Électricité!P5437</f>
        <v>0</v>
      </c>
      <c r="D1800" s="22">
        <f>Électricité!S5437</f>
        <v>0</v>
      </c>
      <c r="E1800" s="23" t="str">
        <f t="shared" si="58"/>
        <v>08/14/2019 09:00:00 PM</v>
      </c>
      <c r="F1800" s="23" t="str">
        <f t="shared" si="59"/>
        <v>Aug</v>
      </c>
    </row>
    <row r="1801" spans="1:6" x14ac:dyDescent="0.4">
      <c r="A1801" s="20">
        <f>Électricité!N5438</f>
        <v>43691</v>
      </c>
      <c r="B1801" s="21">
        <f>Électricité!O5438</f>
        <v>0.91666666666666674</v>
      </c>
      <c r="C1801" s="22">
        <f>Électricité!P5438</f>
        <v>0</v>
      </c>
      <c r="D1801" s="22">
        <f>Électricité!S5438</f>
        <v>0</v>
      </c>
      <c r="E1801" s="23" t="str">
        <f t="shared" si="58"/>
        <v>08/14/2019 10:00:00 PM</v>
      </c>
      <c r="F1801" s="23" t="str">
        <f t="shared" si="59"/>
        <v>Aug</v>
      </c>
    </row>
    <row r="1802" spans="1:6" x14ac:dyDescent="0.4">
      <c r="A1802" s="20">
        <f>Électricité!N5439</f>
        <v>43691</v>
      </c>
      <c r="B1802" s="21">
        <f>Électricité!O5439</f>
        <v>0.95833333333333337</v>
      </c>
      <c r="C1802" s="22">
        <f>Électricité!P5439</f>
        <v>0</v>
      </c>
      <c r="D1802" s="22">
        <f>Électricité!S5439</f>
        <v>0</v>
      </c>
      <c r="E1802" s="23" t="str">
        <f t="shared" si="58"/>
        <v>08/14/2019 11:00:00 PM</v>
      </c>
      <c r="F1802" s="23" t="str">
        <f t="shared" si="59"/>
        <v>Aug</v>
      </c>
    </row>
    <row r="1803" spans="1:6" x14ac:dyDescent="0.4">
      <c r="A1803" s="20">
        <f>Électricité!N5440</f>
        <v>43692</v>
      </c>
      <c r="B1803" s="21">
        <f>Électricité!O5440</f>
        <v>3.1225022567582528E-17</v>
      </c>
      <c r="C1803" s="22">
        <f>Électricité!P5440</f>
        <v>0</v>
      </c>
      <c r="D1803" s="22">
        <f>Électricité!S5440</f>
        <v>0</v>
      </c>
      <c r="E1803" s="23" t="str">
        <f t="shared" si="58"/>
        <v>08/15/2019 12:00:00 AM</v>
      </c>
      <c r="F1803" s="23" t="str">
        <f t="shared" si="59"/>
        <v>Aug</v>
      </c>
    </row>
    <row r="1804" spans="1:6" x14ac:dyDescent="0.4">
      <c r="A1804" s="20">
        <f>Électricité!N5441</f>
        <v>43692</v>
      </c>
      <c r="B1804" s="21">
        <f>Électricité!O5441</f>
        <v>4.1666666666666699E-2</v>
      </c>
      <c r="C1804" s="22">
        <f>Électricité!P5441</f>
        <v>0</v>
      </c>
      <c r="D1804" s="22">
        <f>Électricité!S5441</f>
        <v>0</v>
      </c>
      <c r="E1804" s="23" t="str">
        <f t="shared" ref="E1804:E1867" si="60">CONCATENATE(TEXT(A1804,"mm/dd/yyyy")," ",TEXT(B1804,"hh:mm:ss AM/PM"))</f>
        <v>08/15/2019 01:00:00 AM</v>
      </c>
      <c r="F1804" s="23" t="str">
        <f t="shared" si="59"/>
        <v>Aug</v>
      </c>
    </row>
    <row r="1805" spans="1:6" x14ac:dyDescent="0.4">
      <c r="A1805" s="20">
        <f>Électricité!N5442</f>
        <v>43692</v>
      </c>
      <c r="B1805" s="21">
        <f>Électricité!O5442</f>
        <v>8.333333333333337E-2</v>
      </c>
      <c r="C1805" s="22">
        <f>Électricité!P5442</f>
        <v>0</v>
      </c>
      <c r="D1805" s="22">
        <f>Électricité!S5442</f>
        <v>0</v>
      </c>
      <c r="E1805" s="23" t="str">
        <f t="shared" si="60"/>
        <v>08/15/2019 02:00:00 AM</v>
      </c>
      <c r="F1805" s="23" t="str">
        <f t="shared" si="59"/>
        <v>Aug</v>
      </c>
    </row>
    <row r="1806" spans="1:6" x14ac:dyDescent="0.4">
      <c r="A1806" s="20">
        <f>Électricité!N5443</f>
        <v>43692</v>
      </c>
      <c r="B1806" s="21">
        <f>Électricité!O5443</f>
        <v>0.12500000000000006</v>
      </c>
      <c r="C1806" s="22">
        <f>Électricité!P5443</f>
        <v>0</v>
      </c>
      <c r="D1806" s="22">
        <f>Électricité!S5443</f>
        <v>0</v>
      </c>
      <c r="E1806" s="23" t="str">
        <f t="shared" si="60"/>
        <v>08/15/2019 03:00:00 AM</v>
      </c>
      <c r="F1806" s="23" t="str">
        <f t="shared" si="59"/>
        <v>Aug</v>
      </c>
    </row>
    <row r="1807" spans="1:6" x14ac:dyDescent="0.4">
      <c r="A1807" s="20">
        <f>Électricité!N5444</f>
        <v>43692</v>
      </c>
      <c r="B1807" s="21">
        <f>Électricité!O5444</f>
        <v>0.16666666666666669</v>
      </c>
      <c r="C1807" s="22">
        <f>Électricité!P5444</f>
        <v>0</v>
      </c>
      <c r="D1807" s="22">
        <f>Électricité!S5444</f>
        <v>0</v>
      </c>
      <c r="E1807" s="23" t="str">
        <f t="shared" si="60"/>
        <v>08/15/2019 04:00:00 AM</v>
      </c>
      <c r="F1807" s="23" t="str">
        <f t="shared" si="59"/>
        <v>Aug</v>
      </c>
    </row>
    <row r="1808" spans="1:6" x14ac:dyDescent="0.4">
      <c r="A1808" s="20">
        <f>Électricité!N5445</f>
        <v>43692</v>
      </c>
      <c r="B1808" s="21">
        <f>Électricité!O5445</f>
        <v>0.20833333333333337</v>
      </c>
      <c r="C1808" s="22">
        <f>Électricité!P5445</f>
        <v>0</v>
      </c>
      <c r="D1808" s="22">
        <f>Électricité!S5445</f>
        <v>0</v>
      </c>
      <c r="E1808" s="23" t="str">
        <f t="shared" si="60"/>
        <v>08/15/2019 05:00:00 AM</v>
      </c>
      <c r="F1808" s="23" t="str">
        <f t="shared" si="59"/>
        <v>Aug</v>
      </c>
    </row>
    <row r="1809" spans="1:6" x14ac:dyDescent="0.4">
      <c r="A1809" s="20">
        <f>Électricité!N5446</f>
        <v>43692</v>
      </c>
      <c r="B1809" s="21">
        <f>Électricité!O5446</f>
        <v>0.25</v>
      </c>
      <c r="C1809" s="22">
        <f>Électricité!P5446</f>
        <v>0</v>
      </c>
      <c r="D1809" s="22">
        <f>Électricité!S5446</f>
        <v>0</v>
      </c>
      <c r="E1809" s="23" t="str">
        <f t="shared" si="60"/>
        <v>08/15/2019 06:00:00 AM</v>
      </c>
      <c r="F1809" s="23" t="str">
        <f t="shared" si="59"/>
        <v>Aug</v>
      </c>
    </row>
    <row r="1810" spans="1:6" x14ac:dyDescent="0.4">
      <c r="A1810" s="20">
        <f>Électricité!N5447</f>
        <v>43692</v>
      </c>
      <c r="B1810" s="21">
        <f>Électricité!O5447</f>
        <v>0.29166666666666669</v>
      </c>
      <c r="C1810" s="22">
        <f>Électricité!P5447</f>
        <v>0</v>
      </c>
      <c r="D1810" s="22">
        <f>Électricité!S5447</f>
        <v>0</v>
      </c>
      <c r="E1810" s="23" t="str">
        <f t="shared" si="60"/>
        <v>08/15/2019 07:00:00 AM</v>
      </c>
      <c r="F1810" s="23" t="str">
        <f t="shared" si="59"/>
        <v>Aug</v>
      </c>
    </row>
    <row r="1811" spans="1:6" x14ac:dyDescent="0.4">
      <c r="A1811" s="20">
        <f>Électricité!N5448</f>
        <v>43692</v>
      </c>
      <c r="B1811" s="21">
        <f>Électricité!O5448</f>
        <v>0.33333333333333337</v>
      </c>
      <c r="C1811" s="22">
        <f>Électricité!P5448</f>
        <v>0</v>
      </c>
      <c r="D1811" s="22">
        <f>Électricité!S5448</f>
        <v>0</v>
      </c>
      <c r="E1811" s="23" t="str">
        <f t="shared" si="60"/>
        <v>08/15/2019 08:00:00 AM</v>
      </c>
      <c r="F1811" s="23" t="str">
        <f t="shared" si="59"/>
        <v>Aug</v>
      </c>
    </row>
    <row r="1812" spans="1:6" x14ac:dyDescent="0.4">
      <c r="A1812" s="20">
        <f>Électricité!N5449</f>
        <v>43692</v>
      </c>
      <c r="B1812" s="21">
        <f>Électricité!O5449</f>
        <v>0.375</v>
      </c>
      <c r="C1812" s="22">
        <f>Électricité!P5449</f>
        <v>0</v>
      </c>
      <c r="D1812" s="22">
        <f>Électricité!S5449</f>
        <v>0</v>
      </c>
      <c r="E1812" s="23" t="str">
        <f t="shared" si="60"/>
        <v>08/15/2019 09:00:00 AM</v>
      </c>
      <c r="F1812" s="23" t="str">
        <f t="shared" si="59"/>
        <v>Aug</v>
      </c>
    </row>
    <row r="1813" spans="1:6" x14ac:dyDescent="0.4">
      <c r="A1813" s="20">
        <f>Électricité!N5450</f>
        <v>43692</v>
      </c>
      <c r="B1813" s="21">
        <f>Électricité!O5450</f>
        <v>0.41666666666666669</v>
      </c>
      <c r="C1813" s="22">
        <f>Électricité!P5450</f>
        <v>0</v>
      </c>
      <c r="D1813" s="22">
        <f>Électricité!S5450</f>
        <v>0</v>
      </c>
      <c r="E1813" s="23" t="str">
        <f t="shared" si="60"/>
        <v>08/15/2019 10:00:00 AM</v>
      </c>
      <c r="F1813" s="23" t="str">
        <f t="shared" si="59"/>
        <v>Aug</v>
      </c>
    </row>
    <row r="1814" spans="1:6" x14ac:dyDescent="0.4">
      <c r="A1814" s="20">
        <f>Électricité!N5451</f>
        <v>43692</v>
      </c>
      <c r="B1814" s="21">
        <f>Électricité!O5451</f>
        <v>0.45833333333333337</v>
      </c>
      <c r="C1814" s="22">
        <f>Électricité!P5451</f>
        <v>0</v>
      </c>
      <c r="D1814" s="22">
        <f>Électricité!S5451</f>
        <v>0</v>
      </c>
      <c r="E1814" s="23" t="str">
        <f t="shared" si="60"/>
        <v>08/15/2019 11:00:00 AM</v>
      </c>
      <c r="F1814" s="23" t="str">
        <f t="shared" si="59"/>
        <v>Aug</v>
      </c>
    </row>
    <row r="1815" spans="1:6" x14ac:dyDescent="0.4">
      <c r="A1815" s="20">
        <f>Électricité!N5452</f>
        <v>43692</v>
      </c>
      <c r="B1815" s="21">
        <f>Électricité!O5452</f>
        <v>0.50000000000000011</v>
      </c>
      <c r="C1815" s="22">
        <f>Électricité!P5452</f>
        <v>0</v>
      </c>
      <c r="D1815" s="22">
        <f>Électricité!S5452</f>
        <v>0</v>
      </c>
      <c r="E1815" s="23" t="str">
        <f t="shared" si="60"/>
        <v>08/15/2019 12:00:00 PM</v>
      </c>
      <c r="F1815" s="23" t="str">
        <f t="shared" si="59"/>
        <v>Aug</v>
      </c>
    </row>
    <row r="1816" spans="1:6" x14ac:dyDescent="0.4">
      <c r="A1816" s="20">
        <f>Électricité!N5453</f>
        <v>43692</v>
      </c>
      <c r="B1816" s="21">
        <f>Électricité!O5453</f>
        <v>0.54166666666666674</v>
      </c>
      <c r="C1816" s="22">
        <f>Électricité!P5453</f>
        <v>0</v>
      </c>
      <c r="D1816" s="22">
        <f>Électricité!S5453</f>
        <v>0</v>
      </c>
      <c r="E1816" s="23" t="str">
        <f t="shared" si="60"/>
        <v>08/15/2019 01:00:00 PM</v>
      </c>
      <c r="F1816" s="23" t="str">
        <f t="shared" si="59"/>
        <v>Aug</v>
      </c>
    </row>
    <row r="1817" spans="1:6" x14ac:dyDescent="0.4">
      <c r="A1817" s="20">
        <f>Électricité!N5454</f>
        <v>43692</v>
      </c>
      <c r="B1817" s="21">
        <f>Électricité!O5454</f>
        <v>0.58333333333333337</v>
      </c>
      <c r="C1817" s="22">
        <f>Électricité!P5454</f>
        <v>0</v>
      </c>
      <c r="D1817" s="22">
        <f>Électricité!S5454</f>
        <v>0</v>
      </c>
      <c r="E1817" s="23" t="str">
        <f t="shared" si="60"/>
        <v>08/15/2019 02:00:00 PM</v>
      </c>
      <c r="F1817" s="23" t="str">
        <f t="shared" si="59"/>
        <v>Aug</v>
      </c>
    </row>
    <row r="1818" spans="1:6" x14ac:dyDescent="0.4">
      <c r="A1818" s="20">
        <f>Électricité!N5455</f>
        <v>43692</v>
      </c>
      <c r="B1818" s="21">
        <f>Électricité!O5455</f>
        <v>0.62500000000000011</v>
      </c>
      <c r="C1818" s="22">
        <f>Électricité!P5455</f>
        <v>0</v>
      </c>
      <c r="D1818" s="22">
        <f>Électricité!S5455</f>
        <v>0</v>
      </c>
      <c r="E1818" s="23" t="str">
        <f t="shared" si="60"/>
        <v>08/15/2019 03:00:00 PM</v>
      </c>
      <c r="F1818" s="23" t="str">
        <f t="shared" si="59"/>
        <v>Aug</v>
      </c>
    </row>
    <row r="1819" spans="1:6" x14ac:dyDescent="0.4">
      <c r="A1819" s="20">
        <f>Électricité!N5456</f>
        <v>43692</v>
      </c>
      <c r="B1819" s="21">
        <f>Électricité!O5456</f>
        <v>0.66666666666666674</v>
      </c>
      <c r="C1819" s="22">
        <f>Électricité!P5456</f>
        <v>0</v>
      </c>
      <c r="D1819" s="22">
        <f>Électricité!S5456</f>
        <v>0</v>
      </c>
      <c r="E1819" s="23" t="str">
        <f t="shared" si="60"/>
        <v>08/15/2019 04:00:00 PM</v>
      </c>
      <c r="F1819" s="23" t="str">
        <f t="shared" si="59"/>
        <v>Aug</v>
      </c>
    </row>
    <row r="1820" spans="1:6" x14ac:dyDescent="0.4">
      <c r="A1820" s="20">
        <f>Électricité!N5457</f>
        <v>43692</v>
      </c>
      <c r="B1820" s="21">
        <f>Électricité!O5457</f>
        <v>0.70833333333333337</v>
      </c>
      <c r="C1820" s="22">
        <f>Électricité!P5457</f>
        <v>0</v>
      </c>
      <c r="D1820" s="22">
        <f>Électricité!S5457</f>
        <v>0</v>
      </c>
      <c r="E1820" s="23" t="str">
        <f t="shared" si="60"/>
        <v>08/15/2019 05:00:00 PM</v>
      </c>
      <c r="F1820" s="23" t="str">
        <f t="shared" si="59"/>
        <v>Aug</v>
      </c>
    </row>
    <row r="1821" spans="1:6" x14ac:dyDescent="0.4">
      <c r="A1821" s="20">
        <f>Électricité!N5458</f>
        <v>43692</v>
      </c>
      <c r="B1821" s="21">
        <f>Électricité!O5458</f>
        <v>0.75000000000000011</v>
      </c>
      <c r="C1821" s="22">
        <f>Électricité!P5458</f>
        <v>0</v>
      </c>
      <c r="D1821" s="22">
        <f>Électricité!S5458</f>
        <v>0</v>
      </c>
      <c r="E1821" s="23" t="str">
        <f t="shared" si="60"/>
        <v>08/15/2019 06:00:00 PM</v>
      </c>
      <c r="F1821" s="23" t="str">
        <f t="shared" si="59"/>
        <v>Aug</v>
      </c>
    </row>
    <row r="1822" spans="1:6" x14ac:dyDescent="0.4">
      <c r="A1822" s="20">
        <f>Électricité!N5459</f>
        <v>43692</v>
      </c>
      <c r="B1822" s="21">
        <f>Électricité!O5459</f>
        <v>0.79166666666666674</v>
      </c>
      <c r="C1822" s="22">
        <f>Électricité!P5459</f>
        <v>0</v>
      </c>
      <c r="D1822" s="22">
        <f>Électricité!S5459</f>
        <v>0</v>
      </c>
      <c r="E1822" s="23" t="str">
        <f t="shared" si="60"/>
        <v>08/15/2019 07:00:00 PM</v>
      </c>
      <c r="F1822" s="23" t="str">
        <f t="shared" si="59"/>
        <v>Aug</v>
      </c>
    </row>
    <row r="1823" spans="1:6" x14ac:dyDescent="0.4">
      <c r="A1823" s="20">
        <f>Électricité!N5460</f>
        <v>43692</v>
      </c>
      <c r="B1823" s="21">
        <f>Électricité!O5460</f>
        <v>0.83333333333333337</v>
      </c>
      <c r="C1823" s="22">
        <f>Électricité!P5460</f>
        <v>0</v>
      </c>
      <c r="D1823" s="22">
        <f>Électricité!S5460</f>
        <v>0</v>
      </c>
      <c r="E1823" s="23" t="str">
        <f t="shared" si="60"/>
        <v>08/15/2019 08:00:00 PM</v>
      </c>
      <c r="F1823" s="23" t="str">
        <f t="shared" si="59"/>
        <v>Aug</v>
      </c>
    </row>
    <row r="1824" spans="1:6" x14ac:dyDescent="0.4">
      <c r="A1824" s="20">
        <f>Électricité!N5461</f>
        <v>43692</v>
      </c>
      <c r="B1824" s="21">
        <f>Électricité!O5461</f>
        <v>0.87500000000000011</v>
      </c>
      <c r="C1824" s="22">
        <f>Électricité!P5461</f>
        <v>0</v>
      </c>
      <c r="D1824" s="22">
        <f>Électricité!S5461</f>
        <v>0</v>
      </c>
      <c r="E1824" s="23" t="str">
        <f t="shared" si="60"/>
        <v>08/15/2019 09:00:00 PM</v>
      </c>
      <c r="F1824" s="23" t="str">
        <f t="shared" si="59"/>
        <v>Aug</v>
      </c>
    </row>
    <row r="1825" spans="1:6" x14ac:dyDescent="0.4">
      <c r="A1825" s="20">
        <f>Électricité!N5462</f>
        <v>43692</v>
      </c>
      <c r="B1825" s="21">
        <f>Électricité!O5462</f>
        <v>0.91666666666666674</v>
      </c>
      <c r="C1825" s="22">
        <f>Électricité!P5462</f>
        <v>0</v>
      </c>
      <c r="D1825" s="22">
        <f>Électricité!S5462</f>
        <v>0</v>
      </c>
      <c r="E1825" s="23" t="str">
        <f t="shared" si="60"/>
        <v>08/15/2019 10:00:00 PM</v>
      </c>
      <c r="F1825" s="23" t="str">
        <f t="shared" si="59"/>
        <v>Aug</v>
      </c>
    </row>
    <row r="1826" spans="1:6" x14ac:dyDescent="0.4">
      <c r="A1826" s="20">
        <f>Électricité!N5463</f>
        <v>43692</v>
      </c>
      <c r="B1826" s="21">
        <f>Électricité!O5463</f>
        <v>0.95833333333333337</v>
      </c>
      <c r="C1826" s="22">
        <f>Électricité!P5463</f>
        <v>0</v>
      </c>
      <c r="D1826" s="22">
        <f>Électricité!S5463</f>
        <v>0</v>
      </c>
      <c r="E1826" s="23" t="str">
        <f t="shared" si="60"/>
        <v>08/15/2019 11:00:00 PM</v>
      </c>
      <c r="F1826" s="23" t="str">
        <f t="shared" si="59"/>
        <v>Aug</v>
      </c>
    </row>
    <row r="1827" spans="1:6" x14ac:dyDescent="0.4">
      <c r="A1827" s="20">
        <f>Électricité!N5464</f>
        <v>43693</v>
      </c>
      <c r="B1827" s="21">
        <f>Électricité!O5464</f>
        <v>3.1225022567582528E-17</v>
      </c>
      <c r="C1827" s="22">
        <f>Électricité!P5464</f>
        <v>0</v>
      </c>
      <c r="D1827" s="22">
        <f>Électricité!S5464</f>
        <v>0</v>
      </c>
      <c r="E1827" s="23" t="str">
        <f t="shared" si="60"/>
        <v>08/16/2019 12:00:00 AM</v>
      </c>
      <c r="F1827" s="23" t="str">
        <f t="shared" si="59"/>
        <v>Aug</v>
      </c>
    </row>
    <row r="1828" spans="1:6" x14ac:dyDescent="0.4">
      <c r="A1828" s="20">
        <f>Électricité!N5465</f>
        <v>43693</v>
      </c>
      <c r="B1828" s="21">
        <f>Électricité!O5465</f>
        <v>4.1666666666666699E-2</v>
      </c>
      <c r="C1828" s="22">
        <f>Électricité!P5465</f>
        <v>0</v>
      </c>
      <c r="D1828" s="22">
        <f>Électricité!S5465</f>
        <v>0</v>
      </c>
      <c r="E1828" s="23" t="str">
        <f t="shared" si="60"/>
        <v>08/16/2019 01:00:00 AM</v>
      </c>
      <c r="F1828" s="23" t="str">
        <f t="shared" si="59"/>
        <v>Aug</v>
      </c>
    </row>
    <row r="1829" spans="1:6" x14ac:dyDescent="0.4">
      <c r="A1829" s="20">
        <f>Électricité!N5466</f>
        <v>43693</v>
      </c>
      <c r="B1829" s="21">
        <f>Électricité!O5466</f>
        <v>8.333333333333337E-2</v>
      </c>
      <c r="C1829" s="22">
        <f>Électricité!P5466</f>
        <v>0</v>
      </c>
      <c r="D1829" s="22">
        <f>Électricité!S5466</f>
        <v>0</v>
      </c>
      <c r="E1829" s="23" t="str">
        <f t="shared" si="60"/>
        <v>08/16/2019 02:00:00 AM</v>
      </c>
      <c r="F1829" s="23" t="str">
        <f t="shared" si="59"/>
        <v>Aug</v>
      </c>
    </row>
    <row r="1830" spans="1:6" x14ac:dyDescent="0.4">
      <c r="A1830" s="20">
        <f>Électricité!N5467</f>
        <v>43693</v>
      </c>
      <c r="B1830" s="21">
        <f>Électricité!O5467</f>
        <v>0.12500000000000006</v>
      </c>
      <c r="C1830" s="22">
        <f>Électricité!P5467</f>
        <v>0</v>
      </c>
      <c r="D1830" s="22">
        <f>Électricité!S5467</f>
        <v>0</v>
      </c>
      <c r="E1830" s="23" t="str">
        <f t="shared" si="60"/>
        <v>08/16/2019 03:00:00 AM</v>
      </c>
      <c r="F1830" s="23" t="str">
        <f t="shared" si="59"/>
        <v>Aug</v>
      </c>
    </row>
    <row r="1831" spans="1:6" x14ac:dyDescent="0.4">
      <c r="A1831" s="20">
        <f>Électricité!N5468</f>
        <v>43693</v>
      </c>
      <c r="B1831" s="21">
        <f>Électricité!O5468</f>
        <v>0.16666666666666669</v>
      </c>
      <c r="C1831" s="22">
        <f>Électricité!P5468</f>
        <v>0</v>
      </c>
      <c r="D1831" s="22">
        <f>Électricité!S5468</f>
        <v>0</v>
      </c>
      <c r="E1831" s="23" t="str">
        <f t="shared" si="60"/>
        <v>08/16/2019 04:00:00 AM</v>
      </c>
      <c r="F1831" s="23" t="str">
        <f t="shared" si="59"/>
        <v>Aug</v>
      </c>
    </row>
    <row r="1832" spans="1:6" x14ac:dyDescent="0.4">
      <c r="A1832" s="20">
        <f>Électricité!N5469</f>
        <v>43693</v>
      </c>
      <c r="B1832" s="21">
        <f>Électricité!O5469</f>
        <v>0.20833333333333337</v>
      </c>
      <c r="C1832" s="22">
        <f>Électricité!P5469</f>
        <v>0</v>
      </c>
      <c r="D1832" s="22">
        <f>Électricité!S5469</f>
        <v>0</v>
      </c>
      <c r="E1832" s="23" t="str">
        <f t="shared" si="60"/>
        <v>08/16/2019 05:00:00 AM</v>
      </c>
      <c r="F1832" s="23" t="str">
        <f t="shared" si="59"/>
        <v>Aug</v>
      </c>
    </row>
    <row r="1833" spans="1:6" x14ac:dyDescent="0.4">
      <c r="A1833" s="20">
        <f>Électricité!N5470</f>
        <v>43693</v>
      </c>
      <c r="B1833" s="21">
        <f>Électricité!O5470</f>
        <v>0.25</v>
      </c>
      <c r="C1833" s="22">
        <f>Électricité!P5470</f>
        <v>0</v>
      </c>
      <c r="D1833" s="22">
        <f>Électricité!S5470</f>
        <v>0</v>
      </c>
      <c r="E1833" s="23" t="str">
        <f t="shared" si="60"/>
        <v>08/16/2019 06:00:00 AM</v>
      </c>
      <c r="F1833" s="23" t="str">
        <f t="shared" si="59"/>
        <v>Aug</v>
      </c>
    </row>
    <row r="1834" spans="1:6" x14ac:dyDescent="0.4">
      <c r="A1834" s="20">
        <f>Électricité!N5471</f>
        <v>43693</v>
      </c>
      <c r="B1834" s="21">
        <f>Électricité!O5471</f>
        <v>0.29166666666666669</v>
      </c>
      <c r="C1834" s="22">
        <f>Électricité!P5471</f>
        <v>0</v>
      </c>
      <c r="D1834" s="22">
        <f>Électricité!S5471</f>
        <v>0</v>
      </c>
      <c r="E1834" s="23" t="str">
        <f t="shared" si="60"/>
        <v>08/16/2019 07:00:00 AM</v>
      </c>
      <c r="F1834" s="23" t="str">
        <f t="shared" si="59"/>
        <v>Aug</v>
      </c>
    </row>
    <row r="1835" spans="1:6" x14ac:dyDescent="0.4">
      <c r="A1835" s="20">
        <f>Électricité!N5472</f>
        <v>43693</v>
      </c>
      <c r="B1835" s="21">
        <f>Électricité!O5472</f>
        <v>0.33333333333333337</v>
      </c>
      <c r="C1835" s="22">
        <f>Électricité!P5472</f>
        <v>0</v>
      </c>
      <c r="D1835" s="22">
        <f>Électricité!S5472</f>
        <v>0</v>
      </c>
      <c r="E1835" s="23" t="str">
        <f t="shared" si="60"/>
        <v>08/16/2019 08:00:00 AM</v>
      </c>
      <c r="F1835" s="23" t="str">
        <f t="shared" si="59"/>
        <v>Aug</v>
      </c>
    </row>
    <row r="1836" spans="1:6" x14ac:dyDescent="0.4">
      <c r="A1836" s="20">
        <f>Électricité!N5473</f>
        <v>43693</v>
      </c>
      <c r="B1836" s="21">
        <f>Électricité!O5473</f>
        <v>0.375</v>
      </c>
      <c r="C1836" s="22">
        <f>Électricité!P5473</f>
        <v>0</v>
      </c>
      <c r="D1836" s="22">
        <f>Électricité!S5473</f>
        <v>0</v>
      </c>
      <c r="E1836" s="23" t="str">
        <f t="shared" si="60"/>
        <v>08/16/2019 09:00:00 AM</v>
      </c>
      <c r="F1836" s="23" t="str">
        <f t="shared" si="59"/>
        <v>Aug</v>
      </c>
    </row>
    <row r="1837" spans="1:6" x14ac:dyDescent="0.4">
      <c r="A1837" s="20">
        <f>Électricité!N5474</f>
        <v>43693</v>
      </c>
      <c r="B1837" s="21">
        <f>Électricité!O5474</f>
        <v>0.41666666666666669</v>
      </c>
      <c r="C1837" s="22">
        <f>Électricité!P5474</f>
        <v>0</v>
      </c>
      <c r="D1837" s="22">
        <f>Électricité!S5474</f>
        <v>0</v>
      </c>
      <c r="E1837" s="23" t="str">
        <f t="shared" si="60"/>
        <v>08/16/2019 10:00:00 AM</v>
      </c>
      <c r="F1837" s="23" t="str">
        <f t="shared" si="59"/>
        <v>Aug</v>
      </c>
    </row>
    <row r="1838" spans="1:6" x14ac:dyDescent="0.4">
      <c r="A1838" s="20">
        <f>Électricité!N5475</f>
        <v>43693</v>
      </c>
      <c r="B1838" s="21">
        <f>Électricité!O5475</f>
        <v>0.45833333333333337</v>
      </c>
      <c r="C1838" s="22">
        <f>Électricité!P5475</f>
        <v>0</v>
      </c>
      <c r="D1838" s="22">
        <f>Électricité!S5475</f>
        <v>0</v>
      </c>
      <c r="E1838" s="23" t="str">
        <f t="shared" si="60"/>
        <v>08/16/2019 11:00:00 AM</v>
      </c>
      <c r="F1838" s="23" t="str">
        <f t="shared" si="59"/>
        <v>Aug</v>
      </c>
    </row>
    <row r="1839" spans="1:6" x14ac:dyDescent="0.4">
      <c r="A1839" s="20">
        <f>Électricité!N5476</f>
        <v>43693</v>
      </c>
      <c r="B1839" s="21">
        <f>Électricité!O5476</f>
        <v>0.50000000000000011</v>
      </c>
      <c r="C1839" s="22">
        <f>Électricité!P5476</f>
        <v>0</v>
      </c>
      <c r="D1839" s="22">
        <f>Électricité!S5476</f>
        <v>0</v>
      </c>
      <c r="E1839" s="23" t="str">
        <f t="shared" si="60"/>
        <v>08/16/2019 12:00:00 PM</v>
      </c>
      <c r="F1839" s="23" t="str">
        <f t="shared" si="59"/>
        <v>Aug</v>
      </c>
    </row>
    <row r="1840" spans="1:6" x14ac:dyDescent="0.4">
      <c r="A1840" s="20">
        <f>Électricité!N5477</f>
        <v>43693</v>
      </c>
      <c r="B1840" s="21">
        <f>Électricité!O5477</f>
        <v>0.54166666666666674</v>
      </c>
      <c r="C1840" s="22">
        <f>Électricité!P5477</f>
        <v>0</v>
      </c>
      <c r="D1840" s="22">
        <f>Électricité!S5477</f>
        <v>0</v>
      </c>
      <c r="E1840" s="23" t="str">
        <f t="shared" si="60"/>
        <v>08/16/2019 01:00:00 PM</v>
      </c>
      <c r="F1840" s="23" t="str">
        <f t="shared" si="59"/>
        <v>Aug</v>
      </c>
    </row>
    <row r="1841" spans="1:6" x14ac:dyDescent="0.4">
      <c r="A1841" s="20">
        <f>Électricité!N5478</f>
        <v>43693</v>
      </c>
      <c r="B1841" s="21">
        <f>Électricité!O5478</f>
        <v>0.58333333333333337</v>
      </c>
      <c r="C1841" s="22">
        <f>Électricité!P5478</f>
        <v>0</v>
      </c>
      <c r="D1841" s="22">
        <f>Électricité!S5478</f>
        <v>0</v>
      </c>
      <c r="E1841" s="23" t="str">
        <f t="shared" si="60"/>
        <v>08/16/2019 02:00:00 PM</v>
      </c>
      <c r="F1841" s="23" t="str">
        <f t="shared" si="59"/>
        <v>Aug</v>
      </c>
    </row>
    <row r="1842" spans="1:6" x14ac:dyDescent="0.4">
      <c r="A1842" s="20">
        <f>Électricité!N5479</f>
        <v>43693</v>
      </c>
      <c r="B1842" s="21">
        <f>Électricité!O5479</f>
        <v>0.62500000000000011</v>
      </c>
      <c r="C1842" s="22">
        <f>Électricité!P5479</f>
        <v>0</v>
      </c>
      <c r="D1842" s="22">
        <f>Électricité!S5479</f>
        <v>0</v>
      </c>
      <c r="E1842" s="23" t="str">
        <f t="shared" si="60"/>
        <v>08/16/2019 03:00:00 PM</v>
      </c>
      <c r="F1842" s="23" t="str">
        <f t="shared" si="59"/>
        <v>Aug</v>
      </c>
    </row>
    <row r="1843" spans="1:6" x14ac:dyDescent="0.4">
      <c r="A1843" s="20">
        <f>Électricité!N5480</f>
        <v>43693</v>
      </c>
      <c r="B1843" s="21">
        <f>Électricité!O5480</f>
        <v>0.66666666666666674</v>
      </c>
      <c r="C1843" s="22">
        <f>Électricité!P5480</f>
        <v>0</v>
      </c>
      <c r="D1843" s="22">
        <f>Électricité!S5480</f>
        <v>0</v>
      </c>
      <c r="E1843" s="23" t="str">
        <f t="shared" si="60"/>
        <v>08/16/2019 04:00:00 PM</v>
      </c>
      <c r="F1843" s="23" t="str">
        <f t="shared" si="59"/>
        <v>Aug</v>
      </c>
    </row>
    <row r="1844" spans="1:6" x14ac:dyDescent="0.4">
      <c r="A1844" s="20">
        <f>Électricité!N5481</f>
        <v>43693</v>
      </c>
      <c r="B1844" s="21">
        <f>Électricité!O5481</f>
        <v>0.70833333333333337</v>
      </c>
      <c r="C1844" s="22">
        <f>Électricité!P5481</f>
        <v>0</v>
      </c>
      <c r="D1844" s="22">
        <f>Électricité!S5481</f>
        <v>0</v>
      </c>
      <c r="E1844" s="23" t="str">
        <f t="shared" si="60"/>
        <v>08/16/2019 05:00:00 PM</v>
      </c>
      <c r="F1844" s="23" t="str">
        <f t="shared" si="59"/>
        <v>Aug</v>
      </c>
    </row>
    <row r="1845" spans="1:6" x14ac:dyDescent="0.4">
      <c r="A1845" s="20">
        <f>Électricité!N5482</f>
        <v>43693</v>
      </c>
      <c r="B1845" s="21">
        <f>Électricité!O5482</f>
        <v>0.75000000000000011</v>
      </c>
      <c r="C1845" s="22">
        <f>Électricité!P5482</f>
        <v>0</v>
      </c>
      <c r="D1845" s="22">
        <f>Électricité!S5482</f>
        <v>0</v>
      </c>
      <c r="E1845" s="23" t="str">
        <f t="shared" si="60"/>
        <v>08/16/2019 06:00:00 PM</v>
      </c>
      <c r="F1845" s="23" t="str">
        <f t="shared" si="59"/>
        <v>Aug</v>
      </c>
    </row>
    <row r="1846" spans="1:6" x14ac:dyDescent="0.4">
      <c r="A1846" s="20">
        <f>Électricité!N5483</f>
        <v>43693</v>
      </c>
      <c r="B1846" s="21">
        <f>Électricité!O5483</f>
        <v>0.79166666666666674</v>
      </c>
      <c r="C1846" s="22">
        <f>Électricité!P5483</f>
        <v>0</v>
      </c>
      <c r="D1846" s="22">
        <f>Électricité!S5483</f>
        <v>0</v>
      </c>
      <c r="E1846" s="23" t="str">
        <f t="shared" si="60"/>
        <v>08/16/2019 07:00:00 PM</v>
      </c>
      <c r="F1846" s="23" t="str">
        <f t="shared" si="59"/>
        <v>Aug</v>
      </c>
    </row>
    <row r="1847" spans="1:6" x14ac:dyDescent="0.4">
      <c r="A1847" s="20">
        <f>Électricité!N5484</f>
        <v>43693</v>
      </c>
      <c r="B1847" s="21">
        <f>Électricité!O5484</f>
        <v>0.83333333333333337</v>
      </c>
      <c r="C1847" s="22">
        <f>Électricité!P5484</f>
        <v>0</v>
      </c>
      <c r="D1847" s="22">
        <f>Électricité!S5484</f>
        <v>0</v>
      </c>
      <c r="E1847" s="23" t="str">
        <f t="shared" si="60"/>
        <v>08/16/2019 08:00:00 PM</v>
      </c>
      <c r="F1847" s="23" t="str">
        <f t="shared" si="59"/>
        <v>Aug</v>
      </c>
    </row>
    <row r="1848" spans="1:6" x14ac:dyDescent="0.4">
      <c r="A1848" s="20">
        <f>Électricité!N5485</f>
        <v>43693</v>
      </c>
      <c r="B1848" s="21">
        <f>Électricité!O5485</f>
        <v>0.87500000000000011</v>
      </c>
      <c r="C1848" s="22">
        <f>Électricité!P5485</f>
        <v>0</v>
      </c>
      <c r="D1848" s="22">
        <f>Électricité!S5485</f>
        <v>0</v>
      </c>
      <c r="E1848" s="23" t="str">
        <f t="shared" si="60"/>
        <v>08/16/2019 09:00:00 PM</v>
      </c>
      <c r="F1848" s="23" t="str">
        <f t="shared" si="59"/>
        <v>Aug</v>
      </c>
    </row>
    <row r="1849" spans="1:6" x14ac:dyDescent="0.4">
      <c r="A1849" s="20">
        <f>Électricité!N5486</f>
        <v>43693</v>
      </c>
      <c r="B1849" s="21">
        <f>Électricité!O5486</f>
        <v>0.91666666666666674</v>
      </c>
      <c r="C1849" s="22">
        <f>Électricité!P5486</f>
        <v>0</v>
      </c>
      <c r="D1849" s="22">
        <f>Électricité!S5486</f>
        <v>0</v>
      </c>
      <c r="E1849" s="23" t="str">
        <f t="shared" si="60"/>
        <v>08/16/2019 10:00:00 PM</v>
      </c>
      <c r="F1849" s="23" t="str">
        <f t="shared" si="59"/>
        <v>Aug</v>
      </c>
    </row>
    <row r="1850" spans="1:6" x14ac:dyDescent="0.4">
      <c r="A1850" s="20">
        <f>Électricité!N5487</f>
        <v>43693</v>
      </c>
      <c r="B1850" s="21">
        <f>Électricité!O5487</f>
        <v>0.95833333333333337</v>
      </c>
      <c r="C1850" s="22">
        <f>Électricité!P5487</f>
        <v>0</v>
      </c>
      <c r="D1850" s="22">
        <f>Électricité!S5487</f>
        <v>0</v>
      </c>
      <c r="E1850" s="23" t="str">
        <f t="shared" si="60"/>
        <v>08/16/2019 11:00:00 PM</v>
      </c>
      <c r="F1850" s="23" t="str">
        <f t="shared" si="59"/>
        <v>Aug</v>
      </c>
    </row>
    <row r="1851" spans="1:6" x14ac:dyDescent="0.4">
      <c r="A1851" s="20">
        <f>Électricité!N5488</f>
        <v>43694</v>
      </c>
      <c r="B1851" s="21">
        <f>Électricité!O5488</f>
        <v>3.1225022567582528E-17</v>
      </c>
      <c r="C1851" s="22">
        <f>Électricité!P5488</f>
        <v>0</v>
      </c>
      <c r="D1851" s="22">
        <f>Électricité!S5488</f>
        <v>0</v>
      </c>
      <c r="E1851" s="23" t="str">
        <f t="shared" si="60"/>
        <v>08/17/2019 12:00:00 AM</v>
      </c>
      <c r="F1851" s="23" t="str">
        <f t="shared" si="59"/>
        <v>Aug</v>
      </c>
    </row>
    <row r="1852" spans="1:6" x14ac:dyDescent="0.4">
      <c r="A1852" s="20">
        <f>Électricité!N5489</f>
        <v>43694</v>
      </c>
      <c r="B1852" s="21">
        <f>Électricité!O5489</f>
        <v>4.1666666666666699E-2</v>
      </c>
      <c r="C1852" s="22">
        <f>Électricité!P5489</f>
        <v>0</v>
      </c>
      <c r="D1852" s="22">
        <f>Électricité!S5489</f>
        <v>0</v>
      </c>
      <c r="E1852" s="23" t="str">
        <f t="shared" si="60"/>
        <v>08/17/2019 01:00:00 AM</v>
      </c>
      <c r="F1852" s="23" t="str">
        <f t="shared" si="59"/>
        <v>Aug</v>
      </c>
    </row>
    <row r="1853" spans="1:6" x14ac:dyDescent="0.4">
      <c r="A1853" s="20">
        <f>Électricité!N5490</f>
        <v>43694</v>
      </c>
      <c r="B1853" s="21">
        <f>Électricité!O5490</f>
        <v>8.333333333333337E-2</v>
      </c>
      <c r="C1853" s="22">
        <f>Électricité!P5490</f>
        <v>0</v>
      </c>
      <c r="D1853" s="22">
        <f>Électricité!S5490</f>
        <v>0</v>
      </c>
      <c r="E1853" s="23" t="str">
        <f t="shared" si="60"/>
        <v>08/17/2019 02:00:00 AM</v>
      </c>
      <c r="F1853" s="23" t="str">
        <f t="shared" si="59"/>
        <v>Aug</v>
      </c>
    </row>
    <row r="1854" spans="1:6" x14ac:dyDescent="0.4">
      <c r="A1854" s="20">
        <f>Électricité!N5491</f>
        <v>43694</v>
      </c>
      <c r="B1854" s="21">
        <f>Électricité!O5491</f>
        <v>0.12500000000000006</v>
      </c>
      <c r="C1854" s="22">
        <f>Électricité!P5491</f>
        <v>0</v>
      </c>
      <c r="D1854" s="22">
        <f>Électricité!S5491</f>
        <v>0</v>
      </c>
      <c r="E1854" s="23" t="str">
        <f t="shared" si="60"/>
        <v>08/17/2019 03:00:00 AM</v>
      </c>
      <c r="F1854" s="23" t="str">
        <f t="shared" si="59"/>
        <v>Aug</v>
      </c>
    </row>
    <row r="1855" spans="1:6" x14ac:dyDescent="0.4">
      <c r="A1855" s="20">
        <f>Électricité!N5492</f>
        <v>43694</v>
      </c>
      <c r="B1855" s="21">
        <f>Électricité!O5492</f>
        <v>0.16666666666666669</v>
      </c>
      <c r="C1855" s="22">
        <f>Électricité!P5492</f>
        <v>0</v>
      </c>
      <c r="D1855" s="22">
        <f>Électricité!S5492</f>
        <v>0</v>
      </c>
      <c r="E1855" s="23" t="str">
        <f t="shared" si="60"/>
        <v>08/17/2019 04:00:00 AM</v>
      </c>
      <c r="F1855" s="23" t="str">
        <f t="shared" si="59"/>
        <v>Aug</v>
      </c>
    </row>
    <row r="1856" spans="1:6" x14ac:dyDescent="0.4">
      <c r="A1856" s="20">
        <f>Électricité!N5493</f>
        <v>43694</v>
      </c>
      <c r="B1856" s="21">
        <f>Électricité!O5493</f>
        <v>0.20833333333333337</v>
      </c>
      <c r="C1856" s="22">
        <f>Électricité!P5493</f>
        <v>0</v>
      </c>
      <c r="D1856" s="22">
        <f>Électricité!S5493</f>
        <v>0</v>
      </c>
      <c r="E1856" s="23" t="str">
        <f t="shared" si="60"/>
        <v>08/17/2019 05:00:00 AM</v>
      </c>
      <c r="F1856" s="23" t="str">
        <f t="shared" si="59"/>
        <v>Aug</v>
      </c>
    </row>
    <row r="1857" spans="1:6" x14ac:dyDescent="0.4">
      <c r="A1857" s="20">
        <f>Électricité!N5494</f>
        <v>43694</v>
      </c>
      <c r="B1857" s="21">
        <f>Électricité!O5494</f>
        <v>0.25</v>
      </c>
      <c r="C1857" s="22">
        <f>Électricité!P5494</f>
        <v>0</v>
      </c>
      <c r="D1857" s="22">
        <f>Électricité!S5494</f>
        <v>0</v>
      </c>
      <c r="E1857" s="23" t="str">
        <f t="shared" si="60"/>
        <v>08/17/2019 06:00:00 AM</v>
      </c>
      <c r="F1857" s="23" t="str">
        <f t="shared" si="59"/>
        <v>Aug</v>
      </c>
    </row>
    <row r="1858" spans="1:6" x14ac:dyDescent="0.4">
      <c r="A1858" s="20">
        <f>Électricité!N5495</f>
        <v>43694</v>
      </c>
      <c r="B1858" s="21">
        <f>Électricité!O5495</f>
        <v>0.29166666666666669</v>
      </c>
      <c r="C1858" s="22">
        <f>Électricité!P5495</f>
        <v>0</v>
      </c>
      <c r="D1858" s="22">
        <f>Électricité!S5495</f>
        <v>0</v>
      </c>
      <c r="E1858" s="23" t="str">
        <f t="shared" si="60"/>
        <v>08/17/2019 07:00:00 AM</v>
      </c>
      <c r="F1858" s="23" t="str">
        <f t="shared" si="59"/>
        <v>Aug</v>
      </c>
    </row>
    <row r="1859" spans="1:6" x14ac:dyDescent="0.4">
      <c r="A1859" s="20">
        <f>Électricité!N5496</f>
        <v>43694</v>
      </c>
      <c r="B1859" s="21">
        <f>Électricité!O5496</f>
        <v>0.33333333333333337</v>
      </c>
      <c r="C1859" s="22">
        <f>Électricité!P5496</f>
        <v>0</v>
      </c>
      <c r="D1859" s="22">
        <f>Électricité!S5496</f>
        <v>0</v>
      </c>
      <c r="E1859" s="23" t="str">
        <f t="shared" si="60"/>
        <v>08/17/2019 08:00:00 AM</v>
      </c>
      <c r="F1859" s="23" t="str">
        <f t="shared" ref="F1859:F1922" si="61">TEXT(A1859,"mmm")</f>
        <v>Aug</v>
      </c>
    </row>
    <row r="1860" spans="1:6" x14ac:dyDescent="0.4">
      <c r="A1860" s="20">
        <f>Électricité!N5497</f>
        <v>43694</v>
      </c>
      <c r="B1860" s="21">
        <f>Électricité!O5497</f>
        <v>0.375</v>
      </c>
      <c r="C1860" s="22">
        <f>Électricité!P5497</f>
        <v>0</v>
      </c>
      <c r="D1860" s="22">
        <f>Électricité!S5497</f>
        <v>0</v>
      </c>
      <c r="E1860" s="23" t="str">
        <f t="shared" si="60"/>
        <v>08/17/2019 09:00:00 AM</v>
      </c>
      <c r="F1860" s="23" t="str">
        <f t="shared" si="61"/>
        <v>Aug</v>
      </c>
    </row>
    <row r="1861" spans="1:6" x14ac:dyDescent="0.4">
      <c r="A1861" s="20">
        <f>Électricité!N5498</f>
        <v>43694</v>
      </c>
      <c r="B1861" s="21">
        <f>Électricité!O5498</f>
        <v>0.41666666666666669</v>
      </c>
      <c r="C1861" s="22">
        <f>Électricité!P5498</f>
        <v>0</v>
      </c>
      <c r="D1861" s="22">
        <f>Électricité!S5498</f>
        <v>0</v>
      </c>
      <c r="E1861" s="23" t="str">
        <f t="shared" si="60"/>
        <v>08/17/2019 10:00:00 AM</v>
      </c>
      <c r="F1861" s="23" t="str">
        <f t="shared" si="61"/>
        <v>Aug</v>
      </c>
    </row>
    <row r="1862" spans="1:6" x14ac:dyDescent="0.4">
      <c r="A1862" s="20">
        <f>Électricité!N5499</f>
        <v>43694</v>
      </c>
      <c r="B1862" s="21">
        <f>Électricité!O5499</f>
        <v>0.45833333333333337</v>
      </c>
      <c r="C1862" s="22">
        <f>Électricité!P5499</f>
        <v>0</v>
      </c>
      <c r="D1862" s="22">
        <f>Électricité!S5499</f>
        <v>0</v>
      </c>
      <c r="E1862" s="23" t="str">
        <f t="shared" si="60"/>
        <v>08/17/2019 11:00:00 AM</v>
      </c>
      <c r="F1862" s="23" t="str">
        <f t="shared" si="61"/>
        <v>Aug</v>
      </c>
    </row>
    <row r="1863" spans="1:6" x14ac:dyDescent="0.4">
      <c r="A1863" s="20">
        <f>Électricité!N5500</f>
        <v>43694</v>
      </c>
      <c r="B1863" s="21">
        <f>Électricité!O5500</f>
        <v>0.50000000000000011</v>
      </c>
      <c r="C1863" s="22">
        <f>Électricité!P5500</f>
        <v>0</v>
      </c>
      <c r="D1863" s="22">
        <f>Électricité!S5500</f>
        <v>0</v>
      </c>
      <c r="E1863" s="23" t="str">
        <f t="shared" si="60"/>
        <v>08/17/2019 12:00:00 PM</v>
      </c>
      <c r="F1863" s="23" t="str">
        <f t="shared" si="61"/>
        <v>Aug</v>
      </c>
    </row>
    <row r="1864" spans="1:6" x14ac:dyDescent="0.4">
      <c r="A1864" s="20">
        <f>Électricité!N5501</f>
        <v>43694</v>
      </c>
      <c r="B1864" s="21">
        <f>Électricité!O5501</f>
        <v>0.54166666666666674</v>
      </c>
      <c r="C1864" s="22">
        <f>Électricité!P5501</f>
        <v>0</v>
      </c>
      <c r="D1864" s="22">
        <f>Électricité!S5501</f>
        <v>0</v>
      </c>
      <c r="E1864" s="23" t="str">
        <f t="shared" si="60"/>
        <v>08/17/2019 01:00:00 PM</v>
      </c>
      <c r="F1864" s="23" t="str">
        <f t="shared" si="61"/>
        <v>Aug</v>
      </c>
    </row>
    <row r="1865" spans="1:6" x14ac:dyDescent="0.4">
      <c r="A1865" s="20">
        <f>Électricité!N5502</f>
        <v>43694</v>
      </c>
      <c r="B1865" s="21">
        <f>Électricité!O5502</f>
        <v>0.58333333333333337</v>
      </c>
      <c r="C1865" s="22">
        <f>Électricité!P5502</f>
        <v>0</v>
      </c>
      <c r="D1865" s="22">
        <f>Électricité!S5502</f>
        <v>0</v>
      </c>
      <c r="E1865" s="23" t="str">
        <f t="shared" si="60"/>
        <v>08/17/2019 02:00:00 PM</v>
      </c>
      <c r="F1865" s="23" t="str">
        <f t="shared" si="61"/>
        <v>Aug</v>
      </c>
    </row>
    <row r="1866" spans="1:6" x14ac:dyDescent="0.4">
      <c r="A1866" s="20">
        <f>Électricité!N5503</f>
        <v>43694</v>
      </c>
      <c r="B1866" s="21">
        <f>Électricité!O5503</f>
        <v>0.62500000000000011</v>
      </c>
      <c r="C1866" s="22">
        <f>Électricité!P5503</f>
        <v>0</v>
      </c>
      <c r="D1866" s="22">
        <f>Électricité!S5503</f>
        <v>0</v>
      </c>
      <c r="E1866" s="23" t="str">
        <f t="shared" si="60"/>
        <v>08/17/2019 03:00:00 PM</v>
      </c>
      <c r="F1866" s="23" t="str">
        <f t="shared" si="61"/>
        <v>Aug</v>
      </c>
    </row>
    <row r="1867" spans="1:6" x14ac:dyDescent="0.4">
      <c r="A1867" s="20">
        <f>Électricité!N5504</f>
        <v>43694</v>
      </c>
      <c r="B1867" s="21">
        <f>Électricité!O5504</f>
        <v>0.66666666666666674</v>
      </c>
      <c r="C1867" s="22">
        <f>Électricité!P5504</f>
        <v>0</v>
      </c>
      <c r="D1867" s="22">
        <f>Électricité!S5504</f>
        <v>0</v>
      </c>
      <c r="E1867" s="23" t="str">
        <f t="shared" si="60"/>
        <v>08/17/2019 04:00:00 PM</v>
      </c>
      <c r="F1867" s="23" t="str">
        <f t="shared" si="61"/>
        <v>Aug</v>
      </c>
    </row>
    <row r="1868" spans="1:6" x14ac:dyDescent="0.4">
      <c r="A1868" s="20">
        <f>Électricité!N5505</f>
        <v>43694</v>
      </c>
      <c r="B1868" s="21">
        <f>Électricité!O5505</f>
        <v>0.70833333333333337</v>
      </c>
      <c r="C1868" s="22">
        <f>Électricité!P5505</f>
        <v>0</v>
      </c>
      <c r="D1868" s="22">
        <f>Électricité!S5505</f>
        <v>0</v>
      </c>
      <c r="E1868" s="23" t="str">
        <f t="shared" ref="E1868:E1931" si="62">CONCATENATE(TEXT(A1868,"mm/dd/yyyy")," ",TEXT(B1868,"hh:mm:ss AM/PM"))</f>
        <v>08/17/2019 05:00:00 PM</v>
      </c>
      <c r="F1868" s="23" t="str">
        <f t="shared" si="61"/>
        <v>Aug</v>
      </c>
    </row>
    <row r="1869" spans="1:6" x14ac:dyDescent="0.4">
      <c r="A1869" s="20">
        <f>Électricité!N5506</f>
        <v>43694</v>
      </c>
      <c r="B1869" s="21">
        <f>Électricité!O5506</f>
        <v>0.75000000000000011</v>
      </c>
      <c r="C1869" s="22">
        <f>Électricité!P5506</f>
        <v>0</v>
      </c>
      <c r="D1869" s="22">
        <f>Électricité!S5506</f>
        <v>0</v>
      </c>
      <c r="E1869" s="23" t="str">
        <f t="shared" si="62"/>
        <v>08/17/2019 06:00:00 PM</v>
      </c>
      <c r="F1869" s="23" t="str">
        <f t="shared" si="61"/>
        <v>Aug</v>
      </c>
    </row>
    <row r="1870" spans="1:6" x14ac:dyDescent="0.4">
      <c r="A1870" s="20">
        <f>Électricité!N5507</f>
        <v>43694</v>
      </c>
      <c r="B1870" s="21">
        <f>Électricité!O5507</f>
        <v>0.79166666666666674</v>
      </c>
      <c r="C1870" s="22">
        <f>Électricité!P5507</f>
        <v>0</v>
      </c>
      <c r="D1870" s="22">
        <f>Électricité!S5507</f>
        <v>0</v>
      </c>
      <c r="E1870" s="23" t="str">
        <f t="shared" si="62"/>
        <v>08/17/2019 07:00:00 PM</v>
      </c>
      <c r="F1870" s="23" t="str">
        <f t="shared" si="61"/>
        <v>Aug</v>
      </c>
    </row>
    <row r="1871" spans="1:6" x14ac:dyDescent="0.4">
      <c r="A1871" s="20">
        <f>Électricité!N5508</f>
        <v>43694</v>
      </c>
      <c r="B1871" s="21">
        <f>Électricité!O5508</f>
        <v>0.83333333333333337</v>
      </c>
      <c r="C1871" s="22">
        <f>Électricité!P5508</f>
        <v>0</v>
      </c>
      <c r="D1871" s="22">
        <f>Électricité!S5508</f>
        <v>0</v>
      </c>
      <c r="E1871" s="23" t="str">
        <f t="shared" si="62"/>
        <v>08/17/2019 08:00:00 PM</v>
      </c>
      <c r="F1871" s="23" t="str">
        <f t="shared" si="61"/>
        <v>Aug</v>
      </c>
    </row>
    <row r="1872" spans="1:6" x14ac:dyDescent="0.4">
      <c r="A1872" s="20">
        <f>Électricité!N5509</f>
        <v>43694</v>
      </c>
      <c r="B1872" s="21">
        <f>Électricité!O5509</f>
        <v>0.87500000000000011</v>
      </c>
      <c r="C1872" s="22">
        <f>Électricité!P5509</f>
        <v>0</v>
      </c>
      <c r="D1872" s="22">
        <f>Électricité!S5509</f>
        <v>0</v>
      </c>
      <c r="E1872" s="23" t="str">
        <f t="shared" si="62"/>
        <v>08/17/2019 09:00:00 PM</v>
      </c>
      <c r="F1872" s="23" t="str">
        <f t="shared" si="61"/>
        <v>Aug</v>
      </c>
    </row>
    <row r="1873" spans="1:6" x14ac:dyDescent="0.4">
      <c r="A1873" s="20">
        <f>Électricité!N5510</f>
        <v>43694</v>
      </c>
      <c r="B1873" s="21">
        <f>Électricité!O5510</f>
        <v>0.91666666666666674</v>
      </c>
      <c r="C1873" s="22">
        <f>Électricité!P5510</f>
        <v>0</v>
      </c>
      <c r="D1873" s="22">
        <f>Électricité!S5510</f>
        <v>0</v>
      </c>
      <c r="E1873" s="23" t="str">
        <f t="shared" si="62"/>
        <v>08/17/2019 10:00:00 PM</v>
      </c>
      <c r="F1873" s="23" t="str">
        <f t="shared" si="61"/>
        <v>Aug</v>
      </c>
    </row>
    <row r="1874" spans="1:6" x14ac:dyDescent="0.4">
      <c r="A1874" s="20">
        <f>Électricité!N5511</f>
        <v>43694</v>
      </c>
      <c r="B1874" s="21">
        <f>Électricité!O5511</f>
        <v>0.95833333333333337</v>
      </c>
      <c r="C1874" s="22">
        <f>Électricité!P5511</f>
        <v>0</v>
      </c>
      <c r="D1874" s="22">
        <f>Électricité!S5511</f>
        <v>0</v>
      </c>
      <c r="E1874" s="23" t="str">
        <f t="shared" si="62"/>
        <v>08/17/2019 11:00:00 PM</v>
      </c>
      <c r="F1874" s="23" t="str">
        <f t="shared" si="61"/>
        <v>Aug</v>
      </c>
    </row>
    <row r="1875" spans="1:6" x14ac:dyDescent="0.4">
      <c r="A1875" s="20">
        <f>Électricité!N5512</f>
        <v>43695</v>
      </c>
      <c r="B1875" s="21">
        <f>Électricité!O5512</f>
        <v>3.1225022567582528E-17</v>
      </c>
      <c r="C1875" s="22">
        <f>Électricité!P5512</f>
        <v>0</v>
      </c>
      <c r="D1875" s="22">
        <f>Électricité!S5512</f>
        <v>0</v>
      </c>
      <c r="E1875" s="23" t="str">
        <f t="shared" si="62"/>
        <v>08/18/2019 12:00:00 AM</v>
      </c>
      <c r="F1875" s="23" t="str">
        <f t="shared" si="61"/>
        <v>Aug</v>
      </c>
    </row>
    <row r="1876" spans="1:6" x14ac:dyDescent="0.4">
      <c r="A1876" s="20">
        <f>Électricité!N5513</f>
        <v>43695</v>
      </c>
      <c r="B1876" s="21">
        <f>Électricité!O5513</f>
        <v>4.1666666666666699E-2</v>
      </c>
      <c r="C1876" s="22">
        <f>Électricité!P5513</f>
        <v>0</v>
      </c>
      <c r="D1876" s="22">
        <f>Électricité!S5513</f>
        <v>0</v>
      </c>
      <c r="E1876" s="23" t="str">
        <f t="shared" si="62"/>
        <v>08/18/2019 01:00:00 AM</v>
      </c>
      <c r="F1876" s="23" t="str">
        <f t="shared" si="61"/>
        <v>Aug</v>
      </c>
    </row>
    <row r="1877" spans="1:6" x14ac:dyDescent="0.4">
      <c r="A1877" s="20">
        <f>Électricité!N5514</f>
        <v>43695</v>
      </c>
      <c r="B1877" s="21">
        <f>Électricité!O5514</f>
        <v>8.333333333333337E-2</v>
      </c>
      <c r="C1877" s="22">
        <f>Électricité!P5514</f>
        <v>0</v>
      </c>
      <c r="D1877" s="22">
        <f>Électricité!S5514</f>
        <v>0</v>
      </c>
      <c r="E1877" s="23" t="str">
        <f t="shared" si="62"/>
        <v>08/18/2019 02:00:00 AM</v>
      </c>
      <c r="F1877" s="23" t="str">
        <f t="shared" si="61"/>
        <v>Aug</v>
      </c>
    </row>
    <row r="1878" spans="1:6" x14ac:dyDescent="0.4">
      <c r="A1878" s="20">
        <f>Électricité!N5515</f>
        <v>43695</v>
      </c>
      <c r="B1878" s="21">
        <f>Électricité!O5515</f>
        <v>0.12500000000000006</v>
      </c>
      <c r="C1878" s="22">
        <f>Électricité!P5515</f>
        <v>0</v>
      </c>
      <c r="D1878" s="22">
        <f>Électricité!S5515</f>
        <v>0</v>
      </c>
      <c r="E1878" s="23" t="str">
        <f t="shared" si="62"/>
        <v>08/18/2019 03:00:00 AM</v>
      </c>
      <c r="F1878" s="23" t="str">
        <f t="shared" si="61"/>
        <v>Aug</v>
      </c>
    </row>
    <row r="1879" spans="1:6" x14ac:dyDescent="0.4">
      <c r="A1879" s="20">
        <f>Électricité!N5516</f>
        <v>43695</v>
      </c>
      <c r="B1879" s="21">
        <f>Électricité!O5516</f>
        <v>0.16666666666666669</v>
      </c>
      <c r="C1879" s="22">
        <f>Électricité!P5516</f>
        <v>0</v>
      </c>
      <c r="D1879" s="22">
        <f>Électricité!S5516</f>
        <v>0</v>
      </c>
      <c r="E1879" s="23" t="str">
        <f t="shared" si="62"/>
        <v>08/18/2019 04:00:00 AM</v>
      </c>
      <c r="F1879" s="23" t="str">
        <f t="shared" si="61"/>
        <v>Aug</v>
      </c>
    </row>
    <row r="1880" spans="1:6" x14ac:dyDescent="0.4">
      <c r="A1880" s="20">
        <f>Électricité!N5517</f>
        <v>43695</v>
      </c>
      <c r="B1880" s="21">
        <f>Électricité!O5517</f>
        <v>0.20833333333333337</v>
      </c>
      <c r="C1880" s="22">
        <f>Électricité!P5517</f>
        <v>0</v>
      </c>
      <c r="D1880" s="22">
        <f>Électricité!S5517</f>
        <v>0</v>
      </c>
      <c r="E1880" s="23" t="str">
        <f t="shared" si="62"/>
        <v>08/18/2019 05:00:00 AM</v>
      </c>
      <c r="F1880" s="23" t="str">
        <f t="shared" si="61"/>
        <v>Aug</v>
      </c>
    </row>
    <row r="1881" spans="1:6" x14ac:dyDescent="0.4">
      <c r="A1881" s="20">
        <f>Électricité!N5518</f>
        <v>43695</v>
      </c>
      <c r="B1881" s="21">
        <f>Électricité!O5518</f>
        <v>0.25</v>
      </c>
      <c r="C1881" s="22">
        <f>Électricité!P5518</f>
        <v>0</v>
      </c>
      <c r="D1881" s="22">
        <f>Électricité!S5518</f>
        <v>0</v>
      </c>
      <c r="E1881" s="23" t="str">
        <f t="shared" si="62"/>
        <v>08/18/2019 06:00:00 AM</v>
      </c>
      <c r="F1881" s="23" t="str">
        <f t="shared" si="61"/>
        <v>Aug</v>
      </c>
    </row>
    <row r="1882" spans="1:6" x14ac:dyDescent="0.4">
      <c r="A1882" s="20">
        <f>Électricité!N5519</f>
        <v>43695</v>
      </c>
      <c r="B1882" s="21">
        <f>Électricité!O5519</f>
        <v>0.29166666666666669</v>
      </c>
      <c r="C1882" s="22">
        <f>Électricité!P5519</f>
        <v>0</v>
      </c>
      <c r="D1882" s="22">
        <f>Électricité!S5519</f>
        <v>0</v>
      </c>
      <c r="E1882" s="23" t="str">
        <f t="shared" si="62"/>
        <v>08/18/2019 07:00:00 AM</v>
      </c>
      <c r="F1882" s="23" t="str">
        <f t="shared" si="61"/>
        <v>Aug</v>
      </c>
    </row>
    <row r="1883" spans="1:6" x14ac:dyDescent="0.4">
      <c r="A1883" s="20">
        <f>Électricité!N5520</f>
        <v>43695</v>
      </c>
      <c r="B1883" s="21">
        <f>Électricité!O5520</f>
        <v>0.33333333333333337</v>
      </c>
      <c r="C1883" s="22">
        <f>Électricité!P5520</f>
        <v>0</v>
      </c>
      <c r="D1883" s="22">
        <f>Électricité!S5520</f>
        <v>0</v>
      </c>
      <c r="E1883" s="23" t="str">
        <f t="shared" si="62"/>
        <v>08/18/2019 08:00:00 AM</v>
      </c>
      <c r="F1883" s="23" t="str">
        <f t="shared" si="61"/>
        <v>Aug</v>
      </c>
    </row>
    <row r="1884" spans="1:6" x14ac:dyDescent="0.4">
      <c r="A1884" s="20">
        <f>Électricité!N5521</f>
        <v>43695</v>
      </c>
      <c r="B1884" s="21">
        <f>Électricité!O5521</f>
        <v>0.375</v>
      </c>
      <c r="C1884" s="22">
        <f>Électricité!P5521</f>
        <v>0</v>
      </c>
      <c r="D1884" s="22">
        <f>Électricité!S5521</f>
        <v>0</v>
      </c>
      <c r="E1884" s="23" t="str">
        <f t="shared" si="62"/>
        <v>08/18/2019 09:00:00 AM</v>
      </c>
      <c r="F1884" s="23" t="str">
        <f t="shared" si="61"/>
        <v>Aug</v>
      </c>
    </row>
    <row r="1885" spans="1:6" x14ac:dyDescent="0.4">
      <c r="A1885" s="20">
        <f>Électricité!N5522</f>
        <v>43695</v>
      </c>
      <c r="B1885" s="21">
        <f>Électricité!O5522</f>
        <v>0.41666666666666669</v>
      </c>
      <c r="C1885" s="22">
        <f>Électricité!P5522</f>
        <v>0</v>
      </c>
      <c r="D1885" s="22">
        <f>Électricité!S5522</f>
        <v>0</v>
      </c>
      <c r="E1885" s="23" t="str">
        <f t="shared" si="62"/>
        <v>08/18/2019 10:00:00 AM</v>
      </c>
      <c r="F1885" s="23" t="str">
        <f t="shared" si="61"/>
        <v>Aug</v>
      </c>
    </row>
    <row r="1886" spans="1:6" x14ac:dyDescent="0.4">
      <c r="A1886" s="20">
        <f>Électricité!N5523</f>
        <v>43695</v>
      </c>
      <c r="B1886" s="21">
        <f>Électricité!O5523</f>
        <v>0.45833333333333337</v>
      </c>
      <c r="C1886" s="22">
        <f>Électricité!P5523</f>
        <v>0</v>
      </c>
      <c r="D1886" s="22">
        <f>Électricité!S5523</f>
        <v>0</v>
      </c>
      <c r="E1886" s="23" t="str">
        <f t="shared" si="62"/>
        <v>08/18/2019 11:00:00 AM</v>
      </c>
      <c r="F1886" s="23" t="str">
        <f t="shared" si="61"/>
        <v>Aug</v>
      </c>
    </row>
    <row r="1887" spans="1:6" x14ac:dyDescent="0.4">
      <c r="A1887" s="20">
        <f>Électricité!N5524</f>
        <v>43695</v>
      </c>
      <c r="B1887" s="21">
        <f>Électricité!O5524</f>
        <v>0.50000000000000011</v>
      </c>
      <c r="C1887" s="22">
        <f>Électricité!P5524</f>
        <v>0</v>
      </c>
      <c r="D1887" s="22">
        <f>Électricité!S5524</f>
        <v>0</v>
      </c>
      <c r="E1887" s="23" t="str">
        <f t="shared" si="62"/>
        <v>08/18/2019 12:00:00 PM</v>
      </c>
      <c r="F1887" s="23" t="str">
        <f t="shared" si="61"/>
        <v>Aug</v>
      </c>
    </row>
    <row r="1888" spans="1:6" x14ac:dyDescent="0.4">
      <c r="A1888" s="20">
        <f>Électricité!N5525</f>
        <v>43695</v>
      </c>
      <c r="B1888" s="21">
        <f>Électricité!O5525</f>
        <v>0.54166666666666674</v>
      </c>
      <c r="C1888" s="22">
        <f>Électricité!P5525</f>
        <v>0</v>
      </c>
      <c r="D1888" s="22">
        <f>Électricité!S5525</f>
        <v>0</v>
      </c>
      <c r="E1888" s="23" t="str">
        <f t="shared" si="62"/>
        <v>08/18/2019 01:00:00 PM</v>
      </c>
      <c r="F1888" s="23" t="str">
        <f t="shared" si="61"/>
        <v>Aug</v>
      </c>
    </row>
    <row r="1889" spans="1:6" x14ac:dyDescent="0.4">
      <c r="A1889" s="20">
        <f>Électricité!N5526</f>
        <v>43695</v>
      </c>
      <c r="B1889" s="21">
        <f>Électricité!O5526</f>
        <v>0.58333333333333337</v>
      </c>
      <c r="C1889" s="22">
        <f>Électricité!P5526</f>
        <v>0</v>
      </c>
      <c r="D1889" s="22">
        <f>Électricité!S5526</f>
        <v>0</v>
      </c>
      <c r="E1889" s="23" t="str">
        <f t="shared" si="62"/>
        <v>08/18/2019 02:00:00 PM</v>
      </c>
      <c r="F1889" s="23" t="str">
        <f t="shared" si="61"/>
        <v>Aug</v>
      </c>
    </row>
    <row r="1890" spans="1:6" x14ac:dyDescent="0.4">
      <c r="A1890" s="20">
        <f>Électricité!N5527</f>
        <v>43695</v>
      </c>
      <c r="B1890" s="21">
        <f>Électricité!O5527</f>
        <v>0.62500000000000011</v>
      </c>
      <c r="C1890" s="22">
        <f>Électricité!P5527</f>
        <v>0</v>
      </c>
      <c r="D1890" s="22">
        <f>Électricité!S5527</f>
        <v>0</v>
      </c>
      <c r="E1890" s="23" t="str">
        <f t="shared" si="62"/>
        <v>08/18/2019 03:00:00 PM</v>
      </c>
      <c r="F1890" s="23" t="str">
        <f t="shared" si="61"/>
        <v>Aug</v>
      </c>
    </row>
    <row r="1891" spans="1:6" x14ac:dyDescent="0.4">
      <c r="A1891" s="20">
        <f>Électricité!N5528</f>
        <v>43695</v>
      </c>
      <c r="B1891" s="21">
        <f>Électricité!O5528</f>
        <v>0.66666666666666674</v>
      </c>
      <c r="C1891" s="22">
        <f>Électricité!P5528</f>
        <v>0</v>
      </c>
      <c r="D1891" s="22">
        <f>Électricité!S5528</f>
        <v>0</v>
      </c>
      <c r="E1891" s="23" t="str">
        <f t="shared" si="62"/>
        <v>08/18/2019 04:00:00 PM</v>
      </c>
      <c r="F1891" s="23" t="str">
        <f t="shared" si="61"/>
        <v>Aug</v>
      </c>
    </row>
    <row r="1892" spans="1:6" x14ac:dyDescent="0.4">
      <c r="A1892" s="20">
        <f>Électricité!N5529</f>
        <v>43695</v>
      </c>
      <c r="B1892" s="21">
        <f>Électricité!O5529</f>
        <v>0.70833333333333337</v>
      </c>
      <c r="C1892" s="22">
        <f>Électricité!P5529</f>
        <v>0</v>
      </c>
      <c r="D1892" s="22">
        <f>Électricité!S5529</f>
        <v>0</v>
      </c>
      <c r="E1892" s="23" t="str">
        <f t="shared" si="62"/>
        <v>08/18/2019 05:00:00 PM</v>
      </c>
      <c r="F1892" s="23" t="str">
        <f t="shared" si="61"/>
        <v>Aug</v>
      </c>
    </row>
    <row r="1893" spans="1:6" x14ac:dyDescent="0.4">
      <c r="A1893" s="20">
        <f>Électricité!N5530</f>
        <v>43695</v>
      </c>
      <c r="B1893" s="21">
        <f>Électricité!O5530</f>
        <v>0.75000000000000011</v>
      </c>
      <c r="C1893" s="22">
        <f>Électricité!P5530</f>
        <v>0</v>
      </c>
      <c r="D1893" s="22">
        <f>Électricité!S5530</f>
        <v>0</v>
      </c>
      <c r="E1893" s="23" t="str">
        <f t="shared" si="62"/>
        <v>08/18/2019 06:00:00 PM</v>
      </c>
      <c r="F1893" s="23" t="str">
        <f t="shared" si="61"/>
        <v>Aug</v>
      </c>
    </row>
    <row r="1894" spans="1:6" x14ac:dyDescent="0.4">
      <c r="A1894" s="20">
        <f>Électricité!N5531</f>
        <v>43695</v>
      </c>
      <c r="B1894" s="21">
        <f>Électricité!O5531</f>
        <v>0.79166666666666674</v>
      </c>
      <c r="C1894" s="22">
        <f>Électricité!P5531</f>
        <v>0</v>
      </c>
      <c r="D1894" s="22">
        <f>Électricité!S5531</f>
        <v>0</v>
      </c>
      <c r="E1894" s="23" t="str">
        <f t="shared" si="62"/>
        <v>08/18/2019 07:00:00 PM</v>
      </c>
      <c r="F1894" s="23" t="str">
        <f t="shared" si="61"/>
        <v>Aug</v>
      </c>
    </row>
    <row r="1895" spans="1:6" x14ac:dyDescent="0.4">
      <c r="A1895" s="20">
        <f>Électricité!N5532</f>
        <v>43695</v>
      </c>
      <c r="B1895" s="21">
        <f>Électricité!O5532</f>
        <v>0.83333333333333337</v>
      </c>
      <c r="C1895" s="22">
        <f>Électricité!P5532</f>
        <v>0</v>
      </c>
      <c r="D1895" s="22">
        <f>Électricité!S5532</f>
        <v>0</v>
      </c>
      <c r="E1895" s="23" t="str">
        <f t="shared" si="62"/>
        <v>08/18/2019 08:00:00 PM</v>
      </c>
      <c r="F1895" s="23" t="str">
        <f t="shared" si="61"/>
        <v>Aug</v>
      </c>
    </row>
    <row r="1896" spans="1:6" x14ac:dyDescent="0.4">
      <c r="A1896" s="20">
        <f>Électricité!N5533</f>
        <v>43695</v>
      </c>
      <c r="B1896" s="21">
        <f>Électricité!O5533</f>
        <v>0.87500000000000011</v>
      </c>
      <c r="C1896" s="22">
        <f>Électricité!P5533</f>
        <v>0</v>
      </c>
      <c r="D1896" s="22">
        <f>Électricité!S5533</f>
        <v>0</v>
      </c>
      <c r="E1896" s="23" t="str">
        <f t="shared" si="62"/>
        <v>08/18/2019 09:00:00 PM</v>
      </c>
      <c r="F1896" s="23" t="str">
        <f t="shared" si="61"/>
        <v>Aug</v>
      </c>
    </row>
    <row r="1897" spans="1:6" x14ac:dyDescent="0.4">
      <c r="A1897" s="20">
        <f>Électricité!N5534</f>
        <v>43695</v>
      </c>
      <c r="B1897" s="21">
        <f>Électricité!O5534</f>
        <v>0.91666666666666674</v>
      </c>
      <c r="C1897" s="22">
        <f>Électricité!P5534</f>
        <v>0</v>
      </c>
      <c r="D1897" s="22">
        <f>Électricité!S5534</f>
        <v>0</v>
      </c>
      <c r="E1897" s="23" t="str">
        <f t="shared" si="62"/>
        <v>08/18/2019 10:00:00 PM</v>
      </c>
      <c r="F1897" s="23" t="str">
        <f t="shared" si="61"/>
        <v>Aug</v>
      </c>
    </row>
    <row r="1898" spans="1:6" x14ac:dyDescent="0.4">
      <c r="A1898" s="20">
        <f>Électricité!N5535</f>
        <v>43695</v>
      </c>
      <c r="B1898" s="21">
        <f>Électricité!O5535</f>
        <v>0.95833333333333337</v>
      </c>
      <c r="C1898" s="22">
        <f>Électricité!P5535</f>
        <v>0</v>
      </c>
      <c r="D1898" s="22">
        <f>Électricité!S5535</f>
        <v>0</v>
      </c>
      <c r="E1898" s="23" t="str">
        <f t="shared" si="62"/>
        <v>08/18/2019 11:00:00 PM</v>
      </c>
      <c r="F1898" s="23" t="str">
        <f t="shared" si="61"/>
        <v>Aug</v>
      </c>
    </row>
    <row r="1899" spans="1:6" x14ac:dyDescent="0.4">
      <c r="A1899" s="20">
        <f>Électricité!N5536</f>
        <v>43696</v>
      </c>
      <c r="B1899" s="21">
        <f>Électricité!O5536</f>
        <v>3.1225022567582528E-17</v>
      </c>
      <c r="C1899" s="22">
        <f>Électricité!P5536</f>
        <v>0</v>
      </c>
      <c r="D1899" s="22">
        <f>Électricité!S5536</f>
        <v>0</v>
      </c>
      <c r="E1899" s="23" t="str">
        <f t="shared" si="62"/>
        <v>08/19/2019 12:00:00 AM</v>
      </c>
      <c r="F1899" s="23" t="str">
        <f t="shared" si="61"/>
        <v>Aug</v>
      </c>
    </row>
    <row r="1900" spans="1:6" x14ac:dyDescent="0.4">
      <c r="A1900" s="20">
        <f>Électricité!N5537</f>
        <v>43696</v>
      </c>
      <c r="B1900" s="21">
        <f>Électricité!O5537</f>
        <v>4.1666666666666699E-2</v>
      </c>
      <c r="C1900" s="22">
        <f>Électricité!P5537</f>
        <v>0</v>
      </c>
      <c r="D1900" s="22">
        <f>Électricité!S5537</f>
        <v>0</v>
      </c>
      <c r="E1900" s="23" t="str">
        <f t="shared" si="62"/>
        <v>08/19/2019 01:00:00 AM</v>
      </c>
      <c r="F1900" s="23" t="str">
        <f t="shared" si="61"/>
        <v>Aug</v>
      </c>
    </row>
    <row r="1901" spans="1:6" x14ac:dyDescent="0.4">
      <c r="A1901" s="20">
        <f>Électricité!N5538</f>
        <v>43696</v>
      </c>
      <c r="B1901" s="21">
        <f>Électricité!O5538</f>
        <v>8.333333333333337E-2</v>
      </c>
      <c r="C1901" s="22">
        <f>Électricité!P5538</f>
        <v>0</v>
      </c>
      <c r="D1901" s="22">
        <f>Électricité!S5538</f>
        <v>0</v>
      </c>
      <c r="E1901" s="23" t="str">
        <f t="shared" si="62"/>
        <v>08/19/2019 02:00:00 AM</v>
      </c>
      <c r="F1901" s="23" t="str">
        <f t="shared" si="61"/>
        <v>Aug</v>
      </c>
    </row>
    <row r="1902" spans="1:6" x14ac:dyDescent="0.4">
      <c r="A1902" s="20">
        <f>Électricité!N5539</f>
        <v>43696</v>
      </c>
      <c r="B1902" s="21">
        <f>Électricité!O5539</f>
        <v>0.12500000000000006</v>
      </c>
      <c r="C1902" s="22">
        <f>Électricité!P5539</f>
        <v>0</v>
      </c>
      <c r="D1902" s="22">
        <f>Électricité!S5539</f>
        <v>0</v>
      </c>
      <c r="E1902" s="23" t="str">
        <f t="shared" si="62"/>
        <v>08/19/2019 03:00:00 AM</v>
      </c>
      <c r="F1902" s="23" t="str">
        <f t="shared" si="61"/>
        <v>Aug</v>
      </c>
    </row>
    <row r="1903" spans="1:6" x14ac:dyDescent="0.4">
      <c r="A1903" s="20">
        <f>Électricité!N5540</f>
        <v>43696</v>
      </c>
      <c r="B1903" s="21">
        <f>Électricité!O5540</f>
        <v>0.16666666666666669</v>
      </c>
      <c r="C1903" s="22">
        <f>Électricité!P5540</f>
        <v>0</v>
      </c>
      <c r="D1903" s="22">
        <f>Électricité!S5540</f>
        <v>0</v>
      </c>
      <c r="E1903" s="23" t="str">
        <f t="shared" si="62"/>
        <v>08/19/2019 04:00:00 AM</v>
      </c>
      <c r="F1903" s="23" t="str">
        <f t="shared" si="61"/>
        <v>Aug</v>
      </c>
    </row>
    <row r="1904" spans="1:6" x14ac:dyDescent="0.4">
      <c r="A1904" s="20">
        <f>Électricité!N5541</f>
        <v>43696</v>
      </c>
      <c r="B1904" s="21">
        <f>Électricité!O5541</f>
        <v>0.20833333333333337</v>
      </c>
      <c r="C1904" s="22">
        <f>Électricité!P5541</f>
        <v>0</v>
      </c>
      <c r="D1904" s="22">
        <f>Électricité!S5541</f>
        <v>0</v>
      </c>
      <c r="E1904" s="23" t="str">
        <f t="shared" si="62"/>
        <v>08/19/2019 05:00:00 AM</v>
      </c>
      <c r="F1904" s="23" t="str">
        <f t="shared" si="61"/>
        <v>Aug</v>
      </c>
    </row>
    <row r="1905" spans="1:6" x14ac:dyDescent="0.4">
      <c r="A1905" s="20">
        <f>Électricité!N5542</f>
        <v>43696</v>
      </c>
      <c r="B1905" s="21">
        <f>Électricité!O5542</f>
        <v>0.25</v>
      </c>
      <c r="C1905" s="22">
        <f>Électricité!P5542</f>
        <v>0</v>
      </c>
      <c r="D1905" s="22">
        <f>Électricité!S5542</f>
        <v>0</v>
      </c>
      <c r="E1905" s="23" t="str">
        <f t="shared" si="62"/>
        <v>08/19/2019 06:00:00 AM</v>
      </c>
      <c r="F1905" s="23" t="str">
        <f t="shared" si="61"/>
        <v>Aug</v>
      </c>
    </row>
    <row r="1906" spans="1:6" x14ac:dyDescent="0.4">
      <c r="A1906" s="20">
        <f>Électricité!N5543</f>
        <v>43696</v>
      </c>
      <c r="B1906" s="21">
        <f>Électricité!O5543</f>
        <v>0.29166666666666669</v>
      </c>
      <c r="C1906" s="22">
        <f>Électricité!P5543</f>
        <v>0</v>
      </c>
      <c r="D1906" s="22">
        <f>Électricité!S5543</f>
        <v>0</v>
      </c>
      <c r="E1906" s="23" t="str">
        <f t="shared" si="62"/>
        <v>08/19/2019 07:00:00 AM</v>
      </c>
      <c r="F1906" s="23" t="str">
        <f t="shared" si="61"/>
        <v>Aug</v>
      </c>
    </row>
    <row r="1907" spans="1:6" x14ac:dyDescent="0.4">
      <c r="A1907" s="20">
        <f>Électricité!N5544</f>
        <v>43696</v>
      </c>
      <c r="B1907" s="21">
        <f>Électricité!O5544</f>
        <v>0.33333333333333337</v>
      </c>
      <c r="C1907" s="22">
        <f>Électricité!P5544</f>
        <v>0</v>
      </c>
      <c r="D1907" s="22">
        <f>Électricité!S5544</f>
        <v>0</v>
      </c>
      <c r="E1907" s="23" t="str">
        <f t="shared" si="62"/>
        <v>08/19/2019 08:00:00 AM</v>
      </c>
      <c r="F1907" s="23" t="str">
        <f t="shared" si="61"/>
        <v>Aug</v>
      </c>
    </row>
    <row r="1908" spans="1:6" x14ac:dyDescent="0.4">
      <c r="A1908" s="20">
        <f>Électricité!N5545</f>
        <v>43696</v>
      </c>
      <c r="B1908" s="21">
        <f>Électricité!O5545</f>
        <v>0.375</v>
      </c>
      <c r="C1908" s="22">
        <f>Électricité!P5545</f>
        <v>0</v>
      </c>
      <c r="D1908" s="22">
        <f>Électricité!S5545</f>
        <v>0</v>
      </c>
      <c r="E1908" s="23" t="str">
        <f t="shared" si="62"/>
        <v>08/19/2019 09:00:00 AM</v>
      </c>
      <c r="F1908" s="23" t="str">
        <f t="shared" si="61"/>
        <v>Aug</v>
      </c>
    </row>
    <row r="1909" spans="1:6" x14ac:dyDescent="0.4">
      <c r="A1909" s="20">
        <f>Électricité!N5546</f>
        <v>43696</v>
      </c>
      <c r="B1909" s="21">
        <f>Électricité!O5546</f>
        <v>0.41666666666666669</v>
      </c>
      <c r="C1909" s="22">
        <f>Électricité!P5546</f>
        <v>0</v>
      </c>
      <c r="D1909" s="22">
        <f>Électricité!S5546</f>
        <v>0</v>
      </c>
      <c r="E1909" s="23" t="str">
        <f t="shared" si="62"/>
        <v>08/19/2019 10:00:00 AM</v>
      </c>
      <c r="F1909" s="23" t="str">
        <f t="shared" si="61"/>
        <v>Aug</v>
      </c>
    </row>
    <row r="1910" spans="1:6" x14ac:dyDescent="0.4">
      <c r="A1910" s="20">
        <f>Électricité!N5547</f>
        <v>43696</v>
      </c>
      <c r="B1910" s="21">
        <f>Électricité!O5547</f>
        <v>0.45833333333333337</v>
      </c>
      <c r="C1910" s="22">
        <f>Électricité!P5547</f>
        <v>0</v>
      </c>
      <c r="D1910" s="22">
        <f>Électricité!S5547</f>
        <v>0</v>
      </c>
      <c r="E1910" s="23" t="str">
        <f t="shared" si="62"/>
        <v>08/19/2019 11:00:00 AM</v>
      </c>
      <c r="F1910" s="23" t="str">
        <f t="shared" si="61"/>
        <v>Aug</v>
      </c>
    </row>
    <row r="1911" spans="1:6" x14ac:dyDescent="0.4">
      <c r="A1911" s="20">
        <f>Électricité!N5548</f>
        <v>43696</v>
      </c>
      <c r="B1911" s="21">
        <f>Électricité!O5548</f>
        <v>0.50000000000000011</v>
      </c>
      <c r="C1911" s="22">
        <f>Électricité!P5548</f>
        <v>0</v>
      </c>
      <c r="D1911" s="22">
        <f>Électricité!S5548</f>
        <v>0</v>
      </c>
      <c r="E1911" s="23" t="str">
        <f t="shared" si="62"/>
        <v>08/19/2019 12:00:00 PM</v>
      </c>
      <c r="F1911" s="23" t="str">
        <f t="shared" si="61"/>
        <v>Aug</v>
      </c>
    </row>
    <row r="1912" spans="1:6" x14ac:dyDescent="0.4">
      <c r="A1912" s="20">
        <f>Électricité!N5549</f>
        <v>43696</v>
      </c>
      <c r="B1912" s="21">
        <f>Électricité!O5549</f>
        <v>0.54166666666666674</v>
      </c>
      <c r="C1912" s="22">
        <f>Électricité!P5549</f>
        <v>0</v>
      </c>
      <c r="D1912" s="22">
        <f>Électricité!S5549</f>
        <v>0</v>
      </c>
      <c r="E1912" s="23" t="str">
        <f t="shared" si="62"/>
        <v>08/19/2019 01:00:00 PM</v>
      </c>
      <c r="F1912" s="23" t="str">
        <f t="shared" si="61"/>
        <v>Aug</v>
      </c>
    </row>
    <row r="1913" spans="1:6" x14ac:dyDescent="0.4">
      <c r="A1913" s="20">
        <f>Électricité!N5550</f>
        <v>43696</v>
      </c>
      <c r="B1913" s="21">
        <f>Électricité!O5550</f>
        <v>0.58333333333333337</v>
      </c>
      <c r="C1913" s="22">
        <f>Électricité!P5550</f>
        <v>0</v>
      </c>
      <c r="D1913" s="22">
        <f>Électricité!S5550</f>
        <v>0</v>
      </c>
      <c r="E1913" s="23" t="str">
        <f t="shared" si="62"/>
        <v>08/19/2019 02:00:00 PM</v>
      </c>
      <c r="F1913" s="23" t="str">
        <f t="shared" si="61"/>
        <v>Aug</v>
      </c>
    </row>
    <row r="1914" spans="1:6" x14ac:dyDescent="0.4">
      <c r="A1914" s="20">
        <f>Électricité!N5551</f>
        <v>43696</v>
      </c>
      <c r="B1914" s="21">
        <f>Électricité!O5551</f>
        <v>0.62500000000000011</v>
      </c>
      <c r="C1914" s="22">
        <f>Électricité!P5551</f>
        <v>0</v>
      </c>
      <c r="D1914" s="22">
        <f>Électricité!S5551</f>
        <v>0</v>
      </c>
      <c r="E1914" s="23" t="str">
        <f t="shared" si="62"/>
        <v>08/19/2019 03:00:00 PM</v>
      </c>
      <c r="F1914" s="23" t="str">
        <f t="shared" si="61"/>
        <v>Aug</v>
      </c>
    </row>
    <row r="1915" spans="1:6" x14ac:dyDescent="0.4">
      <c r="A1915" s="20">
        <f>Électricité!N5552</f>
        <v>43696</v>
      </c>
      <c r="B1915" s="21">
        <f>Électricité!O5552</f>
        <v>0.66666666666666674</v>
      </c>
      <c r="C1915" s="22">
        <f>Électricité!P5552</f>
        <v>0</v>
      </c>
      <c r="D1915" s="22">
        <f>Électricité!S5552</f>
        <v>0</v>
      </c>
      <c r="E1915" s="23" t="str">
        <f t="shared" si="62"/>
        <v>08/19/2019 04:00:00 PM</v>
      </c>
      <c r="F1915" s="23" t="str">
        <f t="shared" si="61"/>
        <v>Aug</v>
      </c>
    </row>
    <row r="1916" spans="1:6" x14ac:dyDescent="0.4">
      <c r="A1916" s="20">
        <f>Électricité!N5553</f>
        <v>43696</v>
      </c>
      <c r="B1916" s="21">
        <f>Électricité!O5553</f>
        <v>0.70833333333333337</v>
      </c>
      <c r="C1916" s="22">
        <f>Électricité!P5553</f>
        <v>0</v>
      </c>
      <c r="D1916" s="22">
        <f>Électricité!S5553</f>
        <v>0</v>
      </c>
      <c r="E1916" s="23" t="str">
        <f t="shared" si="62"/>
        <v>08/19/2019 05:00:00 PM</v>
      </c>
      <c r="F1916" s="23" t="str">
        <f t="shared" si="61"/>
        <v>Aug</v>
      </c>
    </row>
    <row r="1917" spans="1:6" x14ac:dyDescent="0.4">
      <c r="A1917" s="20">
        <f>Électricité!N5554</f>
        <v>43696</v>
      </c>
      <c r="B1917" s="21">
        <f>Électricité!O5554</f>
        <v>0.75000000000000011</v>
      </c>
      <c r="C1917" s="22">
        <f>Électricité!P5554</f>
        <v>0</v>
      </c>
      <c r="D1917" s="22">
        <f>Électricité!S5554</f>
        <v>0</v>
      </c>
      <c r="E1917" s="23" t="str">
        <f t="shared" si="62"/>
        <v>08/19/2019 06:00:00 PM</v>
      </c>
      <c r="F1917" s="23" t="str">
        <f t="shared" si="61"/>
        <v>Aug</v>
      </c>
    </row>
    <row r="1918" spans="1:6" x14ac:dyDescent="0.4">
      <c r="A1918" s="20">
        <f>Électricité!N5555</f>
        <v>43696</v>
      </c>
      <c r="B1918" s="21">
        <f>Électricité!O5555</f>
        <v>0.79166666666666674</v>
      </c>
      <c r="C1918" s="22">
        <f>Électricité!P5555</f>
        <v>0</v>
      </c>
      <c r="D1918" s="22">
        <f>Électricité!S5555</f>
        <v>0</v>
      </c>
      <c r="E1918" s="23" t="str">
        <f t="shared" si="62"/>
        <v>08/19/2019 07:00:00 PM</v>
      </c>
      <c r="F1918" s="23" t="str">
        <f t="shared" si="61"/>
        <v>Aug</v>
      </c>
    </row>
    <row r="1919" spans="1:6" x14ac:dyDescent="0.4">
      <c r="A1919" s="20">
        <f>Électricité!N5556</f>
        <v>43696</v>
      </c>
      <c r="B1919" s="21">
        <f>Électricité!O5556</f>
        <v>0.83333333333333337</v>
      </c>
      <c r="C1919" s="22">
        <f>Électricité!P5556</f>
        <v>0</v>
      </c>
      <c r="D1919" s="22">
        <f>Électricité!S5556</f>
        <v>0</v>
      </c>
      <c r="E1919" s="23" t="str">
        <f t="shared" si="62"/>
        <v>08/19/2019 08:00:00 PM</v>
      </c>
      <c r="F1919" s="23" t="str">
        <f t="shared" si="61"/>
        <v>Aug</v>
      </c>
    </row>
    <row r="1920" spans="1:6" x14ac:dyDescent="0.4">
      <c r="A1920" s="20">
        <f>Électricité!N5557</f>
        <v>43696</v>
      </c>
      <c r="B1920" s="21">
        <f>Électricité!O5557</f>
        <v>0.87500000000000011</v>
      </c>
      <c r="C1920" s="22">
        <f>Électricité!P5557</f>
        <v>0</v>
      </c>
      <c r="D1920" s="22">
        <f>Électricité!S5557</f>
        <v>0</v>
      </c>
      <c r="E1920" s="23" t="str">
        <f t="shared" si="62"/>
        <v>08/19/2019 09:00:00 PM</v>
      </c>
      <c r="F1920" s="23" t="str">
        <f t="shared" si="61"/>
        <v>Aug</v>
      </c>
    </row>
    <row r="1921" spans="1:6" x14ac:dyDescent="0.4">
      <c r="A1921" s="20">
        <f>Électricité!N5558</f>
        <v>43696</v>
      </c>
      <c r="B1921" s="21">
        <f>Électricité!O5558</f>
        <v>0.91666666666666674</v>
      </c>
      <c r="C1921" s="22">
        <f>Électricité!P5558</f>
        <v>0</v>
      </c>
      <c r="D1921" s="22">
        <f>Électricité!S5558</f>
        <v>0</v>
      </c>
      <c r="E1921" s="23" t="str">
        <f t="shared" si="62"/>
        <v>08/19/2019 10:00:00 PM</v>
      </c>
      <c r="F1921" s="23" t="str">
        <f t="shared" si="61"/>
        <v>Aug</v>
      </c>
    </row>
    <row r="1922" spans="1:6" x14ac:dyDescent="0.4">
      <c r="A1922" s="20">
        <f>Électricité!N5559</f>
        <v>43696</v>
      </c>
      <c r="B1922" s="21">
        <f>Électricité!O5559</f>
        <v>0.95833333333333337</v>
      </c>
      <c r="C1922" s="22">
        <f>Électricité!P5559</f>
        <v>0</v>
      </c>
      <c r="D1922" s="22">
        <f>Électricité!S5559</f>
        <v>0</v>
      </c>
      <c r="E1922" s="23" t="str">
        <f t="shared" si="62"/>
        <v>08/19/2019 11:00:00 PM</v>
      </c>
      <c r="F1922" s="23" t="str">
        <f t="shared" si="61"/>
        <v>Aug</v>
      </c>
    </row>
    <row r="1923" spans="1:6" x14ac:dyDescent="0.4">
      <c r="A1923" s="20">
        <f>Électricité!N5560</f>
        <v>43697</v>
      </c>
      <c r="B1923" s="21">
        <f>Électricité!O5560</f>
        <v>3.1225022567582528E-17</v>
      </c>
      <c r="C1923" s="22">
        <f>Électricité!P5560</f>
        <v>0</v>
      </c>
      <c r="D1923" s="22">
        <f>Électricité!S5560</f>
        <v>0</v>
      </c>
      <c r="E1923" s="23" t="str">
        <f t="shared" si="62"/>
        <v>08/20/2019 12:00:00 AM</v>
      </c>
      <c r="F1923" s="23" t="str">
        <f t="shared" ref="F1923:F1986" si="63">TEXT(A1923,"mmm")</f>
        <v>Aug</v>
      </c>
    </row>
    <row r="1924" spans="1:6" x14ac:dyDescent="0.4">
      <c r="A1924" s="20">
        <f>Électricité!N5561</f>
        <v>43697</v>
      </c>
      <c r="B1924" s="21">
        <f>Électricité!O5561</f>
        <v>4.1666666666666699E-2</v>
      </c>
      <c r="C1924" s="22">
        <f>Électricité!P5561</f>
        <v>0</v>
      </c>
      <c r="D1924" s="22">
        <f>Électricité!S5561</f>
        <v>0</v>
      </c>
      <c r="E1924" s="23" t="str">
        <f t="shared" si="62"/>
        <v>08/20/2019 01:00:00 AM</v>
      </c>
      <c r="F1924" s="23" t="str">
        <f t="shared" si="63"/>
        <v>Aug</v>
      </c>
    </row>
    <row r="1925" spans="1:6" x14ac:dyDescent="0.4">
      <c r="A1925" s="20">
        <f>Électricité!N5562</f>
        <v>43697</v>
      </c>
      <c r="B1925" s="21">
        <f>Électricité!O5562</f>
        <v>8.333333333333337E-2</v>
      </c>
      <c r="C1925" s="22">
        <f>Électricité!P5562</f>
        <v>0</v>
      </c>
      <c r="D1925" s="22">
        <f>Électricité!S5562</f>
        <v>0</v>
      </c>
      <c r="E1925" s="23" t="str">
        <f t="shared" si="62"/>
        <v>08/20/2019 02:00:00 AM</v>
      </c>
      <c r="F1925" s="23" t="str">
        <f t="shared" si="63"/>
        <v>Aug</v>
      </c>
    </row>
    <row r="1926" spans="1:6" x14ac:dyDescent="0.4">
      <c r="A1926" s="20">
        <f>Électricité!N5563</f>
        <v>43697</v>
      </c>
      <c r="B1926" s="21">
        <f>Électricité!O5563</f>
        <v>0.12500000000000006</v>
      </c>
      <c r="C1926" s="22">
        <f>Électricité!P5563</f>
        <v>0</v>
      </c>
      <c r="D1926" s="22">
        <f>Électricité!S5563</f>
        <v>0</v>
      </c>
      <c r="E1926" s="23" t="str">
        <f t="shared" si="62"/>
        <v>08/20/2019 03:00:00 AM</v>
      </c>
      <c r="F1926" s="23" t="str">
        <f t="shared" si="63"/>
        <v>Aug</v>
      </c>
    </row>
    <row r="1927" spans="1:6" x14ac:dyDescent="0.4">
      <c r="A1927" s="20">
        <f>Électricité!N5564</f>
        <v>43697</v>
      </c>
      <c r="B1927" s="21">
        <f>Électricité!O5564</f>
        <v>0.16666666666666669</v>
      </c>
      <c r="C1927" s="22">
        <f>Électricité!P5564</f>
        <v>0</v>
      </c>
      <c r="D1927" s="22">
        <f>Électricité!S5564</f>
        <v>0</v>
      </c>
      <c r="E1927" s="23" t="str">
        <f t="shared" si="62"/>
        <v>08/20/2019 04:00:00 AM</v>
      </c>
      <c r="F1927" s="23" t="str">
        <f t="shared" si="63"/>
        <v>Aug</v>
      </c>
    </row>
    <row r="1928" spans="1:6" x14ac:dyDescent="0.4">
      <c r="A1928" s="20">
        <f>Électricité!N5565</f>
        <v>43697</v>
      </c>
      <c r="B1928" s="21">
        <f>Électricité!O5565</f>
        <v>0.20833333333333337</v>
      </c>
      <c r="C1928" s="22">
        <f>Électricité!P5565</f>
        <v>0</v>
      </c>
      <c r="D1928" s="22">
        <f>Électricité!S5565</f>
        <v>0</v>
      </c>
      <c r="E1928" s="23" t="str">
        <f t="shared" si="62"/>
        <v>08/20/2019 05:00:00 AM</v>
      </c>
      <c r="F1928" s="23" t="str">
        <f t="shared" si="63"/>
        <v>Aug</v>
      </c>
    </row>
    <row r="1929" spans="1:6" x14ac:dyDescent="0.4">
      <c r="A1929" s="20">
        <f>Électricité!N5566</f>
        <v>43697</v>
      </c>
      <c r="B1929" s="21">
        <f>Électricité!O5566</f>
        <v>0.25</v>
      </c>
      <c r="C1929" s="22">
        <f>Électricité!P5566</f>
        <v>0</v>
      </c>
      <c r="D1929" s="22">
        <f>Électricité!S5566</f>
        <v>0</v>
      </c>
      <c r="E1929" s="23" t="str">
        <f t="shared" si="62"/>
        <v>08/20/2019 06:00:00 AM</v>
      </c>
      <c r="F1929" s="23" t="str">
        <f t="shared" si="63"/>
        <v>Aug</v>
      </c>
    </row>
    <row r="1930" spans="1:6" x14ac:dyDescent="0.4">
      <c r="A1930" s="20">
        <f>Électricité!N5567</f>
        <v>43697</v>
      </c>
      <c r="B1930" s="21">
        <f>Électricité!O5567</f>
        <v>0.29166666666666669</v>
      </c>
      <c r="C1930" s="22">
        <f>Électricité!P5567</f>
        <v>0</v>
      </c>
      <c r="D1930" s="22">
        <f>Électricité!S5567</f>
        <v>0</v>
      </c>
      <c r="E1930" s="23" t="str">
        <f t="shared" si="62"/>
        <v>08/20/2019 07:00:00 AM</v>
      </c>
      <c r="F1930" s="23" t="str">
        <f t="shared" si="63"/>
        <v>Aug</v>
      </c>
    </row>
    <row r="1931" spans="1:6" x14ac:dyDescent="0.4">
      <c r="A1931" s="20">
        <f>Électricité!N5568</f>
        <v>43697</v>
      </c>
      <c r="B1931" s="21">
        <f>Électricité!O5568</f>
        <v>0.33333333333333337</v>
      </c>
      <c r="C1931" s="22">
        <f>Électricité!P5568</f>
        <v>0</v>
      </c>
      <c r="D1931" s="22">
        <f>Électricité!S5568</f>
        <v>0</v>
      </c>
      <c r="E1931" s="23" t="str">
        <f t="shared" si="62"/>
        <v>08/20/2019 08:00:00 AM</v>
      </c>
      <c r="F1931" s="23" t="str">
        <f t="shared" si="63"/>
        <v>Aug</v>
      </c>
    </row>
    <row r="1932" spans="1:6" x14ac:dyDescent="0.4">
      <c r="A1932" s="20">
        <f>Électricité!N5569</f>
        <v>43697</v>
      </c>
      <c r="B1932" s="21">
        <f>Électricité!O5569</f>
        <v>0.375</v>
      </c>
      <c r="C1932" s="22">
        <f>Électricité!P5569</f>
        <v>0</v>
      </c>
      <c r="D1932" s="22">
        <f>Électricité!S5569</f>
        <v>0</v>
      </c>
      <c r="E1932" s="23" t="str">
        <f t="shared" ref="E1932:E1995" si="64">CONCATENATE(TEXT(A1932,"mm/dd/yyyy")," ",TEXT(B1932,"hh:mm:ss AM/PM"))</f>
        <v>08/20/2019 09:00:00 AM</v>
      </c>
      <c r="F1932" s="23" t="str">
        <f t="shared" si="63"/>
        <v>Aug</v>
      </c>
    </row>
    <row r="1933" spans="1:6" x14ac:dyDescent="0.4">
      <c r="A1933" s="20">
        <f>Électricité!N5570</f>
        <v>43697</v>
      </c>
      <c r="B1933" s="21">
        <f>Électricité!O5570</f>
        <v>0.41666666666666669</v>
      </c>
      <c r="C1933" s="22">
        <f>Électricité!P5570</f>
        <v>0</v>
      </c>
      <c r="D1933" s="22">
        <f>Électricité!S5570</f>
        <v>0</v>
      </c>
      <c r="E1933" s="23" t="str">
        <f t="shared" si="64"/>
        <v>08/20/2019 10:00:00 AM</v>
      </c>
      <c r="F1933" s="23" t="str">
        <f t="shared" si="63"/>
        <v>Aug</v>
      </c>
    </row>
    <row r="1934" spans="1:6" x14ac:dyDescent="0.4">
      <c r="A1934" s="20">
        <f>Électricité!N5571</f>
        <v>43697</v>
      </c>
      <c r="B1934" s="21">
        <f>Électricité!O5571</f>
        <v>0.45833333333333337</v>
      </c>
      <c r="C1934" s="22">
        <f>Électricité!P5571</f>
        <v>0</v>
      </c>
      <c r="D1934" s="22">
        <f>Électricité!S5571</f>
        <v>0</v>
      </c>
      <c r="E1934" s="23" t="str">
        <f t="shared" si="64"/>
        <v>08/20/2019 11:00:00 AM</v>
      </c>
      <c r="F1934" s="23" t="str">
        <f t="shared" si="63"/>
        <v>Aug</v>
      </c>
    </row>
    <row r="1935" spans="1:6" x14ac:dyDescent="0.4">
      <c r="A1935" s="20">
        <f>Électricité!N5572</f>
        <v>43697</v>
      </c>
      <c r="B1935" s="21">
        <f>Électricité!O5572</f>
        <v>0.50000000000000011</v>
      </c>
      <c r="C1935" s="22">
        <f>Électricité!P5572</f>
        <v>0</v>
      </c>
      <c r="D1935" s="22">
        <f>Électricité!S5572</f>
        <v>0</v>
      </c>
      <c r="E1935" s="23" t="str">
        <f t="shared" si="64"/>
        <v>08/20/2019 12:00:00 PM</v>
      </c>
      <c r="F1935" s="23" t="str">
        <f t="shared" si="63"/>
        <v>Aug</v>
      </c>
    </row>
    <row r="1936" spans="1:6" x14ac:dyDescent="0.4">
      <c r="A1936" s="20">
        <f>Électricité!N5573</f>
        <v>43697</v>
      </c>
      <c r="B1936" s="21">
        <f>Électricité!O5573</f>
        <v>0.54166666666666674</v>
      </c>
      <c r="C1936" s="22">
        <f>Électricité!P5573</f>
        <v>0</v>
      </c>
      <c r="D1936" s="22">
        <f>Électricité!S5573</f>
        <v>0</v>
      </c>
      <c r="E1936" s="23" t="str">
        <f t="shared" si="64"/>
        <v>08/20/2019 01:00:00 PM</v>
      </c>
      <c r="F1936" s="23" t="str">
        <f t="shared" si="63"/>
        <v>Aug</v>
      </c>
    </row>
    <row r="1937" spans="1:6" x14ac:dyDescent="0.4">
      <c r="A1937" s="20">
        <f>Électricité!N5574</f>
        <v>43697</v>
      </c>
      <c r="B1937" s="21">
        <f>Électricité!O5574</f>
        <v>0.58333333333333337</v>
      </c>
      <c r="C1937" s="22">
        <f>Électricité!P5574</f>
        <v>0</v>
      </c>
      <c r="D1937" s="22">
        <f>Électricité!S5574</f>
        <v>0</v>
      </c>
      <c r="E1937" s="23" t="str">
        <f t="shared" si="64"/>
        <v>08/20/2019 02:00:00 PM</v>
      </c>
      <c r="F1937" s="23" t="str">
        <f t="shared" si="63"/>
        <v>Aug</v>
      </c>
    </row>
    <row r="1938" spans="1:6" x14ac:dyDescent="0.4">
      <c r="A1938" s="20">
        <f>Électricité!N5575</f>
        <v>43697</v>
      </c>
      <c r="B1938" s="21">
        <f>Électricité!O5575</f>
        <v>0.62500000000000011</v>
      </c>
      <c r="C1938" s="22">
        <f>Électricité!P5575</f>
        <v>0</v>
      </c>
      <c r="D1938" s="22">
        <f>Électricité!S5575</f>
        <v>0</v>
      </c>
      <c r="E1938" s="23" t="str">
        <f t="shared" si="64"/>
        <v>08/20/2019 03:00:00 PM</v>
      </c>
      <c r="F1938" s="23" t="str">
        <f t="shared" si="63"/>
        <v>Aug</v>
      </c>
    </row>
    <row r="1939" spans="1:6" x14ac:dyDescent="0.4">
      <c r="A1939" s="20">
        <f>Électricité!N5576</f>
        <v>43697</v>
      </c>
      <c r="B1939" s="21">
        <f>Électricité!O5576</f>
        <v>0.66666666666666674</v>
      </c>
      <c r="C1939" s="22">
        <f>Électricité!P5576</f>
        <v>0</v>
      </c>
      <c r="D1939" s="22">
        <f>Électricité!S5576</f>
        <v>0</v>
      </c>
      <c r="E1939" s="23" t="str">
        <f t="shared" si="64"/>
        <v>08/20/2019 04:00:00 PM</v>
      </c>
      <c r="F1939" s="23" t="str">
        <f t="shared" si="63"/>
        <v>Aug</v>
      </c>
    </row>
    <row r="1940" spans="1:6" x14ac:dyDescent="0.4">
      <c r="A1940" s="20">
        <f>Électricité!N5577</f>
        <v>43697</v>
      </c>
      <c r="B1940" s="21">
        <f>Électricité!O5577</f>
        <v>0.70833333333333337</v>
      </c>
      <c r="C1940" s="22">
        <f>Électricité!P5577</f>
        <v>0</v>
      </c>
      <c r="D1940" s="22">
        <f>Électricité!S5577</f>
        <v>0</v>
      </c>
      <c r="E1940" s="23" t="str">
        <f t="shared" si="64"/>
        <v>08/20/2019 05:00:00 PM</v>
      </c>
      <c r="F1940" s="23" t="str">
        <f t="shared" si="63"/>
        <v>Aug</v>
      </c>
    </row>
    <row r="1941" spans="1:6" x14ac:dyDescent="0.4">
      <c r="A1941" s="20">
        <f>Électricité!N5578</f>
        <v>43697</v>
      </c>
      <c r="B1941" s="21">
        <f>Électricité!O5578</f>
        <v>0.75000000000000011</v>
      </c>
      <c r="C1941" s="22">
        <f>Électricité!P5578</f>
        <v>0</v>
      </c>
      <c r="D1941" s="22">
        <f>Électricité!S5578</f>
        <v>0</v>
      </c>
      <c r="E1941" s="23" t="str">
        <f t="shared" si="64"/>
        <v>08/20/2019 06:00:00 PM</v>
      </c>
      <c r="F1941" s="23" t="str">
        <f t="shared" si="63"/>
        <v>Aug</v>
      </c>
    </row>
    <row r="1942" spans="1:6" x14ac:dyDescent="0.4">
      <c r="A1942" s="20">
        <f>Électricité!N5579</f>
        <v>43697</v>
      </c>
      <c r="B1942" s="21">
        <f>Électricité!O5579</f>
        <v>0.79166666666666674</v>
      </c>
      <c r="C1942" s="22">
        <f>Électricité!P5579</f>
        <v>0</v>
      </c>
      <c r="D1942" s="22">
        <f>Électricité!S5579</f>
        <v>0</v>
      </c>
      <c r="E1942" s="23" t="str">
        <f t="shared" si="64"/>
        <v>08/20/2019 07:00:00 PM</v>
      </c>
      <c r="F1942" s="23" t="str">
        <f t="shared" si="63"/>
        <v>Aug</v>
      </c>
    </row>
    <row r="1943" spans="1:6" x14ac:dyDescent="0.4">
      <c r="A1943" s="20">
        <f>Électricité!N5580</f>
        <v>43697</v>
      </c>
      <c r="B1943" s="21">
        <f>Électricité!O5580</f>
        <v>0.83333333333333337</v>
      </c>
      <c r="C1943" s="22">
        <f>Électricité!P5580</f>
        <v>0</v>
      </c>
      <c r="D1943" s="22">
        <f>Électricité!S5580</f>
        <v>0</v>
      </c>
      <c r="E1943" s="23" t="str">
        <f t="shared" si="64"/>
        <v>08/20/2019 08:00:00 PM</v>
      </c>
      <c r="F1943" s="23" t="str">
        <f t="shared" si="63"/>
        <v>Aug</v>
      </c>
    </row>
    <row r="1944" spans="1:6" x14ac:dyDescent="0.4">
      <c r="A1944" s="20">
        <f>Électricité!N5581</f>
        <v>43697</v>
      </c>
      <c r="B1944" s="21">
        <f>Électricité!O5581</f>
        <v>0.87500000000000011</v>
      </c>
      <c r="C1944" s="22">
        <f>Électricité!P5581</f>
        <v>0</v>
      </c>
      <c r="D1944" s="22">
        <f>Électricité!S5581</f>
        <v>0</v>
      </c>
      <c r="E1944" s="23" t="str">
        <f t="shared" si="64"/>
        <v>08/20/2019 09:00:00 PM</v>
      </c>
      <c r="F1944" s="23" t="str">
        <f t="shared" si="63"/>
        <v>Aug</v>
      </c>
    </row>
    <row r="1945" spans="1:6" x14ac:dyDescent="0.4">
      <c r="A1945" s="20">
        <f>Électricité!N5582</f>
        <v>43697</v>
      </c>
      <c r="B1945" s="21">
        <f>Électricité!O5582</f>
        <v>0.91666666666666674</v>
      </c>
      <c r="C1945" s="22">
        <f>Électricité!P5582</f>
        <v>0</v>
      </c>
      <c r="D1945" s="22">
        <f>Électricité!S5582</f>
        <v>0</v>
      </c>
      <c r="E1945" s="23" t="str">
        <f t="shared" si="64"/>
        <v>08/20/2019 10:00:00 PM</v>
      </c>
      <c r="F1945" s="23" t="str">
        <f t="shared" si="63"/>
        <v>Aug</v>
      </c>
    </row>
    <row r="1946" spans="1:6" x14ac:dyDescent="0.4">
      <c r="A1946" s="20">
        <f>Électricité!N5583</f>
        <v>43697</v>
      </c>
      <c r="B1946" s="21">
        <f>Électricité!O5583</f>
        <v>0.95833333333333337</v>
      </c>
      <c r="C1946" s="22">
        <f>Électricité!P5583</f>
        <v>0</v>
      </c>
      <c r="D1946" s="22">
        <f>Électricité!S5583</f>
        <v>0</v>
      </c>
      <c r="E1946" s="23" t="str">
        <f t="shared" si="64"/>
        <v>08/20/2019 11:00:00 PM</v>
      </c>
      <c r="F1946" s="23" t="str">
        <f t="shared" si="63"/>
        <v>Aug</v>
      </c>
    </row>
    <row r="1947" spans="1:6" x14ac:dyDescent="0.4">
      <c r="A1947" s="20">
        <f>Électricité!N5584</f>
        <v>43698</v>
      </c>
      <c r="B1947" s="21">
        <f>Électricité!O5584</f>
        <v>3.1225022567582528E-17</v>
      </c>
      <c r="C1947" s="22">
        <f>Électricité!P5584</f>
        <v>0</v>
      </c>
      <c r="D1947" s="22">
        <f>Électricité!S5584</f>
        <v>0</v>
      </c>
      <c r="E1947" s="23" t="str">
        <f t="shared" si="64"/>
        <v>08/21/2019 12:00:00 AM</v>
      </c>
      <c r="F1947" s="23" t="str">
        <f t="shared" si="63"/>
        <v>Aug</v>
      </c>
    </row>
    <row r="1948" spans="1:6" x14ac:dyDescent="0.4">
      <c r="A1948" s="20">
        <f>Électricité!N5585</f>
        <v>43698</v>
      </c>
      <c r="B1948" s="21">
        <f>Électricité!O5585</f>
        <v>4.1666666666666699E-2</v>
      </c>
      <c r="C1948" s="22">
        <f>Électricité!P5585</f>
        <v>0</v>
      </c>
      <c r="D1948" s="22">
        <f>Électricité!S5585</f>
        <v>0</v>
      </c>
      <c r="E1948" s="23" t="str">
        <f t="shared" si="64"/>
        <v>08/21/2019 01:00:00 AM</v>
      </c>
      <c r="F1948" s="23" t="str">
        <f t="shared" si="63"/>
        <v>Aug</v>
      </c>
    </row>
    <row r="1949" spans="1:6" x14ac:dyDescent="0.4">
      <c r="A1949" s="20">
        <f>Électricité!N5586</f>
        <v>43698</v>
      </c>
      <c r="B1949" s="21">
        <f>Électricité!O5586</f>
        <v>8.333333333333337E-2</v>
      </c>
      <c r="C1949" s="22">
        <f>Électricité!P5586</f>
        <v>0</v>
      </c>
      <c r="D1949" s="22">
        <f>Électricité!S5586</f>
        <v>0</v>
      </c>
      <c r="E1949" s="23" t="str">
        <f t="shared" si="64"/>
        <v>08/21/2019 02:00:00 AM</v>
      </c>
      <c r="F1949" s="23" t="str">
        <f t="shared" si="63"/>
        <v>Aug</v>
      </c>
    </row>
    <row r="1950" spans="1:6" x14ac:dyDescent="0.4">
      <c r="A1950" s="20">
        <f>Électricité!N5587</f>
        <v>43698</v>
      </c>
      <c r="B1950" s="21">
        <f>Électricité!O5587</f>
        <v>0.12500000000000006</v>
      </c>
      <c r="C1950" s="22">
        <f>Électricité!P5587</f>
        <v>0</v>
      </c>
      <c r="D1950" s="22">
        <f>Électricité!S5587</f>
        <v>0</v>
      </c>
      <c r="E1950" s="23" t="str">
        <f t="shared" si="64"/>
        <v>08/21/2019 03:00:00 AM</v>
      </c>
      <c r="F1950" s="23" t="str">
        <f t="shared" si="63"/>
        <v>Aug</v>
      </c>
    </row>
    <row r="1951" spans="1:6" x14ac:dyDescent="0.4">
      <c r="A1951" s="20">
        <f>Électricité!N5588</f>
        <v>43698</v>
      </c>
      <c r="B1951" s="21">
        <f>Électricité!O5588</f>
        <v>0.16666666666666669</v>
      </c>
      <c r="C1951" s="22">
        <f>Électricité!P5588</f>
        <v>0</v>
      </c>
      <c r="D1951" s="22">
        <f>Électricité!S5588</f>
        <v>0</v>
      </c>
      <c r="E1951" s="23" t="str">
        <f t="shared" si="64"/>
        <v>08/21/2019 04:00:00 AM</v>
      </c>
      <c r="F1951" s="23" t="str">
        <f t="shared" si="63"/>
        <v>Aug</v>
      </c>
    </row>
    <row r="1952" spans="1:6" x14ac:dyDescent="0.4">
      <c r="A1952" s="20">
        <f>Électricité!N5589</f>
        <v>43698</v>
      </c>
      <c r="B1952" s="21">
        <f>Électricité!O5589</f>
        <v>0.20833333333333337</v>
      </c>
      <c r="C1952" s="22">
        <f>Électricité!P5589</f>
        <v>0</v>
      </c>
      <c r="D1952" s="22">
        <f>Électricité!S5589</f>
        <v>0</v>
      </c>
      <c r="E1952" s="23" t="str">
        <f t="shared" si="64"/>
        <v>08/21/2019 05:00:00 AM</v>
      </c>
      <c r="F1952" s="23" t="str">
        <f t="shared" si="63"/>
        <v>Aug</v>
      </c>
    </row>
    <row r="1953" spans="1:6" x14ac:dyDescent="0.4">
      <c r="A1953" s="20">
        <f>Électricité!N5590</f>
        <v>43698</v>
      </c>
      <c r="B1953" s="21">
        <f>Électricité!O5590</f>
        <v>0.25</v>
      </c>
      <c r="C1953" s="22">
        <f>Électricité!P5590</f>
        <v>0</v>
      </c>
      <c r="D1953" s="22">
        <f>Électricité!S5590</f>
        <v>0</v>
      </c>
      <c r="E1953" s="23" t="str">
        <f t="shared" si="64"/>
        <v>08/21/2019 06:00:00 AM</v>
      </c>
      <c r="F1953" s="23" t="str">
        <f t="shared" si="63"/>
        <v>Aug</v>
      </c>
    </row>
    <row r="1954" spans="1:6" x14ac:dyDescent="0.4">
      <c r="A1954" s="20">
        <f>Électricité!N5591</f>
        <v>43698</v>
      </c>
      <c r="B1954" s="21">
        <f>Électricité!O5591</f>
        <v>0.29166666666666669</v>
      </c>
      <c r="C1954" s="22">
        <f>Électricité!P5591</f>
        <v>0</v>
      </c>
      <c r="D1954" s="22">
        <f>Électricité!S5591</f>
        <v>0</v>
      </c>
      <c r="E1954" s="23" t="str">
        <f t="shared" si="64"/>
        <v>08/21/2019 07:00:00 AM</v>
      </c>
      <c r="F1954" s="23" t="str">
        <f t="shared" si="63"/>
        <v>Aug</v>
      </c>
    </row>
    <row r="1955" spans="1:6" x14ac:dyDescent="0.4">
      <c r="A1955" s="20">
        <f>Électricité!N5592</f>
        <v>43698</v>
      </c>
      <c r="B1955" s="21">
        <f>Électricité!O5592</f>
        <v>0.33333333333333337</v>
      </c>
      <c r="C1955" s="22">
        <f>Électricité!P5592</f>
        <v>0</v>
      </c>
      <c r="D1955" s="22">
        <f>Électricité!S5592</f>
        <v>0</v>
      </c>
      <c r="E1955" s="23" t="str">
        <f t="shared" si="64"/>
        <v>08/21/2019 08:00:00 AM</v>
      </c>
      <c r="F1955" s="23" t="str">
        <f t="shared" si="63"/>
        <v>Aug</v>
      </c>
    </row>
    <row r="1956" spans="1:6" x14ac:dyDescent="0.4">
      <c r="A1956" s="20">
        <f>Électricité!N5593</f>
        <v>43698</v>
      </c>
      <c r="B1956" s="21">
        <f>Électricité!O5593</f>
        <v>0.375</v>
      </c>
      <c r="C1956" s="22">
        <f>Électricité!P5593</f>
        <v>0</v>
      </c>
      <c r="D1956" s="22">
        <f>Électricité!S5593</f>
        <v>0</v>
      </c>
      <c r="E1956" s="23" t="str">
        <f t="shared" si="64"/>
        <v>08/21/2019 09:00:00 AM</v>
      </c>
      <c r="F1956" s="23" t="str">
        <f t="shared" si="63"/>
        <v>Aug</v>
      </c>
    </row>
    <row r="1957" spans="1:6" x14ac:dyDescent="0.4">
      <c r="A1957" s="20">
        <f>Électricité!N5594</f>
        <v>43698</v>
      </c>
      <c r="B1957" s="21">
        <f>Électricité!O5594</f>
        <v>0.41666666666666669</v>
      </c>
      <c r="C1957" s="22">
        <f>Électricité!P5594</f>
        <v>0</v>
      </c>
      <c r="D1957" s="22">
        <f>Électricité!S5594</f>
        <v>0</v>
      </c>
      <c r="E1957" s="23" t="str">
        <f t="shared" si="64"/>
        <v>08/21/2019 10:00:00 AM</v>
      </c>
      <c r="F1957" s="23" t="str">
        <f t="shared" si="63"/>
        <v>Aug</v>
      </c>
    </row>
    <row r="1958" spans="1:6" x14ac:dyDescent="0.4">
      <c r="A1958" s="20">
        <f>Électricité!N5595</f>
        <v>43698</v>
      </c>
      <c r="B1958" s="21">
        <f>Électricité!O5595</f>
        <v>0.45833333333333337</v>
      </c>
      <c r="C1958" s="22">
        <f>Électricité!P5595</f>
        <v>0</v>
      </c>
      <c r="D1958" s="22">
        <f>Électricité!S5595</f>
        <v>0</v>
      </c>
      <c r="E1958" s="23" t="str">
        <f t="shared" si="64"/>
        <v>08/21/2019 11:00:00 AM</v>
      </c>
      <c r="F1958" s="23" t="str">
        <f t="shared" si="63"/>
        <v>Aug</v>
      </c>
    </row>
    <row r="1959" spans="1:6" x14ac:dyDescent="0.4">
      <c r="A1959" s="20">
        <f>Électricité!N5596</f>
        <v>43698</v>
      </c>
      <c r="B1959" s="21">
        <f>Électricité!O5596</f>
        <v>0.50000000000000011</v>
      </c>
      <c r="C1959" s="22">
        <f>Électricité!P5596</f>
        <v>0</v>
      </c>
      <c r="D1959" s="22">
        <f>Électricité!S5596</f>
        <v>0</v>
      </c>
      <c r="E1959" s="23" t="str">
        <f t="shared" si="64"/>
        <v>08/21/2019 12:00:00 PM</v>
      </c>
      <c r="F1959" s="23" t="str">
        <f t="shared" si="63"/>
        <v>Aug</v>
      </c>
    </row>
    <row r="1960" spans="1:6" x14ac:dyDescent="0.4">
      <c r="A1960" s="20">
        <f>Électricité!N5597</f>
        <v>43698</v>
      </c>
      <c r="B1960" s="21">
        <f>Électricité!O5597</f>
        <v>0.54166666666666674</v>
      </c>
      <c r="C1960" s="22">
        <f>Électricité!P5597</f>
        <v>0</v>
      </c>
      <c r="D1960" s="22">
        <f>Électricité!S5597</f>
        <v>0</v>
      </c>
      <c r="E1960" s="23" t="str">
        <f t="shared" si="64"/>
        <v>08/21/2019 01:00:00 PM</v>
      </c>
      <c r="F1960" s="23" t="str">
        <f t="shared" si="63"/>
        <v>Aug</v>
      </c>
    </row>
    <row r="1961" spans="1:6" x14ac:dyDescent="0.4">
      <c r="A1961" s="20">
        <f>Électricité!N5598</f>
        <v>43698</v>
      </c>
      <c r="B1961" s="21">
        <f>Électricité!O5598</f>
        <v>0.58333333333333337</v>
      </c>
      <c r="C1961" s="22">
        <f>Électricité!P5598</f>
        <v>0</v>
      </c>
      <c r="D1961" s="22">
        <f>Électricité!S5598</f>
        <v>0</v>
      </c>
      <c r="E1961" s="23" t="str">
        <f t="shared" si="64"/>
        <v>08/21/2019 02:00:00 PM</v>
      </c>
      <c r="F1961" s="23" t="str">
        <f t="shared" si="63"/>
        <v>Aug</v>
      </c>
    </row>
    <row r="1962" spans="1:6" x14ac:dyDescent="0.4">
      <c r="A1962" s="20">
        <f>Électricité!N5599</f>
        <v>43698</v>
      </c>
      <c r="B1962" s="21">
        <f>Électricité!O5599</f>
        <v>0.62500000000000011</v>
      </c>
      <c r="C1962" s="22">
        <f>Électricité!P5599</f>
        <v>0</v>
      </c>
      <c r="D1962" s="22">
        <f>Électricité!S5599</f>
        <v>0</v>
      </c>
      <c r="E1962" s="23" t="str">
        <f t="shared" si="64"/>
        <v>08/21/2019 03:00:00 PM</v>
      </c>
      <c r="F1962" s="23" t="str">
        <f t="shared" si="63"/>
        <v>Aug</v>
      </c>
    </row>
    <row r="1963" spans="1:6" x14ac:dyDescent="0.4">
      <c r="A1963" s="20">
        <f>Électricité!N5600</f>
        <v>43698</v>
      </c>
      <c r="B1963" s="21">
        <f>Électricité!O5600</f>
        <v>0.66666666666666674</v>
      </c>
      <c r="C1963" s="22">
        <f>Électricité!P5600</f>
        <v>0</v>
      </c>
      <c r="D1963" s="22">
        <f>Électricité!S5600</f>
        <v>0</v>
      </c>
      <c r="E1963" s="23" t="str">
        <f t="shared" si="64"/>
        <v>08/21/2019 04:00:00 PM</v>
      </c>
      <c r="F1963" s="23" t="str">
        <f t="shared" si="63"/>
        <v>Aug</v>
      </c>
    </row>
    <row r="1964" spans="1:6" x14ac:dyDescent="0.4">
      <c r="A1964" s="20">
        <f>Électricité!N5601</f>
        <v>43698</v>
      </c>
      <c r="B1964" s="21">
        <f>Électricité!O5601</f>
        <v>0.70833333333333337</v>
      </c>
      <c r="C1964" s="22">
        <f>Électricité!P5601</f>
        <v>0</v>
      </c>
      <c r="D1964" s="22">
        <f>Électricité!S5601</f>
        <v>0</v>
      </c>
      <c r="E1964" s="23" t="str">
        <f t="shared" si="64"/>
        <v>08/21/2019 05:00:00 PM</v>
      </c>
      <c r="F1964" s="23" t="str">
        <f t="shared" si="63"/>
        <v>Aug</v>
      </c>
    </row>
    <row r="1965" spans="1:6" x14ac:dyDescent="0.4">
      <c r="A1965" s="20">
        <f>Électricité!N5602</f>
        <v>43698</v>
      </c>
      <c r="B1965" s="21">
        <f>Électricité!O5602</f>
        <v>0.75000000000000011</v>
      </c>
      <c r="C1965" s="22">
        <f>Électricité!P5602</f>
        <v>0</v>
      </c>
      <c r="D1965" s="22">
        <f>Électricité!S5602</f>
        <v>0</v>
      </c>
      <c r="E1965" s="23" t="str">
        <f t="shared" si="64"/>
        <v>08/21/2019 06:00:00 PM</v>
      </c>
      <c r="F1965" s="23" t="str">
        <f t="shared" si="63"/>
        <v>Aug</v>
      </c>
    </row>
    <row r="1966" spans="1:6" x14ac:dyDescent="0.4">
      <c r="A1966" s="20">
        <f>Électricité!N5603</f>
        <v>43698</v>
      </c>
      <c r="B1966" s="21">
        <f>Électricité!O5603</f>
        <v>0.79166666666666674</v>
      </c>
      <c r="C1966" s="22">
        <f>Électricité!P5603</f>
        <v>0</v>
      </c>
      <c r="D1966" s="22">
        <f>Électricité!S5603</f>
        <v>0</v>
      </c>
      <c r="E1966" s="23" t="str">
        <f t="shared" si="64"/>
        <v>08/21/2019 07:00:00 PM</v>
      </c>
      <c r="F1966" s="23" t="str">
        <f t="shared" si="63"/>
        <v>Aug</v>
      </c>
    </row>
    <row r="1967" spans="1:6" x14ac:dyDescent="0.4">
      <c r="A1967" s="20">
        <f>Électricité!N5604</f>
        <v>43698</v>
      </c>
      <c r="B1967" s="21">
        <f>Électricité!O5604</f>
        <v>0.83333333333333337</v>
      </c>
      <c r="C1967" s="22">
        <f>Électricité!P5604</f>
        <v>0</v>
      </c>
      <c r="D1967" s="22">
        <f>Électricité!S5604</f>
        <v>0</v>
      </c>
      <c r="E1967" s="23" t="str">
        <f t="shared" si="64"/>
        <v>08/21/2019 08:00:00 PM</v>
      </c>
      <c r="F1967" s="23" t="str">
        <f t="shared" si="63"/>
        <v>Aug</v>
      </c>
    </row>
    <row r="1968" spans="1:6" x14ac:dyDescent="0.4">
      <c r="A1968" s="20">
        <f>Électricité!N5605</f>
        <v>43698</v>
      </c>
      <c r="B1968" s="21">
        <f>Électricité!O5605</f>
        <v>0.87500000000000011</v>
      </c>
      <c r="C1968" s="22">
        <f>Électricité!P5605</f>
        <v>0</v>
      </c>
      <c r="D1968" s="22">
        <f>Électricité!S5605</f>
        <v>0</v>
      </c>
      <c r="E1968" s="23" t="str">
        <f t="shared" si="64"/>
        <v>08/21/2019 09:00:00 PM</v>
      </c>
      <c r="F1968" s="23" t="str">
        <f t="shared" si="63"/>
        <v>Aug</v>
      </c>
    </row>
    <row r="1969" spans="1:6" x14ac:dyDescent="0.4">
      <c r="A1969" s="20">
        <f>Électricité!N5606</f>
        <v>43698</v>
      </c>
      <c r="B1969" s="21">
        <f>Électricité!O5606</f>
        <v>0.91666666666666674</v>
      </c>
      <c r="C1969" s="22">
        <f>Électricité!P5606</f>
        <v>0</v>
      </c>
      <c r="D1969" s="22">
        <f>Électricité!S5606</f>
        <v>0</v>
      </c>
      <c r="E1969" s="23" t="str">
        <f t="shared" si="64"/>
        <v>08/21/2019 10:00:00 PM</v>
      </c>
      <c r="F1969" s="23" t="str">
        <f t="shared" si="63"/>
        <v>Aug</v>
      </c>
    </row>
    <row r="1970" spans="1:6" x14ac:dyDescent="0.4">
      <c r="A1970" s="20">
        <f>Électricité!N5607</f>
        <v>43698</v>
      </c>
      <c r="B1970" s="21">
        <f>Électricité!O5607</f>
        <v>0.95833333333333337</v>
      </c>
      <c r="C1970" s="22">
        <f>Électricité!P5607</f>
        <v>0</v>
      </c>
      <c r="D1970" s="22">
        <f>Électricité!S5607</f>
        <v>0</v>
      </c>
      <c r="E1970" s="23" t="str">
        <f t="shared" si="64"/>
        <v>08/21/2019 11:00:00 PM</v>
      </c>
      <c r="F1970" s="23" t="str">
        <f t="shared" si="63"/>
        <v>Aug</v>
      </c>
    </row>
    <row r="1971" spans="1:6" x14ac:dyDescent="0.4">
      <c r="A1971" s="20">
        <f>Électricité!N5608</f>
        <v>43699</v>
      </c>
      <c r="B1971" s="21">
        <f>Électricité!O5608</f>
        <v>3.1225022567582528E-17</v>
      </c>
      <c r="C1971" s="22">
        <f>Électricité!P5608</f>
        <v>0</v>
      </c>
      <c r="D1971" s="22">
        <f>Électricité!S5608</f>
        <v>0</v>
      </c>
      <c r="E1971" s="23" t="str">
        <f t="shared" si="64"/>
        <v>08/22/2019 12:00:00 AM</v>
      </c>
      <c r="F1971" s="23" t="str">
        <f t="shared" si="63"/>
        <v>Aug</v>
      </c>
    </row>
    <row r="1972" spans="1:6" x14ac:dyDescent="0.4">
      <c r="A1972" s="20">
        <f>Électricité!N5609</f>
        <v>43699</v>
      </c>
      <c r="B1972" s="21">
        <f>Électricité!O5609</f>
        <v>4.1666666666666699E-2</v>
      </c>
      <c r="C1972" s="22">
        <f>Électricité!P5609</f>
        <v>0</v>
      </c>
      <c r="D1972" s="22">
        <f>Électricité!S5609</f>
        <v>0</v>
      </c>
      <c r="E1972" s="23" t="str">
        <f t="shared" si="64"/>
        <v>08/22/2019 01:00:00 AM</v>
      </c>
      <c r="F1972" s="23" t="str">
        <f t="shared" si="63"/>
        <v>Aug</v>
      </c>
    </row>
    <row r="1973" spans="1:6" x14ac:dyDescent="0.4">
      <c r="A1973" s="20">
        <f>Électricité!N5610</f>
        <v>43699</v>
      </c>
      <c r="B1973" s="21">
        <f>Électricité!O5610</f>
        <v>8.333333333333337E-2</v>
      </c>
      <c r="C1973" s="22">
        <f>Électricité!P5610</f>
        <v>0</v>
      </c>
      <c r="D1973" s="22">
        <f>Électricité!S5610</f>
        <v>0</v>
      </c>
      <c r="E1973" s="23" t="str">
        <f t="shared" si="64"/>
        <v>08/22/2019 02:00:00 AM</v>
      </c>
      <c r="F1973" s="23" t="str">
        <f t="shared" si="63"/>
        <v>Aug</v>
      </c>
    </row>
    <row r="1974" spans="1:6" x14ac:dyDescent="0.4">
      <c r="A1974" s="20">
        <f>Électricité!N5611</f>
        <v>43699</v>
      </c>
      <c r="B1974" s="21">
        <f>Électricité!O5611</f>
        <v>0.12500000000000006</v>
      </c>
      <c r="C1974" s="22">
        <f>Électricité!P5611</f>
        <v>0</v>
      </c>
      <c r="D1974" s="22">
        <f>Électricité!S5611</f>
        <v>0</v>
      </c>
      <c r="E1974" s="23" t="str">
        <f t="shared" si="64"/>
        <v>08/22/2019 03:00:00 AM</v>
      </c>
      <c r="F1974" s="23" t="str">
        <f t="shared" si="63"/>
        <v>Aug</v>
      </c>
    </row>
    <row r="1975" spans="1:6" x14ac:dyDescent="0.4">
      <c r="A1975" s="20">
        <f>Électricité!N5612</f>
        <v>43699</v>
      </c>
      <c r="B1975" s="21">
        <f>Électricité!O5612</f>
        <v>0.16666666666666669</v>
      </c>
      <c r="C1975" s="22">
        <f>Électricité!P5612</f>
        <v>0</v>
      </c>
      <c r="D1975" s="22">
        <f>Électricité!S5612</f>
        <v>0</v>
      </c>
      <c r="E1975" s="23" t="str">
        <f t="shared" si="64"/>
        <v>08/22/2019 04:00:00 AM</v>
      </c>
      <c r="F1975" s="23" t="str">
        <f t="shared" si="63"/>
        <v>Aug</v>
      </c>
    </row>
    <row r="1976" spans="1:6" x14ac:dyDescent="0.4">
      <c r="A1976" s="20">
        <f>Électricité!N5613</f>
        <v>43699</v>
      </c>
      <c r="B1976" s="21">
        <f>Électricité!O5613</f>
        <v>0.20833333333333337</v>
      </c>
      <c r="C1976" s="22">
        <f>Électricité!P5613</f>
        <v>0</v>
      </c>
      <c r="D1976" s="22">
        <f>Électricité!S5613</f>
        <v>0</v>
      </c>
      <c r="E1976" s="23" t="str">
        <f t="shared" si="64"/>
        <v>08/22/2019 05:00:00 AM</v>
      </c>
      <c r="F1976" s="23" t="str">
        <f t="shared" si="63"/>
        <v>Aug</v>
      </c>
    </row>
    <row r="1977" spans="1:6" x14ac:dyDescent="0.4">
      <c r="A1977" s="20">
        <f>Électricité!N5614</f>
        <v>43699</v>
      </c>
      <c r="B1977" s="21">
        <f>Électricité!O5614</f>
        <v>0.25</v>
      </c>
      <c r="C1977" s="22">
        <f>Électricité!P5614</f>
        <v>0</v>
      </c>
      <c r="D1977" s="22">
        <f>Électricité!S5614</f>
        <v>0</v>
      </c>
      <c r="E1977" s="23" t="str">
        <f t="shared" si="64"/>
        <v>08/22/2019 06:00:00 AM</v>
      </c>
      <c r="F1977" s="23" t="str">
        <f t="shared" si="63"/>
        <v>Aug</v>
      </c>
    </row>
    <row r="1978" spans="1:6" x14ac:dyDescent="0.4">
      <c r="A1978" s="20">
        <f>Électricité!N5615</f>
        <v>43699</v>
      </c>
      <c r="B1978" s="21">
        <f>Électricité!O5615</f>
        <v>0.29166666666666669</v>
      </c>
      <c r="C1978" s="22">
        <f>Électricité!P5615</f>
        <v>0</v>
      </c>
      <c r="D1978" s="22">
        <f>Électricité!S5615</f>
        <v>0</v>
      </c>
      <c r="E1978" s="23" t="str">
        <f t="shared" si="64"/>
        <v>08/22/2019 07:00:00 AM</v>
      </c>
      <c r="F1978" s="23" t="str">
        <f t="shared" si="63"/>
        <v>Aug</v>
      </c>
    </row>
    <row r="1979" spans="1:6" x14ac:dyDescent="0.4">
      <c r="A1979" s="20">
        <f>Électricité!N5616</f>
        <v>43699</v>
      </c>
      <c r="B1979" s="21">
        <f>Électricité!O5616</f>
        <v>0.33333333333333337</v>
      </c>
      <c r="C1979" s="22">
        <f>Électricité!P5616</f>
        <v>0</v>
      </c>
      <c r="D1979" s="22">
        <f>Électricité!S5616</f>
        <v>0</v>
      </c>
      <c r="E1979" s="23" t="str">
        <f t="shared" si="64"/>
        <v>08/22/2019 08:00:00 AM</v>
      </c>
      <c r="F1979" s="23" t="str">
        <f t="shared" si="63"/>
        <v>Aug</v>
      </c>
    </row>
    <row r="1980" spans="1:6" x14ac:dyDescent="0.4">
      <c r="A1980" s="20">
        <f>Électricité!N5617</f>
        <v>43699</v>
      </c>
      <c r="B1980" s="21">
        <f>Électricité!O5617</f>
        <v>0.375</v>
      </c>
      <c r="C1980" s="22">
        <f>Électricité!P5617</f>
        <v>0</v>
      </c>
      <c r="D1980" s="22">
        <f>Électricité!S5617</f>
        <v>0</v>
      </c>
      <c r="E1980" s="23" t="str">
        <f t="shared" si="64"/>
        <v>08/22/2019 09:00:00 AM</v>
      </c>
      <c r="F1980" s="23" t="str">
        <f t="shared" si="63"/>
        <v>Aug</v>
      </c>
    </row>
    <row r="1981" spans="1:6" x14ac:dyDescent="0.4">
      <c r="A1981" s="20">
        <f>Électricité!N5618</f>
        <v>43699</v>
      </c>
      <c r="B1981" s="21">
        <f>Électricité!O5618</f>
        <v>0.41666666666666669</v>
      </c>
      <c r="C1981" s="22">
        <f>Électricité!P5618</f>
        <v>0</v>
      </c>
      <c r="D1981" s="22">
        <f>Électricité!S5618</f>
        <v>0</v>
      </c>
      <c r="E1981" s="23" t="str">
        <f t="shared" si="64"/>
        <v>08/22/2019 10:00:00 AM</v>
      </c>
      <c r="F1981" s="23" t="str">
        <f t="shared" si="63"/>
        <v>Aug</v>
      </c>
    </row>
    <row r="1982" spans="1:6" x14ac:dyDescent="0.4">
      <c r="A1982" s="20">
        <f>Électricité!N5619</f>
        <v>43699</v>
      </c>
      <c r="B1982" s="21">
        <f>Électricité!O5619</f>
        <v>0.45833333333333337</v>
      </c>
      <c r="C1982" s="22">
        <f>Électricité!P5619</f>
        <v>0</v>
      </c>
      <c r="D1982" s="22">
        <f>Électricité!S5619</f>
        <v>0</v>
      </c>
      <c r="E1982" s="23" t="str">
        <f t="shared" si="64"/>
        <v>08/22/2019 11:00:00 AM</v>
      </c>
      <c r="F1982" s="23" t="str">
        <f t="shared" si="63"/>
        <v>Aug</v>
      </c>
    </row>
    <row r="1983" spans="1:6" x14ac:dyDescent="0.4">
      <c r="A1983" s="20">
        <f>Électricité!N5620</f>
        <v>43699</v>
      </c>
      <c r="B1983" s="21">
        <f>Électricité!O5620</f>
        <v>0.50000000000000011</v>
      </c>
      <c r="C1983" s="22">
        <f>Électricité!P5620</f>
        <v>0</v>
      </c>
      <c r="D1983" s="22">
        <f>Électricité!S5620</f>
        <v>0</v>
      </c>
      <c r="E1983" s="23" t="str">
        <f t="shared" si="64"/>
        <v>08/22/2019 12:00:00 PM</v>
      </c>
      <c r="F1983" s="23" t="str">
        <f t="shared" si="63"/>
        <v>Aug</v>
      </c>
    </row>
    <row r="1984" spans="1:6" x14ac:dyDescent="0.4">
      <c r="A1984" s="20">
        <f>Électricité!N5621</f>
        <v>43699</v>
      </c>
      <c r="B1984" s="21">
        <f>Électricité!O5621</f>
        <v>0.54166666666666674</v>
      </c>
      <c r="C1984" s="22">
        <f>Électricité!P5621</f>
        <v>0</v>
      </c>
      <c r="D1984" s="22">
        <f>Électricité!S5621</f>
        <v>0</v>
      </c>
      <c r="E1984" s="23" t="str">
        <f t="shared" si="64"/>
        <v>08/22/2019 01:00:00 PM</v>
      </c>
      <c r="F1984" s="23" t="str">
        <f t="shared" si="63"/>
        <v>Aug</v>
      </c>
    </row>
    <row r="1985" spans="1:6" x14ac:dyDescent="0.4">
      <c r="A1985" s="20">
        <f>Électricité!N5622</f>
        <v>43699</v>
      </c>
      <c r="B1985" s="21">
        <f>Électricité!O5622</f>
        <v>0.58333333333333337</v>
      </c>
      <c r="C1985" s="22">
        <f>Électricité!P5622</f>
        <v>0</v>
      </c>
      <c r="D1985" s="22">
        <f>Électricité!S5622</f>
        <v>0</v>
      </c>
      <c r="E1985" s="23" t="str">
        <f t="shared" si="64"/>
        <v>08/22/2019 02:00:00 PM</v>
      </c>
      <c r="F1985" s="23" t="str">
        <f t="shared" si="63"/>
        <v>Aug</v>
      </c>
    </row>
    <row r="1986" spans="1:6" x14ac:dyDescent="0.4">
      <c r="A1986" s="20">
        <f>Électricité!N5623</f>
        <v>43699</v>
      </c>
      <c r="B1986" s="21">
        <f>Électricité!O5623</f>
        <v>0.62500000000000011</v>
      </c>
      <c r="C1986" s="22">
        <f>Électricité!P5623</f>
        <v>0</v>
      </c>
      <c r="D1986" s="22">
        <f>Électricité!S5623</f>
        <v>0</v>
      </c>
      <c r="E1986" s="23" t="str">
        <f t="shared" si="64"/>
        <v>08/22/2019 03:00:00 PM</v>
      </c>
      <c r="F1986" s="23" t="str">
        <f t="shared" si="63"/>
        <v>Aug</v>
      </c>
    </row>
    <row r="1987" spans="1:6" x14ac:dyDescent="0.4">
      <c r="A1987" s="20">
        <f>Électricité!N5624</f>
        <v>43699</v>
      </c>
      <c r="B1987" s="21">
        <f>Électricité!O5624</f>
        <v>0.66666666666666674</v>
      </c>
      <c r="C1987" s="22">
        <f>Électricité!P5624</f>
        <v>0</v>
      </c>
      <c r="D1987" s="22">
        <f>Électricité!S5624</f>
        <v>0</v>
      </c>
      <c r="E1987" s="23" t="str">
        <f t="shared" si="64"/>
        <v>08/22/2019 04:00:00 PM</v>
      </c>
      <c r="F1987" s="23" t="str">
        <f t="shared" ref="F1987:F2050" si="65">TEXT(A1987,"mmm")</f>
        <v>Aug</v>
      </c>
    </row>
    <row r="1988" spans="1:6" x14ac:dyDescent="0.4">
      <c r="A1988" s="20">
        <f>Électricité!N5625</f>
        <v>43699</v>
      </c>
      <c r="B1988" s="21">
        <f>Électricité!O5625</f>
        <v>0.70833333333333337</v>
      </c>
      <c r="C1988" s="22">
        <f>Électricité!P5625</f>
        <v>0</v>
      </c>
      <c r="D1988" s="22">
        <f>Électricité!S5625</f>
        <v>0</v>
      </c>
      <c r="E1988" s="23" t="str">
        <f t="shared" si="64"/>
        <v>08/22/2019 05:00:00 PM</v>
      </c>
      <c r="F1988" s="23" t="str">
        <f t="shared" si="65"/>
        <v>Aug</v>
      </c>
    </row>
    <row r="1989" spans="1:6" x14ac:dyDescent="0.4">
      <c r="A1989" s="20">
        <f>Électricité!N5626</f>
        <v>43699</v>
      </c>
      <c r="B1989" s="21">
        <f>Électricité!O5626</f>
        <v>0.75000000000000011</v>
      </c>
      <c r="C1989" s="22">
        <f>Électricité!P5626</f>
        <v>0</v>
      </c>
      <c r="D1989" s="22">
        <f>Électricité!S5626</f>
        <v>0</v>
      </c>
      <c r="E1989" s="23" t="str">
        <f t="shared" si="64"/>
        <v>08/22/2019 06:00:00 PM</v>
      </c>
      <c r="F1989" s="23" t="str">
        <f t="shared" si="65"/>
        <v>Aug</v>
      </c>
    </row>
    <row r="1990" spans="1:6" x14ac:dyDescent="0.4">
      <c r="A1990" s="20">
        <f>Électricité!N5627</f>
        <v>43699</v>
      </c>
      <c r="B1990" s="21">
        <f>Électricité!O5627</f>
        <v>0.79166666666666674</v>
      </c>
      <c r="C1990" s="22">
        <f>Électricité!P5627</f>
        <v>0</v>
      </c>
      <c r="D1990" s="22">
        <f>Électricité!S5627</f>
        <v>0</v>
      </c>
      <c r="E1990" s="23" t="str">
        <f t="shared" si="64"/>
        <v>08/22/2019 07:00:00 PM</v>
      </c>
      <c r="F1990" s="23" t="str">
        <f t="shared" si="65"/>
        <v>Aug</v>
      </c>
    </row>
    <row r="1991" spans="1:6" x14ac:dyDescent="0.4">
      <c r="A1991" s="20">
        <f>Électricité!N5628</f>
        <v>43699</v>
      </c>
      <c r="B1991" s="21">
        <f>Électricité!O5628</f>
        <v>0.83333333333333337</v>
      </c>
      <c r="C1991" s="22">
        <f>Électricité!P5628</f>
        <v>0</v>
      </c>
      <c r="D1991" s="22">
        <f>Électricité!S5628</f>
        <v>0</v>
      </c>
      <c r="E1991" s="23" t="str">
        <f t="shared" si="64"/>
        <v>08/22/2019 08:00:00 PM</v>
      </c>
      <c r="F1991" s="23" t="str">
        <f t="shared" si="65"/>
        <v>Aug</v>
      </c>
    </row>
    <row r="1992" spans="1:6" x14ac:dyDescent="0.4">
      <c r="A1992" s="20">
        <f>Électricité!N5629</f>
        <v>43699</v>
      </c>
      <c r="B1992" s="21">
        <f>Électricité!O5629</f>
        <v>0.87500000000000011</v>
      </c>
      <c r="C1992" s="22">
        <f>Électricité!P5629</f>
        <v>0</v>
      </c>
      <c r="D1992" s="22">
        <f>Électricité!S5629</f>
        <v>0</v>
      </c>
      <c r="E1992" s="23" t="str">
        <f t="shared" si="64"/>
        <v>08/22/2019 09:00:00 PM</v>
      </c>
      <c r="F1992" s="23" t="str">
        <f t="shared" si="65"/>
        <v>Aug</v>
      </c>
    </row>
    <row r="1993" spans="1:6" x14ac:dyDescent="0.4">
      <c r="A1993" s="20">
        <f>Électricité!N5630</f>
        <v>43699</v>
      </c>
      <c r="B1993" s="21">
        <f>Électricité!O5630</f>
        <v>0.91666666666666674</v>
      </c>
      <c r="C1993" s="22">
        <f>Électricité!P5630</f>
        <v>0</v>
      </c>
      <c r="D1993" s="22">
        <f>Électricité!S5630</f>
        <v>0</v>
      </c>
      <c r="E1993" s="23" t="str">
        <f t="shared" si="64"/>
        <v>08/22/2019 10:00:00 PM</v>
      </c>
      <c r="F1993" s="23" t="str">
        <f t="shared" si="65"/>
        <v>Aug</v>
      </c>
    </row>
    <row r="1994" spans="1:6" x14ac:dyDescent="0.4">
      <c r="A1994" s="20">
        <f>Électricité!N5631</f>
        <v>43699</v>
      </c>
      <c r="B1994" s="21">
        <f>Électricité!O5631</f>
        <v>0.95833333333333337</v>
      </c>
      <c r="C1994" s="22">
        <f>Électricité!P5631</f>
        <v>0</v>
      </c>
      <c r="D1994" s="22">
        <f>Électricité!S5631</f>
        <v>0</v>
      </c>
      <c r="E1994" s="23" t="str">
        <f t="shared" si="64"/>
        <v>08/22/2019 11:00:00 PM</v>
      </c>
      <c r="F1994" s="23" t="str">
        <f t="shared" si="65"/>
        <v>Aug</v>
      </c>
    </row>
    <row r="1995" spans="1:6" x14ac:dyDescent="0.4">
      <c r="A1995" s="20">
        <f>Électricité!N5632</f>
        <v>43700</v>
      </c>
      <c r="B1995" s="21">
        <f>Électricité!O5632</f>
        <v>3.1225022567582528E-17</v>
      </c>
      <c r="C1995" s="22">
        <f>Électricité!P5632</f>
        <v>0</v>
      </c>
      <c r="D1995" s="22">
        <f>Électricité!S5632</f>
        <v>0</v>
      </c>
      <c r="E1995" s="23" t="str">
        <f t="shared" si="64"/>
        <v>08/23/2019 12:00:00 AM</v>
      </c>
      <c r="F1995" s="23" t="str">
        <f t="shared" si="65"/>
        <v>Aug</v>
      </c>
    </row>
    <row r="1996" spans="1:6" x14ac:dyDescent="0.4">
      <c r="A1996" s="20">
        <f>Électricité!N5633</f>
        <v>43700</v>
      </c>
      <c r="B1996" s="21">
        <f>Électricité!O5633</f>
        <v>4.1666666666666699E-2</v>
      </c>
      <c r="C1996" s="22">
        <f>Électricité!P5633</f>
        <v>0</v>
      </c>
      <c r="D1996" s="22">
        <f>Électricité!S5633</f>
        <v>0</v>
      </c>
      <c r="E1996" s="23" t="str">
        <f t="shared" ref="E1996:E2059" si="66">CONCATENATE(TEXT(A1996,"mm/dd/yyyy")," ",TEXT(B1996,"hh:mm:ss AM/PM"))</f>
        <v>08/23/2019 01:00:00 AM</v>
      </c>
      <c r="F1996" s="23" t="str">
        <f t="shared" si="65"/>
        <v>Aug</v>
      </c>
    </row>
    <row r="1997" spans="1:6" x14ac:dyDescent="0.4">
      <c r="A1997" s="20">
        <f>Électricité!N5634</f>
        <v>43700</v>
      </c>
      <c r="B1997" s="21">
        <f>Électricité!O5634</f>
        <v>8.333333333333337E-2</v>
      </c>
      <c r="C1997" s="22">
        <f>Électricité!P5634</f>
        <v>0</v>
      </c>
      <c r="D1997" s="22">
        <f>Électricité!S5634</f>
        <v>0</v>
      </c>
      <c r="E1997" s="23" t="str">
        <f t="shared" si="66"/>
        <v>08/23/2019 02:00:00 AM</v>
      </c>
      <c r="F1997" s="23" t="str">
        <f t="shared" si="65"/>
        <v>Aug</v>
      </c>
    </row>
    <row r="1998" spans="1:6" x14ac:dyDescent="0.4">
      <c r="A1998" s="20">
        <f>Électricité!N5635</f>
        <v>43700</v>
      </c>
      <c r="B1998" s="21">
        <f>Électricité!O5635</f>
        <v>0.12500000000000006</v>
      </c>
      <c r="C1998" s="22">
        <f>Électricité!P5635</f>
        <v>0</v>
      </c>
      <c r="D1998" s="22">
        <f>Électricité!S5635</f>
        <v>0</v>
      </c>
      <c r="E1998" s="23" t="str">
        <f t="shared" si="66"/>
        <v>08/23/2019 03:00:00 AM</v>
      </c>
      <c r="F1998" s="23" t="str">
        <f t="shared" si="65"/>
        <v>Aug</v>
      </c>
    </row>
    <row r="1999" spans="1:6" x14ac:dyDescent="0.4">
      <c r="A1999" s="20">
        <f>Électricité!N5636</f>
        <v>43700</v>
      </c>
      <c r="B1999" s="21">
        <f>Électricité!O5636</f>
        <v>0.16666666666666669</v>
      </c>
      <c r="C1999" s="22">
        <f>Électricité!P5636</f>
        <v>0</v>
      </c>
      <c r="D1999" s="22">
        <f>Électricité!S5636</f>
        <v>0</v>
      </c>
      <c r="E1999" s="23" t="str">
        <f t="shared" si="66"/>
        <v>08/23/2019 04:00:00 AM</v>
      </c>
      <c r="F1999" s="23" t="str">
        <f t="shared" si="65"/>
        <v>Aug</v>
      </c>
    </row>
    <row r="2000" spans="1:6" x14ac:dyDescent="0.4">
      <c r="A2000" s="20">
        <f>Électricité!N5637</f>
        <v>43700</v>
      </c>
      <c r="B2000" s="21">
        <f>Électricité!O5637</f>
        <v>0.20833333333333337</v>
      </c>
      <c r="C2000" s="22">
        <f>Électricité!P5637</f>
        <v>0</v>
      </c>
      <c r="D2000" s="22">
        <f>Électricité!S5637</f>
        <v>0</v>
      </c>
      <c r="E2000" s="23" t="str">
        <f t="shared" si="66"/>
        <v>08/23/2019 05:00:00 AM</v>
      </c>
      <c r="F2000" s="23" t="str">
        <f t="shared" si="65"/>
        <v>Aug</v>
      </c>
    </row>
    <row r="2001" spans="1:6" x14ac:dyDescent="0.4">
      <c r="A2001" s="20">
        <f>Électricité!N5638</f>
        <v>43700</v>
      </c>
      <c r="B2001" s="21">
        <f>Électricité!O5638</f>
        <v>0.25</v>
      </c>
      <c r="C2001" s="22">
        <f>Électricité!P5638</f>
        <v>0</v>
      </c>
      <c r="D2001" s="22">
        <f>Électricité!S5638</f>
        <v>0</v>
      </c>
      <c r="E2001" s="23" t="str">
        <f t="shared" si="66"/>
        <v>08/23/2019 06:00:00 AM</v>
      </c>
      <c r="F2001" s="23" t="str">
        <f t="shared" si="65"/>
        <v>Aug</v>
      </c>
    </row>
    <row r="2002" spans="1:6" x14ac:dyDescent="0.4">
      <c r="A2002" s="20">
        <f>Électricité!N5639</f>
        <v>43700</v>
      </c>
      <c r="B2002" s="21">
        <f>Électricité!O5639</f>
        <v>0.29166666666666669</v>
      </c>
      <c r="C2002" s="22">
        <f>Électricité!P5639</f>
        <v>0</v>
      </c>
      <c r="D2002" s="22">
        <f>Électricité!S5639</f>
        <v>0</v>
      </c>
      <c r="E2002" s="23" t="str">
        <f t="shared" si="66"/>
        <v>08/23/2019 07:00:00 AM</v>
      </c>
      <c r="F2002" s="23" t="str">
        <f t="shared" si="65"/>
        <v>Aug</v>
      </c>
    </row>
    <row r="2003" spans="1:6" x14ac:dyDescent="0.4">
      <c r="A2003" s="20">
        <f>Électricité!N5640</f>
        <v>43700</v>
      </c>
      <c r="B2003" s="21">
        <f>Électricité!O5640</f>
        <v>0.33333333333333337</v>
      </c>
      <c r="C2003" s="22">
        <f>Électricité!P5640</f>
        <v>0</v>
      </c>
      <c r="D2003" s="22">
        <f>Électricité!S5640</f>
        <v>0</v>
      </c>
      <c r="E2003" s="23" t="str">
        <f t="shared" si="66"/>
        <v>08/23/2019 08:00:00 AM</v>
      </c>
      <c r="F2003" s="23" t="str">
        <f t="shared" si="65"/>
        <v>Aug</v>
      </c>
    </row>
    <row r="2004" spans="1:6" x14ac:dyDescent="0.4">
      <c r="A2004" s="20">
        <f>Électricité!N5641</f>
        <v>43700</v>
      </c>
      <c r="B2004" s="21">
        <f>Électricité!O5641</f>
        <v>0.375</v>
      </c>
      <c r="C2004" s="22">
        <f>Électricité!P5641</f>
        <v>0</v>
      </c>
      <c r="D2004" s="22">
        <f>Électricité!S5641</f>
        <v>0</v>
      </c>
      <c r="E2004" s="23" t="str">
        <f t="shared" si="66"/>
        <v>08/23/2019 09:00:00 AM</v>
      </c>
      <c r="F2004" s="23" t="str">
        <f t="shared" si="65"/>
        <v>Aug</v>
      </c>
    </row>
    <row r="2005" spans="1:6" x14ac:dyDescent="0.4">
      <c r="A2005" s="20">
        <f>Électricité!N5642</f>
        <v>43700</v>
      </c>
      <c r="B2005" s="21">
        <f>Électricité!O5642</f>
        <v>0.41666666666666669</v>
      </c>
      <c r="C2005" s="22">
        <f>Électricité!P5642</f>
        <v>0</v>
      </c>
      <c r="D2005" s="22">
        <f>Électricité!S5642</f>
        <v>0</v>
      </c>
      <c r="E2005" s="23" t="str">
        <f t="shared" si="66"/>
        <v>08/23/2019 10:00:00 AM</v>
      </c>
      <c r="F2005" s="23" t="str">
        <f t="shared" si="65"/>
        <v>Aug</v>
      </c>
    </row>
    <row r="2006" spans="1:6" x14ac:dyDescent="0.4">
      <c r="A2006" s="20">
        <f>Électricité!N5643</f>
        <v>43700</v>
      </c>
      <c r="B2006" s="21">
        <f>Électricité!O5643</f>
        <v>0.45833333333333337</v>
      </c>
      <c r="C2006" s="22">
        <f>Électricité!P5643</f>
        <v>0</v>
      </c>
      <c r="D2006" s="22">
        <f>Électricité!S5643</f>
        <v>0</v>
      </c>
      <c r="E2006" s="23" t="str">
        <f t="shared" si="66"/>
        <v>08/23/2019 11:00:00 AM</v>
      </c>
      <c r="F2006" s="23" t="str">
        <f t="shared" si="65"/>
        <v>Aug</v>
      </c>
    </row>
    <row r="2007" spans="1:6" x14ac:dyDescent="0.4">
      <c r="A2007" s="20">
        <f>Électricité!N5644</f>
        <v>43700</v>
      </c>
      <c r="B2007" s="21">
        <f>Électricité!O5644</f>
        <v>0.50000000000000011</v>
      </c>
      <c r="C2007" s="22">
        <f>Électricité!P5644</f>
        <v>0</v>
      </c>
      <c r="D2007" s="22">
        <f>Électricité!S5644</f>
        <v>0</v>
      </c>
      <c r="E2007" s="23" t="str">
        <f t="shared" si="66"/>
        <v>08/23/2019 12:00:00 PM</v>
      </c>
      <c r="F2007" s="23" t="str">
        <f t="shared" si="65"/>
        <v>Aug</v>
      </c>
    </row>
    <row r="2008" spans="1:6" x14ac:dyDescent="0.4">
      <c r="A2008" s="20">
        <f>Électricité!N5645</f>
        <v>43700</v>
      </c>
      <c r="B2008" s="21">
        <f>Électricité!O5645</f>
        <v>0.54166666666666674</v>
      </c>
      <c r="C2008" s="22">
        <f>Électricité!P5645</f>
        <v>0</v>
      </c>
      <c r="D2008" s="22">
        <f>Électricité!S5645</f>
        <v>0</v>
      </c>
      <c r="E2008" s="23" t="str">
        <f t="shared" si="66"/>
        <v>08/23/2019 01:00:00 PM</v>
      </c>
      <c r="F2008" s="23" t="str">
        <f t="shared" si="65"/>
        <v>Aug</v>
      </c>
    </row>
    <row r="2009" spans="1:6" x14ac:dyDescent="0.4">
      <c r="A2009" s="20">
        <f>Électricité!N5646</f>
        <v>43700</v>
      </c>
      <c r="B2009" s="21">
        <f>Électricité!O5646</f>
        <v>0.58333333333333337</v>
      </c>
      <c r="C2009" s="22">
        <f>Électricité!P5646</f>
        <v>0</v>
      </c>
      <c r="D2009" s="22">
        <f>Électricité!S5646</f>
        <v>0</v>
      </c>
      <c r="E2009" s="23" t="str">
        <f t="shared" si="66"/>
        <v>08/23/2019 02:00:00 PM</v>
      </c>
      <c r="F2009" s="23" t="str">
        <f t="shared" si="65"/>
        <v>Aug</v>
      </c>
    </row>
    <row r="2010" spans="1:6" x14ac:dyDescent="0.4">
      <c r="A2010" s="20">
        <f>Électricité!N5647</f>
        <v>43700</v>
      </c>
      <c r="B2010" s="21">
        <f>Électricité!O5647</f>
        <v>0.62500000000000011</v>
      </c>
      <c r="C2010" s="22">
        <f>Électricité!P5647</f>
        <v>0</v>
      </c>
      <c r="D2010" s="22">
        <f>Électricité!S5647</f>
        <v>0</v>
      </c>
      <c r="E2010" s="23" t="str">
        <f t="shared" si="66"/>
        <v>08/23/2019 03:00:00 PM</v>
      </c>
      <c r="F2010" s="23" t="str">
        <f t="shared" si="65"/>
        <v>Aug</v>
      </c>
    </row>
    <row r="2011" spans="1:6" x14ac:dyDescent="0.4">
      <c r="A2011" s="20">
        <f>Électricité!N5648</f>
        <v>43700</v>
      </c>
      <c r="B2011" s="21">
        <f>Électricité!O5648</f>
        <v>0.66666666666666674</v>
      </c>
      <c r="C2011" s="22">
        <f>Électricité!P5648</f>
        <v>0</v>
      </c>
      <c r="D2011" s="22">
        <f>Électricité!S5648</f>
        <v>0</v>
      </c>
      <c r="E2011" s="23" t="str">
        <f t="shared" si="66"/>
        <v>08/23/2019 04:00:00 PM</v>
      </c>
      <c r="F2011" s="23" t="str">
        <f t="shared" si="65"/>
        <v>Aug</v>
      </c>
    </row>
    <row r="2012" spans="1:6" x14ac:dyDescent="0.4">
      <c r="A2012" s="20">
        <f>Électricité!N5649</f>
        <v>43700</v>
      </c>
      <c r="B2012" s="21">
        <f>Électricité!O5649</f>
        <v>0.70833333333333337</v>
      </c>
      <c r="C2012" s="22">
        <f>Électricité!P5649</f>
        <v>0</v>
      </c>
      <c r="D2012" s="22">
        <f>Électricité!S5649</f>
        <v>0</v>
      </c>
      <c r="E2012" s="23" t="str">
        <f t="shared" si="66"/>
        <v>08/23/2019 05:00:00 PM</v>
      </c>
      <c r="F2012" s="23" t="str">
        <f t="shared" si="65"/>
        <v>Aug</v>
      </c>
    </row>
    <row r="2013" spans="1:6" x14ac:dyDescent="0.4">
      <c r="A2013" s="20">
        <f>Électricité!N5650</f>
        <v>43700</v>
      </c>
      <c r="B2013" s="21">
        <f>Électricité!O5650</f>
        <v>0.75000000000000011</v>
      </c>
      <c r="C2013" s="22">
        <f>Électricité!P5650</f>
        <v>0</v>
      </c>
      <c r="D2013" s="22">
        <f>Électricité!S5650</f>
        <v>0</v>
      </c>
      <c r="E2013" s="23" t="str">
        <f t="shared" si="66"/>
        <v>08/23/2019 06:00:00 PM</v>
      </c>
      <c r="F2013" s="23" t="str">
        <f t="shared" si="65"/>
        <v>Aug</v>
      </c>
    </row>
    <row r="2014" spans="1:6" x14ac:dyDescent="0.4">
      <c r="A2014" s="20">
        <f>Électricité!N5651</f>
        <v>43700</v>
      </c>
      <c r="B2014" s="21">
        <f>Électricité!O5651</f>
        <v>0.79166666666666674</v>
      </c>
      <c r="C2014" s="22">
        <f>Électricité!P5651</f>
        <v>0</v>
      </c>
      <c r="D2014" s="22">
        <f>Électricité!S5651</f>
        <v>0</v>
      </c>
      <c r="E2014" s="23" t="str">
        <f t="shared" si="66"/>
        <v>08/23/2019 07:00:00 PM</v>
      </c>
      <c r="F2014" s="23" t="str">
        <f t="shared" si="65"/>
        <v>Aug</v>
      </c>
    </row>
    <row r="2015" spans="1:6" x14ac:dyDescent="0.4">
      <c r="A2015" s="20">
        <f>Électricité!N5652</f>
        <v>43700</v>
      </c>
      <c r="B2015" s="21">
        <f>Électricité!O5652</f>
        <v>0.83333333333333337</v>
      </c>
      <c r="C2015" s="22">
        <f>Électricité!P5652</f>
        <v>0</v>
      </c>
      <c r="D2015" s="22">
        <f>Électricité!S5652</f>
        <v>0</v>
      </c>
      <c r="E2015" s="23" t="str">
        <f t="shared" si="66"/>
        <v>08/23/2019 08:00:00 PM</v>
      </c>
      <c r="F2015" s="23" t="str">
        <f t="shared" si="65"/>
        <v>Aug</v>
      </c>
    </row>
    <row r="2016" spans="1:6" x14ac:dyDescent="0.4">
      <c r="A2016" s="20">
        <f>Électricité!N5653</f>
        <v>43700</v>
      </c>
      <c r="B2016" s="21">
        <f>Électricité!O5653</f>
        <v>0.87500000000000011</v>
      </c>
      <c r="C2016" s="22">
        <f>Électricité!P5653</f>
        <v>0</v>
      </c>
      <c r="D2016" s="22">
        <f>Électricité!S5653</f>
        <v>0</v>
      </c>
      <c r="E2016" s="23" t="str">
        <f t="shared" si="66"/>
        <v>08/23/2019 09:00:00 PM</v>
      </c>
      <c r="F2016" s="23" t="str">
        <f t="shared" si="65"/>
        <v>Aug</v>
      </c>
    </row>
    <row r="2017" spans="1:6" x14ac:dyDescent="0.4">
      <c r="A2017" s="20">
        <f>Électricité!N5654</f>
        <v>43700</v>
      </c>
      <c r="B2017" s="21">
        <f>Électricité!O5654</f>
        <v>0.91666666666666674</v>
      </c>
      <c r="C2017" s="22">
        <f>Électricité!P5654</f>
        <v>0</v>
      </c>
      <c r="D2017" s="22">
        <f>Électricité!S5654</f>
        <v>0</v>
      </c>
      <c r="E2017" s="23" t="str">
        <f t="shared" si="66"/>
        <v>08/23/2019 10:00:00 PM</v>
      </c>
      <c r="F2017" s="23" t="str">
        <f t="shared" si="65"/>
        <v>Aug</v>
      </c>
    </row>
    <row r="2018" spans="1:6" x14ac:dyDescent="0.4">
      <c r="A2018" s="20">
        <f>Électricité!N5655</f>
        <v>43700</v>
      </c>
      <c r="B2018" s="21">
        <f>Électricité!O5655</f>
        <v>0.95833333333333337</v>
      </c>
      <c r="C2018" s="22">
        <f>Électricité!P5655</f>
        <v>0</v>
      </c>
      <c r="D2018" s="22">
        <f>Électricité!S5655</f>
        <v>0</v>
      </c>
      <c r="E2018" s="23" t="str">
        <f t="shared" si="66"/>
        <v>08/23/2019 11:00:00 PM</v>
      </c>
      <c r="F2018" s="23" t="str">
        <f t="shared" si="65"/>
        <v>Aug</v>
      </c>
    </row>
    <row r="2019" spans="1:6" x14ac:dyDescent="0.4">
      <c r="A2019" s="20">
        <f>Électricité!N5656</f>
        <v>43701</v>
      </c>
      <c r="B2019" s="21">
        <f>Électricité!O5656</f>
        <v>3.1225022567582528E-17</v>
      </c>
      <c r="C2019" s="22">
        <f>Électricité!P5656</f>
        <v>0</v>
      </c>
      <c r="D2019" s="22">
        <f>Électricité!S5656</f>
        <v>0</v>
      </c>
      <c r="E2019" s="23" t="str">
        <f t="shared" si="66"/>
        <v>08/24/2019 12:00:00 AM</v>
      </c>
      <c r="F2019" s="23" t="str">
        <f t="shared" si="65"/>
        <v>Aug</v>
      </c>
    </row>
    <row r="2020" spans="1:6" x14ac:dyDescent="0.4">
      <c r="A2020" s="20">
        <f>Électricité!N5657</f>
        <v>43701</v>
      </c>
      <c r="B2020" s="21">
        <f>Électricité!O5657</f>
        <v>4.1666666666666699E-2</v>
      </c>
      <c r="C2020" s="22">
        <f>Électricité!P5657</f>
        <v>0</v>
      </c>
      <c r="D2020" s="22">
        <f>Électricité!S5657</f>
        <v>0</v>
      </c>
      <c r="E2020" s="23" t="str">
        <f t="shared" si="66"/>
        <v>08/24/2019 01:00:00 AM</v>
      </c>
      <c r="F2020" s="23" t="str">
        <f t="shared" si="65"/>
        <v>Aug</v>
      </c>
    </row>
    <row r="2021" spans="1:6" x14ac:dyDescent="0.4">
      <c r="A2021" s="20">
        <f>Électricité!N5658</f>
        <v>43701</v>
      </c>
      <c r="B2021" s="21">
        <f>Électricité!O5658</f>
        <v>8.333333333333337E-2</v>
      </c>
      <c r="C2021" s="22">
        <f>Électricité!P5658</f>
        <v>0</v>
      </c>
      <c r="D2021" s="22">
        <f>Électricité!S5658</f>
        <v>0</v>
      </c>
      <c r="E2021" s="23" t="str">
        <f t="shared" si="66"/>
        <v>08/24/2019 02:00:00 AM</v>
      </c>
      <c r="F2021" s="23" t="str">
        <f t="shared" si="65"/>
        <v>Aug</v>
      </c>
    </row>
    <row r="2022" spans="1:6" x14ac:dyDescent="0.4">
      <c r="A2022" s="20">
        <f>Électricité!N5659</f>
        <v>43701</v>
      </c>
      <c r="B2022" s="21">
        <f>Électricité!O5659</f>
        <v>0.12500000000000006</v>
      </c>
      <c r="C2022" s="22">
        <f>Électricité!P5659</f>
        <v>0</v>
      </c>
      <c r="D2022" s="22">
        <f>Électricité!S5659</f>
        <v>0</v>
      </c>
      <c r="E2022" s="23" t="str">
        <f t="shared" si="66"/>
        <v>08/24/2019 03:00:00 AM</v>
      </c>
      <c r="F2022" s="23" t="str">
        <f t="shared" si="65"/>
        <v>Aug</v>
      </c>
    </row>
    <row r="2023" spans="1:6" x14ac:dyDescent="0.4">
      <c r="A2023" s="20">
        <f>Électricité!N5660</f>
        <v>43701</v>
      </c>
      <c r="B2023" s="21">
        <f>Électricité!O5660</f>
        <v>0.16666666666666669</v>
      </c>
      <c r="C2023" s="22">
        <f>Électricité!P5660</f>
        <v>0</v>
      </c>
      <c r="D2023" s="22">
        <f>Électricité!S5660</f>
        <v>0</v>
      </c>
      <c r="E2023" s="23" t="str">
        <f t="shared" si="66"/>
        <v>08/24/2019 04:00:00 AM</v>
      </c>
      <c r="F2023" s="23" t="str">
        <f t="shared" si="65"/>
        <v>Aug</v>
      </c>
    </row>
    <row r="2024" spans="1:6" x14ac:dyDescent="0.4">
      <c r="A2024" s="20">
        <f>Électricité!N5661</f>
        <v>43701</v>
      </c>
      <c r="B2024" s="21">
        <f>Électricité!O5661</f>
        <v>0.20833333333333337</v>
      </c>
      <c r="C2024" s="22">
        <f>Électricité!P5661</f>
        <v>0</v>
      </c>
      <c r="D2024" s="22">
        <f>Électricité!S5661</f>
        <v>0</v>
      </c>
      <c r="E2024" s="23" t="str">
        <f t="shared" si="66"/>
        <v>08/24/2019 05:00:00 AM</v>
      </c>
      <c r="F2024" s="23" t="str">
        <f t="shared" si="65"/>
        <v>Aug</v>
      </c>
    </row>
    <row r="2025" spans="1:6" x14ac:dyDescent="0.4">
      <c r="A2025" s="20">
        <f>Électricité!N5662</f>
        <v>43701</v>
      </c>
      <c r="B2025" s="21">
        <f>Électricité!O5662</f>
        <v>0.25</v>
      </c>
      <c r="C2025" s="22">
        <f>Électricité!P5662</f>
        <v>0</v>
      </c>
      <c r="D2025" s="22">
        <f>Électricité!S5662</f>
        <v>0</v>
      </c>
      <c r="E2025" s="23" t="str">
        <f t="shared" si="66"/>
        <v>08/24/2019 06:00:00 AM</v>
      </c>
      <c r="F2025" s="23" t="str">
        <f t="shared" si="65"/>
        <v>Aug</v>
      </c>
    </row>
    <row r="2026" spans="1:6" x14ac:dyDescent="0.4">
      <c r="A2026" s="20">
        <f>Électricité!N5663</f>
        <v>43701</v>
      </c>
      <c r="B2026" s="21">
        <f>Électricité!O5663</f>
        <v>0.29166666666666669</v>
      </c>
      <c r="C2026" s="22">
        <f>Électricité!P5663</f>
        <v>0</v>
      </c>
      <c r="D2026" s="22">
        <f>Électricité!S5663</f>
        <v>0</v>
      </c>
      <c r="E2026" s="23" t="str">
        <f t="shared" si="66"/>
        <v>08/24/2019 07:00:00 AM</v>
      </c>
      <c r="F2026" s="23" t="str">
        <f t="shared" si="65"/>
        <v>Aug</v>
      </c>
    </row>
    <row r="2027" spans="1:6" x14ac:dyDescent="0.4">
      <c r="A2027" s="20">
        <f>Électricité!N5664</f>
        <v>43701</v>
      </c>
      <c r="B2027" s="21">
        <f>Électricité!O5664</f>
        <v>0.33333333333333337</v>
      </c>
      <c r="C2027" s="22">
        <f>Électricité!P5664</f>
        <v>0</v>
      </c>
      <c r="D2027" s="22">
        <f>Électricité!S5664</f>
        <v>0</v>
      </c>
      <c r="E2027" s="23" t="str">
        <f t="shared" si="66"/>
        <v>08/24/2019 08:00:00 AM</v>
      </c>
      <c r="F2027" s="23" t="str">
        <f t="shared" si="65"/>
        <v>Aug</v>
      </c>
    </row>
    <row r="2028" spans="1:6" x14ac:dyDescent="0.4">
      <c r="A2028" s="20">
        <f>Électricité!N5665</f>
        <v>43701</v>
      </c>
      <c r="B2028" s="21">
        <f>Électricité!O5665</f>
        <v>0.375</v>
      </c>
      <c r="C2028" s="22">
        <f>Électricité!P5665</f>
        <v>0</v>
      </c>
      <c r="D2028" s="22">
        <f>Électricité!S5665</f>
        <v>0</v>
      </c>
      <c r="E2028" s="23" t="str">
        <f t="shared" si="66"/>
        <v>08/24/2019 09:00:00 AM</v>
      </c>
      <c r="F2028" s="23" t="str">
        <f t="shared" si="65"/>
        <v>Aug</v>
      </c>
    </row>
    <row r="2029" spans="1:6" x14ac:dyDescent="0.4">
      <c r="A2029" s="20">
        <f>Électricité!N5666</f>
        <v>43701</v>
      </c>
      <c r="B2029" s="21">
        <f>Électricité!O5666</f>
        <v>0.41666666666666669</v>
      </c>
      <c r="C2029" s="22">
        <f>Électricité!P5666</f>
        <v>0</v>
      </c>
      <c r="D2029" s="22">
        <f>Électricité!S5666</f>
        <v>0</v>
      </c>
      <c r="E2029" s="23" t="str">
        <f t="shared" si="66"/>
        <v>08/24/2019 10:00:00 AM</v>
      </c>
      <c r="F2029" s="23" t="str">
        <f t="shared" si="65"/>
        <v>Aug</v>
      </c>
    </row>
    <row r="2030" spans="1:6" x14ac:dyDescent="0.4">
      <c r="A2030" s="20">
        <f>Électricité!N5667</f>
        <v>43701</v>
      </c>
      <c r="B2030" s="21">
        <f>Électricité!O5667</f>
        <v>0.45833333333333337</v>
      </c>
      <c r="C2030" s="22">
        <f>Électricité!P5667</f>
        <v>0</v>
      </c>
      <c r="D2030" s="22">
        <f>Électricité!S5667</f>
        <v>0</v>
      </c>
      <c r="E2030" s="23" t="str">
        <f t="shared" si="66"/>
        <v>08/24/2019 11:00:00 AM</v>
      </c>
      <c r="F2030" s="23" t="str">
        <f t="shared" si="65"/>
        <v>Aug</v>
      </c>
    </row>
    <row r="2031" spans="1:6" x14ac:dyDescent="0.4">
      <c r="A2031" s="20">
        <f>Électricité!N5668</f>
        <v>43701</v>
      </c>
      <c r="B2031" s="21">
        <f>Électricité!O5668</f>
        <v>0.50000000000000011</v>
      </c>
      <c r="C2031" s="22">
        <f>Électricité!P5668</f>
        <v>0</v>
      </c>
      <c r="D2031" s="22">
        <f>Électricité!S5668</f>
        <v>0</v>
      </c>
      <c r="E2031" s="23" t="str">
        <f t="shared" si="66"/>
        <v>08/24/2019 12:00:00 PM</v>
      </c>
      <c r="F2031" s="23" t="str">
        <f t="shared" si="65"/>
        <v>Aug</v>
      </c>
    </row>
    <row r="2032" spans="1:6" x14ac:dyDescent="0.4">
      <c r="A2032" s="20">
        <f>Électricité!N5669</f>
        <v>43701</v>
      </c>
      <c r="B2032" s="21">
        <f>Électricité!O5669</f>
        <v>0.54166666666666674</v>
      </c>
      <c r="C2032" s="22">
        <f>Électricité!P5669</f>
        <v>0</v>
      </c>
      <c r="D2032" s="22">
        <f>Électricité!S5669</f>
        <v>0</v>
      </c>
      <c r="E2032" s="23" t="str">
        <f t="shared" si="66"/>
        <v>08/24/2019 01:00:00 PM</v>
      </c>
      <c r="F2032" s="23" t="str">
        <f t="shared" si="65"/>
        <v>Aug</v>
      </c>
    </row>
    <row r="2033" spans="1:6" x14ac:dyDescent="0.4">
      <c r="A2033" s="20">
        <f>Électricité!N5670</f>
        <v>43701</v>
      </c>
      <c r="B2033" s="21">
        <f>Électricité!O5670</f>
        <v>0.58333333333333337</v>
      </c>
      <c r="C2033" s="22">
        <f>Électricité!P5670</f>
        <v>0</v>
      </c>
      <c r="D2033" s="22">
        <f>Électricité!S5670</f>
        <v>0</v>
      </c>
      <c r="E2033" s="23" t="str">
        <f t="shared" si="66"/>
        <v>08/24/2019 02:00:00 PM</v>
      </c>
      <c r="F2033" s="23" t="str">
        <f t="shared" si="65"/>
        <v>Aug</v>
      </c>
    </row>
    <row r="2034" spans="1:6" x14ac:dyDescent="0.4">
      <c r="A2034" s="20">
        <f>Électricité!N5671</f>
        <v>43701</v>
      </c>
      <c r="B2034" s="21">
        <f>Électricité!O5671</f>
        <v>0.62500000000000011</v>
      </c>
      <c r="C2034" s="22">
        <f>Électricité!P5671</f>
        <v>0</v>
      </c>
      <c r="D2034" s="22">
        <f>Électricité!S5671</f>
        <v>0</v>
      </c>
      <c r="E2034" s="23" t="str">
        <f t="shared" si="66"/>
        <v>08/24/2019 03:00:00 PM</v>
      </c>
      <c r="F2034" s="23" t="str">
        <f t="shared" si="65"/>
        <v>Aug</v>
      </c>
    </row>
    <row r="2035" spans="1:6" x14ac:dyDescent="0.4">
      <c r="A2035" s="20">
        <f>Électricité!N5672</f>
        <v>43701</v>
      </c>
      <c r="B2035" s="21">
        <f>Électricité!O5672</f>
        <v>0.66666666666666674</v>
      </c>
      <c r="C2035" s="22">
        <f>Électricité!P5672</f>
        <v>0</v>
      </c>
      <c r="D2035" s="22">
        <f>Électricité!S5672</f>
        <v>0</v>
      </c>
      <c r="E2035" s="23" t="str">
        <f t="shared" si="66"/>
        <v>08/24/2019 04:00:00 PM</v>
      </c>
      <c r="F2035" s="23" t="str">
        <f t="shared" si="65"/>
        <v>Aug</v>
      </c>
    </row>
    <row r="2036" spans="1:6" x14ac:dyDescent="0.4">
      <c r="A2036" s="20">
        <f>Électricité!N5673</f>
        <v>43701</v>
      </c>
      <c r="B2036" s="21">
        <f>Électricité!O5673</f>
        <v>0.70833333333333337</v>
      </c>
      <c r="C2036" s="22">
        <f>Électricité!P5673</f>
        <v>0</v>
      </c>
      <c r="D2036" s="22">
        <f>Électricité!S5673</f>
        <v>0</v>
      </c>
      <c r="E2036" s="23" t="str">
        <f t="shared" si="66"/>
        <v>08/24/2019 05:00:00 PM</v>
      </c>
      <c r="F2036" s="23" t="str">
        <f t="shared" si="65"/>
        <v>Aug</v>
      </c>
    </row>
    <row r="2037" spans="1:6" x14ac:dyDescent="0.4">
      <c r="A2037" s="20">
        <f>Électricité!N5674</f>
        <v>43701</v>
      </c>
      <c r="B2037" s="21">
        <f>Électricité!O5674</f>
        <v>0.75000000000000011</v>
      </c>
      <c r="C2037" s="22">
        <f>Électricité!P5674</f>
        <v>0</v>
      </c>
      <c r="D2037" s="22">
        <f>Électricité!S5674</f>
        <v>0</v>
      </c>
      <c r="E2037" s="23" t="str">
        <f t="shared" si="66"/>
        <v>08/24/2019 06:00:00 PM</v>
      </c>
      <c r="F2037" s="23" t="str">
        <f t="shared" si="65"/>
        <v>Aug</v>
      </c>
    </row>
    <row r="2038" spans="1:6" x14ac:dyDescent="0.4">
      <c r="A2038" s="20">
        <f>Électricité!N5675</f>
        <v>43701</v>
      </c>
      <c r="B2038" s="21">
        <f>Électricité!O5675</f>
        <v>0.79166666666666674</v>
      </c>
      <c r="C2038" s="22">
        <f>Électricité!P5675</f>
        <v>0</v>
      </c>
      <c r="D2038" s="22">
        <f>Électricité!S5675</f>
        <v>0</v>
      </c>
      <c r="E2038" s="23" t="str">
        <f t="shared" si="66"/>
        <v>08/24/2019 07:00:00 PM</v>
      </c>
      <c r="F2038" s="23" t="str">
        <f t="shared" si="65"/>
        <v>Aug</v>
      </c>
    </row>
    <row r="2039" spans="1:6" x14ac:dyDescent="0.4">
      <c r="A2039" s="20">
        <f>Électricité!N5676</f>
        <v>43701</v>
      </c>
      <c r="B2039" s="21">
        <f>Électricité!O5676</f>
        <v>0.83333333333333337</v>
      </c>
      <c r="C2039" s="22">
        <f>Électricité!P5676</f>
        <v>0</v>
      </c>
      <c r="D2039" s="22">
        <f>Électricité!S5676</f>
        <v>0</v>
      </c>
      <c r="E2039" s="23" t="str">
        <f t="shared" si="66"/>
        <v>08/24/2019 08:00:00 PM</v>
      </c>
      <c r="F2039" s="23" t="str">
        <f t="shared" si="65"/>
        <v>Aug</v>
      </c>
    </row>
    <row r="2040" spans="1:6" x14ac:dyDescent="0.4">
      <c r="A2040" s="20">
        <f>Électricité!N5677</f>
        <v>43701</v>
      </c>
      <c r="B2040" s="21">
        <f>Électricité!O5677</f>
        <v>0.87500000000000011</v>
      </c>
      <c r="C2040" s="22">
        <f>Électricité!P5677</f>
        <v>0</v>
      </c>
      <c r="D2040" s="22">
        <f>Électricité!S5677</f>
        <v>0</v>
      </c>
      <c r="E2040" s="23" t="str">
        <f t="shared" si="66"/>
        <v>08/24/2019 09:00:00 PM</v>
      </c>
      <c r="F2040" s="23" t="str">
        <f t="shared" si="65"/>
        <v>Aug</v>
      </c>
    </row>
    <row r="2041" spans="1:6" x14ac:dyDescent="0.4">
      <c r="A2041" s="20">
        <f>Électricité!N5678</f>
        <v>43701</v>
      </c>
      <c r="B2041" s="21">
        <f>Électricité!O5678</f>
        <v>0.91666666666666674</v>
      </c>
      <c r="C2041" s="22">
        <f>Électricité!P5678</f>
        <v>0</v>
      </c>
      <c r="D2041" s="22">
        <f>Électricité!S5678</f>
        <v>0</v>
      </c>
      <c r="E2041" s="23" t="str">
        <f t="shared" si="66"/>
        <v>08/24/2019 10:00:00 PM</v>
      </c>
      <c r="F2041" s="23" t="str">
        <f t="shared" si="65"/>
        <v>Aug</v>
      </c>
    </row>
    <row r="2042" spans="1:6" x14ac:dyDescent="0.4">
      <c r="A2042" s="20">
        <f>Électricité!N5679</f>
        <v>43701</v>
      </c>
      <c r="B2042" s="21">
        <f>Électricité!O5679</f>
        <v>0.95833333333333337</v>
      </c>
      <c r="C2042" s="22">
        <f>Électricité!P5679</f>
        <v>0</v>
      </c>
      <c r="D2042" s="22">
        <f>Électricité!S5679</f>
        <v>0</v>
      </c>
      <c r="E2042" s="23" t="str">
        <f t="shared" si="66"/>
        <v>08/24/2019 11:00:00 PM</v>
      </c>
      <c r="F2042" s="23" t="str">
        <f t="shared" si="65"/>
        <v>Aug</v>
      </c>
    </row>
    <row r="2043" spans="1:6" x14ac:dyDescent="0.4">
      <c r="A2043" s="20">
        <f>Électricité!N5680</f>
        <v>43702</v>
      </c>
      <c r="B2043" s="21">
        <f>Électricité!O5680</f>
        <v>3.1225022567582528E-17</v>
      </c>
      <c r="C2043" s="22">
        <f>Électricité!P5680</f>
        <v>0</v>
      </c>
      <c r="D2043" s="22">
        <f>Électricité!S5680</f>
        <v>0</v>
      </c>
      <c r="E2043" s="23" t="str">
        <f t="shared" si="66"/>
        <v>08/25/2019 12:00:00 AM</v>
      </c>
      <c r="F2043" s="23" t="str">
        <f t="shared" si="65"/>
        <v>Aug</v>
      </c>
    </row>
    <row r="2044" spans="1:6" x14ac:dyDescent="0.4">
      <c r="A2044" s="20">
        <f>Électricité!N5681</f>
        <v>43702</v>
      </c>
      <c r="B2044" s="21">
        <f>Électricité!O5681</f>
        <v>4.1666666666666699E-2</v>
      </c>
      <c r="C2044" s="22">
        <f>Électricité!P5681</f>
        <v>0</v>
      </c>
      <c r="D2044" s="22">
        <f>Électricité!S5681</f>
        <v>0</v>
      </c>
      <c r="E2044" s="23" t="str">
        <f t="shared" si="66"/>
        <v>08/25/2019 01:00:00 AM</v>
      </c>
      <c r="F2044" s="23" t="str">
        <f t="shared" si="65"/>
        <v>Aug</v>
      </c>
    </row>
    <row r="2045" spans="1:6" x14ac:dyDescent="0.4">
      <c r="A2045" s="20">
        <f>Électricité!N5682</f>
        <v>43702</v>
      </c>
      <c r="B2045" s="21">
        <f>Électricité!O5682</f>
        <v>8.333333333333337E-2</v>
      </c>
      <c r="C2045" s="22">
        <f>Électricité!P5682</f>
        <v>0</v>
      </c>
      <c r="D2045" s="22">
        <f>Électricité!S5682</f>
        <v>0</v>
      </c>
      <c r="E2045" s="23" t="str">
        <f t="shared" si="66"/>
        <v>08/25/2019 02:00:00 AM</v>
      </c>
      <c r="F2045" s="23" t="str">
        <f t="shared" si="65"/>
        <v>Aug</v>
      </c>
    </row>
    <row r="2046" spans="1:6" x14ac:dyDescent="0.4">
      <c r="A2046" s="20">
        <f>Électricité!N5683</f>
        <v>43702</v>
      </c>
      <c r="B2046" s="21">
        <f>Électricité!O5683</f>
        <v>0.12500000000000006</v>
      </c>
      <c r="C2046" s="22">
        <f>Électricité!P5683</f>
        <v>0</v>
      </c>
      <c r="D2046" s="22">
        <f>Électricité!S5683</f>
        <v>0</v>
      </c>
      <c r="E2046" s="23" t="str">
        <f t="shared" si="66"/>
        <v>08/25/2019 03:00:00 AM</v>
      </c>
      <c r="F2046" s="23" t="str">
        <f t="shared" si="65"/>
        <v>Aug</v>
      </c>
    </row>
    <row r="2047" spans="1:6" x14ac:dyDescent="0.4">
      <c r="A2047" s="20">
        <f>Électricité!N5684</f>
        <v>43702</v>
      </c>
      <c r="B2047" s="21">
        <f>Électricité!O5684</f>
        <v>0.16666666666666669</v>
      </c>
      <c r="C2047" s="22">
        <f>Électricité!P5684</f>
        <v>0</v>
      </c>
      <c r="D2047" s="22">
        <f>Électricité!S5684</f>
        <v>0</v>
      </c>
      <c r="E2047" s="23" t="str">
        <f t="shared" si="66"/>
        <v>08/25/2019 04:00:00 AM</v>
      </c>
      <c r="F2047" s="23" t="str">
        <f t="shared" si="65"/>
        <v>Aug</v>
      </c>
    </row>
    <row r="2048" spans="1:6" x14ac:dyDescent="0.4">
      <c r="A2048" s="20">
        <f>Électricité!N5685</f>
        <v>43702</v>
      </c>
      <c r="B2048" s="21">
        <f>Électricité!O5685</f>
        <v>0.20833333333333337</v>
      </c>
      <c r="C2048" s="22">
        <f>Électricité!P5685</f>
        <v>0</v>
      </c>
      <c r="D2048" s="22">
        <f>Électricité!S5685</f>
        <v>0</v>
      </c>
      <c r="E2048" s="23" t="str">
        <f t="shared" si="66"/>
        <v>08/25/2019 05:00:00 AM</v>
      </c>
      <c r="F2048" s="23" t="str">
        <f t="shared" si="65"/>
        <v>Aug</v>
      </c>
    </row>
    <row r="2049" spans="1:6" x14ac:dyDescent="0.4">
      <c r="A2049" s="20">
        <f>Électricité!N5686</f>
        <v>43702</v>
      </c>
      <c r="B2049" s="21">
        <f>Électricité!O5686</f>
        <v>0.25</v>
      </c>
      <c r="C2049" s="22">
        <f>Électricité!P5686</f>
        <v>0</v>
      </c>
      <c r="D2049" s="22">
        <f>Électricité!S5686</f>
        <v>0</v>
      </c>
      <c r="E2049" s="23" t="str">
        <f t="shared" si="66"/>
        <v>08/25/2019 06:00:00 AM</v>
      </c>
      <c r="F2049" s="23" t="str">
        <f t="shared" si="65"/>
        <v>Aug</v>
      </c>
    </row>
    <row r="2050" spans="1:6" x14ac:dyDescent="0.4">
      <c r="A2050" s="20">
        <f>Électricité!N5687</f>
        <v>43702</v>
      </c>
      <c r="B2050" s="21">
        <f>Électricité!O5687</f>
        <v>0.29166666666666669</v>
      </c>
      <c r="C2050" s="22">
        <f>Électricité!P5687</f>
        <v>0</v>
      </c>
      <c r="D2050" s="22">
        <f>Électricité!S5687</f>
        <v>0</v>
      </c>
      <c r="E2050" s="23" t="str">
        <f t="shared" si="66"/>
        <v>08/25/2019 07:00:00 AM</v>
      </c>
      <c r="F2050" s="23" t="str">
        <f t="shared" si="65"/>
        <v>Aug</v>
      </c>
    </row>
    <row r="2051" spans="1:6" x14ac:dyDescent="0.4">
      <c r="A2051" s="20">
        <f>Électricité!N5688</f>
        <v>43702</v>
      </c>
      <c r="B2051" s="21">
        <f>Électricité!O5688</f>
        <v>0.33333333333333337</v>
      </c>
      <c r="C2051" s="22">
        <f>Électricité!P5688</f>
        <v>0</v>
      </c>
      <c r="D2051" s="22">
        <f>Électricité!S5688</f>
        <v>0</v>
      </c>
      <c r="E2051" s="23" t="str">
        <f t="shared" si="66"/>
        <v>08/25/2019 08:00:00 AM</v>
      </c>
      <c r="F2051" s="23" t="str">
        <f t="shared" ref="F2051:F2114" si="67">TEXT(A2051,"mmm")</f>
        <v>Aug</v>
      </c>
    </row>
    <row r="2052" spans="1:6" x14ac:dyDescent="0.4">
      <c r="A2052" s="20">
        <f>Électricité!N5689</f>
        <v>43702</v>
      </c>
      <c r="B2052" s="21">
        <f>Électricité!O5689</f>
        <v>0.375</v>
      </c>
      <c r="C2052" s="22">
        <f>Électricité!P5689</f>
        <v>0</v>
      </c>
      <c r="D2052" s="22">
        <f>Électricité!S5689</f>
        <v>0</v>
      </c>
      <c r="E2052" s="23" t="str">
        <f t="shared" si="66"/>
        <v>08/25/2019 09:00:00 AM</v>
      </c>
      <c r="F2052" s="23" t="str">
        <f t="shared" si="67"/>
        <v>Aug</v>
      </c>
    </row>
    <row r="2053" spans="1:6" x14ac:dyDescent="0.4">
      <c r="A2053" s="20">
        <f>Électricité!N5690</f>
        <v>43702</v>
      </c>
      <c r="B2053" s="21">
        <f>Électricité!O5690</f>
        <v>0.41666666666666669</v>
      </c>
      <c r="C2053" s="22">
        <f>Électricité!P5690</f>
        <v>0</v>
      </c>
      <c r="D2053" s="22">
        <f>Électricité!S5690</f>
        <v>0</v>
      </c>
      <c r="E2053" s="23" t="str">
        <f t="shared" si="66"/>
        <v>08/25/2019 10:00:00 AM</v>
      </c>
      <c r="F2053" s="23" t="str">
        <f t="shared" si="67"/>
        <v>Aug</v>
      </c>
    </row>
    <row r="2054" spans="1:6" x14ac:dyDescent="0.4">
      <c r="A2054" s="20">
        <f>Électricité!N5691</f>
        <v>43702</v>
      </c>
      <c r="B2054" s="21">
        <f>Électricité!O5691</f>
        <v>0.45833333333333337</v>
      </c>
      <c r="C2054" s="22">
        <f>Électricité!P5691</f>
        <v>0</v>
      </c>
      <c r="D2054" s="22">
        <f>Électricité!S5691</f>
        <v>0</v>
      </c>
      <c r="E2054" s="23" t="str">
        <f t="shared" si="66"/>
        <v>08/25/2019 11:00:00 AM</v>
      </c>
      <c r="F2054" s="23" t="str">
        <f t="shared" si="67"/>
        <v>Aug</v>
      </c>
    </row>
    <row r="2055" spans="1:6" x14ac:dyDescent="0.4">
      <c r="A2055" s="20">
        <f>Électricité!N5692</f>
        <v>43702</v>
      </c>
      <c r="B2055" s="21">
        <f>Électricité!O5692</f>
        <v>0.50000000000000011</v>
      </c>
      <c r="C2055" s="22">
        <f>Électricité!P5692</f>
        <v>0</v>
      </c>
      <c r="D2055" s="22">
        <f>Électricité!S5692</f>
        <v>0</v>
      </c>
      <c r="E2055" s="23" t="str">
        <f t="shared" si="66"/>
        <v>08/25/2019 12:00:00 PM</v>
      </c>
      <c r="F2055" s="23" t="str">
        <f t="shared" si="67"/>
        <v>Aug</v>
      </c>
    </row>
    <row r="2056" spans="1:6" x14ac:dyDescent="0.4">
      <c r="A2056" s="20">
        <f>Électricité!N5693</f>
        <v>43702</v>
      </c>
      <c r="B2056" s="21">
        <f>Électricité!O5693</f>
        <v>0.54166666666666674</v>
      </c>
      <c r="C2056" s="22">
        <f>Électricité!P5693</f>
        <v>0</v>
      </c>
      <c r="D2056" s="22">
        <f>Électricité!S5693</f>
        <v>0</v>
      </c>
      <c r="E2056" s="23" t="str">
        <f t="shared" si="66"/>
        <v>08/25/2019 01:00:00 PM</v>
      </c>
      <c r="F2056" s="23" t="str">
        <f t="shared" si="67"/>
        <v>Aug</v>
      </c>
    </row>
    <row r="2057" spans="1:6" x14ac:dyDescent="0.4">
      <c r="A2057" s="20">
        <f>Électricité!N5694</f>
        <v>43702</v>
      </c>
      <c r="B2057" s="21">
        <f>Électricité!O5694</f>
        <v>0.58333333333333337</v>
      </c>
      <c r="C2057" s="22">
        <f>Électricité!P5694</f>
        <v>0</v>
      </c>
      <c r="D2057" s="22">
        <f>Électricité!S5694</f>
        <v>0</v>
      </c>
      <c r="E2057" s="23" t="str">
        <f t="shared" si="66"/>
        <v>08/25/2019 02:00:00 PM</v>
      </c>
      <c r="F2057" s="23" t="str">
        <f t="shared" si="67"/>
        <v>Aug</v>
      </c>
    </row>
    <row r="2058" spans="1:6" x14ac:dyDescent="0.4">
      <c r="A2058" s="20">
        <f>Électricité!N5695</f>
        <v>43702</v>
      </c>
      <c r="B2058" s="21">
        <f>Électricité!O5695</f>
        <v>0.62500000000000011</v>
      </c>
      <c r="C2058" s="22">
        <f>Électricité!P5695</f>
        <v>0</v>
      </c>
      <c r="D2058" s="22">
        <f>Électricité!S5695</f>
        <v>0</v>
      </c>
      <c r="E2058" s="23" t="str">
        <f t="shared" si="66"/>
        <v>08/25/2019 03:00:00 PM</v>
      </c>
      <c r="F2058" s="23" t="str">
        <f t="shared" si="67"/>
        <v>Aug</v>
      </c>
    </row>
    <row r="2059" spans="1:6" x14ac:dyDescent="0.4">
      <c r="A2059" s="20">
        <f>Électricité!N5696</f>
        <v>43702</v>
      </c>
      <c r="B2059" s="21">
        <f>Électricité!O5696</f>
        <v>0.66666666666666674</v>
      </c>
      <c r="C2059" s="22">
        <f>Électricité!P5696</f>
        <v>0</v>
      </c>
      <c r="D2059" s="22">
        <f>Électricité!S5696</f>
        <v>0</v>
      </c>
      <c r="E2059" s="23" t="str">
        <f t="shared" si="66"/>
        <v>08/25/2019 04:00:00 PM</v>
      </c>
      <c r="F2059" s="23" t="str">
        <f t="shared" si="67"/>
        <v>Aug</v>
      </c>
    </row>
    <row r="2060" spans="1:6" x14ac:dyDescent="0.4">
      <c r="A2060" s="20">
        <f>Électricité!N5697</f>
        <v>43702</v>
      </c>
      <c r="B2060" s="21">
        <f>Électricité!O5697</f>
        <v>0.70833333333333337</v>
      </c>
      <c r="C2060" s="22">
        <f>Électricité!P5697</f>
        <v>0</v>
      </c>
      <c r="D2060" s="22">
        <f>Électricité!S5697</f>
        <v>0</v>
      </c>
      <c r="E2060" s="23" t="str">
        <f t="shared" ref="E2060:E2123" si="68">CONCATENATE(TEXT(A2060,"mm/dd/yyyy")," ",TEXT(B2060,"hh:mm:ss AM/PM"))</f>
        <v>08/25/2019 05:00:00 PM</v>
      </c>
      <c r="F2060" s="23" t="str">
        <f t="shared" si="67"/>
        <v>Aug</v>
      </c>
    </row>
    <row r="2061" spans="1:6" x14ac:dyDescent="0.4">
      <c r="A2061" s="20">
        <f>Électricité!N5698</f>
        <v>43702</v>
      </c>
      <c r="B2061" s="21">
        <f>Électricité!O5698</f>
        <v>0.75000000000000011</v>
      </c>
      <c r="C2061" s="22">
        <f>Électricité!P5698</f>
        <v>0</v>
      </c>
      <c r="D2061" s="22">
        <f>Électricité!S5698</f>
        <v>0</v>
      </c>
      <c r="E2061" s="23" t="str">
        <f t="shared" si="68"/>
        <v>08/25/2019 06:00:00 PM</v>
      </c>
      <c r="F2061" s="23" t="str">
        <f t="shared" si="67"/>
        <v>Aug</v>
      </c>
    </row>
    <row r="2062" spans="1:6" x14ac:dyDescent="0.4">
      <c r="A2062" s="20">
        <f>Électricité!N5699</f>
        <v>43702</v>
      </c>
      <c r="B2062" s="21">
        <f>Électricité!O5699</f>
        <v>0.79166666666666674</v>
      </c>
      <c r="C2062" s="22">
        <f>Électricité!P5699</f>
        <v>0</v>
      </c>
      <c r="D2062" s="22">
        <f>Électricité!S5699</f>
        <v>0</v>
      </c>
      <c r="E2062" s="23" t="str">
        <f t="shared" si="68"/>
        <v>08/25/2019 07:00:00 PM</v>
      </c>
      <c r="F2062" s="23" t="str">
        <f t="shared" si="67"/>
        <v>Aug</v>
      </c>
    </row>
    <row r="2063" spans="1:6" x14ac:dyDescent="0.4">
      <c r="A2063" s="20">
        <f>Électricité!N5700</f>
        <v>43702</v>
      </c>
      <c r="B2063" s="21">
        <f>Électricité!O5700</f>
        <v>0.83333333333333337</v>
      </c>
      <c r="C2063" s="22">
        <f>Électricité!P5700</f>
        <v>0</v>
      </c>
      <c r="D2063" s="22">
        <f>Électricité!S5700</f>
        <v>0</v>
      </c>
      <c r="E2063" s="23" t="str">
        <f t="shared" si="68"/>
        <v>08/25/2019 08:00:00 PM</v>
      </c>
      <c r="F2063" s="23" t="str">
        <f t="shared" si="67"/>
        <v>Aug</v>
      </c>
    </row>
    <row r="2064" spans="1:6" x14ac:dyDescent="0.4">
      <c r="A2064" s="20">
        <f>Électricité!N5701</f>
        <v>43702</v>
      </c>
      <c r="B2064" s="21">
        <f>Électricité!O5701</f>
        <v>0.87500000000000011</v>
      </c>
      <c r="C2064" s="22">
        <f>Électricité!P5701</f>
        <v>0</v>
      </c>
      <c r="D2064" s="22">
        <f>Électricité!S5701</f>
        <v>0</v>
      </c>
      <c r="E2064" s="23" t="str">
        <f t="shared" si="68"/>
        <v>08/25/2019 09:00:00 PM</v>
      </c>
      <c r="F2064" s="23" t="str">
        <f t="shared" si="67"/>
        <v>Aug</v>
      </c>
    </row>
    <row r="2065" spans="1:6" x14ac:dyDescent="0.4">
      <c r="A2065" s="20">
        <f>Électricité!N5702</f>
        <v>43702</v>
      </c>
      <c r="B2065" s="21">
        <f>Électricité!O5702</f>
        <v>0.91666666666666674</v>
      </c>
      <c r="C2065" s="22">
        <f>Électricité!P5702</f>
        <v>0</v>
      </c>
      <c r="D2065" s="22">
        <f>Électricité!S5702</f>
        <v>0</v>
      </c>
      <c r="E2065" s="23" t="str">
        <f t="shared" si="68"/>
        <v>08/25/2019 10:00:00 PM</v>
      </c>
      <c r="F2065" s="23" t="str">
        <f t="shared" si="67"/>
        <v>Aug</v>
      </c>
    </row>
    <row r="2066" spans="1:6" x14ac:dyDescent="0.4">
      <c r="A2066" s="20">
        <f>Électricité!N5703</f>
        <v>43702</v>
      </c>
      <c r="B2066" s="21">
        <f>Électricité!O5703</f>
        <v>0.95833333333333337</v>
      </c>
      <c r="C2066" s="22">
        <f>Électricité!P5703</f>
        <v>0</v>
      </c>
      <c r="D2066" s="22">
        <f>Électricité!S5703</f>
        <v>0</v>
      </c>
      <c r="E2066" s="23" t="str">
        <f t="shared" si="68"/>
        <v>08/25/2019 11:00:00 PM</v>
      </c>
      <c r="F2066" s="23" t="str">
        <f t="shared" si="67"/>
        <v>Aug</v>
      </c>
    </row>
    <row r="2067" spans="1:6" x14ac:dyDescent="0.4">
      <c r="A2067" s="20">
        <f>Électricité!N5704</f>
        <v>43703</v>
      </c>
      <c r="B2067" s="21">
        <f>Électricité!O5704</f>
        <v>3.1225022567582528E-17</v>
      </c>
      <c r="C2067" s="22">
        <f>Électricité!P5704</f>
        <v>0</v>
      </c>
      <c r="D2067" s="22">
        <f>Électricité!S5704</f>
        <v>0</v>
      </c>
      <c r="E2067" s="23" t="str">
        <f t="shared" si="68"/>
        <v>08/26/2019 12:00:00 AM</v>
      </c>
      <c r="F2067" s="23" t="str">
        <f t="shared" si="67"/>
        <v>Aug</v>
      </c>
    </row>
    <row r="2068" spans="1:6" x14ac:dyDescent="0.4">
      <c r="A2068" s="20">
        <f>Électricité!N5705</f>
        <v>43703</v>
      </c>
      <c r="B2068" s="21">
        <f>Électricité!O5705</f>
        <v>4.1666666666666699E-2</v>
      </c>
      <c r="C2068" s="22">
        <f>Électricité!P5705</f>
        <v>0</v>
      </c>
      <c r="D2068" s="22">
        <f>Électricité!S5705</f>
        <v>0</v>
      </c>
      <c r="E2068" s="23" t="str">
        <f t="shared" si="68"/>
        <v>08/26/2019 01:00:00 AM</v>
      </c>
      <c r="F2068" s="23" t="str">
        <f t="shared" si="67"/>
        <v>Aug</v>
      </c>
    </row>
    <row r="2069" spans="1:6" x14ac:dyDescent="0.4">
      <c r="A2069" s="20">
        <f>Électricité!N5706</f>
        <v>43703</v>
      </c>
      <c r="B2069" s="21">
        <f>Électricité!O5706</f>
        <v>8.333333333333337E-2</v>
      </c>
      <c r="C2069" s="22">
        <f>Électricité!P5706</f>
        <v>0</v>
      </c>
      <c r="D2069" s="22">
        <f>Électricité!S5706</f>
        <v>0</v>
      </c>
      <c r="E2069" s="23" t="str">
        <f t="shared" si="68"/>
        <v>08/26/2019 02:00:00 AM</v>
      </c>
      <c r="F2069" s="23" t="str">
        <f t="shared" si="67"/>
        <v>Aug</v>
      </c>
    </row>
    <row r="2070" spans="1:6" x14ac:dyDescent="0.4">
      <c r="A2070" s="20">
        <f>Électricité!N5707</f>
        <v>43703</v>
      </c>
      <c r="B2070" s="21">
        <f>Électricité!O5707</f>
        <v>0.12500000000000006</v>
      </c>
      <c r="C2070" s="22">
        <f>Électricité!P5707</f>
        <v>0</v>
      </c>
      <c r="D2070" s="22">
        <f>Électricité!S5707</f>
        <v>0</v>
      </c>
      <c r="E2070" s="23" t="str">
        <f t="shared" si="68"/>
        <v>08/26/2019 03:00:00 AM</v>
      </c>
      <c r="F2070" s="23" t="str">
        <f t="shared" si="67"/>
        <v>Aug</v>
      </c>
    </row>
    <row r="2071" spans="1:6" x14ac:dyDescent="0.4">
      <c r="A2071" s="20">
        <f>Électricité!N5708</f>
        <v>43703</v>
      </c>
      <c r="B2071" s="21">
        <f>Électricité!O5708</f>
        <v>0.16666666666666669</v>
      </c>
      <c r="C2071" s="22">
        <f>Électricité!P5708</f>
        <v>0</v>
      </c>
      <c r="D2071" s="22">
        <f>Électricité!S5708</f>
        <v>0</v>
      </c>
      <c r="E2071" s="23" t="str">
        <f t="shared" si="68"/>
        <v>08/26/2019 04:00:00 AM</v>
      </c>
      <c r="F2071" s="23" t="str">
        <f t="shared" si="67"/>
        <v>Aug</v>
      </c>
    </row>
    <row r="2072" spans="1:6" x14ac:dyDescent="0.4">
      <c r="A2072" s="20">
        <f>Électricité!N5709</f>
        <v>43703</v>
      </c>
      <c r="B2072" s="21">
        <f>Électricité!O5709</f>
        <v>0.20833333333333337</v>
      </c>
      <c r="C2072" s="22">
        <f>Électricité!P5709</f>
        <v>0</v>
      </c>
      <c r="D2072" s="22">
        <f>Électricité!S5709</f>
        <v>0</v>
      </c>
      <c r="E2072" s="23" t="str">
        <f t="shared" si="68"/>
        <v>08/26/2019 05:00:00 AM</v>
      </c>
      <c r="F2072" s="23" t="str">
        <f t="shared" si="67"/>
        <v>Aug</v>
      </c>
    </row>
    <row r="2073" spans="1:6" x14ac:dyDescent="0.4">
      <c r="A2073" s="20">
        <f>Électricité!N5710</f>
        <v>43703</v>
      </c>
      <c r="B2073" s="21">
        <f>Électricité!O5710</f>
        <v>0.25</v>
      </c>
      <c r="C2073" s="22">
        <f>Électricité!P5710</f>
        <v>0</v>
      </c>
      <c r="D2073" s="22">
        <f>Électricité!S5710</f>
        <v>0</v>
      </c>
      <c r="E2073" s="23" t="str">
        <f t="shared" si="68"/>
        <v>08/26/2019 06:00:00 AM</v>
      </c>
      <c r="F2073" s="23" t="str">
        <f t="shared" si="67"/>
        <v>Aug</v>
      </c>
    </row>
    <row r="2074" spans="1:6" x14ac:dyDescent="0.4">
      <c r="A2074" s="20">
        <f>Électricité!N5711</f>
        <v>43703</v>
      </c>
      <c r="B2074" s="21">
        <f>Électricité!O5711</f>
        <v>0.29166666666666669</v>
      </c>
      <c r="C2074" s="22">
        <f>Électricité!P5711</f>
        <v>0</v>
      </c>
      <c r="D2074" s="22">
        <f>Électricité!S5711</f>
        <v>0</v>
      </c>
      <c r="E2074" s="23" t="str">
        <f t="shared" si="68"/>
        <v>08/26/2019 07:00:00 AM</v>
      </c>
      <c r="F2074" s="23" t="str">
        <f t="shared" si="67"/>
        <v>Aug</v>
      </c>
    </row>
    <row r="2075" spans="1:6" x14ac:dyDescent="0.4">
      <c r="A2075" s="20">
        <f>Électricité!N5712</f>
        <v>43703</v>
      </c>
      <c r="B2075" s="21">
        <f>Électricité!O5712</f>
        <v>0.33333333333333337</v>
      </c>
      <c r="C2075" s="22">
        <f>Électricité!P5712</f>
        <v>0</v>
      </c>
      <c r="D2075" s="22">
        <f>Électricité!S5712</f>
        <v>0</v>
      </c>
      <c r="E2075" s="23" t="str">
        <f t="shared" si="68"/>
        <v>08/26/2019 08:00:00 AM</v>
      </c>
      <c r="F2075" s="23" t="str">
        <f t="shared" si="67"/>
        <v>Aug</v>
      </c>
    </row>
    <row r="2076" spans="1:6" x14ac:dyDescent="0.4">
      <c r="A2076" s="20">
        <f>Électricité!N5713</f>
        <v>43703</v>
      </c>
      <c r="B2076" s="21">
        <f>Électricité!O5713</f>
        <v>0.375</v>
      </c>
      <c r="C2076" s="22">
        <f>Électricité!P5713</f>
        <v>0</v>
      </c>
      <c r="D2076" s="22">
        <f>Électricité!S5713</f>
        <v>0</v>
      </c>
      <c r="E2076" s="23" t="str">
        <f t="shared" si="68"/>
        <v>08/26/2019 09:00:00 AM</v>
      </c>
      <c r="F2076" s="23" t="str">
        <f t="shared" si="67"/>
        <v>Aug</v>
      </c>
    </row>
    <row r="2077" spans="1:6" x14ac:dyDescent="0.4">
      <c r="A2077" s="20">
        <f>Électricité!N5714</f>
        <v>43703</v>
      </c>
      <c r="B2077" s="21">
        <f>Électricité!O5714</f>
        <v>0.41666666666666669</v>
      </c>
      <c r="C2077" s="22">
        <f>Électricité!P5714</f>
        <v>0</v>
      </c>
      <c r="D2077" s="22">
        <f>Électricité!S5714</f>
        <v>0</v>
      </c>
      <c r="E2077" s="23" t="str">
        <f t="shared" si="68"/>
        <v>08/26/2019 10:00:00 AM</v>
      </c>
      <c r="F2077" s="23" t="str">
        <f t="shared" si="67"/>
        <v>Aug</v>
      </c>
    </row>
    <row r="2078" spans="1:6" x14ac:dyDescent="0.4">
      <c r="A2078" s="20">
        <f>Électricité!N5715</f>
        <v>43703</v>
      </c>
      <c r="B2078" s="21">
        <f>Électricité!O5715</f>
        <v>0.45833333333333337</v>
      </c>
      <c r="C2078" s="22">
        <f>Électricité!P5715</f>
        <v>0</v>
      </c>
      <c r="D2078" s="22">
        <f>Électricité!S5715</f>
        <v>0</v>
      </c>
      <c r="E2078" s="23" t="str">
        <f t="shared" si="68"/>
        <v>08/26/2019 11:00:00 AM</v>
      </c>
      <c r="F2078" s="23" t="str">
        <f t="shared" si="67"/>
        <v>Aug</v>
      </c>
    </row>
    <row r="2079" spans="1:6" x14ac:dyDescent="0.4">
      <c r="A2079" s="20">
        <f>Électricité!N5716</f>
        <v>43703</v>
      </c>
      <c r="B2079" s="21">
        <f>Électricité!O5716</f>
        <v>0.50000000000000011</v>
      </c>
      <c r="C2079" s="22">
        <f>Électricité!P5716</f>
        <v>0</v>
      </c>
      <c r="D2079" s="22">
        <f>Électricité!S5716</f>
        <v>0</v>
      </c>
      <c r="E2079" s="23" t="str">
        <f t="shared" si="68"/>
        <v>08/26/2019 12:00:00 PM</v>
      </c>
      <c r="F2079" s="23" t="str">
        <f t="shared" si="67"/>
        <v>Aug</v>
      </c>
    </row>
    <row r="2080" spans="1:6" x14ac:dyDescent="0.4">
      <c r="A2080" s="20">
        <f>Électricité!N5717</f>
        <v>43703</v>
      </c>
      <c r="B2080" s="21">
        <f>Électricité!O5717</f>
        <v>0.54166666666666674</v>
      </c>
      <c r="C2080" s="22">
        <f>Électricité!P5717</f>
        <v>0</v>
      </c>
      <c r="D2080" s="22">
        <f>Électricité!S5717</f>
        <v>0</v>
      </c>
      <c r="E2080" s="23" t="str">
        <f t="shared" si="68"/>
        <v>08/26/2019 01:00:00 PM</v>
      </c>
      <c r="F2080" s="23" t="str">
        <f t="shared" si="67"/>
        <v>Aug</v>
      </c>
    </row>
    <row r="2081" spans="1:6" x14ac:dyDescent="0.4">
      <c r="A2081" s="20">
        <f>Électricité!N5718</f>
        <v>43703</v>
      </c>
      <c r="B2081" s="21">
        <f>Électricité!O5718</f>
        <v>0.58333333333333337</v>
      </c>
      <c r="C2081" s="22">
        <f>Électricité!P5718</f>
        <v>0</v>
      </c>
      <c r="D2081" s="22">
        <f>Électricité!S5718</f>
        <v>0</v>
      </c>
      <c r="E2081" s="23" t="str">
        <f t="shared" si="68"/>
        <v>08/26/2019 02:00:00 PM</v>
      </c>
      <c r="F2081" s="23" t="str">
        <f t="shared" si="67"/>
        <v>Aug</v>
      </c>
    </row>
    <row r="2082" spans="1:6" x14ac:dyDescent="0.4">
      <c r="A2082" s="20">
        <f>Électricité!N5719</f>
        <v>43703</v>
      </c>
      <c r="B2082" s="21">
        <f>Électricité!O5719</f>
        <v>0.62500000000000011</v>
      </c>
      <c r="C2082" s="22">
        <f>Électricité!P5719</f>
        <v>0</v>
      </c>
      <c r="D2082" s="22">
        <f>Électricité!S5719</f>
        <v>0</v>
      </c>
      <c r="E2082" s="23" t="str">
        <f t="shared" si="68"/>
        <v>08/26/2019 03:00:00 PM</v>
      </c>
      <c r="F2082" s="23" t="str">
        <f t="shared" si="67"/>
        <v>Aug</v>
      </c>
    </row>
    <row r="2083" spans="1:6" x14ac:dyDescent="0.4">
      <c r="A2083" s="20">
        <f>Électricité!N5720</f>
        <v>43703</v>
      </c>
      <c r="B2083" s="21">
        <f>Électricité!O5720</f>
        <v>0.66666666666666674</v>
      </c>
      <c r="C2083" s="22">
        <f>Électricité!P5720</f>
        <v>0</v>
      </c>
      <c r="D2083" s="22">
        <f>Électricité!S5720</f>
        <v>0</v>
      </c>
      <c r="E2083" s="23" t="str">
        <f t="shared" si="68"/>
        <v>08/26/2019 04:00:00 PM</v>
      </c>
      <c r="F2083" s="23" t="str">
        <f t="shared" si="67"/>
        <v>Aug</v>
      </c>
    </row>
    <row r="2084" spans="1:6" x14ac:dyDescent="0.4">
      <c r="A2084" s="20">
        <f>Électricité!N5721</f>
        <v>43703</v>
      </c>
      <c r="B2084" s="21">
        <f>Électricité!O5721</f>
        <v>0.70833333333333337</v>
      </c>
      <c r="C2084" s="22">
        <f>Électricité!P5721</f>
        <v>0</v>
      </c>
      <c r="D2084" s="22">
        <f>Électricité!S5721</f>
        <v>0</v>
      </c>
      <c r="E2084" s="23" t="str">
        <f t="shared" si="68"/>
        <v>08/26/2019 05:00:00 PM</v>
      </c>
      <c r="F2084" s="23" t="str">
        <f t="shared" si="67"/>
        <v>Aug</v>
      </c>
    </row>
    <row r="2085" spans="1:6" x14ac:dyDescent="0.4">
      <c r="A2085" s="20">
        <f>Électricité!N5722</f>
        <v>43703</v>
      </c>
      <c r="B2085" s="21">
        <f>Électricité!O5722</f>
        <v>0.75000000000000011</v>
      </c>
      <c r="C2085" s="22">
        <f>Électricité!P5722</f>
        <v>0</v>
      </c>
      <c r="D2085" s="22">
        <f>Électricité!S5722</f>
        <v>0</v>
      </c>
      <c r="E2085" s="23" t="str">
        <f t="shared" si="68"/>
        <v>08/26/2019 06:00:00 PM</v>
      </c>
      <c r="F2085" s="23" t="str">
        <f t="shared" si="67"/>
        <v>Aug</v>
      </c>
    </row>
    <row r="2086" spans="1:6" x14ac:dyDescent="0.4">
      <c r="A2086" s="20">
        <f>Électricité!N5723</f>
        <v>43703</v>
      </c>
      <c r="B2086" s="21">
        <f>Électricité!O5723</f>
        <v>0.79166666666666674</v>
      </c>
      <c r="C2086" s="22">
        <f>Électricité!P5723</f>
        <v>0</v>
      </c>
      <c r="D2086" s="22">
        <f>Électricité!S5723</f>
        <v>0</v>
      </c>
      <c r="E2086" s="23" t="str">
        <f t="shared" si="68"/>
        <v>08/26/2019 07:00:00 PM</v>
      </c>
      <c r="F2086" s="23" t="str">
        <f t="shared" si="67"/>
        <v>Aug</v>
      </c>
    </row>
    <row r="2087" spans="1:6" x14ac:dyDescent="0.4">
      <c r="A2087" s="20">
        <f>Électricité!N5724</f>
        <v>43703</v>
      </c>
      <c r="B2087" s="21">
        <f>Électricité!O5724</f>
        <v>0.83333333333333337</v>
      </c>
      <c r="C2087" s="22">
        <f>Électricité!P5724</f>
        <v>0</v>
      </c>
      <c r="D2087" s="22">
        <f>Électricité!S5724</f>
        <v>0</v>
      </c>
      <c r="E2087" s="23" t="str">
        <f t="shared" si="68"/>
        <v>08/26/2019 08:00:00 PM</v>
      </c>
      <c r="F2087" s="23" t="str">
        <f t="shared" si="67"/>
        <v>Aug</v>
      </c>
    </row>
    <row r="2088" spans="1:6" x14ac:dyDescent="0.4">
      <c r="A2088" s="20">
        <f>Électricité!N5725</f>
        <v>43703</v>
      </c>
      <c r="B2088" s="21">
        <f>Électricité!O5725</f>
        <v>0.87500000000000011</v>
      </c>
      <c r="C2088" s="22">
        <f>Électricité!P5725</f>
        <v>0</v>
      </c>
      <c r="D2088" s="22">
        <f>Électricité!S5725</f>
        <v>0</v>
      </c>
      <c r="E2088" s="23" t="str">
        <f t="shared" si="68"/>
        <v>08/26/2019 09:00:00 PM</v>
      </c>
      <c r="F2088" s="23" t="str">
        <f t="shared" si="67"/>
        <v>Aug</v>
      </c>
    </row>
    <row r="2089" spans="1:6" x14ac:dyDescent="0.4">
      <c r="A2089" s="20">
        <f>Électricité!N5726</f>
        <v>43703</v>
      </c>
      <c r="B2089" s="21">
        <f>Électricité!O5726</f>
        <v>0.91666666666666674</v>
      </c>
      <c r="C2089" s="22">
        <f>Électricité!P5726</f>
        <v>0</v>
      </c>
      <c r="D2089" s="22">
        <f>Électricité!S5726</f>
        <v>0</v>
      </c>
      <c r="E2089" s="23" t="str">
        <f t="shared" si="68"/>
        <v>08/26/2019 10:00:00 PM</v>
      </c>
      <c r="F2089" s="23" t="str">
        <f t="shared" si="67"/>
        <v>Aug</v>
      </c>
    </row>
    <row r="2090" spans="1:6" x14ac:dyDescent="0.4">
      <c r="A2090" s="20">
        <f>Électricité!N5727</f>
        <v>43703</v>
      </c>
      <c r="B2090" s="21">
        <f>Électricité!O5727</f>
        <v>0.95833333333333337</v>
      </c>
      <c r="C2090" s="22">
        <f>Électricité!P5727</f>
        <v>0</v>
      </c>
      <c r="D2090" s="22">
        <f>Électricité!S5727</f>
        <v>0</v>
      </c>
      <c r="E2090" s="23" t="str">
        <f t="shared" si="68"/>
        <v>08/26/2019 11:00:00 PM</v>
      </c>
      <c r="F2090" s="23" t="str">
        <f t="shared" si="67"/>
        <v>Aug</v>
      </c>
    </row>
    <row r="2091" spans="1:6" x14ac:dyDescent="0.4">
      <c r="A2091" s="20">
        <f>Électricité!N5728</f>
        <v>43704</v>
      </c>
      <c r="B2091" s="21">
        <f>Électricité!O5728</f>
        <v>3.1225022567582528E-17</v>
      </c>
      <c r="C2091" s="22">
        <f>Électricité!P5728</f>
        <v>0</v>
      </c>
      <c r="D2091" s="22">
        <f>Électricité!S5728</f>
        <v>0</v>
      </c>
      <c r="E2091" s="23" t="str">
        <f t="shared" si="68"/>
        <v>08/27/2019 12:00:00 AM</v>
      </c>
      <c r="F2091" s="23" t="str">
        <f t="shared" si="67"/>
        <v>Aug</v>
      </c>
    </row>
    <row r="2092" spans="1:6" x14ac:dyDescent="0.4">
      <c r="A2092" s="20">
        <f>Électricité!N5729</f>
        <v>43704</v>
      </c>
      <c r="B2092" s="21">
        <f>Électricité!O5729</f>
        <v>4.1666666666666699E-2</v>
      </c>
      <c r="C2092" s="22">
        <f>Électricité!P5729</f>
        <v>0</v>
      </c>
      <c r="D2092" s="22">
        <f>Électricité!S5729</f>
        <v>0</v>
      </c>
      <c r="E2092" s="23" t="str">
        <f t="shared" si="68"/>
        <v>08/27/2019 01:00:00 AM</v>
      </c>
      <c r="F2092" s="23" t="str">
        <f t="shared" si="67"/>
        <v>Aug</v>
      </c>
    </row>
    <row r="2093" spans="1:6" x14ac:dyDescent="0.4">
      <c r="A2093" s="20">
        <f>Électricité!N5730</f>
        <v>43704</v>
      </c>
      <c r="B2093" s="21">
        <f>Électricité!O5730</f>
        <v>8.333333333333337E-2</v>
      </c>
      <c r="C2093" s="22">
        <f>Électricité!P5730</f>
        <v>0</v>
      </c>
      <c r="D2093" s="22">
        <f>Électricité!S5730</f>
        <v>0</v>
      </c>
      <c r="E2093" s="23" t="str">
        <f t="shared" si="68"/>
        <v>08/27/2019 02:00:00 AM</v>
      </c>
      <c r="F2093" s="23" t="str">
        <f t="shared" si="67"/>
        <v>Aug</v>
      </c>
    </row>
    <row r="2094" spans="1:6" x14ac:dyDescent="0.4">
      <c r="A2094" s="20">
        <f>Électricité!N5731</f>
        <v>43704</v>
      </c>
      <c r="B2094" s="21">
        <f>Électricité!O5731</f>
        <v>0.12500000000000006</v>
      </c>
      <c r="C2094" s="22">
        <f>Électricité!P5731</f>
        <v>0</v>
      </c>
      <c r="D2094" s="22">
        <f>Électricité!S5731</f>
        <v>0</v>
      </c>
      <c r="E2094" s="23" t="str">
        <f t="shared" si="68"/>
        <v>08/27/2019 03:00:00 AM</v>
      </c>
      <c r="F2094" s="23" t="str">
        <f t="shared" si="67"/>
        <v>Aug</v>
      </c>
    </row>
    <row r="2095" spans="1:6" x14ac:dyDescent="0.4">
      <c r="A2095" s="20">
        <f>Électricité!N5732</f>
        <v>43704</v>
      </c>
      <c r="B2095" s="21">
        <f>Électricité!O5732</f>
        <v>0.16666666666666669</v>
      </c>
      <c r="C2095" s="22">
        <f>Électricité!P5732</f>
        <v>0</v>
      </c>
      <c r="D2095" s="22">
        <f>Électricité!S5732</f>
        <v>0</v>
      </c>
      <c r="E2095" s="23" t="str">
        <f t="shared" si="68"/>
        <v>08/27/2019 04:00:00 AM</v>
      </c>
      <c r="F2095" s="23" t="str">
        <f t="shared" si="67"/>
        <v>Aug</v>
      </c>
    </row>
    <row r="2096" spans="1:6" x14ac:dyDescent="0.4">
      <c r="A2096" s="20">
        <f>Électricité!N5733</f>
        <v>43704</v>
      </c>
      <c r="B2096" s="21">
        <f>Électricité!O5733</f>
        <v>0.20833333333333337</v>
      </c>
      <c r="C2096" s="22">
        <f>Électricité!P5733</f>
        <v>0</v>
      </c>
      <c r="D2096" s="22">
        <f>Électricité!S5733</f>
        <v>0</v>
      </c>
      <c r="E2096" s="23" t="str">
        <f t="shared" si="68"/>
        <v>08/27/2019 05:00:00 AM</v>
      </c>
      <c r="F2096" s="23" t="str">
        <f t="shared" si="67"/>
        <v>Aug</v>
      </c>
    </row>
    <row r="2097" spans="1:6" x14ac:dyDescent="0.4">
      <c r="A2097" s="20">
        <f>Électricité!N5734</f>
        <v>43704</v>
      </c>
      <c r="B2097" s="21">
        <f>Électricité!O5734</f>
        <v>0.25</v>
      </c>
      <c r="C2097" s="22">
        <f>Électricité!P5734</f>
        <v>0</v>
      </c>
      <c r="D2097" s="22">
        <f>Électricité!S5734</f>
        <v>0</v>
      </c>
      <c r="E2097" s="23" t="str">
        <f t="shared" si="68"/>
        <v>08/27/2019 06:00:00 AM</v>
      </c>
      <c r="F2097" s="23" t="str">
        <f t="shared" si="67"/>
        <v>Aug</v>
      </c>
    </row>
    <row r="2098" spans="1:6" x14ac:dyDescent="0.4">
      <c r="A2098" s="20">
        <f>Électricité!N5735</f>
        <v>43704</v>
      </c>
      <c r="B2098" s="21">
        <f>Électricité!O5735</f>
        <v>0.29166666666666669</v>
      </c>
      <c r="C2098" s="22">
        <f>Électricité!P5735</f>
        <v>0</v>
      </c>
      <c r="D2098" s="22">
        <f>Électricité!S5735</f>
        <v>0</v>
      </c>
      <c r="E2098" s="23" t="str">
        <f t="shared" si="68"/>
        <v>08/27/2019 07:00:00 AM</v>
      </c>
      <c r="F2098" s="23" t="str">
        <f t="shared" si="67"/>
        <v>Aug</v>
      </c>
    </row>
    <row r="2099" spans="1:6" x14ac:dyDescent="0.4">
      <c r="A2099" s="20">
        <f>Électricité!N5736</f>
        <v>43704</v>
      </c>
      <c r="B2099" s="21">
        <f>Électricité!O5736</f>
        <v>0.33333333333333337</v>
      </c>
      <c r="C2099" s="22">
        <f>Électricité!P5736</f>
        <v>0</v>
      </c>
      <c r="D2099" s="22">
        <f>Électricité!S5736</f>
        <v>0</v>
      </c>
      <c r="E2099" s="23" t="str">
        <f t="shared" si="68"/>
        <v>08/27/2019 08:00:00 AM</v>
      </c>
      <c r="F2099" s="23" t="str">
        <f t="shared" si="67"/>
        <v>Aug</v>
      </c>
    </row>
    <row r="2100" spans="1:6" x14ac:dyDescent="0.4">
      <c r="A2100" s="20">
        <f>Électricité!N5737</f>
        <v>43704</v>
      </c>
      <c r="B2100" s="21">
        <f>Électricité!O5737</f>
        <v>0.375</v>
      </c>
      <c r="C2100" s="22">
        <f>Électricité!P5737</f>
        <v>0</v>
      </c>
      <c r="D2100" s="22">
        <f>Électricité!S5737</f>
        <v>0</v>
      </c>
      <c r="E2100" s="23" t="str">
        <f t="shared" si="68"/>
        <v>08/27/2019 09:00:00 AM</v>
      </c>
      <c r="F2100" s="23" t="str">
        <f t="shared" si="67"/>
        <v>Aug</v>
      </c>
    </row>
    <row r="2101" spans="1:6" x14ac:dyDescent="0.4">
      <c r="A2101" s="20">
        <f>Électricité!N5738</f>
        <v>43704</v>
      </c>
      <c r="B2101" s="21">
        <f>Électricité!O5738</f>
        <v>0.41666666666666669</v>
      </c>
      <c r="C2101" s="22">
        <f>Électricité!P5738</f>
        <v>0</v>
      </c>
      <c r="D2101" s="22">
        <f>Électricité!S5738</f>
        <v>0</v>
      </c>
      <c r="E2101" s="23" t="str">
        <f t="shared" si="68"/>
        <v>08/27/2019 10:00:00 AM</v>
      </c>
      <c r="F2101" s="23" t="str">
        <f t="shared" si="67"/>
        <v>Aug</v>
      </c>
    </row>
    <row r="2102" spans="1:6" x14ac:dyDescent="0.4">
      <c r="A2102" s="20">
        <f>Électricité!N5739</f>
        <v>43704</v>
      </c>
      <c r="B2102" s="21">
        <f>Électricité!O5739</f>
        <v>0.45833333333333337</v>
      </c>
      <c r="C2102" s="22">
        <f>Électricité!P5739</f>
        <v>0</v>
      </c>
      <c r="D2102" s="22">
        <f>Électricité!S5739</f>
        <v>0</v>
      </c>
      <c r="E2102" s="23" t="str">
        <f t="shared" si="68"/>
        <v>08/27/2019 11:00:00 AM</v>
      </c>
      <c r="F2102" s="23" t="str">
        <f t="shared" si="67"/>
        <v>Aug</v>
      </c>
    </row>
    <row r="2103" spans="1:6" x14ac:dyDescent="0.4">
      <c r="A2103" s="20">
        <f>Électricité!N5740</f>
        <v>43704</v>
      </c>
      <c r="B2103" s="21">
        <f>Électricité!O5740</f>
        <v>0.50000000000000011</v>
      </c>
      <c r="C2103" s="22">
        <f>Électricité!P5740</f>
        <v>0</v>
      </c>
      <c r="D2103" s="22">
        <f>Électricité!S5740</f>
        <v>0</v>
      </c>
      <c r="E2103" s="23" t="str">
        <f t="shared" si="68"/>
        <v>08/27/2019 12:00:00 PM</v>
      </c>
      <c r="F2103" s="23" t="str">
        <f t="shared" si="67"/>
        <v>Aug</v>
      </c>
    </row>
    <row r="2104" spans="1:6" x14ac:dyDescent="0.4">
      <c r="A2104" s="20">
        <f>Électricité!N5741</f>
        <v>43704</v>
      </c>
      <c r="B2104" s="21">
        <f>Électricité!O5741</f>
        <v>0.54166666666666674</v>
      </c>
      <c r="C2104" s="22">
        <f>Électricité!P5741</f>
        <v>0</v>
      </c>
      <c r="D2104" s="22">
        <f>Électricité!S5741</f>
        <v>0</v>
      </c>
      <c r="E2104" s="23" t="str">
        <f t="shared" si="68"/>
        <v>08/27/2019 01:00:00 PM</v>
      </c>
      <c r="F2104" s="23" t="str">
        <f t="shared" si="67"/>
        <v>Aug</v>
      </c>
    </row>
    <row r="2105" spans="1:6" x14ac:dyDescent="0.4">
      <c r="A2105" s="20">
        <f>Électricité!N5742</f>
        <v>43704</v>
      </c>
      <c r="B2105" s="21">
        <f>Électricité!O5742</f>
        <v>0.58333333333333337</v>
      </c>
      <c r="C2105" s="22">
        <f>Électricité!P5742</f>
        <v>0</v>
      </c>
      <c r="D2105" s="22">
        <f>Électricité!S5742</f>
        <v>0</v>
      </c>
      <c r="E2105" s="23" t="str">
        <f t="shared" si="68"/>
        <v>08/27/2019 02:00:00 PM</v>
      </c>
      <c r="F2105" s="23" t="str">
        <f t="shared" si="67"/>
        <v>Aug</v>
      </c>
    </row>
    <row r="2106" spans="1:6" x14ac:dyDescent="0.4">
      <c r="A2106" s="20">
        <f>Électricité!N5743</f>
        <v>43704</v>
      </c>
      <c r="B2106" s="21">
        <f>Électricité!O5743</f>
        <v>0.62500000000000011</v>
      </c>
      <c r="C2106" s="22">
        <f>Électricité!P5743</f>
        <v>0</v>
      </c>
      <c r="D2106" s="22">
        <f>Électricité!S5743</f>
        <v>0</v>
      </c>
      <c r="E2106" s="23" t="str">
        <f t="shared" si="68"/>
        <v>08/27/2019 03:00:00 PM</v>
      </c>
      <c r="F2106" s="23" t="str">
        <f t="shared" si="67"/>
        <v>Aug</v>
      </c>
    </row>
    <row r="2107" spans="1:6" x14ac:dyDescent="0.4">
      <c r="A2107" s="20">
        <f>Électricité!N5744</f>
        <v>43704</v>
      </c>
      <c r="B2107" s="21">
        <f>Électricité!O5744</f>
        <v>0.66666666666666674</v>
      </c>
      <c r="C2107" s="22">
        <f>Électricité!P5744</f>
        <v>0</v>
      </c>
      <c r="D2107" s="22">
        <f>Électricité!S5744</f>
        <v>0</v>
      </c>
      <c r="E2107" s="23" t="str">
        <f t="shared" si="68"/>
        <v>08/27/2019 04:00:00 PM</v>
      </c>
      <c r="F2107" s="23" t="str">
        <f t="shared" si="67"/>
        <v>Aug</v>
      </c>
    </row>
    <row r="2108" spans="1:6" x14ac:dyDescent="0.4">
      <c r="A2108" s="20">
        <f>Électricité!N5745</f>
        <v>43704</v>
      </c>
      <c r="B2108" s="21">
        <f>Électricité!O5745</f>
        <v>0.70833333333333337</v>
      </c>
      <c r="C2108" s="22">
        <f>Électricité!P5745</f>
        <v>0</v>
      </c>
      <c r="D2108" s="22">
        <f>Électricité!S5745</f>
        <v>0</v>
      </c>
      <c r="E2108" s="23" t="str">
        <f t="shared" si="68"/>
        <v>08/27/2019 05:00:00 PM</v>
      </c>
      <c r="F2108" s="23" t="str">
        <f t="shared" si="67"/>
        <v>Aug</v>
      </c>
    </row>
    <row r="2109" spans="1:6" x14ac:dyDescent="0.4">
      <c r="A2109" s="20">
        <f>Électricité!N5746</f>
        <v>43704</v>
      </c>
      <c r="B2109" s="21">
        <f>Électricité!O5746</f>
        <v>0.75000000000000011</v>
      </c>
      <c r="C2109" s="22">
        <f>Électricité!P5746</f>
        <v>0</v>
      </c>
      <c r="D2109" s="22">
        <f>Électricité!S5746</f>
        <v>0</v>
      </c>
      <c r="E2109" s="23" t="str">
        <f t="shared" si="68"/>
        <v>08/27/2019 06:00:00 PM</v>
      </c>
      <c r="F2109" s="23" t="str">
        <f t="shared" si="67"/>
        <v>Aug</v>
      </c>
    </row>
    <row r="2110" spans="1:6" x14ac:dyDescent="0.4">
      <c r="A2110" s="20">
        <f>Électricité!N5747</f>
        <v>43704</v>
      </c>
      <c r="B2110" s="21">
        <f>Électricité!O5747</f>
        <v>0.79166666666666674</v>
      </c>
      <c r="C2110" s="22">
        <f>Électricité!P5747</f>
        <v>0</v>
      </c>
      <c r="D2110" s="22">
        <f>Électricité!S5747</f>
        <v>0</v>
      </c>
      <c r="E2110" s="23" t="str">
        <f t="shared" si="68"/>
        <v>08/27/2019 07:00:00 PM</v>
      </c>
      <c r="F2110" s="23" t="str">
        <f t="shared" si="67"/>
        <v>Aug</v>
      </c>
    </row>
    <row r="2111" spans="1:6" x14ac:dyDescent="0.4">
      <c r="A2111" s="20">
        <f>Électricité!N5748</f>
        <v>43704</v>
      </c>
      <c r="B2111" s="21">
        <f>Électricité!O5748</f>
        <v>0.83333333333333337</v>
      </c>
      <c r="C2111" s="22">
        <f>Électricité!P5748</f>
        <v>0</v>
      </c>
      <c r="D2111" s="22">
        <f>Électricité!S5748</f>
        <v>0</v>
      </c>
      <c r="E2111" s="23" t="str">
        <f t="shared" si="68"/>
        <v>08/27/2019 08:00:00 PM</v>
      </c>
      <c r="F2111" s="23" t="str">
        <f t="shared" si="67"/>
        <v>Aug</v>
      </c>
    </row>
    <row r="2112" spans="1:6" x14ac:dyDescent="0.4">
      <c r="A2112" s="20">
        <f>Électricité!N5749</f>
        <v>43704</v>
      </c>
      <c r="B2112" s="21">
        <f>Électricité!O5749</f>
        <v>0.87500000000000011</v>
      </c>
      <c r="C2112" s="22">
        <f>Électricité!P5749</f>
        <v>0</v>
      </c>
      <c r="D2112" s="22">
        <f>Électricité!S5749</f>
        <v>0</v>
      </c>
      <c r="E2112" s="23" t="str">
        <f t="shared" si="68"/>
        <v>08/27/2019 09:00:00 PM</v>
      </c>
      <c r="F2112" s="23" t="str">
        <f t="shared" si="67"/>
        <v>Aug</v>
      </c>
    </row>
    <row r="2113" spans="1:6" x14ac:dyDescent="0.4">
      <c r="A2113" s="20">
        <f>Électricité!N5750</f>
        <v>43704</v>
      </c>
      <c r="B2113" s="21">
        <f>Électricité!O5750</f>
        <v>0.91666666666666674</v>
      </c>
      <c r="C2113" s="22">
        <f>Électricité!P5750</f>
        <v>0</v>
      </c>
      <c r="D2113" s="22">
        <f>Électricité!S5750</f>
        <v>0</v>
      </c>
      <c r="E2113" s="23" t="str">
        <f t="shared" si="68"/>
        <v>08/27/2019 10:00:00 PM</v>
      </c>
      <c r="F2113" s="23" t="str">
        <f t="shared" si="67"/>
        <v>Aug</v>
      </c>
    </row>
    <row r="2114" spans="1:6" x14ac:dyDescent="0.4">
      <c r="A2114" s="20">
        <f>Électricité!N5751</f>
        <v>43704</v>
      </c>
      <c r="B2114" s="21">
        <f>Électricité!O5751</f>
        <v>0.95833333333333337</v>
      </c>
      <c r="C2114" s="22">
        <f>Électricité!P5751</f>
        <v>0</v>
      </c>
      <c r="D2114" s="22">
        <f>Électricité!S5751</f>
        <v>0</v>
      </c>
      <c r="E2114" s="23" t="str">
        <f t="shared" si="68"/>
        <v>08/27/2019 11:00:00 PM</v>
      </c>
      <c r="F2114" s="23" t="str">
        <f t="shared" si="67"/>
        <v>Aug</v>
      </c>
    </row>
    <row r="2115" spans="1:6" x14ac:dyDescent="0.4">
      <c r="A2115" s="20">
        <f>Électricité!N5752</f>
        <v>43705</v>
      </c>
      <c r="B2115" s="21">
        <f>Électricité!O5752</f>
        <v>3.1225022567582528E-17</v>
      </c>
      <c r="C2115" s="22">
        <f>Électricité!P5752</f>
        <v>0</v>
      </c>
      <c r="D2115" s="22">
        <f>Électricité!S5752</f>
        <v>0</v>
      </c>
      <c r="E2115" s="23" t="str">
        <f t="shared" si="68"/>
        <v>08/28/2019 12:00:00 AM</v>
      </c>
      <c r="F2115" s="23" t="str">
        <f t="shared" ref="F2115:F2178" si="69">TEXT(A2115,"mmm")</f>
        <v>Aug</v>
      </c>
    </row>
    <row r="2116" spans="1:6" x14ac:dyDescent="0.4">
      <c r="A2116" s="20">
        <f>Électricité!N5753</f>
        <v>43705</v>
      </c>
      <c r="B2116" s="21">
        <f>Électricité!O5753</f>
        <v>4.1666666666666699E-2</v>
      </c>
      <c r="C2116" s="22">
        <f>Électricité!P5753</f>
        <v>0</v>
      </c>
      <c r="D2116" s="22">
        <f>Électricité!S5753</f>
        <v>0</v>
      </c>
      <c r="E2116" s="23" t="str">
        <f t="shared" si="68"/>
        <v>08/28/2019 01:00:00 AM</v>
      </c>
      <c r="F2116" s="23" t="str">
        <f t="shared" si="69"/>
        <v>Aug</v>
      </c>
    </row>
    <row r="2117" spans="1:6" x14ac:dyDescent="0.4">
      <c r="A2117" s="20">
        <f>Électricité!N5754</f>
        <v>43705</v>
      </c>
      <c r="B2117" s="21">
        <f>Électricité!O5754</f>
        <v>8.333333333333337E-2</v>
      </c>
      <c r="C2117" s="22">
        <f>Électricité!P5754</f>
        <v>0</v>
      </c>
      <c r="D2117" s="22">
        <f>Électricité!S5754</f>
        <v>0</v>
      </c>
      <c r="E2117" s="23" t="str">
        <f t="shared" si="68"/>
        <v>08/28/2019 02:00:00 AM</v>
      </c>
      <c r="F2117" s="23" t="str">
        <f t="shared" si="69"/>
        <v>Aug</v>
      </c>
    </row>
    <row r="2118" spans="1:6" x14ac:dyDescent="0.4">
      <c r="A2118" s="20">
        <f>Électricité!N5755</f>
        <v>43705</v>
      </c>
      <c r="B2118" s="21">
        <f>Électricité!O5755</f>
        <v>0.12500000000000006</v>
      </c>
      <c r="C2118" s="22">
        <f>Électricité!P5755</f>
        <v>0</v>
      </c>
      <c r="D2118" s="22">
        <f>Électricité!S5755</f>
        <v>0</v>
      </c>
      <c r="E2118" s="23" t="str">
        <f t="shared" si="68"/>
        <v>08/28/2019 03:00:00 AM</v>
      </c>
      <c r="F2118" s="23" t="str">
        <f t="shared" si="69"/>
        <v>Aug</v>
      </c>
    </row>
    <row r="2119" spans="1:6" x14ac:dyDescent="0.4">
      <c r="A2119" s="20">
        <f>Électricité!N5756</f>
        <v>43705</v>
      </c>
      <c r="B2119" s="21">
        <f>Électricité!O5756</f>
        <v>0.16666666666666669</v>
      </c>
      <c r="C2119" s="22">
        <f>Électricité!P5756</f>
        <v>0</v>
      </c>
      <c r="D2119" s="22">
        <f>Électricité!S5756</f>
        <v>0</v>
      </c>
      <c r="E2119" s="23" t="str">
        <f t="shared" si="68"/>
        <v>08/28/2019 04:00:00 AM</v>
      </c>
      <c r="F2119" s="23" t="str">
        <f t="shared" si="69"/>
        <v>Aug</v>
      </c>
    </row>
    <row r="2120" spans="1:6" x14ac:dyDescent="0.4">
      <c r="A2120" s="20">
        <f>Électricité!N5757</f>
        <v>43705</v>
      </c>
      <c r="B2120" s="21">
        <f>Électricité!O5757</f>
        <v>0.20833333333333337</v>
      </c>
      <c r="C2120" s="22">
        <f>Électricité!P5757</f>
        <v>0</v>
      </c>
      <c r="D2120" s="22">
        <f>Électricité!S5757</f>
        <v>0</v>
      </c>
      <c r="E2120" s="23" t="str">
        <f t="shared" si="68"/>
        <v>08/28/2019 05:00:00 AM</v>
      </c>
      <c r="F2120" s="23" t="str">
        <f t="shared" si="69"/>
        <v>Aug</v>
      </c>
    </row>
    <row r="2121" spans="1:6" x14ac:dyDescent="0.4">
      <c r="A2121" s="20">
        <f>Électricité!N5758</f>
        <v>43705</v>
      </c>
      <c r="B2121" s="21">
        <f>Électricité!O5758</f>
        <v>0.25</v>
      </c>
      <c r="C2121" s="22">
        <f>Électricité!P5758</f>
        <v>0</v>
      </c>
      <c r="D2121" s="22">
        <f>Électricité!S5758</f>
        <v>0</v>
      </c>
      <c r="E2121" s="23" t="str">
        <f t="shared" si="68"/>
        <v>08/28/2019 06:00:00 AM</v>
      </c>
      <c r="F2121" s="23" t="str">
        <f t="shared" si="69"/>
        <v>Aug</v>
      </c>
    </row>
    <row r="2122" spans="1:6" x14ac:dyDescent="0.4">
      <c r="A2122" s="20">
        <f>Électricité!N5759</f>
        <v>43705</v>
      </c>
      <c r="B2122" s="21">
        <f>Électricité!O5759</f>
        <v>0.29166666666666669</v>
      </c>
      <c r="C2122" s="22">
        <f>Électricité!P5759</f>
        <v>0</v>
      </c>
      <c r="D2122" s="22">
        <f>Électricité!S5759</f>
        <v>0</v>
      </c>
      <c r="E2122" s="23" t="str">
        <f t="shared" si="68"/>
        <v>08/28/2019 07:00:00 AM</v>
      </c>
      <c r="F2122" s="23" t="str">
        <f t="shared" si="69"/>
        <v>Aug</v>
      </c>
    </row>
    <row r="2123" spans="1:6" x14ac:dyDescent="0.4">
      <c r="A2123" s="20">
        <f>Électricité!N5760</f>
        <v>43705</v>
      </c>
      <c r="B2123" s="21">
        <f>Électricité!O5760</f>
        <v>0.33333333333333337</v>
      </c>
      <c r="C2123" s="22">
        <f>Électricité!P5760</f>
        <v>0</v>
      </c>
      <c r="D2123" s="22">
        <f>Électricité!S5760</f>
        <v>0</v>
      </c>
      <c r="E2123" s="23" t="str">
        <f t="shared" si="68"/>
        <v>08/28/2019 08:00:00 AM</v>
      </c>
      <c r="F2123" s="23" t="str">
        <f t="shared" si="69"/>
        <v>Aug</v>
      </c>
    </row>
    <row r="2124" spans="1:6" x14ac:dyDescent="0.4">
      <c r="A2124" s="20">
        <f>Électricité!N5761</f>
        <v>43705</v>
      </c>
      <c r="B2124" s="21">
        <f>Électricité!O5761</f>
        <v>0.375</v>
      </c>
      <c r="C2124" s="22">
        <f>Électricité!P5761</f>
        <v>0</v>
      </c>
      <c r="D2124" s="22">
        <f>Électricité!S5761</f>
        <v>0</v>
      </c>
      <c r="E2124" s="23" t="str">
        <f t="shared" ref="E2124:E2187" si="70">CONCATENATE(TEXT(A2124,"mm/dd/yyyy")," ",TEXT(B2124,"hh:mm:ss AM/PM"))</f>
        <v>08/28/2019 09:00:00 AM</v>
      </c>
      <c r="F2124" s="23" t="str">
        <f t="shared" si="69"/>
        <v>Aug</v>
      </c>
    </row>
    <row r="2125" spans="1:6" x14ac:dyDescent="0.4">
      <c r="A2125" s="20">
        <f>Électricité!N5762</f>
        <v>43705</v>
      </c>
      <c r="B2125" s="21">
        <f>Électricité!O5762</f>
        <v>0.41666666666666669</v>
      </c>
      <c r="C2125" s="22">
        <f>Électricité!P5762</f>
        <v>0</v>
      </c>
      <c r="D2125" s="22">
        <f>Électricité!S5762</f>
        <v>0</v>
      </c>
      <c r="E2125" s="23" t="str">
        <f t="shared" si="70"/>
        <v>08/28/2019 10:00:00 AM</v>
      </c>
      <c r="F2125" s="23" t="str">
        <f t="shared" si="69"/>
        <v>Aug</v>
      </c>
    </row>
    <row r="2126" spans="1:6" x14ac:dyDescent="0.4">
      <c r="A2126" s="20">
        <f>Électricité!N5763</f>
        <v>43705</v>
      </c>
      <c r="B2126" s="21">
        <f>Électricité!O5763</f>
        <v>0.45833333333333337</v>
      </c>
      <c r="C2126" s="22">
        <f>Électricité!P5763</f>
        <v>0</v>
      </c>
      <c r="D2126" s="22">
        <f>Électricité!S5763</f>
        <v>0</v>
      </c>
      <c r="E2126" s="23" t="str">
        <f t="shared" si="70"/>
        <v>08/28/2019 11:00:00 AM</v>
      </c>
      <c r="F2126" s="23" t="str">
        <f t="shared" si="69"/>
        <v>Aug</v>
      </c>
    </row>
    <row r="2127" spans="1:6" x14ac:dyDescent="0.4">
      <c r="A2127" s="20">
        <f>Électricité!N5764</f>
        <v>43705</v>
      </c>
      <c r="B2127" s="21">
        <f>Électricité!O5764</f>
        <v>0.50000000000000011</v>
      </c>
      <c r="C2127" s="22">
        <f>Électricité!P5764</f>
        <v>0</v>
      </c>
      <c r="D2127" s="22">
        <f>Électricité!S5764</f>
        <v>0</v>
      </c>
      <c r="E2127" s="23" t="str">
        <f t="shared" si="70"/>
        <v>08/28/2019 12:00:00 PM</v>
      </c>
      <c r="F2127" s="23" t="str">
        <f t="shared" si="69"/>
        <v>Aug</v>
      </c>
    </row>
    <row r="2128" spans="1:6" x14ac:dyDescent="0.4">
      <c r="A2128" s="20">
        <f>Électricité!N5765</f>
        <v>43705</v>
      </c>
      <c r="B2128" s="21">
        <f>Électricité!O5765</f>
        <v>0.54166666666666674</v>
      </c>
      <c r="C2128" s="22">
        <f>Électricité!P5765</f>
        <v>0</v>
      </c>
      <c r="D2128" s="22">
        <f>Électricité!S5765</f>
        <v>0</v>
      </c>
      <c r="E2128" s="23" t="str">
        <f t="shared" si="70"/>
        <v>08/28/2019 01:00:00 PM</v>
      </c>
      <c r="F2128" s="23" t="str">
        <f t="shared" si="69"/>
        <v>Aug</v>
      </c>
    </row>
    <row r="2129" spans="1:6" x14ac:dyDescent="0.4">
      <c r="A2129" s="20">
        <f>Électricité!N5766</f>
        <v>43705</v>
      </c>
      <c r="B2129" s="21">
        <f>Électricité!O5766</f>
        <v>0.58333333333333337</v>
      </c>
      <c r="C2129" s="22">
        <f>Électricité!P5766</f>
        <v>0</v>
      </c>
      <c r="D2129" s="22">
        <f>Électricité!S5766</f>
        <v>0</v>
      </c>
      <c r="E2129" s="23" t="str">
        <f t="shared" si="70"/>
        <v>08/28/2019 02:00:00 PM</v>
      </c>
      <c r="F2129" s="23" t="str">
        <f t="shared" si="69"/>
        <v>Aug</v>
      </c>
    </row>
    <row r="2130" spans="1:6" x14ac:dyDescent="0.4">
      <c r="A2130" s="20">
        <f>Électricité!N5767</f>
        <v>43705</v>
      </c>
      <c r="B2130" s="21">
        <f>Électricité!O5767</f>
        <v>0.62500000000000011</v>
      </c>
      <c r="C2130" s="22">
        <f>Électricité!P5767</f>
        <v>0</v>
      </c>
      <c r="D2130" s="22">
        <f>Électricité!S5767</f>
        <v>0</v>
      </c>
      <c r="E2130" s="23" t="str">
        <f t="shared" si="70"/>
        <v>08/28/2019 03:00:00 PM</v>
      </c>
      <c r="F2130" s="23" t="str">
        <f t="shared" si="69"/>
        <v>Aug</v>
      </c>
    </row>
    <row r="2131" spans="1:6" x14ac:dyDescent="0.4">
      <c r="A2131" s="20">
        <f>Électricité!N5768</f>
        <v>43705</v>
      </c>
      <c r="B2131" s="21">
        <f>Électricité!O5768</f>
        <v>0.66666666666666674</v>
      </c>
      <c r="C2131" s="22">
        <f>Électricité!P5768</f>
        <v>0</v>
      </c>
      <c r="D2131" s="22">
        <f>Électricité!S5768</f>
        <v>0</v>
      </c>
      <c r="E2131" s="23" t="str">
        <f t="shared" si="70"/>
        <v>08/28/2019 04:00:00 PM</v>
      </c>
      <c r="F2131" s="23" t="str">
        <f t="shared" si="69"/>
        <v>Aug</v>
      </c>
    </row>
    <row r="2132" spans="1:6" x14ac:dyDescent="0.4">
      <c r="A2132" s="20">
        <f>Électricité!N5769</f>
        <v>43705</v>
      </c>
      <c r="B2132" s="21">
        <f>Électricité!O5769</f>
        <v>0.70833333333333337</v>
      </c>
      <c r="C2132" s="22">
        <f>Électricité!P5769</f>
        <v>0</v>
      </c>
      <c r="D2132" s="22">
        <f>Électricité!S5769</f>
        <v>0</v>
      </c>
      <c r="E2132" s="23" t="str">
        <f t="shared" si="70"/>
        <v>08/28/2019 05:00:00 PM</v>
      </c>
      <c r="F2132" s="23" t="str">
        <f t="shared" si="69"/>
        <v>Aug</v>
      </c>
    </row>
    <row r="2133" spans="1:6" x14ac:dyDescent="0.4">
      <c r="A2133" s="20">
        <f>Électricité!N5770</f>
        <v>43705</v>
      </c>
      <c r="B2133" s="21">
        <f>Électricité!O5770</f>
        <v>0.75000000000000011</v>
      </c>
      <c r="C2133" s="22">
        <f>Électricité!P5770</f>
        <v>0</v>
      </c>
      <c r="D2133" s="22">
        <f>Électricité!S5770</f>
        <v>0</v>
      </c>
      <c r="E2133" s="23" t="str">
        <f t="shared" si="70"/>
        <v>08/28/2019 06:00:00 PM</v>
      </c>
      <c r="F2133" s="23" t="str">
        <f t="shared" si="69"/>
        <v>Aug</v>
      </c>
    </row>
    <row r="2134" spans="1:6" x14ac:dyDescent="0.4">
      <c r="A2134" s="20">
        <f>Électricité!N5771</f>
        <v>43705</v>
      </c>
      <c r="B2134" s="21">
        <f>Électricité!O5771</f>
        <v>0.79166666666666674</v>
      </c>
      <c r="C2134" s="22">
        <f>Électricité!P5771</f>
        <v>0</v>
      </c>
      <c r="D2134" s="22">
        <f>Électricité!S5771</f>
        <v>0</v>
      </c>
      <c r="E2134" s="23" t="str">
        <f t="shared" si="70"/>
        <v>08/28/2019 07:00:00 PM</v>
      </c>
      <c r="F2134" s="23" t="str">
        <f t="shared" si="69"/>
        <v>Aug</v>
      </c>
    </row>
    <row r="2135" spans="1:6" x14ac:dyDescent="0.4">
      <c r="A2135" s="20">
        <f>Électricité!N5772</f>
        <v>43705</v>
      </c>
      <c r="B2135" s="21">
        <f>Électricité!O5772</f>
        <v>0.83333333333333337</v>
      </c>
      <c r="C2135" s="22">
        <f>Électricité!P5772</f>
        <v>0</v>
      </c>
      <c r="D2135" s="22">
        <f>Électricité!S5772</f>
        <v>0</v>
      </c>
      <c r="E2135" s="23" t="str">
        <f t="shared" si="70"/>
        <v>08/28/2019 08:00:00 PM</v>
      </c>
      <c r="F2135" s="23" t="str">
        <f t="shared" si="69"/>
        <v>Aug</v>
      </c>
    </row>
    <row r="2136" spans="1:6" x14ac:dyDescent="0.4">
      <c r="A2136" s="20">
        <f>Électricité!N5773</f>
        <v>43705</v>
      </c>
      <c r="B2136" s="21">
        <f>Électricité!O5773</f>
        <v>0.87500000000000011</v>
      </c>
      <c r="C2136" s="22">
        <f>Électricité!P5773</f>
        <v>0</v>
      </c>
      <c r="D2136" s="22">
        <f>Électricité!S5773</f>
        <v>0</v>
      </c>
      <c r="E2136" s="23" t="str">
        <f t="shared" si="70"/>
        <v>08/28/2019 09:00:00 PM</v>
      </c>
      <c r="F2136" s="23" t="str">
        <f t="shared" si="69"/>
        <v>Aug</v>
      </c>
    </row>
    <row r="2137" spans="1:6" x14ac:dyDescent="0.4">
      <c r="A2137" s="20">
        <f>Électricité!N5774</f>
        <v>43705</v>
      </c>
      <c r="B2137" s="21">
        <f>Électricité!O5774</f>
        <v>0.91666666666666674</v>
      </c>
      <c r="C2137" s="22">
        <f>Électricité!P5774</f>
        <v>0</v>
      </c>
      <c r="D2137" s="22">
        <f>Électricité!S5774</f>
        <v>0</v>
      </c>
      <c r="E2137" s="23" t="str">
        <f t="shared" si="70"/>
        <v>08/28/2019 10:00:00 PM</v>
      </c>
      <c r="F2137" s="23" t="str">
        <f t="shared" si="69"/>
        <v>Aug</v>
      </c>
    </row>
    <row r="2138" spans="1:6" x14ac:dyDescent="0.4">
      <c r="A2138" s="20">
        <f>Électricité!N5775</f>
        <v>43705</v>
      </c>
      <c r="B2138" s="21">
        <f>Électricité!O5775</f>
        <v>0.95833333333333337</v>
      </c>
      <c r="C2138" s="22">
        <f>Électricité!P5775</f>
        <v>0</v>
      </c>
      <c r="D2138" s="22">
        <f>Électricité!S5775</f>
        <v>0</v>
      </c>
      <c r="E2138" s="23" t="str">
        <f t="shared" si="70"/>
        <v>08/28/2019 11:00:00 PM</v>
      </c>
      <c r="F2138" s="23" t="str">
        <f t="shared" si="69"/>
        <v>Aug</v>
      </c>
    </row>
    <row r="2139" spans="1:6" x14ac:dyDescent="0.4">
      <c r="A2139" s="20">
        <f>Électricité!N5776</f>
        <v>43706</v>
      </c>
      <c r="B2139" s="21">
        <f>Électricité!O5776</f>
        <v>3.1225022567582528E-17</v>
      </c>
      <c r="C2139" s="22">
        <f>Électricité!P5776</f>
        <v>0</v>
      </c>
      <c r="D2139" s="22">
        <f>Électricité!S5776</f>
        <v>0</v>
      </c>
      <c r="E2139" s="23" t="str">
        <f t="shared" si="70"/>
        <v>08/29/2019 12:00:00 AM</v>
      </c>
      <c r="F2139" s="23" t="str">
        <f t="shared" si="69"/>
        <v>Aug</v>
      </c>
    </row>
    <row r="2140" spans="1:6" x14ac:dyDescent="0.4">
      <c r="A2140" s="20">
        <f>Électricité!N5777</f>
        <v>43706</v>
      </c>
      <c r="B2140" s="21">
        <f>Électricité!O5777</f>
        <v>4.1666666666666699E-2</v>
      </c>
      <c r="C2140" s="22">
        <f>Électricité!P5777</f>
        <v>0</v>
      </c>
      <c r="D2140" s="22">
        <f>Électricité!S5777</f>
        <v>0</v>
      </c>
      <c r="E2140" s="23" t="str">
        <f t="shared" si="70"/>
        <v>08/29/2019 01:00:00 AM</v>
      </c>
      <c r="F2140" s="23" t="str">
        <f t="shared" si="69"/>
        <v>Aug</v>
      </c>
    </row>
    <row r="2141" spans="1:6" x14ac:dyDescent="0.4">
      <c r="A2141" s="20">
        <f>Électricité!N5778</f>
        <v>43706</v>
      </c>
      <c r="B2141" s="21">
        <f>Électricité!O5778</f>
        <v>8.333333333333337E-2</v>
      </c>
      <c r="C2141" s="22">
        <f>Électricité!P5778</f>
        <v>0</v>
      </c>
      <c r="D2141" s="22">
        <f>Électricité!S5778</f>
        <v>0</v>
      </c>
      <c r="E2141" s="23" t="str">
        <f t="shared" si="70"/>
        <v>08/29/2019 02:00:00 AM</v>
      </c>
      <c r="F2141" s="23" t="str">
        <f t="shared" si="69"/>
        <v>Aug</v>
      </c>
    </row>
    <row r="2142" spans="1:6" x14ac:dyDescent="0.4">
      <c r="A2142" s="20">
        <f>Électricité!N5779</f>
        <v>43706</v>
      </c>
      <c r="B2142" s="21">
        <f>Électricité!O5779</f>
        <v>0.12500000000000006</v>
      </c>
      <c r="C2142" s="22">
        <f>Électricité!P5779</f>
        <v>0</v>
      </c>
      <c r="D2142" s="22">
        <f>Électricité!S5779</f>
        <v>0</v>
      </c>
      <c r="E2142" s="23" t="str">
        <f t="shared" si="70"/>
        <v>08/29/2019 03:00:00 AM</v>
      </c>
      <c r="F2142" s="23" t="str">
        <f t="shared" si="69"/>
        <v>Aug</v>
      </c>
    </row>
    <row r="2143" spans="1:6" x14ac:dyDescent="0.4">
      <c r="A2143" s="20">
        <f>Électricité!N5780</f>
        <v>43706</v>
      </c>
      <c r="B2143" s="21">
        <f>Électricité!O5780</f>
        <v>0.16666666666666669</v>
      </c>
      <c r="C2143" s="22">
        <f>Électricité!P5780</f>
        <v>0</v>
      </c>
      <c r="D2143" s="22">
        <f>Électricité!S5780</f>
        <v>0</v>
      </c>
      <c r="E2143" s="23" t="str">
        <f t="shared" si="70"/>
        <v>08/29/2019 04:00:00 AM</v>
      </c>
      <c r="F2143" s="23" t="str">
        <f t="shared" si="69"/>
        <v>Aug</v>
      </c>
    </row>
    <row r="2144" spans="1:6" x14ac:dyDescent="0.4">
      <c r="A2144" s="20">
        <f>Électricité!N5781</f>
        <v>43706</v>
      </c>
      <c r="B2144" s="21">
        <f>Électricité!O5781</f>
        <v>0.20833333333333337</v>
      </c>
      <c r="C2144" s="22">
        <f>Électricité!P5781</f>
        <v>0</v>
      </c>
      <c r="D2144" s="22">
        <f>Électricité!S5781</f>
        <v>0</v>
      </c>
      <c r="E2144" s="23" t="str">
        <f t="shared" si="70"/>
        <v>08/29/2019 05:00:00 AM</v>
      </c>
      <c r="F2144" s="23" t="str">
        <f t="shared" si="69"/>
        <v>Aug</v>
      </c>
    </row>
    <row r="2145" spans="1:6" x14ac:dyDescent="0.4">
      <c r="A2145" s="20">
        <f>Électricité!N5782</f>
        <v>43706</v>
      </c>
      <c r="B2145" s="21">
        <f>Électricité!O5782</f>
        <v>0.25</v>
      </c>
      <c r="C2145" s="22">
        <f>Électricité!P5782</f>
        <v>0</v>
      </c>
      <c r="D2145" s="22">
        <f>Électricité!S5782</f>
        <v>0</v>
      </c>
      <c r="E2145" s="23" t="str">
        <f t="shared" si="70"/>
        <v>08/29/2019 06:00:00 AM</v>
      </c>
      <c r="F2145" s="23" t="str">
        <f t="shared" si="69"/>
        <v>Aug</v>
      </c>
    </row>
    <row r="2146" spans="1:6" x14ac:dyDescent="0.4">
      <c r="A2146" s="20">
        <f>Électricité!N5783</f>
        <v>43706</v>
      </c>
      <c r="B2146" s="21">
        <f>Électricité!O5783</f>
        <v>0.29166666666666669</v>
      </c>
      <c r="C2146" s="22">
        <f>Électricité!P5783</f>
        <v>0</v>
      </c>
      <c r="D2146" s="22">
        <f>Électricité!S5783</f>
        <v>0</v>
      </c>
      <c r="E2146" s="23" t="str">
        <f t="shared" si="70"/>
        <v>08/29/2019 07:00:00 AM</v>
      </c>
      <c r="F2146" s="23" t="str">
        <f t="shared" si="69"/>
        <v>Aug</v>
      </c>
    </row>
    <row r="2147" spans="1:6" x14ac:dyDescent="0.4">
      <c r="A2147" s="20">
        <f>Électricité!N5784</f>
        <v>43706</v>
      </c>
      <c r="B2147" s="21">
        <f>Électricité!O5784</f>
        <v>0.33333333333333337</v>
      </c>
      <c r="C2147" s="22">
        <f>Électricité!P5784</f>
        <v>0</v>
      </c>
      <c r="D2147" s="22">
        <f>Électricité!S5784</f>
        <v>0</v>
      </c>
      <c r="E2147" s="23" t="str">
        <f t="shared" si="70"/>
        <v>08/29/2019 08:00:00 AM</v>
      </c>
      <c r="F2147" s="23" t="str">
        <f t="shared" si="69"/>
        <v>Aug</v>
      </c>
    </row>
    <row r="2148" spans="1:6" x14ac:dyDescent="0.4">
      <c r="A2148" s="20">
        <f>Électricité!N5785</f>
        <v>43706</v>
      </c>
      <c r="B2148" s="21">
        <f>Électricité!O5785</f>
        <v>0.375</v>
      </c>
      <c r="C2148" s="22">
        <f>Électricité!P5785</f>
        <v>0</v>
      </c>
      <c r="D2148" s="22">
        <f>Électricité!S5785</f>
        <v>0</v>
      </c>
      <c r="E2148" s="23" t="str">
        <f t="shared" si="70"/>
        <v>08/29/2019 09:00:00 AM</v>
      </c>
      <c r="F2148" s="23" t="str">
        <f t="shared" si="69"/>
        <v>Aug</v>
      </c>
    </row>
    <row r="2149" spans="1:6" x14ac:dyDescent="0.4">
      <c r="A2149" s="20">
        <f>Électricité!N5786</f>
        <v>43706</v>
      </c>
      <c r="B2149" s="21">
        <f>Électricité!O5786</f>
        <v>0.41666666666666669</v>
      </c>
      <c r="C2149" s="22">
        <f>Électricité!P5786</f>
        <v>0</v>
      </c>
      <c r="D2149" s="22">
        <f>Électricité!S5786</f>
        <v>0</v>
      </c>
      <c r="E2149" s="23" t="str">
        <f t="shared" si="70"/>
        <v>08/29/2019 10:00:00 AM</v>
      </c>
      <c r="F2149" s="23" t="str">
        <f t="shared" si="69"/>
        <v>Aug</v>
      </c>
    </row>
    <row r="2150" spans="1:6" x14ac:dyDescent="0.4">
      <c r="A2150" s="20">
        <f>Électricité!N5787</f>
        <v>43706</v>
      </c>
      <c r="B2150" s="21">
        <f>Électricité!O5787</f>
        <v>0.45833333333333337</v>
      </c>
      <c r="C2150" s="22">
        <f>Électricité!P5787</f>
        <v>0</v>
      </c>
      <c r="D2150" s="22">
        <f>Électricité!S5787</f>
        <v>0</v>
      </c>
      <c r="E2150" s="23" t="str">
        <f t="shared" si="70"/>
        <v>08/29/2019 11:00:00 AM</v>
      </c>
      <c r="F2150" s="23" t="str">
        <f t="shared" si="69"/>
        <v>Aug</v>
      </c>
    </row>
    <row r="2151" spans="1:6" x14ac:dyDescent="0.4">
      <c r="A2151" s="20">
        <f>Électricité!N5788</f>
        <v>43706</v>
      </c>
      <c r="B2151" s="21">
        <f>Électricité!O5788</f>
        <v>0.50000000000000011</v>
      </c>
      <c r="C2151" s="22">
        <f>Électricité!P5788</f>
        <v>0</v>
      </c>
      <c r="D2151" s="22">
        <f>Électricité!S5788</f>
        <v>0</v>
      </c>
      <c r="E2151" s="23" t="str">
        <f t="shared" si="70"/>
        <v>08/29/2019 12:00:00 PM</v>
      </c>
      <c r="F2151" s="23" t="str">
        <f t="shared" si="69"/>
        <v>Aug</v>
      </c>
    </row>
    <row r="2152" spans="1:6" x14ac:dyDescent="0.4">
      <c r="A2152" s="20">
        <f>Électricité!N5789</f>
        <v>43706</v>
      </c>
      <c r="B2152" s="21">
        <f>Électricité!O5789</f>
        <v>0.54166666666666674</v>
      </c>
      <c r="C2152" s="22">
        <f>Électricité!P5789</f>
        <v>0</v>
      </c>
      <c r="D2152" s="22">
        <f>Électricité!S5789</f>
        <v>0</v>
      </c>
      <c r="E2152" s="23" t="str">
        <f t="shared" si="70"/>
        <v>08/29/2019 01:00:00 PM</v>
      </c>
      <c r="F2152" s="23" t="str">
        <f t="shared" si="69"/>
        <v>Aug</v>
      </c>
    </row>
    <row r="2153" spans="1:6" x14ac:dyDescent="0.4">
      <c r="A2153" s="20">
        <f>Électricité!N5790</f>
        <v>43706</v>
      </c>
      <c r="B2153" s="21">
        <f>Électricité!O5790</f>
        <v>0.58333333333333337</v>
      </c>
      <c r="C2153" s="22">
        <f>Électricité!P5790</f>
        <v>0</v>
      </c>
      <c r="D2153" s="22">
        <f>Électricité!S5790</f>
        <v>0</v>
      </c>
      <c r="E2153" s="23" t="str">
        <f t="shared" si="70"/>
        <v>08/29/2019 02:00:00 PM</v>
      </c>
      <c r="F2153" s="23" t="str">
        <f t="shared" si="69"/>
        <v>Aug</v>
      </c>
    </row>
    <row r="2154" spans="1:6" x14ac:dyDescent="0.4">
      <c r="A2154" s="20">
        <f>Électricité!N5791</f>
        <v>43706</v>
      </c>
      <c r="B2154" s="21">
        <f>Électricité!O5791</f>
        <v>0.62500000000000011</v>
      </c>
      <c r="C2154" s="22">
        <f>Électricité!P5791</f>
        <v>0</v>
      </c>
      <c r="D2154" s="22">
        <f>Électricité!S5791</f>
        <v>0</v>
      </c>
      <c r="E2154" s="23" t="str">
        <f t="shared" si="70"/>
        <v>08/29/2019 03:00:00 PM</v>
      </c>
      <c r="F2154" s="23" t="str">
        <f t="shared" si="69"/>
        <v>Aug</v>
      </c>
    </row>
    <row r="2155" spans="1:6" x14ac:dyDescent="0.4">
      <c r="A2155" s="20">
        <f>Électricité!N5792</f>
        <v>43706</v>
      </c>
      <c r="B2155" s="21">
        <f>Électricité!O5792</f>
        <v>0.66666666666666674</v>
      </c>
      <c r="C2155" s="22">
        <f>Électricité!P5792</f>
        <v>0</v>
      </c>
      <c r="D2155" s="22">
        <f>Électricité!S5792</f>
        <v>0</v>
      </c>
      <c r="E2155" s="23" t="str">
        <f t="shared" si="70"/>
        <v>08/29/2019 04:00:00 PM</v>
      </c>
      <c r="F2155" s="23" t="str">
        <f t="shared" si="69"/>
        <v>Aug</v>
      </c>
    </row>
    <row r="2156" spans="1:6" x14ac:dyDescent="0.4">
      <c r="A2156" s="20">
        <f>Électricité!N5793</f>
        <v>43706</v>
      </c>
      <c r="B2156" s="21">
        <f>Électricité!O5793</f>
        <v>0.70833333333333337</v>
      </c>
      <c r="C2156" s="22">
        <f>Électricité!P5793</f>
        <v>0</v>
      </c>
      <c r="D2156" s="22">
        <f>Électricité!S5793</f>
        <v>0</v>
      </c>
      <c r="E2156" s="23" t="str">
        <f t="shared" si="70"/>
        <v>08/29/2019 05:00:00 PM</v>
      </c>
      <c r="F2156" s="23" t="str">
        <f t="shared" si="69"/>
        <v>Aug</v>
      </c>
    </row>
    <row r="2157" spans="1:6" x14ac:dyDescent="0.4">
      <c r="A2157" s="20">
        <f>Électricité!N5794</f>
        <v>43706</v>
      </c>
      <c r="B2157" s="21">
        <f>Électricité!O5794</f>
        <v>0.75000000000000011</v>
      </c>
      <c r="C2157" s="22">
        <f>Électricité!P5794</f>
        <v>0</v>
      </c>
      <c r="D2157" s="22">
        <f>Électricité!S5794</f>
        <v>0</v>
      </c>
      <c r="E2157" s="23" t="str">
        <f t="shared" si="70"/>
        <v>08/29/2019 06:00:00 PM</v>
      </c>
      <c r="F2157" s="23" t="str">
        <f t="shared" si="69"/>
        <v>Aug</v>
      </c>
    </row>
    <row r="2158" spans="1:6" x14ac:dyDescent="0.4">
      <c r="A2158" s="20">
        <f>Électricité!N5795</f>
        <v>43706</v>
      </c>
      <c r="B2158" s="21">
        <f>Électricité!O5795</f>
        <v>0.79166666666666674</v>
      </c>
      <c r="C2158" s="22">
        <f>Électricité!P5795</f>
        <v>0</v>
      </c>
      <c r="D2158" s="22">
        <f>Électricité!S5795</f>
        <v>0</v>
      </c>
      <c r="E2158" s="23" t="str">
        <f t="shared" si="70"/>
        <v>08/29/2019 07:00:00 PM</v>
      </c>
      <c r="F2158" s="23" t="str">
        <f t="shared" si="69"/>
        <v>Aug</v>
      </c>
    </row>
    <row r="2159" spans="1:6" x14ac:dyDescent="0.4">
      <c r="A2159" s="20">
        <f>Électricité!N5796</f>
        <v>43706</v>
      </c>
      <c r="B2159" s="21">
        <f>Électricité!O5796</f>
        <v>0.83333333333333337</v>
      </c>
      <c r="C2159" s="22">
        <f>Électricité!P5796</f>
        <v>0</v>
      </c>
      <c r="D2159" s="22">
        <f>Électricité!S5796</f>
        <v>0</v>
      </c>
      <c r="E2159" s="23" t="str">
        <f t="shared" si="70"/>
        <v>08/29/2019 08:00:00 PM</v>
      </c>
      <c r="F2159" s="23" t="str">
        <f t="shared" si="69"/>
        <v>Aug</v>
      </c>
    </row>
    <row r="2160" spans="1:6" x14ac:dyDescent="0.4">
      <c r="A2160" s="20">
        <f>Électricité!N5797</f>
        <v>43706</v>
      </c>
      <c r="B2160" s="21">
        <f>Électricité!O5797</f>
        <v>0.87500000000000011</v>
      </c>
      <c r="C2160" s="22">
        <f>Électricité!P5797</f>
        <v>0</v>
      </c>
      <c r="D2160" s="22">
        <f>Électricité!S5797</f>
        <v>0</v>
      </c>
      <c r="E2160" s="23" t="str">
        <f t="shared" si="70"/>
        <v>08/29/2019 09:00:00 PM</v>
      </c>
      <c r="F2160" s="23" t="str">
        <f t="shared" si="69"/>
        <v>Aug</v>
      </c>
    </row>
    <row r="2161" spans="1:6" x14ac:dyDescent="0.4">
      <c r="A2161" s="20">
        <f>Électricité!N5798</f>
        <v>43706</v>
      </c>
      <c r="B2161" s="21">
        <f>Électricité!O5798</f>
        <v>0.91666666666666674</v>
      </c>
      <c r="C2161" s="22">
        <f>Électricité!P5798</f>
        <v>0</v>
      </c>
      <c r="D2161" s="22">
        <f>Électricité!S5798</f>
        <v>0</v>
      </c>
      <c r="E2161" s="23" t="str">
        <f t="shared" si="70"/>
        <v>08/29/2019 10:00:00 PM</v>
      </c>
      <c r="F2161" s="23" t="str">
        <f t="shared" si="69"/>
        <v>Aug</v>
      </c>
    </row>
    <row r="2162" spans="1:6" x14ac:dyDescent="0.4">
      <c r="A2162" s="20">
        <f>Électricité!N5799</f>
        <v>43706</v>
      </c>
      <c r="B2162" s="21">
        <f>Électricité!O5799</f>
        <v>0.95833333333333337</v>
      </c>
      <c r="C2162" s="22">
        <f>Électricité!P5799</f>
        <v>0</v>
      </c>
      <c r="D2162" s="22">
        <f>Électricité!S5799</f>
        <v>0</v>
      </c>
      <c r="E2162" s="23" t="str">
        <f t="shared" si="70"/>
        <v>08/29/2019 11:00:00 PM</v>
      </c>
      <c r="F2162" s="23" t="str">
        <f t="shared" si="69"/>
        <v>Aug</v>
      </c>
    </row>
    <row r="2163" spans="1:6" x14ac:dyDescent="0.4">
      <c r="A2163" s="20">
        <f>Électricité!N5800</f>
        <v>43707</v>
      </c>
      <c r="B2163" s="21">
        <f>Électricité!O5800</f>
        <v>3.1225022567582528E-17</v>
      </c>
      <c r="C2163" s="22">
        <f>Électricité!P5800</f>
        <v>0</v>
      </c>
      <c r="D2163" s="22">
        <f>Électricité!S5800</f>
        <v>0</v>
      </c>
      <c r="E2163" s="23" t="str">
        <f t="shared" si="70"/>
        <v>08/30/2019 12:00:00 AM</v>
      </c>
      <c r="F2163" s="23" t="str">
        <f t="shared" si="69"/>
        <v>Aug</v>
      </c>
    </row>
    <row r="2164" spans="1:6" x14ac:dyDescent="0.4">
      <c r="A2164" s="20">
        <f>Électricité!N5801</f>
        <v>43707</v>
      </c>
      <c r="B2164" s="21">
        <f>Électricité!O5801</f>
        <v>4.1666666666666699E-2</v>
      </c>
      <c r="C2164" s="22">
        <f>Électricité!P5801</f>
        <v>0</v>
      </c>
      <c r="D2164" s="22">
        <f>Électricité!S5801</f>
        <v>0</v>
      </c>
      <c r="E2164" s="23" t="str">
        <f t="shared" si="70"/>
        <v>08/30/2019 01:00:00 AM</v>
      </c>
      <c r="F2164" s="23" t="str">
        <f t="shared" si="69"/>
        <v>Aug</v>
      </c>
    </row>
    <row r="2165" spans="1:6" x14ac:dyDescent="0.4">
      <c r="A2165" s="20">
        <f>Électricité!N5802</f>
        <v>43707</v>
      </c>
      <c r="B2165" s="21">
        <f>Électricité!O5802</f>
        <v>8.333333333333337E-2</v>
      </c>
      <c r="C2165" s="22">
        <f>Électricité!P5802</f>
        <v>0</v>
      </c>
      <c r="D2165" s="22">
        <f>Électricité!S5802</f>
        <v>0</v>
      </c>
      <c r="E2165" s="23" t="str">
        <f t="shared" si="70"/>
        <v>08/30/2019 02:00:00 AM</v>
      </c>
      <c r="F2165" s="23" t="str">
        <f t="shared" si="69"/>
        <v>Aug</v>
      </c>
    </row>
    <row r="2166" spans="1:6" x14ac:dyDescent="0.4">
      <c r="A2166" s="20">
        <f>Électricité!N5803</f>
        <v>43707</v>
      </c>
      <c r="B2166" s="21">
        <f>Électricité!O5803</f>
        <v>0.12500000000000006</v>
      </c>
      <c r="C2166" s="22">
        <f>Électricité!P5803</f>
        <v>0</v>
      </c>
      <c r="D2166" s="22">
        <f>Électricité!S5803</f>
        <v>0</v>
      </c>
      <c r="E2166" s="23" t="str">
        <f t="shared" si="70"/>
        <v>08/30/2019 03:00:00 AM</v>
      </c>
      <c r="F2166" s="23" t="str">
        <f t="shared" si="69"/>
        <v>Aug</v>
      </c>
    </row>
    <row r="2167" spans="1:6" x14ac:dyDescent="0.4">
      <c r="A2167" s="20">
        <f>Électricité!N5804</f>
        <v>43707</v>
      </c>
      <c r="B2167" s="21">
        <f>Électricité!O5804</f>
        <v>0.16666666666666669</v>
      </c>
      <c r="C2167" s="22">
        <f>Électricité!P5804</f>
        <v>0</v>
      </c>
      <c r="D2167" s="22">
        <f>Électricité!S5804</f>
        <v>0</v>
      </c>
      <c r="E2167" s="23" t="str">
        <f t="shared" si="70"/>
        <v>08/30/2019 04:00:00 AM</v>
      </c>
      <c r="F2167" s="23" t="str">
        <f t="shared" si="69"/>
        <v>Aug</v>
      </c>
    </row>
    <row r="2168" spans="1:6" x14ac:dyDescent="0.4">
      <c r="A2168" s="20">
        <f>Électricité!N5805</f>
        <v>43707</v>
      </c>
      <c r="B2168" s="21">
        <f>Électricité!O5805</f>
        <v>0.20833333333333337</v>
      </c>
      <c r="C2168" s="22">
        <f>Électricité!P5805</f>
        <v>0</v>
      </c>
      <c r="D2168" s="22">
        <f>Électricité!S5805</f>
        <v>0</v>
      </c>
      <c r="E2168" s="23" t="str">
        <f t="shared" si="70"/>
        <v>08/30/2019 05:00:00 AM</v>
      </c>
      <c r="F2168" s="23" t="str">
        <f t="shared" si="69"/>
        <v>Aug</v>
      </c>
    </row>
    <row r="2169" spans="1:6" x14ac:dyDescent="0.4">
      <c r="A2169" s="20">
        <f>Électricité!N5806</f>
        <v>43707</v>
      </c>
      <c r="B2169" s="21">
        <f>Électricité!O5806</f>
        <v>0.25</v>
      </c>
      <c r="C2169" s="22">
        <f>Électricité!P5806</f>
        <v>0</v>
      </c>
      <c r="D2169" s="22">
        <f>Électricité!S5806</f>
        <v>0</v>
      </c>
      <c r="E2169" s="23" t="str">
        <f t="shared" si="70"/>
        <v>08/30/2019 06:00:00 AM</v>
      </c>
      <c r="F2169" s="23" t="str">
        <f t="shared" si="69"/>
        <v>Aug</v>
      </c>
    </row>
    <row r="2170" spans="1:6" x14ac:dyDescent="0.4">
      <c r="A2170" s="20">
        <f>Électricité!N5807</f>
        <v>43707</v>
      </c>
      <c r="B2170" s="21">
        <f>Électricité!O5807</f>
        <v>0.29166666666666669</v>
      </c>
      <c r="C2170" s="22">
        <f>Électricité!P5807</f>
        <v>0</v>
      </c>
      <c r="D2170" s="22">
        <f>Électricité!S5807</f>
        <v>0</v>
      </c>
      <c r="E2170" s="23" t="str">
        <f t="shared" si="70"/>
        <v>08/30/2019 07:00:00 AM</v>
      </c>
      <c r="F2170" s="23" t="str">
        <f t="shared" si="69"/>
        <v>Aug</v>
      </c>
    </row>
    <row r="2171" spans="1:6" x14ac:dyDescent="0.4">
      <c r="A2171" s="20">
        <f>Électricité!N5808</f>
        <v>43707</v>
      </c>
      <c r="B2171" s="21">
        <f>Électricité!O5808</f>
        <v>0.33333333333333337</v>
      </c>
      <c r="C2171" s="22">
        <f>Électricité!P5808</f>
        <v>0</v>
      </c>
      <c r="D2171" s="22">
        <f>Électricité!S5808</f>
        <v>0</v>
      </c>
      <c r="E2171" s="23" t="str">
        <f t="shared" si="70"/>
        <v>08/30/2019 08:00:00 AM</v>
      </c>
      <c r="F2171" s="23" t="str">
        <f t="shared" si="69"/>
        <v>Aug</v>
      </c>
    </row>
    <row r="2172" spans="1:6" x14ac:dyDescent="0.4">
      <c r="A2172" s="20">
        <f>Électricité!N5809</f>
        <v>43707</v>
      </c>
      <c r="B2172" s="21">
        <f>Électricité!O5809</f>
        <v>0.375</v>
      </c>
      <c r="C2172" s="22">
        <f>Électricité!P5809</f>
        <v>0</v>
      </c>
      <c r="D2172" s="22">
        <f>Électricité!S5809</f>
        <v>0</v>
      </c>
      <c r="E2172" s="23" t="str">
        <f t="shared" si="70"/>
        <v>08/30/2019 09:00:00 AM</v>
      </c>
      <c r="F2172" s="23" t="str">
        <f t="shared" si="69"/>
        <v>Aug</v>
      </c>
    </row>
    <row r="2173" spans="1:6" x14ac:dyDescent="0.4">
      <c r="A2173" s="20">
        <f>Électricité!N5810</f>
        <v>43707</v>
      </c>
      <c r="B2173" s="21">
        <f>Électricité!O5810</f>
        <v>0.41666666666666669</v>
      </c>
      <c r="C2173" s="22">
        <f>Électricité!P5810</f>
        <v>0</v>
      </c>
      <c r="D2173" s="22">
        <f>Électricité!S5810</f>
        <v>0</v>
      </c>
      <c r="E2173" s="23" t="str">
        <f t="shared" si="70"/>
        <v>08/30/2019 10:00:00 AM</v>
      </c>
      <c r="F2173" s="23" t="str">
        <f t="shared" si="69"/>
        <v>Aug</v>
      </c>
    </row>
    <row r="2174" spans="1:6" x14ac:dyDescent="0.4">
      <c r="A2174" s="20">
        <f>Électricité!N5811</f>
        <v>43707</v>
      </c>
      <c r="B2174" s="21">
        <f>Électricité!O5811</f>
        <v>0.45833333333333337</v>
      </c>
      <c r="C2174" s="22">
        <f>Électricité!P5811</f>
        <v>0</v>
      </c>
      <c r="D2174" s="22">
        <f>Électricité!S5811</f>
        <v>0</v>
      </c>
      <c r="E2174" s="23" t="str">
        <f t="shared" si="70"/>
        <v>08/30/2019 11:00:00 AM</v>
      </c>
      <c r="F2174" s="23" t="str">
        <f t="shared" si="69"/>
        <v>Aug</v>
      </c>
    </row>
    <row r="2175" spans="1:6" x14ac:dyDescent="0.4">
      <c r="A2175" s="20">
        <f>Électricité!N5812</f>
        <v>43707</v>
      </c>
      <c r="B2175" s="21">
        <f>Électricité!O5812</f>
        <v>0.50000000000000011</v>
      </c>
      <c r="C2175" s="22">
        <f>Électricité!P5812</f>
        <v>0</v>
      </c>
      <c r="D2175" s="22">
        <f>Électricité!S5812</f>
        <v>0</v>
      </c>
      <c r="E2175" s="23" t="str">
        <f t="shared" si="70"/>
        <v>08/30/2019 12:00:00 PM</v>
      </c>
      <c r="F2175" s="23" t="str">
        <f t="shared" si="69"/>
        <v>Aug</v>
      </c>
    </row>
    <row r="2176" spans="1:6" x14ac:dyDescent="0.4">
      <c r="A2176" s="20">
        <f>Électricité!N5813</f>
        <v>43707</v>
      </c>
      <c r="B2176" s="21">
        <f>Électricité!O5813</f>
        <v>0.54166666666666674</v>
      </c>
      <c r="C2176" s="22">
        <f>Électricité!P5813</f>
        <v>0</v>
      </c>
      <c r="D2176" s="22">
        <f>Électricité!S5813</f>
        <v>0</v>
      </c>
      <c r="E2176" s="23" t="str">
        <f t="shared" si="70"/>
        <v>08/30/2019 01:00:00 PM</v>
      </c>
      <c r="F2176" s="23" t="str">
        <f t="shared" si="69"/>
        <v>Aug</v>
      </c>
    </row>
    <row r="2177" spans="1:6" x14ac:dyDescent="0.4">
      <c r="A2177" s="20">
        <f>Électricité!N5814</f>
        <v>43707</v>
      </c>
      <c r="B2177" s="21">
        <f>Électricité!O5814</f>
        <v>0.58333333333333337</v>
      </c>
      <c r="C2177" s="22">
        <f>Électricité!P5814</f>
        <v>0</v>
      </c>
      <c r="D2177" s="22">
        <f>Électricité!S5814</f>
        <v>0</v>
      </c>
      <c r="E2177" s="23" t="str">
        <f t="shared" si="70"/>
        <v>08/30/2019 02:00:00 PM</v>
      </c>
      <c r="F2177" s="23" t="str">
        <f t="shared" si="69"/>
        <v>Aug</v>
      </c>
    </row>
    <row r="2178" spans="1:6" x14ac:dyDescent="0.4">
      <c r="A2178" s="20">
        <f>Électricité!N5815</f>
        <v>43707</v>
      </c>
      <c r="B2178" s="21">
        <f>Électricité!O5815</f>
        <v>0.62500000000000011</v>
      </c>
      <c r="C2178" s="22">
        <f>Électricité!P5815</f>
        <v>0</v>
      </c>
      <c r="D2178" s="22">
        <f>Électricité!S5815</f>
        <v>0</v>
      </c>
      <c r="E2178" s="23" t="str">
        <f t="shared" si="70"/>
        <v>08/30/2019 03:00:00 PM</v>
      </c>
      <c r="F2178" s="23" t="str">
        <f t="shared" si="69"/>
        <v>Aug</v>
      </c>
    </row>
    <row r="2179" spans="1:6" x14ac:dyDescent="0.4">
      <c r="A2179" s="20">
        <f>Électricité!N5816</f>
        <v>43707</v>
      </c>
      <c r="B2179" s="21">
        <f>Électricité!O5816</f>
        <v>0.66666666666666674</v>
      </c>
      <c r="C2179" s="22">
        <f>Électricité!P5816</f>
        <v>0</v>
      </c>
      <c r="D2179" s="22">
        <f>Électricité!S5816</f>
        <v>0</v>
      </c>
      <c r="E2179" s="23" t="str">
        <f t="shared" si="70"/>
        <v>08/30/2019 04:00:00 PM</v>
      </c>
      <c r="F2179" s="23" t="str">
        <f t="shared" ref="F2179:F2242" si="71">TEXT(A2179,"mmm")</f>
        <v>Aug</v>
      </c>
    </row>
    <row r="2180" spans="1:6" x14ac:dyDescent="0.4">
      <c r="A2180" s="20">
        <f>Électricité!N5817</f>
        <v>43707</v>
      </c>
      <c r="B2180" s="21">
        <f>Électricité!O5817</f>
        <v>0.70833333333333337</v>
      </c>
      <c r="C2180" s="22">
        <f>Électricité!P5817</f>
        <v>0</v>
      </c>
      <c r="D2180" s="22">
        <f>Électricité!S5817</f>
        <v>0</v>
      </c>
      <c r="E2180" s="23" t="str">
        <f t="shared" si="70"/>
        <v>08/30/2019 05:00:00 PM</v>
      </c>
      <c r="F2180" s="23" t="str">
        <f t="shared" si="71"/>
        <v>Aug</v>
      </c>
    </row>
    <row r="2181" spans="1:6" x14ac:dyDescent="0.4">
      <c r="A2181" s="20">
        <f>Électricité!N5818</f>
        <v>43707</v>
      </c>
      <c r="B2181" s="21">
        <f>Électricité!O5818</f>
        <v>0.75000000000000011</v>
      </c>
      <c r="C2181" s="22">
        <f>Électricité!P5818</f>
        <v>0</v>
      </c>
      <c r="D2181" s="22">
        <f>Électricité!S5818</f>
        <v>0</v>
      </c>
      <c r="E2181" s="23" t="str">
        <f t="shared" si="70"/>
        <v>08/30/2019 06:00:00 PM</v>
      </c>
      <c r="F2181" s="23" t="str">
        <f t="shared" si="71"/>
        <v>Aug</v>
      </c>
    </row>
    <row r="2182" spans="1:6" x14ac:dyDescent="0.4">
      <c r="A2182" s="20">
        <f>Électricité!N5819</f>
        <v>43707</v>
      </c>
      <c r="B2182" s="21">
        <f>Électricité!O5819</f>
        <v>0.79166666666666674</v>
      </c>
      <c r="C2182" s="22">
        <f>Électricité!P5819</f>
        <v>0</v>
      </c>
      <c r="D2182" s="22">
        <f>Électricité!S5819</f>
        <v>0</v>
      </c>
      <c r="E2182" s="23" t="str">
        <f t="shared" si="70"/>
        <v>08/30/2019 07:00:00 PM</v>
      </c>
      <c r="F2182" s="23" t="str">
        <f t="shared" si="71"/>
        <v>Aug</v>
      </c>
    </row>
    <row r="2183" spans="1:6" x14ac:dyDescent="0.4">
      <c r="A2183" s="20">
        <f>Électricité!N5820</f>
        <v>43707</v>
      </c>
      <c r="B2183" s="21">
        <f>Électricité!O5820</f>
        <v>0.83333333333333337</v>
      </c>
      <c r="C2183" s="22">
        <f>Électricité!P5820</f>
        <v>0</v>
      </c>
      <c r="D2183" s="22">
        <f>Électricité!S5820</f>
        <v>0</v>
      </c>
      <c r="E2183" s="23" t="str">
        <f t="shared" si="70"/>
        <v>08/30/2019 08:00:00 PM</v>
      </c>
      <c r="F2183" s="23" t="str">
        <f t="shared" si="71"/>
        <v>Aug</v>
      </c>
    </row>
    <row r="2184" spans="1:6" x14ac:dyDescent="0.4">
      <c r="A2184" s="20">
        <f>Électricité!N5821</f>
        <v>43707</v>
      </c>
      <c r="B2184" s="21">
        <f>Électricité!O5821</f>
        <v>0.87500000000000011</v>
      </c>
      <c r="C2184" s="22">
        <f>Électricité!P5821</f>
        <v>0</v>
      </c>
      <c r="D2184" s="22">
        <f>Électricité!S5821</f>
        <v>0</v>
      </c>
      <c r="E2184" s="23" t="str">
        <f t="shared" si="70"/>
        <v>08/30/2019 09:00:00 PM</v>
      </c>
      <c r="F2184" s="23" t="str">
        <f t="shared" si="71"/>
        <v>Aug</v>
      </c>
    </row>
    <row r="2185" spans="1:6" x14ac:dyDescent="0.4">
      <c r="A2185" s="20">
        <f>Électricité!N5822</f>
        <v>43707</v>
      </c>
      <c r="B2185" s="21">
        <f>Électricité!O5822</f>
        <v>0.91666666666666674</v>
      </c>
      <c r="C2185" s="22">
        <f>Électricité!P5822</f>
        <v>0</v>
      </c>
      <c r="D2185" s="22">
        <f>Électricité!S5822</f>
        <v>0</v>
      </c>
      <c r="E2185" s="23" t="str">
        <f t="shared" si="70"/>
        <v>08/30/2019 10:00:00 PM</v>
      </c>
      <c r="F2185" s="23" t="str">
        <f t="shared" si="71"/>
        <v>Aug</v>
      </c>
    </row>
    <row r="2186" spans="1:6" x14ac:dyDescent="0.4">
      <c r="A2186" s="20">
        <f>Électricité!N5823</f>
        <v>43707</v>
      </c>
      <c r="B2186" s="21">
        <f>Électricité!O5823</f>
        <v>0.95833333333333337</v>
      </c>
      <c r="C2186" s="22">
        <f>Électricité!P5823</f>
        <v>0</v>
      </c>
      <c r="D2186" s="22">
        <f>Électricité!S5823</f>
        <v>0</v>
      </c>
      <c r="E2186" s="23" t="str">
        <f t="shared" si="70"/>
        <v>08/30/2019 11:00:00 PM</v>
      </c>
      <c r="F2186" s="23" t="str">
        <f t="shared" si="71"/>
        <v>Aug</v>
      </c>
    </row>
    <row r="2187" spans="1:6" x14ac:dyDescent="0.4">
      <c r="A2187" s="20">
        <f>Électricité!N5824</f>
        <v>43708</v>
      </c>
      <c r="B2187" s="21">
        <f>Électricité!O5824</f>
        <v>3.1225022567582528E-17</v>
      </c>
      <c r="C2187" s="22">
        <f>Électricité!P5824</f>
        <v>0</v>
      </c>
      <c r="D2187" s="22">
        <f>Électricité!S5824</f>
        <v>0</v>
      </c>
      <c r="E2187" s="23" t="str">
        <f t="shared" si="70"/>
        <v>08/31/2019 12:00:00 AM</v>
      </c>
      <c r="F2187" s="23" t="str">
        <f t="shared" si="71"/>
        <v>Aug</v>
      </c>
    </row>
    <row r="2188" spans="1:6" x14ac:dyDescent="0.4">
      <c r="A2188" s="20">
        <f>Électricité!N5825</f>
        <v>43708</v>
      </c>
      <c r="B2188" s="21">
        <f>Électricité!O5825</f>
        <v>4.1666666666666699E-2</v>
      </c>
      <c r="C2188" s="22">
        <f>Électricité!P5825</f>
        <v>0</v>
      </c>
      <c r="D2188" s="22">
        <f>Électricité!S5825</f>
        <v>0</v>
      </c>
      <c r="E2188" s="23" t="str">
        <f t="shared" ref="E2188:E2251" si="72">CONCATENATE(TEXT(A2188,"mm/dd/yyyy")," ",TEXT(B2188,"hh:mm:ss AM/PM"))</f>
        <v>08/31/2019 01:00:00 AM</v>
      </c>
      <c r="F2188" s="23" t="str">
        <f t="shared" si="71"/>
        <v>Aug</v>
      </c>
    </row>
    <row r="2189" spans="1:6" x14ac:dyDescent="0.4">
      <c r="A2189" s="20">
        <f>Électricité!N5826</f>
        <v>43708</v>
      </c>
      <c r="B2189" s="21">
        <f>Électricité!O5826</f>
        <v>8.333333333333337E-2</v>
      </c>
      <c r="C2189" s="22">
        <f>Électricité!P5826</f>
        <v>0</v>
      </c>
      <c r="D2189" s="22">
        <f>Électricité!S5826</f>
        <v>0</v>
      </c>
      <c r="E2189" s="23" t="str">
        <f t="shared" si="72"/>
        <v>08/31/2019 02:00:00 AM</v>
      </c>
      <c r="F2189" s="23" t="str">
        <f t="shared" si="71"/>
        <v>Aug</v>
      </c>
    </row>
    <row r="2190" spans="1:6" x14ac:dyDescent="0.4">
      <c r="A2190" s="20">
        <f>Électricité!N5827</f>
        <v>43708</v>
      </c>
      <c r="B2190" s="21">
        <f>Électricité!O5827</f>
        <v>0.12500000000000006</v>
      </c>
      <c r="C2190" s="22">
        <f>Électricité!P5827</f>
        <v>0</v>
      </c>
      <c r="D2190" s="22">
        <f>Électricité!S5827</f>
        <v>0</v>
      </c>
      <c r="E2190" s="23" t="str">
        <f t="shared" si="72"/>
        <v>08/31/2019 03:00:00 AM</v>
      </c>
      <c r="F2190" s="23" t="str">
        <f t="shared" si="71"/>
        <v>Aug</v>
      </c>
    </row>
    <row r="2191" spans="1:6" x14ac:dyDescent="0.4">
      <c r="A2191" s="20">
        <f>Électricité!N5828</f>
        <v>43708</v>
      </c>
      <c r="B2191" s="21">
        <f>Électricité!O5828</f>
        <v>0.16666666666666669</v>
      </c>
      <c r="C2191" s="22">
        <f>Électricité!P5828</f>
        <v>0</v>
      </c>
      <c r="D2191" s="22">
        <f>Électricité!S5828</f>
        <v>0</v>
      </c>
      <c r="E2191" s="23" t="str">
        <f t="shared" si="72"/>
        <v>08/31/2019 04:00:00 AM</v>
      </c>
      <c r="F2191" s="23" t="str">
        <f t="shared" si="71"/>
        <v>Aug</v>
      </c>
    </row>
    <row r="2192" spans="1:6" x14ac:dyDescent="0.4">
      <c r="A2192" s="20">
        <f>Électricité!N5829</f>
        <v>43708</v>
      </c>
      <c r="B2192" s="21">
        <f>Électricité!O5829</f>
        <v>0.20833333333333337</v>
      </c>
      <c r="C2192" s="22">
        <f>Électricité!P5829</f>
        <v>0</v>
      </c>
      <c r="D2192" s="22">
        <f>Électricité!S5829</f>
        <v>0</v>
      </c>
      <c r="E2192" s="23" t="str">
        <f t="shared" si="72"/>
        <v>08/31/2019 05:00:00 AM</v>
      </c>
      <c r="F2192" s="23" t="str">
        <f t="shared" si="71"/>
        <v>Aug</v>
      </c>
    </row>
    <row r="2193" spans="1:6" x14ac:dyDescent="0.4">
      <c r="A2193" s="20">
        <f>Électricité!N5830</f>
        <v>43708</v>
      </c>
      <c r="B2193" s="21">
        <f>Électricité!O5830</f>
        <v>0.25</v>
      </c>
      <c r="C2193" s="22">
        <f>Électricité!P5830</f>
        <v>0</v>
      </c>
      <c r="D2193" s="22">
        <f>Électricité!S5830</f>
        <v>0</v>
      </c>
      <c r="E2193" s="23" t="str">
        <f t="shared" si="72"/>
        <v>08/31/2019 06:00:00 AM</v>
      </c>
      <c r="F2193" s="23" t="str">
        <f t="shared" si="71"/>
        <v>Aug</v>
      </c>
    </row>
    <row r="2194" spans="1:6" x14ac:dyDescent="0.4">
      <c r="A2194" s="20">
        <f>Électricité!N5831</f>
        <v>43708</v>
      </c>
      <c r="B2194" s="21">
        <f>Électricité!O5831</f>
        <v>0.29166666666666669</v>
      </c>
      <c r="C2194" s="22">
        <f>Électricité!P5831</f>
        <v>0</v>
      </c>
      <c r="D2194" s="22">
        <f>Électricité!S5831</f>
        <v>0</v>
      </c>
      <c r="E2194" s="23" t="str">
        <f t="shared" si="72"/>
        <v>08/31/2019 07:00:00 AM</v>
      </c>
      <c r="F2194" s="23" t="str">
        <f t="shared" si="71"/>
        <v>Aug</v>
      </c>
    </row>
    <row r="2195" spans="1:6" x14ac:dyDescent="0.4">
      <c r="A2195" s="20">
        <f>Électricité!N5832</f>
        <v>43708</v>
      </c>
      <c r="B2195" s="21">
        <f>Électricité!O5832</f>
        <v>0.33333333333333337</v>
      </c>
      <c r="C2195" s="22">
        <f>Électricité!P5832</f>
        <v>0</v>
      </c>
      <c r="D2195" s="22">
        <f>Électricité!S5832</f>
        <v>0</v>
      </c>
      <c r="E2195" s="23" t="str">
        <f t="shared" si="72"/>
        <v>08/31/2019 08:00:00 AM</v>
      </c>
      <c r="F2195" s="23" t="str">
        <f t="shared" si="71"/>
        <v>Aug</v>
      </c>
    </row>
    <row r="2196" spans="1:6" x14ac:dyDescent="0.4">
      <c r="A2196" s="20">
        <f>Électricité!N5833</f>
        <v>43708</v>
      </c>
      <c r="B2196" s="21">
        <f>Électricité!O5833</f>
        <v>0.375</v>
      </c>
      <c r="C2196" s="22">
        <f>Électricité!P5833</f>
        <v>0</v>
      </c>
      <c r="D2196" s="22">
        <f>Électricité!S5833</f>
        <v>0</v>
      </c>
      <c r="E2196" s="23" t="str">
        <f t="shared" si="72"/>
        <v>08/31/2019 09:00:00 AM</v>
      </c>
      <c r="F2196" s="23" t="str">
        <f t="shared" si="71"/>
        <v>Aug</v>
      </c>
    </row>
    <row r="2197" spans="1:6" x14ac:dyDescent="0.4">
      <c r="A2197" s="20">
        <f>Électricité!N5834</f>
        <v>43708</v>
      </c>
      <c r="B2197" s="21">
        <f>Électricité!O5834</f>
        <v>0.41666666666666669</v>
      </c>
      <c r="C2197" s="22">
        <f>Électricité!P5834</f>
        <v>0</v>
      </c>
      <c r="D2197" s="22">
        <f>Électricité!S5834</f>
        <v>0</v>
      </c>
      <c r="E2197" s="23" t="str">
        <f t="shared" si="72"/>
        <v>08/31/2019 10:00:00 AM</v>
      </c>
      <c r="F2197" s="23" t="str">
        <f t="shared" si="71"/>
        <v>Aug</v>
      </c>
    </row>
    <row r="2198" spans="1:6" x14ac:dyDescent="0.4">
      <c r="A2198" s="20">
        <f>Électricité!N5835</f>
        <v>43708</v>
      </c>
      <c r="B2198" s="21">
        <f>Électricité!O5835</f>
        <v>0.45833333333333337</v>
      </c>
      <c r="C2198" s="22">
        <f>Électricité!P5835</f>
        <v>0</v>
      </c>
      <c r="D2198" s="22">
        <f>Électricité!S5835</f>
        <v>0</v>
      </c>
      <c r="E2198" s="23" t="str">
        <f t="shared" si="72"/>
        <v>08/31/2019 11:00:00 AM</v>
      </c>
      <c r="F2198" s="23" t="str">
        <f t="shared" si="71"/>
        <v>Aug</v>
      </c>
    </row>
    <row r="2199" spans="1:6" x14ac:dyDescent="0.4">
      <c r="A2199" s="20">
        <f>Électricité!N5836</f>
        <v>43708</v>
      </c>
      <c r="B2199" s="21">
        <f>Électricité!O5836</f>
        <v>0.50000000000000011</v>
      </c>
      <c r="C2199" s="22">
        <f>Électricité!P5836</f>
        <v>0</v>
      </c>
      <c r="D2199" s="22">
        <f>Électricité!S5836</f>
        <v>0</v>
      </c>
      <c r="E2199" s="23" t="str">
        <f t="shared" si="72"/>
        <v>08/31/2019 12:00:00 PM</v>
      </c>
      <c r="F2199" s="23" t="str">
        <f t="shared" si="71"/>
        <v>Aug</v>
      </c>
    </row>
    <row r="2200" spans="1:6" x14ac:dyDescent="0.4">
      <c r="A2200" s="20">
        <f>Électricité!N5837</f>
        <v>43708</v>
      </c>
      <c r="B2200" s="21">
        <f>Électricité!O5837</f>
        <v>0.54166666666666674</v>
      </c>
      <c r="C2200" s="22">
        <f>Électricité!P5837</f>
        <v>0</v>
      </c>
      <c r="D2200" s="22">
        <f>Électricité!S5837</f>
        <v>0</v>
      </c>
      <c r="E2200" s="23" t="str">
        <f t="shared" si="72"/>
        <v>08/31/2019 01:00:00 PM</v>
      </c>
      <c r="F2200" s="23" t="str">
        <f t="shared" si="71"/>
        <v>Aug</v>
      </c>
    </row>
    <row r="2201" spans="1:6" x14ac:dyDescent="0.4">
      <c r="A2201" s="20">
        <f>Électricité!N5838</f>
        <v>43708</v>
      </c>
      <c r="B2201" s="21">
        <f>Électricité!O5838</f>
        <v>0.58333333333333337</v>
      </c>
      <c r="C2201" s="22">
        <f>Électricité!P5838</f>
        <v>0</v>
      </c>
      <c r="D2201" s="22">
        <f>Électricité!S5838</f>
        <v>0</v>
      </c>
      <c r="E2201" s="23" t="str">
        <f t="shared" si="72"/>
        <v>08/31/2019 02:00:00 PM</v>
      </c>
      <c r="F2201" s="23" t="str">
        <f t="shared" si="71"/>
        <v>Aug</v>
      </c>
    </row>
    <row r="2202" spans="1:6" x14ac:dyDescent="0.4">
      <c r="A2202" s="20">
        <f>Électricité!N5839</f>
        <v>43708</v>
      </c>
      <c r="B2202" s="21">
        <f>Électricité!O5839</f>
        <v>0.62500000000000011</v>
      </c>
      <c r="C2202" s="22">
        <f>Électricité!P5839</f>
        <v>0</v>
      </c>
      <c r="D2202" s="22">
        <f>Électricité!S5839</f>
        <v>0</v>
      </c>
      <c r="E2202" s="23" t="str">
        <f t="shared" si="72"/>
        <v>08/31/2019 03:00:00 PM</v>
      </c>
      <c r="F2202" s="23" t="str">
        <f t="shared" si="71"/>
        <v>Aug</v>
      </c>
    </row>
    <row r="2203" spans="1:6" x14ac:dyDescent="0.4">
      <c r="A2203" s="20">
        <f>Électricité!N5840</f>
        <v>43708</v>
      </c>
      <c r="B2203" s="21">
        <f>Électricité!O5840</f>
        <v>0.66666666666666674</v>
      </c>
      <c r="C2203" s="22">
        <f>Électricité!P5840</f>
        <v>0</v>
      </c>
      <c r="D2203" s="22">
        <f>Électricité!S5840</f>
        <v>0</v>
      </c>
      <c r="E2203" s="23" t="str">
        <f t="shared" si="72"/>
        <v>08/31/2019 04:00:00 PM</v>
      </c>
      <c r="F2203" s="23" t="str">
        <f t="shared" si="71"/>
        <v>Aug</v>
      </c>
    </row>
    <row r="2204" spans="1:6" x14ac:dyDescent="0.4">
      <c r="A2204" s="20">
        <f>Électricité!N5841</f>
        <v>43708</v>
      </c>
      <c r="B2204" s="21">
        <f>Électricité!O5841</f>
        <v>0.70833333333333337</v>
      </c>
      <c r="C2204" s="22">
        <f>Électricité!P5841</f>
        <v>0</v>
      </c>
      <c r="D2204" s="22">
        <f>Électricité!S5841</f>
        <v>0</v>
      </c>
      <c r="E2204" s="23" t="str">
        <f t="shared" si="72"/>
        <v>08/31/2019 05:00:00 PM</v>
      </c>
      <c r="F2204" s="23" t="str">
        <f t="shared" si="71"/>
        <v>Aug</v>
      </c>
    </row>
    <row r="2205" spans="1:6" x14ac:dyDescent="0.4">
      <c r="A2205" s="20">
        <f>Électricité!N5842</f>
        <v>43708</v>
      </c>
      <c r="B2205" s="21">
        <f>Électricité!O5842</f>
        <v>0.75000000000000011</v>
      </c>
      <c r="C2205" s="22">
        <f>Électricité!P5842</f>
        <v>0</v>
      </c>
      <c r="D2205" s="22">
        <f>Électricité!S5842</f>
        <v>0</v>
      </c>
      <c r="E2205" s="23" t="str">
        <f t="shared" si="72"/>
        <v>08/31/2019 06:00:00 PM</v>
      </c>
      <c r="F2205" s="23" t="str">
        <f t="shared" si="71"/>
        <v>Aug</v>
      </c>
    </row>
    <row r="2206" spans="1:6" x14ac:dyDescent="0.4">
      <c r="A2206" s="20">
        <f>Électricité!N5843</f>
        <v>43708</v>
      </c>
      <c r="B2206" s="21">
        <f>Électricité!O5843</f>
        <v>0.79166666666666674</v>
      </c>
      <c r="C2206" s="22">
        <f>Électricité!P5843</f>
        <v>0</v>
      </c>
      <c r="D2206" s="22">
        <f>Électricité!S5843</f>
        <v>0</v>
      </c>
      <c r="E2206" s="23" t="str">
        <f t="shared" si="72"/>
        <v>08/31/2019 07:00:00 PM</v>
      </c>
      <c r="F2206" s="23" t="str">
        <f t="shared" si="71"/>
        <v>Aug</v>
      </c>
    </row>
    <row r="2207" spans="1:6" x14ac:dyDescent="0.4">
      <c r="A2207" s="20">
        <f>Électricité!N5844</f>
        <v>43708</v>
      </c>
      <c r="B2207" s="21">
        <f>Électricité!O5844</f>
        <v>0.83333333333333337</v>
      </c>
      <c r="C2207" s="22">
        <f>Électricité!P5844</f>
        <v>0</v>
      </c>
      <c r="D2207" s="22">
        <f>Électricité!S5844</f>
        <v>0</v>
      </c>
      <c r="E2207" s="23" t="str">
        <f t="shared" si="72"/>
        <v>08/31/2019 08:00:00 PM</v>
      </c>
      <c r="F2207" s="23" t="str">
        <f t="shared" si="71"/>
        <v>Aug</v>
      </c>
    </row>
    <row r="2208" spans="1:6" x14ac:dyDescent="0.4">
      <c r="A2208" s="20">
        <f>Électricité!N5845</f>
        <v>43708</v>
      </c>
      <c r="B2208" s="21">
        <f>Électricité!O5845</f>
        <v>0.87500000000000011</v>
      </c>
      <c r="C2208" s="22">
        <f>Électricité!P5845</f>
        <v>0</v>
      </c>
      <c r="D2208" s="22">
        <f>Électricité!S5845</f>
        <v>0</v>
      </c>
      <c r="E2208" s="23" t="str">
        <f t="shared" si="72"/>
        <v>08/31/2019 09:00:00 PM</v>
      </c>
      <c r="F2208" s="23" t="str">
        <f t="shared" si="71"/>
        <v>Aug</v>
      </c>
    </row>
    <row r="2209" spans="1:6" x14ac:dyDescent="0.4">
      <c r="A2209" s="20">
        <f>Électricité!N5846</f>
        <v>43708</v>
      </c>
      <c r="B2209" s="21">
        <f>Électricité!O5846</f>
        <v>0.91666666666666674</v>
      </c>
      <c r="C2209" s="22">
        <f>Électricité!P5846</f>
        <v>0</v>
      </c>
      <c r="D2209" s="22">
        <f>Électricité!S5846</f>
        <v>0</v>
      </c>
      <c r="E2209" s="23" t="str">
        <f t="shared" si="72"/>
        <v>08/31/2019 10:00:00 PM</v>
      </c>
      <c r="F2209" s="23" t="str">
        <f t="shared" si="71"/>
        <v>Aug</v>
      </c>
    </row>
    <row r="2210" spans="1:6" x14ac:dyDescent="0.4">
      <c r="A2210" s="20">
        <f>Électricité!N5847</f>
        <v>43708</v>
      </c>
      <c r="B2210" s="21">
        <f>Électricité!O5847</f>
        <v>0.95833333333333337</v>
      </c>
      <c r="C2210" s="22">
        <f>Électricité!P5847</f>
        <v>0</v>
      </c>
      <c r="D2210" s="22">
        <f>Électricité!S5847</f>
        <v>0</v>
      </c>
      <c r="E2210" s="23" t="str">
        <f t="shared" si="72"/>
        <v>08/31/2019 11:00:00 PM</v>
      </c>
      <c r="F2210" s="23" t="str">
        <f t="shared" si="71"/>
        <v>Aug</v>
      </c>
    </row>
    <row r="2211" spans="1:6" x14ac:dyDescent="0.4">
      <c r="A2211" s="20">
        <f>Électricité!N5848</f>
        <v>43709</v>
      </c>
      <c r="B2211" s="21">
        <f>Électricité!O5848</f>
        <v>3.1225022567582528E-17</v>
      </c>
      <c r="C2211" s="22">
        <f>Électricité!P5848</f>
        <v>0</v>
      </c>
      <c r="D2211" s="22">
        <f>Électricité!S5848</f>
        <v>0</v>
      </c>
      <c r="E2211" s="23" t="str">
        <f t="shared" si="72"/>
        <v>09/01/2019 12:00:00 AM</v>
      </c>
      <c r="F2211" s="23" t="str">
        <f t="shared" si="71"/>
        <v>Sep</v>
      </c>
    </row>
    <row r="2212" spans="1:6" x14ac:dyDescent="0.4">
      <c r="A2212" s="20">
        <f>Électricité!N5849</f>
        <v>43709</v>
      </c>
      <c r="B2212" s="21">
        <f>Électricité!O5849</f>
        <v>4.1666666666666699E-2</v>
      </c>
      <c r="C2212" s="22">
        <f>Électricité!P5849</f>
        <v>0</v>
      </c>
      <c r="D2212" s="22">
        <f>Électricité!S5849</f>
        <v>0</v>
      </c>
      <c r="E2212" s="23" t="str">
        <f t="shared" si="72"/>
        <v>09/01/2019 01:00:00 AM</v>
      </c>
      <c r="F2212" s="23" t="str">
        <f t="shared" si="71"/>
        <v>Sep</v>
      </c>
    </row>
    <row r="2213" spans="1:6" x14ac:dyDescent="0.4">
      <c r="A2213" s="20">
        <f>Électricité!N5850</f>
        <v>43709</v>
      </c>
      <c r="B2213" s="21">
        <f>Électricité!O5850</f>
        <v>8.333333333333337E-2</v>
      </c>
      <c r="C2213" s="22">
        <f>Électricité!P5850</f>
        <v>0</v>
      </c>
      <c r="D2213" s="22">
        <f>Électricité!S5850</f>
        <v>0</v>
      </c>
      <c r="E2213" s="23" t="str">
        <f t="shared" si="72"/>
        <v>09/01/2019 02:00:00 AM</v>
      </c>
      <c r="F2213" s="23" t="str">
        <f t="shared" si="71"/>
        <v>Sep</v>
      </c>
    </row>
    <row r="2214" spans="1:6" x14ac:dyDescent="0.4">
      <c r="A2214" s="20">
        <f>Électricité!N5851</f>
        <v>43709</v>
      </c>
      <c r="B2214" s="21">
        <f>Électricité!O5851</f>
        <v>0.12500000000000006</v>
      </c>
      <c r="C2214" s="22">
        <f>Électricité!P5851</f>
        <v>0</v>
      </c>
      <c r="D2214" s="22">
        <f>Électricité!S5851</f>
        <v>0</v>
      </c>
      <c r="E2214" s="23" t="str">
        <f t="shared" si="72"/>
        <v>09/01/2019 03:00:00 AM</v>
      </c>
      <c r="F2214" s="23" t="str">
        <f t="shared" si="71"/>
        <v>Sep</v>
      </c>
    </row>
    <row r="2215" spans="1:6" x14ac:dyDescent="0.4">
      <c r="A2215" s="20">
        <f>Électricité!N5852</f>
        <v>43709</v>
      </c>
      <c r="B2215" s="21">
        <f>Électricité!O5852</f>
        <v>0.16666666666666669</v>
      </c>
      <c r="C2215" s="22">
        <f>Électricité!P5852</f>
        <v>0</v>
      </c>
      <c r="D2215" s="22">
        <f>Électricité!S5852</f>
        <v>0</v>
      </c>
      <c r="E2215" s="23" t="str">
        <f t="shared" si="72"/>
        <v>09/01/2019 04:00:00 AM</v>
      </c>
      <c r="F2215" s="23" t="str">
        <f t="shared" si="71"/>
        <v>Sep</v>
      </c>
    </row>
    <row r="2216" spans="1:6" x14ac:dyDescent="0.4">
      <c r="A2216" s="20">
        <f>Électricité!N5853</f>
        <v>43709</v>
      </c>
      <c r="B2216" s="21">
        <f>Électricité!O5853</f>
        <v>0.20833333333333337</v>
      </c>
      <c r="C2216" s="22">
        <f>Électricité!P5853</f>
        <v>0</v>
      </c>
      <c r="D2216" s="22">
        <f>Électricité!S5853</f>
        <v>0</v>
      </c>
      <c r="E2216" s="23" t="str">
        <f t="shared" si="72"/>
        <v>09/01/2019 05:00:00 AM</v>
      </c>
      <c r="F2216" s="23" t="str">
        <f t="shared" si="71"/>
        <v>Sep</v>
      </c>
    </row>
    <row r="2217" spans="1:6" x14ac:dyDescent="0.4">
      <c r="A2217" s="20">
        <f>Électricité!N5854</f>
        <v>43709</v>
      </c>
      <c r="B2217" s="21">
        <f>Électricité!O5854</f>
        <v>0.25</v>
      </c>
      <c r="C2217" s="22">
        <f>Électricité!P5854</f>
        <v>0</v>
      </c>
      <c r="D2217" s="22">
        <f>Électricité!S5854</f>
        <v>0</v>
      </c>
      <c r="E2217" s="23" t="str">
        <f t="shared" si="72"/>
        <v>09/01/2019 06:00:00 AM</v>
      </c>
      <c r="F2217" s="23" t="str">
        <f t="shared" si="71"/>
        <v>Sep</v>
      </c>
    </row>
    <row r="2218" spans="1:6" x14ac:dyDescent="0.4">
      <c r="A2218" s="20">
        <f>Électricité!N5855</f>
        <v>43709</v>
      </c>
      <c r="B2218" s="21">
        <f>Électricité!O5855</f>
        <v>0.29166666666666669</v>
      </c>
      <c r="C2218" s="22">
        <f>Électricité!P5855</f>
        <v>0</v>
      </c>
      <c r="D2218" s="22">
        <f>Électricité!S5855</f>
        <v>0</v>
      </c>
      <c r="E2218" s="23" t="str">
        <f t="shared" si="72"/>
        <v>09/01/2019 07:00:00 AM</v>
      </c>
      <c r="F2218" s="23" t="str">
        <f t="shared" si="71"/>
        <v>Sep</v>
      </c>
    </row>
    <row r="2219" spans="1:6" x14ac:dyDescent="0.4">
      <c r="A2219" s="20">
        <f>Électricité!N5856</f>
        <v>43709</v>
      </c>
      <c r="B2219" s="21">
        <f>Électricité!O5856</f>
        <v>0.33333333333333337</v>
      </c>
      <c r="C2219" s="22">
        <f>Électricité!P5856</f>
        <v>0</v>
      </c>
      <c r="D2219" s="22">
        <f>Électricité!S5856</f>
        <v>0</v>
      </c>
      <c r="E2219" s="23" t="str">
        <f t="shared" si="72"/>
        <v>09/01/2019 08:00:00 AM</v>
      </c>
      <c r="F2219" s="23" t="str">
        <f t="shared" si="71"/>
        <v>Sep</v>
      </c>
    </row>
    <row r="2220" spans="1:6" x14ac:dyDescent="0.4">
      <c r="A2220" s="20">
        <f>Électricité!N5857</f>
        <v>43709</v>
      </c>
      <c r="B2220" s="21">
        <f>Électricité!O5857</f>
        <v>0.375</v>
      </c>
      <c r="C2220" s="22">
        <f>Électricité!P5857</f>
        <v>0</v>
      </c>
      <c r="D2220" s="22">
        <f>Électricité!S5857</f>
        <v>0</v>
      </c>
      <c r="E2220" s="23" t="str">
        <f t="shared" si="72"/>
        <v>09/01/2019 09:00:00 AM</v>
      </c>
      <c r="F2220" s="23" t="str">
        <f t="shared" si="71"/>
        <v>Sep</v>
      </c>
    </row>
    <row r="2221" spans="1:6" x14ac:dyDescent="0.4">
      <c r="A2221" s="20">
        <f>Électricité!N5858</f>
        <v>43709</v>
      </c>
      <c r="B2221" s="21">
        <f>Électricité!O5858</f>
        <v>0.41666666666666669</v>
      </c>
      <c r="C2221" s="22">
        <f>Électricité!P5858</f>
        <v>0</v>
      </c>
      <c r="D2221" s="22">
        <f>Électricité!S5858</f>
        <v>0</v>
      </c>
      <c r="E2221" s="23" t="str">
        <f t="shared" si="72"/>
        <v>09/01/2019 10:00:00 AM</v>
      </c>
      <c r="F2221" s="23" t="str">
        <f t="shared" si="71"/>
        <v>Sep</v>
      </c>
    </row>
    <row r="2222" spans="1:6" x14ac:dyDescent="0.4">
      <c r="A2222" s="20">
        <f>Électricité!N5859</f>
        <v>43709</v>
      </c>
      <c r="B2222" s="21">
        <f>Électricité!O5859</f>
        <v>0.45833333333333337</v>
      </c>
      <c r="C2222" s="22">
        <f>Électricité!P5859</f>
        <v>0</v>
      </c>
      <c r="D2222" s="22">
        <f>Électricité!S5859</f>
        <v>0</v>
      </c>
      <c r="E2222" s="23" t="str">
        <f t="shared" si="72"/>
        <v>09/01/2019 11:00:00 AM</v>
      </c>
      <c r="F2222" s="23" t="str">
        <f t="shared" si="71"/>
        <v>Sep</v>
      </c>
    </row>
    <row r="2223" spans="1:6" x14ac:dyDescent="0.4">
      <c r="A2223" s="20">
        <f>Électricité!N5860</f>
        <v>43709</v>
      </c>
      <c r="B2223" s="21">
        <f>Électricité!O5860</f>
        <v>0.50000000000000011</v>
      </c>
      <c r="C2223" s="22">
        <f>Électricité!P5860</f>
        <v>0</v>
      </c>
      <c r="D2223" s="22">
        <f>Électricité!S5860</f>
        <v>0</v>
      </c>
      <c r="E2223" s="23" t="str">
        <f t="shared" si="72"/>
        <v>09/01/2019 12:00:00 PM</v>
      </c>
      <c r="F2223" s="23" t="str">
        <f t="shared" si="71"/>
        <v>Sep</v>
      </c>
    </row>
    <row r="2224" spans="1:6" x14ac:dyDescent="0.4">
      <c r="A2224" s="20">
        <f>Électricité!N5861</f>
        <v>43709</v>
      </c>
      <c r="B2224" s="21">
        <f>Électricité!O5861</f>
        <v>0.54166666666666674</v>
      </c>
      <c r="C2224" s="22">
        <f>Électricité!P5861</f>
        <v>0</v>
      </c>
      <c r="D2224" s="22">
        <f>Électricité!S5861</f>
        <v>0</v>
      </c>
      <c r="E2224" s="23" t="str">
        <f t="shared" si="72"/>
        <v>09/01/2019 01:00:00 PM</v>
      </c>
      <c r="F2224" s="23" t="str">
        <f t="shared" si="71"/>
        <v>Sep</v>
      </c>
    </row>
    <row r="2225" spans="1:6" x14ac:dyDescent="0.4">
      <c r="A2225" s="20">
        <f>Électricité!N5862</f>
        <v>43709</v>
      </c>
      <c r="B2225" s="21">
        <f>Électricité!O5862</f>
        <v>0.58333333333333337</v>
      </c>
      <c r="C2225" s="22">
        <f>Électricité!P5862</f>
        <v>0</v>
      </c>
      <c r="D2225" s="22">
        <f>Électricité!S5862</f>
        <v>0</v>
      </c>
      <c r="E2225" s="23" t="str">
        <f t="shared" si="72"/>
        <v>09/01/2019 02:00:00 PM</v>
      </c>
      <c r="F2225" s="23" t="str">
        <f t="shared" si="71"/>
        <v>Sep</v>
      </c>
    </row>
    <row r="2226" spans="1:6" x14ac:dyDescent="0.4">
      <c r="A2226" s="20">
        <f>Électricité!N5863</f>
        <v>43709</v>
      </c>
      <c r="B2226" s="21">
        <f>Électricité!O5863</f>
        <v>0.62500000000000011</v>
      </c>
      <c r="C2226" s="22">
        <f>Électricité!P5863</f>
        <v>0</v>
      </c>
      <c r="D2226" s="22">
        <f>Électricité!S5863</f>
        <v>0</v>
      </c>
      <c r="E2226" s="23" t="str">
        <f t="shared" si="72"/>
        <v>09/01/2019 03:00:00 PM</v>
      </c>
      <c r="F2226" s="23" t="str">
        <f t="shared" si="71"/>
        <v>Sep</v>
      </c>
    </row>
    <row r="2227" spans="1:6" x14ac:dyDescent="0.4">
      <c r="A2227" s="20">
        <f>Électricité!N5864</f>
        <v>43709</v>
      </c>
      <c r="B2227" s="21">
        <f>Électricité!O5864</f>
        <v>0.66666666666666674</v>
      </c>
      <c r="C2227" s="22">
        <f>Électricité!P5864</f>
        <v>0</v>
      </c>
      <c r="D2227" s="22">
        <f>Électricité!S5864</f>
        <v>0</v>
      </c>
      <c r="E2227" s="23" t="str">
        <f t="shared" si="72"/>
        <v>09/01/2019 04:00:00 PM</v>
      </c>
      <c r="F2227" s="23" t="str">
        <f t="shared" si="71"/>
        <v>Sep</v>
      </c>
    </row>
    <row r="2228" spans="1:6" x14ac:dyDescent="0.4">
      <c r="A2228" s="20">
        <f>Électricité!N5865</f>
        <v>43709</v>
      </c>
      <c r="B2228" s="21">
        <f>Électricité!O5865</f>
        <v>0.70833333333333337</v>
      </c>
      <c r="C2228" s="22">
        <f>Électricité!P5865</f>
        <v>0</v>
      </c>
      <c r="D2228" s="22">
        <f>Électricité!S5865</f>
        <v>0</v>
      </c>
      <c r="E2228" s="23" t="str">
        <f t="shared" si="72"/>
        <v>09/01/2019 05:00:00 PM</v>
      </c>
      <c r="F2228" s="23" t="str">
        <f t="shared" si="71"/>
        <v>Sep</v>
      </c>
    </row>
    <row r="2229" spans="1:6" x14ac:dyDescent="0.4">
      <c r="A2229" s="20">
        <f>Électricité!N5866</f>
        <v>43709</v>
      </c>
      <c r="B2229" s="21">
        <f>Électricité!O5866</f>
        <v>0.75000000000000011</v>
      </c>
      <c r="C2229" s="22">
        <f>Électricité!P5866</f>
        <v>0</v>
      </c>
      <c r="D2229" s="22">
        <f>Électricité!S5866</f>
        <v>0</v>
      </c>
      <c r="E2229" s="23" t="str">
        <f t="shared" si="72"/>
        <v>09/01/2019 06:00:00 PM</v>
      </c>
      <c r="F2229" s="23" t="str">
        <f t="shared" si="71"/>
        <v>Sep</v>
      </c>
    </row>
    <row r="2230" spans="1:6" x14ac:dyDescent="0.4">
      <c r="A2230" s="20">
        <f>Électricité!N5867</f>
        <v>43709</v>
      </c>
      <c r="B2230" s="21">
        <f>Électricité!O5867</f>
        <v>0.79166666666666674</v>
      </c>
      <c r="C2230" s="22">
        <f>Électricité!P5867</f>
        <v>0</v>
      </c>
      <c r="D2230" s="22">
        <f>Électricité!S5867</f>
        <v>0</v>
      </c>
      <c r="E2230" s="23" t="str">
        <f t="shared" si="72"/>
        <v>09/01/2019 07:00:00 PM</v>
      </c>
      <c r="F2230" s="23" t="str">
        <f t="shared" si="71"/>
        <v>Sep</v>
      </c>
    </row>
    <row r="2231" spans="1:6" x14ac:dyDescent="0.4">
      <c r="A2231" s="20">
        <f>Électricité!N5868</f>
        <v>43709</v>
      </c>
      <c r="B2231" s="21">
        <f>Électricité!O5868</f>
        <v>0.83333333333333337</v>
      </c>
      <c r="C2231" s="22">
        <f>Électricité!P5868</f>
        <v>0</v>
      </c>
      <c r="D2231" s="22">
        <f>Électricité!S5868</f>
        <v>0</v>
      </c>
      <c r="E2231" s="23" t="str">
        <f t="shared" si="72"/>
        <v>09/01/2019 08:00:00 PM</v>
      </c>
      <c r="F2231" s="23" t="str">
        <f t="shared" si="71"/>
        <v>Sep</v>
      </c>
    </row>
    <row r="2232" spans="1:6" x14ac:dyDescent="0.4">
      <c r="A2232" s="20">
        <f>Électricité!N5869</f>
        <v>43709</v>
      </c>
      <c r="B2232" s="21">
        <f>Électricité!O5869</f>
        <v>0.87500000000000011</v>
      </c>
      <c r="C2232" s="22">
        <f>Électricité!P5869</f>
        <v>0</v>
      </c>
      <c r="D2232" s="22">
        <f>Électricité!S5869</f>
        <v>0</v>
      </c>
      <c r="E2232" s="23" t="str">
        <f t="shared" si="72"/>
        <v>09/01/2019 09:00:00 PM</v>
      </c>
      <c r="F2232" s="23" t="str">
        <f t="shared" si="71"/>
        <v>Sep</v>
      </c>
    </row>
    <row r="2233" spans="1:6" x14ac:dyDescent="0.4">
      <c r="A2233" s="20">
        <f>Électricité!N5870</f>
        <v>43709</v>
      </c>
      <c r="B2233" s="21">
        <f>Électricité!O5870</f>
        <v>0.91666666666666674</v>
      </c>
      <c r="C2233" s="22">
        <f>Électricité!P5870</f>
        <v>0</v>
      </c>
      <c r="D2233" s="22">
        <f>Électricité!S5870</f>
        <v>0</v>
      </c>
      <c r="E2233" s="23" t="str">
        <f t="shared" si="72"/>
        <v>09/01/2019 10:00:00 PM</v>
      </c>
      <c r="F2233" s="23" t="str">
        <f t="shared" si="71"/>
        <v>Sep</v>
      </c>
    </row>
    <row r="2234" spans="1:6" x14ac:dyDescent="0.4">
      <c r="A2234" s="20">
        <f>Électricité!N5871</f>
        <v>43709</v>
      </c>
      <c r="B2234" s="21">
        <f>Électricité!O5871</f>
        <v>0.95833333333333337</v>
      </c>
      <c r="C2234" s="22">
        <f>Électricité!P5871</f>
        <v>0</v>
      </c>
      <c r="D2234" s="22">
        <f>Électricité!S5871</f>
        <v>0</v>
      </c>
      <c r="E2234" s="23" t="str">
        <f t="shared" si="72"/>
        <v>09/01/2019 11:00:00 PM</v>
      </c>
      <c r="F2234" s="23" t="str">
        <f t="shared" si="71"/>
        <v>Sep</v>
      </c>
    </row>
    <row r="2235" spans="1:6" x14ac:dyDescent="0.4">
      <c r="A2235" s="20">
        <f>Électricité!N5872</f>
        <v>43710</v>
      </c>
      <c r="B2235" s="21">
        <f>Électricité!O5872</f>
        <v>3.1225022567582528E-17</v>
      </c>
      <c r="C2235" s="22">
        <f>Électricité!P5872</f>
        <v>0</v>
      </c>
      <c r="D2235" s="22">
        <f>Électricité!S5872</f>
        <v>0</v>
      </c>
      <c r="E2235" s="23" t="str">
        <f t="shared" si="72"/>
        <v>09/02/2019 12:00:00 AM</v>
      </c>
      <c r="F2235" s="23" t="str">
        <f t="shared" si="71"/>
        <v>Sep</v>
      </c>
    </row>
    <row r="2236" spans="1:6" x14ac:dyDescent="0.4">
      <c r="A2236" s="20">
        <f>Électricité!N5873</f>
        <v>43710</v>
      </c>
      <c r="B2236" s="21">
        <f>Électricité!O5873</f>
        <v>4.1666666666666699E-2</v>
      </c>
      <c r="C2236" s="22">
        <f>Électricité!P5873</f>
        <v>0</v>
      </c>
      <c r="D2236" s="22">
        <f>Électricité!S5873</f>
        <v>0</v>
      </c>
      <c r="E2236" s="23" t="str">
        <f t="shared" si="72"/>
        <v>09/02/2019 01:00:00 AM</v>
      </c>
      <c r="F2236" s="23" t="str">
        <f t="shared" si="71"/>
        <v>Sep</v>
      </c>
    </row>
    <row r="2237" spans="1:6" x14ac:dyDescent="0.4">
      <c r="A2237" s="20">
        <f>Électricité!N5874</f>
        <v>43710</v>
      </c>
      <c r="B2237" s="21">
        <f>Électricité!O5874</f>
        <v>8.333333333333337E-2</v>
      </c>
      <c r="C2237" s="22">
        <f>Électricité!P5874</f>
        <v>0</v>
      </c>
      <c r="D2237" s="22">
        <f>Électricité!S5874</f>
        <v>0</v>
      </c>
      <c r="E2237" s="23" t="str">
        <f t="shared" si="72"/>
        <v>09/02/2019 02:00:00 AM</v>
      </c>
      <c r="F2237" s="23" t="str">
        <f t="shared" si="71"/>
        <v>Sep</v>
      </c>
    </row>
    <row r="2238" spans="1:6" x14ac:dyDescent="0.4">
      <c r="A2238" s="20">
        <f>Électricité!N5875</f>
        <v>43710</v>
      </c>
      <c r="B2238" s="21">
        <f>Électricité!O5875</f>
        <v>0.12500000000000006</v>
      </c>
      <c r="C2238" s="22">
        <f>Électricité!P5875</f>
        <v>0</v>
      </c>
      <c r="D2238" s="22">
        <f>Électricité!S5875</f>
        <v>0</v>
      </c>
      <c r="E2238" s="23" t="str">
        <f t="shared" si="72"/>
        <v>09/02/2019 03:00:00 AM</v>
      </c>
      <c r="F2238" s="23" t="str">
        <f t="shared" si="71"/>
        <v>Sep</v>
      </c>
    </row>
    <row r="2239" spans="1:6" x14ac:dyDescent="0.4">
      <c r="A2239" s="20">
        <f>Électricité!N5876</f>
        <v>43710</v>
      </c>
      <c r="B2239" s="21">
        <f>Électricité!O5876</f>
        <v>0.16666666666666669</v>
      </c>
      <c r="C2239" s="22">
        <f>Électricité!P5876</f>
        <v>0</v>
      </c>
      <c r="D2239" s="22">
        <f>Électricité!S5876</f>
        <v>0</v>
      </c>
      <c r="E2239" s="23" t="str">
        <f t="shared" si="72"/>
        <v>09/02/2019 04:00:00 AM</v>
      </c>
      <c r="F2239" s="23" t="str">
        <f t="shared" si="71"/>
        <v>Sep</v>
      </c>
    </row>
    <row r="2240" spans="1:6" x14ac:dyDescent="0.4">
      <c r="A2240" s="20">
        <f>Électricité!N5877</f>
        <v>43710</v>
      </c>
      <c r="B2240" s="21">
        <f>Électricité!O5877</f>
        <v>0.20833333333333337</v>
      </c>
      <c r="C2240" s="22">
        <f>Électricité!P5877</f>
        <v>0</v>
      </c>
      <c r="D2240" s="22">
        <f>Électricité!S5877</f>
        <v>0</v>
      </c>
      <c r="E2240" s="23" t="str">
        <f t="shared" si="72"/>
        <v>09/02/2019 05:00:00 AM</v>
      </c>
      <c r="F2240" s="23" t="str">
        <f t="shared" si="71"/>
        <v>Sep</v>
      </c>
    </row>
    <row r="2241" spans="1:6" x14ac:dyDescent="0.4">
      <c r="A2241" s="20">
        <f>Électricité!N5878</f>
        <v>43710</v>
      </c>
      <c r="B2241" s="21">
        <f>Électricité!O5878</f>
        <v>0.25</v>
      </c>
      <c r="C2241" s="22">
        <f>Électricité!P5878</f>
        <v>0</v>
      </c>
      <c r="D2241" s="22">
        <f>Électricité!S5878</f>
        <v>0</v>
      </c>
      <c r="E2241" s="23" t="str">
        <f t="shared" si="72"/>
        <v>09/02/2019 06:00:00 AM</v>
      </c>
      <c r="F2241" s="23" t="str">
        <f t="shared" si="71"/>
        <v>Sep</v>
      </c>
    </row>
    <row r="2242" spans="1:6" x14ac:dyDescent="0.4">
      <c r="A2242" s="20">
        <f>Électricité!N5879</f>
        <v>43710</v>
      </c>
      <c r="B2242" s="21">
        <f>Électricité!O5879</f>
        <v>0.29166666666666669</v>
      </c>
      <c r="C2242" s="22">
        <f>Électricité!P5879</f>
        <v>0</v>
      </c>
      <c r="D2242" s="22">
        <f>Électricité!S5879</f>
        <v>0</v>
      </c>
      <c r="E2242" s="23" t="str">
        <f t="shared" si="72"/>
        <v>09/02/2019 07:00:00 AM</v>
      </c>
      <c r="F2242" s="23" t="str">
        <f t="shared" si="71"/>
        <v>Sep</v>
      </c>
    </row>
    <row r="2243" spans="1:6" x14ac:dyDescent="0.4">
      <c r="A2243" s="20">
        <f>Électricité!N5880</f>
        <v>43710</v>
      </c>
      <c r="B2243" s="21">
        <f>Électricité!O5880</f>
        <v>0.33333333333333337</v>
      </c>
      <c r="C2243" s="22">
        <f>Électricité!P5880</f>
        <v>0</v>
      </c>
      <c r="D2243" s="22">
        <f>Électricité!S5880</f>
        <v>0</v>
      </c>
      <c r="E2243" s="23" t="str">
        <f t="shared" si="72"/>
        <v>09/02/2019 08:00:00 AM</v>
      </c>
      <c r="F2243" s="23" t="str">
        <f t="shared" ref="F2243:F2306" si="73">TEXT(A2243,"mmm")</f>
        <v>Sep</v>
      </c>
    </row>
    <row r="2244" spans="1:6" x14ac:dyDescent="0.4">
      <c r="A2244" s="20">
        <f>Électricité!N5881</f>
        <v>43710</v>
      </c>
      <c r="B2244" s="21">
        <f>Électricité!O5881</f>
        <v>0.375</v>
      </c>
      <c r="C2244" s="22">
        <f>Électricité!P5881</f>
        <v>0</v>
      </c>
      <c r="D2244" s="22">
        <f>Électricité!S5881</f>
        <v>0</v>
      </c>
      <c r="E2244" s="23" t="str">
        <f t="shared" si="72"/>
        <v>09/02/2019 09:00:00 AM</v>
      </c>
      <c r="F2244" s="23" t="str">
        <f t="shared" si="73"/>
        <v>Sep</v>
      </c>
    </row>
    <row r="2245" spans="1:6" x14ac:dyDescent="0.4">
      <c r="A2245" s="20">
        <f>Électricité!N5882</f>
        <v>43710</v>
      </c>
      <c r="B2245" s="21">
        <f>Électricité!O5882</f>
        <v>0.41666666666666669</v>
      </c>
      <c r="C2245" s="22">
        <f>Électricité!P5882</f>
        <v>0</v>
      </c>
      <c r="D2245" s="22">
        <f>Électricité!S5882</f>
        <v>0</v>
      </c>
      <c r="E2245" s="23" t="str">
        <f t="shared" si="72"/>
        <v>09/02/2019 10:00:00 AM</v>
      </c>
      <c r="F2245" s="23" t="str">
        <f t="shared" si="73"/>
        <v>Sep</v>
      </c>
    </row>
    <row r="2246" spans="1:6" x14ac:dyDescent="0.4">
      <c r="A2246" s="20">
        <f>Électricité!N5883</f>
        <v>43710</v>
      </c>
      <c r="B2246" s="21">
        <f>Électricité!O5883</f>
        <v>0.45833333333333337</v>
      </c>
      <c r="C2246" s="22">
        <f>Électricité!P5883</f>
        <v>0</v>
      </c>
      <c r="D2246" s="22">
        <f>Électricité!S5883</f>
        <v>0</v>
      </c>
      <c r="E2246" s="23" t="str">
        <f t="shared" si="72"/>
        <v>09/02/2019 11:00:00 AM</v>
      </c>
      <c r="F2246" s="23" t="str">
        <f t="shared" si="73"/>
        <v>Sep</v>
      </c>
    </row>
    <row r="2247" spans="1:6" x14ac:dyDescent="0.4">
      <c r="A2247" s="20">
        <f>Électricité!N5884</f>
        <v>43710</v>
      </c>
      <c r="B2247" s="21">
        <f>Électricité!O5884</f>
        <v>0.50000000000000011</v>
      </c>
      <c r="C2247" s="22">
        <f>Électricité!P5884</f>
        <v>0</v>
      </c>
      <c r="D2247" s="22">
        <f>Électricité!S5884</f>
        <v>0</v>
      </c>
      <c r="E2247" s="23" t="str">
        <f t="shared" si="72"/>
        <v>09/02/2019 12:00:00 PM</v>
      </c>
      <c r="F2247" s="23" t="str">
        <f t="shared" si="73"/>
        <v>Sep</v>
      </c>
    </row>
    <row r="2248" spans="1:6" x14ac:dyDescent="0.4">
      <c r="A2248" s="20">
        <f>Électricité!N5885</f>
        <v>43710</v>
      </c>
      <c r="B2248" s="21">
        <f>Électricité!O5885</f>
        <v>0.54166666666666674</v>
      </c>
      <c r="C2248" s="22">
        <f>Électricité!P5885</f>
        <v>0</v>
      </c>
      <c r="D2248" s="22">
        <f>Électricité!S5885</f>
        <v>0</v>
      </c>
      <c r="E2248" s="23" t="str">
        <f t="shared" si="72"/>
        <v>09/02/2019 01:00:00 PM</v>
      </c>
      <c r="F2248" s="23" t="str">
        <f t="shared" si="73"/>
        <v>Sep</v>
      </c>
    </row>
    <row r="2249" spans="1:6" x14ac:dyDescent="0.4">
      <c r="A2249" s="20">
        <f>Électricité!N5886</f>
        <v>43710</v>
      </c>
      <c r="B2249" s="21">
        <f>Électricité!O5886</f>
        <v>0.58333333333333337</v>
      </c>
      <c r="C2249" s="22">
        <f>Électricité!P5886</f>
        <v>0</v>
      </c>
      <c r="D2249" s="22">
        <f>Électricité!S5886</f>
        <v>0</v>
      </c>
      <c r="E2249" s="23" t="str">
        <f t="shared" si="72"/>
        <v>09/02/2019 02:00:00 PM</v>
      </c>
      <c r="F2249" s="23" t="str">
        <f t="shared" si="73"/>
        <v>Sep</v>
      </c>
    </row>
    <row r="2250" spans="1:6" x14ac:dyDescent="0.4">
      <c r="A2250" s="20">
        <f>Électricité!N5887</f>
        <v>43710</v>
      </c>
      <c r="B2250" s="21">
        <f>Électricité!O5887</f>
        <v>0.62500000000000011</v>
      </c>
      <c r="C2250" s="22">
        <f>Électricité!P5887</f>
        <v>0</v>
      </c>
      <c r="D2250" s="22">
        <f>Électricité!S5887</f>
        <v>0</v>
      </c>
      <c r="E2250" s="23" t="str">
        <f t="shared" si="72"/>
        <v>09/02/2019 03:00:00 PM</v>
      </c>
      <c r="F2250" s="23" t="str">
        <f t="shared" si="73"/>
        <v>Sep</v>
      </c>
    </row>
    <row r="2251" spans="1:6" x14ac:dyDescent="0.4">
      <c r="A2251" s="20">
        <f>Électricité!N5888</f>
        <v>43710</v>
      </c>
      <c r="B2251" s="21">
        <f>Électricité!O5888</f>
        <v>0.66666666666666674</v>
      </c>
      <c r="C2251" s="22">
        <f>Électricité!P5888</f>
        <v>0</v>
      </c>
      <c r="D2251" s="22">
        <f>Électricité!S5888</f>
        <v>0</v>
      </c>
      <c r="E2251" s="23" t="str">
        <f t="shared" si="72"/>
        <v>09/02/2019 04:00:00 PM</v>
      </c>
      <c r="F2251" s="23" t="str">
        <f t="shared" si="73"/>
        <v>Sep</v>
      </c>
    </row>
    <row r="2252" spans="1:6" x14ac:dyDescent="0.4">
      <c r="A2252" s="20">
        <f>Électricité!N5889</f>
        <v>43710</v>
      </c>
      <c r="B2252" s="21">
        <f>Électricité!O5889</f>
        <v>0.70833333333333337</v>
      </c>
      <c r="C2252" s="22">
        <f>Électricité!P5889</f>
        <v>0</v>
      </c>
      <c r="D2252" s="22">
        <f>Électricité!S5889</f>
        <v>0</v>
      </c>
      <c r="E2252" s="23" t="str">
        <f t="shared" ref="E2252:E2315" si="74">CONCATENATE(TEXT(A2252,"mm/dd/yyyy")," ",TEXT(B2252,"hh:mm:ss AM/PM"))</f>
        <v>09/02/2019 05:00:00 PM</v>
      </c>
      <c r="F2252" s="23" t="str">
        <f t="shared" si="73"/>
        <v>Sep</v>
      </c>
    </row>
    <row r="2253" spans="1:6" x14ac:dyDescent="0.4">
      <c r="A2253" s="20">
        <f>Électricité!N5890</f>
        <v>43710</v>
      </c>
      <c r="B2253" s="21">
        <f>Électricité!O5890</f>
        <v>0.75000000000000011</v>
      </c>
      <c r="C2253" s="22">
        <f>Électricité!P5890</f>
        <v>0</v>
      </c>
      <c r="D2253" s="22">
        <f>Électricité!S5890</f>
        <v>0</v>
      </c>
      <c r="E2253" s="23" t="str">
        <f t="shared" si="74"/>
        <v>09/02/2019 06:00:00 PM</v>
      </c>
      <c r="F2253" s="23" t="str">
        <f t="shared" si="73"/>
        <v>Sep</v>
      </c>
    </row>
    <row r="2254" spans="1:6" x14ac:dyDescent="0.4">
      <c r="A2254" s="20">
        <f>Électricité!N5891</f>
        <v>43710</v>
      </c>
      <c r="B2254" s="21">
        <f>Électricité!O5891</f>
        <v>0.79166666666666674</v>
      </c>
      <c r="C2254" s="22">
        <f>Électricité!P5891</f>
        <v>0</v>
      </c>
      <c r="D2254" s="22">
        <f>Électricité!S5891</f>
        <v>0</v>
      </c>
      <c r="E2254" s="23" t="str">
        <f t="shared" si="74"/>
        <v>09/02/2019 07:00:00 PM</v>
      </c>
      <c r="F2254" s="23" t="str">
        <f t="shared" si="73"/>
        <v>Sep</v>
      </c>
    </row>
    <row r="2255" spans="1:6" x14ac:dyDescent="0.4">
      <c r="A2255" s="20">
        <f>Électricité!N5892</f>
        <v>43710</v>
      </c>
      <c r="B2255" s="21">
        <f>Électricité!O5892</f>
        <v>0.83333333333333337</v>
      </c>
      <c r="C2255" s="22">
        <f>Électricité!P5892</f>
        <v>0</v>
      </c>
      <c r="D2255" s="22">
        <f>Électricité!S5892</f>
        <v>0</v>
      </c>
      <c r="E2255" s="23" t="str">
        <f t="shared" si="74"/>
        <v>09/02/2019 08:00:00 PM</v>
      </c>
      <c r="F2255" s="23" t="str">
        <f t="shared" si="73"/>
        <v>Sep</v>
      </c>
    </row>
    <row r="2256" spans="1:6" x14ac:dyDescent="0.4">
      <c r="A2256" s="20">
        <f>Électricité!N5893</f>
        <v>43710</v>
      </c>
      <c r="B2256" s="21">
        <f>Électricité!O5893</f>
        <v>0.87500000000000011</v>
      </c>
      <c r="C2256" s="22">
        <f>Électricité!P5893</f>
        <v>0</v>
      </c>
      <c r="D2256" s="22">
        <f>Électricité!S5893</f>
        <v>0</v>
      </c>
      <c r="E2256" s="23" t="str">
        <f t="shared" si="74"/>
        <v>09/02/2019 09:00:00 PM</v>
      </c>
      <c r="F2256" s="23" t="str">
        <f t="shared" si="73"/>
        <v>Sep</v>
      </c>
    </row>
    <row r="2257" spans="1:6" x14ac:dyDescent="0.4">
      <c r="A2257" s="20">
        <f>Électricité!N5894</f>
        <v>43710</v>
      </c>
      <c r="B2257" s="21">
        <f>Électricité!O5894</f>
        <v>0.91666666666666674</v>
      </c>
      <c r="C2257" s="22">
        <f>Électricité!P5894</f>
        <v>0</v>
      </c>
      <c r="D2257" s="22">
        <f>Électricité!S5894</f>
        <v>0</v>
      </c>
      <c r="E2257" s="23" t="str">
        <f t="shared" si="74"/>
        <v>09/02/2019 10:00:00 PM</v>
      </c>
      <c r="F2257" s="23" t="str">
        <f t="shared" si="73"/>
        <v>Sep</v>
      </c>
    </row>
    <row r="2258" spans="1:6" x14ac:dyDescent="0.4">
      <c r="A2258" s="20">
        <f>Électricité!N5895</f>
        <v>43710</v>
      </c>
      <c r="B2258" s="21">
        <f>Électricité!O5895</f>
        <v>0.95833333333333337</v>
      </c>
      <c r="C2258" s="22">
        <f>Électricité!P5895</f>
        <v>0</v>
      </c>
      <c r="D2258" s="22">
        <f>Électricité!S5895</f>
        <v>0</v>
      </c>
      <c r="E2258" s="23" t="str">
        <f t="shared" si="74"/>
        <v>09/02/2019 11:00:00 PM</v>
      </c>
      <c r="F2258" s="23" t="str">
        <f t="shared" si="73"/>
        <v>Sep</v>
      </c>
    </row>
    <row r="2259" spans="1:6" x14ac:dyDescent="0.4">
      <c r="A2259" s="20">
        <f>Électricité!N5896</f>
        <v>43711</v>
      </c>
      <c r="B2259" s="21">
        <f>Électricité!O5896</f>
        <v>3.1225022567582528E-17</v>
      </c>
      <c r="C2259" s="22">
        <f>Électricité!P5896</f>
        <v>0</v>
      </c>
      <c r="D2259" s="22">
        <f>Électricité!S5896</f>
        <v>0</v>
      </c>
      <c r="E2259" s="23" t="str">
        <f t="shared" si="74"/>
        <v>09/03/2019 12:00:00 AM</v>
      </c>
      <c r="F2259" s="23" t="str">
        <f t="shared" si="73"/>
        <v>Sep</v>
      </c>
    </row>
    <row r="2260" spans="1:6" x14ac:dyDescent="0.4">
      <c r="A2260" s="20">
        <f>Électricité!N5897</f>
        <v>43711</v>
      </c>
      <c r="B2260" s="21">
        <f>Électricité!O5897</f>
        <v>4.1666666666666699E-2</v>
      </c>
      <c r="C2260" s="22">
        <f>Électricité!P5897</f>
        <v>0</v>
      </c>
      <c r="D2260" s="22">
        <f>Électricité!S5897</f>
        <v>0</v>
      </c>
      <c r="E2260" s="23" t="str">
        <f t="shared" si="74"/>
        <v>09/03/2019 01:00:00 AM</v>
      </c>
      <c r="F2260" s="23" t="str">
        <f t="shared" si="73"/>
        <v>Sep</v>
      </c>
    </row>
    <row r="2261" spans="1:6" x14ac:dyDescent="0.4">
      <c r="A2261" s="20">
        <f>Électricité!N5898</f>
        <v>43711</v>
      </c>
      <c r="B2261" s="21">
        <f>Électricité!O5898</f>
        <v>8.333333333333337E-2</v>
      </c>
      <c r="C2261" s="22">
        <f>Électricité!P5898</f>
        <v>0</v>
      </c>
      <c r="D2261" s="22">
        <f>Électricité!S5898</f>
        <v>0</v>
      </c>
      <c r="E2261" s="23" t="str">
        <f t="shared" si="74"/>
        <v>09/03/2019 02:00:00 AM</v>
      </c>
      <c r="F2261" s="23" t="str">
        <f t="shared" si="73"/>
        <v>Sep</v>
      </c>
    </row>
    <row r="2262" spans="1:6" x14ac:dyDescent="0.4">
      <c r="A2262" s="20">
        <f>Électricité!N5899</f>
        <v>43711</v>
      </c>
      <c r="B2262" s="21">
        <f>Électricité!O5899</f>
        <v>0.12500000000000006</v>
      </c>
      <c r="C2262" s="22">
        <f>Électricité!P5899</f>
        <v>0</v>
      </c>
      <c r="D2262" s="22">
        <f>Électricité!S5899</f>
        <v>0</v>
      </c>
      <c r="E2262" s="23" t="str">
        <f t="shared" si="74"/>
        <v>09/03/2019 03:00:00 AM</v>
      </c>
      <c r="F2262" s="23" t="str">
        <f t="shared" si="73"/>
        <v>Sep</v>
      </c>
    </row>
    <row r="2263" spans="1:6" x14ac:dyDescent="0.4">
      <c r="A2263" s="20">
        <f>Électricité!N5900</f>
        <v>43711</v>
      </c>
      <c r="B2263" s="21">
        <f>Électricité!O5900</f>
        <v>0.16666666666666669</v>
      </c>
      <c r="C2263" s="22">
        <f>Électricité!P5900</f>
        <v>0</v>
      </c>
      <c r="D2263" s="22">
        <f>Électricité!S5900</f>
        <v>0</v>
      </c>
      <c r="E2263" s="23" t="str">
        <f t="shared" si="74"/>
        <v>09/03/2019 04:00:00 AM</v>
      </c>
      <c r="F2263" s="23" t="str">
        <f t="shared" si="73"/>
        <v>Sep</v>
      </c>
    </row>
    <row r="2264" spans="1:6" x14ac:dyDescent="0.4">
      <c r="A2264" s="20">
        <f>Électricité!N5901</f>
        <v>43711</v>
      </c>
      <c r="B2264" s="21">
        <f>Électricité!O5901</f>
        <v>0.20833333333333337</v>
      </c>
      <c r="C2264" s="22">
        <f>Électricité!P5901</f>
        <v>0</v>
      </c>
      <c r="D2264" s="22">
        <f>Électricité!S5901</f>
        <v>0</v>
      </c>
      <c r="E2264" s="23" t="str">
        <f t="shared" si="74"/>
        <v>09/03/2019 05:00:00 AM</v>
      </c>
      <c r="F2264" s="23" t="str">
        <f t="shared" si="73"/>
        <v>Sep</v>
      </c>
    </row>
    <row r="2265" spans="1:6" x14ac:dyDescent="0.4">
      <c r="A2265" s="20">
        <f>Électricité!N5902</f>
        <v>43711</v>
      </c>
      <c r="B2265" s="21">
        <f>Électricité!O5902</f>
        <v>0.25</v>
      </c>
      <c r="C2265" s="22">
        <f>Électricité!P5902</f>
        <v>0</v>
      </c>
      <c r="D2265" s="22">
        <f>Électricité!S5902</f>
        <v>0</v>
      </c>
      <c r="E2265" s="23" t="str">
        <f t="shared" si="74"/>
        <v>09/03/2019 06:00:00 AM</v>
      </c>
      <c r="F2265" s="23" t="str">
        <f t="shared" si="73"/>
        <v>Sep</v>
      </c>
    </row>
    <row r="2266" spans="1:6" x14ac:dyDescent="0.4">
      <c r="A2266" s="20">
        <f>Électricité!N5903</f>
        <v>43711</v>
      </c>
      <c r="B2266" s="21">
        <f>Électricité!O5903</f>
        <v>0.29166666666666669</v>
      </c>
      <c r="C2266" s="22">
        <f>Électricité!P5903</f>
        <v>0</v>
      </c>
      <c r="D2266" s="22">
        <f>Électricité!S5903</f>
        <v>0</v>
      </c>
      <c r="E2266" s="23" t="str">
        <f t="shared" si="74"/>
        <v>09/03/2019 07:00:00 AM</v>
      </c>
      <c r="F2266" s="23" t="str">
        <f t="shared" si="73"/>
        <v>Sep</v>
      </c>
    </row>
    <row r="2267" spans="1:6" x14ac:dyDescent="0.4">
      <c r="A2267" s="20">
        <f>Électricité!N5904</f>
        <v>43711</v>
      </c>
      <c r="B2267" s="21">
        <f>Électricité!O5904</f>
        <v>0.33333333333333337</v>
      </c>
      <c r="C2267" s="22">
        <f>Électricité!P5904</f>
        <v>0</v>
      </c>
      <c r="D2267" s="22">
        <f>Électricité!S5904</f>
        <v>0</v>
      </c>
      <c r="E2267" s="23" t="str">
        <f t="shared" si="74"/>
        <v>09/03/2019 08:00:00 AM</v>
      </c>
      <c r="F2267" s="23" t="str">
        <f t="shared" si="73"/>
        <v>Sep</v>
      </c>
    </row>
    <row r="2268" spans="1:6" x14ac:dyDescent="0.4">
      <c r="A2268" s="20">
        <f>Électricité!N5905</f>
        <v>43711</v>
      </c>
      <c r="B2268" s="21">
        <f>Électricité!O5905</f>
        <v>0.375</v>
      </c>
      <c r="C2268" s="22">
        <f>Électricité!P5905</f>
        <v>0</v>
      </c>
      <c r="D2268" s="22">
        <f>Électricité!S5905</f>
        <v>0</v>
      </c>
      <c r="E2268" s="23" t="str">
        <f t="shared" si="74"/>
        <v>09/03/2019 09:00:00 AM</v>
      </c>
      <c r="F2268" s="23" t="str">
        <f t="shared" si="73"/>
        <v>Sep</v>
      </c>
    </row>
    <row r="2269" spans="1:6" x14ac:dyDescent="0.4">
      <c r="A2269" s="20">
        <f>Électricité!N5906</f>
        <v>43711</v>
      </c>
      <c r="B2269" s="21">
        <f>Électricité!O5906</f>
        <v>0.41666666666666669</v>
      </c>
      <c r="C2269" s="22">
        <f>Électricité!P5906</f>
        <v>0</v>
      </c>
      <c r="D2269" s="22">
        <f>Électricité!S5906</f>
        <v>0</v>
      </c>
      <c r="E2269" s="23" t="str">
        <f t="shared" si="74"/>
        <v>09/03/2019 10:00:00 AM</v>
      </c>
      <c r="F2269" s="23" t="str">
        <f t="shared" si="73"/>
        <v>Sep</v>
      </c>
    </row>
    <row r="2270" spans="1:6" x14ac:dyDescent="0.4">
      <c r="A2270" s="20">
        <f>Électricité!N5907</f>
        <v>43711</v>
      </c>
      <c r="B2270" s="21">
        <f>Électricité!O5907</f>
        <v>0.45833333333333337</v>
      </c>
      <c r="C2270" s="22">
        <f>Électricité!P5907</f>
        <v>0</v>
      </c>
      <c r="D2270" s="22">
        <f>Électricité!S5907</f>
        <v>0</v>
      </c>
      <c r="E2270" s="23" t="str">
        <f t="shared" si="74"/>
        <v>09/03/2019 11:00:00 AM</v>
      </c>
      <c r="F2270" s="23" t="str">
        <f t="shared" si="73"/>
        <v>Sep</v>
      </c>
    </row>
    <row r="2271" spans="1:6" x14ac:dyDescent="0.4">
      <c r="A2271" s="20">
        <f>Électricité!N5908</f>
        <v>43711</v>
      </c>
      <c r="B2271" s="21">
        <f>Électricité!O5908</f>
        <v>0.50000000000000011</v>
      </c>
      <c r="C2271" s="22">
        <f>Électricité!P5908</f>
        <v>0</v>
      </c>
      <c r="D2271" s="22">
        <f>Électricité!S5908</f>
        <v>0</v>
      </c>
      <c r="E2271" s="23" t="str">
        <f t="shared" si="74"/>
        <v>09/03/2019 12:00:00 PM</v>
      </c>
      <c r="F2271" s="23" t="str">
        <f t="shared" si="73"/>
        <v>Sep</v>
      </c>
    </row>
    <row r="2272" spans="1:6" x14ac:dyDescent="0.4">
      <c r="A2272" s="20">
        <f>Électricité!N5909</f>
        <v>43711</v>
      </c>
      <c r="B2272" s="21">
        <f>Électricité!O5909</f>
        <v>0.54166666666666674</v>
      </c>
      <c r="C2272" s="22">
        <f>Électricité!P5909</f>
        <v>0</v>
      </c>
      <c r="D2272" s="22">
        <f>Électricité!S5909</f>
        <v>0</v>
      </c>
      <c r="E2272" s="23" t="str">
        <f t="shared" si="74"/>
        <v>09/03/2019 01:00:00 PM</v>
      </c>
      <c r="F2272" s="23" t="str">
        <f t="shared" si="73"/>
        <v>Sep</v>
      </c>
    </row>
    <row r="2273" spans="1:6" x14ac:dyDescent="0.4">
      <c r="A2273" s="20">
        <f>Électricité!N5910</f>
        <v>43711</v>
      </c>
      <c r="B2273" s="21">
        <f>Électricité!O5910</f>
        <v>0.58333333333333337</v>
      </c>
      <c r="C2273" s="22">
        <f>Électricité!P5910</f>
        <v>0</v>
      </c>
      <c r="D2273" s="22">
        <f>Électricité!S5910</f>
        <v>0</v>
      </c>
      <c r="E2273" s="23" t="str">
        <f t="shared" si="74"/>
        <v>09/03/2019 02:00:00 PM</v>
      </c>
      <c r="F2273" s="23" t="str">
        <f t="shared" si="73"/>
        <v>Sep</v>
      </c>
    </row>
    <row r="2274" spans="1:6" x14ac:dyDescent="0.4">
      <c r="A2274" s="20">
        <f>Électricité!N5911</f>
        <v>43711</v>
      </c>
      <c r="B2274" s="21">
        <f>Électricité!O5911</f>
        <v>0.62500000000000011</v>
      </c>
      <c r="C2274" s="22">
        <f>Électricité!P5911</f>
        <v>0</v>
      </c>
      <c r="D2274" s="22">
        <f>Électricité!S5911</f>
        <v>0</v>
      </c>
      <c r="E2274" s="23" t="str">
        <f t="shared" si="74"/>
        <v>09/03/2019 03:00:00 PM</v>
      </c>
      <c r="F2274" s="23" t="str">
        <f t="shared" si="73"/>
        <v>Sep</v>
      </c>
    </row>
    <row r="2275" spans="1:6" x14ac:dyDescent="0.4">
      <c r="A2275" s="20">
        <f>Électricité!N5912</f>
        <v>43711</v>
      </c>
      <c r="B2275" s="21">
        <f>Électricité!O5912</f>
        <v>0.66666666666666674</v>
      </c>
      <c r="C2275" s="22">
        <f>Électricité!P5912</f>
        <v>0</v>
      </c>
      <c r="D2275" s="22">
        <f>Électricité!S5912</f>
        <v>0</v>
      </c>
      <c r="E2275" s="23" t="str">
        <f t="shared" si="74"/>
        <v>09/03/2019 04:00:00 PM</v>
      </c>
      <c r="F2275" s="23" t="str">
        <f t="shared" si="73"/>
        <v>Sep</v>
      </c>
    </row>
    <row r="2276" spans="1:6" x14ac:dyDescent="0.4">
      <c r="A2276" s="20">
        <f>Électricité!N5913</f>
        <v>43711</v>
      </c>
      <c r="B2276" s="21">
        <f>Électricité!O5913</f>
        <v>0.70833333333333337</v>
      </c>
      <c r="C2276" s="22">
        <f>Électricité!P5913</f>
        <v>0</v>
      </c>
      <c r="D2276" s="22">
        <f>Électricité!S5913</f>
        <v>0</v>
      </c>
      <c r="E2276" s="23" t="str">
        <f t="shared" si="74"/>
        <v>09/03/2019 05:00:00 PM</v>
      </c>
      <c r="F2276" s="23" t="str">
        <f t="shared" si="73"/>
        <v>Sep</v>
      </c>
    </row>
    <row r="2277" spans="1:6" x14ac:dyDescent="0.4">
      <c r="A2277" s="20">
        <f>Électricité!N5914</f>
        <v>43711</v>
      </c>
      <c r="B2277" s="21">
        <f>Électricité!O5914</f>
        <v>0.75000000000000011</v>
      </c>
      <c r="C2277" s="22">
        <f>Électricité!P5914</f>
        <v>0</v>
      </c>
      <c r="D2277" s="22">
        <f>Électricité!S5914</f>
        <v>0</v>
      </c>
      <c r="E2277" s="23" t="str">
        <f t="shared" si="74"/>
        <v>09/03/2019 06:00:00 PM</v>
      </c>
      <c r="F2277" s="23" t="str">
        <f t="shared" si="73"/>
        <v>Sep</v>
      </c>
    </row>
    <row r="2278" spans="1:6" x14ac:dyDescent="0.4">
      <c r="A2278" s="20">
        <f>Électricité!N5915</f>
        <v>43711</v>
      </c>
      <c r="B2278" s="21">
        <f>Électricité!O5915</f>
        <v>0.79166666666666674</v>
      </c>
      <c r="C2278" s="22">
        <f>Électricité!P5915</f>
        <v>0</v>
      </c>
      <c r="D2278" s="22">
        <f>Électricité!S5915</f>
        <v>0</v>
      </c>
      <c r="E2278" s="23" t="str">
        <f t="shared" si="74"/>
        <v>09/03/2019 07:00:00 PM</v>
      </c>
      <c r="F2278" s="23" t="str">
        <f t="shared" si="73"/>
        <v>Sep</v>
      </c>
    </row>
    <row r="2279" spans="1:6" x14ac:dyDescent="0.4">
      <c r="A2279" s="20">
        <f>Électricité!N5916</f>
        <v>43711</v>
      </c>
      <c r="B2279" s="21">
        <f>Électricité!O5916</f>
        <v>0.83333333333333337</v>
      </c>
      <c r="C2279" s="22">
        <f>Électricité!P5916</f>
        <v>0</v>
      </c>
      <c r="D2279" s="22">
        <f>Électricité!S5916</f>
        <v>0</v>
      </c>
      <c r="E2279" s="23" t="str">
        <f t="shared" si="74"/>
        <v>09/03/2019 08:00:00 PM</v>
      </c>
      <c r="F2279" s="23" t="str">
        <f t="shared" si="73"/>
        <v>Sep</v>
      </c>
    </row>
    <row r="2280" spans="1:6" x14ac:dyDescent="0.4">
      <c r="A2280" s="20">
        <f>Électricité!N5917</f>
        <v>43711</v>
      </c>
      <c r="B2280" s="21">
        <f>Électricité!O5917</f>
        <v>0.87500000000000011</v>
      </c>
      <c r="C2280" s="22">
        <f>Électricité!P5917</f>
        <v>0</v>
      </c>
      <c r="D2280" s="22">
        <f>Électricité!S5917</f>
        <v>0</v>
      </c>
      <c r="E2280" s="23" t="str">
        <f t="shared" si="74"/>
        <v>09/03/2019 09:00:00 PM</v>
      </c>
      <c r="F2280" s="23" t="str">
        <f t="shared" si="73"/>
        <v>Sep</v>
      </c>
    </row>
    <row r="2281" spans="1:6" x14ac:dyDescent="0.4">
      <c r="A2281" s="20">
        <f>Électricité!N5918</f>
        <v>43711</v>
      </c>
      <c r="B2281" s="21">
        <f>Électricité!O5918</f>
        <v>0.91666666666666674</v>
      </c>
      <c r="C2281" s="22">
        <f>Électricité!P5918</f>
        <v>0</v>
      </c>
      <c r="D2281" s="22">
        <f>Électricité!S5918</f>
        <v>0</v>
      </c>
      <c r="E2281" s="23" t="str">
        <f t="shared" si="74"/>
        <v>09/03/2019 10:00:00 PM</v>
      </c>
      <c r="F2281" s="23" t="str">
        <f t="shared" si="73"/>
        <v>Sep</v>
      </c>
    </row>
    <row r="2282" spans="1:6" x14ac:dyDescent="0.4">
      <c r="A2282" s="20">
        <f>Électricité!N5919</f>
        <v>43711</v>
      </c>
      <c r="B2282" s="21">
        <f>Électricité!O5919</f>
        <v>0.95833333333333337</v>
      </c>
      <c r="C2282" s="22">
        <f>Électricité!P5919</f>
        <v>0</v>
      </c>
      <c r="D2282" s="22">
        <f>Électricité!S5919</f>
        <v>0</v>
      </c>
      <c r="E2282" s="23" t="str">
        <f t="shared" si="74"/>
        <v>09/03/2019 11:00:00 PM</v>
      </c>
      <c r="F2282" s="23" t="str">
        <f t="shared" si="73"/>
        <v>Sep</v>
      </c>
    </row>
    <row r="2283" spans="1:6" x14ac:dyDescent="0.4">
      <c r="A2283" s="20">
        <f>Électricité!N5920</f>
        <v>43712</v>
      </c>
      <c r="B2283" s="21">
        <f>Électricité!O5920</f>
        <v>3.1225022567582528E-17</v>
      </c>
      <c r="C2283" s="22">
        <f>Électricité!P5920</f>
        <v>0</v>
      </c>
      <c r="D2283" s="22">
        <f>Électricité!S5920</f>
        <v>0</v>
      </c>
      <c r="E2283" s="23" t="str">
        <f t="shared" si="74"/>
        <v>09/04/2019 12:00:00 AM</v>
      </c>
      <c r="F2283" s="23" t="str">
        <f t="shared" si="73"/>
        <v>Sep</v>
      </c>
    </row>
    <row r="2284" spans="1:6" x14ac:dyDescent="0.4">
      <c r="A2284" s="20">
        <f>Électricité!N5921</f>
        <v>43712</v>
      </c>
      <c r="B2284" s="21">
        <f>Électricité!O5921</f>
        <v>4.1666666666666699E-2</v>
      </c>
      <c r="C2284" s="22">
        <f>Électricité!P5921</f>
        <v>0</v>
      </c>
      <c r="D2284" s="22">
        <f>Électricité!S5921</f>
        <v>0</v>
      </c>
      <c r="E2284" s="23" t="str">
        <f t="shared" si="74"/>
        <v>09/04/2019 01:00:00 AM</v>
      </c>
      <c r="F2284" s="23" t="str">
        <f t="shared" si="73"/>
        <v>Sep</v>
      </c>
    </row>
    <row r="2285" spans="1:6" x14ac:dyDescent="0.4">
      <c r="A2285" s="20">
        <f>Électricité!N5922</f>
        <v>43712</v>
      </c>
      <c r="B2285" s="21">
        <f>Électricité!O5922</f>
        <v>8.333333333333337E-2</v>
      </c>
      <c r="C2285" s="22">
        <f>Électricité!P5922</f>
        <v>0</v>
      </c>
      <c r="D2285" s="22">
        <f>Électricité!S5922</f>
        <v>0</v>
      </c>
      <c r="E2285" s="23" t="str">
        <f t="shared" si="74"/>
        <v>09/04/2019 02:00:00 AM</v>
      </c>
      <c r="F2285" s="23" t="str">
        <f t="shared" si="73"/>
        <v>Sep</v>
      </c>
    </row>
    <row r="2286" spans="1:6" x14ac:dyDescent="0.4">
      <c r="A2286" s="20">
        <f>Électricité!N5923</f>
        <v>43712</v>
      </c>
      <c r="B2286" s="21">
        <f>Électricité!O5923</f>
        <v>0.12500000000000006</v>
      </c>
      <c r="C2286" s="22">
        <f>Électricité!P5923</f>
        <v>0</v>
      </c>
      <c r="D2286" s="22">
        <f>Électricité!S5923</f>
        <v>0</v>
      </c>
      <c r="E2286" s="23" t="str">
        <f t="shared" si="74"/>
        <v>09/04/2019 03:00:00 AM</v>
      </c>
      <c r="F2286" s="23" t="str">
        <f t="shared" si="73"/>
        <v>Sep</v>
      </c>
    </row>
    <row r="2287" spans="1:6" x14ac:dyDescent="0.4">
      <c r="A2287" s="20">
        <f>Électricité!N5924</f>
        <v>43712</v>
      </c>
      <c r="B2287" s="21">
        <f>Électricité!O5924</f>
        <v>0.16666666666666669</v>
      </c>
      <c r="C2287" s="22">
        <f>Électricité!P5924</f>
        <v>0</v>
      </c>
      <c r="D2287" s="22">
        <f>Électricité!S5924</f>
        <v>0</v>
      </c>
      <c r="E2287" s="23" t="str">
        <f t="shared" si="74"/>
        <v>09/04/2019 04:00:00 AM</v>
      </c>
      <c r="F2287" s="23" t="str">
        <f t="shared" si="73"/>
        <v>Sep</v>
      </c>
    </row>
    <row r="2288" spans="1:6" x14ac:dyDescent="0.4">
      <c r="A2288" s="20">
        <f>Électricité!N5925</f>
        <v>43712</v>
      </c>
      <c r="B2288" s="21">
        <f>Électricité!O5925</f>
        <v>0.20833333333333337</v>
      </c>
      <c r="C2288" s="22">
        <f>Électricité!P5925</f>
        <v>0</v>
      </c>
      <c r="D2288" s="22">
        <f>Électricité!S5925</f>
        <v>0</v>
      </c>
      <c r="E2288" s="23" t="str">
        <f t="shared" si="74"/>
        <v>09/04/2019 05:00:00 AM</v>
      </c>
      <c r="F2288" s="23" t="str">
        <f t="shared" si="73"/>
        <v>Sep</v>
      </c>
    </row>
    <row r="2289" spans="1:6" x14ac:dyDescent="0.4">
      <c r="A2289" s="20">
        <f>Électricité!N5926</f>
        <v>43712</v>
      </c>
      <c r="B2289" s="21">
        <f>Électricité!O5926</f>
        <v>0.25</v>
      </c>
      <c r="C2289" s="22">
        <f>Électricité!P5926</f>
        <v>0</v>
      </c>
      <c r="D2289" s="22">
        <f>Électricité!S5926</f>
        <v>0</v>
      </c>
      <c r="E2289" s="23" t="str">
        <f t="shared" si="74"/>
        <v>09/04/2019 06:00:00 AM</v>
      </c>
      <c r="F2289" s="23" t="str">
        <f t="shared" si="73"/>
        <v>Sep</v>
      </c>
    </row>
    <row r="2290" spans="1:6" x14ac:dyDescent="0.4">
      <c r="A2290" s="20">
        <f>Électricité!N5927</f>
        <v>43712</v>
      </c>
      <c r="B2290" s="21">
        <f>Électricité!O5927</f>
        <v>0.29166666666666669</v>
      </c>
      <c r="C2290" s="22">
        <f>Électricité!P5927</f>
        <v>0</v>
      </c>
      <c r="D2290" s="22">
        <f>Électricité!S5927</f>
        <v>0</v>
      </c>
      <c r="E2290" s="23" t="str">
        <f t="shared" si="74"/>
        <v>09/04/2019 07:00:00 AM</v>
      </c>
      <c r="F2290" s="23" t="str">
        <f t="shared" si="73"/>
        <v>Sep</v>
      </c>
    </row>
    <row r="2291" spans="1:6" x14ac:dyDescent="0.4">
      <c r="A2291" s="20">
        <f>Électricité!N5928</f>
        <v>43712</v>
      </c>
      <c r="B2291" s="21">
        <f>Électricité!O5928</f>
        <v>0.33333333333333337</v>
      </c>
      <c r="C2291" s="22">
        <f>Électricité!P5928</f>
        <v>0</v>
      </c>
      <c r="D2291" s="22">
        <f>Électricité!S5928</f>
        <v>0</v>
      </c>
      <c r="E2291" s="23" t="str">
        <f t="shared" si="74"/>
        <v>09/04/2019 08:00:00 AM</v>
      </c>
      <c r="F2291" s="23" t="str">
        <f t="shared" si="73"/>
        <v>Sep</v>
      </c>
    </row>
    <row r="2292" spans="1:6" x14ac:dyDescent="0.4">
      <c r="A2292" s="20">
        <f>Électricité!N5929</f>
        <v>43712</v>
      </c>
      <c r="B2292" s="21">
        <f>Électricité!O5929</f>
        <v>0.375</v>
      </c>
      <c r="C2292" s="22">
        <f>Électricité!P5929</f>
        <v>0</v>
      </c>
      <c r="D2292" s="22">
        <f>Électricité!S5929</f>
        <v>0</v>
      </c>
      <c r="E2292" s="23" t="str">
        <f t="shared" si="74"/>
        <v>09/04/2019 09:00:00 AM</v>
      </c>
      <c r="F2292" s="23" t="str">
        <f t="shared" si="73"/>
        <v>Sep</v>
      </c>
    </row>
    <row r="2293" spans="1:6" x14ac:dyDescent="0.4">
      <c r="A2293" s="20">
        <f>Électricité!N5930</f>
        <v>43712</v>
      </c>
      <c r="B2293" s="21">
        <f>Électricité!O5930</f>
        <v>0.41666666666666669</v>
      </c>
      <c r="C2293" s="22">
        <f>Électricité!P5930</f>
        <v>0</v>
      </c>
      <c r="D2293" s="22">
        <f>Électricité!S5930</f>
        <v>0</v>
      </c>
      <c r="E2293" s="23" t="str">
        <f t="shared" si="74"/>
        <v>09/04/2019 10:00:00 AM</v>
      </c>
      <c r="F2293" s="23" t="str">
        <f t="shared" si="73"/>
        <v>Sep</v>
      </c>
    </row>
    <row r="2294" spans="1:6" x14ac:dyDescent="0.4">
      <c r="A2294" s="20">
        <f>Électricité!N5931</f>
        <v>43712</v>
      </c>
      <c r="B2294" s="21">
        <f>Électricité!O5931</f>
        <v>0.45833333333333337</v>
      </c>
      <c r="C2294" s="22">
        <f>Électricité!P5931</f>
        <v>0</v>
      </c>
      <c r="D2294" s="22">
        <f>Électricité!S5931</f>
        <v>0</v>
      </c>
      <c r="E2294" s="23" t="str">
        <f t="shared" si="74"/>
        <v>09/04/2019 11:00:00 AM</v>
      </c>
      <c r="F2294" s="23" t="str">
        <f t="shared" si="73"/>
        <v>Sep</v>
      </c>
    </row>
    <row r="2295" spans="1:6" x14ac:dyDescent="0.4">
      <c r="A2295" s="20">
        <f>Électricité!N5932</f>
        <v>43712</v>
      </c>
      <c r="B2295" s="21">
        <f>Électricité!O5932</f>
        <v>0.50000000000000011</v>
      </c>
      <c r="C2295" s="22">
        <f>Électricité!P5932</f>
        <v>0</v>
      </c>
      <c r="D2295" s="22">
        <f>Électricité!S5932</f>
        <v>0</v>
      </c>
      <c r="E2295" s="23" t="str">
        <f t="shared" si="74"/>
        <v>09/04/2019 12:00:00 PM</v>
      </c>
      <c r="F2295" s="23" t="str">
        <f t="shared" si="73"/>
        <v>Sep</v>
      </c>
    </row>
    <row r="2296" spans="1:6" x14ac:dyDescent="0.4">
      <c r="A2296" s="20">
        <f>Électricité!N5933</f>
        <v>43712</v>
      </c>
      <c r="B2296" s="21">
        <f>Électricité!O5933</f>
        <v>0.54166666666666674</v>
      </c>
      <c r="C2296" s="22">
        <f>Électricité!P5933</f>
        <v>0</v>
      </c>
      <c r="D2296" s="22">
        <f>Électricité!S5933</f>
        <v>0</v>
      </c>
      <c r="E2296" s="23" t="str">
        <f t="shared" si="74"/>
        <v>09/04/2019 01:00:00 PM</v>
      </c>
      <c r="F2296" s="23" t="str">
        <f t="shared" si="73"/>
        <v>Sep</v>
      </c>
    </row>
    <row r="2297" spans="1:6" x14ac:dyDescent="0.4">
      <c r="A2297" s="20">
        <f>Électricité!N5934</f>
        <v>43712</v>
      </c>
      <c r="B2297" s="21">
        <f>Électricité!O5934</f>
        <v>0.58333333333333337</v>
      </c>
      <c r="C2297" s="22">
        <f>Électricité!P5934</f>
        <v>0</v>
      </c>
      <c r="D2297" s="22">
        <f>Électricité!S5934</f>
        <v>0</v>
      </c>
      <c r="E2297" s="23" t="str">
        <f t="shared" si="74"/>
        <v>09/04/2019 02:00:00 PM</v>
      </c>
      <c r="F2297" s="23" t="str">
        <f t="shared" si="73"/>
        <v>Sep</v>
      </c>
    </row>
    <row r="2298" spans="1:6" x14ac:dyDescent="0.4">
      <c r="A2298" s="20">
        <f>Électricité!N5935</f>
        <v>43712</v>
      </c>
      <c r="B2298" s="21">
        <f>Électricité!O5935</f>
        <v>0.62500000000000011</v>
      </c>
      <c r="C2298" s="22">
        <f>Électricité!P5935</f>
        <v>0</v>
      </c>
      <c r="D2298" s="22">
        <f>Électricité!S5935</f>
        <v>0</v>
      </c>
      <c r="E2298" s="23" t="str">
        <f t="shared" si="74"/>
        <v>09/04/2019 03:00:00 PM</v>
      </c>
      <c r="F2298" s="23" t="str">
        <f t="shared" si="73"/>
        <v>Sep</v>
      </c>
    </row>
    <row r="2299" spans="1:6" x14ac:dyDescent="0.4">
      <c r="A2299" s="20">
        <f>Électricité!N5936</f>
        <v>43712</v>
      </c>
      <c r="B2299" s="21">
        <f>Électricité!O5936</f>
        <v>0.66666666666666674</v>
      </c>
      <c r="C2299" s="22">
        <f>Électricité!P5936</f>
        <v>0</v>
      </c>
      <c r="D2299" s="22">
        <f>Électricité!S5936</f>
        <v>0</v>
      </c>
      <c r="E2299" s="23" t="str">
        <f t="shared" si="74"/>
        <v>09/04/2019 04:00:00 PM</v>
      </c>
      <c r="F2299" s="23" t="str">
        <f t="shared" si="73"/>
        <v>Sep</v>
      </c>
    </row>
    <row r="2300" spans="1:6" x14ac:dyDescent="0.4">
      <c r="A2300" s="20">
        <f>Électricité!N5937</f>
        <v>43712</v>
      </c>
      <c r="B2300" s="21">
        <f>Électricité!O5937</f>
        <v>0.70833333333333337</v>
      </c>
      <c r="C2300" s="22">
        <f>Électricité!P5937</f>
        <v>0</v>
      </c>
      <c r="D2300" s="22">
        <f>Électricité!S5937</f>
        <v>0</v>
      </c>
      <c r="E2300" s="23" t="str">
        <f t="shared" si="74"/>
        <v>09/04/2019 05:00:00 PM</v>
      </c>
      <c r="F2300" s="23" t="str">
        <f t="shared" si="73"/>
        <v>Sep</v>
      </c>
    </row>
    <row r="2301" spans="1:6" x14ac:dyDescent="0.4">
      <c r="A2301" s="20">
        <f>Électricité!N5938</f>
        <v>43712</v>
      </c>
      <c r="B2301" s="21">
        <f>Électricité!O5938</f>
        <v>0.75000000000000011</v>
      </c>
      <c r="C2301" s="22">
        <f>Électricité!P5938</f>
        <v>0</v>
      </c>
      <c r="D2301" s="22">
        <f>Électricité!S5938</f>
        <v>0</v>
      </c>
      <c r="E2301" s="23" t="str">
        <f t="shared" si="74"/>
        <v>09/04/2019 06:00:00 PM</v>
      </c>
      <c r="F2301" s="23" t="str">
        <f t="shared" si="73"/>
        <v>Sep</v>
      </c>
    </row>
    <row r="2302" spans="1:6" x14ac:dyDescent="0.4">
      <c r="A2302" s="20">
        <f>Électricité!N5939</f>
        <v>43712</v>
      </c>
      <c r="B2302" s="21">
        <f>Électricité!O5939</f>
        <v>0.79166666666666674</v>
      </c>
      <c r="C2302" s="22">
        <f>Électricité!P5939</f>
        <v>0</v>
      </c>
      <c r="D2302" s="22">
        <f>Électricité!S5939</f>
        <v>0</v>
      </c>
      <c r="E2302" s="23" t="str">
        <f t="shared" si="74"/>
        <v>09/04/2019 07:00:00 PM</v>
      </c>
      <c r="F2302" s="23" t="str">
        <f t="shared" si="73"/>
        <v>Sep</v>
      </c>
    </row>
    <row r="2303" spans="1:6" x14ac:dyDescent="0.4">
      <c r="A2303" s="20">
        <f>Électricité!N5940</f>
        <v>43712</v>
      </c>
      <c r="B2303" s="21">
        <f>Électricité!O5940</f>
        <v>0.83333333333333337</v>
      </c>
      <c r="C2303" s="22">
        <f>Électricité!P5940</f>
        <v>0</v>
      </c>
      <c r="D2303" s="22">
        <f>Électricité!S5940</f>
        <v>0</v>
      </c>
      <c r="E2303" s="23" t="str">
        <f t="shared" si="74"/>
        <v>09/04/2019 08:00:00 PM</v>
      </c>
      <c r="F2303" s="23" t="str">
        <f t="shared" si="73"/>
        <v>Sep</v>
      </c>
    </row>
    <row r="2304" spans="1:6" x14ac:dyDescent="0.4">
      <c r="A2304" s="20">
        <f>Électricité!N5941</f>
        <v>43712</v>
      </c>
      <c r="B2304" s="21">
        <f>Électricité!O5941</f>
        <v>0.87500000000000011</v>
      </c>
      <c r="C2304" s="22">
        <f>Électricité!P5941</f>
        <v>0</v>
      </c>
      <c r="D2304" s="22">
        <f>Électricité!S5941</f>
        <v>0</v>
      </c>
      <c r="E2304" s="23" t="str">
        <f t="shared" si="74"/>
        <v>09/04/2019 09:00:00 PM</v>
      </c>
      <c r="F2304" s="23" t="str">
        <f t="shared" si="73"/>
        <v>Sep</v>
      </c>
    </row>
    <row r="2305" spans="1:6" x14ac:dyDescent="0.4">
      <c r="A2305" s="20">
        <f>Électricité!N5942</f>
        <v>43712</v>
      </c>
      <c r="B2305" s="21">
        <f>Électricité!O5942</f>
        <v>0.91666666666666674</v>
      </c>
      <c r="C2305" s="22">
        <f>Électricité!P5942</f>
        <v>0</v>
      </c>
      <c r="D2305" s="22">
        <f>Électricité!S5942</f>
        <v>0</v>
      </c>
      <c r="E2305" s="23" t="str">
        <f t="shared" si="74"/>
        <v>09/04/2019 10:00:00 PM</v>
      </c>
      <c r="F2305" s="23" t="str">
        <f t="shared" si="73"/>
        <v>Sep</v>
      </c>
    </row>
    <row r="2306" spans="1:6" x14ac:dyDescent="0.4">
      <c r="A2306" s="20">
        <f>Électricité!N5943</f>
        <v>43712</v>
      </c>
      <c r="B2306" s="21">
        <f>Électricité!O5943</f>
        <v>0.95833333333333337</v>
      </c>
      <c r="C2306" s="22">
        <f>Électricité!P5943</f>
        <v>0</v>
      </c>
      <c r="D2306" s="22">
        <f>Électricité!S5943</f>
        <v>0</v>
      </c>
      <c r="E2306" s="23" t="str">
        <f t="shared" si="74"/>
        <v>09/04/2019 11:00:00 PM</v>
      </c>
      <c r="F2306" s="23" t="str">
        <f t="shared" si="73"/>
        <v>Sep</v>
      </c>
    </row>
    <row r="2307" spans="1:6" x14ac:dyDescent="0.4">
      <c r="A2307" s="20">
        <f>Électricité!N5944</f>
        <v>43713</v>
      </c>
      <c r="B2307" s="21">
        <f>Électricité!O5944</f>
        <v>3.1225022567582528E-17</v>
      </c>
      <c r="C2307" s="22">
        <f>Électricité!P5944</f>
        <v>0</v>
      </c>
      <c r="D2307" s="22">
        <f>Électricité!S5944</f>
        <v>0</v>
      </c>
      <c r="E2307" s="23" t="str">
        <f t="shared" si="74"/>
        <v>09/05/2019 12:00:00 AM</v>
      </c>
      <c r="F2307" s="23" t="str">
        <f t="shared" ref="F2307:F2370" si="75">TEXT(A2307,"mmm")</f>
        <v>Sep</v>
      </c>
    </row>
    <row r="2308" spans="1:6" x14ac:dyDescent="0.4">
      <c r="A2308" s="20">
        <f>Électricité!N5945</f>
        <v>43713</v>
      </c>
      <c r="B2308" s="21">
        <f>Électricité!O5945</f>
        <v>4.1666666666666699E-2</v>
      </c>
      <c r="C2308" s="22">
        <f>Électricité!P5945</f>
        <v>0</v>
      </c>
      <c r="D2308" s="22">
        <f>Électricité!S5945</f>
        <v>0</v>
      </c>
      <c r="E2308" s="23" t="str">
        <f t="shared" si="74"/>
        <v>09/05/2019 01:00:00 AM</v>
      </c>
      <c r="F2308" s="23" t="str">
        <f t="shared" si="75"/>
        <v>Sep</v>
      </c>
    </row>
    <row r="2309" spans="1:6" x14ac:dyDescent="0.4">
      <c r="A2309" s="20">
        <f>Électricité!N5946</f>
        <v>43713</v>
      </c>
      <c r="B2309" s="21">
        <f>Électricité!O5946</f>
        <v>8.333333333333337E-2</v>
      </c>
      <c r="C2309" s="22">
        <f>Électricité!P5946</f>
        <v>0</v>
      </c>
      <c r="D2309" s="22">
        <f>Électricité!S5946</f>
        <v>0</v>
      </c>
      <c r="E2309" s="23" t="str">
        <f t="shared" si="74"/>
        <v>09/05/2019 02:00:00 AM</v>
      </c>
      <c r="F2309" s="23" t="str">
        <f t="shared" si="75"/>
        <v>Sep</v>
      </c>
    </row>
    <row r="2310" spans="1:6" x14ac:dyDescent="0.4">
      <c r="A2310" s="20">
        <f>Électricité!N5947</f>
        <v>43713</v>
      </c>
      <c r="B2310" s="21">
        <f>Électricité!O5947</f>
        <v>0.12500000000000006</v>
      </c>
      <c r="C2310" s="22">
        <f>Électricité!P5947</f>
        <v>0</v>
      </c>
      <c r="D2310" s="22">
        <f>Électricité!S5947</f>
        <v>0</v>
      </c>
      <c r="E2310" s="23" t="str">
        <f t="shared" si="74"/>
        <v>09/05/2019 03:00:00 AM</v>
      </c>
      <c r="F2310" s="23" t="str">
        <f t="shared" si="75"/>
        <v>Sep</v>
      </c>
    </row>
    <row r="2311" spans="1:6" x14ac:dyDescent="0.4">
      <c r="A2311" s="20">
        <f>Électricité!N5948</f>
        <v>43713</v>
      </c>
      <c r="B2311" s="21">
        <f>Électricité!O5948</f>
        <v>0.16666666666666669</v>
      </c>
      <c r="C2311" s="22">
        <f>Électricité!P5948</f>
        <v>0</v>
      </c>
      <c r="D2311" s="22">
        <f>Électricité!S5948</f>
        <v>0</v>
      </c>
      <c r="E2311" s="23" t="str">
        <f t="shared" si="74"/>
        <v>09/05/2019 04:00:00 AM</v>
      </c>
      <c r="F2311" s="23" t="str">
        <f t="shared" si="75"/>
        <v>Sep</v>
      </c>
    </row>
    <row r="2312" spans="1:6" x14ac:dyDescent="0.4">
      <c r="A2312" s="20">
        <f>Électricité!N5949</f>
        <v>43713</v>
      </c>
      <c r="B2312" s="21">
        <f>Électricité!O5949</f>
        <v>0.20833333333333337</v>
      </c>
      <c r="C2312" s="22">
        <f>Électricité!P5949</f>
        <v>0</v>
      </c>
      <c r="D2312" s="22">
        <f>Électricité!S5949</f>
        <v>0</v>
      </c>
      <c r="E2312" s="23" t="str">
        <f t="shared" si="74"/>
        <v>09/05/2019 05:00:00 AM</v>
      </c>
      <c r="F2312" s="23" t="str">
        <f t="shared" si="75"/>
        <v>Sep</v>
      </c>
    </row>
    <row r="2313" spans="1:6" x14ac:dyDescent="0.4">
      <c r="A2313" s="20">
        <f>Électricité!N5950</f>
        <v>43713</v>
      </c>
      <c r="B2313" s="21">
        <f>Électricité!O5950</f>
        <v>0.25</v>
      </c>
      <c r="C2313" s="22">
        <f>Électricité!P5950</f>
        <v>0</v>
      </c>
      <c r="D2313" s="22">
        <f>Électricité!S5950</f>
        <v>0</v>
      </c>
      <c r="E2313" s="23" t="str">
        <f t="shared" si="74"/>
        <v>09/05/2019 06:00:00 AM</v>
      </c>
      <c r="F2313" s="23" t="str">
        <f t="shared" si="75"/>
        <v>Sep</v>
      </c>
    </row>
    <row r="2314" spans="1:6" x14ac:dyDescent="0.4">
      <c r="A2314" s="20">
        <f>Électricité!N5951</f>
        <v>43713</v>
      </c>
      <c r="B2314" s="21">
        <f>Électricité!O5951</f>
        <v>0.29166666666666669</v>
      </c>
      <c r="C2314" s="22">
        <f>Électricité!P5951</f>
        <v>0</v>
      </c>
      <c r="D2314" s="22">
        <f>Électricité!S5951</f>
        <v>0</v>
      </c>
      <c r="E2314" s="23" t="str">
        <f t="shared" si="74"/>
        <v>09/05/2019 07:00:00 AM</v>
      </c>
      <c r="F2314" s="23" t="str">
        <f t="shared" si="75"/>
        <v>Sep</v>
      </c>
    </row>
    <row r="2315" spans="1:6" x14ac:dyDescent="0.4">
      <c r="A2315" s="20">
        <f>Électricité!N5952</f>
        <v>43713</v>
      </c>
      <c r="B2315" s="21">
        <f>Électricité!O5952</f>
        <v>0.33333333333333337</v>
      </c>
      <c r="C2315" s="22">
        <f>Électricité!P5952</f>
        <v>0</v>
      </c>
      <c r="D2315" s="22">
        <f>Électricité!S5952</f>
        <v>0</v>
      </c>
      <c r="E2315" s="23" t="str">
        <f t="shared" si="74"/>
        <v>09/05/2019 08:00:00 AM</v>
      </c>
      <c r="F2315" s="23" t="str">
        <f t="shared" si="75"/>
        <v>Sep</v>
      </c>
    </row>
    <row r="2316" spans="1:6" x14ac:dyDescent="0.4">
      <c r="A2316" s="20">
        <f>Électricité!N5953</f>
        <v>43713</v>
      </c>
      <c r="B2316" s="21">
        <f>Électricité!O5953</f>
        <v>0.375</v>
      </c>
      <c r="C2316" s="22">
        <f>Électricité!P5953</f>
        <v>0</v>
      </c>
      <c r="D2316" s="22">
        <f>Électricité!S5953</f>
        <v>0</v>
      </c>
      <c r="E2316" s="23" t="str">
        <f t="shared" ref="E2316:E2379" si="76">CONCATENATE(TEXT(A2316,"mm/dd/yyyy")," ",TEXT(B2316,"hh:mm:ss AM/PM"))</f>
        <v>09/05/2019 09:00:00 AM</v>
      </c>
      <c r="F2316" s="23" t="str">
        <f t="shared" si="75"/>
        <v>Sep</v>
      </c>
    </row>
    <row r="2317" spans="1:6" x14ac:dyDescent="0.4">
      <c r="A2317" s="20">
        <f>Électricité!N5954</f>
        <v>43713</v>
      </c>
      <c r="B2317" s="21">
        <f>Électricité!O5954</f>
        <v>0.41666666666666669</v>
      </c>
      <c r="C2317" s="22">
        <f>Électricité!P5954</f>
        <v>0</v>
      </c>
      <c r="D2317" s="22">
        <f>Électricité!S5954</f>
        <v>0</v>
      </c>
      <c r="E2317" s="23" t="str">
        <f t="shared" si="76"/>
        <v>09/05/2019 10:00:00 AM</v>
      </c>
      <c r="F2317" s="23" t="str">
        <f t="shared" si="75"/>
        <v>Sep</v>
      </c>
    </row>
    <row r="2318" spans="1:6" x14ac:dyDescent="0.4">
      <c r="A2318" s="20">
        <f>Électricité!N5955</f>
        <v>43713</v>
      </c>
      <c r="B2318" s="21">
        <f>Électricité!O5955</f>
        <v>0.45833333333333337</v>
      </c>
      <c r="C2318" s="22">
        <f>Électricité!P5955</f>
        <v>0</v>
      </c>
      <c r="D2318" s="22">
        <f>Électricité!S5955</f>
        <v>0</v>
      </c>
      <c r="E2318" s="23" t="str">
        <f t="shared" si="76"/>
        <v>09/05/2019 11:00:00 AM</v>
      </c>
      <c r="F2318" s="23" t="str">
        <f t="shared" si="75"/>
        <v>Sep</v>
      </c>
    </row>
    <row r="2319" spans="1:6" x14ac:dyDescent="0.4">
      <c r="A2319" s="20">
        <f>Électricité!N5956</f>
        <v>43713</v>
      </c>
      <c r="B2319" s="21">
        <f>Électricité!O5956</f>
        <v>0.50000000000000011</v>
      </c>
      <c r="C2319" s="22">
        <f>Électricité!P5956</f>
        <v>0</v>
      </c>
      <c r="D2319" s="22">
        <f>Électricité!S5956</f>
        <v>0</v>
      </c>
      <c r="E2319" s="23" t="str">
        <f t="shared" si="76"/>
        <v>09/05/2019 12:00:00 PM</v>
      </c>
      <c r="F2319" s="23" t="str">
        <f t="shared" si="75"/>
        <v>Sep</v>
      </c>
    </row>
    <row r="2320" spans="1:6" x14ac:dyDescent="0.4">
      <c r="A2320" s="20">
        <f>Électricité!N5957</f>
        <v>43713</v>
      </c>
      <c r="B2320" s="21">
        <f>Électricité!O5957</f>
        <v>0.54166666666666674</v>
      </c>
      <c r="C2320" s="22">
        <f>Électricité!P5957</f>
        <v>0</v>
      </c>
      <c r="D2320" s="22">
        <f>Électricité!S5957</f>
        <v>0</v>
      </c>
      <c r="E2320" s="23" t="str">
        <f t="shared" si="76"/>
        <v>09/05/2019 01:00:00 PM</v>
      </c>
      <c r="F2320" s="23" t="str">
        <f t="shared" si="75"/>
        <v>Sep</v>
      </c>
    </row>
    <row r="2321" spans="1:6" x14ac:dyDescent="0.4">
      <c r="A2321" s="20">
        <f>Électricité!N5958</f>
        <v>43713</v>
      </c>
      <c r="B2321" s="21">
        <f>Électricité!O5958</f>
        <v>0.58333333333333337</v>
      </c>
      <c r="C2321" s="22">
        <f>Électricité!P5958</f>
        <v>0</v>
      </c>
      <c r="D2321" s="22">
        <f>Électricité!S5958</f>
        <v>0</v>
      </c>
      <c r="E2321" s="23" t="str">
        <f t="shared" si="76"/>
        <v>09/05/2019 02:00:00 PM</v>
      </c>
      <c r="F2321" s="23" t="str">
        <f t="shared" si="75"/>
        <v>Sep</v>
      </c>
    </row>
    <row r="2322" spans="1:6" x14ac:dyDescent="0.4">
      <c r="A2322" s="20">
        <f>Électricité!N5959</f>
        <v>43713</v>
      </c>
      <c r="B2322" s="21">
        <f>Électricité!O5959</f>
        <v>0.62500000000000011</v>
      </c>
      <c r="C2322" s="22">
        <f>Électricité!P5959</f>
        <v>0</v>
      </c>
      <c r="D2322" s="22">
        <f>Électricité!S5959</f>
        <v>0</v>
      </c>
      <c r="E2322" s="23" t="str">
        <f t="shared" si="76"/>
        <v>09/05/2019 03:00:00 PM</v>
      </c>
      <c r="F2322" s="23" t="str">
        <f t="shared" si="75"/>
        <v>Sep</v>
      </c>
    </row>
    <row r="2323" spans="1:6" x14ac:dyDescent="0.4">
      <c r="A2323" s="20">
        <f>Électricité!N5960</f>
        <v>43713</v>
      </c>
      <c r="B2323" s="21">
        <f>Électricité!O5960</f>
        <v>0.66666666666666674</v>
      </c>
      <c r="C2323" s="22">
        <f>Électricité!P5960</f>
        <v>0</v>
      </c>
      <c r="D2323" s="22">
        <f>Électricité!S5960</f>
        <v>0</v>
      </c>
      <c r="E2323" s="23" t="str">
        <f t="shared" si="76"/>
        <v>09/05/2019 04:00:00 PM</v>
      </c>
      <c r="F2323" s="23" t="str">
        <f t="shared" si="75"/>
        <v>Sep</v>
      </c>
    </row>
    <row r="2324" spans="1:6" x14ac:dyDescent="0.4">
      <c r="A2324" s="20">
        <f>Électricité!N5961</f>
        <v>43713</v>
      </c>
      <c r="B2324" s="21">
        <f>Électricité!O5961</f>
        <v>0.70833333333333337</v>
      </c>
      <c r="C2324" s="22">
        <f>Électricité!P5961</f>
        <v>0</v>
      </c>
      <c r="D2324" s="22">
        <f>Électricité!S5961</f>
        <v>0</v>
      </c>
      <c r="E2324" s="23" t="str">
        <f t="shared" si="76"/>
        <v>09/05/2019 05:00:00 PM</v>
      </c>
      <c r="F2324" s="23" t="str">
        <f t="shared" si="75"/>
        <v>Sep</v>
      </c>
    </row>
    <row r="2325" spans="1:6" x14ac:dyDescent="0.4">
      <c r="A2325" s="20">
        <f>Électricité!N5962</f>
        <v>43713</v>
      </c>
      <c r="B2325" s="21">
        <f>Électricité!O5962</f>
        <v>0.75000000000000011</v>
      </c>
      <c r="C2325" s="22">
        <f>Électricité!P5962</f>
        <v>0</v>
      </c>
      <c r="D2325" s="22">
        <f>Électricité!S5962</f>
        <v>0</v>
      </c>
      <c r="E2325" s="23" t="str">
        <f t="shared" si="76"/>
        <v>09/05/2019 06:00:00 PM</v>
      </c>
      <c r="F2325" s="23" t="str">
        <f t="shared" si="75"/>
        <v>Sep</v>
      </c>
    </row>
    <row r="2326" spans="1:6" x14ac:dyDescent="0.4">
      <c r="A2326" s="20">
        <f>Électricité!N5963</f>
        <v>43713</v>
      </c>
      <c r="B2326" s="21">
        <f>Électricité!O5963</f>
        <v>0.79166666666666674</v>
      </c>
      <c r="C2326" s="22">
        <f>Électricité!P5963</f>
        <v>0</v>
      </c>
      <c r="D2326" s="22">
        <f>Électricité!S5963</f>
        <v>0</v>
      </c>
      <c r="E2326" s="23" t="str">
        <f t="shared" si="76"/>
        <v>09/05/2019 07:00:00 PM</v>
      </c>
      <c r="F2326" s="23" t="str">
        <f t="shared" si="75"/>
        <v>Sep</v>
      </c>
    </row>
    <row r="2327" spans="1:6" x14ac:dyDescent="0.4">
      <c r="A2327" s="20">
        <f>Électricité!N5964</f>
        <v>43713</v>
      </c>
      <c r="B2327" s="21">
        <f>Électricité!O5964</f>
        <v>0.83333333333333337</v>
      </c>
      <c r="C2327" s="22">
        <f>Électricité!P5964</f>
        <v>0</v>
      </c>
      <c r="D2327" s="22">
        <f>Électricité!S5964</f>
        <v>0</v>
      </c>
      <c r="E2327" s="23" t="str">
        <f t="shared" si="76"/>
        <v>09/05/2019 08:00:00 PM</v>
      </c>
      <c r="F2327" s="23" t="str">
        <f t="shared" si="75"/>
        <v>Sep</v>
      </c>
    </row>
    <row r="2328" spans="1:6" x14ac:dyDescent="0.4">
      <c r="A2328" s="20">
        <f>Électricité!N5965</f>
        <v>43713</v>
      </c>
      <c r="B2328" s="21">
        <f>Électricité!O5965</f>
        <v>0.87500000000000011</v>
      </c>
      <c r="C2328" s="22">
        <f>Électricité!P5965</f>
        <v>0</v>
      </c>
      <c r="D2328" s="22">
        <f>Électricité!S5965</f>
        <v>0</v>
      </c>
      <c r="E2328" s="23" t="str">
        <f t="shared" si="76"/>
        <v>09/05/2019 09:00:00 PM</v>
      </c>
      <c r="F2328" s="23" t="str">
        <f t="shared" si="75"/>
        <v>Sep</v>
      </c>
    </row>
    <row r="2329" spans="1:6" x14ac:dyDescent="0.4">
      <c r="A2329" s="20">
        <f>Électricité!N5966</f>
        <v>43713</v>
      </c>
      <c r="B2329" s="21">
        <f>Électricité!O5966</f>
        <v>0.91666666666666674</v>
      </c>
      <c r="C2329" s="22">
        <f>Électricité!P5966</f>
        <v>0</v>
      </c>
      <c r="D2329" s="22">
        <f>Électricité!S5966</f>
        <v>0</v>
      </c>
      <c r="E2329" s="23" t="str">
        <f t="shared" si="76"/>
        <v>09/05/2019 10:00:00 PM</v>
      </c>
      <c r="F2329" s="23" t="str">
        <f t="shared" si="75"/>
        <v>Sep</v>
      </c>
    </row>
    <row r="2330" spans="1:6" x14ac:dyDescent="0.4">
      <c r="A2330" s="20">
        <f>Électricité!N5967</f>
        <v>43713</v>
      </c>
      <c r="B2330" s="21">
        <f>Électricité!O5967</f>
        <v>0.95833333333333337</v>
      </c>
      <c r="C2330" s="22">
        <f>Électricité!P5967</f>
        <v>0</v>
      </c>
      <c r="D2330" s="22">
        <f>Électricité!S5967</f>
        <v>0</v>
      </c>
      <c r="E2330" s="23" t="str">
        <f t="shared" si="76"/>
        <v>09/05/2019 11:00:00 PM</v>
      </c>
      <c r="F2330" s="23" t="str">
        <f t="shared" si="75"/>
        <v>Sep</v>
      </c>
    </row>
    <row r="2331" spans="1:6" x14ac:dyDescent="0.4">
      <c r="A2331" s="20">
        <f>Électricité!N5968</f>
        <v>43714</v>
      </c>
      <c r="B2331" s="21">
        <f>Électricité!O5968</f>
        <v>3.1225022567582528E-17</v>
      </c>
      <c r="C2331" s="22">
        <f>Électricité!P5968</f>
        <v>0</v>
      </c>
      <c r="D2331" s="22">
        <f>Électricité!S5968</f>
        <v>0</v>
      </c>
      <c r="E2331" s="23" t="str">
        <f t="shared" si="76"/>
        <v>09/06/2019 12:00:00 AM</v>
      </c>
      <c r="F2331" s="23" t="str">
        <f t="shared" si="75"/>
        <v>Sep</v>
      </c>
    </row>
    <row r="2332" spans="1:6" x14ac:dyDescent="0.4">
      <c r="A2332" s="20">
        <f>Électricité!N5969</f>
        <v>43714</v>
      </c>
      <c r="B2332" s="21">
        <f>Électricité!O5969</f>
        <v>4.1666666666666699E-2</v>
      </c>
      <c r="C2332" s="22">
        <f>Électricité!P5969</f>
        <v>0</v>
      </c>
      <c r="D2332" s="22">
        <f>Électricité!S5969</f>
        <v>0</v>
      </c>
      <c r="E2332" s="23" t="str">
        <f t="shared" si="76"/>
        <v>09/06/2019 01:00:00 AM</v>
      </c>
      <c r="F2332" s="23" t="str">
        <f t="shared" si="75"/>
        <v>Sep</v>
      </c>
    </row>
    <row r="2333" spans="1:6" x14ac:dyDescent="0.4">
      <c r="A2333" s="20">
        <f>Électricité!N5970</f>
        <v>43714</v>
      </c>
      <c r="B2333" s="21">
        <f>Électricité!O5970</f>
        <v>8.333333333333337E-2</v>
      </c>
      <c r="C2333" s="22">
        <f>Électricité!P5970</f>
        <v>0</v>
      </c>
      <c r="D2333" s="22">
        <f>Électricité!S5970</f>
        <v>0</v>
      </c>
      <c r="E2333" s="23" t="str">
        <f t="shared" si="76"/>
        <v>09/06/2019 02:00:00 AM</v>
      </c>
      <c r="F2333" s="23" t="str">
        <f t="shared" si="75"/>
        <v>Sep</v>
      </c>
    </row>
    <row r="2334" spans="1:6" x14ac:dyDescent="0.4">
      <c r="A2334" s="20">
        <f>Électricité!N5971</f>
        <v>43714</v>
      </c>
      <c r="B2334" s="21">
        <f>Électricité!O5971</f>
        <v>0.12500000000000006</v>
      </c>
      <c r="C2334" s="22">
        <f>Électricité!P5971</f>
        <v>0</v>
      </c>
      <c r="D2334" s="22">
        <f>Électricité!S5971</f>
        <v>0</v>
      </c>
      <c r="E2334" s="23" t="str">
        <f t="shared" si="76"/>
        <v>09/06/2019 03:00:00 AM</v>
      </c>
      <c r="F2334" s="23" t="str">
        <f t="shared" si="75"/>
        <v>Sep</v>
      </c>
    </row>
    <row r="2335" spans="1:6" x14ac:dyDescent="0.4">
      <c r="A2335" s="20">
        <f>Électricité!N5972</f>
        <v>43714</v>
      </c>
      <c r="B2335" s="21">
        <f>Électricité!O5972</f>
        <v>0.16666666666666669</v>
      </c>
      <c r="C2335" s="22">
        <f>Électricité!P5972</f>
        <v>0</v>
      </c>
      <c r="D2335" s="22">
        <f>Électricité!S5972</f>
        <v>0</v>
      </c>
      <c r="E2335" s="23" t="str">
        <f t="shared" si="76"/>
        <v>09/06/2019 04:00:00 AM</v>
      </c>
      <c r="F2335" s="23" t="str">
        <f t="shared" si="75"/>
        <v>Sep</v>
      </c>
    </row>
    <row r="2336" spans="1:6" x14ac:dyDescent="0.4">
      <c r="A2336" s="20">
        <f>Électricité!N5973</f>
        <v>43714</v>
      </c>
      <c r="B2336" s="21">
        <f>Électricité!O5973</f>
        <v>0.20833333333333337</v>
      </c>
      <c r="C2336" s="22">
        <f>Électricité!P5973</f>
        <v>0</v>
      </c>
      <c r="D2336" s="22">
        <f>Électricité!S5973</f>
        <v>0</v>
      </c>
      <c r="E2336" s="23" t="str">
        <f t="shared" si="76"/>
        <v>09/06/2019 05:00:00 AM</v>
      </c>
      <c r="F2336" s="23" t="str">
        <f t="shared" si="75"/>
        <v>Sep</v>
      </c>
    </row>
    <row r="2337" spans="1:6" x14ac:dyDescent="0.4">
      <c r="A2337" s="20">
        <f>Électricité!N5974</f>
        <v>43714</v>
      </c>
      <c r="B2337" s="21">
        <f>Électricité!O5974</f>
        <v>0.25</v>
      </c>
      <c r="C2337" s="22">
        <f>Électricité!P5974</f>
        <v>0</v>
      </c>
      <c r="D2337" s="22">
        <f>Électricité!S5974</f>
        <v>0</v>
      </c>
      <c r="E2337" s="23" t="str">
        <f t="shared" si="76"/>
        <v>09/06/2019 06:00:00 AM</v>
      </c>
      <c r="F2337" s="23" t="str">
        <f t="shared" si="75"/>
        <v>Sep</v>
      </c>
    </row>
    <row r="2338" spans="1:6" x14ac:dyDescent="0.4">
      <c r="A2338" s="20">
        <f>Électricité!N5975</f>
        <v>43714</v>
      </c>
      <c r="B2338" s="21">
        <f>Électricité!O5975</f>
        <v>0.29166666666666669</v>
      </c>
      <c r="C2338" s="22">
        <f>Électricité!P5975</f>
        <v>0</v>
      </c>
      <c r="D2338" s="22">
        <f>Électricité!S5975</f>
        <v>0</v>
      </c>
      <c r="E2338" s="23" t="str">
        <f t="shared" si="76"/>
        <v>09/06/2019 07:00:00 AM</v>
      </c>
      <c r="F2338" s="23" t="str">
        <f t="shared" si="75"/>
        <v>Sep</v>
      </c>
    </row>
    <row r="2339" spans="1:6" x14ac:dyDescent="0.4">
      <c r="A2339" s="20">
        <f>Électricité!N5976</f>
        <v>43714</v>
      </c>
      <c r="B2339" s="21">
        <f>Électricité!O5976</f>
        <v>0.33333333333333337</v>
      </c>
      <c r="C2339" s="22">
        <f>Électricité!P5976</f>
        <v>0</v>
      </c>
      <c r="D2339" s="22">
        <f>Électricité!S5976</f>
        <v>0</v>
      </c>
      <c r="E2339" s="23" t="str">
        <f t="shared" si="76"/>
        <v>09/06/2019 08:00:00 AM</v>
      </c>
      <c r="F2339" s="23" t="str">
        <f t="shared" si="75"/>
        <v>Sep</v>
      </c>
    </row>
    <row r="2340" spans="1:6" x14ac:dyDescent="0.4">
      <c r="A2340" s="20">
        <f>Électricité!N5977</f>
        <v>43714</v>
      </c>
      <c r="B2340" s="21">
        <f>Électricité!O5977</f>
        <v>0.375</v>
      </c>
      <c r="C2340" s="22">
        <f>Électricité!P5977</f>
        <v>0</v>
      </c>
      <c r="D2340" s="22">
        <f>Électricité!S5977</f>
        <v>0</v>
      </c>
      <c r="E2340" s="23" t="str">
        <f t="shared" si="76"/>
        <v>09/06/2019 09:00:00 AM</v>
      </c>
      <c r="F2340" s="23" t="str">
        <f t="shared" si="75"/>
        <v>Sep</v>
      </c>
    </row>
    <row r="2341" spans="1:6" x14ac:dyDescent="0.4">
      <c r="A2341" s="20">
        <f>Électricité!N5978</f>
        <v>43714</v>
      </c>
      <c r="B2341" s="21">
        <f>Électricité!O5978</f>
        <v>0.41666666666666669</v>
      </c>
      <c r="C2341" s="22">
        <f>Électricité!P5978</f>
        <v>0</v>
      </c>
      <c r="D2341" s="22">
        <f>Électricité!S5978</f>
        <v>0</v>
      </c>
      <c r="E2341" s="23" t="str">
        <f t="shared" si="76"/>
        <v>09/06/2019 10:00:00 AM</v>
      </c>
      <c r="F2341" s="23" t="str">
        <f t="shared" si="75"/>
        <v>Sep</v>
      </c>
    </row>
    <row r="2342" spans="1:6" x14ac:dyDescent="0.4">
      <c r="A2342" s="20">
        <f>Électricité!N5979</f>
        <v>43714</v>
      </c>
      <c r="B2342" s="21">
        <f>Électricité!O5979</f>
        <v>0.45833333333333337</v>
      </c>
      <c r="C2342" s="22">
        <f>Électricité!P5979</f>
        <v>0</v>
      </c>
      <c r="D2342" s="22">
        <f>Électricité!S5979</f>
        <v>0</v>
      </c>
      <c r="E2342" s="23" t="str">
        <f t="shared" si="76"/>
        <v>09/06/2019 11:00:00 AM</v>
      </c>
      <c r="F2342" s="23" t="str">
        <f t="shared" si="75"/>
        <v>Sep</v>
      </c>
    </row>
    <row r="2343" spans="1:6" x14ac:dyDescent="0.4">
      <c r="A2343" s="20">
        <f>Électricité!N5980</f>
        <v>43714</v>
      </c>
      <c r="B2343" s="21">
        <f>Électricité!O5980</f>
        <v>0.50000000000000011</v>
      </c>
      <c r="C2343" s="22">
        <f>Électricité!P5980</f>
        <v>0</v>
      </c>
      <c r="D2343" s="22">
        <f>Électricité!S5980</f>
        <v>0</v>
      </c>
      <c r="E2343" s="23" t="str">
        <f t="shared" si="76"/>
        <v>09/06/2019 12:00:00 PM</v>
      </c>
      <c r="F2343" s="23" t="str">
        <f t="shared" si="75"/>
        <v>Sep</v>
      </c>
    </row>
    <row r="2344" spans="1:6" x14ac:dyDescent="0.4">
      <c r="A2344" s="20">
        <f>Électricité!N5981</f>
        <v>43714</v>
      </c>
      <c r="B2344" s="21">
        <f>Électricité!O5981</f>
        <v>0.54166666666666674</v>
      </c>
      <c r="C2344" s="22">
        <f>Électricité!P5981</f>
        <v>0</v>
      </c>
      <c r="D2344" s="22">
        <f>Électricité!S5981</f>
        <v>0</v>
      </c>
      <c r="E2344" s="23" t="str">
        <f t="shared" si="76"/>
        <v>09/06/2019 01:00:00 PM</v>
      </c>
      <c r="F2344" s="23" t="str">
        <f t="shared" si="75"/>
        <v>Sep</v>
      </c>
    </row>
    <row r="2345" spans="1:6" x14ac:dyDescent="0.4">
      <c r="A2345" s="20">
        <f>Électricité!N5982</f>
        <v>43714</v>
      </c>
      <c r="B2345" s="21">
        <f>Électricité!O5982</f>
        <v>0.58333333333333337</v>
      </c>
      <c r="C2345" s="22">
        <f>Électricité!P5982</f>
        <v>0</v>
      </c>
      <c r="D2345" s="22">
        <f>Électricité!S5982</f>
        <v>0</v>
      </c>
      <c r="E2345" s="23" t="str">
        <f t="shared" si="76"/>
        <v>09/06/2019 02:00:00 PM</v>
      </c>
      <c r="F2345" s="23" t="str">
        <f t="shared" si="75"/>
        <v>Sep</v>
      </c>
    </row>
    <row r="2346" spans="1:6" x14ac:dyDescent="0.4">
      <c r="A2346" s="20">
        <f>Électricité!N5983</f>
        <v>43714</v>
      </c>
      <c r="B2346" s="21">
        <f>Électricité!O5983</f>
        <v>0.62500000000000011</v>
      </c>
      <c r="C2346" s="22">
        <f>Électricité!P5983</f>
        <v>0</v>
      </c>
      <c r="D2346" s="22">
        <f>Électricité!S5983</f>
        <v>0</v>
      </c>
      <c r="E2346" s="23" t="str">
        <f t="shared" si="76"/>
        <v>09/06/2019 03:00:00 PM</v>
      </c>
      <c r="F2346" s="23" t="str">
        <f t="shared" si="75"/>
        <v>Sep</v>
      </c>
    </row>
    <row r="2347" spans="1:6" x14ac:dyDescent="0.4">
      <c r="A2347" s="20">
        <f>Électricité!N5984</f>
        <v>43714</v>
      </c>
      <c r="B2347" s="21">
        <f>Électricité!O5984</f>
        <v>0.66666666666666674</v>
      </c>
      <c r="C2347" s="22">
        <f>Électricité!P5984</f>
        <v>0</v>
      </c>
      <c r="D2347" s="22">
        <f>Électricité!S5984</f>
        <v>0</v>
      </c>
      <c r="E2347" s="23" t="str">
        <f t="shared" si="76"/>
        <v>09/06/2019 04:00:00 PM</v>
      </c>
      <c r="F2347" s="23" t="str">
        <f t="shared" si="75"/>
        <v>Sep</v>
      </c>
    </row>
    <row r="2348" spans="1:6" x14ac:dyDescent="0.4">
      <c r="A2348" s="20">
        <f>Électricité!N5985</f>
        <v>43714</v>
      </c>
      <c r="B2348" s="21">
        <f>Électricité!O5985</f>
        <v>0.70833333333333337</v>
      </c>
      <c r="C2348" s="22">
        <f>Électricité!P5985</f>
        <v>0</v>
      </c>
      <c r="D2348" s="22">
        <f>Électricité!S5985</f>
        <v>0</v>
      </c>
      <c r="E2348" s="23" t="str">
        <f t="shared" si="76"/>
        <v>09/06/2019 05:00:00 PM</v>
      </c>
      <c r="F2348" s="23" t="str">
        <f t="shared" si="75"/>
        <v>Sep</v>
      </c>
    </row>
    <row r="2349" spans="1:6" x14ac:dyDescent="0.4">
      <c r="A2349" s="20">
        <f>Électricité!N5986</f>
        <v>43714</v>
      </c>
      <c r="B2349" s="21">
        <f>Électricité!O5986</f>
        <v>0.75000000000000011</v>
      </c>
      <c r="C2349" s="22">
        <f>Électricité!P5986</f>
        <v>0</v>
      </c>
      <c r="D2349" s="22">
        <f>Électricité!S5986</f>
        <v>0</v>
      </c>
      <c r="E2349" s="23" t="str">
        <f t="shared" si="76"/>
        <v>09/06/2019 06:00:00 PM</v>
      </c>
      <c r="F2349" s="23" t="str">
        <f t="shared" si="75"/>
        <v>Sep</v>
      </c>
    </row>
    <row r="2350" spans="1:6" x14ac:dyDescent="0.4">
      <c r="A2350" s="20">
        <f>Électricité!N5987</f>
        <v>43714</v>
      </c>
      <c r="B2350" s="21">
        <f>Électricité!O5987</f>
        <v>0.79166666666666674</v>
      </c>
      <c r="C2350" s="22">
        <f>Électricité!P5987</f>
        <v>0</v>
      </c>
      <c r="D2350" s="22">
        <f>Électricité!S5987</f>
        <v>0</v>
      </c>
      <c r="E2350" s="23" t="str">
        <f t="shared" si="76"/>
        <v>09/06/2019 07:00:00 PM</v>
      </c>
      <c r="F2350" s="23" t="str">
        <f t="shared" si="75"/>
        <v>Sep</v>
      </c>
    </row>
    <row r="2351" spans="1:6" x14ac:dyDescent="0.4">
      <c r="A2351" s="20">
        <f>Électricité!N5988</f>
        <v>43714</v>
      </c>
      <c r="B2351" s="21">
        <f>Électricité!O5988</f>
        <v>0.83333333333333337</v>
      </c>
      <c r="C2351" s="22">
        <f>Électricité!P5988</f>
        <v>0</v>
      </c>
      <c r="D2351" s="22">
        <f>Électricité!S5988</f>
        <v>0</v>
      </c>
      <c r="E2351" s="23" t="str">
        <f t="shared" si="76"/>
        <v>09/06/2019 08:00:00 PM</v>
      </c>
      <c r="F2351" s="23" t="str">
        <f t="shared" si="75"/>
        <v>Sep</v>
      </c>
    </row>
    <row r="2352" spans="1:6" x14ac:dyDescent="0.4">
      <c r="A2352" s="20">
        <f>Électricité!N5989</f>
        <v>43714</v>
      </c>
      <c r="B2352" s="21">
        <f>Électricité!O5989</f>
        <v>0.87500000000000011</v>
      </c>
      <c r="C2352" s="22">
        <f>Électricité!P5989</f>
        <v>0</v>
      </c>
      <c r="D2352" s="22">
        <f>Électricité!S5989</f>
        <v>0</v>
      </c>
      <c r="E2352" s="23" t="str">
        <f t="shared" si="76"/>
        <v>09/06/2019 09:00:00 PM</v>
      </c>
      <c r="F2352" s="23" t="str">
        <f t="shared" si="75"/>
        <v>Sep</v>
      </c>
    </row>
    <row r="2353" spans="1:6" x14ac:dyDescent="0.4">
      <c r="A2353" s="20">
        <f>Électricité!N5990</f>
        <v>43714</v>
      </c>
      <c r="B2353" s="21">
        <f>Électricité!O5990</f>
        <v>0.91666666666666674</v>
      </c>
      <c r="C2353" s="22">
        <f>Électricité!P5990</f>
        <v>0</v>
      </c>
      <c r="D2353" s="22">
        <f>Électricité!S5990</f>
        <v>0</v>
      </c>
      <c r="E2353" s="23" t="str">
        <f t="shared" si="76"/>
        <v>09/06/2019 10:00:00 PM</v>
      </c>
      <c r="F2353" s="23" t="str">
        <f t="shared" si="75"/>
        <v>Sep</v>
      </c>
    </row>
    <row r="2354" spans="1:6" x14ac:dyDescent="0.4">
      <c r="A2354" s="20">
        <f>Électricité!N5991</f>
        <v>43714</v>
      </c>
      <c r="B2354" s="21">
        <f>Électricité!O5991</f>
        <v>0.95833333333333337</v>
      </c>
      <c r="C2354" s="22">
        <f>Électricité!P5991</f>
        <v>0</v>
      </c>
      <c r="D2354" s="22">
        <f>Électricité!S5991</f>
        <v>0</v>
      </c>
      <c r="E2354" s="23" t="str">
        <f t="shared" si="76"/>
        <v>09/06/2019 11:00:00 PM</v>
      </c>
      <c r="F2354" s="23" t="str">
        <f t="shared" si="75"/>
        <v>Sep</v>
      </c>
    </row>
    <row r="2355" spans="1:6" x14ac:dyDescent="0.4">
      <c r="A2355" s="20">
        <f>Électricité!N5992</f>
        <v>43715</v>
      </c>
      <c r="B2355" s="21">
        <f>Électricité!O5992</f>
        <v>3.1225022567582528E-17</v>
      </c>
      <c r="C2355" s="22">
        <f>Électricité!P5992</f>
        <v>0</v>
      </c>
      <c r="D2355" s="22">
        <f>Électricité!S5992</f>
        <v>0</v>
      </c>
      <c r="E2355" s="23" t="str">
        <f t="shared" si="76"/>
        <v>09/07/2019 12:00:00 AM</v>
      </c>
      <c r="F2355" s="23" t="str">
        <f t="shared" si="75"/>
        <v>Sep</v>
      </c>
    </row>
    <row r="2356" spans="1:6" x14ac:dyDescent="0.4">
      <c r="A2356" s="20">
        <f>Électricité!N5993</f>
        <v>43715</v>
      </c>
      <c r="B2356" s="21">
        <f>Électricité!O5993</f>
        <v>4.1666666666666699E-2</v>
      </c>
      <c r="C2356" s="22">
        <f>Électricité!P5993</f>
        <v>0</v>
      </c>
      <c r="D2356" s="22">
        <f>Électricité!S5993</f>
        <v>0</v>
      </c>
      <c r="E2356" s="23" t="str">
        <f t="shared" si="76"/>
        <v>09/07/2019 01:00:00 AM</v>
      </c>
      <c r="F2356" s="23" t="str">
        <f t="shared" si="75"/>
        <v>Sep</v>
      </c>
    </row>
    <row r="2357" spans="1:6" x14ac:dyDescent="0.4">
      <c r="A2357" s="20">
        <f>Électricité!N5994</f>
        <v>43715</v>
      </c>
      <c r="B2357" s="21">
        <f>Électricité!O5994</f>
        <v>8.333333333333337E-2</v>
      </c>
      <c r="C2357" s="22">
        <f>Électricité!P5994</f>
        <v>0</v>
      </c>
      <c r="D2357" s="22">
        <f>Électricité!S5994</f>
        <v>0</v>
      </c>
      <c r="E2357" s="23" t="str">
        <f t="shared" si="76"/>
        <v>09/07/2019 02:00:00 AM</v>
      </c>
      <c r="F2357" s="23" t="str">
        <f t="shared" si="75"/>
        <v>Sep</v>
      </c>
    </row>
    <row r="2358" spans="1:6" x14ac:dyDescent="0.4">
      <c r="A2358" s="20">
        <f>Électricité!N5995</f>
        <v>43715</v>
      </c>
      <c r="B2358" s="21">
        <f>Électricité!O5995</f>
        <v>0.12500000000000006</v>
      </c>
      <c r="C2358" s="22">
        <f>Électricité!P5995</f>
        <v>0</v>
      </c>
      <c r="D2358" s="22">
        <f>Électricité!S5995</f>
        <v>0</v>
      </c>
      <c r="E2358" s="23" t="str">
        <f t="shared" si="76"/>
        <v>09/07/2019 03:00:00 AM</v>
      </c>
      <c r="F2358" s="23" t="str">
        <f t="shared" si="75"/>
        <v>Sep</v>
      </c>
    </row>
    <row r="2359" spans="1:6" x14ac:dyDescent="0.4">
      <c r="A2359" s="20">
        <f>Électricité!N5996</f>
        <v>43715</v>
      </c>
      <c r="B2359" s="21">
        <f>Électricité!O5996</f>
        <v>0.16666666666666669</v>
      </c>
      <c r="C2359" s="22">
        <f>Électricité!P5996</f>
        <v>0</v>
      </c>
      <c r="D2359" s="22">
        <f>Électricité!S5996</f>
        <v>0</v>
      </c>
      <c r="E2359" s="23" t="str">
        <f t="shared" si="76"/>
        <v>09/07/2019 04:00:00 AM</v>
      </c>
      <c r="F2359" s="23" t="str">
        <f t="shared" si="75"/>
        <v>Sep</v>
      </c>
    </row>
    <row r="2360" spans="1:6" x14ac:dyDescent="0.4">
      <c r="A2360" s="20">
        <f>Électricité!N5997</f>
        <v>43715</v>
      </c>
      <c r="B2360" s="21">
        <f>Électricité!O5997</f>
        <v>0.20833333333333337</v>
      </c>
      <c r="C2360" s="22">
        <f>Électricité!P5997</f>
        <v>0</v>
      </c>
      <c r="D2360" s="22">
        <f>Électricité!S5997</f>
        <v>0</v>
      </c>
      <c r="E2360" s="23" t="str">
        <f t="shared" si="76"/>
        <v>09/07/2019 05:00:00 AM</v>
      </c>
      <c r="F2360" s="23" t="str">
        <f t="shared" si="75"/>
        <v>Sep</v>
      </c>
    </row>
    <row r="2361" spans="1:6" x14ac:dyDescent="0.4">
      <c r="A2361" s="20">
        <f>Électricité!N5998</f>
        <v>43715</v>
      </c>
      <c r="B2361" s="21">
        <f>Électricité!O5998</f>
        <v>0.25</v>
      </c>
      <c r="C2361" s="22">
        <f>Électricité!P5998</f>
        <v>0</v>
      </c>
      <c r="D2361" s="22">
        <f>Électricité!S5998</f>
        <v>0</v>
      </c>
      <c r="E2361" s="23" t="str">
        <f t="shared" si="76"/>
        <v>09/07/2019 06:00:00 AM</v>
      </c>
      <c r="F2361" s="23" t="str">
        <f t="shared" si="75"/>
        <v>Sep</v>
      </c>
    </row>
    <row r="2362" spans="1:6" x14ac:dyDescent="0.4">
      <c r="A2362" s="20">
        <f>Électricité!N5999</f>
        <v>43715</v>
      </c>
      <c r="B2362" s="21">
        <f>Électricité!O5999</f>
        <v>0.29166666666666669</v>
      </c>
      <c r="C2362" s="22">
        <f>Électricité!P5999</f>
        <v>0</v>
      </c>
      <c r="D2362" s="22">
        <f>Électricité!S5999</f>
        <v>0</v>
      </c>
      <c r="E2362" s="23" t="str">
        <f t="shared" si="76"/>
        <v>09/07/2019 07:00:00 AM</v>
      </c>
      <c r="F2362" s="23" t="str">
        <f t="shared" si="75"/>
        <v>Sep</v>
      </c>
    </row>
    <row r="2363" spans="1:6" x14ac:dyDescent="0.4">
      <c r="A2363" s="20">
        <f>Électricité!N6000</f>
        <v>43715</v>
      </c>
      <c r="B2363" s="21">
        <f>Électricité!O6000</f>
        <v>0.33333333333333337</v>
      </c>
      <c r="C2363" s="22">
        <f>Électricité!P6000</f>
        <v>0</v>
      </c>
      <c r="D2363" s="22">
        <f>Électricité!S6000</f>
        <v>0</v>
      </c>
      <c r="E2363" s="23" t="str">
        <f t="shared" si="76"/>
        <v>09/07/2019 08:00:00 AM</v>
      </c>
      <c r="F2363" s="23" t="str">
        <f t="shared" si="75"/>
        <v>Sep</v>
      </c>
    </row>
    <row r="2364" spans="1:6" x14ac:dyDescent="0.4">
      <c r="A2364" s="20">
        <f>Électricité!N6001</f>
        <v>43715</v>
      </c>
      <c r="B2364" s="21">
        <f>Électricité!O6001</f>
        <v>0.375</v>
      </c>
      <c r="C2364" s="22">
        <f>Électricité!P6001</f>
        <v>0</v>
      </c>
      <c r="D2364" s="22">
        <f>Électricité!S6001</f>
        <v>0</v>
      </c>
      <c r="E2364" s="23" t="str">
        <f t="shared" si="76"/>
        <v>09/07/2019 09:00:00 AM</v>
      </c>
      <c r="F2364" s="23" t="str">
        <f t="shared" si="75"/>
        <v>Sep</v>
      </c>
    </row>
    <row r="2365" spans="1:6" x14ac:dyDescent="0.4">
      <c r="A2365" s="20">
        <f>Électricité!N6002</f>
        <v>43715</v>
      </c>
      <c r="B2365" s="21">
        <f>Électricité!O6002</f>
        <v>0.41666666666666669</v>
      </c>
      <c r="C2365" s="22">
        <f>Électricité!P6002</f>
        <v>0</v>
      </c>
      <c r="D2365" s="22">
        <f>Électricité!S6002</f>
        <v>0</v>
      </c>
      <c r="E2365" s="23" t="str">
        <f t="shared" si="76"/>
        <v>09/07/2019 10:00:00 AM</v>
      </c>
      <c r="F2365" s="23" t="str">
        <f t="shared" si="75"/>
        <v>Sep</v>
      </c>
    </row>
    <row r="2366" spans="1:6" x14ac:dyDescent="0.4">
      <c r="A2366" s="20">
        <f>Électricité!N6003</f>
        <v>43715</v>
      </c>
      <c r="B2366" s="21">
        <f>Électricité!O6003</f>
        <v>0.45833333333333337</v>
      </c>
      <c r="C2366" s="22">
        <f>Électricité!P6003</f>
        <v>0</v>
      </c>
      <c r="D2366" s="22">
        <f>Électricité!S6003</f>
        <v>0</v>
      </c>
      <c r="E2366" s="23" t="str">
        <f t="shared" si="76"/>
        <v>09/07/2019 11:00:00 AM</v>
      </c>
      <c r="F2366" s="23" t="str">
        <f t="shared" si="75"/>
        <v>Sep</v>
      </c>
    </row>
    <row r="2367" spans="1:6" x14ac:dyDescent="0.4">
      <c r="A2367" s="20">
        <f>Électricité!N6004</f>
        <v>43715</v>
      </c>
      <c r="B2367" s="21">
        <f>Électricité!O6004</f>
        <v>0.50000000000000011</v>
      </c>
      <c r="C2367" s="22">
        <f>Électricité!P6004</f>
        <v>0</v>
      </c>
      <c r="D2367" s="22">
        <f>Électricité!S6004</f>
        <v>0</v>
      </c>
      <c r="E2367" s="23" t="str">
        <f t="shared" si="76"/>
        <v>09/07/2019 12:00:00 PM</v>
      </c>
      <c r="F2367" s="23" t="str">
        <f t="shared" si="75"/>
        <v>Sep</v>
      </c>
    </row>
    <row r="2368" spans="1:6" x14ac:dyDescent="0.4">
      <c r="A2368" s="20">
        <f>Électricité!N6005</f>
        <v>43715</v>
      </c>
      <c r="B2368" s="21">
        <f>Électricité!O6005</f>
        <v>0.54166666666666674</v>
      </c>
      <c r="C2368" s="22">
        <f>Électricité!P6005</f>
        <v>0</v>
      </c>
      <c r="D2368" s="22">
        <f>Électricité!S6005</f>
        <v>0</v>
      </c>
      <c r="E2368" s="23" t="str">
        <f t="shared" si="76"/>
        <v>09/07/2019 01:00:00 PM</v>
      </c>
      <c r="F2368" s="23" t="str">
        <f t="shared" si="75"/>
        <v>Sep</v>
      </c>
    </row>
    <row r="2369" spans="1:6" x14ac:dyDescent="0.4">
      <c r="A2369" s="20">
        <f>Électricité!N6006</f>
        <v>43715</v>
      </c>
      <c r="B2369" s="21">
        <f>Électricité!O6006</f>
        <v>0.58333333333333337</v>
      </c>
      <c r="C2369" s="22">
        <f>Électricité!P6006</f>
        <v>0</v>
      </c>
      <c r="D2369" s="22">
        <f>Électricité!S6006</f>
        <v>0</v>
      </c>
      <c r="E2369" s="23" t="str">
        <f t="shared" si="76"/>
        <v>09/07/2019 02:00:00 PM</v>
      </c>
      <c r="F2369" s="23" t="str">
        <f t="shared" si="75"/>
        <v>Sep</v>
      </c>
    </row>
    <row r="2370" spans="1:6" x14ac:dyDescent="0.4">
      <c r="A2370" s="20">
        <f>Électricité!N6007</f>
        <v>43715</v>
      </c>
      <c r="B2370" s="21">
        <f>Électricité!O6007</f>
        <v>0.62500000000000011</v>
      </c>
      <c r="C2370" s="22">
        <f>Électricité!P6007</f>
        <v>0</v>
      </c>
      <c r="D2370" s="22">
        <f>Électricité!S6007</f>
        <v>0</v>
      </c>
      <c r="E2370" s="23" t="str">
        <f t="shared" si="76"/>
        <v>09/07/2019 03:00:00 PM</v>
      </c>
      <c r="F2370" s="23" t="str">
        <f t="shared" si="75"/>
        <v>Sep</v>
      </c>
    </row>
    <row r="2371" spans="1:6" x14ac:dyDescent="0.4">
      <c r="A2371" s="20">
        <f>Électricité!N6008</f>
        <v>43715</v>
      </c>
      <c r="B2371" s="21">
        <f>Électricité!O6008</f>
        <v>0.66666666666666674</v>
      </c>
      <c r="C2371" s="22">
        <f>Électricité!P6008</f>
        <v>0</v>
      </c>
      <c r="D2371" s="22">
        <f>Électricité!S6008</f>
        <v>0</v>
      </c>
      <c r="E2371" s="23" t="str">
        <f t="shared" si="76"/>
        <v>09/07/2019 04:00:00 PM</v>
      </c>
      <c r="F2371" s="23" t="str">
        <f t="shared" ref="F2371:F2434" si="77">TEXT(A2371,"mmm")</f>
        <v>Sep</v>
      </c>
    </row>
    <row r="2372" spans="1:6" x14ac:dyDescent="0.4">
      <c r="A2372" s="20">
        <f>Électricité!N6009</f>
        <v>43715</v>
      </c>
      <c r="B2372" s="21">
        <f>Électricité!O6009</f>
        <v>0.70833333333333337</v>
      </c>
      <c r="C2372" s="22">
        <f>Électricité!P6009</f>
        <v>0</v>
      </c>
      <c r="D2372" s="22">
        <f>Électricité!S6009</f>
        <v>0</v>
      </c>
      <c r="E2372" s="23" t="str">
        <f t="shared" si="76"/>
        <v>09/07/2019 05:00:00 PM</v>
      </c>
      <c r="F2372" s="23" t="str">
        <f t="shared" si="77"/>
        <v>Sep</v>
      </c>
    </row>
    <row r="2373" spans="1:6" x14ac:dyDescent="0.4">
      <c r="A2373" s="20">
        <f>Électricité!N6010</f>
        <v>43715</v>
      </c>
      <c r="B2373" s="21">
        <f>Électricité!O6010</f>
        <v>0.75000000000000011</v>
      </c>
      <c r="C2373" s="22">
        <f>Électricité!P6010</f>
        <v>0</v>
      </c>
      <c r="D2373" s="22">
        <f>Électricité!S6010</f>
        <v>0</v>
      </c>
      <c r="E2373" s="23" t="str">
        <f t="shared" si="76"/>
        <v>09/07/2019 06:00:00 PM</v>
      </c>
      <c r="F2373" s="23" t="str">
        <f t="shared" si="77"/>
        <v>Sep</v>
      </c>
    </row>
    <row r="2374" spans="1:6" x14ac:dyDescent="0.4">
      <c r="A2374" s="20">
        <f>Électricité!N6011</f>
        <v>43715</v>
      </c>
      <c r="B2374" s="21">
        <f>Électricité!O6011</f>
        <v>0.79166666666666674</v>
      </c>
      <c r="C2374" s="22">
        <f>Électricité!P6011</f>
        <v>0</v>
      </c>
      <c r="D2374" s="22">
        <f>Électricité!S6011</f>
        <v>0</v>
      </c>
      <c r="E2374" s="23" t="str">
        <f t="shared" si="76"/>
        <v>09/07/2019 07:00:00 PM</v>
      </c>
      <c r="F2374" s="23" t="str">
        <f t="shared" si="77"/>
        <v>Sep</v>
      </c>
    </row>
    <row r="2375" spans="1:6" x14ac:dyDescent="0.4">
      <c r="A2375" s="20">
        <f>Électricité!N6012</f>
        <v>43715</v>
      </c>
      <c r="B2375" s="21">
        <f>Électricité!O6012</f>
        <v>0.83333333333333337</v>
      </c>
      <c r="C2375" s="22">
        <f>Électricité!P6012</f>
        <v>0</v>
      </c>
      <c r="D2375" s="22">
        <f>Électricité!S6012</f>
        <v>0</v>
      </c>
      <c r="E2375" s="23" t="str">
        <f t="shared" si="76"/>
        <v>09/07/2019 08:00:00 PM</v>
      </c>
      <c r="F2375" s="23" t="str">
        <f t="shared" si="77"/>
        <v>Sep</v>
      </c>
    </row>
    <row r="2376" spans="1:6" x14ac:dyDescent="0.4">
      <c r="A2376" s="20">
        <f>Électricité!N6013</f>
        <v>43715</v>
      </c>
      <c r="B2376" s="21">
        <f>Électricité!O6013</f>
        <v>0.87500000000000011</v>
      </c>
      <c r="C2376" s="22">
        <f>Électricité!P6013</f>
        <v>0</v>
      </c>
      <c r="D2376" s="22">
        <f>Électricité!S6013</f>
        <v>0</v>
      </c>
      <c r="E2376" s="23" t="str">
        <f t="shared" si="76"/>
        <v>09/07/2019 09:00:00 PM</v>
      </c>
      <c r="F2376" s="23" t="str">
        <f t="shared" si="77"/>
        <v>Sep</v>
      </c>
    </row>
    <row r="2377" spans="1:6" x14ac:dyDescent="0.4">
      <c r="A2377" s="20">
        <f>Électricité!N6014</f>
        <v>43715</v>
      </c>
      <c r="B2377" s="21">
        <f>Électricité!O6014</f>
        <v>0.91666666666666674</v>
      </c>
      <c r="C2377" s="22">
        <f>Électricité!P6014</f>
        <v>0</v>
      </c>
      <c r="D2377" s="22">
        <f>Électricité!S6014</f>
        <v>0</v>
      </c>
      <c r="E2377" s="23" t="str">
        <f t="shared" si="76"/>
        <v>09/07/2019 10:00:00 PM</v>
      </c>
      <c r="F2377" s="23" t="str">
        <f t="shared" si="77"/>
        <v>Sep</v>
      </c>
    </row>
    <row r="2378" spans="1:6" x14ac:dyDescent="0.4">
      <c r="A2378" s="20">
        <f>Électricité!N6015</f>
        <v>43715</v>
      </c>
      <c r="B2378" s="21">
        <f>Électricité!O6015</f>
        <v>0.95833333333333337</v>
      </c>
      <c r="C2378" s="22">
        <f>Électricité!P6015</f>
        <v>0</v>
      </c>
      <c r="D2378" s="22">
        <f>Électricité!S6015</f>
        <v>0</v>
      </c>
      <c r="E2378" s="23" t="str">
        <f t="shared" si="76"/>
        <v>09/07/2019 11:00:00 PM</v>
      </c>
      <c r="F2378" s="23" t="str">
        <f t="shared" si="77"/>
        <v>Sep</v>
      </c>
    </row>
    <row r="2379" spans="1:6" x14ac:dyDescent="0.4">
      <c r="A2379" s="20">
        <f>Électricité!N6016</f>
        <v>43716</v>
      </c>
      <c r="B2379" s="21">
        <f>Électricité!O6016</f>
        <v>3.1225022567582528E-17</v>
      </c>
      <c r="C2379" s="22">
        <f>Électricité!P6016</f>
        <v>0</v>
      </c>
      <c r="D2379" s="22">
        <f>Électricité!S6016</f>
        <v>0</v>
      </c>
      <c r="E2379" s="23" t="str">
        <f t="shared" si="76"/>
        <v>09/08/2019 12:00:00 AM</v>
      </c>
      <c r="F2379" s="23" t="str">
        <f t="shared" si="77"/>
        <v>Sep</v>
      </c>
    </row>
    <row r="2380" spans="1:6" x14ac:dyDescent="0.4">
      <c r="A2380" s="20">
        <f>Électricité!N6017</f>
        <v>43716</v>
      </c>
      <c r="B2380" s="21">
        <f>Électricité!O6017</f>
        <v>4.1666666666666699E-2</v>
      </c>
      <c r="C2380" s="22">
        <f>Électricité!P6017</f>
        <v>0</v>
      </c>
      <c r="D2380" s="22">
        <f>Électricité!S6017</f>
        <v>0</v>
      </c>
      <c r="E2380" s="23" t="str">
        <f t="shared" ref="E2380:E2443" si="78">CONCATENATE(TEXT(A2380,"mm/dd/yyyy")," ",TEXT(B2380,"hh:mm:ss AM/PM"))</f>
        <v>09/08/2019 01:00:00 AM</v>
      </c>
      <c r="F2380" s="23" t="str">
        <f t="shared" si="77"/>
        <v>Sep</v>
      </c>
    </row>
    <row r="2381" spans="1:6" x14ac:dyDescent="0.4">
      <c r="A2381" s="20">
        <f>Électricité!N6018</f>
        <v>43716</v>
      </c>
      <c r="B2381" s="21">
        <f>Électricité!O6018</f>
        <v>8.333333333333337E-2</v>
      </c>
      <c r="C2381" s="22">
        <f>Électricité!P6018</f>
        <v>0</v>
      </c>
      <c r="D2381" s="22">
        <f>Électricité!S6018</f>
        <v>0</v>
      </c>
      <c r="E2381" s="23" t="str">
        <f t="shared" si="78"/>
        <v>09/08/2019 02:00:00 AM</v>
      </c>
      <c r="F2381" s="23" t="str">
        <f t="shared" si="77"/>
        <v>Sep</v>
      </c>
    </row>
    <row r="2382" spans="1:6" x14ac:dyDescent="0.4">
      <c r="A2382" s="20">
        <f>Électricité!N6019</f>
        <v>43716</v>
      </c>
      <c r="B2382" s="21">
        <f>Électricité!O6019</f>
        <v>0.12500000000000006</v>
      </c>
      <c r="C2382" s="22">
        <f>Électricité!P6019</f>
        <v>0</v>
      </c>
      <c r="D2382" s="22">
        <f>Électricité!S6019</f>
        <v>0</v>
      </c>
      <c r="E2382" s="23" t="str">
        <f t="shared" si="78"/>
        <v>09/08/2019 03:00:00 AM</v>
      </c>
      <c r="F2382" s="23" t="str">
        <f t="shared" si="77"/>
        <v>Sep</v>
      </c>
    </row>
    <row r="2383" spans="1:6" x14ac:dyDescent="0.4">
      <c r="A2383" s="20">
        <f>Électricité!N6020</f>
        <v>43716</v>
      </c>
      <c r="B2383" s="21">
        <f>Électricité!O6020</f>
        <v>0.16666666666666669</v>
      </c>
      <c r="C2383" s="22">
        <f>Électricité!P6020</f>
        <v>0</v>
      </c>
      <c r="D2383" s="22">
        <f>Électricité!S6020</f>
        <v>0</v>
      </c>
      <c r="E2383" s="23" t="str">
        <f t="shared" si="78"/>
        <v>09/08/2019 04:00:00 AM</v>
      </c>
      <c r="F2383" s="23" t="str">
        <f t="shared" si="77"/>
        <v>Sep</v>
      </c>
    </row>
    <row r="2384" spans="1:6" x14ac:dyDescent="0.4">
      <c r="A2384" s="20">
        <f>Électricité!N6021</f>
        <v>43716</v>
      </c>
      <c r="B2384" s="21">
        <f>Électricité!O6021</f>
        <v>0.20833333333333337</v>
      </c>
      <c r="C2384" s="22">
        <f>Électricité!P6021</f>
        <v>0</v>
      </c>
      <c r="D2384" s="22">
        <f>Électricité!S6021</f>
        <v>0</v>
      </c>
      <c r="E2384" s="23" t="str">
        <f t="shared" si="78"/>
        <v>09/08/2019 05:00:00 AM</v>
      </c>
      <c r="F2384" s="23" t="str">
        <f t="shared" si="77"/>
        <v>Sep</v>
      </c>
    </row>
    <row r="2385" spans="1:6" x14ac:dyDescent="0.4">
      <c r="A2385" s="20">
        <f>Électricité!N6022</f>
        <v>43716</v>
      </c>
      <c r="B2385" s="21">
        <f>Électricité!O6022</f>
        <v>0.25</v>
      </c>
      <c r="C2385" s="22">
        <f>Électricité!P6022</f>
        <v>0</v>
      </c>
      <c r="D2385" s="22">
        <f>Électricité!S6022</f>
        <v>0</v>
      </c>
      <c r="E2385" s="23" t="str">
        <f t="shared" si="78"/>
        <v>09/08/2019 06:00:00 AM</v>
      </c>
      <c r="F2385" s="23" t="str">
        <f t="shared" si="77"/>
        <v>Sep</v>
      </c>
    </row>
    <row r="2386" spans="1:6" x14ac:dyDescent="0.4">
      <c r="A2386" s="20">
        <f>Électricité!N6023</f>
        <v>43716</v>
      </c>
      <c r="B2386" s="21">
        <f>Électricité!O6023</f>
        <v>0.29166666666666669</v>
      </c>
      <c r="C2386" s="22">
        <f>Électricité!P6023</f>
        <v>0</v>
      </c>
      <c r="D2386" s="22">
        <f>Électricité!S6023</f>
        <v>0</v>
      </c>
      <c r="E2386" s="23" t="str">
        <f t="shared" si="78"/>
        <v>09/08/2019 07:00:00 AM</v>
      </c>
      <c r="F2386" s="23" t="str">
        <f t="shared" si="77"/>
        <v>Sep</v>
      </c>
    </row>
    <row r="2387" spans="1:6" x14ac:dyDescent="0.4">
      <c r="A2387" s="20">
        <f>Électricité!N6024</f>
        <v>43716</v>
      </c>
      <c r="B2387" s="21">
        <f>Électricité!O6024</f>
        <v>0.33333333333333337</v>
      </c>
      <c r="C2387" s="22">
        <f>Électricité!P6024</f>
        <v>0</v>
      </c>
      <c r="D2387" s="22">
        <f>Électricité!S6024</f>
        <v>0</v>
      </c>
      <c r="E2387" s="23" t="str">
        <f t="shared" si="78"/>
        <v>09/08/2019 08:00:00 AM</v>
      </c>
      <c r="F2387" s="23" t="str">
        <f t="shared" si="77"/>
        <v>Sep</v>
      </c>
    </row>
    <row r="2388" spans="1:6" x14ac:dyDescent="0.4">
      <c r="A2388" s="20">
        <f>Électricité!N6025</f>
        <v>43716</v>
      </c>
      <c r="B2388" s="21">
        <f>Électricité!O6025</f>
        <v>0.375</v>
      </c>
      <c r="C2388" s="22">
        <f>Électricité!P6025</f>
        <v>0</v>
      </c>
      <c r="D2388" s="22">
        <f>Électricité!S6025</f>
        <v>0</v>
      </c>
      <c r="E2388" s="23" t="str">
        <f t="shared" si="78"/>
        <v>09/08/2019 09:00:00 AM</v>
      </c>
      <c r="F2388" s="23" t="str">
        <f t="shared" si="77"/>
        <v>Sep</v>
      </c>
    </row>
    <row r="2389" spans="1:6" x14ac:dyDescent="0.4">
      <c r="A2389" s="20">
        <f>Électricité!N6026</f>
        <v>43716</v>
      </c>
      <c r="B2389" s="21">
        <f>Électricité!O6026</f>
        <v>0.41666666666666669</v>
      </c>
      <c r="C2389" s="22">
        <f>Électricité!P6026</f>
        <v>0</v>
      </c>
      <c r="D2389" s="22">
        <f>Électricité!S6026</f>
        <v>0</v>
      </c>
      <c r="E2389" s="23" t="str">
        <f t="shared" si="78"/>
        <v>09/08/2019 10:00:00 AM</v>
      </c>
      <c r="F2389" s="23" t="str">
        <f t="shared" si="77"/>
        <v>Sep</v>
      </c>
    </row>
    <row r="2390" spans="1:6" x14ac:dyDescent="0.4">
      <c r="A2390" s="20">
        <f>Électricité!N6027</f>
        <v>43716</v>
      </c>
      <c r="B2390" s="21">
        <f>Électricité!O6027</f>
        <v>0.45833333333333337</v>
      </c>
      <c r="C2390" s="22">
        <f>Électricité!P6027</f>
        <v>0</v>
      </c>
      <c r="D2390" s="22">
        <f>Électricité!S6027</f>
        <v>0</v>
      </c>
      <c r="E2390" s="23" t="str">
        <f t="shared" si="78"/>
        <v>09/08/2019 11:00:00 AM</v>
      </c>
      <c r="F2390" s="23" t="str">
        <f t="shared" si="77"/>
        <v>Sep</v>
      </c>
    </row>
    <row r="2391" spans="1:6" x14ac:dyDescent="0.4">
      <c r="A2391" s="20">
        <f>Électricité!N6028</f>
        <v>43716</v>
      </c>
      <c r="B2391" s="21">
        <f>Électricité!O6028</f>
        <v>0.50000000000000011</v>
      </c>
      <c r="C2391" s="22">
        <f>Électricité!P6028</f>
        <v>0</v>
      </c>
      <c r="D2391" s="22">
        <f>Électricité!S6028</f>
        <v>0</v>
      </c>
      <c r="E2391" s="23" t="str">
        <f t="shared" si="78"/>
        <v>09/08/2019 12:00:00 PM</v>
      </c>
      <c r="F2391" s="23" t="str">
        <f t="shared" si="77"/>
        <v>Sep</v>
      </c>
    </row>
    <row r="2392" spans="1:6" x14ac:dyDescent="0.4">
      <c r="A2392" s="20">
        <f>Électricité!N6029</f>
        <v>43716</v>
      </c>
      <c r="B2392" s="21">
        <f>Électricité!O6029</f>
        <v>0.54166666666666674</v>
      </c>
      <c r="C2392" s="22">
        <f>Électricité!P6029</f>
        <v>0</v>
      </c>
      <c r="D2392" s="22">
        <f>Électricité!S6029</f>
        <v>0</v>
      </c>
      <c r="E2392" s="23" t="str">
        <f t="shared" si="78"/>
        <v>09/08/2019 01:00:00 PM</v>
      </c>
      <c r="F2392" s="23" t="str">
        <f t="shared" si="77"/>
        <v>Sep</v>
      </c>
    </row>
    <row r="2393" spans="1:6" x14ac:dyDescent="0.4">
      <c r="A2393" s="20">
        <f>Électricité!N6030</f>
        <v>43716</v>
      </c>
      <c r="B2393" s="21">
        <f>Électricité!O6030</f>
        <v>0.58333333333333337</v>
      </c>
      <c r="C2393" s="22">
        <f>Électricité!P6030</f>
        <v>0</v>
      </c>
      <c r="D2393" s="22">
        <f>Électricité!S6030</f>
        <v>0</v>
      </c>
      <c r="E2393" s="23" t="str">
        <f t="shared" si="78"/>
        <v>09/08/2019 02:00:00 PM</v>
      </c>
      <c r="F2393" s="23" t="str">
        <f t="shared" si="77"/>
        <v>Sep</v>
      </c>
    </row>
    <row r="2394" spans="1:6" x14ac:dyDescent="0.4">
      <c r="A2394" s="20">
        <f>Électricité!N6031</f>
        <v>43716</v>
      </c>
      <c r="B2394" s="21">
        <f>Électricité!O6031</f>
        <v>0.62500000000000011</v>
      </c>
      <c r="C2394" s="22">
        <f>Électricité!P6031</f>
        <v>0</v>
      </c>
      <c r="D2394" s="22">
        <f>Électricité!S6031</f>
        <v>0</v>
      </c>
      <c r="E2394" s="23" t="str">
        <f t="shared" si="78"/>
        <v>09/08/2019 03:00:00 PM</v>
      </c>
      <c r="F2394" s="23" t="str">
        <f t="shared" si="77"/>
        <v>Sep</v>
      </c>
    </row>
    <row r="2395" spans="1:6" x14ac:dyDescent="0.4">
      <c r="A2395" s="20">
        <f>Électricité!N6032</f>
        <v>43716</v>
      </c>
      <c r="B2395" s="21">
        <f>Électricité!O6032</f>
        <v>0.66666666666666674</v>
      </c>
      <c r="C2395" s="22">
        <f>Électricité!P6032</f>
        <v>0</v>
      </c>
      <c r="D2395" s="22">
        <f>Électricité!S6032</f>
        <v>0</v>
      </c>
      <c r="E2395" s="23" t="str">
        <f t="shared" si="78"/>
        <v>09/08/2019 04:00:00 PM</v>
      </c>
      <c r="F2395" s="23" t="str">
        <f t="shared" si="77"/>
        <v>Sep</v>
      </c>
    </row>
    <row r="2396" spans="1:6" x14ac:dyDescent="0.4">
      <c r="A2396" s="20">
        <f>Électricité!N6033</f>
        <v>43716</v>
      </c>
      <c r="B2396" s="21">
        <f>Électricité!O6033</f>
        <v>0.70833333333333337</v>
      </c>
      <c r="C2396" s="22">
        <f>Électricité!P6033</f>
        <v>0</v>
      </c>
      <c r="D2396" s="22">
        <f>Électricité!S6033</f>
        <v>0</v>
      </c>
      <c r="E2396" s="23" t="str">
        <f t="shared" si="78"/>
        <v>09/08/2019 05:00:00 PM</v>
      </c>
      <c r="F2396" s="23" t="str">
        <f t="shared" si="77"/>
        <v>Sep</v>
      </c>
    </row>
    <row r="2397" spans="1:6" x14ac:dyDescent="0.4">
      <c r="A2397" s="20">
        <f>Électricité!N6034</f>
        <v>43716</v>
      </c>
      <c r="B2397" s="21">
        <f>Électricité!O6034</f>
        <v>0.75000000000000011</v>
      </c>
      <c r="C2397" s="22">
        <f>Électricité!P6034</f>
        <v>0</v>
      </c>
      <c r="D2397" s="22">
        <f>Électricité!S6034</f>
        <v>0</v>
      </c>
      <c r="E2397" s="23" t="str">
        <f t="shared" si="78"/>
        <v>09/08/2019 06:00:00 PM</v>
      </c>
      <c r="F2397" s="23" t="str">
        <f t="shared" si="77"/>
        <v>Sep</v>
      </c>
    </row>
    <row r="2398" spans="1:6" x14ac:dyDescent="0.4">
      <c r="A2398" s="20">
        <f>Électricité!N6035</f>
        <v>43716</v>
      </c>
      <c r="B2398" s="21">
        <f>Électricité!O6035</f>
        <v>0.79166666666666674</v>
      </c>
      <c r="C2398" s="22">
        <f>Électricité!P6035</f>
        <v>0</v>
      </c>
      <c r="D2398" s="22">
        <f>Électricité!S6035</f>
        <v>0</v>
      </c>
      <c r="E2398" s="23" t="str">
        <f t="shared" si="78"/>
        <v>09/08/2019 07:00:00 PM</v>
      </c>
      <c r="F2398" s="23" t="str">
        <f t="shared" si="77"/>
        <v>Sep</v>
      </c>
    </row>
    <row r="2399" spans="1:6" x14ac:dyDescent="0.4">
      <c r="A2399" s="20">
        <f>Électricité!N6036</f>
        <v>43716</v>
      </c>
      <c r="B2399" s="21">
        <f>Électricité!O6036</f>
        <v>0.83333333333333337</v>
      </c>
      <c r="C2399" s="22">
        <f>Électricité!P6036</f>
        <v>0</v>
      </c>
      <c r="D2399" s="22">
        <f>Électricité!S6036</f>
        <v>0</v>
      </c>
      <c r="E2399" s="23" t="str">
        <f t="shared" si="78"/>
        <v>09/08/2019 08:00:00 PM</v>
      </c>
      <c r="F2399" s="23" t="str">
        <f t="shared" si="77"/>
        <v>Sep</v>
      </c>
    </row>
    <row r="2400" spans="1:6" x14ac:dyDescent="0.4">
      <c r="A2400" s="20">
        <f>Électricité!N6037</f>
        <v>43716</v>
      </c>
      <c r="B2400" s="21">
        <f>Électricité!O6037</f>
        <v>0.87500000000000011</v>
      </c>
      <c r="C2400" s="22">
        <f>Électricité!P6037</f>
        <v>0</v>
      </c>
      <c r="D2400" s="22">
        <f>Électricité!S6037</f>
        <v>0</v>
      </c>
      <c r="E2400" s="23" t="str">
        <f t="shared" si="78"/>
        <v>09/08/2019 09:00:00 PM</v>
      </c>
      <c r="F2400" s="23" t="str">
        <f t="shared" si="77"/>
        <v>Sep</v>
      </c>
    </row>
    <row r="2401" spans="1:6" x14ac:dyDescent="0.4">
      <c r="A2401" s="20">
        <f>Électricité!N6038</f>
        <v>43716</v>
      </c>
      <c r="B2401" s="21">
        <f>Électricité!O6038</f>
        <v>0.91666666666666674</v>
      </c>
      <c r="C2401" s="22">
        <f>Électricité!P6038</f>
        <v>0</v>
      </c>
      <c r="D2401" s="22">
        <f>Électricité!S6038</f>
        <v>0</v>
      </c>
      <c r="E2401" s="23" t="str">
        <f t="shared" si="78"/>
        <v>09/08/2019 10:00:00 PM</v>
      </c>
      <c r="F2401" s="23" t="str">
        <f t="shared" si="77"/>
        <v>Sep</v>
      </c>
    </row>
    <row r="2402" spans="1:6" x14ac:dyDescent="0.4">
      <c r="A2402" s="20">
        <f>Électricité!N6039</f>
        <v>43716</v>
      </c>
      <c r="B2402" s="21">
        <f>Électricité!O6039</f>
        <v>0.95833333333333337</v>
      </c>
      <c r="C2402" s="22">
        <f>Électricité!P6039</f>
        <v>0</v>
      </c>
      <c r="D2402" s="22">
        <f>Électricité!S6039</f>
        <v>0</v>
      </c>
      <c r="E2402" s="23" t="str">
        <f t="shared" si="78"/>
        <v>09/08/2019 11:00:00 PM</v>
      </c>
      <c r="F2402" s="23" t="str">
        <f t="shared" si="77"/>
        <v>Sep</v>
      </c>
    </row>
    <row r="2403" spans="1:6" x14ac:dyDescent="0.4">
      <c r="A2403" s="20">
        <f>Électricité!N6040</f>
        <v>43717</v>
      </c>
      <c r="B2403" s="21">
        <f>Électricité!O6040</f>
        <v>3.1225022567582528E-17</v>
      </c>
      <c r="C2403" s="22">
        <f>Électricité!P6040</f>
        <v>0</v>
      </c>
      <c r="D2403" s="22">
        <f>Électricité!S6040</f>
        <v>0</v>
      </c>
      <c r="E2403" s="23" t="str">
        <f t="shared" si="78"/>
        <v>09/09/2019 12:00:00 AM</v>
      </c>
      <c r="F2403" s="23" t="str">
        <f t="shared" si="77"/>
        <v>Sep</v>
      </c>
    </row>
    <row r="2404" spans="1:6" x14ac:dyDescent="0.4">
      <c r="A2404" s="20">
        <f>Électricité!N6041</f>
        <v>43717</v>
      </c>
      <c r="B2404" s="21">
        <f>Électricité!O6041</f>
        <v>4.1666666666666699E-2</v>
      </c>
      <c r="C2404" s="22">
        <f>Électricité!P6041</f>
        <v>0</v>
      </c>
      <c r="D2404" s="22">
        <f>Électricité!S6041</f>
        <v>0</v>
      </c>
      <c r="E2404" s="23" t="str">
        <f t="shared" si="78"/>
        <v>09/09/2019 01:00:00 AM</v>
      </c>
      <c r="F2404" s="23" t="str">
        <f t="shared" si="77"/>
        <v>Sep</v>
      </c>
    </row>
    <row r="2405" spans="1:6" x14ac:dyDescent="0.4">
      <c r="A2405" s="20">
        <f>Électricité!N6042</f>
        <v>43717</v>
      </c>
      <c r="B2405" s="21">
        <f>Électricité!O6042</f>
        <v>8.333333333333337E-2</v>
      </c>
      <c r="C2405" s="22">
        <f>Électricité!P6042</f>
        <v>0</v>
      </c>
      <c r="D2405" s="22">
        <f>Électricité!S6042</f>
        <v>0</v>
      </c>
      <c r="E2405" s="23" t="str">
        <f t="shared" si="78"/>
        <v>09/09/2019 02:00:00 AM</v>
      </c>
      <c r="F2405" s="23" t="str">
        <f t="shared" si="77"/>
        <v>Sep</v>
      </c>
    </row>
    <row r="2406" spans="1:6" x14ac:dyDescent="0.4">
      <c r="A2406" s="20">
        <f>Électricité!N6043</f>
        <v>43717</v>
      </c>
      <c r="B2406" s="21">
        <f>Électricité!O6043</f>
        <v>0.12500000000000006</v>
      </c>
      <c r="C2406" s="22">
        <f>Électricité!P6043</f>
        <v>0</v>
      </c>
      <c r="D2406" s="22">
        <f>Électricité!S6043</f>
        <v>0</v>
      </c>
      <c r="E2406" s="23" t="str">
        <f t="shared" si="78"/>
        <v>09/09/2019 03:00:00 AM</v>
      </c>
      <c r="F2406" s="23" t="str">
        <f t="shared" si="77"/>
        <v>Sep</v>
      </c>
    </row>
    <row r="2407" spans="1:6" x14ac:dyDescent="0.4">
      <c r="A2407" s="20">
        <f>Électricité!N6044</f>
        <v>43717</v>
      </c>
      <c r="B2407" s="21">
        <f>Électricité!O6044</f>
        <v>0.16666666666666669</v>
      </c>
      <c r="C2407" s="22">
        <f>Électricité!P6044</f>
        <v>0</v>
      </c>
      <c r="D2407" s="22">
        <f>Électricité!S6044</f>
        <v>0</v>
      </c>
      <c r="E2407" s="23" t="str">
        <f t="shared" si="78"/>
        <v>09/09/2019 04:00:00 AM</v>
      </c>
      <c r="F2407" s="23" t="str">
        <f t="shared" si="77"/>
        <v>Sep</v>
      </c>
    </row>
    <row r="2408" spans="1:6" x14ac:dyDescent="0.4">
      <c r="A2408" s="20">
        <f>Électricité!N6045</f>
        <v>43717</v>
      </c>
      <c r="B2408" s="21">
        <f>Électricité!O6045</f>
        <v>0.20833333333333337</v>
      </c>
      <c r="C2408" s="22">
        <f>Électricité!P6045</f>
        <v>0</v>
      </c>
      <c r="D2408" s="22">
        <f>Électricité!S6045</f>
        <v>0</v>
      </c>
      <c r="E2408" s="23" t="str">
        <f t="shared" si="78"/>
        <v>09/09/2019 05:00:00 AM</v>
      </c>
      <c r="F2408" s="23" t="str">
        <f t="shared" si="77"/>
        <v>Sep</v>
      </c>
    </row>
    <row r="2409" spans="1:6" x14ac:dyDescent="0.4">
      <c r="A2409" s="20">
        <f>Électricité!N6046</f>
        <v>43717</v>
      </c>
      <c r="B2409" s="21">
        <f>Électricité!O6046</f>
        <v>0.25</v>
      </c>
      <c r="C2409" s="22">
        <f>Électricité!P6046</f>
        <v>0</v>
      </c>
      <c r="D2409" s="22">
        <f>Électricité!S6046</f>
        <v>0</v>
      </c>
      <c r="E2409" s="23" t="str">
        <f t="shared" si="78"/>
        <v>09/09/2019 06:00:00 AM</v>
      </c>
      <c r="F2409" s="23" t="str">
        <f t="shared" si="77"/>
        <v>Sep</v>
      </c>
    </row>
    <row r="2410" spans="1:6" x14ac:dyDescent="0.4">
      <c r="A2410" s="20">
        <f>Électricité!N6047</f>
        <v>43717</v>
      </c>
      <c r="B2410" s="21">
        <f>Électricité!O6047</f>
        <v>0.29166666666666669</v>
      </c>
      <c r="C2410" s="22">
        <f>Électricité!P6047</f>
        <v>0</v>
      </c>
      <c r="D2410" s="22">
        <f>Électricité!S6047</f>
        <v>0</v>
      </c>
      <c r="E2410" s="23" t="str">
        <f t="shared" si="78"/>
        <v>09/09/2019 07:00:00 AM</v>
      </c>
      <c r="F2410" s="23" t="str">
        <f t="shared" si="77"/>
        <v>Sep</v>
      </c>
    </row>
    <row r="2411" spans="1:6" x14ac:dyDescent="0.4">
      <c r="A2411" s="20">
        <f>Électricité!N6048</f>
        <v>43717</v>
      </c>
      <c r="B2411" s="21">
        <f>Électricité!O6048</f>
        <v>0.33333333333333337</v>
      </c>
      <c r="C2411" s="22">
        <f>Électricité!P6048</f>
        <v>0</v>
      </c>
      <c r="D2411" s="22">
        <f>Électricité!S6048</f>
        <v>0</v>
      </c>
      <c r="E2411" s="23" t="str">
        <f t="shared" si="78"/>
        <v>09/09/2019 08:00:00 AM</v>
      </c>
      <c r="F2411" s="23" t="str">
        <f t="shared" si="77"/>
        <v>Sep</v>
      </c>
    </row>
    <row r="2412" spans="1:6" x14ac:dyDescent="0.4">
      <c r="A2412" s="20">
        <f>Électricité!N6049</f>
        <v>43717</v>
      </c>
      <c r="B2412" s="21">
        <f>Électricité!O6049</f>
        <v>0.375</v>
      </c>
      <c r="C2412" s="22">
        <f>Électricité!P6049</f>
        <v>0</v>
      </c>
      <c r="D2412" s="22">
        <f>Électricité!S6049</f>
        <v>0</v>
      </c>
      <c r="E2412" s="23" t="str">
        <f t="shared" si="78"/>
        <v>09/09/2019 09:00:00 AM</v>
      </c>
      <c r="F2412" s="23" t="str">
        <f t="shared" si="77"/>
        <v>Sep</v>
      </c>
    </row>
    <row r="2413" spans="1:6" x14ac:dyDescent="0.4">
      <c r="A2413" s="20">
        <f>Électricité!N6050</f>
        <v>43717</v>
      </c>
      <c r="B2413" s="21">
        <f>Électricité!O6050</f>
        <v>0.41666666666666669</v>
      </c>
      <c r="C2413" s="22">
        <f>Électricité!P6050</f>
        <v>0</v>
      </c>
      <c r="D2413" s="22">
        <f>Électricité!S6050</f>
        <v>0</v>
      </c>
      <c r="E2413" s="23" t="str">
        <f t="shared" si="78"/>
        <v>09/09/2019 10:00:00 AM</v>
      </c>
      <c r="F2413" s="23" t="str">
        <f t="shared" si="77"/>
        <v>Sep</v>
      </c>
    </row>
    <row r="2414" spans="1:6" x14ac:dyDescent="0.4">
      <c r="A2414" s="20">
        <f>Électricité!N6051</f>
        <v>43717</v>
      </c>
      <c r="B2414" s="21">
        <f>Électricité!O6051</f>
        <v>0.45833333333333337</v>
      </c>
      <c r="C2414" s="22">
        <f>Électricité!P6051</f>
        <v>0</v>
      </c>
      <c r="D2414" s="22">
        <f>Électricité!S6051</f>
        <v>0</v>
      </c>
      <c r="E2414" s="23" t="str">
        <f t="shared" si="78"/>
        <v>09/09/2019 11:00:00 AM</v>
      </c>
      <c r="F2414" s="23" t="str">
        <f t="shared" si="77"/>
        <v>Sep</v>
      </c>
    </row>
    <row r="2415" spans="1:6" x14ac:dyDescent="0.4">
      <c r="A2415" s="20">
        <f>Électricité!N6052</f>
        <v>43717</v>
      </c>
      <c r="B2415" s="21">
        <f>Électricité!O6052</f>
        <v>0.50000000000000011</v>
      </c>
      <c r="C2415" s="22">
        <f>Électricité!P6052</f>
        <v>0</v>
      </c>
      <c r="D2415" s="22">
        <f>Électricité!S6052</f>
        <v>0</v>
      </c>
      <c r="E2415" s="23" t="str">
        <f t="shared" si="78"/>
        <v>09/09/2019 12:00:00 PM</v>
      </c>
      <c r="F2415" s="23" t="str">
        <f t="shared" si="77"/>
        <v>Sep</v>
      </c>
    </row>
    <row r="2416" spans="1:6" x14ac:dyDescent="0.4">
      <c r="A2416" s="20">
        <f>Électricité!N6053</f>
        <v>43717</v>
      </c>
      <c r="B2416" s="21">
        <f>Électricité!O6053</f>
        <v>0.54166666666666674</v>
      </c>
      <c r="C2416" s="22">
        <f>Électricité!P6053</f>
        <v>0</v>
      </c>
      <c r="D2416" s="22">
        <f>Électricité!S6053</f>
        <v>0</v>
      </c>
      <c r="E2416" s="23" t="str">
        <f t="shared" si="78"/>
        <v>09/09/2019 01:00:00 PM</v>
      </c>
      <c r="F2416" s="23" t="str">
        <f t="shared" si="77"/>
        <v>Sep</v>
      </c>
    </row>
    <row r="2417" spans="1:6" x14ac:dyDescent="0.4">
      <c r="A2417" s="20">
        <f>Électricité!N6054</f>
        <v>43717</v>
      </c>
      <c r="B2417" s="21">
        <f>Électricité!O6054</f>
        <v>0.58333333333333337</v>
      </c>
      <c r="C2417" s="22">
        <f>Électricité!P6054</f>
        <v>0</v>
      </c>
      <c r="D2417" s="22">
        <f>Électricité!S6054</f>
        <v>0</v>
      </c>
      <c r="E2417" s="23" t="str">
        <f t="shared" si="78"/>
        <v>09/09/2019 02:00:00 PM</v>
      </c>
      <c r="F2417" s="23" t="str">
        <f t="shared" si="77"/>
        <v>Sep</v>
      </c>
    </row>
    <row r="2418" spans="1:6" x14ac:dyDescent="0.4">
      <c r="A2418" s="20">
        <f>Électricité!N6055</f>
        <v>43717</v>
      </c>
      <c r="B2418" s="21">
        <f>Électricité!O6055</f>
        <v>0.62500000000000011</v>
      </c>
      <c r="C2418" s="22">
        <f>Électricité!P6055</f>
        <v>0</v>
      </c>
      <c r="D2418" s="22">
        <f>Électricité!S6055</f>
        <v>0</v>
      </c>
      <c r="E2418" s="23" t="str">
        <f t="shared" si="78"/>
        <v>09/09/2019 03:00:00 PM</v>
      </c>
      <c r="F2418" s="23" t="str">
        <f t="shared" si="77"/>
        <v>Sep</v>
      </c>
    </row>
    <row r="2419" spans="1:6" x14ac:dyDescent="0.4">
      <c r="A2419" s="20">
        <f>Électricité!N6056</f>
        <v>43717</v>
      </c>
      <c r="B2419" s="21">
        <f>Électricité!O6056</f>
        <v>0.66666666666666674</v>
      </c>
      <c r="C2419" s="22">
        <f>Électricité!P6056</f>
        <v>0</v>
      </c>
      <c r="D2419" s="22">
        <f>Électricité!S6056</f>
        <v>0</v>
      </c>
      <c r="E2419" s="23" t="str">
        <f t="shared" si="78"/>
        <v>09/09/2019 04:00:00 PM</v>
      </c>
      <c r="F2419" s="23" t="str">
        <f t="shared" si="77"/>
        <v>Sep</v>
      </c>
    </row>
    <row r="2420" spans="1:6" x14ac:dyDescent="0.4">
      <c r="A2420" s="20">
        <f>Électricité!N6057</f>
        <v>43717</v>
      </c>
      <c r="B2420" s="21">
        <f>Électricité!O6057</f>
        <v>0.70833333333333337</v>
      </c>
      <c r="C2420" s="22">
        <f>Électricité!P6057</f>
        <v>0</v>
      </c>
      <c r="D2420" s="22">
        <f>Électricité!S6057</f>
        <v>0</v>
      </c>
      <c r="E2420" s="23" t="str">
        <f t="shared" si="78"/>
        <v>09/09/2019 05:00:00 PM</v>
      </c>
      <c r="F2420" s="23" t="str">
        <f t="shared" si="77"/>
        <v>Sep</v>
      </c>
    </row>
    <row r="2421" spans="1:6" x14ac:dyDescent="0.4">
      <c r="A2421" s="20">
        <f>Électricité!N6058</f>
        <v>43717</v>
      </c>
      <c r="B2421" s="21">
        <f>Électricité!O6058</f>
        <v>0.75000000000000011</v>
      </c>
      <c r="C2421" s="22">
        <f>Électricité!P6058</f>
        <v>0</v>
      </c>
      <c r="D2421" s="22">
        <f>Électricité!S6058</f>
        <v>0</v>
      </c>
      <c r="E2421" s="23" t="str">
        <f t="shared" si="78"/>
        <v>09/09/2019 06:00:00 PM</v>
      </c>
      <c r="F2421" s="23" t="str">
        <f t="shared" si="77"/>
        <v>Sep</v>
      </c>
    </row>
    <row r="2422" spans="1:6" x14ac:dyDescent="0.4">
      <c r="A2422" s="20">
        <f>Électricité!N6059</f>
        <v>43717</v>
      </c>
      <c r="B2422" s="21">
        <f>Électricité!O6059</f>
        <v>0.79166666666666674</v>
      </c>
      <c r="C2422" s="22">
        <f>Électricité!P6059</f>
        <v>0</v>
      </c>
      <c r="D2422" s="22">
        <f>Électricité!S6059</f>
        <v>0</v>
      </c>
      <c r="E2422" s="23" t="str">
        <f t="shared" si="78"/>
        <v>09/09/2019 07:00:00 PM</v>
      </c>
      <c r="F2422" s="23" t="str">
        <f t="shared" si="77"/>
        <v>Sep</v>
      </c>
    </row>
    <row r="2423" spans="1:6" x14ac:dyDescent="0.4">
      <c r="A2423" s="20">
        <f>Électricité!N6060</f>
        <v>43717</v>
      </c>
      <c r="B2423" s="21">
        <f>Électricité!O6060</f>
        <v>0.83333333333333337</v>
      </c>
      <c r="C2423" s="22">
        <f>Électricité!P6060</f>
        <v>0</v>
      </c>
      <c r="D2423" s="22">
        <f>Électricité!S6060</f>
        <v>0</v>
      </c>
      <c r="E2423" s="23" t="str">
        <f t="shared" si="78"/>
        <v>09/09/2019 08:00:00 PM</v>
      </c>
      <c r="F2423" s="23" t="str">
        <f t="shared" si="77"/>
        <v>Sep</v>
      </c>
    </row>
    <row r="2424" spans="1:6" x14ac:dyDescent="0.4">
      <c r="A2424" s="20">
        <f>Électricité!N6061</f>
        <v>43717</v>
      </c>
      <c r="B2424" s="21">
        <f>Électricité!O6061</f>
        <v>0.87500000000000011</v>
      </c>
      <c r="C2424" s="22">
        <f>Électricité!P6061</f>
        <v>0</v>
      </c>
      <c r="D2424" s="22">
        <f>Électricité!S6061</f>
        <v>0</v>
      </c>
      <c r="E2424" s="23" t="str">
        <f t="shared" si="78"/>
        <v>09/09/2019 09:00:00 PM</v>
      </c>
      <c r="F2424" s="23" t="str">
        <f t="shared" si="77"/>
        <v>Sep</v>
      </c>
    </row>
    <row r="2425" spans="1:6" x14ac:dyDescent="0.4">
      <c r="A2425" s="20">
        <f>Électricité!N6062</f>
        <v>43717</v>
      </c>
      <c r="B2425" s="21">
        <f>Électricité!O6062</f>
        <v>0.91666666666666674</v>
      </c>
      <c r="C2425" s="22">
        <f>Électricité!P6062</f>
        <v>0</v>
      </c>
      <c r="D2425" s="22">
        <f>Électricité!S6062</f>
        <v>0</v>
      </c>
      <c r="E2425" s="23" t="str">
        <f t="shared" si="78"/>
        <v>09/09/2019 10:00:00 PM</v>
      </c>
      <c r="F2425" s="23" t="str">
        <f t="shared" si="77"/>
        <v>Sep</v>
      </c>
    </row>
    <row r="2426" spans="1:6" x14ac:dyDescent="0.4">
      <c r="A2426" s="20">
        <f>Électricité!N6063</f>
        <v>43717</v>
      </c>
      <c r="B2426" s="21">
        <f>Électricité!O6063</f>
        <v>0.95833333333333337</v>
      </c>
      <c r="C2426" s="22">
        <f>Électricité!P6063</f>
        <v>0</v>
      </c>
      <c r="D2426" s="22">
        <f>Électricité!S6063</f>
        <v>0</v>
      </c>
      <c r="E2426" s="23" t="str">
        <f t="shared" si="78"/>
        <v>09/09/2019 11:00:00 PM</v>
      </c>
      <c r="F2426" s="23" t="str">
        <f t="shared" si="77"/>
        <v>Sep</v>
      </c>
    </row>
    <row r="2427" spans="1:6" x14ac:dyDescent="0.4">
      <c r="A2427" s="20">
        <f>Électricité!N6064</f>
        <v>43718</v>
      </c>
      <c r="B2427" s="21">
        <f>Électricité!O6064</f>
        <v>3.1225022567582528E-17</v>
      </c>
      <c r="C2427" s="22">
        <f>Électricité!P6064</f>
        <v>0</v>
      </c>
      <c r="D2427" s="22">
        <f>Électricité!S6064</f>
        <v>0</v>
      </c>
      <c r="E2427" s="23" t="str">
        <f t="shared" si="78"/>
        <v>09/10/2019 12:00:00 AM</v>
      </c>
      <c r="F2427" s="23" t="str">
        <f t="shared" si="77"/>
        <v>Sep</v>
      </c>
    </row>
    <row r="2428" spans="1:6" x14ac:dyDescent="0.4">
      <c r="A2428" s="20">
        <f>Électricité!N6065</f>
        <v>43718</v>
      </c>
      <c r="B2428" s="21">
        <f>Électricité!O6065</f>
        <v>4.1666666666666699E-2</v>
      </c>
      <c r="C2428" s="22">
        <f>Électricité!P6065</f>
        <v>0</v>
      </c>
      <c r="D2428" s="22">
        <f>Électricité!S6065</f>
        <v>0</v>
      </c>
      <c r="E2428" s="23" t="str">
        <f t="shared" si="78"/>
        <v>09/10/2019 01:00:00 AM</v>
      </c>
      <c r="F2428" s="23" t="str">
        <f t="shared" si="77"/>
        <v>Sep</v>
      </c>
    </row>
    <row r="2429" spans="1:6" x14ac:dyDescent="0.4">
      <c r="A2429" s="20">
        <f>Électricité!N6066</f>
        <v>43718</v>
      </c>
      <c r="B2429" s="21">
        <f>Électricité!O6066</f>
        <v>8.333333333333337E-2</v>
      </c>
      <c r="C2429" s="22">
        <f>Électricité!P6066</f>
        <v>0</v>
      </c>
      <c r="D2429" s="22">
        <f>Électricité!S6066</f>
        <v>0</v>
      </c>
      <c r="E2429" s="23" t="str">
        <f t="shared" si="78"/>
        <v>09/10/2019 02:00:00 AM</v>
      </c>
      <c r="F2429" s="23" t="str">
        <f t="shared" si="77"/>
        <v>Sep</v>
      </c>
    </row>
    <row r="2430" spans="1:6" x14ac:dyDescent="0.4">
      <c r="A2430" s="20">
        <f>Électricité!N6067</f>
        <v>43718</v>
      </c>
      <c r="B2430" s="21">
        <f>Électricité!O6067</f>
        <v>0.12500000000000006</v>
      </c>
      <c r="C2430" s="22">
        <f>Électricité!P6067</f>
        <v>0</v>
      </c>
      <c r="D2430" s="22">
        <f>Électricité!S6067</f>
        <v>0</v>
      </c>
      <c r="E2430" s="23" t="str">
        <f t="shared" si="78"/>
        <v>09/10/2019 03:00:00 AM</v>
      </c>
      <c r="F2430" s="23" t="str">
        <f t="shared" si="77"/>
        <v>Sep</v>
      </c>
    </row>
    <row r="2431" spans="1:6" x14ac:dyDescent="0.4">
      <c r="A2431" s="20">
        <f>Électricité!N6068</f>
        <v>43718</v>
      </c>
      <c r="B2431" s="21">
        <f>Électricité!O6068</f>
        <v>0.16666666666666669</v>
      </c>
      <c r="C2431" s="22">
        <f>Électricité!P6068</f>
        <v>0</v>
      </c>
      <c r="D2431" s="22">
        <f>Électricité!S6068</f>
        <v>0</v>
      </c>
      <c r="E2431" s="23" t="str">
        <f t="shared" si="78"/>
        <v>09/10/2019 04:00:00 AM</v>
      </c>
      <c r="F2431" s="23" t="str">
        <f t="shared" si="77"/>
        <v>Sep</v>
      </c>
    </row>
    <row r="2432" spans="1:6" x14ac:dyDescent="0.4">
      <c r="A2432" s="20">
        <f>Électricité!N6069</f>
        <v>43718</v>
      </c>
      <c r="B2432" s="21">
        <f>Électricité!O6069</f>
        <v>0.20833333333333337</v>
      </c>
      <c r="C2432" s="22">
        <f>Électricité!P6069</f>
        <v>0</v>
      </c>
      <c r="D2432" s="22">
        <f>Électricité!S6069</f>
        <v>0</v>
      </c>
      <c r="E2432" s="23" t="str">
        <f t="shared" si="78"/>
        <v>09/10/2019 05:00:00 AM</v>
      </c>
      <c r="F2432" s="23" t="str">
        <f t="shared" si="77"/>
        <v>Sep</v>
      </c>
    </row>
    <row r="2433" spans="1:6" x14ac:dyDescent="0.4">
      <c r="A2433" s="20">
        <f>Électricité!N6070</f>
        <v>43718</v>
      </c>
      <c r="B2433" s="21">
        <f>Électricité!O6070</f>
        <v>0.25</v>
      </c>
      <c r="C2433" s="22">
        <f>Électricité!P6070</f>
        <v>0</v>
      </c>
      <c r="D2433" s="22">
        <f>Électricité!S6070</f>
        <v>0</v>
      </c>
      <c r="E2433" s="23" t="str">
        <f t="shared" si="78"/>
        <v>09/10/2019 06:00:00 AM</v>
      </c>
      <c r="F2433" s="23" t="str">
        <f t="shared" si="77"/>
        <v>Sep</v>
      </c>
    </row>
    <row r="2434" spans="1:6" x14ac:dyDescent="0.4">
      <c r="A2434" s="20">
        <f>Électricité!N6071</f>
        <v>43718</v>
      </c>
      <c r="B2434" s="21">
        <f>Électricité!O6071</f>
        <v>0.29166666666666669</v>
      </c>
      <c r="C2434" s="22">
        <f>Électricité!P6071</f>
        <v>0</v>
      </c>
      <c r="D2434" s="22">
        <f>Électricité!S6071</f>
        <v>0</v>
      </c>
      <c r="E2434" s="23" t="str">
        <f t="shared" si="78"/>
        <v>09/10/2019 07:00:00 AM</v>
      </c>
      <c r="F2434" s="23" t="str">
        <f t="shared" si="77"/>
        <v>Sep</v>
      </c>
    </row>
    <row r="2435" spans="1:6" x14ac:dyDescent="0.4">
      <c r="A2435" s="20">
        <f>Électricité!N6072</f>
        <v>43718</v>
      </c>
      <c r="B2435" s="21">
        <f>Électricité!O6072</f>
        <v>0.33333333333333337</v>
      </c>
      <c r="C2435" s="22">
        <f>Électricité!P6072</f>
        <v>0</v>
      </c>
      <c r="D2435" s="22">
        <f>Électricité!S6072</f>
        <v>0</v>
      </c>
      <c r="E2435" s="23" t="str">
        <f t="shared" si="78"/>
        <v>09/10/2019 08:00:00 AM</v>
      </c>
      <c r="F2435" s="23" t="str">
        <f t="shared" ref="F2435:F2498" si="79">TEXT(A2435,"mmm")</f>
        <v>Sep</v>
      </c>
    </row>
    <row r="2436" spans="1:6" x14ac:dyDescent="0.4">
      <c r="A2436" s="20">
        <f>Électricité!N6073</f>
        <v>43718</v>
      </c>
      <c r="B2436" s="21">
        <f>Électricité!O6073</f>
        <v>0.375</v>
      </c>
      <c r="C2436" s="22">
        <f>Électricité!P6073</f>
        <v>0</v>
      </c>
      <c r="D2436" s="22">
        <f>Électricité!S6073</f>
        <v>0</v>
      </c>
      <c r="E2436" s="23" t="str">
        <f t="shared" si="78"/>
        <v>09/10/2019 09:00:00 AM</v>
      </c>
      <c r="F2436" s="23" t="str">
        <f t="shared" si="79"/>
        <v>Sep</v>
      </c>
    </row>
    <row r="2437" spans="1:6" x14ac:dyDescent="0.4">
      <c r="A2437" s="20">
        <f>Électricité!N6074</f>
        <v>43718</v>
      </c>
      <c r="B2437" s="21">
        <f>Électricité!O6074</f>
        <v>0.41666666666666669</v>
      </c>
      <c r="C2437" s="22">
        <f>Électricité!P6074</f>
        <v>0</v>
      </c>
      <c r="D2437" s="22">
        <f>Électricité!S6074</f>
        <v>0</v>
      </c>
      <c r="E2437" s="23" t="str">
        <f t="shared" si="78"/>
        <v>09/10/2019 10:00:00 AM</v>
      </c>
      <c r="F2437" s="23" t="str">
        <f t="shared" si="79"/>
        <v>Sep</v>
      </c>
    </row>
    <row r="2438" spans="1:6" x14ac:dyDescent="0.4">
      <c r="A2438" s="20">
        <f>Électricité!N6075</f>
        <v>43718</v>
      </c>
      <c r="B2438" s="21">
        <f>Électricité!O6075</f>
        <v>0.45833333333333337</v>
      </c>
      <c r="C2438" s="22">
        <f>Électricité!P6075</f>
        <v>0</v>
      </c>
      <c r="D2438" s="22">
        <f>Électricité!S6075</f>
        <v>0</v>
      </c>
      <c r="E2438" s="23" t="str">
        <f t="shared" si="78"/>
        <v>09/10/2019 11:00:00 AM</v>
      </c>
      <c r="F2438" s="23" t="str">
        <f t="shared" si="79"/>
        <v>Sep</v>
      </c>
    </row>
    <row r="2439" spans="1:6" x14ac:dyDescent="0.4">
      <c r="A2439" s="20">
        <f>Électricité!N6076</f>
        <v>43718</v>
      </c>
      <c r="B2439" s="21">
        <f>Électricité!O6076</f>
        <v>0.50000000000000011</v>
      </c>
      <c r="C2439" s="22">
        <f>Électricité!P6076</f>
        <v>0</v>
      </c>
      <c r="D2439" s="22">
        <f>Électricité!S6076</f>
        <v>0</v>
      </c>
      <c r="E2439" s="23" t="str">
        <f t="shared" si="78"/>
        <v>09/10/2019 12:00:00 PM</v>
      </c>
      <c r="F2439" s="23" t="str">
        <f t="shared" si="79"/>
        <v>Sep</v>
      </c>
    </row>
    <row r="2440" spans="1:6" x14ac:dyDescent="0.4">
      <c r="A2440" s="20">
        <f>Électricité!N6077</f>
        <v>43718</v>
      </c>
      <c r="B2440" s="21">
        <f>Électricité!O6077</f>
        <v>0.54166666666666674</v>
      </c>
      <c r="C2440" s="22">
        <f>Électricité!P6077</f>
        <v>0</v>
      </c>
      <c r="D2440" s="22">
        <f>Électricité!S6077</f>
        <v>0</v>
      </c>
      <c r="E2440" s="23" t="str">
        <f t="shared" si="78"/>
        <v>09/10/2019 01:00:00 PM</v>
      </c>
      <c r="F2440" s="23" t="str">
        <f t="shared" si="79"/>
        <v>Sep</v>
      </c>
    </row>
    <row r="2441" spans="1:6" x14ac:dyDescent="0.4">
      <c r="A2441" s="20">
        <f>Électricité!N6078</f>
        <v>43718</v>
      </c>
      <c r="B2441" s="21">
        <f>Électricité!O6078</f>
        <v>0.58333333333333337</v>
      </c>
      <c r="C2441" s="22">
        <f>Électricité!P6078</f>
        <v>0</v>
      </c>
      <c r="D2441" s="22">
        <f>Électricité!S6078</f>
        <v>0</v>
      </c>
      <c r="E2441" s="23" t="str">
        <f t="shared" si="78"/>
        <v>09/10/2019 02:00:00 PM</v>
      </c>
      <c r="F2441" s="23" t="str">
        <f t="shared" si="79"/>
        <v>Sep</v>
      </c>
    </row>
    <row r="2442" spans="1:6" x14ac:dyDescent="0.4">
      <c r="A2442" s="20">
        <f>Électricité!N6079</f>
        <v>43718</v>
      </c>
      <c r="B2442" s="21">
        <f>Électricité!O6079</f>
        <v>0.62500000000000011</v>
      </c>
      <c r="C2442" s="22">
        <f>Électricité!P6079</f>
        <v>0</v>
      </c>
      <c r="D2442" s="22">
        <f>Électricité!S6079</f>
        <v>0</v>
      </c>
      <c r="E2442" s="23" t="str">
        <f t="shared" si="78"/>
        <v>09/10/2019 03:00:00 PM</v>
      </c>
      <c r="F2442" s="23" t="str">
        <f t="shared" si="79"/>
        <v>Sep</v>
      </c>
    </row>
    <row r="2443" spans="1:6" x14ac:dyDescent="0.4">
      <c r="A2443" s="20">
        <f>Électricité!N6080</f>
        <v>43718</v>
      </c>
      <c r="B2443" s="21">
        <f>Électricité!O6080</f>
        <v>0.66666666666666674</v>
      </c>
      <c r="C2443" s="22">
        <f>Électricité!P6080</f>
        <v>0</v>
      </c>
      <c r="D2443" s="22">
        <f>Électricité!S6080</f>
        <v>0</v>
      </c>
      <c r="E2443" s="23" t="str">
        <f t="shared" si="78"/>
        <v>09/10/2019 04:00:00 PM</v>
      </c>
      <c r="F2443" s="23" t="str">
        <f t="shared" si="79"/>
        <v>Sep</v>
      </c>
    </row>
    <row r="2444" spans="1:6" x14ac:dyDescent="0.4">
      <c r="A2444" s="20">
        <f>Électricité!N6081</f>
        <v>43718</v>
      </c>
      <c r="B2444" s="21">
        <f>Électricité!O6081</f>
        <v>0.70833333333333337</v>
      </c>
      <c r="C2444" s="22">
        <f>Électricité!P6081</f>
        <v>0</v>
      </c>
      <c r="D2444" s="22">
        <f>Électricité!S6081</f>
        <v>0</v>
      </c>
      <c r="E2444" s="23" t="str">
        <f t="shared" ref="E2444:E2507" si="80">CONCATENATE(TEXT(A2444,"mm/dd/yyyy")," ",TEXT(B2444,"hh:mm:ss AM/PM"))</f>
        <v>09/10/2019 05:00:00 PM</v>
      </c>
      <c r="F2444" s="23" t="str">
        <f t="shared" si="79"/>
        <v>Sep</v>
      </c>
    </row>
    <row r="2445" spans="1:6" x14ac:dyDescent="0.4">
      <c r="A2445" s="20">
        <f>Électricité!N6082</f>
        <v>43718</v>
      </c>
      <c r="B2445" s="21">
        <f>Électricité!O6082</f>
        <v>0.75000000000000011</v>
      </c>
      <c r="C2445" s="22">
        <f>Électricité!P6082</f>
        <v>0</v>
      </c>
      <c r="D2445" s="22">
        <f>Électricité!S6082</f>
        <v>0</v>
      </c>
      <c r="E2445" s="23" t="str">
        <f t="shared" si="80"/>
        <v>09/10/2019 06:00:00 PM</v>
      </c>
      <c r="F2445" s="23" t="str">
        <f t="shared" si="79"/>
        <v>Sep</v>
      </c>
    </row>
    <row r="2446" spans="1:6" x14ac:dyDescent="0.4">
      <c r="A2446" s="20">
        <f>Électricité!N6083</f>
        <v>43718</v>
      </c>
      <c r="B2446" s="21">
        <f>Électricité!O6083</f>
        <v>0.79166666666666674</v>
      </c>
      <c r="C2446" s="22">
        <f>Électricité!P6083</f>
        <v>0</v>
      </c>
      <c r="D2446" s="22">
        <f>Électricité!S6083</f>
        <v>0</v>
      </c>
      <c r="E2446" s="23" t="str">
        <f t="shared" si="80"/>
        <v>09/10/2019 07:00:00 PM</v>
      </c>
      <c r="F2446" s="23" t="str">
        <f t="shared" si="79"/>
        <v>Sep</v>
      </c>
    </row>
    <row r="2447" spans="1:6" x14ac:dyDescent="0.4">
      <c r="A2447" s="20">
        <f>Électricité!N6084</f>
        <v>43718</v>
      </c>
      <c r="B2447" s="21">
        <f>Électricité!O6084</f>
        <v>0.83333333333333337</v>
      </c>
      <c r="C2447" s="22">
        <f>Électricité!P6084</f>
        <v>0</v>
      </c>
      <c r="D2447" s="22">
        <f>Électricité!S6084</f>
        <v>0</v>
      </c>
      <c r="E2447" s="23" t="str">
        <f t="shared" si="80"/>
        <v>09/10/2019 08:00:00 PM</v>
      </c>
      <c r="F2447" s="23" t="str">
        <f t="shared" si="79"/>
        <v>Sep</v>
      </c>
    </row>
    <row r="2448" spans="1:6" x14ac:dyDescent="0.4">
      <c r="A2448" s="20">
        <f>Électricité!N6085</f>
        <v>43718</v>
      </c>
      <c r="B2448" s="21">
        <f>Électricité!O6085</f>
        <v>0.87500000000000011</v>
      </c>
      <c r="C2448" s="22">
        <f>Électricité!P6085</f>
        <v>0</v>
      </c>
      <c r="D2448" s="22">
        <f>Électricité!S6085</f>
        <v>0</v>
      </c>
      <c r="E2448" s="23" t="str">
        <f t="shared" si="80"/>
        <v>09/10/2019 09:00:00 PM</v>
      </c>
      <c r="F2448" s="23" t="str">
        <f t="shared" si="79"/>
        <v>Sep</v>
      </c>
    </row>
    <row r="2449" spans="1:6" x14ac:dyDescent="0.4">
      <c r="A2449" s="20">
        <f>Électricité!N6086</f>
        <v>43718</v>
      </c>
      <c r="B2449" s="21">
        <f>Électricité!O6086</f>
        <v>0.91666666666666674</v>
      </c>
      <c r="C2449" s="22">
        <f>Électricité!P6086</f>
        <v>0</v>
      </c>
      <c r="D2449" s="22">
        <f>Électricité!S6086</f>
        <v>0</v>
      </c>
      <c r="E2449" s="23" t="str">
        <f t="shared" si="80"/>
        <v>09/10/2019 10:00:00 PM</v>
      </c>
      <c r="F2449" s="23" t="str">
        <f t="shared" si="79"/>
        <v>Sep</v>
      </c>
    </row>
    <row r="2450" spans="1:6" x14ac:dyDescent="0.4">
      <c r="A2450" s="20">
        <f>Électricité!N6087</f>
        <v>43718</v>
      </c>
      <c r="B2450" s="21">
        <f>Électricité!O6087</f>
        <v>0.95833333333333337</v>
      </c>
      <c r="C2450" s="22">
        <f>Électricité!P6087</f>
        <v>0</v>
      </c>
      <c r="D2450" s="22">
        <f>Électricité!S6087</f>
        <v>0</v>
      </c>
      <c r="E2450" s="23" t="str">
        <f t="shared" si="80"/>
        <v>09/10/2019 11:00:00 PM</v>
      </c>
      <c r="F2450" s="23" t="str">
        <f t="shared" si="79"/>
        <v>Sep</v>
      </c>
    </row>
    <row r="2451" spans="1:6" x14ac:dyDescent="0.4">
      <c r="A2451" s="20">
        <f>Électricité!N6088</f>
        <v>43719</v>
      </c>
      <c r="B2451" s="21">
        <f>Électricité!O6088</f>
        <v>3.1225022567582528E-17</v>
      </c>
      <c r="C2451" s="22">
        <f>Électricité!P6088</f>
        <v>0</v>
      </c>
      <c r="D2451" s="22">
        <f>Électricité!S6088</f>
        <v>0</v>
      </c>
      <c r="E2451" s="23" t="str">
        <f t="shared" si="80"/>
        <v>09/11/2019 12:00:00 AM</v>
      </c>
      <c r="F2451" s="23" t="str">
        <f t="shared" si="79"/>
        <v>Sep</v>
      </c>
    </row>
    <row r="2452" spans="1:6" x14ac:dyDescent="0.4">
      <c r="A2452" s="20">
        <f>Électricité!N6089</f>
        <v>43719</v>
      </c>
      <c r="B2452" s="21">
        <f>Électricité!O6089</f>
        <v>4.1666666666666699E-2</v>
      </c>
      <c r="C2452" s="22">
        <f>Électricité!P6089</f>
        <v>0</v>
      </c>
      <c r="D2452" s="22">
        <f>Électricité!S6089</f>
        <v>0</v>
      </c>
      <c r="E2452" s="23" t="str">
        <f t="shared" si="80"/>
        <v>09/11/2019 01:00:00 AM</v>
      </c>
      <c r="F2452" s="23" t="str">
        <f t="shared" si="79"/>
        <v>Sep</v>
      </c>
    </row>
    <row r="2453" spans="1:6" x14ac:dyDescent="0.4">
      <c r="A2453" s="20">
        <f>Électricité!N6090</f>
        <v>43719</v>
      </c>
      <c r="B2453" s="21">
        <f>Électricité!O6090</f>
        <v>8.333333333333337E-2</v>
      </c>
      <c r="C2453" s="22">
        <f>Électricité!P6090</f>
        <v>0</v>
      </c>
      <c r="D2453" s="22">
        <f>Électricité!S6090</f>
        <v>0</v>
      </c>
      <c r="E2453" s="23" t="str">
        <f t="shared" si="80"/>
        <v>09/11/2019 02:00:00 AM</v>
      </c>
      <c r="F2453" s="23" t="str">
        <f t="shared" si="79"/>
        <v>Sep</v>
      </c>
    </row>
    <row r="2454" spans="1:6" x14ac:dyDescent="0.4">
      <c r="A2454" s="20">
        <f>Électricité!N6091</f>
        <v>43719</v>
      </c>
      <c r="B2454" s="21">
        <f>Électricité!O6091</f>
        <v>0.12500000000000006</v>
      </c>
      <c r="C2454" s="22">
        <f>Électricité!P6091</f>
        <v>0</v>
      </c>
      <c r="D2454" s="22">
        <f>Électricité!S6091</f>
        <v>0</v>
      </c>
      <c r="E2454" s="23" t="str">
        <f t="shared" si="80"/>
        <v>09/11/2019 03:00:00 AM</v>
      </c>
      <c r="F2454" s="23" t="str">
        <f t="shared" si="79"/>
        <v>Sep</v>
      </c>
    </row>
    <row r="2455" spans="1:6" x14ac:dyDescent="0.4">
      <c r="A2455" s="20">
        <f>Électricité!N6092</f>
        <v>43719</v>
      </c>
      <c r="B2455" s="21">
        <f>Électricité!O6092</f>
        <v>0.16666666666666669</v>
      </c>
      <c r="C2455" s="22">
        <f>Électricité!P6092</f>
        <v>0</v>
      </c>
      <c r="D2455" s="22">
        <f>Électricité!S6092</f>
        <v>0</v>
      </c>
      <c r="E2455" s="23" t="str">
        <f t="shared" si="80"/>
        <v>09/11/2019 04:00:00 AM</v>
      </c>
      <c r="F2455" s="23" t="str">
        <f t="shared" si="79"/>
        <v>Sep</v>
      </c>
    </row>
    <row r="2456" spans="1:6" x14ac:dyDescent="0.4">
      <c r="A2456" s="20">
        <f>Électricité!N6093</f>
        <v>43719</v>
      </c>
      <c r="B2456" s="21">
        <f>Électricité!O6093</f>
        <v>0.20833333333333337</v>
      </c>
      <c r="C2456" s="22">
        <f>Électricité!P6093</f>
        <v>0</v>
      </c>
      <c r="D2456" s="22">
        <f>Électricité!S6093</f>
        <v>0</v>
      </c>
      <c r="E2456" s="23" t="str">
        <f t="shared" si="80"/>
        <v>09/11/2019 05:00:00 AM</v>
      </c>
      <c r="F2456" s="23" t="str">
        <f t="shared" si="79"/>
        <v>Sep</v>
      </c>
    </row>
    <row r="2457" spans="1:6" x14ac:dyDescent="0.4">
      <c r="A2457" s="20">
        <f>Électricité!N6094</f>
        <v>43719</v>
      </c>
      <c r="B2457" s="21">
        <f>Électricité!O6094</f>
        <v>0.25</v>
      </c>
      <c r="C2457" s="22">
        <f>Électricité!P6094</f>
        <v>0</v>
      </c>
      <c r="D2457" s="22">
        <f>Électricité!S6094</f>
        <v>0</v>
      </c>
      <c r="E2457" s="23" t="str">
        <f t="shared" si="80"/>
        <v>09/11/2019 06:00:00 AM</v>
      </c>
      <c r="F2457" s="23" t="str">
        <f t="shared" si="79"/>
        <v>Sep</v>
      </c>
    </row>
    <row r="2458" spans="1:6" x14ac:dyDescent="0.4">
      <c r="A2458" s="20">
        <f>Électricité!N6095</f>
        <v>43719</v>
      </c>
      <c r="B2458" s="21">
        <f>Électricité!O6095</f>
        <v>0.29166666666666669</v>
      </c>
      <c r="C2458" s="22">
        <f>Électricité!P6095</f>
        <v>0</v>
      </c>
      <c r="D2458" s="22">
        <f>Électricité!S6095</f>
        <v>0</v>
      </c>
      <c r="E2458" s="23" t="str">
        <f t="shared" si="80"/>
        <v>09/11/2019 07:00:00 AM</v>
      </c>
      <c r="F2458" s="23" t="str">
        <f t="shared" si="79"/>
        <v>Sep</v>
      </c>
    </row>
    <row r="2459" spans="1:6" x14ac:dyDescent="0.4">
      <c r="A2459" s="20">
        <f>Électricité!N6096</f>
        <v>43719</v>
      </c>
      <c r="B2459" s="21">
        <f>Électricité!O6096</f>
        <v>0.33333333333333337</v>
      </c>
      <c r="C2459" s="22">
        <f>Électricité!P6096</f>
        <v>0</v>
      </c>
      <c r="D2459" s="22">
        <f>Électricité!S6096</f>
        <v>0</v>
      </c>
      <c r="E2459" s="23" t="str">
        <f t="shared" si="80"/>
        <v>09/11/2019 08:00:00 AM</v>
      </c>
      <c r="F2459" s="23" t="str">
        <f t="shared" si="79"/>
        <v>Sep</v>
      </c>
    </row>
    <row r="2460" spans="1:6" x14ac:dyDescent="0.4">
      <c r="A2460" s="20">
        <f>Électricité!N6097</f>
        <v>43719</v>
      </c>
      <c r="B2460" s="21">
        <f>Électricité!O6097</f>
        <v>0.375</v>
      </c>
      <c r="C2460" s="22">
        <f>Électricité!P6097</f>
        <v>0</v>
      </c>
      <c r="D2460" s="22">
        <f>Électricité!S6097</f>
        <v>0</v>
      </c>
      <c r="E2460" s="23" t="str">
        <f t="shared" si="80"/>
        <v>09/11/2019 09:00:00 AM</v>
      </c>
      <c r="F2460" s="23" t="str">
        <f t="shared" si="79"/>
        <v>Sep</v>
      </c>
    </row>
    <row r="2461" spans="1:6" x14ac:dyDescent="0.4">
      <c r="A2461" s="20">
        <f>Électricité!N6098</f>
        <v>43719</v>
      </c>
      <c r="B2461" s="21">
        <f>Électricité!O6098</f>
        <v>0.41666666666666669</v>
      </c>
      <c r="C2461" s="22">
        <f>Électricité!P6098</f>
        <v>0</v>
      </c>
      <c r="D2461" s="22">
        <f>Électricité!S6098</f>
        <v>0</v>
      </c>
      <c r="E2461" s="23" t="str">
        <f t="shared" si="80"/>
        <v>09/11/2019 10:00:00 AM</v>
      </c>
      <c r="F2461" s="23" t="str">
        <f t="shared" si="79"/>
        <v>Sep</v>
      </c>
    </row>
    <row r="2462" spans="1:6" x14ac:dyDescent="0.4">
      <c r="A2462" s="20">
        <f>Électricité!N6099</f>
        <v>43719</v>
      </c>
      <c r="B2462" s="21">
        <f>Électricité!O6099</f>
        <v>0.45833333333333337</v>
      </c>
      <c r="C2462" s="22">
        <f>Électricité!P6099</f>
        <v>0</v>
      </c>
      <c r="D2462" s="22">
        <f>Électricité!S6099</f>
        <v>0</v>
      </c>
      <c r="E2462" s="23" t="str">
        <f t="shared" si="80"/>
        <v>09/11/2019 11:00:00 AM</v>
      </c>
      <c r="F2462" s="23" t="str">
        <f t="shared" si="79"/>
        <v>Sep</v>
      </c>
    </row>
    <row r="2463" spans="1:6" x14ac:dyDescent="0.4">
      <c r="A2463" s="20">
        <f>Électricité!N6100</f>
        <v>43719</v>
      </c>
      <c r="B2463" s="21">
        <f>Électricité!O6100</f>
        <v>0.50000000000000011</v>
      </c>
      <c r="C2463" s="22">
        <f>Électricité!P6100</f>
        <v>0</v>
      </c>
      <c r="D2463" s="22">
        <f>Électricité!S6100</f>
        <v>0</v>
      </c>
      <c r="E2463" s="23" t="str">
        <f t="shared" si="80"/>
        <v>09/11/2019 12:00:00 PM</v>
      </c>
      <c r="F2463" s="23" t="str">
        <f t="shared" si="79"/>
        <v>Sep</v>
      </c>
    </row>
    <row r="2464" spans="1:6" x14ac:dyDescent="0.4">
      <c r="A2464" s="20">
        <f>Électricité!N6101</f>
        <v>43719</v>
      </c>
      <c r="B2464" s="21">
        <f>Électricité!O6101</f>
        <v>0.54166666666666674</v>
      </c>
      <c r="C2464" s="22">
        <f>Électricité!P6101</f>
        <v>0</v>
      </c>
      <c r="D2464" s="22">
        <f>Électricité!S6101</f>
        <v>0</v>
      </c>
      <c r="E2464" s="23" t="str">
        <f t="shared" si="80"/>
        <v>09/11/2019 01:00:00 PM</v>
      </c>
      <c r="F2464" s="23" t="str">
        <f t="shared" si="79"/>
        <v>Sep</v>
      </c>
    </row>
    <row r="2465" spans="1:6" x14ac:dyDescent="0.4">
      <c r="A2465" s="20">
        <f>Électricité!N6102</f>
        <v>43719</v>
      </c>
      <c r="B2465" s="21">
        <f>Électricité!O6102</f>
        <v>0.58333333333333337</v>
      </c>
      <c r="C2465" s="22">
        <f>Électricité!P6102</f>
        <v>0</v>
      </c>
      <c r="D2465" s="22">
        <f>Électricité!S6102</f>
        <v>0</v>
      </c>
      <c r="E2465" s="23" t="str">
        <f t="shared" si="80"/>
        <v>09/11/2019 02:00:00 PM</v>
      </c>
      <c r="F2465" s="23" t="str">
        <f t="shared" si="79"/>
        <v>Sep</v>
      </c>
    </row>
    <row r="2466" spans="1:6" x14ac:dyDescent="0.4">
      <c r="A2466" s="20">
        <f>Électricité!N6103</f>
        <v>43719</v>
      </c>
      <c r="B2466" s="21">
        <f>Électricité!O6103</f>
        <v>0.62500000000000011</v>
      </c>
      <c r="C2466" s="22">
        <f>Électricité!P6103</f>
        <v>0</v>
      </c>
      <c r="D2466" s="22">
        <f>Électricité!S6103</f>
        <v>0</v>
      </c>
      <c r="E2466" s="23" t="str">
        <f t="shared" si="80"/>
        <v>09/11/2019 03:00:00 PM</v>
      </c>
      <c r="F2466" s="23" t="str">
        <f t="shared" si="79"/>
        <v>Sep</v>
      </c>
    </row>
    <row r="2467" spans="1:6" x14ac:dyDescent="0.4">
      <c r="A2467" s="20">
        <f>Électricité!N6104</f>
        <v>43719</v>
      </c>
      <c r="B2467" s="21">
        <f>Électricité!O6104</f>
        <v>0.66666666666666674</v>
      </c>
      <c r="C2467" s="22">
        <f>Électricité!P6104</f>
        <v>0</v>
      </c>
      <c r="D2467" s="22">
        <f>Électricité!S6104</f>
        <v>0</v>
      </c>
      <c r="E2467" s="23" t="str">
        <f t="shared" si="80"/>
        <v>09/11/2019 04:00:00 PM</v>
      </c>
      <c r="F2467" s="23" t="str">
        <f t="shared" si="79"/>
        <v>Sep</v>
      </c>
    </row>
    <row r="2468" spans="1:6" x14ac:dyDescent="0.4">
      <c r="A2468" s="20">
        <f>Électricité!N6105</f>
        <v>43719</v>
      </c>
      <c r="B2468" s="21">
        <f>Électricité!O6105</f>
        <v>0.70833333333333337</v>
      </c>
      <c r="C2468" s="22">
        <f>Électricité!P6105</f>
        <v>0</v>
      </c>
      <c r="D2468" s="22">
        <f>Électricité!S6105</f>
        <v>0</v>
      </c>
      <c r="E2468" s="23" t="str">
        <f t="shared" si="80"/>
        <v>09/11/2019 05:00:00 PM</v>
      </c>
      <c r="F2468" s="23" t="str">
        <f t="shared" si="79"/>
        <v>Sep</v>
      </c>
    </row>
    <row r="2469" spans="1:6" x14ac:dyDescent="0.4">
      <c r="A2469" s="20">
        <f>Électricité!N6106</f>
        <v>43719</v>
      </c>
      <c r="B2469" s="21">
        <f>Électricité!O6106</f>
        <v>0.75000000000000011</v>
      </c>
      <c r="C2469" s="22">
        <f>Électricité!P6106</f>
        <v>0</v>
      </c>
      <c r="D2469" s="22">
        <f>Électricité!S6106</f>
        <v>0</v>
      </c>
      <c r="E2469" s="23" t="str">
        <f t="shared" si="80"/>
        <v>09/11/2019 06:00:00 PM</v>
      </c>
      <c r="F2469" s="23" t="str">
        <f t="shared" si="79"/>
        <v>Sep</v>
      </c>
    </row>
    <row r="2470" spans="1:6" x14ac:dyDescent="0.4">
      <c r="A2470" s="20">
        <f>Électricité!N6107</f>
        <v>43719</v>
      </c>
      <c r="B2470" s="21">
        <f>Électricité!O6107</f>
        <v>0.79166666666666674</v>
      </c>
      <c r="C2470" s="22">
        <f>Électricité!P6107</f>
        <v>0</v>
      </c>
      <c r="D2470" s="22">
        <f>Électricité!S6107</f>
        <v>0</v>
      </c>
      <c r="E2470" s="23" t="str">
        <f t="shared" si="80"/>
        <v>09/11/2019 07:00:00 PM</v>
      </c>
      <c r="F2470" s="23" t="str">
        <f t="shared" si="79"/>
        <v>Sep</v>
      </c>
    </row>
    <row r="2471" spans="1:6" x14ac:dyDescent="0.4">
      <c r="A2471" s="20">
        <f>Électricité!N6108</f>
        <v>43719</v>
      </c>
      <c r="B2471" s="21">
        <f>Électricité!O6108</f>
        <v>0.83333333333333337</v>
      </c>
      <c r="C2471" s="22">
        <f>Électricité!P6108</f>
        <v>0</v>
      </c>
      <c r="D2471" s="22">
        <f>Électricité!S6108</f>
        <v>0</v>
      </c>
      <c r="E2471" s="23" t="str">
        <f t="shared" si="80"/>
        <v>09/11/2019 08:00:00 PM</v>
      </c>
      <c r="F2471" s="23" t="str">
        <f t="shared" si="79"/>
        <v>Sep</v>
      </c>
    </row>
    <row r="2472" spans="1:6" x14ac:dyDescent="0.4">
      <c r="A2472" s="20">
        <f>Électricité!N6109</f>
        <v>43719</v>
      </c>
      <c r="B2472" s="21">
        <f>Électricité!O6109</f>
        <v>0.87500000000000011</v>
      </c>
      <c r="C2472" s="22">
        <f>Électricité!P6109</f>
        <v>0</v>
      </c>
      <c r="D2472" s="22">
        <f>Électricité!S6109</f>
        <v>0</v>
      </c>
      <c r="E2472" s="23" t="str">
        <f t="shared" si="80"/>
        <v>09/11/2019 09:00:00 PM</v>
      </c>
      <c r="F2472" s="23" t="str">
        <f t="shared" si="79"/>
        <v>Sep</v>
      </c>
    </row>
    <row r="2473" spans="1:6" x14ac:dyDescent="0.4">
      <c r="A2473" s="20">
        <f>Électricité!N6110</f>
        <v>43719</v>
      </c>
      <c r="B2473" s="21">
        <f>Électricité!O6110</f>
        <v>0.91666666666666674</v>
      </c>
      <c r="C2473" s="22">
        <f>Électricité!P6110</f>
        <v>0</v>
      </c>
      <c r="D2473" s="22">
        <f>Électricité!S6110</f>
        <v>0</v>
      </c>
      <c r="E2473" s="23" t="str">
        <f t="shared" si="80"/>
        <v>09/11/2019 10:00:00 PM</v>
      </c>
      <c r="F2473" s="23" t="str">
        <f t="shared" si="79"/>
        <v>Sep</v>
      </c>
    </row>
    <row r="2474" spans="1:6" x14ac:dyDescent="0.4">
      <c r="A2474" s="20">
        <f>Électricité!N6111</f>
        <v>43719</v>
      </c>
      <c r="B2474" s="21">
        <f>Électricité!O6111</f>
        <v>0.95833333333333337</v>
      </c>
      <c r="C2474" s="22">
        <f>Électricité!P6111</f>
        <v>0</v>
      </c>
      <c r="D2474" s="22">
        <f>Électricité!S6111</f>
        <v>0</v>
      </c>
      <c r="E2474" s="23" t="str">
        <f t="shared" si="80"/>
        <v>09/11/2019 11:00:00 PM</v>
      </c>
      <c r="F2474" s="23" t="str">
        <f t="shared" si="79"/>
        <v>Sep</v>
      </c>
    </row>
    <row r="2475" spans="1:6" x14ac:dyDescent="0.4">
      <c r="A2475" s="20">
        <f>Électricité!N6112</f>
        <v>43720</v>
      </c>
      <c r="B2475" s="21">
        <f>Électricité!O6112</f>
        <v>3.1225022567582528E-17</v>
      </c>
      <c r="C2475" s="22">
        <f>Électricité!P6112</f>
        <v>0</v>
      </c>
      <c r="D2475" s="22">
        <f>Électricité!S6112</f>
        <v>0</v>
      </c>
      <c r="E2475" s="23" t="str">
        <f t="shared" si="80"/>
        <v>09/12/2019 12:00:00 AM</v>
      </c>
      <c r="F2475" s="23" t="str">
        <f t="shared" si="79"/>
        <v>Sep</v>
      </c>
    </row>
    <row r="2476" spans="1:6" x14ac:dyDescent="0.4">
      <c r="A2476" s="20">
        <f>Électricité!N6113</f>
        <v>43720</v>
      </c>
      <c r="B2476" s="21">
        <f>Électricité!O6113</f>
        <v>4.1666666666666699E-2</v>
      </c>
      <c r="C2476" s="22">
        <f>Électricité!P6113</f>
        <v>0</v>
      </c>
      <c r="D2476" s="22">
        <f>Électricité!S6113</f>
        <v>0</v>
      </c>
      <c r="E2476" s="23" t="str">
        <f t="shared" si="80"/>
        <v>09/12/2019 01:00:00 AM</v>
      </c>
      <c r="F2476" s="23" t="str">
        <f t="shared" si="79"/>
        <v>Sep</v>
      </c>
    </row>
    <row r="2477" spans="1:6" x14ac:dyDescent="0.4">
      <c r="A2477" s="20">
        <f>Électricité!N6114</f>
        <v>43720</v>
      </c>
      <c r="B2477" s="21">
        <f>Électricité!O6114</f>
        <v>8.333333333333337E-2</v>
      </c>
      <c r="C2477" s="22">
        <f>Électricité!P6114</f>
        <v>0</v>
      </c>
      <c r="D2477" s="22">
        <f>Électricité!S6114</f>
        <v>0</v>
      </c>
      <c r="E2477" s="23" t="str">
        <f t="shared" si="80"/>
        <v>09/12/2019 02:00:00 AM</v>
      </c>
      <c r="F2477" s="23" t="str">
        <f t="shared" si="79"/>
        <v>Sep</v>
      </c>
    </row>
    <row r="2478" spans="1:6" x14ac:dyDescent="0.4">
      <c r="A2478" s="20">
        <f>Électricité!N6115</f>
        <v>43720</v>
      </c>
      <c r="B2478" s="21">
        <f>Électricité!O6115</f>
        <v>0.12500000000000006</v>
      </c>
      <c r="C2478" s="22">
        <f>Électricité!P6115</f>
        <v>0</v>
      </c>
      <c r="D2478" s="22">
        <f>Électricité!S6115</f>
        <v>0</v>
      </c>
      <c r="E2478" s="23" t="str">
        <f t="shared" si="80"/>
        <v>09/12/2019 03:00:00 AM</v>
      </c>
      <c r="F2478" s="23" t="str">
        <f t="shared" si="79"/>
        <v>Sep</v>
      </c>
    </row>
    <row r="2479" spans="1:6" x14ac:dyDescent="0.4">
      <c r="A2479" s="20">
        <f>Électricité!N6116</f>
        <v>43720</v>
      </c>
      <c r="B2479" s="21">
        <f>Électricité!O6116</f>
        <v>0.16666666666666669</v>
      </c>
      <c r="C2479" s="22">
        <f>Électricité!P6116</f>
        <v>0</v>
      </c>
      <c r="D2479" s="22">
        <f>Électricité!S6116</f>
        <v>0</v>
      </c>
      <c r="E2479" s="23" t="str">
        <f t="shared" si="80"/>
        <v>09/12/2019 04:00:00 AM</v>
      </c>
      <c r="F2479" s="23" t="str">
        <f t="shared" si="79"/>
        <v>Sep</v>
      </c>
    </row>
    <row r="2480" spans="1:6" x14ac:dyDescent="0.4">
      <c r="A2480" s="20">
        <f>Électricité!N6117</f>
        <v>43720</v>
      </c>
      <c r="B2480" s="21">
        <f>Électricité!O6117</f>
        <v>0.20833333333333337</v>
      </c>
      <c r="C2480" s="22">
        <f>Électricité!P6117</f>
        <v>0</v>
      </c>
      <c r="D2480" s="22">
        <f>Électricité!S6117</f>
        <v>0</v>
      </c>
      <c r="E2480" s="23" t="str">
        <f t="shared" si="80"/>
        <v>09/12/2019 05:00:00 AM</v>
      </c>
      <c r="F2480" s="23" t="str">
        <f t="shared" si="79"/>
        <v>Sep</v>
      </c>
    </row>
    <row r="2481" spans="1:6" x14ac:dyDescent="0.4">
      <c r="A2481" s="20">
        <f>Électricité!N6118</f>
        <v>43720</v>
      </c>
      <c r="B2481" s="21">
        <f>Électricité!O6118</f>
        <v>0.25</v>
      </c>
      <c r="C2481" s="22">
        <f>Électricité!P6118</f>
        <v>0</v>
      </c>
      <c r="D2481" s="22">
        <f>Électricité!S6118</f>
        <v>0</v>
      </c>
      <c r="E2481" s="23" t="str">
        <f t="shared" si="80"/>
        <v>09/12/2019 06:00:00 AM</v>
      </c>
      <c r="F2481" s="23" t="str">
        <f t="shared" si="79"/>
        <v>Sep</v>
      </c>
    </row>
    <row r="2482" spans="1:6" x14ac:dyDescent="0.4">
      <c r="A2482" s="20">
        <f>Électricité!N6119</f>
        <v>43720</v>
      </c>
      <c r="B2482" s="21">
        <f>Électricité!O6119</f>
        <v>0.29166666666666669</v>
      </c>
      <c r="C2482" s="22">
        <f>Électricité!P6119</f>
        <v>0</v>
      </c>
      <c r="D2482" s="22">
        <f>Électricité!S6119</f>
        <v>0</v>
      </c>
      <c r="E2482" s="23" t="str">
        <f t="shared" si="80"/>
        <v>09/12/2019 07:00:00 AM</v>
      </c>
      <c r="F2482" s="23" t="str">
        <f t="shared" si="79"/>
        <v>Sep</v>
      </c>
    </row>
    <row r="2483" spans="1:6" x14ac:dyDescent="0.4">
      <c r="A2483" s="20">
        <f>Électricité!N6120</f>
        <v>43720</v>
      </c>
      <c r="B2483" s="21">
        <f>Électricité!O6120</f>
        <v>0.33333333333333337</v>
      </c>
      <c r="C2483" s="22">
        <f>Électricité!P6120</f>
        <v>0</v>
      </c>
      <c r="D2483" s="22">
        <f>Électricité!S6120</f>
        <v>0</v>
      </c>
      <c r="E2483" s="23" t="str">
        <f t="shared" si="80"/>
        <v>09/12/2019 08:00:00 AM</v>
      </c>
      <c r="F2483" s="23" t="str">
        <f t="shared" si="79"/>
        <v>Sep</v>
      </c>
    </row>
    <row r="2484" spans="1:6" x14ac:dyDescent="0.4">
      <c r="A2484" s="20">
        <f>Électricité!N6121</f>
        <v>43720</v>
      </c>
      <c r="B2484" s="21">
        <f>Électricité!O6121</f>
        <v>0.375</v>
      </c>
      <c r="C2484" s="22">
        <f>Électricité!P6121</f>
        <v>0</v>
      </c>
      <c r="D2484" s="22">
        <f>Électricité!S6121</f>
        <v>0</v>
      </c>
      <c r="E2484" s="23" t="str">
        <f t="shared" si="80"/>
        <v>09/12/2019 09:00:00 AM</v>
      </c>
      <c r="F2484" s="23" t="str">
        <f t="shared" si="79"/>
        <v>Sep</v>
      </c>
    </row>
    <row r="2485" spans="1:6" x14ac:dyDescent="0.4">
      <c r="A2485" s="20">
        <f>Électricité!N6122</f>
        <v>43720</v>
      </c>
      <c r="B2485" s="21">
        <f>Électricité!O6122</f>
        <v>0.41666666666666669</v>
      </c>
      <c r="C2485" s="22">
        <f>Électricité!P6122</f>
        <v>0</v>
      </c>
      <c r="D2485" s="22">
        <f>Électricité!S6122</f>
        <v>0</v>
      </c>
      <c r="E2485" s="23" t="str">
        <f t="shared" si="80"/>
        <v>09/12/2019 10:00:00 AM</v>
      </c>
      <c r="F2485" s="23" t="str">
        <f t="shared" si="79"/>
        <v>Sep</v>
      </c>
    </row>
    <row r="2486" spans="1:6" x14ac:dyDescent="0.4">
      <c r="A2486" s="20">
        <f>Électricité!N6123</f>
        <v>43720</v>
      </c>
      <c r="B2486" s="21">
        <f>Électricité!O6123</f>
        <v>0.45833333333333337</v>
      </c>
      <c r="C2486" s="22">
        <f>Électricité!P6123</f>
        <v>0</v>
      </c>
      <c r="D2486" s="22">
        <f>Électricité!S6123</f>
        <v>0</v>
      </c>
      <c r="E2486" s="23" t="str">
        <f t="shared" si="80"/>
        <v>09/12/2019 11:00:00 AM</v>
      </c>
      <c r="F2486" s="23" t="str">
        <f t="shared" si="79"/>
        <v>Sep</v>
      </c>
    </row>
    <row r="2487" spans="1:6" x14ac:dyDescent="0.4">
      <c r="A2487" s="20">
        <f>Électricité!N6124</f>
        <v>43720</v>
      </c>
      <c r="B2487" s="21">
        <f>Électricité!O6124</f>
        <v>0.50000000000000011</v>
      </c>
      <c r="C2487" s="22">
        <f>Électricité!P6124</f>
        <v>0</v>
      </c>
      <c r="D2487" s="22">
        <f>Électricité!S6124</f>
        <v>0</v>
      </c>
      <c r="E2487" s="23" t="str">
        <f t="shared" si="80"/>
        <v>09/12/2019 12:00:00 PM</v>
      </c>
      <c r="F2487" s="23" t="str">
        <f t="shared" si="79"/>
        <v>Sep</v>
      </c>
    </row>
    <row r="2488" spans="1:6" x14ac:dyDescent="0.4">
      <c r="A2488" s="20">
        <f>Électricité!N6125</f>
        <v>43720</v>
      </c>
      <c r="B2488" s="21">
        <f>Électricité!O6125</f>
        <v>0.54166666666666674</v>
      </c>
      <c r="C2488" s="22">
        <f>Électricité!P6125</f>
        <v>0</v>
      </c>
      <c r="D2488" s="22">
        <f>Électricité!S6125</f>
        <v>0</v>
      </c>
      <c r="E2488" s="23" t="str">
        <f t="shared" si="80"/>
        <v>09/12/2019 01:00:00 PM</v>
      </c>
      <c r="F2488" s="23" t="str">
        <f t="shared" si="79"/>
        <v>Sep</v>
      </c>
    </row>
    <row r="2489" spans="1:6" x14ac:dyDescent="0.4">
      <c r="A2489" s="20">
        <f>Électricité!N6126</f>
        <v>43720</v>
      </c>
      <c r="B2489" s="21">
        <f>Électricité!O6126</f>
        <v>0.58333333333333337</v>
      </c>
      <c r="C2489" s="22">
        <f>Électricité!P6126</f>
        <v>0</v>
      </c>
      <c r="D2489" s="22">
        <f>Électricité!S6126</f>
        <v>0</v>
      </c>
      <c r="E2489" s="23" t="str">
        <f t="shared" si="80"/>
        <v>09/12/2019 02:00:00 PM</v>
      </c>
      <c r="F2489" s="23" t="str">
        <f t="shared" si="79"/>
        <v>Sep</v>
      </c>
    </row>
    <row r="2490" spans="1:6" x14ac:dyDescent="0.4">
      <c r="A2490" s="20">
        <f>Électricité!N6127</f>
        <v>43720</v>
      </c>
      <c r="B2490" s="21">
        <f>Électricité!O6127</f>
        <v>0.62500000000000011</v>
      </c>
      <c r="C2490" s="22">
        <f>Électricité!P6127</f>
        <v>0</v>
      </c>
      <c r="D2490" s="22">
        <f>Électricité!S6127</f>
        <v>0</v>
      </c>
      <c r="E2490" s="23" t="str">
        <f t="shared" si="80"/>
        <v>09/12/2019 03:00:00 PM</v>
      </c>
      <c r="F2490" s="23" t="str">
        <f t="shared" si="79"/>
        <v>Sep</v>
      </c>
    </row>
    <row r="2491" spans="1:6" x14ac:dyDescent="0.4">
      <c r="A2491" s="20">
        <f>Électricité!N6128</f>
        <v>43720</v>
      </c>
      <c r="B2491" s="21">
        <f>Électricité!O6128</f>
        <v>0.66666666666666674</v>
      </c>
      <c r="C2491" s="22">
        <f>Électricité!P6128</f>
        <v>0</v>
      </c>
      <c r="D2491" s="22">
        <f>Électricité!S6128</f>
        <v>0</v>
      </c>
      <c r="E2491" s="23" t="str">
        <f t="shared" si="80"/>
        <v>09/12/2019 04:00:00 PM</v>
      </c>
      <c r="F2491" s="23" t="str">
        <f t="shared" si="79"/>
        <v>Sep</v>
      </c>
    </row>
    <row r="2492" spans="1:6" x14ac:dyDescent="0.4">
      <c r="A2492" s="20">
        <f>Électricité!N6129</f>
        <v>43720</v>
      </c>
      <c r="B2492" s="21">
        <f>Électricité!O6129</f>
        <v>0.70833333333333337</v>
      </c>
      <c r="C2492" s="22">
        <f>Électricité!P6129</f>
        <v>0</v>
      </c>
      <c r="D2492" s="22">
        <f>Électricité!S6129</f>
        <v>0</v>
      </c>
      <c r="E2492" s="23" t="str">
        <f t="shared" si="80"/>
        <v>09/12/2019 05:00:00 PM</v>
      </c>
      <c r="F2492" s="23" t="str">
        <f t="shared" si="79"/>
        <v>Sep</v>
      </c>
    </row>
    <row r="2493" spans="1:6" x14ac:dyDescent="0.4">
      <c r="A2493" s="20">
        <f>Électricité!N6130</f>
        <v>43720</v>
      </c>
      <c r="B2493" s="21">
        <f>Électricité!O6130</f>
        <v>0.75000000000000011</v>
      </c>
      <c r="C2493" s="22">
        <f>Électricité!P6130</f>
        <v>0</v>
      </c>
      <c r="D2493" s="22">
        <f>Électricité!S6130</f>
        <v>0</v>
      </c>
      <c r="E2493" s="23" t="str">
        <f t="shared" si="80"/>
        <v>09/12/2019 06:00:00 PM</v>
      </c>
      <c r="F2493" s="23" t="str">
        <f t="shared" si="79"/>
        <v>Sep</v>
      </c>
    </row>
    <row r="2494" spans="1:6" x14ac:dyDescent="0.4">
      <c r="A2494" s="20">
        <f>Électricité!N6131</f>
        <v>43720</v>
      </c>
      <c r="B2494" s="21">
        <f>Électricité!O6131</f>
        <v>0.79166666666666674</v>
      </c>
      <c r="C2494" s="22">
        <f>Électricité!P6131</f>
        <v>0</v>
      </c>
      <c r="D2494" s="22">
        <f>Électricité!S6131</f>
        <v>0</v>
      </c>
      <c r="E2494" s="23" t="str">
        <f t="shared" si="80"/>
        <v>09/12/2019 07:00:00 PM</v>
      </c>
      <c r="F2494" s="23" t="str">
        <f t="shared" si="79"/>
        <v>Sep</v>
      </c>
    </row>
    <row r="2495" spans="1:6" x14ac:dyDescent="0.4">
      <c r="A2495" s="20">
        <f>Électricité!N6132</f>
        <v>43720</v>
      </c>
      <c r="B2495" s="21">
        <f>Électricité!O6132</f>
        <v>0.83333333333333337</v>
      </c>
      <c r="C2495" s="22">
        <f>Électricité!P6132</f>
        <v>0</v>
      </c>
      <c r="D2495" s="22">
        <f>Électricité!S6132</f>
        <v>0</v>
      </c>
      <c r="E2495" s="23" t="str">
        <f t="shared" si="80"/>
        <v>09/12/2019 08:00:00 PM</v>
      </c>
      <c r="F2495" s="23" t="str">
        <f t="shared" si="79"/>
        <v>Sep</v>
      </c>
    </row>
    <row r="2496" spans="1:6" x14ac:dyDescent="0.4">
      <c r="A2496" s="20">
        <f>Électricité!N6133</f>
        <v>43720</v>
      </c>
      <c r="B2496" s="21">
        <f>Électricité!O6133</f>
        <v>0.87500000000000011</v>
      </c>
      <c r="C2496" s="22">
        <f>Électricité!P6133</f>
        <v>0</v>
      </c>
      <c r="D2496" s="22">
        <f>Électricité!S6133</f>
        <v>0</v>
      </c>
      <c r="E2496" s="23" t="str">
        <f t="shared" si="80"/>
        <v>09/12/2019 09:00:00 PM</v>
      </c>
      <c r="F2496" s="23" t="str">
        <f t="shared" si="79"/>
        <v>Sep</v>
      </c>
    </row>
    <row r="2497" spans="1:6" x14ac:dyDescent="0.4">
      <c r="A2497" s="20">
        <f>Électricité!N6134</f>
        <v>43720</v>
      </c>
      <c r="B2497" s="21">
        <f>Électricité!O6134</f>
        <v>0.91666666666666674</v>
      </c>
      <c r="C2497" s="22">
        <f>Électricité!P6134</f>
        <v>0</v>
      </c>
      <c r="D2497" s="22">
        <f>Électricité!S6134</f>
        <v>0</v>
      </c>
      <c r="E2497" s="23" t="str">
        <f t="shared" si="80"/>
        <v>09/12/2019 10:00:00 PM</v>
      </c>
      <c r="F2497" s="23" t="str">
        <f t="shared" si="79"/>
        <v>Sep</v>
      </c>
    </row>
    <row r="2498" spans="1:6" x14ac:dyDescent="0.4">
      <c r="A2498" s="20">
        <f>Électricité!N6135</f>
        <v>43720</v>
      </c>
      <c r="B2498" s="21">
        <f>Électricité!O6135</f>
        <v>0.95833333333333337</v>
      </c>
      <c r="C2498" s="22">
        <f>Électricité!P6135</f>
        <v>0</v>
      </c>
      <c r="D2498" s="22">
        <f>Électricité!S6135</f>
        <v>0</v>
      </c>
      <c r="E2498" s="23" t="str">
        <f t="shared" si="80"/>
        <v>09/12/2019 11:00:00 PM</v>
      </c>
      <c r="F2498" s="23" t="str">
        <f t="shared" si="79"/>
        <v>Sep</v>
      </c>
    </row>
    <row r="2499" spans="1:6" x14ac:dyDescent="0.4">
      <c r="A2499" s="20">
        <f>Électricité!N6136</f>
        <v>43721</v>
      </c>
      <c r="B2499" s="21">
        <f>Électricité!O6136</f>
        <v>3.1225022567582528E-17</v>
      </c>
      <c r="C2499" s="22">
        <f>Électricité!P6136</f>
        <v>0</v>
      </c>
      <c r="D2499" s="22">
        <f>Électricité!S6136</f>
        <v>0</v>
      </c>
      <c r="E2499" s="23" t="str">
        <f t="shared" si="80"/>
        <v>09/13/2019 12:00:00 AM</v>
      </c>
      <c r="F2499" s="23" t="str">
        <f t="shared" ref="F2499:F2562" si="81">TEXT(A2499,"mmm")</f>
        <v>Sep</v>
      </c>
    </row>
    <row r="2500" spans="1:6" x14ac:dyDescent="0.4">
      <c r="A2500" s="20">
        <f>Électricité!N6137</f>
        <v>43721</v>
      </c>
      <c r="B2500" s="21">
        <f>Électricité!O6137</f>
        <v>4.1666666666666699E-2</v>
      </c>
      <c r="C2500" s="22">
        <f>Électricité!P6137</f>
        <v>0</v>
      </c>
      <c r="D2500" s="22">
        <f>Électricité!S6137</f>
        <v>0</v>
      </c>
      <c r="E2500" s="23" t="str">
        <f t="shared" si="80"/>
        <v>09/13/2019 01:00:00 AM</v>
      </c>
      <c r="F2500" s="23" t="str">
        <f t="shared" si="81"/>
        <v>Sep</v>
      </c>
    </row>
    <row r="2501" spans="1:6" x14ac:dyDescent="0.4">
      <c r="A2501" s="20">
        <f>Électricité!N6138</f>
        <v>43721</v>
      </c>
      <c r="B2501" s="21">
        <f>Électricité!O6138</f>
        <v>8.333333333333337E-2</v>
      </c>
      <c r="C2501" s="22">
        <f>Électricité!P6138</f>
        <v>0</v>
      </c>
      <c r="D2501" s="22">
        <f>Électricité!S6138</f>
        <v>0</v>
      </c>
      <c r="E2501" s="23" t="str">
        <f t="shared" si="80"/>
        <v>09/13/2019 02:00:00 AM</v>
      </c>
      <c r="F2501" s="23" t="str">
        <f t="shared" si="81"/>
        <v>Sep</v>
      </c>
    </row>
    <row r="2502" spans="1:6" x14ac:dyDescent="0.4">
      <c r="A2502" s="20">
        <f>Électricité!N6139</f>
        <v>43721</v>
      </c>
      <c r="B2502" s="21">
        <f>Électricité!O6139</f>
        <v>0.12500000000000006</v>
      </c>
      <c r="C2502" s="22">
        <f>Électricité!P6139</f>
        <v>0</v>
      </c>
      <c r="D2502" s="22">
        <f>Électricité!S6139</f>
        <v>0</v>
      </c>
      <c r="E2502" s="23" t="str">
        <f t="shared" si="80"/>
        <v>09/13/2019 03:00:00 AM</v>
      </c>
      <c r="F2502" s="23" t="str">
        <f t="shared" si="81"/>
        <v>Sep</v>
      </c>
    </row>
    <row r="2503" spans="1:6" x14ac:dyDescent="0.4">
      <c r="A2503" s="20">
        <f>Électricité!N6140</f>
        <v>43721</v>
      </c>
      <c r="B2503" s="21">
        <f>Électricité!O6140</f>
        <v>0.16666666666666669</v>
      </c>
      <c r="C2503" s="22">
        <f>Électricité!P6140</f>
        <v>0</v>
      </c>
      <c r="D2503" s="22">
        <f>Électricité!S6140</f>
        <v>0</v>
      </c>
      <c r="E2503" s="23" t="str">
        <f t="shared" si="80"/>
        <v>09/13/2019 04:00:00 AM</v>
      </c>
      <c r="F2503" s="23" t="str">
        <f t="shared" si="81"/>
        <v>Sep</v>
      </c>
    </row>
    <row r="2504" spans="1:6" x14ac:dyDescent="0.4">
      <c r="A2504" s="20">
        <f>Électricité!N6141</f>
        <v>43721</v>
      </c>
      <c r="B2504" s="21">
        <f>Électricité!O6141</f>
        <v>0.20833333333333337</v>
      </c>
      <c r="C2504" s="22">
        <f>Électricité!P6141</f>
        <v>0</v>
      </c>
      <c r="D2504" s="22">
        <f>Électricité!S6141</f>
        <v>0</v>
      </c>
      <c r="E2504" s="23" t="str">
        <f t="shared" si="80"/>
        <v>09/13/2019 05:00:00 AM</v>
      </c>
      <c r="F2504" s="23" t="str">
        <f t="shared" si="81"/>
        <v>Sep</v>
      </c>
    </row>
    <row r="2505" spans="1:6" x14ac:dyDescent="0.4">
      <c r="A2505" s="20">
        <f>Électricité!N6142</f>
        <v>43721</v>
      </c>
      <c r="B2505" s="21">
        <f>Électricité!O6142</f>
        <v>0.25</v>
      </c>
      <c r="C2505" s="22">
        <f>Électricité!P6142</f>
        <v>0</v>
      </c>
      <c r="D2505" s="22">
        <f>Électricité!S6142</f>
        <v>0</v>
      </c>
      <c r="E2505" s="23" t="str">
        <f t="shared" si="80"/>
        <v>09/13/2019 06:00:00 AM</v>
      </c>
      <c r="F2505" s="23" t="str">
        <f t="shared" si="81"/>
        <v>Sep</v>
      </c>
    </row>
    <row r="2506" spans="1:6" x14ac:dyDescent="0.4">
      <c r="A2506" s="20">
        <f>Électricité!N6143</f>
        <v>43721</v>
      </c>
      <c r="B2506" s="21">
        <f>Électricité!O6143</f>
        <v>0.29166666666666669</v>
      </c>
      <c r="C2506" s="22">
        <f>Électricité!P6143</f>
        <v>0</v>
      </c>
      <c r="D2506" s="22">
        <f>Électricité!S6143</f>
        <v>0</v>
      </c>
      <c r="E2506" s="23" t="str">
        <f t="shared" si="80"/>
        <v>09/13/2019 07:00:00 AM</v>
      </c>
      <c r="F2506" s="23" t="str">
        <f t="shared" si="81"/>
        <v>Sep</v>
      </c>
    </row>
    <row r="2507" spans="1:6" x14ac:dyDescent="0.4">
      <c r="A2507" s="20">
        <f>Électricité!N6144</f>
        <v>43721</v>
      </c>
      <c r="B2507" s="21">
        <f>Électricité!O6144</f>
        <v>0.33333333333333337</v>
      </c>
      <c r="C2507" s="22">
        <f>Électricité!P6144</f>
        <v>0</v>
      </c>
      <c r="D2507" s="22">
        <f>Électricité!S6144</f>
        <v>0</v>
      </c>
      <c r="E2507" s="23" t="str">
        <f t="shared" si="80"/>
        <v>09/13/2019 08:00:00 AM</v>
      </c>
      <c r="F2507" s="23" t="str">
        <f t="shared" si="81"/>
        <v>Sep</v>
      </c>
    </row>
    <row r="2508" spans="1:6" x14ac:dyDescent="0.4">
      <c r="A2508" s="20">
        <f>Électricité!N6145</f>
        <v>43721</v>
      </c>
      <c r="B2508" s="21">
        <f>Électricité!O6145</f>
        <v>0.375</v>
      </c>
      <c r="C2508" s="22">
        <f>Électricité!P6145</f>
        <v>0</v>
      </c>
      <c r="D2508" s="22">
        <f>Électricité!S6145</f>
        <v>0</v>
      </c>
      <c r="E2508" s="23" t="str">
        <f t="shared" ref="E2508:E2571" si="82">CONCATENATE(TEXT(A2508,"mm/dd/yyyy")," ",TEXT(B2508,"hh:mm:ss AM/PM"))</f>
        <v>09/13/2019 09:00:00 AM</v>
      </c>
      <c r="F2508" s="23" t="str">
        <f t="shared" si="81"/>
        <v>Sep</v>
      </c>
    </row>
    <row r="2509" spans="1:6" x14ac:dyDescent="0.4">
      <c r="A2509" s="20">
        <f>Électricité!N6146</f>
        <v>43721</v>
      </c>
      <c r="B2509" s="21">
        <f>Électricité!O6146</f>
        <v>0.41666666666666669</v>
      </c>
      <c r="C2509" s="22">
        <f>Électricité!P6146</f>
        <v>0</v>
      </c>
      <c r="D2509" s="22">
        <f>Électricité!S6146</f>
        <v>0</v>
      </c>
      <c r="E2509" s="23" t="str">
        <f t="shared" si="82"/>
        <v>09/13/2019 10:00:00 AM</v>
      </c>
      <c r="F2509" s="23" t="str">
        <f t="shared" si="81"/>
        <v>Sep</v>
      </c>
    </row>
    <row r="2510" spans="1:6" x14ac:dyDescent="0.4">
      <c r="A2510" s="20">
        <f>Électricité!N6147</f>
        <v>43721</v>
      </c>
      <c r="B2510" s="21">
        <f>Électricité!O6147</f>
        <v>0.45833333333333337</v>
      </c>
      <c r="C2510" s="22">
        <f>Électricité!P6147</f>
        <v>0</v>
      </c>
      <c r="D2510" s="22">
        <f>Électricité!S6147</f>
        <v>0</v>
      </c>
      <c r="E2510" s="23" t="str">
        <f t="shared" si="82"/>
        <v>09/13/2019 11:00:00 AM</v>
      </c>
      <c r="F2510" s="23" t="str">
        <f t="shared" si="81"/>
        <v>Sep</v>
      </c>
    </row>
    <row r="2511" spans="1:6" x14ac:dyDescent="0.4">
      <c r="A2511" s="20">
        <f>Électricité!N6148</f>
        <v>43721</v>
      </c>
      <c r="B2511" s="21">
        <f>Électricité!O6148</f>
        <v>0.50000000000000011</v>
      </c>
      <c r="C2511" s="22">
        <f>Électricité!P6148</f>
        <v>0</v>
      </c>
      <c r="D2511" s="22">
        <f>Électricité!S6148</f>
        <v>0</v>
      </c>
      <c r="E2511" s="23" t="str">
        <f t="shared" si="82"/>
        <v>09/13/2019 12:00:00 PM</v>
      </c>
      <c r="F2511" s="23" t="str">
        <f t="shared" si="81"/>
        <v>Sep</v>
      </c>
    </row>
    <row r="2512" spans="1:6" x14ac:dyDescent="0.4">
      <c r="A2512" s="20">
        <f>Électricité!N6149</f>
        <v>43721</v>
      </c>
      <c r="B2512" s="21">
        <f>Électricité!O6149</f>
        <v>0.54166666666666674</v>
      </c>
      <c r="C2512" s="22">
        <f>Électricité!P6149</f>
        <v>0</v>
      </c>
      <c r="D2512" s="22">
        <f>Électricité!S6149</f>
        <v>0</v>
      </c>
      <c r="E2512" s="23" t="str">
        <f t="shared" si="82"/>
        <v>09/13/2019 01:00:00 PM</v>
      </c>
      <c r="F2512" s="23" t="str">
        <f t="shared" si="81"/>
        <v>Sep</v>
      </c>
    </row>
    <row r="2513" spans="1:6" x14ac:dyDescent="0.4">
      <c r="A2513" s="20">
        <f>Électricité!N6150</f>
        <v>43721</v>
      </c>
      <c r="B2513" s="21">
        <f>Électricité!O6150</f>
        <v>0.58333333333333337</v>
      </c>
      <c r="C2513" s="22">
        <f>Électricité!P6150</f>
        <v>0</v>
      </c>
      <c r="D2513" s="22">
        <f>Électricité!S6150</f>
        <v>0</v>
      </c>
      <c r="E2513" s="23" t="str">
        <f t="shared" si="82"/>
        <v>09/13/2019 02:00:00 PM</v>
      </c>
      <c r="F2513" s="23" t="str">
        <f t="shared" si="81"/>
        <v>Sep</v>
      </c>
    </row>
    <row r="2514" spans="1:6" x14ac:dyDescent="0.4">
      <c r="A2514" s="20">
        <f>Électricité!N6151</f>
        <v>43721</v>
      </c>
      <c r="B2514" s="21">
        <f>Électricité!O6151</f>
        <v>0.62500000000000011</v>
      </c>
      <c r="C2514" s="22">
        <f>Électricité!P6151</f>
        <v>0</v>
      </c>
      <c r="D2514" s="22">
        <f>Électricité!S6151</f>
        <v>0</v>
      </c>
      <c r="E2514" s="23" t="str">
        <f t="shared" si="82"/>
        <v>09/13/2019 03:00:00 PM</v>
      </c>
      <c r="F2514" s="23" t="str">
        <f t="shared" si="81"/>
        <v>Sep</v>
      </c>
    </row>
    <row r="2515" spans="1:6" x14ac:dyDescent="0.4">
      <c r="A2515" s="20">
        <f>Électricité!N6152</f>
        <v>43721</v>
      </c>
      <c r="B2515" s="21">
        <f>Électricité!O6152</f>
        <v>0.66666666666666674</v>
      </c>
      <c r="C2515" s="22">
        <f>Électricité!P6152</f>
        <v>0</v>
      </c>
      <c r="D2515" s="22">
        <f>Électricité!S6152</f>
        <v>0</v>
      </c>
      <c r="E2515" s="23" t="str">
        <f t="shared" si="82"/>
        <v>09/13/2019 04:00:00 PM</v>
      </c>
      <c r="F2515" s="23" t="str">
        <f t="shared" si="81"/>
        <v>Sep</v>
      </c>
    </row>
    <row r="2516" spans="1:6" x14ac:dyDescent="0.4">
      <c r="A2516" s="20">
        <f>Électricité!N6153</f>
        <v>43721</v>
      </c>
      <c r="B2516" s="21">
        <f>Électricité!O6153</f>
        <v>0.70833333333333337</v>
      </c>
      <c r="C2516" s="22">
        <f>Électricité!P6153</f>
        <v>0</v>
      </c>
      <c r="D2516" s="22">
        <f>Électricité!S6153</f>
        <v>0</v>
      </c>
      <c r="E2516" s="23" t="str">
        <f t="shared" si="82"/>
        <v>09/13/2019 05:00:00 PM</v>
      </c>
      <c r="F2516" s="23" t="str">
        <f t="shared" si="81"/>
        <v>Sep</v>
      </c>
    </row>
    <row r="2517" spans="1:6" x14ac:dyDescent="0.4">
      <c r="A2517" s="20">
        <f>Électricité!N6154</f>
        <v>43721</v>
      </c>
      <c r="B2517" s="21">
        <f>Électricité!O6154</f>
        <v>0.75000000000000011</v>
      </c>
      <c r="C2517" s="22">
        <f>Électricité!P6154</f>
        <v>0</v>
      </c>
      <c r="D2517" s="22">
        <f>Électricité!S6154</f>
        <v>0</v>
      </c>
      <c r="E2517" s="23" t="str">
        <f t="shared" si="82"/>
        <v>09/13/2019 06:00:00 PM</v>
      </c>
      <c r="F2517" s="23" t="str">
        <f t="shared" si="81"/>
        <v>Sep</v>
      </c>
    </row>
    <row r="2518" spans="1:6" x14ac:dyDescent="0.4">
      <c r="A2518" s="20">
        <f>Électricité!N6155</f>
        <v>43721</v>
      </c>
      <c r="B2518" s="21">
        <f>Électricité!O6155</f>
        <v>0.79166666666666674</v>
      </c>
      <c r="C2518" s="22">
        <f>Électricité!P6155</f>
        <v>0</v>
      </c>
      <c r="D2518" s="22">
        <f>Électricité!S6155</f>
        <v>0</v>
      </c>
      <c r="E2518" s="23" t="str">
        <f t="shared" si="82"/>
        <v>09/13/2019 07:00:00 PM</v>
      </c>
      <c r="F2518" s="23" t="str">
        <f t="shared" si="81"/>
        <v>Sep</v>
      </c>
    </row>
    <row r="2519" spans="1:6" x14ac:dyDescent="0.4">
      <c r="A2519" s="20">
        <f>Électricité!N6156</f>
        <v>43721</v>
      </c>
      <c r="B2519" s="21">
        <f>Électricité!O6156</f>
        <v>0.83333333333333337</v>
      </c>
      <c r="C2519" s="22">
        <f>Électricité!P6156</f>
        <v>0</v>
      </c>
      <c r="D2519" s="22">
        <f>Électricité!S6156</f>
        <v>0</v>
      </c>
      <c r="E2519" s="23" t="str">
        <f t="shared" si="82"/>
        <v>09/13/2019 08:00:00 PM</v>
      </c>
      <c r="F2519" s="23" t="str">
        <f t="shared" si="81"/>
        <v>Sep</v>
      </c>
    </row>
    <row r="2520" spans="1:6" x14ac:dyDescent="0.4">
      <c r="A2520" s="20">
        <f>Électricité!N6157</f>
        <v>43721</v>
      </c>
      <c r="B2520" s="21">
        <f>Électricité!O6157</f>
        <v>0.87500000000000011</v>
      </c>
      <c r="C2520" s="22">
        <f>Électricité!P6157</f>
        <v>0</v>
      </c>
      <c r="D2520" s="22">
        <f>Électricité!S6157</f>
        <v>0</v>
      </c>
      <c r="E2520" s="23" t="str">
        <f t="shared" si="82"/>
        <v>09/13/2019 09:00:00 PM</v>
      </c>
      <c r="F2520" s="23" t="str">
        <f t="shared" si="81"/>
        <v>Sep</v>
      </c>
    </row>
    <row r="2521" spans="1:6" x14ac:dyDescent="0.4">
      <c r="A2521" s="20">
        <f>Électricité!N6158</f>
        <v>43721</v>
      </c>
      <c r="B2521" s="21">
        <f>Électricité!O6158</f>
        <v>0.91666666666666674</v>
      </c>
      <c r="C2521" s="22">
        <f>Électricité!P6158</f>
        <v>0</v>
      </c>
      <c r="D2521" s="22">
        <f>Électricité!S6158</f>
        <v>0</v>
      </c>
      <c r="E2521" s="23" t="str">
        <f t="shared" si="82"/>
        <v>09/13/2019 10:00:00 PM</v>
      </c>
      <c r="F2521" s="23" t="str">
        <f t="shared" si="81"/>
        <v>Sep</v>
      </c>
    </row>
    <row r="2522" spans="1:6" x14ac:dyDescent="0.4">
      <c r="A2522" s="20">
        <f>Électricité!N6159</f>
        <v>43721</v>
      </c>
      <c r="B2522" s="21">
        <f>Électricité!O6159</f>
        <v>0.95833333333333337</v>
      </c>
      <c r="C2522" s="22">
        <f>Électricité!P6159</f>
        <v>0</v>
      </c>
      <c r="D2522" s="22">
        <f>Électricité!S6159</f>
        <v>0</v>
      </c>
      <c r="E2522" s="23" t="str">
        <f t="shared" si="82"/>
        <v>09/13/2019 11:00:00 PM</v>
      </c>
      <c r="F2522" s="23" t="str">
        <f t="shared" si="81"/>
        <v>Sep</v>
      </c>
    </row>
    <row r="2523" spans="1:6" x14ac:dyDescent="0.4">
      <c r="A2523" s="20">
        <f>Électricité!N6160</f>
        <v>43722</v>
      </c>
      <c r="B2523" s="21">
        <f>Électricité!O6160</f>
        <v>3.1225022567582528E-17</v>
      </c>
      <c r="C2523" s="22">
        <f>Électricité!P6160</f>
        <v>0</v>
      </c>
      <c r="D2523" s="22">
        <f>Électricité!S6160</f>
        <v>0</v>
      </c>
      <c r="E2523" s="23" t="str">
        <f t="shared" si="82"/>
        <v>09/14/2019 12:00:00 AM</v>
      </c>
      <c r="F2523" s="23" t="str">
        <f t="shared" si="81"/>
        <v>Sep</v>
      </c>
    </row>
    <row r="2524" spans="1:6" x14ac:dyDescent="0.4">
      <c r="A2524" s="20">
        <f>Électricité!N6161</f>
        <v>43722</v>
      </c>
      <c r="B2524" s="21">
        <f>Électricité!O6161</f>
        <v>4.1666666666666699E-2</v>
      </c>
      <c r="C2524" s="22">
        <f>Électricité!P6161</f>
        <v>0</v>
      </c>
      <c r="D2524" s="22">
        <f>Électricité!S6161</f>
        <v>0</v>
      </c>
      <c r="E2524" s="23" t="str">
        <f t="shared" si="82"/>
        <v>09/14/2019 01:00:00 AM</v>
      </c>
      <c r="F2524" s="23" t="str">
        <f t="shared" si="81"/>
        <v>Sep</v>
      </c>
    </row>
    <row r="2525" spans="1:6" x14ac:dyDescent="0.4">
      <c r="A2525" s="20">
        <f>Électricité!N6162</f>
        <v>43722</v>
      </c>
      <c r="B2525" s="21">
        <f>Électricité!O6162</f>
        <v>8.333333333333337E-2</v>
      </c>
      <c r="C2525" s="22">
        <f>Électricité!P6162</f>
        <v>0</v>
      </c>
      <c r="D2525" s="22">
        <f>Électricité!S6162</f>
        <v>0</v>
      </c>
      <c r="E2525" s="23" t="str">
        <f t="shared" si="82"/>
        <v>09/14/2019 02:00:00 AM</v>
      </c>
      <c r="F2525" s="23" t="str">
        <f t="shared" si="81"/>
        <v>Sep</v>
      </c>
    </row>
    <row r="2526" spans="1:6" x14ac:dyDescent="0.4">
      <c r="A2526" s="20">
        <f>Électricité!N6163</f>
        <v>43722</v>
      </c>
      <c r="B2526" s="21">
        <f>Électricité!O6163</f>
        <v>0.12500000000000006</v>
      </c>
      <c r="C2526" s="22">
        <f>Électricité!P6163</f>
        <v>0</v>
      </c>
      <c r="D2526" s="22">
        <f>Électricité!S6163</f>
        <v>0</v>
      </c>
      <c r="E2526" s="23" t="str">
        <f t="shared" si="82"/>
        <v>09/14/2019 03:00:00 AM</v>
      </c>
      <c r="F2526" s="23" t="str">
        <f t="shared" si="81"/>
        <v>Sep</v>
      </c>
    </row>
    <row r="2527" spans="1:6" x14ac:dyDescent="0.4">
      <c r="A2527" s="20">
        <f>Électricité!N6164</f>
        <v>43722</v>
      </c>
      <c r="B2527" s="21">
        <f>Électricité!O6164</f>
        <v>0.16666666666666669</v>
      </c>
      <c r="C2527" s="22">
        <f>Électricité!P6164</f>
        <v>0</v>
      </c>
      <c r="D2527" s="22">
        <f>Électricité!S6164</f>
        <v>0</v>
      </c>
      <c r="E2527" s="23" t="str">
        <f t="shared" si="82"/>
        <v>09/14/2019 04:00:00 AM</v>
      </c>
      <c r="F2527" s="23" t="str">
        <f t="shared" si="81"/>
        <v>Sep</v>
      </c>
    </row>
    <row r="2528" spans="1:6" x14ac:dyDescent="0.4">
      <c r="A2528" s="20">
        <f>Électricité!N6165</f>
        <v>43722</v>
      </c>
      <c r="B2528" s="21">
        <f>Électricité!O6165</f>
        <v>0.20833333333333337</v>
      </c>
      <c r="C2528" s="22">
        <f>Électricité!P6165</f>
        <v>0</v>
      </c>
      <c r="D2528" s="22">
        <f>Électricité!S6165</f>
        <v>0</v>
      </c>
      <c r="E2528" s="23" t="str">
        <f t="shared" si="82"/>
        <v>09/14/2019 05:00:00 AM</v>
      </c>
      <c r="F2528" s="23" t="str">
        <f t="shared" si="81"/>
        <v>Sep</v>
      </c>
    </row>
    <row r="2529" spans="1:6" x14ac:dyDescent="0.4">
      <c r="A2529" s="20">
        <f>Électricité!N6166</f>
        <v>43722</v>
      </c>
      <c r="B2529" s="21">
        <f>Électricité!O6166</f>
        <v>0.25</v>
      </c>
      <c r="C2529" s="22">
        <f>Électricité!P6166</f>
        <v>0</v>
      </c>
      <c r="D2529" s="22">
        <f>Électricité!S6166</f>
        <v>0</v>
      </c>
      <c r="E2529" s="23" t="str">
        <f t="shared" si="82"/>
        <v>09/14/2019 06:00:00 AM</v>
      </c>
      <c r="F2529" s="23" t="str">
        <f t="shared" si="81"/>
        <v>Sep</v>
      </c>
    </row>
    <row r="2530" spans="1:6" x14ac:dyDescent="0.4">
      <c r="A2530" s="20">
        <f>Électricité!N6167</f>
        <v>43722</v>
      </c>
      <c r="B2530" s="21">
        <f>Électricité!O6167</f>
        <v>0.29166666666666669</v>
      </c>
      <c r="C2530" s="22">
        <f>Électricité!P6167</f>
        <v>0</v>
      </c>
      <c r="D2530" s="22">
        <f>Électricité!S6167</f>
        <v>0</v>
      </c>
      <c r="E2530" s="23" t="str">
        <f t="shared" si="82"/>
        <v>09/14/2019 07:00:00 AM</v>
      </c>
      <c r="F2530" s="23" t="str">
        <f t="shared" si="81"/>
        <v>Sep</v>
      </c>
    </row>
    <row r="2531" spans="1:6" x14ac:dyDescent="0.4">
      <c r="A2531" s="20">
        <f>Électricité!N6168</f>
        <v>43722</v>
      </c>
      <c r="B2531" s="21">
        <f>Électricité!O6168</f>
        <v>0.33333333333333337</v>
      </c>
      <c r="C2531" s="22">
        <f>Électricité!P6168</f>
        <v>0</v>
      </c>
      <c r="D2531" s="22">
        <f>Électricité!S6168</f>
        <v>0</v>
      </c>
      <c r="E2531" s="23" t="str">
        <f t="shared" si="82"/>
        <v>09/14/2019 08:00:00 AM</v>
      </c>
      <c r="F2531" s="23" t="str">
        <f t="shared" si="81"/>
        <v>Sep</v>
      </c>
    </row>
    <row r="2532" spans="1:6" x14ac:dyDescent="0.4">
      <c r="A2532" s="20">
        <f>Électricité!N6169</f>
        <v>43722</v>
      </c>
      <c r="B2532" s="21">
        <f>Électricité!O6169</f>
        <v>0.375</v>
      </c>
      <c r="C2532" s="22">
        <f>Électricité!P6169</f>
        <v>0</v>
      </c>
      <c r="D2532" s="22">
        <f>Électricité!S6169</f>
        <v>0</v>
      </c>
      <c r="E2532" s="23" t="str">
        <f t="shared" si="82"/>
        <v>09/14/2019 09:00:00 AM</v>
      </c>
      <c r="F2532" s="23" t="str">
        <f t="shared" si="81"/>
        <v>Sep</v>
      </c>
    </row>
    <row r="2533" spans="1:6" x14ac:dyDescent="0.4">
      <c r="A2533" s="20">
        <f>Électricité!N6170</f>
        <v>43722</v>
      </c>
      <c r="B2533" s="21">
        <f>Électricité!O6170</f>
        <v>0.41666666666666669</v>
      </c>
      <c r="C2533" s="22">
        <f>Électricité!P6170</f>
        <v>0</v>
      </c>
      <c r="D2533" s="22">
        <f>Électricité!S6170</f>
        <v>0</v>
      </c>
      <c r="E2533" s="23" t="str">
        <f t="shared" si="82"/>
        <v>09/14/2019 10:00:00 AM</v>
      </c>
      <c r="F2533" s="23" t="str">
        <f t="shared" si="81"/>
        <v>Sep</v>
      </c>
    </row>
    <row r="2534" spans="1:6" x14ac:dyDescent="0.4">
      <c r="A2534" s="20">
        <f>Électricité!N6171</f>
        <v>43722</v>
      </c>
      <c r="B2534" s="21">
        <f>Électricité!O6171</f>
        <v>0.45833333333333337</v>
      </c>
      <c r="C2534" s="22">
        <f>Électricité!P6171</f>
        <v>0</v>
      </c>
      <c r="D2534" s="22">
        <f>Électricité!S6171</f>
        <v>0</v>
      </c>
      <c r="E2534" s="23" t="str">
        <f t="shared" si="82"/>
        <v>09/14/2019 11:00:00 AM</v>
      </c>
      <c r="F2534" s="23" t="str">
        <f t="shared" si="81"/>
        <v>Sep</v>
      </c>
    </row>
    <row r="2535" spans="1:6" x14ac:dyDescent="0.4">
      <c r="A2535" s="20">
        <f>Électricité!N6172</f>
        <v>43722</v>
      </c>
      <c r="B2535" s="21">
        <f>Électricité!O6172</f>
        <v>0.50000000000000011</v>
      </c>
      <c r="C2535" s="22">
        <f>Électricité!P6172</f>
        <v>0</v>
      </c>
      <c r="D2535" s="22">
        <f>Électricité!S6172</f>
        <v>0</v>
      </c>
      <c r="E2535" s="23" t="str">
        <f t="shared" si="82"/>
        <v>09/14/2019 12:00:00 PM</v>
      </c>
      <c r="F2535" s="23" t="str">
        <f t="shared" si="81"/>
        <v>Sep</v>
      </c>
    </row>
    <row r="2536" spans="1:6" x14ac:dyDescent="0.4">
      <c r="A2536" s="20">
        <f>Électricité!N6173</f>
        <v>43722</v>
      </c>
      <c r="B2536" s="21">
        <f>Électricité!O6173</f>
        <v>0.54166666666666674</v>
      </c>
      <c r="C2536" s="22">
        <f>Électricité!P6173</f>
        <v>0</v>
      </c>
      <c r="D2536" s="22">
        <f>Électricité!S6173</f>
        <v>0</v>
      </c>
      <c r="E2536" s="23" t="str">
        <f t="shared" si="82"/>
        <v>09/14/2019 01:00:00 PM</v>
      </c>
      <c r="F2536" s="23" t="str">
        <f t="shared" si="81"/>
        <v>Sep</v>
      </c>
    </row>
    <row r="2537" spans="1:6" x14ac:dyDescent="0.4">
      <c r="A2537" s="20">
        <f>Électricité!N6174</f>
        <v>43722</v>
      </c>
      <c r="B2537" s="21">
        <f>Électricité!O6174</f>
        <v>0.58333333333333337</v>
      </c>
      <c r="C2537" s="22">
        <f>Électricité!P6174</f>
        <v>0</v>
      </c>
      <c r="D2537" s="22">
        <f>Électricité!S6174</f>
        <v>0</v>
      </c>
      <c r="E2537" s="23" t="str">
        <f t="shared" si="82"/>
        <v>09/14/2019 02:00:00 PM</v>
      </c>
      <c r="F2537" s="23" t="str">
        <f t="shared" si="81"/>
        <v>Sep</v>
      </c>
    </row>
    <row r="2538" spans="1:6" x14ac:dyDescent="0.4">
      <c r="A2538" s="20">
        <f>Électricité!N6175</f>
        <v>43722</v>
      </c>
      <c r="B2538" s="21">
        <f>Électricité!O6175</f>
        <v>0.62500000000000011</v>
      </c>
      <c r="C2538" s="22">
        <f>Électricité!P6175</f>
        <v>0</v>
      </c>
      <c r="D2538" s="22">
        <f>Électricité!S6175</f>
        <v>0</v>
      </c>
      <c r="E2538" s="23" t="str">
        <f t="shared" si="82"/>
        <v>09/14/2019 03:00:00 PM</v>
      </c>
      <c r="F2538" s="23" t="str">
        <f t="shared" si="81"/>
        <v>Sep</v>
      </c>
    </row>
    <row r="2539" spans="1:6" x14ac:dyDescent="0.4">
      <c r="A2539" s="20">
        <f>Électricité!N6176</f>
        <v>43722</v>
      </c>
      <c r="B2539" s="21">
        <f>Électricité!O6176</f>
        <v>0.66666666666666674</v>
      </c>
      <c r="C2539" s="22">
        <f>Électricité!P6176</f>
        <v>0</v>
      </c>
      <c r="D2539" s="22">
        <f>Électricité!S6176</f>
        <v>0</v>
      </c>
      <c r="E2539" s="23" t="str">
        <f t="shared" si="82"/>
        <v>09/14/2019 04:00:00 PM</v>
      </c>
      <c r="F2539" s="23" t="str">
        <f t="shared" si="81"/>
        <v>Sep</v>
      </c>
    </row>
    <row r="2540" spans="1:6" x14ac:dyDescent="0.4">
      <c r="A2540" s="20">
        <f>Électricité!N6177</f>
        <v>43722</v>
      </c>
      <c r="B2540" s="21">
        <f>Électricité!O6177</f>
        <v>0.70833333333333337</v>
      </c>
      <c r="C2540" s="22">
        <f>Électricité!P6177</f>
        <v>0</v>
      </c>
      <c r="D2540" s="22">
        <f>Électricité!S6177</f>
        <v>0</v>
      </c>
      <c r="E2540" s="23" t="str">
        <f t="shared" si="82"/>
        <v>09/14/2019 05:00:00 PM</v>
      </c>
      <c r="F2540" s="23" t="str">
        <f t="shared" si="81"/>
        <v>Sep</v>
      </c>
    </row>
    <row r="2541" spans="1:6" x14ac:dyDescent="0.4">
      <c r="A2541" s="20">
        <f>Électricité!N6178</f>
        <v>43722</v>
      </c>
      <c r="B2541" s="21">
        <f>Électricité!O6178</f>
        <v>0.75000000000000011</v>
      </c>
      <c r="C2541" s="22">
        <f>Électricité!P6178</f>
        <v>0</v>
      </c>
      <c r="D2541" s="22">
        <f>Électricité!S6178</f>
        <v>0</v>
      </c>
      <c r="E2541" s="23" t="str">
        <f t="shared" si="82"/>
        <v>09/14/2019 06:00:00 PM</v>
      </c>
      <c r="F2541" s="23" t="str">
        <f t="shared" si="81"/>
        <v>Sep</v>
      </c>
    </row>
    <row r="2542" spans="1:6" x14ac:dyDescent="0.4">
      <c r="A2542" s="20">
        <f>Électricité!N6179</f>
        <v>43722</v>
      </c>
      <c r="B2542" s="21">
        <f>Électricité!O6179</f>
        <v>0.79166666666666674</v>
      </c>
      <c r="C2542" s="22">
        <f>Électricité!P6179</f>
        <v>0</v>
      </c>
      <c r="D2542" s="22">
        <f>Électricité!S6179</f>
        <v>0</v>
      </c>
      <c r="E2542" s="23" t="str">
        <f t="shared" si="82"/>
        <v>09/14/2019 07:00:00 PM</v>
      </c>
      <c r="F2542" s="23" t="str">
        <f t="shared" si="81"/>
        <v>Sep</v>
      </c>
    </row>
    <row r="2543" spans="1:6" x14ac:dyDescent="0.4">
      <c r="A2543" s="20">
        <f>Électricité!N6180</f>
        <v>43722</v>
      </c>
      <c r="B2543" s="21">
        <f>Électricité!O6180</f>
        <v>0.83333333333333337</v>
      </c>
      <c r="C2543" s="22">
        <f>Électricité!P6180</f>
        <v>0</v>
      </c>
      <c r="D2543" s="22">
        <f>Électricité!S6180</f>
        <v>0</v>
      </c>
      <c r="E2543" s="23" t="str">
        <f t="shared" si="82"/>
        <v>09/14/2019 08:00:00 PM</v>
      </c>
      <c r="F2543" s="23" t="str">
        <f t="shared" si="81"/>
        <v>Sep</v>
      </c>
    </row>
    <row r="2544" spans="1:6" x14ac:dyDescent="0.4">
      <c r="A2544" s="20">
        <f>Électricité!N6181</f>
        <v>43722</v>
      </c>
      <c r="B2544" s="21">
        <f>Électricité!O6181</f>
        <v>0.87500000000000011</v>
      </c>
      <c r="C2544" s="22">
        <f>Électricité!P6181</f>
        <v>0</v>
      </c>
      <c r="D2544" s="22">
        <f>Électricité!S6181</f>
        <v>0</v>
      </c>
      <c r="E2544" s="23" t="str">
        <f t="shared" si="82"/>
        <v>09/14/2019 09:00:00 PM</v>
      </c>
      <c r="F2544" s="23" t="str">
        <f t="shared" si="81"/>
        <v>Sep</v>
      </c>
    </row>
    <row r="2545" spans="1:6" x14ac:dyDescent="0.4">
      <c r="A2545" s="20">
        <f>Électricité!N6182</f>
        <v>43722</v>
      </c>
      <c r="B2545" s="21">
        <f>Électricité!O6182</f>
        <v>0.91666666666666674</v>
      </c>
      <c r="C2545" s="22">
        <f>Électricité!P6182</f>
        <v>0</v>
      </c>
      <c r="D2545" s="22">
        <f>Électricité!S6182</f>
        <v>0</v>
      </c>
      <c r="E2545" s="23" t="str">
        <f t="shared" si="82"/>
        <v>09/14/2019 10:00:00 PM</v>
      </c>
      <c r="F2545" s="23" t="str">
        <f t="shared" si="81"/>
        <v>Sep</v>
      </c>
    </row>
    <row r="2546" spans="1:6" x14ac:dyDescent="0.4">
      <c r="A2546" s="20">
        <f>Électricité!N6183</f>
        <v>43722</v>
      </c>
      <c r="B2546" s="21">
        <f>Électricité!O6183</f>
        <v>0.95833333333333337</v>
      </c>
      <c r="C2546" s="22">
        <f>Électricité!P6183</f>
        <v>0</v>
      </c>
      <c r="D2546" s="22">
        <f>Électricité!S6183</f>
        <v>0</v>
      </c>
      <c r="E2546" s="23" t="str">
        <f t="shared" si="82"/>
        <v>09/14/2019 11:00:00 PM</v>
      </c>
      <c r="F2546" s="23" t="str">
        <f t="shared" si="81"/>
        <v>Sep</v>
      </c>
    </row>
    <row r="2547" spans="1:6" x14ac:dyDescent="0.4">
      <c r="A2547" s="20">
        <f>Électricité!N6184</f>
        <v>43723</v>
      </c>
      <c r="B2547" s="21">
        <f>Électricité!O6184</f>
        <v>3.1225022567582528E-17</v>
      </c>
      <c r="C2547" s="22">
        <f>Électricité!P6184</f>
        <v>0</v>
      </c>
      <c r="D2547" s="22">
        <f>Électricité!S6184</f>
        <v>0</v>
      </c>
      <c r="E2547" s="23" t="str">
        <f t="shared" si="82"/>
        <v>09/15/2019 12:00:00 AM</v>
      </c>
      <c r="F2547" s="23" t="str">
        <f t="shared" si="81"/>
        <v>Sep</v>
      </c>
    </row>
    <row r="2548" spans="1:6" x14ac:dyDescent="0.4">
      <c r="A2548" s="20">
        <f>Électricité!N6185</f>
        <v>43723</v>
      </c>
      <c r="B2548" s="21">
        <f>Électricité!O6185</f>
        <v>4.1666666666666699E-2</v>
      </c>
      <c r="C2548" s="22">
        <f>Électricité!P6185</f>
        <v>0</v>
      </c>
      <c r="D2548" s="22">
        <f>Électricité!S6185</f>
        <v>0</v>
      </c>
      <c r="E2548" s="23" t="str">
        <f t="shared" si="82"/>
        <v>09/15/2019 01:00:00 AM</v>
      </c>
      <c r="F2548" s="23" t="str">
        <f t="shared" si="81"/>
        <v>Sep</v>
      </c>
    </row>
    <row r="2549" spans="1:6" x14ac:dyDescent="0.4">
      <c r="A2549" s="20">
        <f>Électricité!N6186</f>
        <v>43723</v>
      </c>
      <c r="B2549" s="21">
        <f>Électricité!O6186</f>
        <v>8.333333333333337E-2</v>
      </c>
      <c r="C2549" s="22">
        <f>Électricité!P6186</f>
        <v>0</v>
      </c>
      <c r="D2549" s="22">
        <f>Électricité!S6186</f>
        <v>0</v>
      </c>
      <c r="E2549" s="23" t="str">
        <f t="shared" si="82"/>
        <v>09/15/2019 02:00:00 AM</v>
      </c>
      <c r="F2549" s="23" t="str">
        <f t="shared" si="81"/>
        <v>Sep</v>
      </c>
    </row>
    <row r="2550" spans="1:6" x14ac:dyDescent="0.4">
      <c r="A2550" s="20">
        <f>Électricité!N6187</f>
        <v>43723</v>
      </c>
      <c r="B2550" s="21">
        <f>Électricité!O6187</f>
        <v>0.12500000000000006</v>
      </c>
      <c r="C2550" s="22">
        <f>Électricité!P6187</f>
        <v>0</v>
      </c>
      <c r="D2550" s="22">
        <f>Électricité!S6187</f>
        <v>0</v>
      </c>
      <c r="E2550" s="23" t="str">
        <f t="shared" si="82"/>
        <v>09/15/2019 03:00:00 AM</v>
      </c>
      <c r="F2550" s="23" t="str">
        <f t="shared" si="81"/>
        <v>Sep</v>
      </c>
    </row>
    <row r="2551" spans="1:6" x14ac:dyDescent="0.4">
      <c r="A2551" s="20">
        <f>Électricité!N6188</f>
        <v>43723</v>
      </c>
      <c r="B2551" s="21">
        <f>Électricité!O6188</f>
        <v>0.16666666666666669</v>
      </c>
      <c r="C2551" s="22">
        <f>Électricité!P6188</f>
        <v>0</v>
      </c>
      <c r="D2551" s="22">
        <f>Électricité!S6188</f>
        <v>0</v>
      </c>
      <c r="E2551" s="23" t="str">
        <f t="shared" si="82"/>
        <v>09/15/2019 04:00:00 AM</v>
      </c>
      <c r="F2551" s="23" t="str">
        <f t="shared" si="81"/>
        <v>Sep</v>
      </c>
    </row>
    <row r="2552" spans="1:6" x14ac:dyDescent="0.4">
      <c r="A2552" s="20">
        <f>Électricité!N6189</f>
        <v>43723</v>
      </c>
      <c r="B2552" s="21">
        <f>Électricité!O6189</f>
        <v>0.20833333333333337</v>
      </c>
      <c r="C2552" s="22">
        <f>Électricité!P6189</f>
        <v>0</v>
      </c>
      <c r="D2552" s="22">
        <f>Électricité!S6189</f>
        <v>0</v>
      </c>
      <c r="E2552" s="23" t="str">
        <f t="shared" si="82"/>
        <v>09/15/2019 05:00:00 AM</v>
      </c>
      <c r="F2552" s="23" t="str">
        <f t="shared" si="81"/>
        <v>Sep</v>
      </c>
    </row>
    <row r="2553" spans="1:6" x14ac:dyDescent="0.4">
      <c r="A2553" s="20">
        <f>Électricité!N6190</f>
        <v>43723</v>
      </c>
      <c r="B2553" s="21">
        <f>Électricité!O6190</f>
        <v>0.25</v>
      </c>
      <c r="C2553" s="22">
        <f>Électricité!P6190</f>
        <v>0</v>
      </c>
      <c r="D2553" s="22">
        <f>Électricité!S6190</f>
        <v>0</v>
      </c>
      <c r="E2553" s="23" t="str">
        <f t="shared" si="82"/>
        <v>09/15/2019 06:00:00 AM</v>
      </c>
      <c r="F2553" s="23" t="str">
        <f t="shared" si="81"/>
        <v>Sep</v>
      </c>
    </row>
    <row r="2554" spans="1:6" x14ac:dyDescent="0.4">
      <c r="A2554" s="20">
        <f>Électricité!N6191</f>
        <v>43723</v>
      </c>
      <c r="B2554" s="21">
        <f>Électricité!O6191</f>
        <v>0.29166666666666669</v>
      </c>
      <c r="C2554" s="22">
        <f>Électricité!P6191</f>
        <v>0</v>
      </c>
      <c r="D2554" s="22">
        <f>Électricité!S6191</f>
        <v>0</v>
      </c>
      <c r="E2554" s="23" t="str">
        <f t="shared" si="82"/>
        <v>09/15/2019 07:00:00 AM</v>
      </c>
      <c r="F2554" s="23" t="str">
        <f t="shared" si="81"/>
        <v>Sep</v>
      </c>
    </row>
    <row r="2555" spans="1:6" x14ac:dyDescent="0.4">
      <c r="A2555" s="20">
        <f>Électricité!N6192</f>
        <v>43723</v>
      </c>
      <c r="B2555" s="21">
        <f>Électricité!O6192</f>
        <v>0.33333333333333337</v>
      </c>
      <c r="C2555" s="22">
        <f>Électricité!P6192</f>
        <v>0</v>
      </c>
      <c r="D2555" s="22">
        <f>Électricité!S6192</f>
        <v>0</v>
      </c>
      <c r="E2555" s="23" t="str">
        <f t="shared" si="82"/>
        <v>09/15/2019 08:00:00 AM</v>
      </c>
      <c r="F2555" s="23" t="str">
        <f t="shared" si="81"/>
        <v>Sep</v>
      </c>
    </row>
    <row r="2556" spans="1:6" x14ac:dyDescent="0.4">
      <c r="A2556" s="20">
        <f>Électricité!N6193</f>
        <v>43723</v>
      </c>
      <c r="B2556" s="21">
        <f>Électricité!O6193</f>
        <v>0.375</v>
      </c>
      <c r="C2556" s="22">
        <f>Électricité!P6193</f>
        <v>0</v>
      </c>
      <c r="D2556" s="22">
        <f>Électricité!S6193</f>
        <v>0</v>
      </c>
      <c r="E2556" s="23" t="str">
        <f t="shared" si="82"/>
        <v>09/15/2019 09:00:00 AM</v>
      </c>
      <c r="F2556" s="23" t="str">
        <f t="shared" si="81"/>
        <v>Sep</v>
      </c>
    </row>
    <row r="2557" spans="1:6" x14ac:dyDescent="0.4">
      <c r="A2557" s="20">
        <f>Électricité!N6194</f>
        <v>43723</v>
      </c>
      <c r="B2557" s="21">
        <f>Électricité!O6194</f>
        <v>0.41666666666666669</v>
      </c>
      <c r="C2557" s="22">
        <f>Électricité!P6194</f>
        <v>0</v>
      </c>
      <c r="D2557" s="22">
        <f>Électricité!S6194</f>
        <v>0</v>
      </c>
      <c r="E2557" s="23" t="str">
        <f t="shared" si="82"/>
        <v>09/15/2019 10:00:00 AM</v>
      </c>
      <c r="F2557" s="23" t="str">
        <f t="shared" si="81"/>
        <v>Sep</v>
      </c>
    </row>
    <row r="2558" spans="1:6" x14ac:dyDescent="0.4">
      <c r="A2558" s="20">
        <f>Électricité!N6195</f>
        <v>43723</v>
      </c>
      <c r="B2558" s="21">
        <f>Électricité!O6195</f>
        <v>0.45833333333333337</v>
      </c>
      <c r="C2558" s="22">
        <f>Électricité!P6195</f>
        <v>0</v>
      </c>
      <c r="D2558" s="22">
        <f>Électricité!S6195</f>
        <v>0</v>
      </c>
      <c r="E2558" s="23" t="str">
        <f t="shared" si="82"/>
        <v>09/15/2019 11:00:00 AM</v>
      </c>
      <c r="F2558" s="23" t="str">
        <f t="shared" si="81"/>
        <v>Sep</v>
      </c>
    </row>
    <row r="2559" spans="1:6" x14ac:dyDescent="0.4">
      <c r="A2559" s="20">
        <f>Électricité!N6196</f>
        <v>43723</v>
      </c>
      <c r="B2559" s="21">
        <f>Électricité!O6196</f>
        <v>0.50000000000000011</v>
      </c>
      <c r="C2559" s="22">
        <f>Électricité!P6196</f>
        <v>0</v>
      </c>
      <c r="D2559" s="22">
        <f>Électricité!S6196</f>
        <v>0</v>
      </c>
      <c r="E2559" s="23" t="str">
        <f t="shared" si="82"/>
        <v>09/15/2019 12:00:00 PM</v>
      </c>
      <c r="F2559" s="23" t="str">
        <f t="shared" si="81"/>
        <v>Sep</v>
      </c>
    </row>
    <row r="2560" spans="1:6" x14ac:dyDescent="0.4">
      <c r="A2560" s="20">
        <f>Électricité!N6197</f>
        <v>43723</v>
      </c>
      <c r="B2560" s="21">
        <f>Électricité!O6197</f>
        <v>0.54166666666666674</v>
      </c>
      <c r="C2560" s="22">
        <f>Électricité!P6197</f>
        <v>0</v>
      </c>
      <c r="D2560" s="22">
        <f>Électricité!S6197</f>
        <v>0</v>
      </c>
      <c r="E2560" s="23" t="str">
        <f t="shared" si="82"/>
        <v>09/15/2019 01:00:00 PM</v>
      </c>
      <c r="F2560" s="23" t="str">
        <f t="shared" si="81"/>
        <v>Sep</v>
      </c>
    </row>
    <row r="2561" spans="1:6" x14ac:dyDescent="0.4">
      <c r="A2561" s="20">
        <f>Électricité!N6198</f>
        <v>43723</v>
      </c>
      <c r="B2561" s="21">
        <f>Électricité!O6198</f>
        <v>0.58333333333333337</v>
      </c>
      <c r="C2561" s="22">
        <f>Électricité!P6198</f>
        <v>0</v>
      </c>
      <c r="D2561" s="22">
        <f>Électricité!S6198</f>
        <v>0</v>
      </c>
      <c r="E2561" s="23" t="str">
        <f t="shared" si="82"/>
        <v>09/15/2019 02:00:00 PM</v>
      </c>
      <c r="F2561" s="23" t="str">
        <f t="shared" si="81"/>
        <v>Sep</v>
      </c>
    </row>
    <row r="2562" spans="1:6" x14ac:dyDescent="0.4">
      <c r="A2562" s="20">
        <f>Électricité!N6199</f>
        <v>43723</v>
      </c>
      <c r="B2562" s="21">
        <f>Électricité!O6199</f>
        <v>0.62500000000000011</v>
      </c>
      <c r="C2562" s="22">
        <f>Électricité!P6199</f>
        <v>0</v>
      </c>
      <c r="D2562" s="22">
        <f>Électricité!S6199</f>
        <v>0</v>
      </c>
      <c r="E2562" s="23" t="str">
        <f t="shared" si="82"/>
        <v>09/15/2019 03:00:00 PM</v>
      </c>
      <c r="F2562" s="23" t="str">
        <f t="shared" si="81"/>
        <v>Sep</v>
      </c>
    </row>
    <row r="2563" spans="1:6" x14ac:dyDescent="0.4">
      <c r="A2563" s="20">
        <f>Électricité!N6200</f>
        <v>43723</v>
      </c>
      <c r="B2563" s="21">
        <f>Électricité!O6200</f>
        <v>0.66666666666666674</v>
      </c>
      <c r="C2563" s="22">
        <f>Électricité!P6200</f>
        <v>0</v>
      </c>
      <c r="D2563" s="22">
        <f>Électricité!S6200</f>
        <v>0</v>
      </c>
      <c r="E2563" s="23" t="str">
        <f t="shared" si="82"/>
        <v>09/15/2019 04:00:00 PM</v>
      </c>
      <c r="F2563" s="23" t="str">
        <f t="shared" ref="F2563:F2626" si="83">TEXT(A2563,"mmm")</f>
        <v>Sep</v>
      </c>
    </row>
    <row r="2564" spans="1:6" x14ac:dyDescent="0.4">
      <c r="A2564" s="20">
        <f>Électricité!N6201</f>
        <v>43723</v>
      </c>
      <c r="B2564" s="21">
        <f>Électricité!O6201</f>
        <v>0.70833333333333337</v>
      </c>
      <c r="C2564" s="22">
        <f>Électricité!P6201</f>
        <v>0</v>
      </c>
      <c r="D2564" s="22">
        <f>Électricité!S6201</f>
        <v>0</v>
      </c>
      <c r="E2564" s="23" t="str">
        <f t="shared" si="82"/>
        <v>09/15/2019 05:00:00 PM</v>
      </c>
      <c r="F2564" s="23" t="str">
        <f t="shared" si="83"/>
        <v>Sep</v>
      </c>
    </row>
    <row r="2565" spans="1:6" x14ac:dyDescent="0.4">
      <c r="A2565" s="20">
        <f>Électricité!N6202</f>
        <v>43723</v>
      </c>
      <c r="B2565" s="21">
        <f>Électricité!O6202</f>
        <v>0.75000000000000011</v>
      </c>
      <c r="C2565" s="22">
        <f>Électricité!P6202</f>
        <v>0</v>
      </c>
      <c r="D2565" s="22">
        <f>Électricité!S6202</f>
        <v>0</v>
      </c>
      <c r="E2565" s="23" t="str">
        <f t="shared" si="82"/>
        <v>09/15/2019 06:00:00 PM</v>
      </c>
      <c r="F2565" s="23" t="str">
        <f t="shared" si="83"/>
        <v>Sep</v>
      </c>
    </row>
    <row r="2566" spans="1:6" x14ac:dyDescent="0.4">
      <c r="A2566" s="20">
        <f>Électricité!N6203</f>
        <v>43723</v>
      </c>
      <c r="B2566" s="21">
        <f>Électricité!O6203</f>
        <v>0.79166666666666674</v>
      </c>
      <c r="C2566" s="22">
        <f>Électricité!P6203</f>
        <v>0</v>
      </c>
      <c r="D2566" s="22">
        <f>Électricité!S6203</f>
        <v>0</v>
      </c>
      <c r="E2566" s="23" t="str">
        <f t="shared" si="82"/>
        <v>09/15/2019 07:00:00 PM</v>
      </c>
      <c r="F2566" s="23" t="str">
        <f t="shared" si="83"/>
        <v>Sep</v>
      </c>
    </row>
    <row r="2567" spans="1:6" x14ac:dyDescent="0.4">
      <c r="A2567" s="20">
        <f>Électricité!N6204</f>
        <v>43723</v>
      </c>
      <c r="B2567" s="21">
        <f>Électricité!O6204</f>
        <v>0.83333333333333337</v>
      </c>
      <c r="C2567" s="22">
        <f>Électricité!P6204</f>
        <v>0</v>
      </c>
      <c r="D2567" s="22">
        <f>Électricité!S6204</f>
        <v>0</v>
      </c>
      <c r="E2567" s="23" t="str">
        <f t="shared" si="82"/>
        <v>09/15/2019 08:00:00 PM</v>
      </c>
      <c r="F2567" s="23" t="str">
        <f t="shared" si="83"/>
        <v>Sep</v>
      </c>
    </row>
    <row r="2568" spans="1:6" x14ac:dyDescent="0.4">
      <c r="A2568" s="20">
        <f>Électricité!N6205</f>
        <v>43723</v>
      </c>
      <c r="B2568" s="21">
        <f>Électricité!O6205</f>
        <v>0.87500000000000011</v>
      </c>
      <c r="C2568" s="22">
        <f>Électricité!P6205</f>
        <v>0</v>
      </c>
      <c r="D2568" s="22">
        <f>Électricité!S6205</f>
        <v>0</v>
      </c>
      <c r="E2568" s="23" t="str">
        <f t="shared" si="82"/>
        <v>09/15/2019 09:00:00 PM</v>
      </c>
      <c r="F2568" s="23" t="str">
        <f t="shared" si="83"/>
        <v>Sep</v>
      </c>
    </row>
    <row r="2569" spans="1:6" x14ac:dyDescent="0.4">
      <c r="A2569" s="20">
        <f>Électricité!N6206</f>
        <v>43723</v>
      </c>
      <c r="B2569" s="21">
        <f>Électricité!O6206</f>
        <v>0.91666666666666674</v>
      </c>
      <c r="C2569" s="22">
        <f>Électricité!P6206</f>
        <v>0</v>
      </c>
      <c r="D2569" s="22">
        <f>Électricité!S6206</f>
        <v>0</v>
      </c>
      <c r="E2569" s="23" t="str">
        <f t="shared" si="82"/>
        <v>09/15/2019 10:00:00 PM</v>
      </c>
      <c r="F2569" s="23" t="str">
        <f t="shared" si="83"/>
        <v>Sep</v>
      </c>
    </row>
    <row r="2570" spans="1:6" x14ac:dyDescent="0.4">
      <c r="A2570" s="20">
        <f>Électricité!N6207</f>
        <v>43723</v>
      </c>
      <c r="B2570" s="21">
        <f>Électricité!O6207</f>
        <v>0.95833333333333337</v>
      </c>
      <c r="C2570" s="22">
        <f>Électricité!P6207</f>
        <v>0</v>
      </c>
      <c r="D2570" s="22">
        <f>Électricité!S6207</f>
        <v>0</v>
      </c>
      <c r="E2570" s="23" t="str">
        <f t="shared" si="82"/>
        <v>09/15/2019 11:00:00 PM</v>
      </c>
      <c r="F2570" s="23" t="str">
        <f t="shared" si="83"/>
        <v>Sep</v>
      </c>
    </row>
    <row r="2571" spans="1:6" x14ac:dyDescent="0.4">
      <c r="A2571" s="20">
        <f>Électricité!N6208</f>
        <v>43724</v>
      </c>
      <c r="B2571" s="21">
        <f>Électricité!O6208</f>
        <v>3.1225022567582528E-17</v>
      </c>
      <c r="C2571" s="22">
        <f>Électricité!P6208</f>
        <v>0</v>
      </c>
      <c r="D2571" s="22">
        <f>Électricité!S6208</f>
        <v>0</v>
      </c>
      <c r="E2571" s="23" t="str">
        <f t="shared" si="82"/>
        <v>09/16/2019 12:00:00 AM</v>
      </c>
      <c r="F2571" s="23" t="str">
        <f t="shared" si="83"/>
        <v>Sep</v>
      </c>
    </row>
    <row r="2572" spans="1:6" x14ac:dyDescent="0.4">
      <c r="A2572" s="20">
        <f>Électricité!N6209</f>
        <v>43724</v>
      </c>
      <c r="B2572" s="21">
        <f>Électricité!O6209</f>
        <v>4.1666666666666699E-2</v>
      </c>
      <c r="C2572" s="22">
        <f>Électricité!P6209</f>
        <v>0</v>
      </c>
      <c r="D2572" s="22">
        <f>Électricité!S6209</f>
        <v>0</v>
      </c>
      <c r="E2572" s="23" t="str">
        <f t="shared" ref="E2572:E2635" si="84">CONCATENATE(TEXT(A2572,"mm/dd/yyyy")," ",TEXT(B2572,"hh:mm:ss AM/PM"))</f>
        <v>09/16/2019 01:00:00 AM</v>
      </c>
      <c r="F2572" s="23" t="str">
        <f t="shared" si="83"/>
        <v>Sep</v>
      </c>
    </row>
    <row r="2573" spans="1:6" x14ac:dyDescent="0.4">
      <c r="A2573" s="20">
        <f>Électricité!N6210</f>
        <v>43724</v>
      </c>
      <c r="B2573" s="21">
        <f>Électricité!O6210</f>
        <v>8.333333333333337E-2</v>
      </c>
      <c r="C2573" s="22">
        <f>Électricité!P6210</f>
        <v>0</v>
      </c>
      <c r="D2573" s="22">
        <f>Électricité!S6210</f>
        <v>0</v>
      </c>
      <c r="E2573" s="23" t="str">
        <f t="shared" si="84"/>
        <v>09/16/2019 02:00:00 AM</v>
      </c>
      <c r="F2573" s="23" t="str">
        <f t="shared" si="83"/>
        <v>Sep</v>
      </c>
    </row>
    <row r="2574" spans="1:6" x14ac:dyDescent="0.4">
      <c r="A2574" s="20">
        <f>Électricité!N6211</f>
        <v>43724</v>
      </c>
      <c r="B2574" s="21">
        <f>Électricité!O6211</f>
        <v>0.12500000000000006</v>
      </c>
      <c r="C2574" s="22">
        <f>Électricité!P6211</f>
        <v>0</v>
      </c>
      <c r="D2574" s="22">
        <f>Électricité!S6211</f>
        <v>0</v>
      </c>
      <c r="E2574" s="23" t="str">
        <f t="shared" si="84"/>
        <v>09/16/2019 03:00:00 AM</v>
      </c>
      <c r="F2574" s="23" t="str">
        <f t="shared" si="83"/>
        <v>Sep</v>
      </c>
    </row>
    <row r="2575" spans="1:6" x14ac:dyDescent="0.4">
      <c r="A2575" s="20">
        <f>Électricité!N6212</f>
        <v>43724</v>
      </c>
      <c r="B2575" s="21">
        <f>Électricité!O6212</f>
        <v>0.16666666666666669</v>
      </c>
      <c r="C2575" s="22">
        <f>Électricité!P6212</f>
        <v>0</v>
      </c>
      <c r="D2575" s="22">
        <f>Électricité!S6212</f>
        <v>0</v>
      </c>
      <c r="E2575" s="23" t="str">
        <f t="shared" si="84"/>
        <v>09/16/2019 04:00:00 AM</v>
      </c>
      <c r="F2575" s="23" t="str">
        <f t="shared" si="83"/>
        <v>Sep</v>
      </c>
    </row>
    <row r="2576" spans="1:6" x14ac:dyDescent="0.4">
      <c r="A2576" s="20">
        <f>Électricité!N6213</f>
        <v>43724</v>
      </c>
      <c r="B2576" s="21">
        <f>Électricité!O6213</f>
        <v>0.20833333333333337</v>
      </c>
      <c r="C2576" s="22">
        <f>Électricité!P6213</f>
        <v>0</v>
      </c>
      <c r="D2576" s="22">
        <f>Électricité!S6213</f>
        <v>0</v>
      </c>
      <c r="E2576" s="23" t="str">
        <f t="shared" si="84"/>
        <v>09/16/2019 05:00:00 AM</v>
      </c>
      <c r="F2576" s="23" t="str">
        <f t="shared" si="83"/>
        <v>Sep</v>
      </c>
    </row>
    <row r="2577" spans="1:6" x14ac:dyDescent="0.4">
      <c r="A2577" s="20">
        <f>Électricité!N6214</f>
        <v>43724</v>
      </c>
      <c r="B2577" s="21">
        <f>Électricité!O6214</f>
        <v>0.25</v>
      </c>
      <c r="C2577" s="22">
        <f>Électricité!P6214</f>
        <v>0</v>
      </c>
      <c r="D2577" s="22">
        <f>Électricité!S6214</f>
        <v>0</v>
      </c>
      <c r="E2577" s="23" t="str">
        <f t="shared" si="84"/>
        <v>09/16/2019 06:00:00 AM</v>
      </c>
      <c r="F2577" s="23" t="str">
        <f t="shared" si="83"/>
        <v>Sep</v>
      </c>
    </row>
    <row r="2578" spans="1:6" x14ac:dyDescent="0.4">
      <c r="A2578" s="20">
        <f>Électricité!N6215</f>
        <v>43724</v>
      </c>
      <c r="B2578" s="21">
        <f>Électricité!O6215</f>
        <v>0.29166666666666669</v>
      </c>
      <c r="C2578" s="22">
        <f>Électricité!P6215</f>
        <v>0</v>
      </c>
      <c r="D2578" s="22">
        <f>Électricité!S6215</f>
        <v>0</v>
      </c>
      <c r="E2578" s="23" t="str">
        <f t="shared" si="84"/>
        <v>09/16/2019 07:00:00 AM</v>
      </c>
      <c r="F2578" s="23" t="str">
        <f t="shared" si="83"/>
        <v>Sep</v>
      </c>
    </row>
    <row r="2579" spans="1:6" x14ac:dyDescent="0.4">
      <c r="A2579" s="20">
        <f>Électricité!N6216</f>
        <v>43724</v>
      </c>
      <c r="B2579" s="21">
        <f>Électricité!O6216</f>
        <v>0.33333333333333337</v>
      </c>
      <c r="C2579" s="22">
        <f>Électricité!P6216</f>
        <v>0</v>
      </c>
      <c r="D2579" s="22">
        <f>Électricité!S6216</f>
        <v>0</v>
      </c>
      <c r="E2579" s="23" t="str">
        <f t="shared" si="84"/>
        <v>09/16/2019 08:00:00 AM</v>
      </c>
      <c r="F2579" s="23" t="str">
        <f t="shared" si="83"/>
        <v>Sep</v>
      </c>
    </row>
    <row r="2580" spans="1:6" x14ac:dyDescent="0.4">
      <c r="A2580" s="20">
        <f>Électricité!N6217</f>
        <v>43724</v>
      </c>
      <c r="B2580" s="21">
        <f>Électricité!O6217</f>
        <v>0.375</v>
      </c>
      <c r="C2580" s="22">
        <f>Électricité!P6217</f>
        <v>0</v>
      </c>
      <c r="D2580" s="22">
        <f>Électricité!S6217</f>
        <v>0</v>
      </c>
      <c r="E2580" s="23" t="str">
        <f t="shared" si="84"/>
        <v>09/16/2019 09:00:00 AM</v>
      </c>
      <c r="F2580" s="23" t="str">
        <f t="shared" si="83"/>
        <v>Sep</v>
      </c>
    </row>
    <row r="2581" spans="1:6" x14ac:dyDescent="0.4">
      <c r="A2581" s="20">
        <f>Électricité!N6218</f>
        <v>43724</v>
      </c>
      <c r="B2581" s="21">
        <f>Électricité!O6218</f>
        <v>0.41666666666666669</v>
      </c>
      <c r="C2581" s="22">
        <f>Électricité!P6218</f>
        <v>0</v>
      </c>
      <c r="D2581" s="22">
        <f>Électricité!S6218</f>
        <v>0</v>
      </c>
      <c r="E2581" s="23" t="str">
        <f t="shared" si="84"/>
        <v>09/16/2019 10:00:00 AM</v>
      </c>
      <c r="F2581" s="23" t="str">
        <f t="shared" si="83"/>
        <v>Sep</v>
      </c>
    </row>
    <row r="2582" spans="1:6" x14ac:dyDescent="0.4">
      <c r="A2582" s="20">
        <f>Électricité!N6219</f>
        <v>43724</v>
      </c>
      <c r="B2582" s="21">
        <f>Électricité!O6219</f>
        <v>0.45833333333333337</v>
      </c>
      <c r="C2582" s="22">
        <f>Électricité!P6219</f>
        <v>0</v>
      </c>
      <c r="D2582" s="22">
        <f>Électricité!S6219</f>
        <v>0</v>
      </c>
      <c r="E2582" s="23" t="str">
        <f t="shared" si="84"/>
        <v>09/16/2019 11:00:00 AM</v>
      </c>
      <c r="F2582" s="23" t="str">
        <f t="shared" si="83"/>
        <v>Sep</v>
      </c>
    </row>
    <row r="2583" spans="1:6" x14ac:dyDescent="0.4">
      <c r="A2583" s="20">
        <f>Électricité!N6220</f>
        <v>43724</v>
      </c>
      <c r="B2583" s="21">
        <f>Électricité!O6220</f>
        <v>0.50000000000000011</v>
      </c>
      <c r="C2583" s="22">
        <f>Électricité!P6220</f>
        <v>0</v>
      </c>
      <c r="D2583" s="22">
        <f>Électricité!S6220</f>
        <v>0</v>
      </c>
      <c r="E2583" s="23" t="str">
        <f t="shared" si="84"/>
        <v>09/16/2019 12:00:00 PM</v>
      </c>
      <c r="F2583" s="23" t="str">
        <f t="shared" si="83"/>
        <v>Sep</v>
      </c>
    </row>
    <row r="2584" spans="1:6" x14ac:dyDescent="0.4">
      <c r="A2584" s="20">
        <f>Électricité!N6221</f>
        <v>43724</v>
      </c>
      <c r="B2584" s="21">
        <f>Électricité!O6221</f>
        <v>0.54166666666666674</v>
      </c>
      <c r="C2584" s="22">
        <f>Électricité!P6221</f>
        <v>0</v>
      </c>
      <c r="D2584" s="22">
        <f>Électricité!S6221</f>
        <v>0</v>
      </c>
      <c r="E2584" s="23" t="str">
        <f t="shared" si="84"/>
        <v>09/16/2019 01:00:00 PM</v>
      </c>
      <c r="F2584" s="23" t="str">
        <f t="shared" si="83"/>
        <v>Sep</v>
      </c>
    </row>
    <row r="2585" spans="1:6" x14ac:dyDescent="0.4">
      <c r="A2585" s="20">
        <f>Électricité!N6222</f>
        <v>43724</v>
      </c>
      <c r="B2585" s="21">
        <f>Électricité!O6222</f>
        <v>0.58333333333333337</v>
      </c>
      <c r="C2585" s="22">
        <f>Électricité!P6222</f>
        <v>0</v>
      </c>
      <c r="D2585" s="22">
        <f>Électricité!S6222</f>
        <v>0</v>
      </c>
      <c r="E2585" s="23" t="str">
        <f t="shared" si="84"/>
        <v>09/16/2019 02:00:00 PM</v>
      </c>
      <c r="F2585" s="23" t="str">
        <f t="shared" si="83"/>
        <v>Sep</v>
      </c>
    </row>
    <row r="2586" spans="1:6" x14ac:dyDescent="0.4">
      <c r="A2586" s="20">
        <f>Électricité!N6223</f>
        <v>43724</v>
      </c>
      <c r="B2586" s="21">
        <f>Électricité!O6223</f>
        <v>0.62500000000000011</v>
      </c>
      <c r="C2586" s="22">
        <f>Électricité!P6223</f>
        <v>0</v>
      </c>
      <c r="D2586" s="22">
        <f>Électricité!S6223</f>
        <v>0</v>
      </c>
      <c r="E2586" s="23" t="str">
        <f t="shared" si="84"/>
        <v>09/16/2019 03:00:00 PM</v>
      </c>
      <c r="F2586" s="23" t="str">
        <f t="shared" si="83"/>
        <v>Sep</v>
      </c>
    </row>
    <row r="2587" spans="1:6" x14ac:dyDescent="0.4">
      <c r="A2587" s="20">
        <f>Électricité!N6224</f>
        <v>43724</v>
      </c>
      <c r="B2587" s="21">
        <f>Électricité!O6224</f>
        <v>0.66666666666666674</v>
      </c>
      <c r="C2587" s="22">
        <f>Électricité!P6224</f>
        <v>0</v>
      </c>
      <c r="D2587" s="22">
        <f>Électricité!S6224</f>
        <v>0</v>
      </c>
      <c r="E2587" s="23" t="str">
        <f t="shared" si="84"/>
        <v>09/16/2019 04:00:00 PM</v>
      </c>
      <c r="F2587" s="23" t="str">
        <f t="shared" si="83"/>
        <v>Sep</v>
      </c>
    </row>
    <row r="2588" spans="1:6" x14ac:dyDescent="0.4">
      <c r="A2588" s="20">
        <f>Électricité!N6225</f>
        <v>43724</v>
      </c>
      <c r="B2588" s="21">
        <f>Électricité!O6225</f>
        <v>0.70833333333333337</v>
      </c>
      <c r="C2588" s="22">
        <f>Électricité!P6225</f>
        <v>0</v>
      </c>
      <c r="D2588" s="22">
        <f>Électricité!S6225</f>
        <v>0</v>
      </c>
      <c r="E2588" s="23" t="str">
        <f t="shared" si="84"/>
        <v>09/16/2019 05:00:00 PM</v>
      </c>
      <c r="F2588" s="23" t="str">
        <f t="shared" si="83"/>
        <v>Sep</v>
      </c>
    </row>
    <row r="2589" spans="1:6" x14ac:dyDescent="0.4">
      <c r="A2589" s="20">
        <f>Électricité!N6226</f>
        <v>43724</v>
      </c>
      <c r="B2589" s="21">
        <f>Électricité!O6226</f>
        <v>0.75000000000000011</v>
      </c>
      <c r="C2589" s="22">
        <f>Électricité!P6226</f>
        <v>0</v>
      </c>
      <c r="D2589" s="22">
        <f>Électricité!S6226</f>
        <v>0</v>
      </c>
      <c r="E2589" s="23" t="str">
        <f t="shared" si="84"/>
        <v>09/16/2019 06:00:00 PM</v>
      </c>
      <c r="F2589" s="23" t="str">
        <f t="shared" si="83"/>
        <v>Sep</v>
      </c>
    </row>
    <row r="2590" spans="1:6" x14ac:dyDescent="0.4">
      <c r="A2590" s="20">
        <f>Électricité!N6227</f>
        <v>43724</v>
      </c>
      <c r="B2590" s="21">
        <f>Électricité!O6227</f>
        <v>0.79166666666666674</v>
      </c>
      <c r="C2590" s="22">
        <f>Électricité!P6227</f>
        <v>0</v>
      </c>
      <c r="D2590" s="22">
        <f>Électricité!S6227</f>
        <v>0</v>
      </c>
      <c r="E2590" s="23" t="str">
        <f t="shared" si="84"/>
        <v>09/16/2019 07:00:00 PM</v>
      </c>
      <c r="F2590" s="23" t="str">
        <f t="shared" si="83"/>
        <v>Sep</v>
      </c>
    </row>
    <row r="2591" spans="1:6" x14ac:dyDescent="0.4">
      <c r="A2591" s="20">
        <f>Électricité!N6228</f>
        <v>43724</v>
      </c>
      <c r="B2591" s="21">
        <f>Électricité!O6228</f>
        <v>0.83333333333333337</v>
      </c>
      <c r="C2591" s="22">
        <f>Électricité!P6228</f>
        <v>0</v>
      </c>
      <c r="D2591" s="22">
        <f>Électricité!S6228</f>
        <v>0</v>
      </c>
      <c r="E2591" s="23" t="str">
        <f t="shared" si="84"/>
        <v>09/16/2019 08:00:00 PM</v>
      </c>
      <c r="F2591" s="23" t="str">
        <f t="shared" si="83"/>
        <v>Sep</v>
      </c>
    </row>
    <row r="2592" spans="1:6" x14ac:dyDescent="0.4">
      <c r="A2592" s="20">
        <f>Électricité!N6229</f>
        <v>43724</v>
      </c>
      <c r="B2592" s="21">
        <f>Électricité!O6229</f>
        <v>0.87500000000000011</v>
      </c>
      <c r="C2592" s="22">
        <f>Électricité!P6229</f>
        <v>0</v>
      </c>
      <c r="D2592" s="22">
        <f>Électricité!S6229</f>
        <v>0</v>
      </c>
      <c r="E2592" s="23" t="str">
        <f t="shared" si="84"/>
        <v>09/16/2019 09:00:00 PM</v>
      </c>
      <c r="F2592" s="23" t="str">
        <f t="shared" si="83"/>
        <v>Sep</v>
      </c>
    </row>
    <row r="2593" spans="1:6" x14ac:dyDescent="0.4">
      <c r="A2593" s="20">
        <f>Électricité!N6230</f>
        <v>43724</v>
      </c>
      <c r="B2593" s="21">
        <f>Électricité!O6230</f>
        <v>0.91666666666666674</v>
      </c>
      <c r="C2593" s="22">
        <f>Électricité!P6230</f>
        <v>0</v>
      </c>
      <c r="D2593" s="22">
        <f>Électricité!S6230</f>
        <v>0</v>
      </c>
      <c r="E2593" s="23" t="str">
        <f t="shared" si="84"/>
        <v>09/16/2019 10:00:00 PM</v>
      </c>
      <c r="F2593" s="23" t="str">
        <f t="shared" si="83"/>
        <v>Sep</v>
      </c>
    </row>
    <row r="2594" spans="1:6" x14ac:dyDescent="0.4">
      <c r="A2594" s="20">
        <f>Électricité!N6231</f>
        <v>43724</v>
      </c>
      <c r="B2594" s="21">
        <f>Électricité!O6231</f>
        <v>0.95833333333333337</v>
      </c>
      <c r="C2594" s="22">
        <f>Électricité!P6231</f>
        <v>0</v>
      </c>
      <c r="D2594" s="22">
        <f>Électricité!S6231</f>
        <v>0</v>
      </c>
      <c r="E2594" s="23" t="str">
        <f t="shared" si="84"/>
        <v>09/16/2019 11:00:00 PM</v>
      </c>
      <c r="F2594" s="23" t="str">
        <f t="shared" si="83"/>
        <v>Sep</v>
      </c>
    </row>
    <row r="2595" spans="1:6" x14ac:dyDescent="0.4">
      <c r="A2595" s="20">
        <f>Électricité!N6232</f>
        <v>43725</v>
      </c>
      <c r="B2595" s="21">
        <f>Électricité!O6232</f>
        <v>3.1225022567582528E-17</v>
      </c>
      <c r="C2595" s="22">
        <f>Électricité!P6232</f>
        <v>0</v>
      </c>
      <c r="D2595" s="22">
        <f>Électricité!S6232</f>
        <v>0</v>
      </c>
      <c r="E2595" s="23" t="str">
        <f t="shared" si="84"/>
        <v>09/17/2019 12:00:00 AM</v>
      </c>
      <c r="F2595" s="23" t="str">
        <f t="shared" si="83"/>
        <v>Sep</v>
      </c>
    </row>
    <row r="2596" spans="1:6" x14ac:dyDescent="0.4">
      <c r="A2596" s="20">
        <f>Électricité!N6233</f>
        <v>43725</v>
      </c>
      <c r="B2596" s="21">
        <f>Électricité!O6233</f>
        <v>4.1666666666666699E-2</v>
      </c>
      <c r="C2596" s="22">
        <f>Électricité!P6233</f>
        <v>0</v>
      </c>
      <c r="D2596" s="22">
        <f>Électricité!S6233</f>
        <v>0</v>
      </c>
      <c r="E2596" s="23" t="str">
        <f t="shared" si="84"/>
        <v>09/17/2019 01:00:00 AM</v>
      </c>
      <c r="F2596" s="23" t="str">
        <f t="shared" si="83"/>
        <v>Sep</v>
      </c>
    </row>
    <row r="2597" spans="1:6" x14ac:dyDescent="0.4">
      <c r="A2597" s="20">
        <f>Électricité!N6234</f>
        <v>43725</v>
      </c>
      <c r="B2597" s="21">
        <f>Électricité!O6234</f>
        <v>8.333333333333337E-2</v>
      </c>
      <c r="C2597" s="22">
        <f>Électricité!P6234</f>
        <v>0</v>
      </c>
      <c r="D2597" s="22">
        <f>Électricité!S6234</f>
        <v>0</v>
      </c>
      <c r="E2597" s="23" t="str">
        <f t="shared" si="84"/>
        <v>09/17/2019 02:00:00 AM</v>
      </c>
      <c r="F2597" s="23" t="str">
        <f t="shared" si="83"/>
        <v>Sep</v>
      </c>
    </row>
    <row r="2598" spans="1:6" x14ac:dyDescent="0.4">
      <c r="A2598" s="20">
        <f>Électricité!N6235</f>
        <v>43725</v>
      </c>
      <c r="B2598" s="21">
        <f>Électricité!O6235</f>
        <v>0.12500000000000006</v>
      </c>
      <c r="C2598" s="22">
        <f>Électricité!P6235</f>
        <v>0</v>
      </c>
      <c r="D2598" s="22">
        <f>Électricité!S6235</f>
        <v>0</v>
      </c>
      <c r="E2598" s="23" t="str">
        <f t="shared" si="84"/>
        <v>09/17/2019 03:00:00 AM</v>
      </c>
      <c r="F2598" s="23" t="str">
        <f t="shared" si="83"/>
        <v>Sep</v>
      </c>
    </row>
    <row r="2599" spans="1:6" x14ac:dyDescent="0.4">
      <c r="A2599" s="20">
        <f>Électricité!N6236</f>
        <v>43725</v>
      </c>
      <c r="B2599" s="21">
        <f>Électricité!O6236</f>
        <v>0.16666666666666669</v>
      </c>
      <c r="C2599" s="22">
        <f>Électricité!P6236</f>
        <v>0</v>
      </c>
      <c r="D2599" s="22">
        <f>Électricité!S6236</f>
        <v>0</v>
      </c>
      <c r="E2599" s="23" t="str">
        <f t="shared" si="84"/>
        <v>09/17/2019 04:00:00 AM</v>
      </c>
      <c r="F2599" s="23" t="str">
        <f t="shared" si="83"/>
        <v>Sep</v>
      </c>
    </row>
    <row r="2600" spans="1:6" x14ac:dyDescent="0.4">
      <c r="A2600" s="20">
        <f>Électricité!N6237</f>
        <v>43725</v>
      </c>
      <c r="B2600" s="21">
        <f>Électricité!O6237</f>
        <v>0.20833333333333337</v>
      </c>
      <c r="C2600" s="22">
        <f>Électricité!P6237</f>
        <v>0</v>
      </c>
      <c r="D2600" s="22">
        <f>Électricité!S6237</f>
        <v>0</v>
      </c>
      <c r="E2600" s="23" t="str">
        <f t="shared" si="84"/>
        <v>09/17/2019 05:00:00 AM</v>
      </c>
      <c r="F2600" s="23" t="str">
        <f t="shared" si="83"/>
        <v>Sep</v>
      </c>
    </row>
    <row r="2601" spans="1:6" x14ac:dyDescent="0.4">
      <c r="A2601" s="20">
        <f>Électricité!N6238</f>
        <v>43725</v>
      </c>
      <c r="B2601" s="21">
        <f>Électricité!O6238</f>
        <v>0.25</v>
      </c>
      <c r="C2601" s="22">
        <f>Électricité!P6238</f>
        <v>0</v>
      </c>
      <c r="D2601" s="22">
        <f>Électricité!S6238</f>
        <v>0</v>
      </c>
      <c r="E2601" s="23" t="str">
        <f t="shared" si="84"/>
        <v>09/17/2019 06:00:00 AM</v>
      </c>
      <c r="F2601" s="23" t="str">
        <f t="shared" si="83"/>
        <v>Sep</v>
      </c>
    </row>
    <row r="2602" spans="1:6" x14ac:dyDescent="0.4">
      <c r="A2602" s="20">
        <f>Électricité!N6239</f>
        <v>43725</v>
      </c>
      <c r="B2602" s="21">
        <f>Électricité!O6239</f>
        <v>0.29166666666666669</v>
      </c>
      <c r="C2602" s="22">
        <f>Électricité!P6239</f>
        <v>0</v>
      </c>
      <c r="D2602" s="22">
        <f>Électricité!S6239</f>
        <v>0</v>
      </c>
      <c r="E2602" s="23" t="str">
        <f t="shared" si="84"/>
        <v>09/17/2019 07:00:00 AM</v>
      </c>
      <c r="F2602" s="23" t="str">
        <f t="shared" si="83"/>
        <v>Sep</v>
      </c>
    </row>
    <row r="2603" spans="1:6" x14ac:dyDescent="0.4">
      <c r="A2603" s="20">
        <f>Électricité!N6240</f>
        <v>43725</v>
      </c>
      <c r="B2603" s="21">
        <f>Électricité!O6240</f>
        <v>0.33333333333333337</v>
      </c>
      <c r="C2603" s="22">
        <f>Électricité!P6240</f>
        <v>0</v>
      </c>
      <c r="D2603" s="22">
        <f>Électricité!S6240</f>
        <v>0</v>
      </c>
      <c r="E2603" s="23" t="str">
        <f t="shared" si="84"/>
        <v>09/17/2019 08:00:00 AM</v>
      </c>
      <c r="F2603" s="23" t="str">
        <f t="shared" si="83"/>
        <v>Sep</v>
      </c>
    </row>
    <row r="2604" spans="1:6" x14ac:dyDescent="0.4">
      <c r="A2604" s="20">
        <f>Électricité!N6241</f>
        <v>43725</v>
      </c>
      <c r="B2604" s="21">
        <f>Électricité!O6241</f>
        <v>0.375</v>
      </c>
      <c r="C2604" s="22">
        <f>Électricité!P6241</f>
        <v>0</v>
      </c>
      <c r="D2604" s="22">
        <f>Électricité!S6241</f>
        <v>0</v>
      </c>
      <c r="E2604" s="23" t="str">
        <f t="shared" si="84"/>
        <v>09/17/2019 09:00:00 AM</v>
      </c>
      <c r="F2604" s="23" t="str">
        <f t="shared" si="83"/>
        <v>Sep</v>
      </c>
    </row>
    <row r="2605" spans="1:6" x14ac:dyDescent="0.4">
      <c r="A2605" s="20">
        <f>Électricité!N6242</f>
        <v>43725</v>
      </c>
      <c r="B2605" s="21">
        <f>Électricité!O6242</f>
        <v>0.41666666666666669</v>
      </c>
      <c r="C2605" s="22">
        <f>Électricité!P6242</f>
        <v>0</v>
      </c>
      <c r="D2605" s="22">
        <f>Électricité!S6242</f>
        <v>0</v>
      </c>
      <c r="E2605" s="23" t="str">
        <f t="shared" si="84"/>
        <v>09/17/2019 10:00:00 AM</v>
      </c>
      <c r="F2605" s="23" t="str">
        <f t="shared" si="83"/>
        <v>Sep</v>
      </c>
    </row>
    <row r="2606" spans="1:6" x14ac:dyDescent="0.4">
      <c r="A2606" s="20">
        <f>Électricité!N6243</f>
        <v>43725</v>
      </c>
      <c r="B2606" s="21">
        <f>Électricité!O6243</f>
        <v>0.45833333333333337</v>
      </c>
      <c r="C2606" s="22">
        <f>Électricité!P6243</f>
        <v>0</v>
      </c>
      <c r="D2606" s="22">
        <f>Électricité!S6243</f>
        <v>0</v>
      </c>
      <c r="E2606" s="23" t="str">
        <f t="shared" si="84"/>
        <v>09/17/2019 11:00:00 AM</v>
      </c>
      <c r="F2606" s="23" t="str">
        <f t="shared" si="83"/>
        <v>Sep</v>
      </c>
    </row>
    <row r="2607" spans="1:6" x14ac:dyDescent="0.4">
      <c r="A2607" s="20">
        <f>Électricité!N6244</f>
        <v>43725</v>
      </c>
      <c r="B2607" s="21">
        <f>Électricité!O6244</f>
        <v>0.50000000000000011</v>
      </c>
      <c r="C2607" s="22">
        <f>Électricité!P6244</f>
        <v>0</v>
      </c>
      <c r="D2607" s="22">
        <f>Électricité!S6244</f>
        <v>0</v>
      </c>
      <c r="E2607" s="23" t="str">
        <f t="shared" si="84"/>
        <v>09/17/2019 12:00:00 PM</v>
      </c>
      <c r="F2607" s="23" t="str">
        <f t="shared" si="83"/>
        <v>Sep</v>
      </c>
    </row>
    <row r="2608" spans="1:6" x14ac:dyDescent="0.4">
      <c r="A2608" s="20">
        <f>Électricité!N6245</f>
        <v>43725</v>
      </c>
      <c r="B2608" s="21">
        <f>Électricité!O6245</f>
        <v>0.54166666666666674</v>
      </c>
      <c r="C2608" s="22">
        <f>Électricité!P6245</f>
        <v>0</v>
      </c>
      <c r="D2608" s="22">
        <f>Électricité!S6245</f>
        <v>0</v>
      </c>
      <c r="E2608" s="23" t="str">
        <f t="shared" si="84"/>
        <v>09/17/2019 01:00:00 PM</v>
      </c>
      <c r="F2608" s="23" t="str">
        <f t="shared" si="83"/>
        <v>Sep</v>
      </c>
    </row>
    <row r="2609" spans="1:6" x14ac:dyDescent="0.4">
      <c r="A2609" s="20">
        <f>Électricité!N6246</f>
        <v>43725</v>
      </c>
      <c r="B2609" s="21">
        <f>Électricité!O6246</f>
        <v>0.58333333333333337</v>
      </c>
      <c r="C2609" s="22">
        <f>Électricité!P6246</f>
        <v>0</v>
      </c>
      <c r="D2609" s="22">
        <f>Électricité!S6246</f>
        <v>0</v>
      </c>
      <c r="E2609" s="23" t="str">
        <f t="shared" si="84"/>
        <v>09/17/2019 02:00:00 PM</v>
      </c>
      <c r="F2609" s="23" t="str">
        <f t="shared" si="83"/>
        <v>Sep</v>
      </c>
    </row>
    <row r="2610" spans="1:6" x14ac:dyDescent="0.4">
      <c r="A2610" s="20">
        <f>Électricité!N6247</f>
        <v>43725</v>
      </c>
      <c r="B2610" s="21">
        <f>Électricité!O6247</f>
        <v>0.62500000000000011</v>
      </c>
      <c r="C2610" s="22">
        <f>Électricité!P6247</f>
        <v>0</v>
      </c>
      <c r="D2610" s="22">
        <f>Électricité!S6247</f>
        <v>0</v>
      </c>
      <c r="E2610" s="23" t="str">
        <f t="shared" si="84"/>
        <v>09/17/2019 03:00:00 PM</v>
      </c>
      <c r="F2610" s="23" t="str">
        <f t="shared" si="83"/>
        <v>Sep</v>
      </c>
    </row>
    <row r="2611" spans="1:6" x14ac:dyDescent="0.4">
      <c r="A2611" s="20">
        <f>Électricité!N6248</f>
        <v>43725</v>
      </c>
      <c r="B2611" s="21">
        <f>Électricité!O6248</f>
        <v>0.66666666666666674</v>
      </c>
      <c r="C2611" s="22">
        <f>Électricité!P6248</f>
        <v>0</v>
      </c>
      <c r="D2611" s="22">
        <f>Électricité!S6248</f>
        <v>0</v>
      </c>
      <c r="E2611" s="23" t="str">
        <f t="shared" si="84"/>
        <v>09/17/2019 04:00:00 PM</v>
      </c>
      <c r="F2611" s="23" t="str">
        <f t="shared" si="83"/>
        <v>Sep</v>
      </c>
    </row>
    <row r="2612" spans="1:6" x14ac:dyDescent="0.4">
      <c r="A2612" s="20">
        <f>Électricité!N6249</f>
        <v>43725</v>
      </c>
      <c r="B2612" s="21">
        <f>Électricité!O6249</f>
        <v>0.70833333333333337</v>
      </c>
      <c r="C2612" s="22">
        <f>Électricité!P6249</f>
        <v>0</v>
      </c>
      <c r="D2612" s="22">
        <f>Électricité!S6249</f>
        <v>0</v>
      </c>
      <c r="E2612" s="23" t="str">
        <f t="shared" si="84"/>
        <v>09/17/2019 05:00:00 PM</v>
      </c>
      <c r="F2612" s="23" t="str">
        <f t="shared" si="83"/>
        <v>Sep</v>
      </c>
    </row>
    <row r="2613" spans="1:6" x14ac:dyDescent="0.4">
      <c r="A2613" s="20">
        <f>Électricité!N6250</f>
        <v>43725</v>
      </c>
      <c r="B2613" s="21">
        <f>Électricité!O6250</f>
        <v>0.75000000000000011</v>
      </c>
      <c r="C2613" s="22">
        <f>Électricité!P6250</f>
        <v>0</v>
      </c>
      <c r="D2613" s="22">
        <f>Électricité!S6250</f>
        <v>0</v>
      </c>
      <c r="E2613" s="23" t="str">
        <f t="shared" si="84"/>
        <v>09/17/2019 06:00:00 PM</v>
      </c>
      <c r="F2613" s="23" t="str">
        <f t="shared" si="83"/>
        <v>Sep</v>
      </c>
    </row>
    <row r="2614" spans="1:6" x14ac:dyDescent="0.4">
      <c r="A2614" s="20">
        <f>Électricité!N6251</f>
        <v>43725</v>
      </c>
      <c r="B2614" s="21">
        <f>Électricité!O6251</f>
        <v>0.79166666666666674</v>
      </c>
      <c r="C2614" s="22">
        <f>Électricité!P6251</f>
        <v>0</v>
      </c>
      <c r="D2614" s="22">
        <f>Électricité!S6251</f>
        <v>0</v>
      </c>
      <c r="E2614" s="23" t="str">
        <f t="shared" si="84"/>
        <v>09/17/2019 07:00:00 PM</v>
      </c>
      <c r="F2614" s="23" t="str">
        <f t="shared" si="83"/>
        <v>Sep</v>
      </c>
    </row>
    <row r="2615" spans="1:6" x14ac:dyDescent="0.4">
      <c r="A2615" s="20">
        <f>Électricité!N6252</f>
        <v>43725</v>
      </c>
      <c r="B2615" s="21">
        <f>Électricité!O6252</f>
        <v>0.83333333333333337</v>
      </c>
      <c r="C2615" s="22">
        <f>Électricité!P6252</f>
        <v>0</v>
      </c>
      <c r="D2615" s="22">
        <f>Électricité!S6252</f>
        <v>0</v>
      </c>
      <c r="E2615" s="23" t="str">
        <f t="shared" si="84"/>
        <v>09/17/2019 08:00:00 PM</v>
      </c>
      <c r="F2615" s="23" t="str">
        <f t="shared" si="83"/>
        <v>Sep</v>
      </c>
    </row>
    <row r="2616" spans="1:6" x14ac:dyDescent="0.4">
      <c r="A2616" s="20">
        <f>Électricité!N6253</f>
        <v>43725</v>
      </c>
      <c r="B2616" s="21">
        <f>Électricité!O6253</f>
        <v>0.87500000000000011</v>
      </c>
      <c r="C2616" s="22">
        <f>Électricité!P6253</f>
        <v>0</v>
      </c>
      <c r="D2616" s="22">
        <f>Électricité!S6253</f>
        <v>0</v>
      </c>
      <c r="E2616" s="23" t="str">
        <f t="shared" si="84"/>
        <v>09/17/2019 09:00:00 PM</v>
      </c>
      <c r="F2616" s="23" t="str">
        <f t="shared" si="83"/>
        <v>Sep</v>
      </c>
    </row>
    <row r="2617" spans="1:6" x14ac:dyDescent="0.4">
      <c r="A2617" s="20">
        <f>Électricité!N6254</f>
        <v>43725</v>
      </c>
      <c r="B2617" s="21">
        <f>Électricité!O6254</f>
        <v>0.91666666666666674</v>
      </c>
      <c r="C2617" s="22">
        <f>Électricité!P6254</f>
        <v>0</v>
      </c>
      <c r="D2617" s="22">
        <f>Électricité!S6254</f>
        <v>0</v>
      </c>
      <c r="E2617" s="23" t="str">
        <f t="shared" si="84"/>
        <v>09/17/2019 10:00:00 PM</v>
      </c>
      <c r="F2617" s="23" t="str">
        <f t="shared" si="83"/>
        <v>Sep</v>
      </c>
    </row>
    <row r="2618" spans="1:6" x14ac:dyDescent="0.4">
      <c r="A2618" s="20">
        <f>Électricité!N6255</f>
        <v>43725</v>
      </c>
      <c r="B2618" s="21">
        <f>Électricité!O6255</f>
        <v>0.95833333333333337</v>
      </c>
      <c r="C2618" s="22">
        <f>Électricité!P6255</f>
        <v>0</v>
      </c>
      <c r="D2618" s="22">
        <f>Électricité!S6255</f>
        <v>0</v>
      </c>
      <c r="E2618" s="23" t="str">
        <f t="shared" si="84"/>
        <v>09/17/2019 11:00:00 PM</v>
      </c>
      <c r="F2618" s="23" t="str">
        <f t="shared" si="83"/>
        <v>Sep</v>
      </c>
    </row>
    <row r="2619" spans="1:6" x14ac:dyDescent="0.4">
      <c r="A2619" s="20">
        <f>Électricité!N6256</f>
        <v>43726</v>
      </c>
      <c r="B2619" s="21">
        <f>Électricité!O6256</f>
        <v>3.1225022567582528E-17</v>
      </c>
      <c r="C2619" s="22">
        <f>Électricité!P6256</f>
        <v>0</v>
      </c>
      <c r="D2619" s="22">
        <f>Électricité!S6256</f>
        <v>0</v>
      </c>
      <c r="E2619" s="23" t="str">
        <f t="shared" si="84"/>
        <v>09/18/2019 12:00:00 AM</v>
      </c>
      <c r="F2619" s="23" t="str">
        <f t="shared" si="83"/>
        <v>Sep</v>
      </c>
    </row>
    <row r="2620" spans="1:6" x14ac:dyDescent="0.4">
      <c r="A2620" s="20">
        <f>Électricité!N6257</f>
        <v>43726</v>
      </c>
      <c r="B2620" s="21">
        <f>Électricité!O6257</f>
        <v>4.1666666666666699E-2</v>
      </c>
      <c r="C2620" s="22">
        <f>Électricité!P6257</f>
        <v>0</v>
      </c>
      <c r="D2620" s="22">
        <f>Électricité!S6257</f>
        <v>0</v>
      </c>
      <c r="E2620" s="23" t="str">
        <f t="shared" si="84"/>
        <v>09/18/2019 01:00:00 AM</v>
      </c>
      <c r="F2620" s="23" t="str">
        <f t="shared" si="83"/>
        <v>Sep</v>
      </c>
    </row>
    <row r="2621" spans="1:6" x14ac:dyDescent="0.4">
      <c r="A2621" s="20">
        <f>Électricité!N6258</f>
        <v>43726</v>
      </c>
      <c r="B2621" s="21">
        <f>Électricité!O6258</f>
        <v>8.333333333333337E-2</v>
      </c>
      <c r="C2621" s="22">
        <f>Électricité!P6258</f>
        <v>0</v>
      </c>
      <c r="D2621" s="22">
        <f>Électricité!S6258</f>
        <v>0</v>
      </c>
      <c r="E2621" s="23" t="str">
        <f t="shared" si="84"/>
        <v>09/18/2019 02:00:00 AM</v>
      </c>
      <c r="F2621" s="23" t="str">
        <f t="shared" si="83"/>
        <v>Sep</v>
      </c>
    </row>
    <row r="2622" spans="1:6" x14ac:dyDescent="0.4">
      <c r="A2622" s="20">
        <f>Électricité!N6259</f>
        <v>43726</v>
      </c>
      <c r="B2622" s="21">
        <f>Électricité!O6259</f>
        <v>0.12500000000000006</v>
      </c>
      <c r="C2622" s="22">
        <f>Électricité!P6259</f>
        <v>0</v>
      </c>
      <c r="D2622" s="22">
        <f>Électricité!S6259</f>
        <v>0</v>
      </c>
      <c r="E2622" s="23" t="str">
        <f t="shared" si="84"/>
        <v>09/18/2019 03:00:00 AM</v>
      </c>
      <c r="F2622" s="23" t="str">
        <f t="shared" si="83"/>
        <v>Sep</v>
      </c>
    </row>
    <row r="2623" spans="1:6" x14ac:dyDescent="0.4">
      <c r="A2623" s="20">
        <f>Électricité!N6260</f>
        <v>43726</v>
      </c>
      <c r="B2623" s="21">
        <f>Électricité!O6260</f>
        <v>0.16666666666666669</v>
      </c>
      <c r="C2623" s="22">
        <f>Électricité!P6260</f>
        <v>0</v>
      </c>
      <c r="D2623" s="22">
        <f>Électricité!S6260</f>
        <v>0</v>
      </c>
      <c r="E2623" s="23" t="str">
        <f t="shared" si="84"/>
        <v>09/18/2019 04:00:00 AM</v>
      </c>
      <c r="F2623" s="23" t="str">
        <f t="shared" si="83"/>
        <v>Sep</v>
      </c>
    </row>
    <row r="2624" spans="1:6" x14ac:dyDescent="0.4">
      <c r="A2624" s="20">
        <f>Électricité!N6261</f>
        <v>43726</v>
      </c>
      <c r="B2624" s="21">
        <f>Électricité!O6261</f>
        <v>0.20833333333333337</v>
      </c>
      <c r="C2624" s="22">
        <f>Électricité!P6261</f>
        <v>0</v>
      </c>
      <c r="D2624" s="22">
        <f>Électricité!S6261</f>
        <v>0</v>
      </c>
      <c r="E2624" s="23" t="str">
        <f t="shared" si="84"/>
        <v>09/18/2019 05:00:00 AM</v>
      </c>
      <c r="F2624" s="23" t="str">
        <f t="shared" si="83"/>
        <v>Sep</v>
      </c>
    </row>
    <row r="2625" spans="1:6" x14ac:dyDescent="0.4">
      <c r="A2625" s="20">
        <f>Électricité!N6262</f>
        <v>43726</v>
      </c>
      <c r="B2625" s="21">
        <f>Électricité!O6262</f>
        <v>0.25</v>
      </c>
      <c r="C2625" s="22">
        <f>Électricité!P6262</f>
        <v>0</v>
      </c>
      <c r="D2625" s="22">
        <f>Électricité!S6262</f>
        <v>0</v>
      </c>
      <c r="E2625" s="23" t="str">
        <f t="shared" si="84"/>
        <v>09/18/2019 06:00:00 AM</v>
      </c>
      <c r="F2625" s="23" t="str">
        <f t="shared" si="83"/>
        <v>Sep</v>
      </c>
    </row>
    <row r="2626" spans="1:6" x14ac:dyDescent="0.4">
      <c r="A2626" s="20">
        <f>Électricité!N6263</f>
        <v>43726</v>
      </c>
      <c r="B2626" s="21">
        <f>Électricité!O6263</f>
        <v>0.29166666666666669</v>
      </c>
      <c r="C2626" s="22">
        <f>Électricité!P6263</f>
        <v>0</v>
      </c>
      <c r="D2626" s="22">
        <f>Électricité!S6263</f>
        <v>0</v>
      </c>
      <c r="E2626" s="23" t="str">
        <f t="shared" si="84"/>
        <v>09/18/2019 07:00:00 AM</v>
      </c>
      <c r="F2626" s="23" t="str">
        <f t="shared" si="83"/>
        <v>Sep</v>
      </c>
    </row>
    <row r="2627" spans="1:6" x14ac:dyDescent="0.4">
      <c r="A2627" s="20">
        <f>Électricité!N6264</f>
        <v>43726</v>
      </c>
      <c r="B2627" s="21">
        <f>Électricité!O6264</f>
        <v>0.33333333333333337</v>
      </c>
      <c r="C2627" s="22">
        <f>Électricité!P6264</f>
        <v>0</v>
      </c>
      <c r="D2627" s="22">
        <f>Électricité!S6264</f>
        <v>0</v>
      </c>
      <c r="E2627" s="23" t="str">
        <f t="shared" si="84"/>
        <v>09/18/2019 08:00:00 AM</v>
      </c>
      <c r="F2627" s="23" t="str">
        <f t="shared" ref="F2627:F2690" si="85">TEXT(A2627,"mmm")</f>
        <v>Sep</v>
      </c>
    </row>
    <row r="2628" spans="1:6" x14ac:dyDescent="0.4">
      <c r="A2628" s="20">
        <f>Électricité!N6265</f>
        <v>43726</v>
      </c>
      <c r="B2628" s="21">
        <f>Électricité!O6265</f>
        <v>0.375</v>
      </c>
      <c r="C2628" s="22">
        <f>Électricité!P6265</f>
        <v>0</v>
      </c>
      <c r="D2628" s="22">
        <f>Électricité!S6265</f>
        <v>0</v>
      </c>
      <c r="E2628" s="23" t="str">
        <f t="shared" si="84"/>
        <v>09/18/2019 09:00:00 AM</v>
      </c>
      <c r="F2628" s="23" t="str">
        <f t="shared" si="85"/>
        <v>Sep</v>
      </c>
    </row>
    <row r="2629" spans="1:6" x14ac:dyDescent="0.4">
      <c r="A2629" s="20">
        <f>Électricité!N6266</f>
        <v>43726</v>
      </c>
      <c r="B2629" s="21">
        <f>Électricité!O6266</f>
        <v>0.41666666666666669</v>
      </c>
      <c r="C2629" s="22">
        <f>Électricité!P6266</f>
        <v>0</v>
      </c>
      <c r="D2629" s="22">
        <f>Électricité!S6266</f>
        <v>0</v>
      </c>
      <c r="E2629" s="23" t="str">
        <f t="shared" si="84"/>
        <v>09/18/2019 10:00:00 AM</v>
      </c>
      <c r="F2629" s="23" t="str">
        <f t="shared" si="85"/>
        <v>Sep</v>
      </c>
    </row>
    <row r="2630" spans="1:6" x14ac:dyDescent="0.4">
      <c r="A2630" s="20">
        <f>Électricité!N6267</f>
        <v>43726</v>
      </c>
      <c r="B2630" s="21">
        <f>Électricité!O6267</f>
        <v>0.45833333333333337</v>
      </c>
      <c r="C2630" s="22">
        <f>Électricité!P6267</f>
        <v>0</v>
      </c>
      <c r="D2630" s="22">
        <f>Électricité!S6267</f>
        <v>0</v>
      </c>
      <c r="E2630" s="23" t="str">
        <f t="shared" si="84"/>
        <v>09/18/2019 11:00:00 AM</v>
      </c>
      <c r="F2630" s="23" t="str">
        <f t="shared" si="85"/>
        <v>Sep</v>
      </c>
    </row>
    <row r="2631" spans="1:6" x14ac:dyDescent="0.4">
      <c r="A2631" s="20">
        <f>Électricité!N6268</f>
        <v>43726</v>
      </c>
      <c r="B2631" s="21">
        <f>Électricité!O6268</f>
        <v>0.50000000000000011</v>
      </c>
      <c r="C2631" s="22">
        <f>Électricité!P6268</f>
        <v>0</v>
      </c>
      <c r="D2631" s="22">
        <f>Électricité!S6268</f>
        <v>0</v>
      </c>
      <c r="E2631" s="23" t="str">
        <f t="shared" si="84"/>
        <v>09/18/2019 12:00:00 PM</v>
      </c>
      <c r="F2631" s="23" t="str">
        <f t="shared" si="85"/>
        <v>Sep</v>
      </c>
    </row>
    <row r="2632" spans="1:6" x14ac:dyDescent="0.4">
      <c r="A2632" s="20">
        <f>Électricité!N6269</f>
        <v>43726</v>
      </c>
      <c r="B2632" s="21">
        <f>Électricité!O6269</f>
        <v>0.54166666666666674</v>
      </c>
      <c r="C2632" s="22">
        <f>Électricité!P6269</f>
        <v>0</v>
      </c>
      <c r="D2632" s="22">
        <f>Électricité!S6269</f>
        <v>0</v>
      </c>
      <c r="E2632" s="23" t="str">
        <f t="shared" si="84"/>
        <v>09/18/2019 01:00:00 PM</v>
      </c>
      <c r="F2632" s="23" t="str">
        <f t="shared" si="85"/>
        <v>Sep</v>
      </c>
    </row>
    <row r="2633" spans="1:6" x14ac:dyDescent="0.4">
      <c r="A2633" s="20">
        <f>Électricité!N6270</f>
        <v>43726</v>
      </c>
      <c r="B2633" s="21">
        <f>Électricité!O6270</f>
        <v>0.58333333333333337</v>
      </c>
      <c r="C2633" s="22">
        <f>Électricité!P6270</f>
        <v>0</v>
      </c>
      <c r="D2633" s="22">
        <f>Électricité!S6270</f>
        <v>0</v>
      </c>
      <c r="E2633" s="23" t="str">
        <f t="shared" si="84"/>
        <v>09/18/2019 02:00:00 PM</v>
      </c>
      <c r="F2633" s="23" t="str">
        <f t="shared" si="85"/>
        <v>Sep</v>
      </c>
    </row>
    <row r="2634" spans="1:6" x14ac:dyDescent="0.4">
      <c r="A2634" s="20">
        <f>Électricité!N6271</f>
        <v>43726</v>
      </c>
      <c r="B2634" s="21">
        <f>Électricité!O6271</f>
        <v>0.62500000000000011</v>
      </c>
      <c r="C2634" s="22">
        <f>Électricité!P6271</f>
        <v>0</v>
      </c>
      <c r="D2634" s="22">
        <f>Électricité!S6271</f>
        <v>0</v>
      </c>
      <c r="E2634" s="23" t="str">
        <f t="shared" si="84"/>
        <v>09/18/2019 03:00:00 PM</v>
      </c>
      <c r="F2634" s="23" t="str">
        <f t="shared" si="85"/>
        <v>Sep</v>
      </c>
    </row>
    <row r="2635" spans="1:6" x14ac:dyDescent="0.4">
      <c r="A2635" s="20">
        <f>Électricité!N6272</f>
        <v>43726</v>
      </c>
      <c r="B2635" s="21">
        <f>Électricité!O6272</f>
        <v>0.66666666666666674</v>
      </c>
      <c r="C2635" s="22">
        <f>Électricité!P6272</f>
        <v>0</v>
      </c>
      <c r="D2635" s="22">
        <f>Électricité!S6272</f>
        <v>0</v>
      </c>
      <c r="E2635" s="23" t="str">
        <f t="shared" si="84"/>
        <v>09/18/2019 04:00:00 PM</v>
      </c>
      <c r="F2635" s="23" t="str">
        <f t="shared" si="85"/>
        <v>Sep</v>
      </c>
    </row>
    <row r="2636" spans="1:6" x14ac:dyDescent="0.4">
      <c r="A2636" s="20">
        <f>Électricité!N6273</f>
        <v>43726</v>
      </c>
      <c r="B2636" s="21">
        <f>Électricité!O6273</f>
        <v>0.70833333333333337</v>
      </c>
      <c r="C2636" s="22">
        <f>Électricité!P6273</f>
        <v>0</v>
      </c>
      <c r="D2636" s="22">
        <f>Électricité!S6273</f>
        <v>0</v>
      </c>
      <c r="E2636" s="23" t="str">
        <f t="shared" ref="E2636:E2699" si="86">CONCATENATE(TEXT(A2636,"mm/dd/yyyy")," ",TEXT(B2636,"hh:mm:ss AM/PM"))</f>
        <v>09/18/2019 05:00:00 PM</v>
      </c>
      <c r="F2636" s="23" t="str">
        <f t="shared" si="85"/>
        <v>Sep</v>
      </c>
    </row>
    <row r="2637" spans="1:6" x14ac:dyDescent="0.4">
      <c r="A2637" s="20">
        <f>Électricité!N6274</f>
        <v>43726</v>
      </c>
      <c r="B2637" s="21">
        <f>Électricité!O6274</f>
        <v>0.75000000000000011</v>
      </c>
      <c r="C2637" s="22">
        <f>Électricité!P6274</f>
        <v>0</v>
      </c>
      <c r="D2637" s="22">
        <f>Électricité!S6274</f>
        <v>0</v>
      </c>
      <c r="E2637" s="23" t="str">
        <f t="shared" si="86"/>
        <v>09/18/2019 06:00:00 PM</v>
      </c>
      <c r="F2637" s="23" t="str">
        <f t="shared" si="85"/>
        <v>Sep</v>
      </c>
    </row>
    <row r="2638" spans="1:6" x14ac:dyDescent="0.4">
      <c r="A2638" s="20">
        <f>Électricité!N6275</f>
        <v>43726</v>
      </c>
      <c r="B2638" s="21">
        <f>Électricité!O6275</f>
        <v>0.79166666666666674</v>
      </c>
      <c r="C2638" s="22">
        <f>Électricité!P6275</f>
        <v>0</v>
      </c>
      <c r="D2638" s="22">
        <f>Électricité!S6275</f>
        <v>0</v>
      </c>
      <c r="E2638" s="23" t="str">
        <f t="shared" si="86"/>
        <v>09/18/2019 07:00:00 PM</v>
      </c>
      <c r="F2638" s="23" t="str">
        <f t="shared" si="85"/>
        <v>Sep</v>
      </c>
    </row>
    <row r="2639" spans="1:6" x14ac:dyDescent="0.4">
      <c r="A2639" s="20">
        <f>Électricité!N6276</f>
        <v>43726</v>
      </c>
      <c r="B2639" s="21">
        <f>Électricité!O6276</f>
        <v>0.83333333333333337</v>
      </c>
      <c r="C2639" s="22">
        <f>Électricité!P6276</f>
        <v>0</v>
      </c>
      <c r="D2639" s="22">
        <f>Électricité!S6276</f>
        <v>0</v>
      </c>
      <c r="E2639" s="23" t="str">
        <f t="shared" si="86"/>
        <v>09/18/2019 08:00:00 PM</v>
      </c>
      <c r="F2639" s="23" t="str">
        <f t="shared" si="85"/>
        <v>Sep</v>
      </c>
    </row>
    <row r="2640" spans="1:6" x14ac:dyDescent="0.4">
      <c r="A2640" s="20">
        <f>Électricité!N6277</f>
        <v>43726</v>
      </c>
      <c r="B2640" s="21">
        <f>Électricité!O6277</f>
        <v>0.87500000000000011</v>
      </c>
      <c r="C2640" s="22">
        <f>Électricité!P6277</f>
        <v>0</v>
      </c>
      <c r="D2640" s="22">
        <f>Électricité!S6277</f>
        <v>0</v>
      </c>
      <c r="E2640" s="23" t="str">
        <f t="shared" si="86"/>
        <v>09/18/2019 09:00:00 PM</v>
      </c>
      <c r="F2640" s="23" t="str">
        <f t="shared" si="85"/>
        <v>Sep</v>
      </c>
    </row>
    <row r="2641" spans="1:6" x14ac:dyDescent="0.4">
      <c r="A2641" s="20">
        <f>Électricité!N6278</f>
        <v>43726</v>
      </c>
      <c r="B2641" s="21">
        <f>Électricité!O6278</f>
        <v>0.91666666666666674</v>
      </c>
      <c r="C2641" s="22">
        <f>Électricité!P6278</f>
        <v>0</v>
      </c>
      <c r="D2641" s="22">
        <f>Électricité!S6278</f>
        <v>0</v>
      </c>
      <c r="E2641" s="23" t="str">
        <f t="shared" si="86"/>
        <v>09/18/2019 10:00:00 PM</v>
      </c>
      <c r="F2641" s="23" t="str">
        <f t="shared" si="85"/>
        <v>Sep</v>
      </c>
    </row>
    <row r="2642" spans="1:6" x14ac:dyDescent="0.4">
      <c r="A2642" s="20">
        <f>Électricité!N6279</f>
        <v>43726</v>
      </c>
      <c r="B2642" s="21">
        <f>Électricité!O6279</f>
        <v>0.95833333333333337</v>
      </c>
      <c r="C2642" s="22">
        <f>Électricité!P6279</f>
        <v>0</v>
      </c>
      <c r="D2642" s="22">
        <f>Électricité!S6279</f>
        <v>0</v>
      </c>
      <c r="E2642" s="23" t="str">
        <f t="shared" si="86"/>
        <v>09/18/2019 11:00:00 PM</v>
      </c>
      <c r="F2642" s="23" t="str">
        <f t="shared" si="85"/>
        <v>Sep</v>
      </c>
    </row>
    <row r="2643" spans="1:6" x14ac:dyDescent="0.4">
      <c r="A2643" s="20">
        <f>Électricité!N6280</f>
        <v>43727</v>
      </c>
      <c r="B2643" s="21">
        <f>Électricité!O6280</f>
        <v>3.1225022567582528E-17</v>
      </c>
      <c r="C2643" s="22">
        <f>Électricité!P6280</f>
        <v>0</v>
      </c>
      <c r="D2643" s="22">
        <f>Électricité!S6280</f>
        <v>0</v>
      </c>
      <c r="E2643" s="23" t="str">
        <f t="shared" si="86"/>
        <v>09/19/2019 12:00:00 AM</v>
      </c>
      <c r="F2643" s="23" t="str">
        <f t="shared" si="85"/>
        <v>Sep</v>
      </c>
    </row>
    <row r="2644" spans="1:6" x14ac:dyDescent="0.4">
      <c r="A2644" s="20">
        <f>Électricité!N6281</f>
        <v>43727</v>
      </c>
      <c r="B2644" s="21">
        <f>Électricité!O6281</f>
        <v>4.1666666666666699E-2</v>
      </c>
      <c r="C2644" s="22">
        <f>Électricité!P6281</f>
        <v>0</v>
      </c>
      <c r="D2644" s="22">
        <f>Électricité!S6281</f>
        <v>0</v>
      </c>
      <c r="E2644" s="23" t="str">
        <f t="shared" si="86"/>
        <v>09/19/2019 01:00:00 AM</v>
      </c>
      <c r="F2644" s="23" t="str">
        <f t="shared" si="85"/>
        <v>Sep</v>
      </c>
    </row>
    <row r="2645" spans="1:6" x14ac:dyDescent="0.4">
      <c r="A2645" s="20">
        <f>Électricité!N6282</f>
        <v>43727</v>
      </c>
      <c r="B2645" s="21">
        <f>Électricité!O6282</f>
        <v>8.333333333333337E-2</v>
      </c>
      <c r="C2645" s="22">
        <f>Électricité!P6282</f>
        <v>0</v>
      </c>
      <c r="D2645" s="22">
        <f>Électricité!S6282</f>
        <v>0</v>
      </c>
      <c r="E2645" s="23" t="str">
        <f t="shared" si="86"/>
        <v>09/19/2019 02:00:00 AM</v>
      </c>
      <c r="F2645" s="23" t="str">
        <f t="shared" si="85"/>
        <v>Sep</v>
      </c>
    </row>
    <row r="2646" spans="1:6" x14ac:dyDescent="0.4">
      <c r="A2646" s="20">
        <f>Électricité!N6283</f>
        <v>43727</v>
      </c>
      <c r="B2646" s="21">
        <f>Électricité!O6283</f>
        <v>0.12500000000000006</v>
      </c>
      <c r="C2646" s="22">
        <f>Électricité!P6283</f>
        <v>0</v>
      </c>
      <c r="D2646" s="22">
        <f>Électricité!S6283</f>
        <v>0</v>
      </c>
      <c r="E2646" s="23" t="str">
        <f t="shared" si="86"/>
        <v>09/19/2019 03:00:00 AM</v>
      </c>
      <c r="F2646" s="23" t="str">
        <f t="shared" si="85"/>
        <v>Sep</v>
      </c>
    </row>
    <row r="2647" spans="1:6" x14ac:dyDescent="0.4">
      <c r="A2647" s="20">
        <f>Électricité!N6284</f>
        <v>43727</v>
      </c>
      <c r="B2647" s="21">
        <f>Électricité!O6284</f>
        <v>0.16666666666666669</v>
      </c>
      <c r="C2647" s="22">
        <f>Électricité!P6284</f>
        <v>0</v>
      </c>
      <c r="D2647" s="22">
        <f>Électricité!S6284</f>
        <v>0</v>
      </c>
      <c r="E2647" s="23" t="str">
        <f t="shared" si="86"/>
        <v>09/19/2019 04:00:00 AM</v>
      </c>
      <c r="F2647" s="23" t="str">
        <f t="shared" si="85"/>
        <v>Sep</v>
      </c>
    </row>
    <row r="2648" spans="1:6" x14ac:dyDescent="0.4">
      <c r="A2648" s="20">
        <f>Électricité!N6285</f>
        <v>43727</v>
      </c>
      <c r="B2648" s="21">
        <f>Électricité!O6285</f>
        <v>0.20833333333333337</v>
      </c>
      <c r="C2648" s="22">
        <f>Électricité!P6285</f>
        <v>0</v>
      </c>
      <c r="D2648" s="22">
        <f>Électricité!S6285</f>
        <v>0</v>
      </c>
      <c r="E2648" s="23" t="str">
        <f t="shared" si="86"/>
        <v>09/19/2019 05:00:00 AM</v>
      </c>
      <c r="F2648" s="23" t="str">
        <f t="shared" si="85"/>
        <v>Sep</v>
      </c>
    </row>
    <row r="2649" spans="1:6" x14ac:dyDescent="0.4">
      <c r="A2649" s="20">
        <f>Électricité!N6286</f>
        <v>43727</v>
      </c>
      <c r="B2649" s="21">
        <f>Électricité!O6286</f>
        <v>0.25</v>
      </c>
      <c r="C2649" s="22">
        <f>Électricité!P6286</f>
        <v>0</v>
      </c>
      <c r="D2649" s="22">
        <f>Électricité!S6286</f>
        <v>0</v>
      </c>
      <c r="E2649" s="23" t="str">
        <f t="shared" si="86"/>
        <v>09/19/2019 06:00:00 AM</v>
      </c>
      <c r="F2649" s="23" t="str">
        <f t="shared" si="85"/>
        <v>Sep</v>
      </c>
    </row>
    <row r="2650" spans="1:6" x14ac:dyDescent="0.4">
      <c r="A2650" s="20">
        <f>Électricité!N6287</f>
        <v>43727</v>
      </c>
      <c r="B2650" s="21">
        <f>Électricité!O6287</f>
        <v>0.29166666666666669</v>
      </c>
      <c r="C2650" s="22">
        <f>Électricité!P6287</f>
        <v>0</v>
      </c>
      <c r="D2650" s="22">
        <f>Électricité!S6287</f>
        <v>0</v>
      </c>
      <c r="E2650" s="23" t="str">
        <f t="shared" si="86"/>
        <v>09/19/2019 07:00:00 AM</v>
      </c>
      <c r="F2650" s="23" t="str">
        <f t="shared" si="85"/>
        <v>Sep</v>
      </c>
    </row>
    <row r="2651" spans="1:6" x14ac:dyDescent="0.4">
      <c r="A2651" s="20">
        <f>Électricité!N6288</f>
        <v>43727</v>
      </c>
      <c r="B2651" s="21">
        <f>Électricité!O6288</f>
        <v>0.33333333333333337</v>
      </c>
      <c r="C2651" s="22">
        <f>Électricité!P6288</f>
        <v>0</v>
      </c>
      <c r="D2651" s="22">
        <f>Électricité!S6288</f>
        <v>0</v>
      </c>
      <c r="E2651" s="23" t="str">
        <f t="shared" si="86"/>
        <v>09/19/2019 08:00:00 AM</v>
      </c>
      <c r="F2651" s="23" t="str">
        <f t="shared" si="85"/>
        <v>Sep</v>
      </c>
    </row>
    <row r="2652" spans="1:6" x14ac:dyDescent="0.4">
      <c r="A2652" s="20">
        <f>Électricité!N6289</f>
        <v>43727</v>
      </c>
      <c r="B2652" s="21">
        <f>Électricité!O6289</f>
        <v>0.375</v>
      </c>
      <c r="C2652" s="22">
        <f>Électricité!P6289</f>
        <v>0</v>
      </c>
      <c r="D2652" s="22">
        <f>Électricité!S6289</f>
        <v>0</v>
      </c>
      <c r="E2652" s="23" t="str">
        <f t="shared" si="86"/>
        <v>09/19/2019 09:00:00 AM</v>
      </c>
      <c r="F2652" s="23" t="str">
        <f t="shared" si="85"/>
        <v>Sep</v>
      </c>
    </row>
    <row r="2653" spans="1:6" x14ac:dyDescent="0.4">
      <c r="A2653" s="20">
        <f>Électricité!N6290</f>
        <v>43727</v>
      </c>
      <c r="B2653" s="21">
        <f>Électricité!O6290</f>
        <v>0.41666666666666669</v>
      </c>
      <c r="C2653" s="22">
        <f>Électricité!P6290</f>
        <v>0</v>
      </c>
      <c r="D2653" s="22">
        <f>Électricité!S6290</f>
        <v>0</v>
      </c>
      <c r="E2653" s="23" t="str">
        <f t="shared" si="86"/>
        <v>09/19/2019 10:00:00 AM</v>
      </c>
      <c r="F2653" s="23" t="str">
        <f t="shared" si="85"/>
        <v>Sep</v>
      </c>
    </row>
    <row r="2654" spans="1:6" x14ac:dyDescent="0.4">
      <c r="A2654" s="20">
        <f>Électricité!N6291</f>
        <v>43727</v>
      </c>
      <c r="B2654" s="21">
        <f>Électricité!O6291</f>
        <v>0.45833333333333337</v>
      </c>
      <c r="C2654" s="22">
        <f>Électricité!P6291</f>
        <v>0</v>
      </c>
      <c r="D2654" s="22">
        <f>Électricité!S6291</f>
        <v>0</v>
      </c>
      <c r="E2654" s="23" t="str">
        <f t="shared" si="86"/>
        <v>09/19/2019 11:00:00 AM</v>
      </c>
      <c r="F2654" s="23" t="str">
        <f t="shared" si="85"/>
        <v>Sep</v>
      </c>
    </row>
    <row r="2655" spans="1:6" x14ac:dyDescent="0.4">
      <c r="A2655" s="20">
        <f>Électricité!N6292</f>
        <v>43727</v>
      </c>
      <c r="B2655" s="21">
        <f>Électricité!O6292</f>
        <v>0.50000000000000011</v>
      </c>
      <c r="C2655" s="22">
        <f>Électricité!P6292</f>
        <v>0</v>
      </c>
      <c r="D2655" s="22">
        <f>Électricité!S6292</f>
        <v>0</v>
      </c>
      <c r="E2655" s="23" t="str">
        <f t="shared" si="86"/>
        <v>09/19/2019 12:00:00 PM</v>
      </c>
      <c r="F2655" s="23" t="str">
        <f t="shared" si="85"/>
        <v>Sep</v>
      </c>
    </row>
    <row r="2656" spans="1:6" x14ac:dyDescent="0.4">
      <c r="A2656" s="20">
        <f>Électricité!N6293</f>
        <v>43727</v>
      </c>
      <c r="B2656" s="21">
        <f>Électricité!O6293</f>
        <v>0.54166666666666674</v>
      </c>
      <c r="C2656" s="22">
        <f>Électricité!P6293</f>
        <v>0</v>
      </c>
      <c r="D2656" s="22">
        <f>Électricité!S6293</f>
        <v>0</v>
      </c>
      <c r="E2656" s="23" t="str">
        <f t="shared" si="86"/>
        <v>09/19/2019 01:00:00 PM</v>
      </c>
      <c r="F2656" s="23" t="str">
        <f t="shared" si="85"/>
        <v>Sep</v>
      </c>
    </row>
    <row r="2657" spans="1:6" x14ac:dyDescent="0.4">
      <c r="A2657" s="20">
        <f>Électricité!N6294</f>
        <v>43727</v>
      </c>
      <c r="B2657" s="21">
        <f>Électricité!O6294</f>
        <v>0.58333333333333337</v>
      </c>
      <c r="C2657" s="22">
        <f>Électricité!P6294</f>
        <v>0</v>
      </c>
      <c r="D2657" s="22">
        <f>Électricité!S6294</f>
        <v>0</v>
      </c>
      <c r="E2657" s="23" t="str">
        <f t="shared" si="86"/>
        <v>09/19/2019 02:00:00 PM</v>
      </c>
      <c r="F2657" s="23" t="str">
        <f t="shared" si="85"/>
        <v>Sep</v>
      </c>
    </row>
    <row r="2658" spans="1:6" x14ac:dyDescent="0.4">
      <c r="A2658" s="20">
        <f>Électricité!N6295</f>
        <v>43727</v>
      </c>
      <c r="B2658" s="21">
        <f>Électricité!O6295</f>
        <v>0.62500000000000011</v>
      </c>
      <c r="C2658" s="22">
        <f>Électricité!P6295</f>
        <v>0</v>
      </c>
      <c r="D2658" s="22">
        <f>Électricité!S6295</f>
        <v>0</v>
      </c>
      <c r="E2658" s="23" t="str">
        <f t="shared" si="86"/>
        <v>09/19/2019 03:00:00 PM</v>
      </c>
      <c r="F2658" s="23" t="str">
        <f t="shared" si="85"/>
        <v>Sep</v>
      </c>
    </row>
    <row r="2659" spans="1:6" x14ac:dyDescent="0.4">
      <c r="A2659" s="20">
        <f>Électricité!N6296</f>
        <v>43727</v>
      </c>
      <c r="B2659" s="21">
        <f>Électricité!O6296</f>
        <v>0.66666666666666674</v>
      </c>
      <c r="C2659" s="22">
        <f>Électricité!P6296</f>
        <v>0</v>
      </c>
      <c r="D2659" s="22">
        <f>Électricité!S6296</f>
        <v>0</v>
      </c>
      <c r="E2659" s="23" t="str">
        <f t="shared" si="86"/>
        <v>09/19/2019 04:00:00 PM</v>
      </c>
      <c r="F2659" s="23" t="str">
        <f t="shared" si="85"/>
        <v>Sep</v>
      </c>
    </row>
    <row r="2660" spans="1:6" x14ac:dyDescent="0.4">
      <c r="A2660" s="20">
        <f>Électricité!N6297</f>
        <v>43727</v>
      </c>
      <c r="B2660" s="21">
        <f>Électricité!O6297</f>
        <v>0.70833333333333337</v>
      </c>
      <c r="C2660" s="22">
        <f>Électricité!P6297</f>
        <v>0</v>
      </c>
      <c r="D2660" s="22">
        <f>Électricité!S6297</f>
        <v>0</v>
      </c>
      <c r="E2660" s="23" t="str">
        <f t="shared" si="86"/>
        <v>09/19/2019 05:00:00 PM</v>
      </c>
      <c r="F2660" s="23" t="str">
        <f t="shared" si="85"/>
        <v>Sep</v>
      </c>
    </row>
    <row r="2661" spans="1:6" x14ac:dyDescent="0.4">
      <c r="A2661" s="20">
        <f>Électricité!N6298</f>
        <v>43727</v>
      </c>
      <c r="B2661" s="21">
        <f>Électricité!O6298</f>
        <v>0.75000000000000011</v>
      </c>
      <c r="C2661" s="22">
        <f>Électricité!P6298</f>
        <v>0</v>
      </c>
      <c r="D2661" s="22">
        <f>Électricité!S6298</f>
        <v>0</v>
      </c>
      <c r="E2661" s="23" t="str">
        <f t="shared" si="86"/>
        <v>09/19/2019 06:00:00 PM</v>
      </c>
      <c r="F2661" s="23" t="str">
        <f t="shared" si="85"/>
        <v>Sep</v>
      </c>
    </row>
    <row r="2662" spans="1:6" x14ac:dyDescent="0.4">
      <c r="A2662" s="20">
        <f>Électricité!N6299</f>
        <v>43727</v>
      </c>
      <c r="B2662" s="21">
        <f>Électricité!O6299</f>
        <v>0.79166666666666674</v>
      </c>
      <c r="C2662" s="22">
        <f>Électricité!P6299</f>
        <v>0</v>
      </c>
      <c r="D2662" s="22">
        <f>Électricité!S6299</f>
        <v>0</v>
      </c>
      <c r="E2662" s="23" t="str">
        <f t="shared" si="86"/>
        <v>09/19/2019 07:00:00 PM</v>
      </c>
      <c r="F2662" s="23" t="str">
        <f t="shared" si="85"/>
        <v>Sep</v>
      </c>
    </row>
    <row r="2663" spans="1:6" x14ac:dyDescent="0.4">
      <c r="A2663" s="20">
        <f>Électricité!N6300</f>
        <v>43727</v>
      </c>
      <c r="B2663" s="21">
        <f>Électricité!O6300</f>
        <v>0.83333333333333337</v>
      </c>
      <c r="C2663" s="22">
        <f>Électricité!P6300</f>
        <v>0</v>
      </c>
      <c r="D2663" s="22">
        <f>Électricité!S6300</f>
        <v>0</v>
      </c>
      <c r="E2663" s="23" t="str">
        <f t="shared" si="86"/>
        <v>09/19/2019 08:00:00 PM</v>
      </c>
      <c r="F2663" s="23" t="str">
        <f t="shared" si="85"/>
        <v>Sep</v>
      </c>
    </row>
    <row r="2664" spans="1:6" x14ac:dyDescent="0.4">
      <c r="A2664" s="20">
        <f>Électricité!N6301</f>
        <v>43727</v>
      </c>
      <c r="B2664" s="21">
        <f>Électricité!O6301</f>
        <v>0.87500000000000011</v>
      </c>
      <c r="C2664" s="22">
        <f>Électricité!P6301</f>
        <v>0</v>
      </c>
      <c r="D2664" s="22">
        <f>Électricité!S6301</f>
        <v>0</v>
      </c>
      <c r="E2664" s="23" t="str">
        <f t="shared" si="86"/>
        <v>09/19/2019 09:00:00 PM</v>
      </c>
      <c r="F2664" s="23" t="str">
        <f t="shared" si="85"/>
        <v>Sep</v>
      </c>
    </row>
    <row r="2665" spans="1:6" x14ac:dyDescent="0.4">
      <c r="A2665" s="20">
        <f>Électricité!N6302</f>
        <v>43727</v>
      </c>
      <c r="B2665" s="21">
        <f>Électricité!O6302</f>
        <v>0.91666666666666674</v>
      </c>
      <c r="C2665" s="22">
        <f>Électricité!P6302</f>
        <v>0</v>
      </c>
      <c r="D2665" s="22">
        <f>Électricité!S6302</f>
        <v>0</v>
      </c>
      <c r="E2665" s="23" t="str">
        <f t="shared" si="86"/>
        <v>09/19/2019 10:00:00 PM</v>
      </c>
      <c r="F2665" s="23" t="str">
        <f t="shared" si="85"/>
        <v>Sep</v>
      </c>
    </row>
    <row r="2666" spans="1:6" x14ac:dyDescent="0.4">
      <c r="A2666" s="20">
        <f>Électricité!N6303</f>
        <v>43727</v>
      </c>
      <c r="B2666" s="21">
        <f>Électricité!O6303</f>
        <v>0.95833333333333337</v>
      </c>
      <c r="C2666" s="22">
        <f>Électricité!P6303</f>
        <v>0</v>
      </c>
      <c r="D2666" s="22">
        <f>Électricité!S6303</f>
        <v>0</v>
      </c>
      <c r="E2666" s="23" t="str">
        <f t="shared" si="86"/>
        <v>09/19/2019 11:00:00 PM</v>
      </c>
      <c r="F2666" s="23" t="str">
        <f t="shared" si="85"/>
        <v>Sep</v>
      </c>
    </row>
    <row r="2667" spans="1:6" x14ac:dyDescent="0.4">
      <c r="A2667" s="20">
        <f>Électricité!N6304</f>
        <v>43728</v>
      </c>
      <c r="B2667" s="21">
        <f>Électricité!O6304</f>
        <v>3.1225022567582528E-17</v>
      </c>
      <c r="C2667" s="22">
        <f>Électricité!P6304</f>
        <v>0</v>
      </c>
      <c r="D2667" s="22">
        <f>Électricité!S6304</f>
        <v>0</v>
      </c>
      <c r="E2667" s="23" t="str">
        <f t="shared" si="86"/>
        <v>09/20/2019 12:00:00 AM</v>
      </c>
      <c r="F2667" s="23" t="str">
        <f t="shared" si="85"/>
        <v>Sep</v>
      </c>
    </row>
    <row r="2668" spans="1:6" x14ac:dyDescent="0.4">
      <c r="A2668" s="20">
        <f>Électricité!N6305</f>
        <v>43728</v>
      </c>
      <c r="B2668" s="21">
        <f>Électricité!O6305</f>
        <v>4.1666666666666699E-2</v>
      </c>
      <c r="C2668" s="22">
        <f>Électricité!P6305</f>
        <v>0</v>
      </c>
      <c r="D2668" s="22">
        <f>Électricité!S6305</f>
        <v>0</v>
      </c>
      <c r="E2668" s="23" t="str">
        <f t="shared" si="86"/>
        <v>09/20/2019 01:00:00 AM</v>
      </c>
      <c r="F2668" s="23" t="str">
        <f t="shared" si="85"/>
        <v>Sep</v>
      </c>
    </row>
    <row r="2669" spans="1:6" x14ac:dyDescent="0.4">
      <c r="A2669" s="20">
        <f>Électricité!N6306</f>
        <v>43728</v>
      </c>
      <c r="B2669" s="21">
        <f>Électricité!O6306</f>
        <v>8.333333333333337E-2</v>
      </c>
      <c r="C2669" s="22">
        <f>Électricité!P6306</f>
        <v>0</v>
      </c>
      <c r="D2669" s="22">
        <f>Électricité!S6306</f>
        <v>0</v>
      </c>
      <c r="E2669" s="23" t="str">
        <f t="shared" si="86"/>
        <v>09/20/2019 02:00:00 AM</v>
      </c>
      <c r="F2669" s="23" t="str">
        <f t="shared" si="85"/>
        <v>Sep</v>
      </c>
    </row>
    <row r="2670" spans="1:6" x14ac:dyDescent="0.4">
      <c r="A2670" s="20">
        <f>Électricité!N6307</f>
        <v>43728</v>
      </c>
      <c r="B2670" s="21">
        <f>Électricité!O6307</f>
        <v>0.12500000000000006</v>
      </c>
      <c r="C2670" s="22">
        <f>Électricité!P6307</f>
        <v>0</v>
      </c>
      <c r="D2670" s="22">
        <f>Électricité!S6307</f>
        <v>0</v>
      </c>
      <c r="E2670" s="23" t="str">
        <f t="shared" si="86"/>
        <v>09/20/2019 03:00:00 AM</v>
      </c>
      <c r="F2670" s="23" t="str">
        <f t="shared" si="85"/>
        <v>Sep</v>
      </c>
    </row>
    <row r="2671" spans="1:6" x14ac:dyDescent="0.4">
      <c r="A2671" s="20">
        <f>Électricité!N6308</f>
        <v>43728</v>
      </c>
      <c r="B2671" s="21">
        <f>Électricité!O6308</f>
        <v>0.16666666666666669</v>
      </c>
      <c r="C2671" s="22">
        <f>Électricité!P6308</f>
        <v>0</v>
      </c>
      <c r="D2671" s="22">
        <f>Électricité!S6308</f>
        <v>0</v>
      </c>
      <c r="E2671" s="23" t="str">
        <f t="shared" si="86"/>
        <v>09/20/2019 04:00:00 AM</v>
      </c>
      <c r="F2671" s="23" t="str">
        <f t="shared" si="85"/>
        <v>Sep</v>
      </c>
    </row>
    <row r="2672" spans="1:6" x14ac:dyDescent="0.4">
      <c r="A2672" s="20">
        <f>Électricité!N6309</f>
        <v>43728</v>
      </c>
      <c r="B2672" s="21">
        <f>Électricité!O6309</f>
        <v>0.20833333333333337</v>
      </c>
      <c r="C2672" s="22">
        <f>Électricité!P6309</f>
        <v>0</v>
      </c>
      <c r="D2672" s="22">
        <f>Électricité!S6309</f>
        <v>0</v>
      </c>
      <c r="E2672" s="23" t="str">
        <f t="shared" si="86"/>
        <v>09/20/2019 05:00:00 AM</v>
      </c>
      <c r="F2672" s="23" t="str">
        <f t="shared" si="85"/>
        <v>Sep</v>
      </c>
    </row>
    <row r="2673" spans="1:6" x14ac:dyDescent="0.4">
      <c r="A2673" s="20">
        <f>Électricité!N6310</f>
        <v>43728</v>
      </c>
      <c r="B2673" s="21">
        <f>Électricité!O6310</f>
        <v>0.25</v>
      </c>
      <c r="C2673" s="22">
        <f>Électricité!P6310</f>
        <v>0</v>
      </c>
      <c r="D2673" s="22">
        <f>Électricité!S6310</f>
        <v>0</v>
      </c>
      <c r="E2673" s="23" t="str">
        <f t="shared" si="86"/>
        <v>09/20/2019 06:00:00 AM</v>
      </c>
      <c r="F2673" s="23" t="str">
        <f t="shared" si="85"/>
        <v>Sep</v>
      </c>
    </row>
    <row r="2674" spans="1:6" x14ac:dyDescent="0.4">
      <c r="A2674" s="20">
        <f>Électricité!N6311</f>
        <v>43728</v>
      </c>
      <c r="B2674" s="21">
        <f>Électricité!O6311</f>
        <v>0.29166666666666669</v>
      </c>
      <c r="C2674" s="22">
        <f>Électricité!P6311</f>
        <v>0</v>
      </c>
      <c r="D2674" s="22">
        <f>Électricité!S6311</f>
        <v>0</v>
      </c>
      <c r="E2674" s="23" t="str">
        <f t="shared" si="86"/>
        <v>09/20/2019 07:00:00 AM</v>
      </c>
      <c r="F2674" s="23" t="str">
        <f t="shared" si="85"/>
        <v>Sep</v>
      </c>
    </row>
    <row r="2675" spans="1:6" x14ac:dyDescent="0.4">
      <c r="A2675" s="20">
        <f>Électricité!N6312</f>
        <v>43728</v>
      </c>
      <c r="B2675" s="21">
        <f>Électricité!O6312</f>
        <v>0.33333333333333337</v>
      </c>
      <c r="C2675" s="22">
        <f>Électricité!P6312</f>
        <v>0</v>
      </c>
      <c r="D2675" s="22">
        <f>Électricité!S6312</f>
        <v>0</v>
      </c>
      <c r="E2675" s="23" t="str">
        <f t="shared" si="86"/>
        <v>09/20/2019 08:00:00 AM</v>
      </c>
      <c r="F2675" s="23" t="str">
        <f t="shared" si="85"/>
        <v>Sep</v>
      </c>
    </row>
    <row r="2676" spans="1:6" x14ac:dyDescent="0.4">
      <c r="A2676" s="20">
        <f>Électricité!N6313</f>
        <v>43728</v>
      </c>
      <c r="B2676" s="21">
        <f>Électricité!O6313</f>
        <v>0.375</v>
      </c>
      <c r="C2676" s="22">
        <f>Électricité!P6313</f>
        <v>0</v>
      </c>
      <c r="D2676" s="22">
        <f>Électricité!S6313</f>
        <v>0</v>
      </c>
      <c r="E2676" s="23" t="str">
        <f t="shared" si="86"/>
        <v>09/20/2019 09:00:00 AM</v>
      </c>
      <c r="F2676" s="23" t="str">
        <f t="shared" si="85"/>
        <v>Sep</v>
      </c>
    </row>
    <row r="2677" spans="1:6" x14ac:dyDescent="0.4">
      <c r="A2677" s="20">
        <f>Électricité!N6314</f>
        <v>43728</v>
      </c>
      <c r="B2677" s="21">
        <f>Électricité!O6314</f>
        <v>0.41666666666666669</v>
      </c>
      <c r="C2677" s="22">
        <f>Électricité!P6314</f>
        <v>0</v>
      </c>
      <c r="D2677" s="22">
        <f>Électricité!S6314</f>
        <v>0</v>
      </c>
      <c r="E2677" s="23" t="str">
        <f t="shared" si="86"/>
        <v>09/20/2019 10:00:00 AM</v>
      </c>
      <c r="F2677" s="23" t="str">
        <f t="shared" si="85"/>
        <v>Sep</v>
      </c>
    </row>
    <row r="2678" spans="1:6" x14ac:dyDescent="0.4">
      <c r="A2678" s="20">
        <f>Électricité!N6315</f>
        <v>43728</v>
      </c>
      <c r="B2678" s="21">
        <f>Électricité!O6315</f>
        <v>0.45833333333333337</v>
      </c>
      <c r="C2678" s="22">
        <f>Électricité!P6315</f>
        <v>0</v>
      </c>
      <c r="D2678" s="22">
        <f>Électricité!S6315</f>
        <v>0</v>
      </c>
      <c r="E2678" s="23" t="str">
        <f t="shared" si="86"/>
        <v>09/20/2019 11:00:00 AM</v>
      </c>
      <c r="F2678" s="23" t="str">
        <f t="shared" si="85"/>
        <v>Sep</v>
      </c>
    </row>
    <row r="2679" spans="1:6" x14ac:dyDescent="0.4">
      <c r="A2679" s="20">
        <f>Électricité!N6316</f>
        <v>43728</v>
      </c>
      <c r="B2679" s="21">
        <f>Électricité!O6316</f>
        <v>0.50000000000000011</v>
      </c>
      <c r="C2679" s="22">
        <f>Électricité!P6316</f>
        <v>0</v>
      </c>
      <c r="D2679" s="22">
        <f>Électricité!S6316</f>
        <v>0</v>
      </c>
      <c r="E2679" s="23" t="str">
        <f t="shared" si="86"/>
        <v>09/20/2019 12:00:00 PM</v>
      </c>
      <c r="F2679" s="23" t="str">
        <f t="shared" si="85"/>
        <v>Sep</v>
      </c>
    </row>
    <row r="2680" spans="1:6" x14ac:dyDescent="0.4">
      <c r="A2680" s="20">
        <f>Électricité!N6317</f>
        <v>43728</v>
      </c>
      <c r="B2680" s="21">
        <f>Électricité!O6317</f>
        <v>0.54166666666666674</v>
      </c>
      <c r="C2680" s="22">
        <f>Électricité!P6317</f>
        <v>0</v>
      </c>
      <c r="D2680" s="22">
        <f>Électricité!S6317</f>
        <v>0</v>
      </c>
      <c r="E2680" s="23" t="str">
        <f t="shared" si="86"/>
        <v>09/20/2019 01:00:00 PM</v>
      </c>
      <c r="F2680" s="23" t="str">
        <f t="shared" si="85"/>
        <v>Sep</v>
      </c>
    </row>
    <row r="2681" spans="1:6" x14ac:dyDescent="0.4">
      <c r="A2681" s="20">
        <f>Électricité!N6318</f>
        <v>43728</v>
      </c>
      <c r="B2681" s="21">
        <f>Électricité!O6318</f>
        <v>0.58333333333333337</v>
      </c>
      <c r="C2681" s="22">
        <f>Électricité!P6318</f>
        <v>0</v>
      </c>
      <c r="D2681" s="22">
        <f>Électricité!S6318</f>
        <v>0</v>
      </c>
      <c r="E2681" s="23" t="str">
        <f t="shared" si="86"/>
        <v>09/20/2019 02:00:00 PM</v>
      </c>
      <c r="F2681" s="23" t="str">
        <f t="shared" si="85"/>
        <v>Sep</v>
      </c>
    </row>
    <row r="2682" spans="1:6" x14ac:dyDescent="0.4">
      <c r="A2682" s="20">
        <f>Électricité!N6319</f>
        <v>43728</v>
      </c>
      <c r="B2682" s="21">
        <f>Électricité!O6319</f>
        <v>0.62500000000000011</v>
      </c>
      <c r="C2682" s="22">
        <f>Électricité!P6319</f>
        <v>0</v>
      </c>
      <c r="D2682" s="22">
        <f>Électricité!S6319</f>
        <v>0</v>
      </c>
      <c r="E2682" s="23" t="str">
        <f t="shared" si="86"/>
        <v>09/20/2019 03:00:00 PM</v>
      </c>
      <c r="F2682" s="23" t="str">
        <f t="shared" si="85"/>
        <v>Sep</v>
      </c>
    </row>
    <row r="2683" spans="1:6" x14ac:dyDescent="0.4">
      <c r="A2683" s="20">
        <f>Électricité!N6320</f>
        <v>43728</v>
      </c>
      <c r="B2683" s="21">
        <f>Électricité!O6320</f>
        <v>0.66666666666666674</v>
      </c>
      <c r="C2683" s="22">
        <f>Électricité!P6320</f>
        <v>0</v>
      </c>
      <c r="D2683" s="22">
        <f>Électricité!S6320</f>
        <v>0</v>
      </c>
      <c r="E2683" s="23" t="str">
        <f t="shared" si="86"/>
        <v>09/20/2019 04:00:00 PM</v>
      </c>
      <c r="F2683" s="23" t="str">
        <f t="shared" si="85"/>
        <v>Sep</v>
      </c>
    </row>
    <row r="2684" spans="1:6" x14ac:dyDescent="0.4">
      <c r="A2684" s="20">
        <f>Électricité!N6321</f>
        <v>43728</v>
      </c>
      <c r="B2684" s="21">
        <f>Électricité!O6321</f>
        <v>0.70833333333333337</v>
      </c>
      <c r="C2684" s="22">
        <f>Électricité!P6321</f>
        <v>0</v>
      </c>
      <c r="D2684" s="22">
        <f>Électricité!S6321</f>
        <v>0</v>
      </c>
      <c r="E2684" s="23" t="str">
        <f t="shared" si="86"/>
        <v>09/20/2019 05:00:00 PM</v>
      </c>
      <c r="F2684" s="23" t="str">
        <f t="shared" si="85"/>
        <v>Sep</v>
      </c>
    </row>
    <row r="2685" spans="1:6" x14ac:dyDescent="0.4">
      <c r="A2685" s="20">
        <f>Électricité!N6322</f>
        <v>43728</v>
      </c>
      <c r="B2685" s="21">
        <f>Électricité!O6322</f>
        <v>0.75000000000000011</v>
      </c>
      <c r="C2685" s="22">
        <f>Électricité!P6322</f>
        <v>0</v>
      </c>
      <c r="D2685" s="22">
        <f>Électricité!S6322</f>
        <v>0</v>
      </c>
      <c r="E2685" s="23" t="str">
        <f t="shared" si="86"/>
        <v>09/20/2019 06:00:00 PM</v>
      </c>
      <c r="F2685" s="23" t="str">
        <f t="shared" si="85"/>
        <v>Sep</v>
      </c>
    </row>
    <row r="2686" spans="1:6" x14ac:dyDescent="0.4">
      <c r="A2686" s="20">
        <f>Électricité!N6323</f>
        <v>43728</v>
      </c>
      <c r="B2686" s="21">
        <f>Électricité!O6323</f>
        <v>0.79166666666666674</v>
      </c>
      <c r="C2686" s="22">
        <f>Électricité!P6323</f>
        <v>0</v>
      </c>
      <c r="D2686" s="22">
        <f>Électricité!S6323</f>
        <v>0</v>
      </c>
      <c r="E2686" s="23" t="str">
        <f t="shared" si="86"/>
        <v>09/20/2019 07:00:00 PM</v>
      </c>
      <c r="F2686" s="23" t="str">
        <f t="shared" si="85"/>
        <v>Sep</v>
      </c>
    </row>
    <row r="2687" spans="1:6" x14ac:dyDescent="0.4">
      <c r="A2687" s="20">
        <f>Électricité!N6324</f>
        <v>43728</v>
      </c>
      <c r="B2687" s="21">
        <f>Électricité!O6324</f>
        <v>0.83333333333333337</v>
      </c>
      <c r="C2687" s="22">
        <f>Électricité!P6324</f>
        <v>0</v>
      </c>
      <c r="D2687" s="22">
        <f>Électricité!S6324</f>
        <v>0</v>
      </c>
      <c r="E2687" s="23" t="str">
        <f t="shared" si="86"/>
        <v>09/20/2019 08:00:00 PM</v>
      </c>
      <c r="F2687" s="23" t="str">
        <f t="shared" si="85"/>
        <v>Sep</v>
      </c>
    </row>
    <row r="2688" spans="1:6" x14ac:dyDescent="0.4">
      <c r="A2688" s="20">
        <f>Électricité!N6325</f>
        <v>43728</v>
      </c>
      <c r="B2688" s="21">
        <f>Électricité!O6325</f>
        <v>0.87500000000000011</v>
      </c>
      <c r="C2688" s="22">
        <f>Électricité!P6325</f>
        <v>0</v>
      </c>
      <c r="D2688" s="22">
        <f>Électricité!S6325</f>
        <v>0</v>
      </c>
      <c r="E2688" s="23" t="str">
        <f t="shared" si="86"/>
        <v>09/20/2019 09:00:00 PM</v>
      </c>
      <c r="F2688" s="23" t="str">
        <f t="shared" si="85"/>
        <v>Sep</v>
      </c>
    </row>
    <row r="2689" spans="1:6" x14ac:dyDescent="0.4">
      <c r="A2689" s="20">
        <f>Électricité!N6326</f>
        <v>43728</v>
      </c>
      <c r="B2689" s="21">
        <f>Électricité!O6326</f>
        <v>0.91666666666666674</v>
      </c>
      <c r="C2689" s="22">
        <f>Électricité!P6326</f>
        <v>0</v>
      </c>
      <c r="D2689" s="22">
        <f>Électricité!S6326</f>
        <v>0</v>
      </c>
      <c r="E2689" s="23" t="str">
        <f t="shared" si="86"/>
        <v>09/20/2019 10:00:00 PM</v>
      </c>
      <c r="F2689" s="23" t="str">
        <f t="shared" si="85"/>
        <v>Sep</v>
      </c>
    </row>
    <row r="2690" spans="1:6" x14ac:dyDescent="0.4">
      <c r="A2690" s="20">
        <f>Électricité!N6327</f>
        <v>43728</v>
      </c>
      <c r="B2690" s="21">
        <f>Électricité!O6327</f>
        <v>0.95833333333333337</v>
      </c>
      <c r="C2690" s="22">
        <f>Électricité!P6327</f>
        <v>0</v>
      </c>
      <c r="D2690" s="22">
        <f>Électricité!S6327</f>
        <v>0</v>
      </c>
      <c r="E2690" s="23" t="str">
        <f t="shared" si="86"/>
        <v>09/20/2019 11:00:00 PM</v>
      </c>
      <c r="F2690" s="23" t="str">
        <f t="shared" si="85"/>
        <v>Sep</v>
      </c>
    </row>
    <row r="2691" spans="1:6" x14ac:dyDescent="0.4">
      <c r="A2691" s="20">
        <f>Électricité!N6328</f>
        <v>43729</v>
      </c>
      <c r="B2691" s="21">
        <f>Électricité!O6328</f>
        <v>3.1225022567582528E-17</v>
      </c>
      <c r="C2691" s="22">
        <f>Électricité!P6328</f>
        <v>0</v>
      </c>
      <c r="D2691" s="22">
        <f>Électricité!S6328</f>
        <v>0</v>
      </c>
      <c r="E2691" s="23" t="str">
        <f t="shared" si="86"/>
        <v>09/21/2019 12:00:00 AM</v>
      </c>
      <c r="F2691" s="23" t="str">
        <f t="shared" ref="F2691:F2754" si="87">TEXT(A2691,"mmm")</f>
        <v>Sep</v>
      </c>
    </row>
    <row r="2692" spans="1:6" x14ac:dyDescent="0.4">
      <c r="A2692" s="20">
        <f>Électricité!N6329</f>
        <v>43729</v>
      </c>
      <c r="B2692" s="21">
        <f>Électricité!O6329</f>
        <v>4.1666666666666699E-2</v>
      </c>
      <c r="C2692" s="22">
        <f>Électricité!P6329</f>
        <v>0</v>
      </c>
      <c r="D2692" s="22">
        <f>Électricité!S6329</f>
        <v>0</v>
      </c>
      <c r="E2692" s="23" t="str">
        <f t="shared" si="86"/>
        <v>09/21/2019 01:00:00 AM</v>
      </c>
      <c r="F2692" s="23" t="str">
        <f t="shared" si="87"/>
        <v>Sep</v>
      </c>
    </row>
    <row r="2693" spans="1:6" x14ac:dyDescent="0.4">
      <c r="A2693" s="20">
        <f>Électricité!N6330</f>
        <v>43729</v>
      </c>
      <c r="B2693" s="21">
        <f>Électricité!O6330</f>
        <v>8.333333333333337E-2</v>
      </c>
      <c r="C2693" s="22">
        <f>Électricité!P6330</f>
        <v>0</v>
      </c>
      <c r="D2693" s="22">
        <f>Électricité!S6330</f>
        <v>0</v>
      </c>
      <c r="E2693" s="23" t="str">
        <f t="shared" si="86"/>
        <v>09/21/2019 02:00:00 AM</v>
      </c>
      <c r="F2693" s="23" t="str">
        <f t="shared" si="87"/>
        <v>Sep</v>
      </c>
    </row>
    <row r="2694" spans="1:6" x14ac:dyDescent="0.4">
      <c r="A2694" s="20">
        <f>Électricité!N6331</f>
        <v>43729</v>
      </c>
      <c r="B2694" s="21">
        <f>Électricité!O6331</f>
        <v>0.12500000000000006</v>
      </c>
      <c r="C2694" s="22">
        <f>Électricité!P6331</f>
        <v>0</v>
      </c>
      <c r="D2694" s="22">
        <f>Électricité!S6331</f>
        <v>0</v>
      </c>
      <c r="E2694" s="23" t="str">
        <f t="shared" si="86"/>
        <v>09/21/2019 03:00:00 AM</v>
      </c>
      <c r="F2694" s="23" t="str">
        <f t="shared" si="87"/>
        <v>Sep</v>
      </c>
    </row>
    <row r="2695" spans="1:6" x14ac:dyDescent="0.4">
      <c r="A2695" s="20">
        <f>Électricité!N6332</f>
        <v>43729</v>
      </c>
      <c r="B2695" s="21">
        <f>Électricité!O6332</f>
        <v>0.16666666666666669</v>
      </c>
      <c r="C2695" s="22">
        <f>Électricité!P6332</f>
        <v>0</v>
      </c>
      <c r="D2695" s="22">
        <f>Électricité!S6332</f>
        <v>0</v>
      </c>
      <c r="E2695" s="23" t="str">
        <f t="shared" si="86"/>
        <v>09/21/2019 04:00:00 AM</v>
      </c>
      <c r="F2695" s="23" t="str">
        <f t="shared" si="87"/>
        <v>Sep</v>
      </c>
    </row>
    <row r="2696" spans="1:6" x14ac:dyDescent="0.4">
      <c r="A2696" s="20">
        <f>Électricité!N6333</f>
        <v>43729</v>
      </c>
      <c r="B2696" s="21">
        <f>Électricité!O6333</f>
        <v>0.20833333333333337</v>
      </c>
      <c r="C2696" s="22">
        <f>Électricité!P6333</f>
        <v>0</v>
      </c>
      <c r="D2696" s="22">
        <f>Électricité!S6333</f>
        <v>0</v>
      </c>
      <c r="E2696" s="23" t="str">
        <f t="shared" si="86"/>
        <v>09/21/2019 05:00:00 AM</v>
      </c>
      <c r="F2696" s="23" t="str">
        <f t="shared" si="87"/>
        <v>Sep</v>
      </c>
    </row>
    <row r="2697" spans="1:6" x14ac:dyDescent="0.4">
      <c r="A2697" s="20">
        <f>Électricité!N6334</f>
        <v>43729</v>
      </c>
      <c r="B2697" s="21">
        <f>Électricité!O6334</f>
        <v>0.25</v>
      </c>
      <c r="C2697" s="22">
        <f>Électricité!P6334</f>
        <v>0</v>
      </c>
      <c r="D2697" s="22">
        <f>Électricité!S6334</f>
        <v>0</v>
      </c>
      <c r="E2697" s="23" t="str">
        <f t="shared" si="86"/>
        <v>09/21/2019 06:00:00 AM</v>
      </c>
      <c r="F2697" s="23" t="str">
        <f t="shared" si="87"/>
        <v>Sep</v>
      </c>
    </row>
    <row r="2698" spans="1:6" x14ac:dyDescent="0.4">
      <c r="A2698" s="20">
        <f>Électricité!N6335</f>
        <v>43729</v>
      </c>
      <c r="B2698" s="21">
        <f>Électricité!O6335</f>
        <v>0.29166666666666669</v>
      </c>
      <c r="C2698" s="22">
        <f>Électricité!P6335</f>
        <v>0</v>
      </c>
      <c r="D2698" s="22">
        <f>Électricité!S6335</f>
        <v>0</v>
      </c>
      <c r="E2698" s="23" t="str">
        <f t="shared" si="86"/>
        <v>09/21/2019 07:00:00 AM</v>
      </c>
      <c r="F2698" s="23" t="str">
        <f t="shared" si="87"/>
        <v>Sep</v>
      </c>
    </row>
    <row r="2699" spans="1:6" x14ac:dyDescent="0.4">
      <c r="A2699" s="20">
        <f>Électricité!N6336</f>
        <v>43729</v>
      </c>
      <c r="B2699" s="21">
        <f>Électricité!O6336</f>
        <v>0.33333333333333337</v>
      </c>
      <c r="C2699" s="22">
        <f>Électricité!P6336</f>
        <v>0</v>
      </c>
      <c r="D2699" s="22">
        <f>Électricité!S6336</f>
        <v>0</v>
      </c>
      <c r="E2699" s="23" t="str">
        <f t="shared" si="86"/>
        <v>09/21/2019 08:00:00 AM</v>
      </c>
      <c r="F2699" s="23" t="str">
        <f t="shared" si="87"/>
        <v>Sep</v>
      </c>
    </row>
    <row r="2700" spans="1:6" x14ac:dyDescent="0.4">
      <c r="A2700" s="20">
        <f>Électricité!N6337</f>
        <v>43729</v>
      </c>
      <c r="B2700" s="21">
        <f>Électricité!O6337</f>
        <v>0.375</v>
      </c>
      <c r="C2700" s="22">
        <f>Électricité!P6337</f>
        <v>0</v>
      </c>
      <c r="D2700" s="22">
        <f>Électricité!S6337</f>
        <v>0</v>
      </c>
      <c r="E2700" s="23" t="str">
        <f t="shared" ref="E2700:E2763" si="88">CONCATENATE(TEXT(A2700,"mm/dd/yyyy")," ",TEXT(B2700,"hh:mm:ss AM/PM"))</f>
        <v>09/21/2019 09:00:00 AM</v>
      </c>
      <c r="F2700" s="23" t="str">
        <f t="shared" si="87"/>
        <v>Sep</v>
      </c>
    </row>
    <row r="2701" spans="1:6" x14ac:dyDescent="0.4">
      <c r="A2701" s="20">
        <f>Électricité!N6338</f>
        <v>43729</v>
      </c>
      <c r="B2701" s="21">
        <f>Électricité!O6338</f>
        <v>0.41666666666666669</v>
      </c>
      <c r="C2701" s="22">
        <f>Électricité!P6338</f>
        <v>0</v>
      </c>
      <c r="D2701" s="22">
        <f>Électricité!S6338</f>
        <v>0</v>
      </c>
      <c r="E2701" s="23" t="str">
        <f t="shared" si="88"/>
        <v>09/21/2019 10:00:00 AM</v>
      </c>
      <c r="F2701" s="23" t="str">
        <f t="shared" si="87"/>
        <v>Sep</v>
      </c>
    </row>
    <row r="2702" spans="1:6" x14ac:dyDescent="0.4">
      <c r="A2702" s="20">
        <f>Électricité!N6339</f>
        <v>43729</v>
      </c>
      <c r="B2702" s="21">
        <f>Électricité!O6339</f>
        <v>0.45833333333333337</v>
      </c>
      <c r="C2702" s="22">
        <f>Électricité!P6339</f>
        <v>0</v>
      </c>
      <c r="D2702" s="22">
        <f>Électricité!S6339</f>
        <v>0</v>
      </c>
      <c r="E2702" s="23" t="str">
        <f t="shared" si="88"/>
        <v>09/21/2019 11:00:00 AM</v>
      </c>
      <c r="F2702" s="23" t="str">
        <f t="shared" si="87"/>
        <v>Sep</v>
      </c>
    </row>
    <row r="2703" spans="1:6" x14ac:dyDescent="0.4">
      <c r="A2703" s="20">
        <f>Électricité!N6340</f>
        <v>43729</v>
      </c>
      <c r="B2703" s="21">
        <f>Électricité!O6340</f>
        <v>0.50000000000000011</v>
      </c>
      <c r="C2703" s="22">
        <f>Électricité!P6340</f>
        <v>0</v>
      </c>
      <c r="D2703" s="22">
        <f>Électricité!S6340</f>
        <v>0</v>
      </c>
      <c r="E2703" s="23" t="str">
        <f t="shared" si="88"/>
        <v>09/21/2019 12:00:00 PM</v>
      </c>
      <c r="F2703" s="23" t="str">
        <f t="shared" si="87"/>
        <v>Sep</v>
      </c>
    </row>
    <row r="2704" spans="1:6" x14ac:dyDescent="0.4">
      <c r="A2704" s="20">
        <f>Électricité!N6341</f>
        <v>43729</v>
      </c>
      <c r="B2704" s="21">
        <f>Électricité!O6341</f>
        <v>0.54166666666666674</v>
      </c>
      <c r="C2704" s="22">
        <f>Électricité!P6341</f>
        <v>0</v>
      </c>
      <c r="D2704" s="22">
        <f>Électricité!S6341</f>
        <v>0</v>
      </c>
      <c r="E2704" s="23" t="str">
        <f t="shared" si="88"/>
        <v>09/21/2019 01:00:00 PM</v>
      </c>
      <c r="F2704" s="23" t="str">
        <f t="shared" si="87"/>
        <v>Sep</v>
      </c>
    </row>
    <row r="2705" spans="1:6" x14ac:dyDescent="0.4">
      <c r="A2705" s="20">
        <f>Électricité!N6342</f>
        <v>43729</v>
      </c>
      <c r="B2705" s="21">
        <f>Électricité!O6342</f>
        <v>0.58333333333333337</v>
      </c>
      <c r="C2705" s="22">
        <f>Électricité!P6342</f>
        <v>0</v>
      </c>
      <c r="D2705" s="22">
        <f>Électricité!S6342</f>
        <v>0</v>
      </c>
      <c r="E2705" s="23" t="str">
        <f t="shared" si="88"/>
        <v>09/21/2019 02:00:00 PM</v>
      </c>
      <c r="F2705" s="23" t="str">
        <f t="shared" si="87"/>
        <v>Sep</v>
      </c>
    </row>
    <row r="2706" spans="1:6" x14ac:dyDescent="0.4">
      <c r="A2706" s="20">
        <f>Électricité!N6343</f>
        <v>43729</v>
      </c>
      <c r="B2706" s="21">
        <f>Électricité!O6343</f>
        <v>0.62500000000000011</v>
      </c>
      <c r="C2706" s="22">
        <f>Électricité!P6343</f>
        <v>0</v>
      </c>
      <c r="D2706" s="22">
        <f>Électricité!S6343</f>
        <v>0</v>
      </c>
      <c r="E2706" s="23" t="str">
        <f t="shared" si="88"/>
        <v>09/21/2019 03:00:00 PM</v>
      </c>
      <c r="F2706" s="23" t="str">
        <f t="shared" si="87"/>
        <v>Sep</v>
      </c>
    </row>
    <row r="2707" spans="1:6" x14ac:dyDescent="0.4">
      <c r="A2707" s="20">
        <f>Électricité!N6344</f>
        <v>43729</v>
      </c>
      <c r="B2707" s="21">
        <f>Électricité!O6344</f>
        <v>0.66666666666666674</v>
      </c>
      <c r="C2707" s="22">
        <f>Électricité!P6344</f>
        <v>0</v>
      </c>
      <c r="D2707" s="22">
        <f>Électricité!S6344</f>
        <v>0</v>
      </c>
      <c r="E2707" s="23" t="str">
        <f t="shared" si="88"/>
        <v>09/21/2019 04:00:00 PM</v>
      </c>
      <c r="F2707" s="23" t="str">
        <f t="shared" si="87"/>
        <v>Sep</v>
      </c>
    </row>
    <row r="2708" spans="1:6" x14ac:dyDescent="0.4">
      <c r="A2708" s="20">
        <f>Électricité!N6345</f>
        <v>43729</v>
      </c>
      <c r="B2708" s="21">
        <f>Électricité!O6345</f>
        <v>0.70833333333333337</v>
      </c>
      <c r="C2708" s="22">
        <f>Électricité!P6345</f>
        <v>0</v>
      </c>
      <c r="D2708" s="22">
        <f>Électricité!S6345</f>
        <v>0</v>
      </c>
      <c r="E2708" s="23" t="str">
        <f t="shared" si="88"/>
        <v>09/21/2019 05:00:00 PM</v>
      </c>
      <c r="F2708" s="23" t="str">
        <f t="shared" si="87"/>
        <v>Sep</v>
      </c>
    </row>
    <row r="2709" spans="1:6" x14ac:dyDescent="0.4">
      <c r="A2709" s="20">
        <f>Électricité!N6346</f>
        <v>43729</v>
      </c>
      <c r="B2709" s="21">
        <f>Électricité!O6346</f>
        <v>0.75000000000000011</v>
      </c>
      <c r="C2709" s="22">
        <f>Électricité!P6346</f>
        <v>0</v>
      </c>
      <c r="D2709" s="22">
        <f>Électricité!S6346</f>
        <v>0</v>
      </c>
      <c r="E2709" s="23" t="str">
        <f t="shared" si="88"/>
        <v>09/21/2019 06:00:00 PM</v>
      </c>
      <c r="F2709" s="23" t="str">
        <f t="shared" si="87"/>
        <v>Sep</v>
      </c>
    </row>
    <row r="2710" spans="1:6" x14ac:dyDescent="0.4">
      <c r="A2710" s="20">
        <f>Électricité!N6347</f>
        <v>43729</v>
      </c>
      <c r="B2710" s="21">
        <f>Électricité!O6347</f>
        <v>0.79166666666666674</v>
      </c>
      <c r="C2710" s="22">
        <f>Électricité!P6347</f>
        <v>0</v>
      </c>
      <c r="D2710" s="22">
        <f>Électricité!S6347</f>
        <v>0</v>
      </c>
      <c r="E2710" s="23" t="str">
        <f t="shared" si="88"/>
        <v>09/21/2019 07:00:00 PM</v>
      </c>
      <c r="F2710" s="23" t="str">
        <f t="shared" si="87"/>
        <v>Sep</v>
      </c>
    </row>
    <row r="2711" spans="1:6" x14ac:dyDescent="0.4">
      <c r="A2711" s="20">
        <f>Électricité!N6348</f>
        <v>43729</v>
      </c>
      <c r="B2711" s="21">
        <f>Électricité!O6348</f>
        <v>0.83333333333333337</v>
      </c>
      <c r="C2711" s="22">
        <f>Électricité!P6348</f>
        <v>0</v>
      </c>
      <c r="D2711" s="22">
        <f>Électricité!S6348</f>
        <v>0</v>
      </c>
      <c r="E2711" s="23" t="str">
        <f t="shared" si="88"/>
        <v>09/21/2019 08:00:00 PM</v>
      </c>
      <c r="F2711" s="23" t="str">
        <f t="shared" si="87"/>
        <v>Sep</v>
      </c>
    </row>
    <row r="2712" spans="1:6" x14ac:dyDescent="0.4">
      <c r="A2712" s="20">
        <f>Électricité!N6349</f>
        <v>43729</v>
      </c>
      <c r="B2712" s="21">
        <f>Électricité!O6349</f>
        <v>0.87500000000000011</v>
      </c>
      <c r="C2712" s="22">
        <f>Électricité!P6349</f>
        <v>0</v>
      </c>
      <c r="D2712" s="22">
        <f>Électricité!S6349</f>
        <v>0</v>
      </c>
      <c r="E2712" s="23" t="str">
        <f t="shared" si="88"/>
        <v>09/21/2019 09:00:00 PM</v>
      </c>
      <c r="F2712" s="23" t="str">
        <f t="shared" si="87"/>
        <v>Sep</v>
      </c>
    </row>
    <row r="2713" spans="1:6" x14ac:dyDescent="0.4">
      <c r="A2713" s="20">
        <f>Électricité!N6350</f>
        <v>43729</v>
      </c>
      <c r="B2713" s="21">
        <f>Électricité!O6350</f>
        <v>0.91666666666666674</v>
      </c>
      <c r="C2713" s="22">
        <f>Électricité!P6350</f>
        <v>0</v>
      </c>
      <c r="D2713" s="22">
        <f>Électricité!S6350</f>
        <v>0</v>
      </c>
      <c r="E2713" s="23" t="str">
        <f t="shared" si="88"/>
        <v>09/21/2019 10:00:00 PM</v>
      </c>
      <c r="F2713" s="23" t="str">
        <f t="shared" si="87"/>
        <v>Sep</v>
      </c>
    </row>
    <row r="2714" spans="1:6" x14ac:dyDescent="0.4">
      <c r="A2714" s="20">
        <f>Électricité!N6351</f>
        <v>43729</v>
      </c>
      <c r="B2714" s="21">
        <f>Électricité!O6351</f>
        <v>0.95833333333333337</v>
      </c>
      <c r="C2714" s="22">
        <f>Électricité!P6351</f>
        <v>0</v>
      </c>
      <c r="D2714" s="22">
        <f>Électricité!S6351</f>
        <v>0</v>
      </c>
      <c r="E2714" s="23" t="str">
        <f t="shared" si="88"/>
        <v>09/21/2019 11:00:00 PM</v>
      </c>
      <c r="F2714" s="23" t="str">
        <f t="shared" si="87"/>
        <v>Sep</v>
      </c>
    </row>
    <row r="2715" spans="1:6" x14ac:dyDescent="0.4">
      <c r="A2715" s="20">
        <f>Électricité!N6352</f>
        <v>43730</v>
      </c>
      <c r="B2715" s="21">
        <f>Électricité!O6352</f>
        <v>3.1225022567582528E-17</v>
      </c>
      <c r="C2715" s="22">
        <f>Électricité!P6352</f>
        <v>0</v>
      </c>
      <c r="D2715" s="22">
        <f>Électricité!S6352</f>
        <v>0</v>
      </c>
      <c r="E2715" s="23" t="str">
        <f t="shared" si="88"/>
        <v>09/22/2019 12:00:00 AM</v>
      </c>
      <c r="F2715" s="23" t="str">
        <f t="shared" si="87"/>
        <v>Sep</v>
      </c>
    </row>
    <row r="2716" spans="1:6" x14ac:dyDescent="0.4">
      <c r="A2716" s="20">
        <f>Électricité!N6353</f>
        <v>43730</v>
      </c>
      <c r="B2716" s="21">
        <f>Électricité!O6353</f>
        <v>4.1666666666666699E-2</v>
      </c>
      <c r="C2716" s="22">
        <f>Électricité!P6353</f>
        <v>0</v>
      </c>
      <c r="D2716" s="22">
        <f>Électricité!S6353</f>
        <v>0</v>
      </c>
      <c r="E2716" s="23" t="str">
        <f t="shared" si="88"/>
        <v>09/22/2019 01:00:00 AM</v>
      </c>
      <c r="F2716" s="23" t="str">
        <f t="shared" si="87"/>
        <v>Sep</v>
      </c>
    </row>
    <row r="2717" spans="1:6" x14ac:dyDescent="0.4">
      <c r="A2717" s="20">
        <f>Électricité!N6354</f>
        <v>43730</v>
      </c>
      <c r="B2717" s="21">
        <f>Électricité!O6354</f>
        <v>8.333333333333337E-2</v>
      </c>
      <c r="C2717" s="22">
        <f>Électricité!P6354</f>
        <v>0</v>
      </c>
      <c r="D2717" s="22">
        <f>Électricité!S6354</f>
        <v>0</v>
      </c>
      <c r="E2717" s="23" t="str">
        <f t="shared" si="88"/>
        <v>09/22/2019 02:00:00 AM</v>
      </c>
      <c r="F2717" s="23" t="str">
        <f t="shared" si="87"/>
        <v>Sep</v>
      </c>
    </row>
    <row r="2718" spans="1:6" x14ac:dyDescent="0.4">
      <c r="A2718" s="20">
        <f>Électricité!N6355</f>
        <v>43730</v>
      </c>
      <c r="B2718" s="21">
        <f>Électricité!O6355</f>
        <v>0.12500000000000006</v>
      </c>
      <c r="C2718" s="22">
        <f>Électricité!P6355</f>
        <v>0</v>
      </c>
      <c r="D2718" s="22">
        <f>Électricité!S6355</f>
        <v>0</v>
      </c>
      <c r="E2718" s="23" t="str">
        <f t="shared" si="88"/>
        <v>09/22/2019 03:00:00 AM</v>
      </c>
      <c r="F2718" s="23" t="str">
        <f t="shared" si="87"/>
        <v>Sep</v>
      </c>
    </row>
    <row r="2719" spans="1:6" x14ac:dyDescent="0.4">
      <c r="A2719" s="20">
        <f>Électricité!N6356</f>
        <v>43730</v>
      </c>
      <c r="B2719" s="21">
        <f>Électricité!O6356</f>
        <v>0.16666666666666669</v>
      </c>
      <c r="C2719" s="22">
        <f>Électricité!P6356</f>
        <v>0</v>
      </c>
      <c r="D2719" s="22">
        <f>Électricité!S6356</f>
        <v>0</v>
      </c>
      <c r="E2719" s="23" t="str">
        <f t="shared" si="88"/>
        <v>09/22/2019 04:00:00 AM</v>
      </c>
      <c r="F2719" s="23" t="str">
        <f t="shared" si="87"/>
        <v>Sep</v>
      </c>
    </row>
    <row r="2720" spans="1:6" x14ac:dyDescent="0.4">
      <c r="A2720" s="20">
        <f>Électricité!N6357</f>
        <v>43730</v>
      </c>
      <c r="B2720" s="21">
        <f>Électricité!O6357</f>
        <v>0.20833333333333337</v>
      </c>
      <c r="C2720" s="22">
        <f>Électricité!P6357</f>
        <v>0</v>
      </c>
      <c r="D2720" s="22">
        <f>Électricité!S6357</f>
        <v>0</v>
      </c>
      <c r="E2720" s="23" t="str">
        <f t="shared" si="88"/>
        <v>09/22/2019 05:00:00 AM</v>
      </c>
      <c r="F2720" s="23" t="str">
        <f t="shared" si="87"/>
        <v>Sep</v>
      </c>
    </row>
    <row r="2721" spans="1:6" x14ac:dyDescent="0.4">
      <c r="A2721" s="20">
        <f>Électricité!N6358</f>
        <v>43730</v>
      </c>
      <c r="B2721" s="21">
        <f>Électricité!O6358</f>
        <v>0.25</v>
      </c>
      <c r="C2721" s="22">
        <f>Électricité!P6358</f>
        <v>0</v>
      </c>
      <c r="D2721" s="22">
        <f>Électricité!S6358</f>
        <v>0</v>
      </c>
      <c r="E2721" s="23" t="str">
        <f t="shared" si="88"/>
        <v>09/22/2019 06:00:00 AM</v>
      </c>
      <c r="F2721" s="23" t="str">
        <f t="shared" si="87"/>
        <v>Sep</v>
      </c>
    </row>
    <row r="2722" spans="1:6" x14ac:dyDescent="0.4">
      <c r="A2722" s="20">
        <f>Électricité!N6359</f>
        <v>43730</v>
      </c>
      <c r="B2722" s="21">
        <f>Électricité!O6359</f>
        <v>0.29166666666666669</v>
      </c>
      <c r="C2722" s="22">
        <f>Électricité!P6359</f>
        <v>0</v>
      </c>
      <c r="D2722" s="22">
        <f>Électricité!S6359</f>
        <v>0</v>
      </c>
      <c r="E2722" s="23" t="str">
        <f t="shared" si="88"/>
        <v>09/22/2019 07:00:00 AM</v>
      </c>
      <c r="F2722" s="23" t="str">
        <f t="shared" si="87"/>
        <v>Sep</v>
      </c>
    </row>
    <row r="2723" spans="1:6" x14ac:dyDescent="0.4">
      <c r="A2723" s="20">
        <f>Électricité!N6360</f>
        <v>43730</v>
      </c>
      <c r="B2723" s="21">
        <f>Électricité!O6360</f>
        <v>0.33333333333333337</v>
      </c>
      <c r="C2723" s="22">
        <f>Électricité!P6360</f>
        <v>0</v>
      </c>
      <c r="D2723" s="22">
        <f>Électricité!S6360</f>
        <v>0</v>
      </c>
      <c r="E2723" s="23" t="str">
        <f t="shared" si="88"/>
        <v>09/22/2019 08:00:00 AM</v>
      </c>
      <c r="F2723" s="23" t="str">
        <f t="shared" si="87"/>
        <v>Sep</v>
      </c>
    </row>
    <row r="2724" spans="1:6" x14ac:dyDescent="0.4">
      <c r="A2724" s="20">
        <f>Électricité!N6361</f>
        <v>43730</v>
      </c>
      <c r="B2724" s="21">
        <f>Électricité!O6361</f>
        <v>0.375</v>
      </c>
      <c r="C2724" s="22">
        <f>Électricité!P6361</f>
        <v>0</v>
      </c>
      <c r="D2724" s="22">
        <f>Électricité!S6361</f>
        <v>0</v>
      </c>
      <c r="E2724" s="23" t="str">
        <f t="shared" si="88"/>
        <v>09/22/2019 09:00:00 AM</v>
      </c>
      <c r="F2724" s="23" t="str">
        <f t="shared" si="87"/>
        <v>Sep</v>
      </c>
    </row>
    <row r="2725" spans="1:6" x14ac:dyDescent="0.4">
      <c r="A2725" s="20">
        <f>Électricité!N6362</f>
        <v>43730</v>
      </c>
      <c r="B2725" s="21">
        <f>Électricité!O6362</f>
        <v>0.41666666666666669</v>
      </c>
      <c r="C2725" s="22">
        <f>Électricité!P6362</f>
        <v>0</v>
      </c>
      <c r="D2725" s="22">
        <f>Électricité!S6362</f>
        <v>0</v>
      </c>
      <c r="E2725" s="23" t="str">
        <f t="shared" si="88"/>
        <v>09/22/2019 10:00:00 AM</v>
      </c>
      <c r="F2725" s="23" t="str">
        <f t="shared" si="87"/>
        <v>Sep</v>
      </c>
    </row>
    <row r="2726" spans="1:6" x14ac:dyDescent="0.4">
      <c r="A2726" s="20">
        <f>Électricité!N6363</f>
        <v>43730</v>
      </c>
      <c r="B2726" s="21">
        <f>Électricité!O6363</f>
        <v>0.45833333333333337</v>
      </c>
      <c r="C2726" s="22">
        <f>Électricité!P6363</f>
        <v>0</v>
      </c>
      <c r="D2726" s="22">
        <f>Électricité!S6363</f>
        <v>0</v>
      </c>
      <c r="E2726" s="23" t="str">
        <f t="shared" si="88"/>
        <v>09/22/2019 11:00:00 AM</v>
      </c>
      <c r="F2726" s="23" t="str">
        <f t="shared" si="87"/>
        <v>Sep</v>
      </c>
    </row>
    <row r="2727" spans="1:6" x14ac:dyDescent="0.4">
      <c r="A2727" s="20">
        <f>Électricité!N6364</f>
        <v>43730</v>
      </c>
      <c r="B2727" s="21">
        <f>Électricité!O6364</f>
        <v>0.50000000000000011</v>
      </c>
      <c r="C2727" s="22">
        <f>Électricité!P6364</f>
        <v>0</v>
      </c>
      <c r="D2727" s="22">
        <f>Électricité!S6364</f>
        <v>0</v>
      </c>
      <c r="E2727" s="23" t="str">
        <f t="shared" si="88"/>
        <v>09/22/2019 12:00:00 PM</v>
      </c>
      <c r="F2727" s="23" t="str">
        <f t="shared" si="87"/>
        <v>Sep</v>
      </c>
    </row>
    <row r="2728" spans="1:6" x14ac:dyDescent="0.4">
      <c r="A2728" s="20">
        <f>Électricité!N6365</f>
        <v>43730</v>
      </c>
      <c r="B2728" s="21">
        <f>Électricité!O6365</f>
        <v>0.54166666666666674</v>
      </c>
      <c r="C2728" s="22">
        <f>Électricité!P6365</f>
        <v>0</v>
      </c>
      <c r="D2728" s="22">
        <f>Électricité!S6365</f>
        <v>0</v>
      </c>
      <c r="E2728" s="23" t="str">
        <f t="shared" si="88"/>
        <v>09/22/2019 01:00:00 PM</v>
      </c>
      <c r="F2728" s="23" t="str">
        <f t="shared" si="87"/>
        <v>Sep</v>
      </c>
    </row>
    <row r="2729" spans="1:6" x14ac:dyDescent="0.4">
      <c r="A2729" s="20">
        <f>Électricité!N6366</f>
        <v>43730</v>
      </c>
      <c r="B2729" s="21">
        <f>Électricité!O6366</f>
        <v>0.58333333333333337</v>
      </c>
      <c r="C2729" s="22">
        <f>Électricité!P6366</f>
        <v>0</v>
      </c>
      <c r="D2729" s="22">
        <f>Électricité!S6366</f>
        <v>0</v>
      </c>
      <c r="E2729" s="23" t="str">
        <f t="shared" si="88"/>
        <v>09/22/2019 02:00:00 PM</v>
      </c>
      <c r="F2729" s="23" t="str">
        <f t="shared" si="87"/>
        <v>Sep</v>
      </c>
    </row>
    <row r="2730" spans="1:6" x14ac:dyDescent="0.4">
      <c r="A2730" s="20">
        <f>Électricité!N6367</f>
        <v>43730</v>
      </c>
      <c r="B2730" s="21">
        <f>Électricité!O6367</f>
        <v>0.62500000000000011</v>
      </c>
      <c r="C2730" s="22">
        <f>Électricité!P6367</f>
        <v>0</v>
      </c>
      <c r="D2730" s="22">
        <f>Électricité!S6367</f>
        <v>0</v>
      </c>
      <c r="E2730" s="23" t="str">
        <f t="shared" si="88"/>
        <v>09/22/2019 03:00:00 PM</v>
      </c>
      <c r="F2730" s="23" t="str">
        <f t="shared" si="87"/>
        <v>Sep</v>
      </c>
    </row>
    <row r="2731" spans="1:6" x14ac:dyDescent="0.4">
      <c r="A2731" s="20">
        <f>Électricité!N6368</f>
        <v>43730</v>
      </c>
      <c r="B2731" s="21">
        <f>Électricité!O6368</f>
        <v>0.66666666666666674</v>
      </c>
      <c r="C2731" s="22">
        <f>Électricité!P6368</f>
        <v>0</v>
      </c>
      <c r="D2731" s="22">
        <f>Électricité!S6368</f>
        <v>0</v>
      </c>
      <c r="E2731" s="23" t="str">
        <f t="shared" si="88"/>
        <v>09/22/2019 04:00:00 PM</v>
      </c>
      <c r="F2731" s="23" t="str">
        <f t="shared" si="87"/>
        <v>Sep</v>
      </c>
    </row>
    <row r="2732" spans="1:6" x14ac:dyDescent="0.4">
      <c r="A2732" s="20">
        <f>Électricité!N6369</f>
        <v>43730</v>
      </c>
      <c r="B2732" s="21">
        <f>Électricité!O6369</f>
        <v>0.70833333333333337</v>
      </c>
      <c r="C2732" s="22">
        <f>Électricité!P6369</f>
        <v>0</v>
      </c>
      <c r="D2732" s="22">
        <f>Électricité!S6369</f>
        <v>0</v>
      </c>
      <c r="E2732" s="23" t="str">
        <f t="shared" si="88"/>
        <v>09/22/2019 05:00:00 PM</v>
      </c>
      <c r="F2732" s="23" t="str">
        <f t="shared" si="87"/>
        <v>Sep</v>
      </c>
    </row>
    <row r="2733" spans="1:6" x14ac:dyDescent="0.4">
      <c r="A2733" s="20">
        <f>Électricité!N6370</f>
        <v>43730</v>
      </c>
      <c r="B2733" s="21">
        <f>Électricité!O6370</f>
        <v>0.75000000000000011</v>
      </c>
      <c r="C2733" s="22">
        <f>Électricité!P6370</f>
        <v>0</v>
      </c>
      <c r="D2733" s="22">
        <f>Électricité!S6370</f>
        <v>0</v>
      </c>
      <c r="E2733" s="23" t="str">
        <f t="shared" si="88"/>
        <v>09/22/2019 06:00:00 PM</v>
      </c>
      <c r="F2733" s="23" t="str">
        <f t="shared" si="87"/>
        <v>Sep</v>
      </c>
    </row>
    <row r="2734" spans="1:6" x14ac:dyDescent="0.4">
      <c r="A2734" s="20">
        <f>Électricité!N6371</f>
        <v>43730</v>
      </c>
      <c r="B2734" s="21">
        <f>Électricité!O6371</f>
        <v>0.79166666666666674</v>
      </c>
      <c r="C2734" s="22">
        <f>Électricité!P6371</f>
        <v>0</v>
      </c>
      <c r="D2734" s="22">
        <f>Électricité!S6371</f>
        <v>0</v>
      </c>
      <c r="E2734" s="23" t="str">
        <f t="shared" si="88"/>
        <v>09/22/2019 07:00:00 PM</v>
      </c>
      <c r="F2734" s="23" t="str">
        <f t="shared" si="87"/>
        <v>Sep</v>
      </c>
    </row>
    <row r="2735" spans="1:6" x14ac:dyDescent="0.4">
      <c r="A2735" s="20">
        <f>Électricité!N6372</f>
        <v>43730</v>
      </c>
      <c r="B2735" s="21">
        <f>Électricité!O6372</f>
        <v>0.83333333333333337</v>
      </c>
      <c r="C2735" s="22">
        <f>Électricité!P6372</f>
        <v>0</v>
      </c>
      <c r="D2735" s="22">
        <f>Électricité!S6372</f>
        <v>0</v>
      </c>
      <c r="E2735" s="23" t="str">
        <f t="shared" si="88"/>
        <v>09/22/2019 08:00:00 PM</v>
      </c>
      <c r="F2735" s="23" t="str">
        <f t="shared" si="87"/>
        <v>Sep</v>
      </c>
    </row>
    <row r="2736" spans="1:6" x14ac:dyDescent="0.4">
      <c r="A2736" s="20">
        <f>Électricité!N6373</f>
        <v>43730</v>
      </c>
      <c r="B2736" s="21">
        <f>Électricité!O6373</f>
        <v>0.87500000000000011</v>
      </c>
      <c r="C2736" s="22">
        <f>Électricité!P6373</f>
        <v>0</v>
      </c>
      <c r="D2736" s="22">
        <f>Électricité!S6373</f>
        <v>0</v>
      </c>
      <c r="E2736" s="23" t="str">
        <f t="shared" si="88"/>
        <v>09/22/2019 09:00:00 PM</v>
      </c>
      <c r="F2736" s="23" t="str">
        <f t="shared" si="87"/>
        <v>Sep</v>
      </c>
    </row>
    <row r="2737" spans="1:6" x14ac:dyDescent="0.4">
      <c r="A2737" s="20">
        <f>Électricité!N6374</f>
        <v>43730</v>
      </c>
      <c r="B2737" s="21">
        <f>Électricité!O6374</f>
        <v>0.91666666666666674</v>
      </c>
      <c r="C2737" s="22">
        <f>Électricité!P6374</f>
        <v>0</v>
      </c>
      <c r="D2737" s="22">
        <f>Électricité!S6374</f>
        <v>0</v>
      </c>
      <c r="E2737" s="23" t="str">
        <f t="shared" si="88"/>
        <v>09/22/2019 10:00:00 PM</v>
      </c>
      <c r="F2737" s="23" t="str">
        <f t="shared" si="87"/>
        <v>Sep</v>
      </c>
    </row>
    <row r="2738" spans="1:6" x14ac:dyDescent="0.4">
      <c r="A2738" s="20">
        <f>Électricité!N6375</f>
        <v>43730</v>
      </c>
      <c r="B2738" s="21">
        <f>Électricité!O6375</f>
        <v>0.95833333333333337</v>
      </c>
      <c r="C2738" s="22">
        <f>Électricité!P6375</f>
        <v>0</v>
      </c>
      <c r="D2738" s="22">
        <f>Électricité!S6375</f>
        <v>0</v>
      </c>
      <c r="E2738" s="23" t="str">
        <f t="shared" si="88"/>
        <v>09/22/2019 11:00:00 PM</v>
      </c>
      <c r="F2738" s="23" t="str">
        <f t="shared" si="87"/>
        <v>Sep</v>
      </c>
    </row>
    <row r="2739" spans="1:6" x14ac:dyDescent="0.4">
      <c r="A2739" s="20">
        <f>Électricité!N6376</f>
        <v>43731</v>
      </c>
      <c r="B2739" s="21">
        <f>Électricité!O6376</f>
        <v>3.1225022567582528E-17</v>
      </c>
      <c r="C2739" s="22">
        <f>Électricité!P6376</f>
        <v>0</v>
      </c>
      <c r="D2739" s="22">
        <f>Électricité!S6376</f>
        <v>0</v>
      </c>
      <c r="E2739" s="23" t="str">
        <f t="shared" si="88"/>
        <v>09/23/2019 12:00:00 AM</v>
      </c>
      <c r="F2739" s="23" t="str">
        <f t="shared" si="87"/>
        <v>Sep</v>
      </c>
    </row>
    <row r="2740" spans="1:6" x14ac:dyDescent="0.4">
      <c r="A2740" s="20">
        <f>Électricité!N6377</f>
        <v>43731</v>
      </c>
      <c r="B2740" s="21">
        <f>Électricité!O6377</f>
        <v>4.1666666666666699E-2</v>
      </c>
      <c r="C2740" s="22">
        <f>Électricité!P6377</f>
        <v>0</v>
      </c>
      <c r="D2740" s="22">
        <f>Électricité!S6377</f>
        <v>0</v>
      </c>
      <c r="E2740" s="23" t="str">
        <f t="shared" si="88"/>
        <v>09/23/2019 01:00:00 AM</v>
      </c>
      <c r="F2740" s="23" t="str">
        <f t="shared" si="87"/>
        <v>Sep</v>
      </c>
    </row>
    <row r="2741" spans="1:6" x14ac:dyDescent="0.4">
      <c r="A2741" s="20">
        <f>Électricité!N6378</f>
        <v>43731</v>
      </c>
      <c r="B2741" s="21">
        <f>Électricité!O6378</f>
        <v>8.333333333333337E-2</v>
      </c>
      <c r="C2741" s="22">
        <f>Électricité!P6378</f>
        <v>0</v>
      </c>
      <c r="D2741" s="22">
        <f>Électricité!S6378</f>
        <v>0</v>
      </c>
      <c r="E2741" s="23" t="str">
        <f t="shared" si="88"/>
        <v>09/23/2019 02:00:00 AM</v>
      </c>
      <c r="F2741" s="23" t="str">
        <f t="shared" si="87"/>
        <v>Sep</v>
      </c>
    </row>
    <row r="2742" spans="1:6" x14ac:dyDescent="0.4">
      <c r="A2742" s="20">
        <f>Électricité!N6379</f>
        <v>43731</v>
      </c>
      <c r="B2742" s="21">
        <f>Électricité!O6379</f>
        <v>0.12500000000000006</v>
      </c>
      <c r="C2742" s="22">
        <f>Électricité!P6379</f>
        <v>0</v>
      </c>
      <c r="D2742" s="22">
        <f>Électricité!S6379</f>
        <v>0</v>
      </c>
      <c r="E2742" s="23" t="str">
        <f t="shared" si="88"/>
        <v>09/23/2019 03:00:00 AM</v>
      </c>
      <c r="F2742" s="23" t="str">
        <f t="shared" si="87"/>
        <v>Sep</v>
      </c>
    </row>
    <row r="2743" spans="1:6" x14ac:dyDescent="0.4">
      <c r="A2743" s="20">
        <f>Électricité!N6380</f>
        <v>43731</v>
      </c>
      <c r="B2743" s="21">
        <f>Électricité!O6380</f>
        <v>0.16666666666666669</v>
      </c>
      <c r="C2743" s="22">
        <f>Électricité!P6380</f>
        <v>0</v>
      </c>
      <c r="D2743" s="22">
        <f>Électricité!S6380</f>
        <v>0</v>
      </c>
      <c r="E2743" s="23" t="str">
        <f t="shared" si="88"/>
        <v>09/23/2019 04:00:00 AM</v>
      </c>
      <c r="F2743" s="23" t="str">
        <f t="shared" si="87"/>
        <v>Sep</v>
      </c>
    </row>
    <row r="2744" spans="1:6" x14ac:dyDescent="0.4">
      <c r="A2744" s="20">
        <f>Électricité!N6381</f>
        <v>43731</v>
      </c>
      <c r="B2744" s="21">
        <f>Électricité!O6381</f>
        <v>0.20833333333333337</v>
      </c>
      <c r="C2744" s="22">
        <f>Électricité!P6381</f>
        <v>0</v>
      </c>
      <c r="D2744" s="22">
        <f>Électricité!S6381</f>
        <v>0</v>
      </c>
      <c r="E2744" s="23" t="str">
        <f t="shared" si="88"/>
        <v>09/23/2019 05:00:00 AM</v>
      </c>
      <c r="F2744" s="23" t="str">
        <f t="shared" si="87"/>
        <v>Sep</v>
      </c>
    </row>
    <row r="2745" spans="1:6" x14ac:dyDescent="0.4">
      <c r="A2745" s="20">
        <f>Électricité!N6382</f>
        <v>43731</v>
      </c>
      <c r="B2745" s="21">
        <f>Électricité!O6382</f>
        <v>0.25</v>
      </c>
      <c r="C2745" s="22">
        <f>Électricité!P6382</f>
        <v>0</v>
      </c>
      <c r="D2745" s="22">
        <f>Électricité!S6382</f>
        <v>0</v>
      </c>
      <c r="E2745" s="23" t="str">
        <f t="shared" si="88"/>
        <v>09/23/2019 06:00:00 AM</v>
      </c>
      <c r="F2745" s="23" t="str">
        <f t="shared" si="87"/>
        <v>Sep</v>
      </c>
    </row>
    <row r="2746" spans="1:6" x14ac:dyDescent="0.4">
      <c r="A2746" s="20">
        <f>Électricité!N6383</f>
        <v>43731</v>
      </c>
      <c r="B2746" s="21">
        <f>Électricité!O6383</f>
        <v>0.29166666666666669</v>
      </c>
      <c r="C2746" s="22">
        <f>Électricité!P6383</f>
        <v>0</v>
      </c>
      <c r="D2746" s="22">
        <f>Électricité!S6383</f>
        <v>0</v>
      </c>
      <c r="E2746" s="23" t="str">
        <f t="shared" si="88"/>
        <v>09/23/2019 07:00:00 AM</v>
      </c>
      <c r="F2746" s="23" t="str">
        <f t="shared" si="87"/>
        <v>Sep</v>
      </c>
    </row>
    <row r="2747" spans="1:6" x14ac:dyDescent="0.4">
      <c r="A2747" s="20">
        <f>Électricité!N6384</f>
        <v>43731</v>
      </c>
      <c r="B2747" s="21">
        <f>Électricité!O6384</f>
        <v>0.33333333333333337</v>
      </c>
      <c r="C2747" s="22">
        <f>Électricité!P6384</f>
        <v>0</v>
      </c>
      <c r="D2747" s="22">
        <f>Électricité!S6384</f>
        <v>0</v>
      </c>
      <c r="E2747" s="23" t="str">
        <f t="shared" si="88"/>
        <v>09/23/2019 08:00:00 AM</v>
      </c>
      <c r="F2747" s="23" t="str">
        <f t="shared" si="87"/>
        <v>Sep</v>
      </c>
    </row>
    <row r="2748" spans="1:6" x14ac:dyDescent="0.4">
      <c r="A2748" s="20">
        <f>Électricité!N6385</f>
        <v>43731</v>
      </c>
      <c r="B2748" s="21">
        <f>Électricité!O6385</f>
        <v>0.375</v>
      </c>
      <c r="C2748" s="22">
        <f>Électricité!P6385</f>
        <v>0</v>
      </c>
      <c r="D2748" s="22">
        <f>Électricité!S6385</f>
        <v>0</v>
      </c>
      <c r="E2748" s="23" t="str">
        <f t="shared" si="88"/>
        <v>09/23/2019 09:00:00 AM</v>
      </c>
      <c r="F2748" s="23" t="str">
        <f t="shared" si="87"/>
        <v>Sep</v>
      </c>
    </row>
    <row r="2749" spans="1:6" x14ac:dyDescent="0.4">
      <c r="A2749" s="20">
        <f>Électricité!N6386</f>
        <v>43731</v>
      </c>
      <c r="B2749" s="21">
        <f>Électricité!O6386</f>
        <v>0.41666666666666669</v>
      </c>
      <c r="C2749" s="22">
        <f>Électricité!P6386</f>
        <v>0</v>
      </c>
      <c r="D2749" s="22">
        <f>Électricité!S6386</f>
        <v>0</v>
      </c>
      <c r="E2749" s="23" t="str">
        <f t="shared" si="88"/>
        <v>09/23/2019 10:00:00 AM</v>
      </c>
      <c r="F2749" s="23" t="str">
        <f t="shared" si="87"/>
        <v>Sep</v>
      </c>
    </row>
    <row r="2750" spans="1:6" x14ac:dyDescent="0.4">
      <c r="A2750" s="20">
        <f>Électricité!N6387</f>
        <v>43731</v>
      </c>
      <c r="B2750" s="21">
        <f>Électricité!O6387</f>
        <v>0.45833333333333337</v>
      </c>
      <c r="C2750" s="22">
        <f>Électricité!P6387</f>
        <v>0</v>
      </c>
      <c r="D2750" s="22">
        <f>Électricité!S6387</f>
        <v>0</v>
      </c>
      <c r="E2750" s="23" t="str">
        <f t="shared" si="88"/>
        <v>09/23/2019 11:00:00 AM</v>
      </c>
      <c r="F2750" s="23" t="str">
        <f t="shared" si="87"/>
        <v>Sep</v>
      </c>
    </row>
    <row r="2751" spans="1:6" x14ac:dyDescent="0.4">
      <c r="A2751" s="20">
        <f>Électricité!N6388</f>
        <v>43731</v>
      </c>
      <c r="B2751" s="21">
        <f>Électricité!O6388</f>
        <v>0.50000000000000011</v>
      </c>
      <c r="C2751" s="22">
        <f>Électricité!P6388</f>
        <v>0</v>
      </c>
      <c r="D2751" s="22">
        <f>Électricité!S6388</f>
        <v>0</v>
      </c>
      <c r="E2751" s="23" t="str">
        <f t="shared" si="88"/>
        <v>09/23/2019 12:00:00 PM</v>
      </c>
      <c r="F2751" s="23" t="str">
        <f t="shared" si="87"/>
        <v>Sep</v>
      </c>
    </row>
    <row r="2752" spans="1:6" x14ac:dyDescent="0.4">
      <c r="A2752" s="20">
        <f>Électricité!N6389</f>
        <v>43731</v>
      </c>
      <c r="B2752" s="21">
        <f>Électricité!O6389</f>
        <v>0.54166666666666674</v>
      </c>
      <c r="C2752" s="22">
        <f>Électricité!P6389</f>
        <v>0</v>
      </c>
      <c r="D2752" s="22">
        <f>Électricité!S6389</f>
        <v>0</v>
      </c>
      <c r="E2752" s="23" t="str">
        <f t="shared" si="88"/>
        <v>09/23/2019 01:00:00 PM</v>
      </c>
      <c r="F2752" s="23" t="str">
        <f t="shared" si="87"/>
        <v>Sep</v>
      </c>
    </row>
    <row r="2753" spans="1:6" x14ac:dyDescent="0.4">
      <c r="A2753" s="20">
        <f>Électricité!N6390</f>
        <v>43731</v>
      </c>
      <c r="B2753" s="21">
        <f>Électricité!O6390</f>
        <v>0.58333333333333337</v>
      </c>
      <c r="C2753" s="22">
        <f>Électricité!P6390</f>
        <v>0</v>
      </c>
      <c r="D2753" s="22">
        <f>Électricité!S6390</f>
        <v>0</v>
      </c>
      <c r="E2753" s="23" t="str">
        <f t="shared" si="88"/>
        <v>09/23/2019 02:00:00 PM</v>
      </c>
      <c r="F2753" s="23" t="str">
        <f t="shared" si="87"/>
        <v>Sep</v>
      </c>
    </row>
    <row r="2754" spans="1:6" x14ac:dyDescent="0.4">
      <c r="A2754" s="20">
        <f>Électricité!N6391</f>
        <v>43731</v>
      </c>
      <c r="B2754" s="21">
        <f>Électricité!O6391</f>
        <v>0.62500000000000011</v>
      </c>
      <c r="C2754" s="22">
        <f>Électricité!P6391</f>
        <v>0</v>
      </c>
      <c r="D2754" s="22">
        <f>Électricité!S6391</f>
        <v>0</v>
      </c>
      <c r="E2754" s="23" t="str">
        <f t="shared" si="88"/>
        <v>09/23/2019 03:00:00 PM</v>
      </c>
      <c r="F2754" s="23" t="str">
        <f t="shared" si="87"/>
        <v>Sep</v>
      </c>
    </row>
    <row r="2755" spans="1:6" x14ac:dyDescent="0.4">
      <c r="A2755" s="20">
        <f>Électricité!N6392</f>
        <v>43731</v>
      </c>
      <c r="B2755" s="21">
        <f>Électricité!O6392</f>
        <v>0.66666666666666674</v>
      </c>
      <c r="C2755" s="22">
        <f>Électricité!P6392</f>
        <v>0</v>
      </c>
      <c r="D2755" s="22">
        <f>Électricité!S6392</f>
        <v>0</v>
      </c>
      <c r="E2755" s="23" t="str">
        <f t="shared" si="88"/>
        <v>09/23/2019 04:00:00 PM</v>
      </c>
      <c r="F2755" s="23" t="str">
        <f t="shared" ref="F2755:F2818" si="89">TEXT(A2755,"mmm")</f>
        <v>Sep</v>
      </c>
    </row>
    <row r="2756" spans="1:6" x14ac:dyDescent="0.4">
      <c r="A2756" s="20">
        <f>Électricité!N6393</f>
        <v>43731</v>
      </c>
      <c r="B2756" s="21">
        <f>Électricité!O6393</f>
        <v>0.70833333333333337</v>
      </c>
      <c r="C2756" s="22">
        <f>Électricité!P6393</f>
        <v>0</v>
      </c>
      <c r="D2756" s="22">
        <f>Électricité!S6393</f>
        <v>0</v>
      </c>
      <c r="E2756" s="23" t="str">
        <f t="shared" si="88"/>
        <v>09/23/2019 05:00:00 PM</v>
      </c>
      <c r="F2756" s="23" t="str">
        <f t="shared" si="89"/>
        <v>Sep</v>
      </c>
    </row>
    <row r="2757" spans="1:6" x14ac:dyDescent="0.4">
      <c r="A2757" s="20">
        <f>Électricité!N6394</f>
        <v>43731</v>
      </c>
      <c r="B2757" s="21">
        <f>Électricité!O6394</f>
        <v>0.75000000000000011</v>
      </c>
      <c r="C2757" s="22">
        <f>Électricité!P6394</f>
        <v>0</v>
      </c>
      <c r="D2757" s="22">
        <f>Électricité!S6394</f>
        <v>0</v>
      </c>
      <c r="E2757" s="23" t="str">
        <f t="shared" si="88"/>
        <v>09/23/2019 06:00:00 PM</v>
      </c>
      <c r="F2757" s="23" t="str">
        <f t="shared" si="89"/>
        <v>Sep</v>
      </c>
    </row>
    <row r="2758" spans="1:6" x14ac:dyDescent="0.4">
      <c r="A2758" s="20">
        <f>Électricité!N6395</f>
        <v>43731</v>
      </c>
      <c r="B2758" s="21">
        <f>Électricité!O6395</f>
        <v>0.79166666666666674</v>
      </c>
      <c r="C2758" s="22">
        <f>Électricité!P6395</f>
        <v>0</v>
      </c>
      <c r="D2758" s="22">
        <f>Électricité!S6395</f>
        <v>0</v>
      </c>
      <c r="E2758" s="23" t="str">
        <f t="shared" si="88"/>
        <v>09/23/2019 07:00:00 PM</v>
      </c>
      <c r="F2758" s="23" t="str">
        <f t="shared" si="89"/>
        <v>Sep</v>
      </c>
    </row>
    <row r="2759" spans="1:6" x14ac:dyDescent="0.4">
      <c r="A2759" s="20">
        <f>Électricité!N6396</f>
        <v>43731</v>
      </c>
      <c r="B2759" s="21">
        <f>Électricité!O6396</f>
        <v>0.83333333333333337</v>
      </c>
      <c r="C2759" s="22">
        <f>Électricité!P6396</f>
        <v>0</v>
      </c>
      <c r="D2759" s="22">
        <f>Électricité!S6396</f>
        <v>0</v>
      </c>
      <c r="E2759" s="23" t="str">
        <f t="shared" si="88"/>
        <v>09/23/2019 08:00:00 PM</v>
      </c>
      <c r="F2759" s="23" t="str">
        <f t="shared" si="89"/>
        <v>Sep</v>
      </c>
    </row>
    <row r="2760" spans="1:6" x14ac:dyDescent="0.4">
      <c r="A2760" s="20">
        <f>Électricité!N6397</f>
        <v>43731</v>
      </c>
      <c r="B2760" s="21">
        <f>Électricité!O6397</f>
        <v>0.87500000000000011</v>
      </c>
      <c r="C2760" s="22">
        <f>Électricité!P6397</f>
        <v>0</v>
      </c>
      <c r="D2760" s="22">
        <f>Électricité!S6397</f>
        <v>0</v>
      </c>
      <c r="E2760" s="23" t="str">
        <f t="shared" si="88"/>
        <v>09/23/2019 09:00:00 PM</v>
      </c>
      <c r="F2760" s="23" t="str">
        <f t="shared" si="89"/>
        <v>Sep</v>
      </c>
    </row>
    <row r="2761" spans="1:6" x14ac:dyDescent="0.4">
      <c r="A2761" s="20">
        <f>Électricité!N6398</f>
        <v>43731</v>
      </c>
      <c r="B2761" s="21">
        <f>Électricité!O6398</f>
        <v>0.91666666666666674</v>
      </c>
      <c r="C2761" s="22">
        <f>Électricité!P6398</f>
        <v>0</v>
      </c>
      <c r="D2761" s="22">
        <f>Électricité!S6398</f>
        <v>0</v>
      </c>
      <c r="E2761" s="23" t="str">
        <f t="shared" si="88"/>
        <v>09/23/2019 10:00:00 PM</v>
      </c>
      <c r="F2761" s="23" t="str">
        <f t="shared" si="89"/>
        <v>Sep</v>
      </c>
    </row>
    <row r="2762" spans="1:6" x14ac:dyDescent="0.4">
      <c r="A2762" s="20">
        <f>Électricité!N6399</f>
        <v>43731</v>
      </c>
      <c r="B2762" s="21">
        <f>Électricité!O6399</f>
        <v>0.95833333333333337</v>
      </c>
      <c r="C2762" s="22">
        <f>Électricité!P6399</f>
        <v>0</v>
      </c>
      <c r="D2762" s="22">
        <f>Électricité!S6399</f>
        <v>0</v>
      </c>
      <c r="E2762" s="23" t="str">
        <f t="shared" si="88"/>
        <v>09/23/2019 11:00:00 PM</v>
      </c>
      <c r="F2762" s="23" t="str">
        <f t="shared" si="89"/>
        <v>Sep</v>
      </c>
    </row>
    <row r="2763" spans="1:6" x14ac:dyDescent="0.4">
      <c r="A2763" s="20">
        <f>Électricité!N6400</f>
        <v>43732</v>
      </c>
      <c r="B2763" s="21">
        <f>Électricité!O6400</f>
        <v>3.1225022567582528E-17</v>
      </c>
      <c r="C2763" s="22">
        <f>Électricité!P6400</f>
        <v>0</v>
      </c>
      <c r="D2763" s="22">
        <f>Électricité!S6400</f>
        <v>0</v>
      </c>
      <c r="E2763" s="23" t="str">
        <f t="shared" si="88"/>
        <v>09/24/2019 12:00:00 AM</v>
      </c>
      <c r="F2763" s="23" t="str">
        <f t="shared" si="89"/>
        <v>Sep</v>
      </c>
    </row>
    <row r="2764" spans="1:6" x14ac:dyDescent="0.4">
      <c r="A2764" s="20">
        <f>Électricité!N6401</f>
        <v>43732</v>
      </c>
      <c r="B2764" s="21">
        <f>Électricité!O6401</f>
        <v>4.1666666666666699E-2</v>
      </c>
      <c r="C2764" s="22">
        <f>Électricité!P6401</f>
        <v>0</v>
      </c>
      <c r="D2764" s="22">
        <f>Électricité!S6401</f>
        <v>0</v>
      </c>
      <c r="E2764" s="23" t="str">
        <f t="shared" ref="E2764:E2827" si="90">CONCATENATE(TEXT(A2764,"mm/dd/yyyy")," ",TEXT(B2764,"hh:mm:ss AM/PM"))</f>
        <v>09/24/2019 01:00:00 AM</v>
      </c>
      <c r="F2764" s="23" t="str">
        <f t="shared" si="89"/>
        <v>Sep</v>
      </c>
    </row>
    <row r="2765" spans="1:6" x14ac:dyDescent="0.4">
      <c r="A2765" s="20">
        <f>Électricité!N6402</f>
        <v>43732</v>
      </c>
      <c r="B2765" s="21">
        <f>Électricité!O6402</f>
        <v>8.333333333333337E-2</v>
      </c>
      <c r="C2765" s="22">
        <f>Électricité!P6402</f>
        <v>0</v>
      </c>
      <c r="D2765" s="22">
        <f>Électricité!S6402</f>
        <v>0</v>
      </c>
      <c r="E2765" s="23" t="str">
        <f t="shared" si="90"/>
        <v>09/24/2019 02:00:00 AM</v>
      </c>
      <c r="F2765" s="23" t="str">
        <f t="shared" si="89"/>
        <v>Sep</v>
      </c>
    </row>
    <row r="2766" spans="1:6" x14ac:dyDescent="0.4">
      <c r="A2766" s="20">
        <f>Électricité!N6403</f>
        <v>43732</v>
      </c>
      <c r="B2766" s="21">
        <f>Électricité!O6403</f>
        <v>0.12500000000000006</v>
      </c>
      <c r="C2766" s="22">
        <f>Électricité!P6403</f>
        <v>0</v>
      </c>
      <c r="D2766" s="22">
        <f>Électricité!S6403</f>
        <v>0</v>
      </c>
      <c r="E2766" s="23" t="str">
        <f t="shared" si="90"/>
        <v>09/24/2019 03:00:00 AM</v>
      </c>
      <c r="F2766" s="23" t="str">
        <f t="shared" si="89"/>
        <v>Sep</v>
      </c>
    </row>
    <row r="2767" spans="1:6" x14ac:dyDescent="0.4">
      <c r="A2767" s="20">
        <f>Électricité!N6404</f>
        <v>43732</v>
      </c>
      <c r="B2767" s="21">
        <f>Électricité!O6404</f>
        <v>0.16666666666666669</v>
      </c>
      <c r="C2767" s="22">
        <f>Électricité!P6404</f>
        <v>0</v>
      </c>
      <c r="D2767" s="22">
        <f>Électricité!S6404</f>
        <v>0</v>
      </c>
      <c r="E2767" s="23" t="str">
        <f t="shared" si="90"/>
        <v>09/24/2019 04:00:00 AM</v>
      </c>
      <c r="F2767" s="23" t="str">
        <f t="shared" si="89"/>
        <v>Sep</v>
      </c>
    </row>
    <row r="2768" spans="1:6" x14ac:dyDescent="0.4">
      <c r="A2768" s="20">
        <f>Électricité!N6405</f>
        <v>43732</v>
      </c>
      <c r="B2768" s="21">
        <f>Électricité!O6405</f>
        <v>0.20833333333333337</v>
      </c>
      <c r="C2768" s="22">
        <f>Électricité!P6405</f>
        <v>0</v>
      </c>
      <c r="D2768" s="22">
        <f>Électricité!S6405</f>
        <v>0</v>
      </c>
      <c r="E2768" s="23" t="str">
        <f t="shared" si="90"/>
        <v>09/24/2019 05:00:00 AM</v>
      </c>
      <c r="F2768" s="23" t="str">
        <f t="shared" si="89"/>
        <v>Sep</v>
      </c>
    </row>
    <row r="2769" spans="1:6" x14ac:dyDescent="0.4">
      <c r="A2769" s="20">
        <f>Électricité!N6406</f>
        <v>43732</v>
      </c>
      <c r="B2769" s="21">
        <f>Électricité!O6406</f>
        <v>0.25</v>
      </c>
      <c r="C2769" s="22">
        <f>Électricité!P6406</f>
        <v>0</v>
      </c>
      <c r="D2769" s="22">
        <f>Électricité!S6406</f>
        <v>0</v>
      </c>
      <c r="E2769" s="23" t="str">
        <f t="shared" si="90"/>
        <v>09/24/2019 06:00:00 AM</v>
      </c>
      <c r="F2769" s="23" t="str">
        <f t="shared" si="89"/>
        <v>Sep</v>
      </c>
    </row>
    <row r="2770" spans="1:6" x14ac:dyDescent="0.4">
      <c r="A2770" s="20">
        <f>Électricité!N6407</f>
        <v>43732</v>
      </c>
      <c r="B2770" s="21">
        <f>Électricité!O6407</f>
        <v>0.29166666666666669</v>
      </c>
      <c r="C2770" s="22">
        <f>Électricité!P6407</f>
        <v>0</v>
      </c>
      <c r="D2770" s="22">
        <f>Électricité!S6407</f>
        <v>0</v>
      </c>
      <c r="E2770" s="23" t="str">
        <f t="shared" si="90"/>
        <v>09/24/2019 07:00:00 AM</v>
      </c>
      <c r="F2770" s="23" t="str">
        <f t="shared" si="89"/>
        <v>Sep</v>
      </c>
    </row>
    <row r="2771" spans="1:6" x14ac:dyDescent="0.4">
      <c r="A2771" s="20">
        <f>Électricité!N6408</f>
        <v>43732</v>
      </c>
      <c r="B2771" s="21">
        <f>Électricité!O6408</f>
        <v>0.33333333333333337</v>
      </c>
      <c r="C2771" s="22">
        <f>Électricité!P6408</f>
        <v>0</v>
      </c>
      <c r="D2771" s="22">
        <f>Électricité!S6408</f>
        <v>0</v>
      </c>
      <c r="E2771" s="23" t="str">
        <f t="shared" si="90"/>
        <v>09/24/2019 08:00:00 AM</v>
      </c>
      <c r="F2771" s="23" t="str">
        <f t="shared" si="89"/>
        <v>Sep</v>
      </c>
    </row>
    <row r="2772" spans="1:6" x14ac:dyDescent="0.4">
      <c r="A2772" s="20">
        <f>Électricité!N6409</f>
        <v>43732</v>
      </c>
      <c r="B2772" s="21">
        <f>Électricité!O6409</f>
        <v>0.375</v>
      </c>
      <c r="C2772" s="22">
        <f>Électricité!P6409</f>
        <v>0</v>
      </c>
      <c r="D2772" s="22">
        <f>Électricité!S6409</f>
        <v>0</v>
      </c>
      <c r="E2772" s="23" t="str">
        <f t="shared" si="90"/>
        <v>09/24/2019 09:00:00 AM</v>
      </c>
      <c r="F2772" s="23" t="str">
        <f t="shared" si="89"/>
        <v>Sep</v>
      </c>
    </row>
    <row r="2773" spans="1:6" x14ac:dyDescent="0.4">
      <c r="A2773" s="20">
        <f>Électricité!N6410</f>
        <v>43732</v>
      </c>
      <c r="B2773" s="21">
        <f>Électricité!O6410</f>
        <v>0.41666666666666669</v>
      </c>
      <c r="C2773" s="22">
        <f>Électricité!P6410</f>
        <v>0</v>
      </c>
      <c r="D2773" s="22">
        <f>Électricité!S6410</f>
        <v>0</v>
      </c>
      <c r="E2773" s="23" t="str">
        <f t="shared" si="90"/>
        <v>09/24/2019 10:00:00 AM</v>
      </c>
      <c r="F2773" s="23" t="str">
        <f t="shared" si="89"/>
        <v>Sep</v>
      </c>
    </row>
    <row r="2774" spans="1:6" x14ac:dyDescent="0.4">
      <c r="A2774" s="20">
        <f>Électricité!N6411</f>
        <v>43732</v>
      </c>
      <c r="B2774" s="21">
        <f>Électricité!O6411</f>
        <v>0.45833333333333337</v>
      </c>
      <c r="C2774" s="22">
        <f>Électricité!P6411</f>
        <v>0</v>
      </c>
      <c r="D2774" s="22">
        <f>Électricité!S6411</f>
        <v>0</v>
      </c>
      <c r="E2774" s="23" t="str">
        <f t="shared" si="90"/>
        <v>09/24/2019 11:00:00 AM</v>
      </c>
      <c r="F2774" s="23" t="str">
        <f t="shared" si="89"/>
        <v>Sep</v>
      </c>
    </row>
    <row r="2775" spans="1:6" x14ac:dyDescent="0.4">
      <c r="A2775" s="20">
        <f>Électricité!N6412</f>
        <v>43732</v>
      </c>
      <c r="B2775" s="21">
        <f>Électricité!O6412</f>
        <v>0.50000000000000011</v>
      </c>
      <c r="C2775" s="22">
        <f>Électricité!P6412</f>
        <v>0</v>
      </c>
      <c r="D2775" s="22">
        <f>Électricité!S6412</f>
        <v>0</v>
      </c>
      <c r="E2775" s="23" t="str">
        <f t="shared" si="90"/>
        <v>09/24/2019 12:00:00 PM</v>
      </c>
      <c r="F2775" s="23" t="str">
        <f t="shared" si="89"/>
        <v>Sep</v>
      </c>
    </row>
    <row r="2776" spans="1:6" x14ac:dyDescent="0.4">
      <c r="A2776" s="20">
        <f>Électricité!N6413</f>
        <v>43732</v>
      </c>
      <c r="B2776" s="21">
        <f>Électricité!O6413</f>
        <v>0.54166666666666674</v>
      </c>
      <c r="C2776" s="22">
        <f>Électricité!P6413</f>
        <v>0</v>
      </c>
      <c r="D2776" s="22">
        <f>Électricité!S6413</f>
        <v>0</v>
      </c>
      <c r="E2776" s="23" t="str">
        <f t="shared" si="90"/>
        <v>09/24/2019 01:00:00 PM</v>
      </c>
      <c r="F2776" s="23" t="str">
        <f t="shared" si="89"/>
        <v>Sep</v>
      </c>
    </row>
    <row r="2777" spans="1:6" x14ac:dyDescent="0.4">
      <c r="A2777" s="20">
        <f>Électricité!N6414</f>
        <v>43732</v>
      </c>
      <c r="B2777" s="21">
        <f>Électricité!O6414</f>
        <v>0.58333333333333337</v>
      </c>
      <c r="C2777" s="22">
        <f>Électricité!P6414</f>
        <v>0</v>
      </c>
      <c r="D2777" s="22">
        <f>Électricité!S6414</f>
        <v>0</v>
      </c>
      <c r="E2777" s="23" t="str">
        <f t="shared" si="90"/>
        <v>09/24/2019 02:00:00 PM</v>
      </c>
      <c r="F2777" s="23" t="str">
        <f t="shared" si="89"/>
        <v>Sep</v>
      </c>
    </row>
    <row r="2778" spans="1:6" x14ac:dyDescent="0.4">
      <c r="A2778" s="20">
        <f>Électricité!N6415</f>
        <v>43732</v>
      </c>
      <c r="B2778" s="21">
        <f>Électricité!O6415</f>
        <v>0.62500000000000011</v>
      </c>
      <c r="C2778" s="22">
        <f>Électricité!P6415</f>
        <v>0</v>
      </c>
      <c r="D2778" s="22">
        <f>Électricité!S6415</f>
        <v>0</v>
      </c>
      <c r="E2778" s="23" t="str">
        <f t="shared" si="90"/>
        <v>09/24/2019 03:00:00 PM</v>
      </c>
      <c r="F2778" s="23" t="str">
        <f t="shared" si="89"/>
        <v>Sep</v>
      </c>
    </row>
    <row r="2779" spans="1:6" x14ac:dyDescent="0.4">
      <c r="A2779" s="20">
        <f>Électricité!N6416</f>
        <v>43732</v>
      </c>
      <c r="B2779" s="21">
        <f>Électricité!O6416</f>
        <v>0.66666666666666674</v>
      </c>
      <c r="C2779" s="22">
        <f>Électricité!P6416</f>
        <v>0</v>
      </c>
      <c r="D2779" s="22">
        <f>Électricité!S6416</f>
        <v>0</v>
      </c>
      <c r="E2779" s="23" t="str">
        <f t="shared" si="90"/>
        <v>09/24/2019 04:00:00 PM</v>
      </c>
      <c r="F2779" s="23" t="str">
        <f t="shared" si="89"/>
        <v>Sep</v>
      </c>
    </row>
    <row r="2780" spans="1:6" x14ac:dyDescent="0.4">
      <c r="A2780" s="20">
        <f>Électricité!N6417</f>
        <v>43732</v>
      </c>
      <c r="B2780" s="21">
        <f>Électricité!O6417</f>
        <v>0.70833333333333337</v>
      </c>
      <c r="C2780" s="22">
        <f>Électricité!P6417</f>
        <v>0</v>
      </c>
      <c r="D2780" s="22">
        <f>Électricité!S6417</f>
        <v>0</v>
      </c>
      <c r="E2780" s="23" t="str">
        <f t="shared" si="90"/>
        <v>09/24/2019 05:00:00 PM</v>
      </c>
      <c r="F2780" s="23" t="str">
        <f t="shared" si="89"/>
        <v>Sep</v>
      </c>
    </row>
    <row r="2781" spans="1:6" x14ac:dyDescent="0.4">
      <c r="A2781" s="20">
        <f>Électricité!N6418</f>
        <v>43732</v>
      </c>
      <c r="B2781" s="21">
        <f>Électricité!O6418</f>
        <v>0.75000000000000011</v>
      </c>
      <c r="C2781" s="22">
        <f>Électricité!P6418</f>
        <v>0</v>
      </c>
      <c r="D2781" s="22">
        <f>Électricité!S6418</f>
        <v>0</v>
      </c>
      <c r="E2781" s="23" t="str">
        <f t="shared" si="90"/>
        <v>09/24/2019 06:00:00 PM</v>
      </c>
      <c r="F2781" s="23" t="str">
        <f t="shared" si="89"/>
        <v>Sep</v>
      </c>
    </row>
    <row r="2782" spans="1:6" x14ac:dyDescent="0.4">
      <c r="A2782" s="20">
        <f>Électricité!N6419</f>
        <v>43732</v>
      </c>
      <c r="B2782" s="21">
        <f>Électricité!O6419</f>
        <v>0.79166666666666674</v>
      </c>
      <c r="C2782" s="22">
        <f>Électricité!P6419</f>
        <v>0</v>
      </c>
      <c r="D2782" s="22">
        <f>Électricité!S6419</f>
        <v>0</v>
      </c>
      <c r="E2782" s="23" t="str">
        <f t="shared" si="90"/>
        <v>09/24/2019 07:00:00 PM</v>
      </c>
      <c r="F2782" s="23" t="str">
        <f t="shared" si="89"/>
        <v>Sep</v>
      </c>
    </row>
    <row r="2783" spans="1:6" x14ac:dyDescent="0.4">
      <c r="A2783" s="20">
        <f>Électricité!N6420</f>
        <v>43732</v>
      </c>
      <c r="B2783" s="21">
        <f>Électricité!O6420</f>
        <v>0.83333333333333337</v>
      </c>
      <c r="C2783" s="22">
        <f>Électricité!P6420</f>
        <v>0</v>
      </c>
      <c r="D2783" s="22">
        <f>Électricité!S6420</f>
        <v>0</v>
      </c>
      <c r="E2783" s="23" t="str">
        <f t="shared" si="90"/>
        <v>09/24/2019 08:00:00 PM</v>
      </c>
      <c r="F2783" s="23" t="str">
        <f t="shared" si="89"/>
        <v>Sep</v>
      </c>
    </row>
    <row r="2784" spans="1:6" x14ac:dyDescent="0.4">
      <c r="A2784" s="20">
        <f>Électricité!N6421</f>
        <v>43732</v>
      </c>
      <c r="B2784" s="21">
        <f>Électricité!O6421</f>
        <v>0.87500000000000011</v>
      </c>
      <c r="C2784" s="22">
        <f>Électricité!P6421</f>
        <v>0</v>
      </c>
      <c r="D2784" s="22">
        <f>Électricité!S6421</f>
        <v>0</v>
      </c>
      <c r="E2784" s="23" t="str">
        <f t="shared" si="90"/>
        <v>09/24/2019 09:00:00 PM</v>
      </c>
      <c r="F2784" s="23" t="str">
        <f t="shared" si="89"/>
        <v>Sep</v>
      </c>
    </row>
    <row r="2785" spans="1:6" x14ac:dyDescent="0.4">
      <c r="A2785" s="20">
        <f>Électricité!N6422</f>
        <v>43732</v>
      </c>
      <c r="B2785" s="21">
        <f>Électricité!O6422</f>
        <v>0.91666666666666674</v>
      </c>
      <c r="C2785" s="22">
        <f>Électricité!P6422</f>
        <v>0</v>
      </c>
      <c r="D2785" s="22">
        <f>Électricité!S6422</f>
        <v>0</v>
      </c>
      <c r="E2785" s="23" t="str">
        <f t="shared" si="90"/>
        <v>09/24/2019 10:00:00 PM</v>
      </c>
      <c r="F2785" s="23" t="str">
        <f t="shared" si="89"/>
        <v>Sep</v>
      </c>
    </row>
    <row r="2786" spans="1:6" x14ac:dyDescent="0.4">
      <c r="A2786" s="20">
        <f>Électricité!N6423</f>
        <v>43732</v>
      </c>
      <c r="B2786" s="21">
        <f>Électricité!O6423</f>
        <v>0.95833333333333337</v>
      </c>
      <c r="C2786" s="22">
        <f>Électricité!P6423</f>
        <v>0</v>
      </c>
      <c r="D2786" s="22">
        <f>Électricité!S6423</f>
        <v>0</v>
      </c>
      <c r="E2786" s="23" t="str">
        <f t="shared" si="90"/>
        <v>09/24/2019 11:00:00 PM</v>
      </c>
      <c r="F2786" s="23" t="str">
        <f t="shared" si="89"/>
        <v>Sep</v>
      </c>
    </row>
    <row r="2787" spans="1:6" x14ac:dyDescent="0.4">
      <c r="A2787" s="20">
        <f>Électricité!N6424</f>
        <v>43733</v>
      </c>
      <c r="B2787" s="21">
        <f>Électricité!O6424</f>
        <v>3.1225022567582528E-17</v>
      </c>
      <c r="C2787" s="22">
        <f>Électricité!P6424</f>
        <v>0</v>
      </c>
      <c r="D2787" s="22">
        <f>Électricité!S6424</f>
        <v>0</v>
      </c>
      <c r="E2787" s="23" t="str">
        <f t="shared" si="90"/>
        <v>09/25/2019 12:00:00 AM</v>
      </c>
      <c r="F2787" s="23" t="str">
        <f t="shared" si="89"/>
        <v>Sep</v>
      </c>
    </row>
    <row r="2788" spans="1:6" x14ac:dyDescent="0.4">
      <c r="A2788" s="20">
        <f>Électricité!N6425</f>
        <v>43733</v>
      </c>
      <c r="B2788" s="21">
        <f>Électricité!O6425</f>
        <v>4.1666666666666699E-2</v>
      </c>
      <c r="C2788" s="22">
        <f>Électricité!P6425</f>
        <v>0</v>
      </c>
      <c r="D2788" s="22">
        <f>Électricité!S6425</f>
        <v>0</v>
      </c>
      <c r="E2788" s="23" t="str">
        <f t="shared" si="90"/>
        <v>09/25/2019 01:00:00 AM</v>
      </c>
      <c r="F2788" s="23" t="str">
        <f t="shared" si="89"/>
        <v>Sep</v>
      </c>
    </row>
    <row r="2789" spans="1:6" x14ac:dyDescent="0.4">
      <c r="A2789" s="20">
        <f>Électricité!N6426</f>
        <v>43733</v>
      </c>
      <c r="B2789" s="21">
        <f>Électricité!O6426</f>
        <v>8.333333333333337E-2</v>
      </c>
      <c r="C2789" s="22">
        <f>Électricité!P6426</f>
        <v>0</v>
      </c>
      <c r="D2789" s="22">
        <f>Électricité!S6426</f>
        <v>0</v>
      </c>
      <c r="E2789" s="23" t="str">
        <f t="shared" si="90"/>
        <v>09/25/2019 02:00:00 AM</v>
      </c>
      <c r="F2789" s="23" t="str">
        <f t="shared" si="89"/>
        <v>Sep</v>
      </c>
    </row>
    <row r="2790" spans="1:6" x14ac:dyDescent="0.4">
      <c r="A2790" s="20">
        <f>Électricité!N6427</f>
        <v>43733</v>
      </c>
      <c r="B2790" s="21">
        <f>Électricité!O6427</f>
        <v>0.12500000000000006</v>
      </c>
      <c r="C2790" s="22">
        <f>Électricité!P6427</f>
        <v>0</v>
      </c>
      <c r="D2790" s="22">
        <f>Électricité!S6427</f>
        <v>0</v>
      </c>
      <c r="E2790" s="23" t="str">
        <f t="shared" si="90"/>
        <v>09/25/2019 03:00:00 AM</v>
      </c>
      <c r="F2790" s="23" t="str">
        <f t="shared" si="89"/>
        <v>Sep</v>
      </c>
    </row>
    <row r="2791" spans="1:6" x14ac:dyDescent="0.4">
      <c r="A2791" s="20">
        <f>Électricité!N6428</f>
        <v>43733</v>
      </c>
      <c r="B2791" s="21">
        <f>Électricité!O6428</f>
        <v>0.16666666666666669</v>
      </c>
      <c r="C2791" s="22">
        <f>Électricité!P6428</f>
        <v>0</v>
      </c>
      <c r="D2791" s="22">
        <f>Électricité!S6428</f>
        <v>0</v>
      </c>
      <c r="E2791" s="23" t="str">
        <f t="shared" si="90"/>
        <v>09/25/2019 04:00:00 AM</v>
      </c>
      <c r="F2791" s="23" t="str">
        <f t="shared" si="89"/>
        <v>Sep</v>
      </c>
    </row>
    <row r="2792" spans="1:6" x14ac:dyDescent="0.4">
      <c r="A2792" s="20">
        <f>Électricité!N6429</f>
        <v>43733</v>
      </c>
      <c r="B2792" s="21">
        <f>Électricité!O6429</f>
        <v>0.20833333333333337</v>
      </c>
      <c r="C2792" s="22">
        <f>Électricité!P6429</f>
        <v>0</v>
      </c>
      <c r="D2792" s="22">
        <f>Électricité!S6429</f>
        <v>0</v>
      </c>
      <c r="E2792" s="23" t="str">
        <f t="shared" si="90"/>
        <v>09/25/2019 05:00:00 AM</v>
      </c>
      <c r="F2792" s="23" t="str">
        <f t="shared" si="89"/>
        <v>Sep</v>
      </c>
    </row>
    <row r="2793" spans="1:6" x14ac:dyDescent="0.4">
      <c r="A2793" s="20">
        <f>Électricité!N6430</f>
        <v>43733</v>
      </c>
      <c r="B2793" s="21">
        <f>Électricité!O6430</f>
        <v>0.25</v>
      </c>
      <c r="C2793" s="22">
        <f>Électricité!P6430</f>
        <v>0</v>
      </c>
      <c r="D2793" s="22">
        <f>Électricité!S6430</f>
        <v>0</v>
      </c>
      <c r="E2793" s="23" t="str">
        <f t="shared" si="90"/>
        <v>09/25/2019 06:00:00 AM</v>
      </c>
      <c r="F2793" s="23" t="str">
        <f t="shared" si="89"/>
        <v>Sep</v>
      </c>
    </row>
    <row r="2794" spans="1:6" x14ac:dyDescent="0.4">
      <c r="A2794" s="20">
        <f>Électricité!N6431</f>
        <v>43733</v>
      </c>
      <c r="B2794" s="21">
        <f>Électricité!O6431</f>
        <v>0.29166666666666669</v>
      </c>
      <c r="C2794" s="22">
        <f>Électricité!P6431</f>
        <v>0</v>
      </c>
      <c r="D2794" s="22">
        <f>Électricité!S6431</f>
        <v>0</v>
      </c>
      <c r="E2794" s="23" t="str">
        <f t="shared" si="90"/>
        <v>09/25/2019 07:00:00 AM</v>
      </c>
      <c r="F2794" s="23" t="str">
        <f t="shared" si="89"/>
        <v>Sep</v>
      </c>
    </row>
    <row r="2795" spans="1:6" x14ac:dyDescent="0.4">
      <c r="A2795" s="20">
        <f>Électricité!N6432</f>
        <v>43733</v>
      </c>
      <c r="B2795" s="21">
        <f>Électricité!O6432</f>
        <v>0.33333333333333337</v>
      </c>
      <c r="C2795" s="22">
        <f>Électricité!P6432</f>
        <v>0</v>
      </c>
      <c r="D2795" s="22">
        <f>Électricité!S6432</f>
        <v>0</v>
      </c>
      <c r="E2795" s="23" t="str">
        <f t="shared" si="90"/>
        <v>09/25/2019 08:00:00 AM</v>
      </c>
      <c r="F2795" s="23" t="str">
        <f t="shared" si="89"/>
        <v>Sep</v>
      </c>
    </row>
    <row r="2796" spans="1:6" x14ac:dyDescent="0.4">
      <c r="A2796" s="20">
        <f>Électricité!N6433</f>
        <v>43733</v>
      </c>
      <c r="B2796" s="21">
        <f>Électricité!O6433</f>
        <v>0.375</v>
      </c>
      <c r="C2796" s="22">
        <f>Électricité!P6433</f>
        <v>0</v>
      </c>
      <c r="D2796" s="22">
        <f>Électricité!S6433</f>
        <v>0</v>
      </c>
      <c r="E2796" s="23" t="str">
        <f t="shared" si="90"/>
        <v>09/25/2019 09:00:00 AM</v>
      </c>
      <c r="F2796" s="23" t="str">
        <f t="shared" si="89"/>
        <v>Sep</v>
      </c>
    </row>
    <row r="2797" spans="1:6" x14ac:dyDescent="0.4">
      <c r="A2797" s="20">
        <f>Électricité!N6434</f>
        <v>43733</v>
      </c>
      <c r="B2797" s="21">
        <f>Électricité!O6434</f>
        <v>0.41666666666666669</v>
      </c>
      <c r="C2797" s="22">
        <f>Électricité!P6434</f>
        <v>0</v>
      </c>
      <c r="D2797" s="22">
        <f>Électricité!S6434</f>
        <v>0</v>
      </c>
      <c r="E2797" s="23" t="str">
        <f t="shared" si="90"/>
        <v>09/25/2019 10:00:00 AM</v>
      </c>
      <c r="F2797" s="23" t="str">
        <f t="shared" si="89"/>
        <v>Sep</v>
      </c>
    </row>
    <row r="2798" spans="1:6" x14ac:dyDescent="0.4">
      <c r="A2798" s="20">
        <f>Électricité!N6435</f>
        <v>43733</v>
      </c>
      <c r="B2798" s="21">
        <f>Électricité!O6435</f>
        <v>0.45833333333333337</v>
      </c>
      <c r="C2798" s="22">
        <f>Électricité!P6435</f>
        <v>0</v>
      </c>
      <c r="D2798" s="22">
        <f>Électricité!S6435</f>
        <v>0</v>
      </c>
      <c r="E2798" s="23" t="str">
        <f t="shared" si="90"/>
        <v>09/25/2019 11:00:00 AM</v>
      </c>
      <c r="F2798" s="23" t="str">
        <f t="shared" si="89"/>
        <v>Sep</v>
      </c>
    </row>
    <row r="2799" spans="1:6" x14ac:dyDescent="0.4">
      <c r="A2799" s="20">
        <f>Électricité!N6436</f>
        <v>43733</v>
      </c>
      <c r="B2799" s="21">
        <f>Électricité!O6436</f>
        <v>0.50000000000000011</v>
      </c>
      <c r="C2799" s="22">
        <f>Électricité!P6436</f>
        <v>0</v>
      </c>
      <c r="D2799" s="22">
        <f>Électricité!S6436</f>
        <v>0</v>
      </c>
      <c r="E2799" s="23" t="str">
        <f t="shared" si="90"/>
        <v>09/25/2019 12:00:00 PM</v>
      </c>
      <c r="F2799" s="23" t="str">
        <f t="shared" si="89"/>
        <v>Sep</v>
      </c>
    </row>
    <row r="2800" spans="1:6" x14ac:dyDescent="0.4">
      <c r="A2800" s="20">
        <f>Électricité!N6437</f>
        <v>43733</v>
      </c>
      <c r="B2800" s="21">
        <f>Électricité!O6437</f>
        <v>0.54166666666666674</v>
      </c>
      <c r="C2800" s="22">
        <f>Électricité!P6437</f>
        <v>0</v>
      </c>
      <c r="D2800" s="22">
        <f>Électricité!S6437</f>
        <v>0</v>
      </c>
      <c r="E2800" s="23" t="str">
        <f t="shared" si="90"/>
        <v>09/25/2019 01:00:00 PM</v>
      </c>
      <c r="F2800" s="23" t="str">
        <f t="shared" si="89"/>
        <v>Sep</v>
      </c>
    </row>
    <row r="2801" spans="1:6" x14ac:dyDescent="0.4">
      <c r="A2801" s="20">
        <f>Électricité!N6438</f>
        <v>43733</v>
      </c>
      <c r="B2801" s="21">
        <f>Électricité!O6438</f>
        <v>0.58333333333333337</v>
      </c>
      <c r="C2801" s="22">
        <f>Électricité!P6438</f>
        <v>0</v>
      </c>
      <c r="D2801" s="22">
        <f>Électricité!S6438</f>
        <v>0</v>
      </c>
      <c r="E2801" s="23" t="str">
        <f t="shared" si="90"/>
        <v>09/25/2019 02:00:00 PM</v>
      </c>
      <c r="F2801" s="23" t="str">
        <f t="shared" si="89"/>
        <v>Sep</v>
      </c>
    </row>
    <row r="2802" spans="1:6" x14ac:dyDescent="0.4">
      <c r="A2802" s="20">
        <f>Électricité!N6439</f>
        <v>43733</v>
      </c>
      <c r="B2802" s="21">
        <f>Électricité!O6439</f>
        <v>0.62500000000000011</v>
      </c>
      <c r="C2802" s="22">
        <f>Électricité!P6439</f>
        <v>0</v>
      </c>
      <c r="D2802" s="22">
        <f>Électricité!S6439</f>
        <v>0</v>
      </c>
      <c r="E2802" s="23" t="str">
        <f t="shared" si="90"/>
        <v>09/25/2019 03:00:00 PM</v>
      </c>
      <c r="F2802" s="23" t="str">
        <f t="shared" si="89"/>
        <v>Sep</v>
      </c>
    </row>
    <row r="2803" spans="1:6" x14ac:dyDescent="0.4">
      <c r="A2803" s="20">
        <f>Électricité!N6440</f>
        <v>43733</v>
      </c>
      <c r="B2803" s="21">
        <f>Électricité!O6440</f>
        <v>0.66666666666666674</v>
      </c>
      <c r="C2803" s="22">
        <f>Électricité!P6440</f>
        <v>0</v>
      </c>
      <c r="D2803" s="22">
        <f>Électricité!S6440</f>
        <v>0</v>
      </c>
      <c r="E2803" s="23" t="str">
        <f t="shared" si="90"/>
        <v>09/25/2019 04:00:00 PM</v>
      </c>
      <c r="F2803" s="23" t="str">
        <f t="shared" si="89"/>
        <v>Sep</v>
      </c>
    </row>
    <row r="2804" spans="1:6" x14ac:dyDescent="0.4">
      <c r="A2804" s="20">
        <f>Électricité!N6441</f>
        <v>43733</v>
      </c>
      <c r="B2804" s="21">
        <f>Électricité!O6441</f>
        <v>0.70833333333333337</v>
      </c>
      <c r="C2804" s="22">
        <f>Électricité!P6441</f>
        <v>0</v>
      </c>
      <c r="D2804" s="22">
        <f>Électricité!S6441</f>
        <v>0</v>
      </c>
      <c r="E2804" s="23" t="str">
        <f t="shared" si="90"/>
        <v>09/25/2019 05:00:00 PM</v>
      </c>
      <c r="F2804" s="23" t="str">
        <f t="shared" si="89"/>
        <v>Sep</v>
      </c>
    </row>
    <row r="2805" spans="1:6" x14ac:dyDescent="0.4">
      <c r="A2805" s="20">
        <f>Électricité!N6442</f>
        <v>43733</v>
      </c>
      <c r="B2805" s="21">
        <f>Électricité!O6442</f>
        <v>0.75000000000000011</v>
      </c>
      <c r="C2805" s="22">
        <f>Électricité!P6442</f>
        <v>0</v>
      </c>
      <c r="D2805" s="22">
        <f>Électricité!S6442</f>
        <v>0</v>
      </c>
      <c r="E2805" s="23" t="str">
        <f t="shared" si="90"/>
        <v>09/25/2019 06:00:00 PM</v>
      </c>
      <c r="F2805" s="23" t="str">
        <f t="shared" si="89"/>
        <v>Sep</v>
      </c>
    </row>
    <row r="2806" spans="1:6" x14ac:dyDescent="0.4">
      <c r="A2806" s="20">
        <f>Électricité!N6443</f>
        <v>43733</v>
      </c>
      <c r="B2806" s="21">
        <f>Électricité!O6443</f>
        <v>0.79166666666666674</v>
      </c>
      <c r="C2806" s="22">
        <f>Électricité!P6443</f>
        <v>0</v>
      </c>
      <c r="D2806" s="22">
        <f>Électricité!S6443</f>
        <v>0</v>
      </c>
      <c r="E2806" s="23" t="str">
        <f t="shared" si="90"/>
        <v>09/25/2019 07:00:00 PM</v>
      </c>
      <c r="F2806" s="23" t="str">
        <f t="shared" si="89"/>
        <v>Sep</v>
      </c>
    </row>
    <row r="2807" spans="1:6" x14ac:dyDescent="0.4">
      <c r="A2807" s="20">
        <f>Électricité!N6444</f>
        <v>43733</v>
      </c>
      <c r="B2807" s="21">
        <f>Électricité!O6444</f>
        <v>0.83333333333333337</v>
      </c>
      <c r="C2807" s="22">
        <f>Électricité!P6444</f>
        <v>0</v>
      </c>
      <c r="D2807" s="22">
        <f>Électricité!S6444</f>
        <v>0</v>
      </c>
      <c r="E2807" s="23" t="str">
        <f t="shared" si="90"/>
        <v>09/25/2019 08:00:00 PM</v>
      </c>
      <c r="F2807" s="23" t="str">
        <f t="shared" si="89"/>
        <v>Sep</v>
      </c>
    </row>
    <row r="2808" spans="1:6" x14ac:dyDescent="0.4">
      <c r="A2808" s="20">
        <f>Électricité!N6445</f>
        <v>43733</v>
      </c>
      <c r="B2808" s="21">
        <f>Électricité!O6445</f>
        <v>0.87500000000000011</v>
      </c>
      <c r="C2808" s="22">
        <f>Électricité!P6445</f>
        <v>0</v>
      </c>
      <c r="D2808" s="22">
        <f>Électricité!S6445</f>
        <v>0</v>
      </c>
      <c r="E2808" s="23" t="str">
        <f t="shared" si="90"/>
        <v>09/25/2019 09:00:00 PM</v>
      </c>
      <c r="F2808" s="23" t="str">
        <f t="shared" si="89"/>
        <v>Sep</v>
      </c>
    </row>
    <row r="2809" spans="1:6" x14ac:dyDescent="0.4">
      <c r="A2809" s="20">
        <f>Électricité!N6446</f>
        <v>43733</v>
      </c>
      <c r="B2809" s="21">
        <f>Électricité!O6446</f>
        <v>0.91666666666666674</v>
      </c>
      <c r="C2809" s="22">
        <f>Électricité!P6446</f>
        <v>0</v>
      </c>
      <c r="D2809" s="22">
        <f>Électricité!S6446</f>
        <v>0</v>
      </c>
      <c r="E2809" s="23" t="str">
        <f t="shared" si="90"/>
        <v>09/25/2019 10:00:00 PM</v>
      </c>
      <c r="F2809" s="23" t="str">
        <f t="shared" si="89"/>
        <v>Sep</v>
      </c>
    </row>
    <row r="2810" spans="1:6" x14ac:dyDescent="0.4">
      <c r="A2810" s="20">
        <f>Électricité!N6447</f>
        <v>43733</v>
      </c>
      <c r="B2810" s="21">
        <f>Électricité!O6447</f>
        <v>0.95833333333333337</v>
      </c>
      <c r="C2810" s="22">
        <f>Électricité!P6447</f>
        <v>0</v>
      </c>
      <c r="D2810" s="22">
        <f>Électricité!S6447</f>
        <v>0</v>
      </c>
      <c r="E2810" s="23" t="str">
        <f t="shared" si="90"/>
        <v>09/25/2019 11:00:00 PM</v>
      </c>
      <c r="F2810" s="23" t="str">
        <f t="shared" si="89"/>
        <v>Sep</v>
      </c>
    </row>
    <row r="2811" spans="1:6" x14ac:dyDescent="0.4">
      <c r="A2811" s="20">
        <f>Électricité!N6448</f>
        <v>43734</v>
      </c>
      <c r="B2811" s="21">
        <f>Électricité!O6448</f>
        <v>3.1225022567582528E-17</v>
      </c>
      <c r="C2811" s="22">
        <f>Électricité!P6448</f>
        <v>0</v>
      </c>
      <c r="D2811" s="22">
        <f>Électricité!S6448</f>
        <v>0</v>
      </c>
      <c r="E2811" s="23" t="str">
        <f t="shared" si="90"/>
        <v>09/26/2019 12:00:00 AM</v>
      </c>
      <c r="F2811" s="23" t="str">
        <f t="shared" si="89"/>
        <v>Sep</v>
      </c>
    </row>
    <row r="2812" spans="1:6" x14ac:dyDescent="0.4">
      <c r="A2812" s="20">
        <f>Électricité!N6449</f>
        <v>43734</v>
      </c>
      <c r="B2812" s="21">
        <f>Électricité!O6449</f>
        <v>4.1666666666666699E-2</v>
      </c>
      <c r="C2812" s="22">
        <f>Électricité!P6449</f>
        <v>0</v>
      </c>
      <c r="D2812" s="22">
        <f>Électricité!S6449</f>
        <v>0</v>
      </c>
      <c r="E2812" s="23" t="str">
        <f t="shared" si="90"/>
        <v>09/26/2019 01:00:00 AM</v>
      </c>
      <c r="F2812" s="23" t="str">
        <f t="shared" si="89"/>
        <v>Sep</v>
      </c>
    </row>
    <row r="2813" spans="1:6" x14ac:dyDescent="0.4">
      <c r="A2813" s="20">
        <f>Électricité!N6450</f>
        <v>43734</v>
      </c>
      <c r="B2813" s="21">
        <f>Électricité!O6450</f>
        <v>8.333333333333337E-2</v>
      </c>
      <c r="C2813" s="22">
        <f>Électricité!P6450</f>
        <v>0</v>
      </c>
      <c r="D2813" s="22">
        <f>Électricité!S6450</f>
        <v>0</v>
      </c>
      <c r="E2813" s="23" t="str">
        <f t="shared" si="90"/>
        <v>09/26/2019 02:00:00 AM</v>
      </c>
      <c r="F2813" s="23" t="str">
        <f t="shared" si="89"/>
        <v>Sep</v>
      </c>
    </row>
    <row r="2814" spans="1:6" x14ac:dyDescent="0.4">
      <c r="A2814" s="20">
        <f>Électricité!N6451</f>
        <v>43734</v>
      </c>
      <c r="B2814" s="21">
        <f>Électricité!O6451</f>
        <v>0.12500000000000006</v>
      </c>
      <c r="C2814" s="22">
        <f>Électricité!P6451</f>
        <v>0</v>
      </c>
      <c r="D2814" s="22">
        <f>Électricité!S6451</f>
        <v>0</v>
      </c>
      <c r="E2814" s="23" t="str">
        <f t="shared" si="90"/>
        <v>09/26/2019 03:00:00 AM</v>
      </c>
      <c r="F2814" s="23" t="str">
        <f t="shared" si="89"/>
        <v>Sep</v>
      </c>
    </row>
    <row r="2815" spans="1:6" x14ac:dyDescent="0.4">
      <c r="A2815" s="20">
        <f>Électricité!N6452</f>
        <v>43734</v>
      </c>
      <c r="B2815" s="21">
        <f>Électricité!O6452</f>
        <v>0.16666666666666669</v>
      </c>
      <c r="C2815" s="22">
        <f>Électricité!P6452</f>
        <v>0</v>
      </c>
      <c r="D2815" s="22">
        <f>Électricité!S6452</f>
        <v>0</v>
      </c>
      <c r="E2815" s="23" t="str">
        <f t="shared" si="90"/>
        <v>09/26/2019 04:00:00 AM</v>
      </c>
      <c r="F2815" s="23" t="str">
        <f t="shared" si="89"/>
        <v>Sep</v>
      </c>
    </row>
    <row r="2816" spans="1:6" x14ac:dyDescent="0.4">
      <c r="A2816" s="20">
        <f>Électricité!N6453</f>
        <v>43734</v>
      </c>
      <c r="B2816" s="21">
        <f>Électricité!O6453</f>
        <v>0.20833333333333337</v>
      </c>
      <c r="C2816" s="22">
        <f>Électricité!P6453</f>
        <v>0</v>
      </c>
      <c r="D2816" s="22">
        <f>Électricité!S6453</f>
        <v>0</v>
      </c>
      <c r="E2816" s="23" t="str">
        <f t="shared" si="90"/>
        <v>09/26/2019 05:00:00 AM</v>
      </c>
      <c r="F2816" s="23" t="str">
        <f t="shared" si="89"/>
        <v>Sep</v>
      </c>
    </row>
    <row r="2817" spans="1:6" x14ac:dyDescent="0.4">
      <c r="A2817" s="20">
        <f>Électricité!N6454</f>
        <v>43734</v>
      </c>
      <c r="B2817" s="21">
        <f>Électricité!O6454</f>
        <v>0.25</v>
      </c>
      <c r="C2817" s="22">
        <f>Électricité!P6454</f>
        <v>0</v>
      </c>
      <c r="D2817" s="22">
        <f>Électricité!S6454</f>
        <v>0</v>
      </c>
      <c r="E2817" s="23" t="str">
        <f t="shared" si="90"/>
        <v>09/26/2019 06:00:00 AM</v>
      </c>
      <c r="F2817" s="23" t="str">
        <f t="shared" si="89"/>
        <v>Sep</v>
      </c>
    </row>
    <row r="2818" spans="1:6" x14ac:dyDescent="0.4">
      <c r="A2818" s="20">
        <f>Électricité!N6455</f>
        <v>43734</v>
      </c>
      <c r="B2818" s="21">
        <f>Électricité!O6455</f>
        <v>0.29166666666666669</v>
      </c>
      <c r="C2818" s="22">
        <f>Électricité!P6455</f>
        <v>0</v>
      </c>
      <c r="D2818" s="22">
        <f>Électricité!S6455</f>
        <v>0</v>
      </c>
      <c r="E2818" s="23" t="str">
        <f t="shared" si="90"/>
        <v>09/26/2019 07:00:00 AM</v>
      </c>
      <c r="F2818" s="23" t="str">
        <f t="shared" si="89"/>
        <v>Sep</v>
      </c>
    </row>
    <row r="2819" spans="1:6" x14ac:dyDescent="0.4">
      <c r="A2819" s="20">
        <f>Électricité!N6456</f>
        <v>43734</v>
      </c>
      <c r="B2819" s="21">
        <f>Électricité!O6456</f>
        <v>0.33333333333333337</v>
      </c>
      <c r="C2819" s="22">
        <f>Électricité!P6456</f>
        <v>0</v>
      </c>
      <c r="D2819" s="22">
        <f>Électricité!S6456</f>
        <v>0</v>
      </c>
      <c r="E2819" s="23" t="str">
        <f t="shared" si="90"/>
        <v>09/26/2019 08:00:00 AM</v>
      </c>
      <c r="F2819" s="23" t="str">
        <f t="shared" ref="F2819:F2882" si="91">TEXT(A2819,"mmm")</f>
        <v>Sep</v>
      </c>
    </row>
    <row r="2820" spans="1:6" x14ac:dyDescent="0.4">
      <c r="A2820" s="20">
        <f>Électricité!N6457</f>
        <v>43734</v>
      </c>
      <c r="B2820" s="21">
        <f>Électricité!O6457</f>
        <v>0.375</v>
      </c>
      <c r="C2820" s="22">
        <f>Électricité!P6457</f>
        <v>0</v>
      </c>
      <c r="D2820" s="22">
        <f>Électricité!S6457</f>
        <v>0</v>
      </c>
      <c r="E2820" s="23" t="str">
        <f t="shared" si="90"/>
        <v>09/26/2019 09:00:00 AM</v>
      </c>
      <c r="F2820" s="23" t="str">
        <f t="shared" si="91"/>
        <v>Sep</v>
      </c>
    </row>
    <row r="2821" spans="1:6" x14ac:dyDescent="0.4">
      <c r="A2821" s="20">
        <f>Électricité!N6458</f>
        <v>43734</v>
      </c>
      <c r="B2821" s="21">
        <f>Électricité!O6458</f>
        <v>0.41666666666666669</v>
      </c>
      <c r="C2821" s="22">
        <f>Électricité!P6458</f>
        <v>0</v>
      </c>
      <c r="D2821" s="22">
        <f>Électricité!S6458</f>
        <v>0</v>
      </c>
      <c r="E2821" s="23" t="str">
        <f t="shared" si="90"/>
        <v>09/26/2019 10:00:00 AM</v>
      </c>
      <c r="F2821" s="23" t="str">
        <f t="shared" si="91"/>
        <v>Sep</v>
      </c>
    </row>
    <row r="2822" spans="1:6" x14ac:dyDescent="0.4">
      <c r="A2822" s="20">
        <f>Électricité!N6459</f>
        <v>43734</v>
      </c>
      <c r="B2822" s="21">
        <f>Électricité!O6459</f>
        <v>0.45833333333333337</v>
      </c>
      <c r="C2822" s="22">
        <f>Électricité!P6459</f>
        <v>0</v>
      </c>
      <c r="D2822" s="22">
        <f>Électricité!S6459</f>
        <v>0</v>
      </c>
      <c r="E2822" s="23" t="str">
        <f t="shared" si="90"/>
        <v>09/26/2019 11:00:00 AM</v>
      </c>
      <c r="F2822" s="23" t="str">
        <f t="shared" si="91"/>
        <v>Sep</v>
      </c>
    </row>
    <row r="2823" spans="1:6" x14ac:dyDescent="0.4">
      <c r="A2823" s="20">
        <f>Électricité!N6460</f>
        <v>43734</v>
      </c>
      <c r="B2823" s="21">
        <f>Électricité!O6460</f>
        <v>0.50000000000000011</v>
      </c>
      <c r="C2823" s="22">
        <f>Électricité!P6460</f>
        <v>0</v>
      </c>
      <c r="D2823" s="22">
        <f>Électricité!S6460</f>
        <v>0</v>
      </c>
      <c r="E2823" s="23" t="str">
        <f t="shared" si="90"/>
        <v>09/26/2019 12:00:00 PM</v>
      </c>
      <c r="F2823" s="23" t="str">
        <f t="shared" si="91"/>
        <v>Sep</v>
      </c>
    </row>
    <row r="2824" spans="1:6" x14ac:dyDescent="0.4">
      <c r="A2824" s="20">
        <f>Électricité!N6461</f>
        <v>43734</v>
      </c>
      <c r="B2824" s="21">
        <f>Électricité!O6461</f>
        <v>0.54166666666666674</v>
      </c>
      <c r="C2824" s="22">
        <f>Électricité!P6461</f>
        <v>0</v>
      </c>
      <c r="D2824" s="22">
        <f>Électricité!S6461</f>
        <v>0</v>
      </c>
      <c r="E2824" s="23" t="str">
        <f t="shared" si="90"/>
        <v>09/26/2019 01:00:00 PM</v>
      </c>
      <c r="F2824" s="23" t="str">
        <f t="shared" si="91"/>
        <v>Sep</v>
      </c>
    </row>
    <row r="2825" spans="1:6" x14ac:dyDescent="0.4">
      <c r="A2825" s="20">
        <f>Électricité!N6462</f>
        <v>43734</v>
      </c>
      <c r="B2825" s="21">
        <f>Électricité!O6462</f>
        <v>0.58333333333333337</v>
      </c>
      <c r="C2825" s="22">
        <f>Électricité!P6462</f>
        <v>0</v>
      </c>
      <c r="D2825" s="22">
        <f>Électricité!S6462</f>
        <v>0</v>
      </c>
      <c r="E2825" s="23" t="str">
        <f t="shared" si="90"/>
        <v>09/26/2019 02:00:00 PM</v>
      </c>
      <c r="F2825" s="23" t="str">
        <f t="shared" si="91"/>
        <v>Sep</v>
      </c>
    </row>
    <row r="2826" spans="1:6" x14ac:dyDescent="0.4">
      <c r="A2826" s="20">
        <f>Électricité!N6463</f>
        <v>43734</v>
      </c>
      <c r="B2826" s="21">
        <f>Électricité!O6463</f>
        <v>0.62500000000000011</v>
      </c>
      <c r="C2826" s="22">
        <f>Électricité!P6463</f>
        <v>0</v>
      </c>
      <c r="D2826" s="22">
        <f>Électricité!S6463</f>
        <v>0</v>
      </c>
      <c r="E2826" s="23" t="str">
        <f t="shared" si="90"/>
        <v>09/26/2019 03:00:00 PM</v>
      </c>
      <c r="F2826" s="23" t="str">
        <f t="shared" si="91"/>
        <v>Sep</v>
      </c>
    </row>
    <row r="2827" spans="1:6" x14ac:dyDescent="0.4">
      <c r="A2827" s="20">
        <f>Électricité!N6464</f>
        <v>43734</v>
      </c>
      <c r="B2827" s="21">
        <f>Électricité!O6464</f>
        <v>0.66666666666666674</v>
      </c>
      <c r="C2827" s="22">
        <f>Électricité!P6464</f>
        <v>0</v>
      </c>
      <c r="D2827" s="22">
        <f>Électricité!S6464</f>
        <v>0</v>
      </c>
      <c r="E2827" s="23" t="str">
        <f t="shared" si="90"/>
        <v>09/26/2019 04:00:00 PM</v>
      </c>
      <c r="F2827" s="23" t="str">
        <f t="shared" si="91"/>
        <v>Sep</v>
      </c>
    </row>
    <row r="2828" spans="1:6" x14ac:dyDescent="0.4">
      <c r="A2828" s="20">
        <f>Électricité!N6465</f>
        <v>43734</v>
      </c>
      <c r="B2828" s="21">
        <f>Électricité!O6465</f>
        <v>0.70833333333333337</v>
      </c>
      <c r="C2828" s="22">
        <f>Électricité!P6465</f>
        <v>0</v>
      </c>
      <c r="D2828" s="22">
        <f>Électricité!S6465</f>
        <v>0</v>
      </c>
      <c r="E2828" s="23" t="str">
        <f t="shared" ref="E2828:E2891" si="92">CONCATENATE(TEXT(A2828,"mm/dd/yyyy")," ",TEXT(B2828,"hh:mm:ss AM/PM"))</f>
        <v>09/26/2019 05:00:00 PM</v>
      </c>
      <c r="F2828" s="23" t="str">
        <f t="shared" si="91"/>
        <v>Sep</v>
      </c>
    </row>
    <row r="2829" spans="1:6" x14ac:dyDescent="0.4">
      <c r="A2829" s="20">
        <f>Électricité!N6466</f>
        <v>43734</v>
      </c>
      <c r="B2829" s="21">
        <f>Électricité!O6466</f>
        <v>0.75000000000000011</v>
      </c>
      <c r="C2829" s="22">
        <f>Électricité!P6466</f>
        <v>0</v>
      </c>
      <c r="D2829" s="22">
        <f>Électricité!S6466</f>
        <v>0</v>
      </c>
      <c r="E2829" s="23" t="str">
        <f t="shared" si="92"/>
        <v>09/26/2019 06:00:00 PM</v>
      </c>
      <c r="F2829" s="23" t="str">
        <f t="shared" si="91"/>
        <v>Sep</v>
      </c>
    </row>
    <row r="2830" spans="1:6" x14ac:dyDescent="0.4">
      <c r="A2830" s="20">
        <f>Électricité!N6467</f>
        <v>43734</v>
      </c>
      <c r="B2830" s="21">
        <f>Électricité!O6467</f>
        <v>0.79166666666666674</v>
      </c>
      <c r="C2830" s="22">
        <f>Électricité!P6467</f>
        <v>0</v>
      </c>
      <c r="D2830" s="22">
        <f>Électricité!S6467</f>
        <v>0</v>
      </c>
      <c r="E2830" s="23" t="str">
        <f t="shared" si="92"/>
        <v>09/26/2019 07:00:00 PM</v>
      </c>
      <c r="F2830" s="23" t="str">
        <f t="shared" si="91"/>
        <v>Sep</v>
      </c>
    </row>
    <row r="2831" spans="1:6" x14ac:dyDescent="0.4">
      <c r="A2831" s="20">
        <f>Électricité!N6468</f>
        <v>43734</v>
      </c>
      <c r="B2831" s="21">
        <f>Électricité!O6468</f>
        <v>0.83333333333333337</v>
      </c>
      <c r="C2831" s="22">
        <f>Électricité!P6468</f>
        <v>0</v>
      </c>
      <c r="D2831" s="22">
        <f>Électricité!S6468</f>
        <v>0</v>
      </c>
      <c r="E2831" s="23" t="str">
        <f t="shared" si="92"/>
        <v>09/26/2019 08:00:00 PM</v>
      </c>
      <c r="F2831" s="23" t="str">
        <f t="shared" si="91"/>
        <v>Sep</v>
      </c>
    </row>
    <row r="2832" spans="1:6" x14ac:dyDescent="0.4">
      <c r="A2832" s="20">
        <f>Électricité!N6469</f>
        <v>43734</v>
      </c>
      <c r="B2832" s="21">
        <f>Électricité!O6469</f>
        <v>0.87500000000000011</v>
      </c>
      <c r="C2832" s="22">
        <f>Électricité!P6469</f>
        <v>0</v>
      </c>
      <c r="D2832" s="22">
        <f>Électricité!S6469</f>
        <v>0</v>
      </c>
      <c r="E2832" s="23" t="str">
        <f t="shared" si="92"/>
        <v>09/26/2019 09:00:00 PM</v>
      </c>
      <c r="F2832" s="23" t="str">
        <f t="shared" si="91"/>
        <v>Sep</v>
      </c>
    </row>
    <row r="2833" spans="1:6" x14ac:dyDescent="0.4">
      <c r="A2833" s="20">
        <f>Électricité!N6470</f>
        <v>43734</v>
      </c>
      <c r="B2833" s="21">
        <f>Électricité!O6470</f>
        <v>0.91666666666666674</v>
      </c>
      <c r="C2833" s="22">
        <f>Électricité!P6470</f>
        <v>0</v>
      </c>
      <c r="D2833" s="22">
        <f>Électricité!S6470</f>
        <v>0</v>
      </c>
      <c r="E2833" s="23" t="str">
        <f t="shared" si="92"/>
        <v>09/26/2019 10:00:00 PM</v>
      </c>
      <c r="F2833" s="23" t="str">
        <f t="shared" si="91"/>
        <v>Sep</v>
      </c>
    </row>
    <row r="2834" spans="1:6" x14ac:dyDescent="0.4">
      <c r="A2834" s="20">
        <f>Électricité!N6471</f>
        <v>43734</v>
      </c>
      <c r="B2834" s="21">
        <f>Électricité!O6471</f>
        <v>0.95833333333333337</v>
      </c>
      <c r="C2834" s="22">
        <f>Électricité!P6471</f>
        <v>0</v>
      </c>
      <c r="D2834" s="22">
        <f>Électricité!S6471</f>
        <v>0</v>
      </c>
      <c r="E2834" s="23" t="str">
        <f t="shared" si="92"/>
        <v>09/26/2019 11:00:00 PM</v>
      </c>
      <c r="F2834" s="23" t="str">
        <f t="shared" si="91"/>
        <v>Sep</v>
      </c>
    </row>
    <row r="2835" spans="1:6" x14ac:dyDescent="0.4">
      <c r="A2835" s="20">
        <f>Électricité!N6472</f>
        <v>43735</v>
      </c>
      <c r="B2835" s="21">
        <f>Électricité!O6472</f>
        <v>3.1225022567582528E-17</v>
      </c>
      <c r="C2835" s="22">
        <f>Électricité!P6472</f>
        <v>0</v>
      </c>
      <c r="D2835" s="22">
        <f>Électricité!S6472</f>
        <v>0</v>
      </c>
      <c r="E2835" s="23" t="str">
        <f t="shared" si="92"/>
        <v>09/27/2019 12:00:00 AM</v>
      </c>
      <c r="F2835" s="23" t="str">
        <f t="shared" si="91"/>
        <v>Sep</v>
      </c>
    </row>
    <row r="2836" spans="1:6" x14ac:dyDescent="0.4">
      <c r="A2836" s="20">
        <f>Électricité!N6473</f>
        <v>43735</v>
      </c>
      <c r="B2836" s="21">
        <f>Électricité!O6473</f>
        <v>4.1666666666666699E-2</v>
      </c>
      <c r="C2836" s="22">
        <f>Électricité!P6473</f>
        <v>0</v>
      </c>
      <c r="D2836" s="22">
        <f>Électricité!S6473</f>
        <v>0</v>
      </c>
      <c r="E2836" s="23" t="str">
        <f t="shared" si="92"/>
        <v>09/27/2019 01:00:00 AM</v>
      </c>
      <c r="F2836" s="23" t="str">
        <f t="shared" si="91"/>
        <v>Sep</v>
      </c>
    </row>
    <row r="2837" spans="1:6" x14ac:dyDescent="0.4">
      <c r="A2837" s="20">
        <f>Électricité!N6474</f>
        <v>43735</v>
      </c>
      <c r="B2837" s="21">
        <f>Électricité!O6474</f>
        <v>8.333333333333337E-2</v>
      </c>
      <c r="C2837" s="22">
        <f>Électricité!P6474</f>
        <v>0</v>
      </c>
      <c r="D2837" s="22">
        <f>Électricité!S6474</f>
        <v>0</v>
      </c>
      <c r="E2837" s="23" t="str">
        <f t="shared" si="92"/>
        <v>09/27/2019 02:00:00 AM</v>
      </c>
      <c r="F2837" s="23" t="str">
        <f t="shared" si="91"/>
        <v>Sep</v>
      </c>
    </row>
    <row r="2838" spans="1:6" x14ac:dyDescent="0.4">
      <c r="A2838" s="20">
        <f>Électricité!N6475</f>
        <v>43735</v>
      </c>
      <c r="B2838" s="21">
        <f>Électricité!O6475</f>
        <v>0.12500000000000006</v>
      </c>
      <c r="C2838" s="22">
        <f>Électricité!P6475</f>
        <v>0</v>
      </c>
      <c r="D2838" s="22">
        <f>Électricité!S6475</f>
        <v>0</v>
      </c>
      <c r="E2838" s="23" t="str">
        <f t="shared" si="92"/>
        <v>09/27/2019 03:00:00 AM</v>
      </c>
      <c r="F2838" s="23" t="str">
        <f t="shared" si="91"/>
        <v>Sep</v>
      </c>
    </row>
    <row r="2839" spans="1:6" x14ac:dyDescent="0.4">
      <c r="A2839" s="20">
        <f>Électricité!N6476</f>
        <v>43735</v>
      </c>
      <c r="B2839" s="21">
        <f>Électricité!O6476</f>
        <v>0.16666666666666669</v>
      </c>
      <c r="C2839" s="22">
        <f>Électricité!P6476</f>
        <v>0</v>
      </c>
      <c r="D2839" s="22">
        <f>Électricité!S6476</f>
        <v>0</v>
      </c>
      <c r="E2839" s="23" t="str">
        <f t="shared" si="92"/>
        <v>09/27/2019 04:00:00 AM</v>
      </c>
      <c r="F2839" s="23" t="str">
        <f t="shared" si="91"/>
        <v>Sep</v>
      </c>
    </row>
    <row r="2840" spans="1:6" x14ac:dyDescent="0.4">
      <c r="A2840" s="20">
        <f>Électricité!N6477</f>
        <v>43735</v>
      </c>
      <c r="B2840" s="21">
        <f>Électricité!O6477</f>
        <v>0.20833333333333337</v>
      </c>
      <c r="C2840" s="22">
        <f>Électricité!P6477</f>
        <v>0</v>
      </c>
      <c r="D2840" s="22">
        <f>Électricité!S6477</f>
        <v>0</v>
      </c>
      <c r="E2840" s="23" t="str">
        <f t="shared" si="92"/>
        <v>09/27/2019 05:00:00 AM</v>
      </c>
      <c r="F2840" s="23" t="str">
        <f t="shared" si="91"/>
        <v>Sep</v>
      </c>
    </row>
    <row r="2841" spans="1:6" x14ac:dyDescent="0.4">
      <c r="A2841" s="20">
        <f>Électricité!N6478</f>
        <v>43735</v>
      </c>
      <c r="B2841" s="21">
        <f>Électricité!O6478</f>
        <v>0.25</v>
      </c>
      <c r="C2841" s="22">
        <f>Électricité!P6478</f>
        <v>0</v>
      </c>
      <c r="D2841" s="22">
        <f>Électricité!S6478</f>
        <v>0</v>
      </c>
      <c r="E2841" s="23" t="str">
        <f t="shared" si="92"/>
        <v>09/27/2019 06:00:00 AM</v>
      </c>
      <c r="F2841" s="23" t="str">
        <f t="shared" si="91"/>
        <v>Sep</v>
      </c>
    </row>
    <row r="2842" spans="1:6" x14ac:dyDescent="0.4">
      <c r="A2842" s="20">
        <f>Électricité!N6479</f>
        <v>43735</v>
      </c>
      <c r="B2842" s="21">
        <f>Électricité!O6479</f>
        <v>0.29166666666666669</v>
      </c>
      <c r="C2842" s="22">
        <f>Électricité!P6479</f>
        <v>0</v>
      </c>
      <c r="D2842" s="22">
        <f>Électricité!S6479</f>
        <v>0</v>
      </c>
      <c r="E2842" s="23" t="str">
        <f t="shared" si="92"/>
        <v>09/27/2019 07:00:00 AM</v>
      </c>
      <c r="F2842" s="23" t="str">
        <f t="shared" si="91"/>
        <v>Sep</v>
      </c>
    </row>
    <row r="2843" spans="1:6" x14ac:dyDescent="0.4">
      <c r="A2843" s="20">
        <f>Électricité!N6480</f>
        <v>43735</v>
      </c>
      <c r="B2843" s="21">
        <f>Électricité!O6480</f>
        <v>0.33333333333333337</v>
      </c>
      <c r="C2843" s="22">
        <f>Électricité!P6480</f>
        <v>0</v>
      </c>
      <c r="D2843" s="22">
        <f>Électricité!S6480</f>
        <v>0</v>
      </c>
      <c r="E2843" s="23" t="str">
        <f t="shared" si="92"/>
        <v>09/27/2019 08:00:00 AM</v>
      </c>
      <c r="F2843" s="23" t="str">
        <f t="shared" si="91"/>
        <v>Sep</v>
      </c>
    </row>
    <row r="2844" spans="1:6" x14ac:dyDescent="0.4">
      <c r="A2844" s="20">
        <f>Électricité!N6481</f>
        <v>43735</v>
      </c>
      <c r="B2844" s="21">
        <f>Électricité!O6481</f>
        <v>0.375</v>
      </c>
      <c r="C2844" s="22">
        <f>Électricité!P6481</f>
        <v>0</v>
      </c>
      <c r="D2844" s="22">
        <f>Électricité!S6481</f>
        <v>0</v>
      </c>
      <c r="E2844" s="23" t="str">
        <f t="shared" si="92"/>
        <v>09/27/2019 09:00:00 AM</v>
      </c>
      <c r="F2844" s="23" t="str">
        <f t="shared" si="91"/>
        <v>Sep</v>
      </c>
    </row>
    <row r="2845" spans="1:6" x14ac:dyDescent="0.4">
      <c r="A2845" s="20">
        <f>Électricité!N6482</f>
        <v>43735</v>
      </c>
      <c r="B2845" s="21">
        <f>Électricité!O6482</f>
        <v>0.41666666666666669</v>
      </c>
      <c r="C2845" s="22">
        <f>Électricité!P6482</f>
        <v>0</v>
      </c>
      <c r="D2845" s="22">
        <f>Électricité!S6482</f>
        <v>0</v>
      </c>
      <c r="E2845" s="23" t="str">
        <f t="shared" si="92"/>
        <v>09/27/2019 10:00:00 AM</v>
      </c>
      <c r="F2845" s="23" t="str">
        <f t="shared" si="91"/>
        <v>Sep</v>
      </c>
    </row>
    <row r="2846" spans="1:6" x14ac:dyDescent="0.4">
      <c r="A2846" s="20">
        <f>Électricité!N6483</f>
        <v>43735</v>
      </c>
      <c r="B2846" s="21">
        <f>Électricité!O6483</f>
        <v>0.45833333333333337</v>
      </c>
      <c r="C2846" s="22">
        <f>Électricité!P6483</f>
        <v>0</v>
      </c>
      <c r="D2846" s="22">
        <f>Électricité!S6483</f>
        <v>0</v>
      </c>
      <c r="E2846" s="23" t="str">
        <f t="shared" si="92"/>
        <v>09/27/2019 11:00:00 AM</v>
      </c>
      <c r="F2846" s="23" t="str">
        <f t="shared" si="91"/>
        <v>Sep</v>
      </c>
    </row>
    <row r="2847" spans="1:6" x14ac:dyDescent="0.4">
      <c r="A2847" s="20">
        <f>Électricité!N6484</f>
        <v>43735</v>
      </c>
      <c r="B2847" s="21">
        <f>Électricité!O6484</f>
        <v>0.50000000000000011</v>
      </c>
      <c r="C2847" s="22">
        <f>Électricité!P6484</f>
        <v>0</v>
      </c>
      <c r="D2847" s="22">
        <f>Électricité!S6484</f>
        <v>0</v>
      </c>
      <c r="E2847" s="23" t="str">
        <f t="shared" si="92"/>
        <v>09/27/2019 12:00:00 PM</v>
      </c>
      <c r="F2847" s="23" t="str">
        <f t="shared" si="91"/>
        <v>Sep</v>
      </c>
    </row>
    <row r="2848" spans="1:6" x14ac:dyDescent="0.4">
      <c r="A2848" s="20">
        <f>Électricité!N6485</f>
        <v>43735</v>
      </c>
      <c r="B2848" s="21">
        <f>Électricité!O6485</f>
        <v>0.54166666666666674</v>
      </c>
      <c r="C2848" s="22">
        <f>Électricité!P6485</f>
        <v>0</v>
      </c>
      <c r="D2848" s="22">
        <f>Électricité!S6485</f>
        <v>0</v>
      </c>
      <c r="E2848" s="23" t="str">
        <f t="shared" si="92"/>
        <v>09/27/2019 01:00:00 PM</v>
      </c>
      <c r="F2848" s="23" t="str">
        <f t="shared" si="91"/>
        <v>Sep</v>
      </c>
    </row>
    <row r="2849" spans="1:6" x14ac:dyDescent="0.4">
      <c r="A2849" s="20">
        <f>Électricité!N6486</f>
        <v>43735</v>
      </c>
      <c r="B2849" s="21">
        <f>Électricité!O6486</f>
        <v>0.58333333333333337</v>
      </c>
      <c r="C2849" s="22">
        <f>Électricité!P6486</f>
        <v>0</v>
      </c>
      <c r="D2849" s="22">
        <f>Électricité!S6486</f>
        <v>0</v>
      </c>
      <c r="E2849" s="23" t="str">
        <f t="shared" si="92"/>
        <v>09/27/2019 02:00:00 PM</v>
      </c>
      <c r="F2849" s="23" t="str">
        <f t="shared" si="91"/>
        <v>Sep</v>
      </c>
    </row>
    <row r="2850" spans="1:6" x14ac:dyDescent="0.4">
      <c r="A2850" s="20">
        <f>Électricité!N6487</f>
        <v>43735</v>
      </c>
      <c r="B2850" s="21">
        <f>Électricité!O6487</f>
        <v>0.62500000000000011</v>
      </c>
      <c r="C2850" s="22">
        <f>Électricité!P6487</f>
        <v>0</v>
      </c>
      <c r="D2850" s="22">
        <f>Électricité!S6487</f>
        <v>0</v>
      </c>
      <c r="E2850" s="23" t="str">
        <f t="shared" si="92"/>
        <v>09/27/2019 03:00:00 PM</v>
      </c>
      <c r="F2850" s="23" t="str">
        <f t="shared" si="91"/>
        <v>Sep</v>
      </c>
    </row>
    <row r="2851" spans="1:6" x14ac:dyDescent="0.4">
      <c r="A2851" s="20">
        <f>Électricité!N6488</f>
        <v>43735</v>
      </c>
      <c r="B2851" s="21">
        <f>Électricité!O6488</f>
        <v>0.66666666666666674</v>
      </c>
      <c r="C2851" s="22">
        <f>Électricité!P6488</f>
        <v>0</v>
      </c>
      <c r="D2851" s="22">
        <f>Électricité!S6488</f>
        <v>0</v>
      </c>
      <c r="E2851" s="23" t="str">
        <f t="shared" si="92"/>
        <v>09/27/2019 04:00:00 PM</v>
      </c>
      <c r="F2851" s="23" t="str">
        <f t="shared" si="91"/>
        <v>Sep</v>
      </c>
    </row>
    <row r="2852" spans="1:6" x14ac:dyDescent="0.4">
      <c r="A2852" s="20">
        <f>Électricité!N6489</f>
        <v>43735</v>
      </c>
      <c r="B2852" s="21">
        <f>Électricité!O6489</f>
        <v>0.70833333333333337</v>
      </c>
      <c r="C2852" s="22">
        <f>Électricité!P6489</f>
        <v>0</v>
      </c>
      <c r="D2852" s="22">
        <f>Électricité!S6489</f>
        <v>0</v>
      </c>
      <c r="E2852" s="23" t="str">
        <f t="shared" si="92"/>
        <v>09/27/2019 05:00:00 PM</v>
      </c>
      <c r="F2852" s="23" t="str">
        <f t="shared" si="91"/>
        <v>Sep</v>
      </c>
    </row>
    <row r="2853" spans="1:6" x14ac:dyDescent="0.4">
      <c r="A2853" s="20">
        <f>Électricité!N6490</f>
        <v>43735</v>
      </c>
      <c r="B2853" s="21">
        <f>Électricité!O6490</f>
        <v>0.75000000000000011</v>
      </c>
      <c r="C2853" s="22">
        <f>Électricité!P6490</f>
        <v>0</v>
      </c>
      <c r="D2853" s="22">
        <f>Électricité!S6490</f>
        <v>0</v>
      </c>
      <c r="E2853" s="23" t="str">
        <f t="shared" si="92"/>
        <v>09/27/2019 06:00:00 PM</v>
      </c>
      <c r="F2853" s="23" t="str">
        <f t="shared" si="91"/>
        <v>Sep</v>
      </c>
    </row>
    <row r="2854" spans="1:6" x14ac:dyDescent="0.4">
      <c r="A2854" s="20">
        <f>Électricité!N6491</f>
        <v>43735</v>
      </c>
      <c r="B2854" s="21">
        <f>Électricité!O6491</f>
        <v>0.79166666666666674</v>
      </c>
      <c r="C2854" s="22">
        <f>Électricité!P6491</f>
        <v>0</v>
      </c>
      <c r="D2854" s="22">
        <f>Électricité!S6491</f>
        <v>0</v>
      </c>
      <c r="E2854" s="23" t="str">
        <f t="shared" si="92"/>
        <v>09/27/2019 07:00:00 PM</v>
      </c>
      <c r="F2854" s="23" t="str">
        <f t="shared" si="91"/>
        <v>Sep</v>
      </c>
    </row>
    <row r="2855" spans="1:6" x14ac:dyDescent="0.4">
      <c r="A2855" s="20">
        <f>Électricité!N6492</f>
        <v>43735</v>
      </c>
      <c r="B2855" s="21">
        <f>Électricité!O6492</f>
        <v>0.83333333333333337</v>
      </c>
      <c r="C2855" s="22">
        <f>Électricité!P6492</f>
        <v>0</v>
      </c>
      <c r="D2855" s="22">
        <f>Électricité!S6492</f>
        <v>0</v>
      </c>
      <c r="E2855" s="23" t="str">
        <f t="shared" si="92"/>
        <v>09/27/2019 08:00:00 PM</v>
      </c>
      <c r="F2855" s="23" t="str">
        <f t="shared" si="91"/>
        <v>Sep</v>
      </c>
    </row>
    <row r="2856" spans="1:6" x14ac:dyDescent="0.4">
      <c r="A2856" s="20">
        <f>Électricité!N6493</f>
        <v>43735</v>
      </c>
      <c r="B2856" s="21">
        <f>Électricité!O6493</f>
        <v>0.87500000000000011</v>
      </c>
      <c r="C2856" s="22">
        <f>Électricité!P6493</f>
        <v>0</v>
      </c>
      <c r="D2856" s="22">
        <f>Électricité!S6493</f>
        <v>0</v>
      </c>
      <c r="E2856" s="23" t="str">
        <f t="shared" si="92"/>
        <v>09/27/2019 09:00:00 PM</v>
      </c>
      <c r="F2856" s="23" t="str">
        <f t="shared" si="91"/>
        <v>Sep</v>
      </c>
    </row>
    <row r="2857" spans="1:6" x14ac:dyDescent="0.4">
      <c r="A2857" s="20">
        <f>Électricité!N6494</f>
        <v>43735</v>
      </c>
      <c r="B2857" s="21">
        <f>Électricité!O6494</f>
        <v>0.91666666666666674</v>
      </c>
      <c r="C2857" s="22">
        <f>Électricité!P6494</f>
        <v>0</v>
      </c>
      <c r="D2857" s="22">
        <f>Électricité!S6494</f>
        <v>0</v>
      </c>
      <c r="E2857" s="23" t="str">
        <f t="shared" si="92"/>
        <v>09/27/2019 10:00:00 PM</v>
      </c>
      <c r="F2857" s="23" t="str">
        <f t="shared" si="91"/>
        <v>Sep</v>
      </c>
    </row>
    <row r="2858" spans="1:6" x14ac:dyDescent="0.4">
      <c r="A2858" s="20">
        <f>Électricité!N6495</f>
        <v>43735</v>
      </c>
      <c r="B2858" s="21">
        <f>Électricité!O6495</f>
        <v>0.95833333333333337</v>
      </c>
      <c r="C2858" s="22">
        <f>Électricité!P6495</f>
        <v>0</v>
      </c>
      <c r="D2858" s="22">
        <f>Électricité!S6495</f>
        <v>0</v>
      </c>
      <c r="E2858" s="23" t="str">
        <f t="shared" si="92"/>
        <v>09/27/2019 11:00:00 PM</v>
      </c>
      <c r="F2858" s="23" t="str">
        <f t="shared" si="91"/>
        <v>Sep</v>
      </c>
    </row>
    <row r="2859" spans="1:6" x14ac:dyDescent="0.4">
      <c r="A2859" s="20">
        <f>Électricité!N6496</f>
        <v>43736</v>
      </c>
      <c r="B2859" s="21">
        <f>Électricité!O6496</f>
        <v>3.1225022567582528E-17</v>
      </c>
      <c r="C2859" s="22">
        <f>Électricité!P6496</f>
        <v>0</v>
      </c>
      <c r="D2859" s="22">
        <f>Électricité!S6496</f>
        <v>0</v>
      </c>
      <c r="E2859" s="23" t="str">
        <f t="shared" si="92"/>
        <v>09/28/2019 12:00:00 AM</v>
      </c>
      <c r="F2859" s="23" t="str">
        <f t="shared" si="91"/>
        <v>Sep</v>
      </c>
    </row>
    <row r="2860" spans="1:6" x14ac:dyDescent="0.4">
      <c r="A2860" s="20">
        <f>Électricité!N6497</f>
        <v>43736</v>
      </c>
      <c r="B2860" s="21">
        <f>Électricité!O6497</f>
        <v>4.1666666666666699E-2</v>
      </c>
      <c r="C2860" s="22">
        <f>Électricité!P6497</f>
        <v>0</v>
      </c>
      <c r="D2860" s="22">
        <f>Électricité!S6497</f>
        <v>0</v>
      </c>
      <c r="E2860" s="23" t="str">
        <f t="shared" si="92"/>
        <v>09/28/2019 01:00:00 AM</v>
      </c>
      <c r="F2860" s="23" t="str">
        <f t="shared" si="91"/>
        <v>Sep</v>
      </c>
    </row>
    <row r="2861" spans="1:6" x14ac:dyDescent="0.4">
      <c r="A2861" s="20">
        <f>Électricité!N6498</f>
        <v>43736</v>
      </c>
      <c r="B2861" s="21">
        <f>Électricité!O6498</f>
        <v>8.333333333333337E-2</v>
      </c>
      <c r="C2861" s="22">
        <f>Électricité!P6498</f>
        <v>0</v>
      </c>
      <c r="D2861" s="22">
        <f>Électricité!S6498</f>
        <v>0</v>
      </c>
      <c r="E2861" s="23" t="str">
        <f t="shared" si="92"/>
        <v>09/28/2019 02:00:00 AM</v>
      </c>
      <c r="F2861" s="23" t="str">
        <f t="shared" si="91"/>
        <v>Sep</v>
      </c>
    </row>
    <row r="2862" spans="1:6" x14ac:dyDescent="0.4">
      <c r="A2862" s="20">
        <f>Électricité!N6499</f>
        <v>43736</v>
      </c>
      <c r="B2862" s="21">
        <f>Électricité!O6499</f>
        <v>0.12500000000000006</v>
      </c>
      <c r="C2862" s="22">
        <f>Électricité!P6499</f>
        <v>0</v>
      </c>
      <c r="D2862" s="22">
        <f>Électricité!S6499</f>
        <v>0</v>
      </c>
      <c r="E2862" s="23" t="str">
        <f t="shared" si="92"/>
        <v>09/28/2019 03:00:00 AM</v>
      </c>
      <c r="F2862" s="23" t="str">
        <f t="shared" si="91"/>
        <v>Sep</v>
      </c>
    </row>
    <row r="2863" spans="1:6" x14ac:dyDescent="0.4">
      <c r="A2863" s="20">
        <f>Électricité!N6500</f>
        <v>43736</v>
      </c>
      <c r="B2863" s="21">
        <f>Électricité!O6500</f>
        <v>0.16666666666666669</v>
      </c>
      <c r="C2863" s="22">
        <f>Électricité!P6500</f>
        <v>0</v>
      </c>
      <c r="D2863" s="22">
        <f>Électricité!S6500</f>
        <v>0</v>
      </c>
      <c r="E2863" s="23" t="str">
        <f t="shared" si="92"/>
        <v>09/28/2019 04:00:00 AM</v>
      </c>
      <c r="F2863" s="23" t="str">
        <f t="shared" si="91"/>
        <v>Sep</v>
      </c>
    </row>
    <row r="2864" spans="1:6" x14ac:dyDescent="0.4">
      <c r="A2864" s="20">
        <f>Électricité!N6501</f>
        <v>43736</v>
      </c>
      <c r="B2864" s="21">
        <f>Électricité!O6501</f>
        <v>0.20833333333333337</v>
      </c>
      <c r="C2864" s="22">
        <f>Électricité!P6501</f>
        <v>0</v>
      </c>
      <c r="D2864" s="22">
        <f>Électricité!S6501</f>
        <v>0</v>
      </c>
      <c r="E2864" s="23" t="str">
        <f t="shared" si="92"/>
        <v>09/28/2019 05:00:00 AM</v>
      </c>
      <c r="F2864" s="23" t="str">
        <f t="shared" si="91"/>
        <v>Sep</v>
      </c>
    </row>
    <row r="2865" spans="1:6" x14ac:dyDescent="0.4">
      <c r="A2865" s="20">
        <f>Électricité!N6502</f>
        <v>43736</v>
      </c>
      <c r="B2865" s="21">
        <f>Électricité!O6502</f>
        <v>0.25</v>
      </c>
      <c r="C2865" s="22">
        <f>Électricité!P6502</f>
        <v>0</v>
      </c>
      <c r="D2865" s="22">
        <f>Électricité!S6502</f>
        <v>0</v>
      </c>
      <c r="E2865" s="23" t="str">
        <f t="shared" si="92"/>
        <v>09/28/2019 06:00:00 AM</v>
      </c>
      <c r="F2865" s="23" t="str">
        <f t="shared" si="91"/>
        <v>Sep</v>
      </c>
    </row>
    <row r="2866" spans="1:6" x14ac:dyDescent="0.4">
      <c r="A2866" s="20">
        <f>Électricité!N6503</f>
        <v>43736</v>
      </c>
      <c r="B2866" s="21">
        <f>Électricité!O6503</f>
        <v>0.29166666666666669</v>
      </c>
      <c r="C2866" s="22">
        <f>Électricité!P6503</f>
        <v>0</v>
      </c>
      <c r="D2866" s="22">
        <f>Électricité!S6503</f>
        <v>0</v>
      </c>
      <c r="E2866" s="23" t="str">
        <f t="shared" si="92"/>
        <v>09/28/2019 07:00:00 AM</v>
      </c>
      <c r="F2866" s="23" t="str">
        <f t="shared" si="91"/>
        <v>Sep</v>
      </c>
    </row>
    <row r="2867" spans="1:6" x14ac:dyDescent="0.4">
      <c r="A2867" s="20">
        <f>Électricité!N6504</f>
        <v>43736</v>
      </c>
      <c r="B2867" s="21">
        <f>Électricité!O6504</f>
        <v>0.33333333333333337</v>
      </c>
      <c r="C2867" s="22">
        <f>Électricité!P6504</f>
        <v>0</v>
      </c>
      <c r="D2867" s="22">
        <f>Électricité!S6504</f>
        <v>0</v>
      </c>
      <c r="E2867" s="23" t="str">
        <f t="shared" si="92"/>
        <v>09/28/2019 08:00:00 AM</v>
      </c>
      <c r="F2867" s="23" t="str">
        <f t="shared" si="91"/>
        <v>Sep</v>
      </c>
    </row>
    <row r="2868" spans="1:6" x14ac:dyDescent="0.4">
      <c r="A2868" s="20">
        <f>Électricité!N6505</f>
        <v>43736</v>
      </c>
      <c r="B2868" s="21">
        <f>Électricité!O6505</f>
        <v>0.375</v>
      </c>
      <c r="C2868" s="22">
        <f>Électricité!P6505</f>
        <v>0</v>
      </c>
      <c r="D2868" s="22">
        <f>Électricité!S6505</f>
        <v>0</v>
      </c>
      <c r="E2868" s="23" t="str">
        <f t="shared" si="92"/>
        <v>09/28/2019 09:00:00 AM</v>
      </c>
      <c r="F2868" s="23" t="str">
        <f t="shared" si="91"/>
        <v>Sep</v>
      </c>
    </row>
    <row r="2869" spans="1:6" x14ac:dyDescent="0.4">
      <c r="A2869" s="20">
        <f>Électricité!N6506</f>
        <v>43736</v>
      </c>
      <c r="B2869" s="21">
        <f>Électricité!O6506</f>
        <v>0.41666666666666669</v>
      </c>
      <c r="C2869" s="22">
        <f>Électricité!P6506</f>
        <v>0</v>
      </c>
      <c r="D2869" s="22">
        <f>Électricité!S6506</f>
        <v>0</v>
      </c>
      <c r="E2869" s="23" t="str">
        <f t="shared" si="92"/>
        <v>09/28/2019 10:00:00 AM</v>
      </c>
      <c r="F2869" s="23" t="str">
        <f t="shared" si="91"/>
        <v>Sep</v>
      </c>
    </row>
    <row r="2870" spans="1:6" x14ac:dyDescent="0.4">
      <c r="A2870" s="20">
        <f>Électricité!N6507</f>
        <v>43736</v>
      </c>
      <c r="B2870" s="21">
        <f>Électricité!O6507</f>
        <v>0.45833333333333337</v>
      </c>
      <c r="C2870" s="22">
        <f>Électricité!P6507</f>
        <v>0</v>
      </c>
      <c r="D2870" s="22">
        <f>Électricité!S6507</f>
        <v>0</v>
      </c>
      <c r="E2870" s="23" t="str">
        <f t="shared" si="92"/>
        <v>09/28/2019 11:00:00 AM</v>
      </c>
      <c r="F2870" s="23" t="str">
        <f t="shared" si="91"/>
        <v>Sep</v>
      </c>
    </row>
    <row r="2871" spans="1:6" x14ac:dyDescent="0.4">
      <c r="A2871" s="20">
        <f>Électricité!N6508</f>
        <v>43736</v>
      </c>
      <c r="B2871" s="21">
        <f>Électricité!O6508</f>
        <v>0.50000000000000011</v>
      </c>
      <c r="C2871" s="22">
        <f>Électricité!P6508</f>
        <v>0</v>
      </c>
      <c r="D2871" s="22">
        <f>Électricité!S6508</f>
        <v>0</v>
      </c>
      <c r="E2871" s="23" t="str">
        <f t="shared" si="92"/>
        <v>09/28/2019 12:00:00 PM</v>
      </c>
      <c r="F2871" s="23" t="str">
        <f t="shared" si="91"/>
        <v>Sep</v>
      </c>
    </row>
    <row r="2872" spans="1:6" x14ac:dyDescent="0.4">
      <c r="A2872" s="20">
        <f>Électricité!N6509</f>
        <v>43736</v>
      </c>
      <c r="B2872" s="21">
        <f>Électricité!O6509</f>
        <v>0.54166666666666674</v>
      </c>
      <c r="C2872" s="22">
        <f>Électricité!P6509</f>
        <v>0</v>
      </c>
      <c r="D2872" s="22">
        <f>Électricité!S6509</f>
        <v>0</v>
      </c>
      <c r="E2872" s="23" t="str">
        <f t="shared" si="92"/>
        <v>09/28/2019 01:00:00 PM</v>
      </c>
      <c r="F2872" s="23" t="str">
        <f t="shared" si="91"/>
        <v>Sep</v>
      </c>
    </row>
    <row r="2873" spans="1:6" x14ac:dyDescent="0.4">
      <c r="A2873" s="20">
        <f>Électricité!N6510</f>
        <v>43736</v>
      </c>
      <c r="B2873" s="21">
        <f>Électricité!O6510</f>
        <v>0.58333333333333337</v>
      </c>
      <c r="C2873" s="22">
        <f>Électricité!P6510</f>
        <v>0</v>
      </c>
      <c r="D2873" s="22">
        <f>Électricité!S6510</f>
        <v>0</v>
      </c>
      <c r="E2873" s="23" t="str">
        <f t="shared" si="92"/>
        <v>09/28/2019 02:00:00 PM</v>
      </c>
      <c r="F2873" s="23" t="str">
        <f t="shared" si="91"/>
        <v>Sep</v>
      </c>
    </row>
    <row r="2874" spans="1:6" x14ac:dyDescent="0.4">
      <c r="A2874" s="20">
        <f>Électricité!N6511</f>
        <v>43736</v>
      </c>
      <c r="B2874" s="21">
        <f>Électricité!O6511</f>
        <v>0.62500000000000011</v>
      </c>
      <c r="C2874" s="22">
        <f>Électricité!P6511</f>
        <v>0</v>
      </c>
      <c r="D2874" s="22">
        <f>Électricité!S6511</f>
        <v>0</v>
      </c>
      <c r="E2874" s="23" t="str">
        <f t="shared" si="92"/>
        <v>09/28/2019 03:00:00 PM</v>
      </c>
      <c r="F2874" s="23" t="str">
        <f t="shared" si="91"/>
        <v>Sep</v>
      </c>
    </row>
    <row r="2875" spans="1:6" x14ac:dyDescent="0.4">
      <c r="A2875" s="20">
        <f>Électricité!N6512</f>
        <v>43736</v>
      </c>
      <c r="B2875" s="21">
        <f>Électricité!O6512</f>
        <v>0.66666666666666674</v>
      </c>
      <c r="C2875" s="22">
        <f>Électricité!P6512</f>
        <v>0</v>
      </c>
      <c r="D2875" s="22">
        <f>Électricité!S6512</f>
        <v>0</v>
      </c>
      <c r="E2875" s="23" t="str">
        <f t="shared" si="92"/>
        <v>09/28/2019 04:00:00 PM</v>
      </c>
      <c r="F2875" s="23" t="str">
        <f t="shared" si="91"/>
        <v>Sep</v>
      </c>
    </row>
    <row r="2876" spans="1:6" x14ac:dyDescent="0.4">
      <c r="A2876" s="20">
        <f>Électricité!N6513</f>
        <v>43736</v>
      </c>
      <c r="B2876" s="21">
        <f>Électricité!O6513</f>
        <v>0.70833333333333337</v>
      </c>
      <c r="C2876" s="22">
        <f>Électricité!P6513</f>
        <v>0</v>
      </c>
      <c r="D2876" s="22">
        <f>Électricité!S6513</f>
        <v>0</v>
      </c>
      <c r="E2876" s="23" t="str">
        <f t="shared" si="92"/>
        <v>09/28/2019 05:00:00 PM</v>
      </c>
      <c r="F2876" s="23" t="str">
        <f t="shared" si="91"/>
        <v>Sep</v>
      </c>
    </row>
    <row r="2877" spans="1:6" x14ac:dyDescent="0.4">
      <c r="A2877" s="20">
        <f>Électricité!N6514</f>
        <v>43736</v>
      </c>
      <c r="B2877" s="21">
        <f>Électricité!O6514</f>
        <v>0.75000000000000011</v>
      </c>
      <c r="C2877" s="22">
        <f>Électricité!P6514</f>
        <v>0</v>
      </c>
      <c r="D2877" s="22">
        <f>Électricité!S6514</f>
        <v>0</v>
      </c>
      <c r="E2877" s="23" t="str">
        <f t="shared" si="92"/>
        <v>09/28/2019 06:00:00 PM</v>
      </c>
      <c r="F2877" s="23" t="str">
        <f t="shared" si="91"/>
        <v>Sep</v>
      </c>
    </row>
    <row r="2878" spans="1:6" x14ac:dyDescent="0.4">
      <c r="A2878" s="20">
        <f>Électricité!N6515</f>
        <v>43736</v>
      </c>
      <c r="B2878" s="21">
        <f>Électricité!O6515</f>
        <v>0.79166666666666674</v>
      </c>
      <c r="C2878" s="22">
        <f>Électricité!P6515</f>
        <v>0</v>
      </c>
      <c r="D2878" s="22">
        <f>Électricité!S6515</f>
        <v>0</v>
      </c>
      <c r="E2878" s="23" t="str">
        <f t="shared" si="92"/>
        <v>09/28/2019 07:00:00 PM</v>
      </c>
      <c r="F2878" s="23" t="str">
        <f t="shared" si="91"/>
        <v>Sep</v>
      </c>
    </row>
    <row r="2879" spans="1:6" x14ac:dyDescent="0.4">
      <c r="A2879" s="20">
        <f>Électricité!N6516</f>
        <v>43736</v>
      </c>
      <c r="B2879" s="21">
        <f>Électricité!O6516</f>
        <v>0.83333333333333337</v>
      </c>
      <c r="C2879" s="22">
        <f>Électricité!P6516</f>
        <v>0</v>
      </c>
      <c r="D2879" s="22">
        <f>Électricité!S6516</f>
        <v>0</v>
      </c>
      <c r="E2879" s="23" t="str">
        <f t="shared" si="92"/>
        <v>09/28/2019 08:00:00 PM</v>
      </c>
      <c r="F2879" s="23" t="str">
        <f t="shared" si="91"/>
        <v>Sep</v>
      </c>
    </row>
    <row r="2880" spans="1:6" x14ac:dyDescent="0.4">
      <c r="A2880" s="20">
        <f>Électricité!N6517</f>
        <v>43736</v>
      </c>
      <c r="B2880" s="21">
        <f>Électricité!O6517</f>
        <v>0.87500000000000011</v>
      </c>
      <c r="C2880" s="22">
        <f>Électricité!P6517</f>
        <v>0</v>
      </c>
      <c r="D2880" s="22">
        <f>Électricité!S6517</f>
        <v>0</v>
      </c>
      <c r="E2880" s="23" t="str">
        <f t="shared" si="92"/>
        <v>09/28/2019 09:00:00 PM</v>
      </c>
      <c r="F2880" s="23" t="str">
        <f t="shared" si="91"/>
        <v>Sep</v>
      </c>
    </row>
    <row r="2881" spans="1:6" x14ac:dyDescent="0.4">
      <c r="A2881" s="20">
        <f>Électricité!N6518</f>
        <v>43736</v>
      </c>
      <c r="B2881" s="21">
        <f>Électricité!O6518</f>
        <v>0.91666666666666674</v>
      </c>
      <c r="C2881" s="22">
        <f>Électricité!P6518</f>
        <v>0</v>
      </c>
      <c r="D2881" s="22">
        <f>Électricité!S6518</f>
        <v>0</v>
      </c>
      <c r="E2881" s="23" t="str">
        <f t="shared" si="92"/>
        <v>09/28/2019 10:00:00 PM</v>
      </c>
      <c r="F2881" s="23" t="str">
        <f t="shared" si="91"/>
        <v>Sep</v>
      </c>
    </row>
    <row r="2882" spans="1:6" x14ac:dyDescent="0.4">
      <c r="A2882" s="20">
        <f>Électricité!N6519</f>
        <v>43736</v>
      </c>
      <c r="B2882" s="21">
        <f>Électricité!O6519</f>
        <v>0.95833333333333337</v>
      </c>
      <c r="C2882" s="22">
        <f>Électricité!P6519</f>
        <v>0</v>
      </c>
      <c r="D2882" s="22">
        <f>Électricité!S6519</f>
        <v>0</v>
      </c>
      <c r="E2882" s="23" t="str">
        <f t="shared" si="92"/>
        <v>09/28/2019 11:00:00 PM</v>
      </c>
      <c r="F2882" s="23" t="str">
        <f t="shared" si="91"/>
        <v>Sep</v>
      </c>
    </row>
    <row r="2883" spans="1:6" x14ac:dyDescent="0.4">
      <c r="A2883" s="20">
        <f>Électricité!N6520</f>
        <v>43737</v>
      </c>
      <c r="B2883" s="21">
        <f>Électricité!O6520</f>
        <v>3.1225022567582528E-17</v>
      </c>
      <c r="C2883" s="22">
        <f>Électricité!P6520</f>
        <v>0</v>
      </c>
      <c r="D2883" s="22">
        <f>Électricité!S6520</f>
        <v>0</v>
      </c>
      <c r="E2883" s="23" t="str">
        <f t="shared" si="92"/>
        <v>09/29/2019 12:00:00 AM</v>
      </c>
      <c r="F2883" s="23" t="str">
        <f t="shared" ref="F2883:F2946" si="93">TEXT(A2883,"mmm")</f>
        <v>Sep</v>
      </c>
    </row>
    <row r="2884" spans="1:6" x14ac:dyDescent="0.4">
      <c r="A2884" s="20">
        <f>Électricité!N6521</f>
        <v>43737</v>
      </c>
      <c r="B2884" s="21">
        <f>Électricité!O6521</f>
        <v>4.1666666666666699E-2</v>
      </c>
      <c r="C2884" s="22">
        <f>Électricité!P6521</f>
        <v>0</v>
      </c>
      <c r="D2884" s="22">
        <f>Électricité!S6521</f>
        <v>0</v>
      </c>
      <c r="E2884" s="23" t="str">
        <f t="shared" si="92"/>
        <v>09/29/2019 01:00:00 AM</v>
      </c>
      <c r="F2884" s="23" t="str">
        <f t="shared" si="93"/>
        <v>Sep</v>
      </c>
    </row>
    <row r="2885" spans="1:6" x14ac:dyDescent="0.4">
      <c r="A2885" s="20">
        <f>Électricité!N6522</f>
        <v>43737</v>
      </c>
      <c r="B2885" s="21">
        <f>Électricité!O6522</f>
        <v>8.333333333333337E-2</v>
      </c>
      <c r="C2885" s="22">
        <f>Électricité!P6522</f>
        <v>0</v>
      </c>
      <c r="D2885" s="22">
        <f>Électricité!S6522</f>
        <v>0</v>
      </c>
      <c r="E2885" s="23" t="str">
        <f t="shared" si="92"/>
        <v>09/29/2019 02:00:00 AM</v>
      </c>
      <c r="F2885" s="23" t="str">
        <f t="shared" si="93"/>
        <v>Sep</v>
      </c>
    </row>
    <row r="2886" spans="1:6" x14ac:dyDescent="0.4">
      <c r="A2886" s="20">
        <f>Électricité!N6523</f>
        <v>43737</v>
      </c>
      <c r="B2886" s="21">
        <f>Électricité!O6523</f>
        <v>0.12500000000000006</v>
      </c>
      <c r="C2886" s="22">
        <f>Électricité!P6523</f>
        <v>0</v>
      </c>
      <c r="D2886" s="22">
        <f>Électricité!S6523</f>
        <v>0</v>
      </c>
      <c r="E2886" s="23" t="str">
        <f t="shared" si="92"/>
        <v>09/29/2019 03:00:00 AM</v>
      </c>
      <c r="F2886" s="23" t="str">
        <f t="shared" si="93"/>
        <v>Sep</v>
      </c>
    </row>
    <row r="2887" spans="1:6" x14ac:dyDescent="0.4">
      <c r="A2887" s="20">
        <f>Électricité!N6524</f>
        <v>43737</v>
      </c>
      <c r="B2887" s="21">
        <f>Électricité!O6524</f>
        <v>0.16666666666666669</v>
      </c>
      <c r="C2887" s="22">
        <f>Électricité!P6524</f>
        <v>0</v>
      </c>
      <c r="D2887" s="22">
        <f>Électricité!S6524</f>
        <v>0</v>
      </c>
      <c r="E2887" s="23" t="str">
        <f t="shared" si="92"/>
        <v>09/29/2019 04:00:00 AM</v>
      </c>
      <c r="F2887" s="23" t="str">
        <f t="shared" si="93"/>
        <v>Sep</v>
      </c>
    </row>
    <row r="2888" spans="1:6" x14ac:dyDescent="0.4">
      <c r="A2888" s="20">
        <f>Électricité!N6525</f>
        <v>43737</v>
      </c>
      <c r="B2888" s="21">
        <f>Électricité!O6525</f>
        <v>0.20833333333333337</v>
      </c>
      <c r="C2888" s="22">
        <f>Électricité!P6525</f>
        <v>0</v>
      </c>
      <c r="D2888" s="22">
        <f>Électricité!S6525</f>
        <v>0</v>
      </c>
      <c r="E2888" s="23" t="str">
        <f t="shared" si="92"/>
        <v>09/29/2019 05:00:00 AM</v>
      </c>
      <c r="F2888" s="23" t="str">
        <f t="shared" si="93"/>
        <v>Sep</v>
      </c>
    </row>
    <row r="2889" spans="1:6" x14ac:dyDescent="0.4">
      <c r="A2889" s="20">
        <f>Électricité!N6526</f>
        <v>43737</v>
      </c>
      <c r="B2889" s="21">
        <f>Électricité!O6526</f>
        <v>0.25</v>
      </c>
      <c r="C2889" s="22">
        <f>Électricité!P6526</f>
        <v>0</v>
      </c>
      <c r="D2889" s="22">
        <f>Électricité!S6526</f>
        <v>0</v>
      </c>
      <c r="E2889" s="23" t="str">
        <f t="shared" si="92"/>
        <v>09/29/2019 06:00:00 AM</v>
      </c>
      <c r="F2889" s="23" t="str">
        <f t="shared" si="93"/>
        <v>Sep</v>
      </c>
    </row>
    <row r="2890" spans="1:6" x14ac:dyDescent="0.4">
      <c r="A2890" s="20">
        <f>Électricité!N6527</f>
        <v>43737</v>
      </c>
      <c r="B2890" s="21">
        <f>Électricité!O6527</f>
        <v>0.29166666666666669</v>
      </c>
      <c r="C2890" s="22">
        <f>Électricité!P6527</f>
        <v>0</v>
      </c>
      <c r="D2890" s="22">
        <f>Électricité!S6527</f>
        <v>0</v>
      </c>
      <c r="E2890" s="23" t="str">
        <f t="shared" si="92"/>
        <v>09/29/2019 07:00:00 AM</v>
      </c>
      <c r="F2890" s="23" t="str">
        <f t="shared" si="93"/>
        <v>Sep</v>
      </c>
    </row>
    <row r="2891" spans="1:6" x14ac:dyDescent="0.4">
      <c r="A2891" s="20">
        <f>Électricité!N6528</f>
        <v>43737</v>
      </c>
      <c r="B2891" s="21">
        <f>Électricité!O6528</f>
        <v>0.33333333333333337</v>
      </c>
      <c r="C2891" s="22">
        <f>Électricité!P6528</f>
        <v>0</v>
      </c>
      <c r="D2891" s="22">
        <f>Électricité!S6528</f>
        <v>0</v>
      </c>
      <c r="E2891" s="23" t="str">
        <f t="shared" si="92"/>
        <v>09/29/2019 08:00:00 AM</v>
      </c>
      <c r="F2891" s="23" t="str">
        <f t="shared" si="93"/>
        <v>Sep</v>
      </c>
    </row>
    <row r="2892" spans="1:6" x14ac:dyDescent="0.4">
      <c r="A2892" s="20">
        <f>Électricité!N6529</f>
        <v>43737</v>
      </c>
      <c r="B2892" s="21">
        <f>Électricité!O6529</f>
        <v>0.375</v>
      </c>
      <c r="C2892" s="22">
        <f>Électricité!P6529</f>
        <v>0</v>
      </c>
      <c r="D2892" s="22">
        <f>Électricité!S6529</f>
        <v>0</v>
      </c>
      <c r="E2892" s="23" t="str">
        <f t="shared" ref="E2892:E2931" si="94">CONCATENATE(TEXT(A2892,"mm/dd/yyyy")," ",TEXT(B2892,"hh:mm:ss AM/PM"))</f>
        <v>09/29/2019 09:00:00 AM</v>
      </c>
      <c r="F2892" s="23" t="str">
        <f t="shared" si="93"/>
        <v>Sep</v>
      </c>
    </row>
    <row r="2893" spans="1:6" x14ac:dyDescent="0.4">
      <c r="A2893" s="20">
        <f>Électricité!N6530</f>
        <v>43737</v>
      </c>
      <c r="B2893" s="21">
        <f>Électricité!O6530</f>
        <v>0.41666666666666669</v>
      </c>
      <c r="C2893" s="22">
        <f>Électricité!P6530</f>
        <v>0</v>
      </c>
      <c r="D2893" s="22">
        <f>Électricité!S6530</f>
        <v>0</v>
      </c>
      <c r="E2893" s="23" t="str">
        <f t="shared" si="94"/>
        <v>09/29/2019 10:00:00 AM</v>
      </c>
      <c r="F2893" s="23" t="str">
        <f t="shared" si="93"/>
        <v>Sep</v>
      </c>
    </row>
    <row r="2894" spans="1:6" x14ac:dyDescent="0.4">
      <c r="A2894" s="20">
        <f>Électricité!N6531</f>
        <v>43737</v>
      </c>
      <c r="B2894" s="21">
        <f>Électricité!O6531</f>
        <v>0.45833333333333337</v>
      </c>
      <c r="C2894" s="22">
        <f>Électricité!P6531</f>
        <v>0</v>
      </c>
      <c r="D2894" s="22">
        <f>Électricité!S6531</f>
        <v>0</v>
      </c>
      <c r="E2894" s="23" t="str">
        <f t="shared" si="94"/>
        <v>09/29/2019 11:00:00 AM</v>
      </c>
      <c r="F2894" s="23" t="str">
        <f t="shared" si="93"/>
        <v>Sep</v>
      </c>
    </row>
    <row r="2895" spans="1:6" x14ac:dyDescent="0.4">
      <c r="A2895" s="20">
        <f>Électricité!N6532</f>
        <v>43737</v>
      </c>
      <c r="B2895" s="21">
        <f>Électricité!O6532</f>
        <v>0.50000000000000011</v>
      </c>
      <c r="C2895" s="22">
        <f>Électricité!P6532</f>
        <v>0</v>
      </c>
      <c r="D2895" s="22">
        <f>Électricité!S6532</f>
        <v>0</v>
      </c>
      <c r="E2895" s="23" t="str">
        <f t="shared" si="94"/>
        <v>09/29/2019 12:00:00 PM</v>
      </c>
      <c r="F2895" s="23" t="str">
        <f t="shared" si="93"/>
        <v>Sep</v>
      </c>
    </row>
    <row r="2896" spans="1:6" x14ac:dyDescent="0.4">
      <c r="A2896" s="20">
        <f>Électricité!N6533</f>
        <v>43737</v>
      </c>
      <c r="B2896" s="21">
        <f>Électricité!O6533</f>
        <v>0.54166666666666674</v>
      </c>
      <c r="C2896" s="22">
        <f>Électricité!P6533</f>
        <v>0</v>
      </c>
      <c r="D2896" s="22">
        <f>Électricité!S6533</f>
        <v>0</v>
      </c>
      <c r="E2896" s="23" t="str">
        <f t="shared" si="94"/>
        <v>09/29/2019 01:00:00 PM</v>
      </c>
      <c r="F2896" s="23" t="str">
        <f t="shared" si="93"/>
        <v>Sep</v>
      </c>
    </row>
    <row r="2897" spans="1:6" x14ac:dyDescent="0.4">
      <c r="A2897" s="20">
        <f>Électricité!N6534</f>
        <v>43737</v>
      </c>
      <c r="B2897" s="21">
        <f>Électricité!O6534</f>
        <v>0.58333333333333337</v>
      </c>
      <c r="C2897" s="22">
        <f>Électricité!P6534</f>
        <v>0</v>
      </c>
      <c r="D2897" s="22">
        <f>Électricité!S6534</f>
        <v>0</v>
      </c>
      <c r="E2897" s="23" t="str">
        <f t="shared" si="94"/>
        <v>09/29/2019 02:00:00 PM</v>
      </c>
      <c r="F2897" s="23" t="str">
        <f t="shared" si="93"/>
        <v>Sep</v>
      </c>
    </row>
    <row r="2898" spans="1:6" x14ac:dyDescent="0.4">
      <c r="A2898" s="20">
        <f>Électricité!N6535</f>
        <v>43737</v>
      </c>
      <c r="B2898" s="21">
        <f>Électricité!O6535</f>
        <v>0.62500000000000011</v>
      </c>
      <c r="C2898" s="22">
        <f>Électricité!P6535</f>
        <v>0</v>
      </c>
      <c r="D2898" s="22">
        <f>Électricité!S6535</f>
        <v>0</v>
      </c>
      <c r="E2898" s="23" t="str">
        <f t="shared" si="94"/>
        <v>09/29/2019 03:00:00 PM</v>
      </c>
      <c r="F2898" s="23" t="str">
        <f t="shared" si="93"/>
        <v>Sep</v>
      </c>
    </row>
    <row r="2899" spans="1:6" x14ac:dyDescent="0.4">
      <c r="A2899" s="20">
        <f>Électricité!N6536</f>
        <v>43737</v>
      </c>
      <c r="B2899" s="21">
        <f>Électricité!O6536</f>
        <v>0.66666666666666674</v>
      </c>
      <c r="C2899" s="22">
        <f>Électricité!P6536</f>
        <v>0</v>
      </c>
      <c r="D2899" s="22">
        <f>Électricité!S6536</f>
        <v>0</v>
      </c>
      <c r="E2899" s="23" t="str">
        <f t="shared" si="94"/>
        <v>09/29/2019 04:00:00 PM</v>
      </c>
      <c r="F2899" s="23" t="str">
        <f t="shared" si="93"/>
        <v>Sep</v>
      </c>
    </row>
    <row r="2900" spans="1:6" x14ac:dyDescent="0.4">
      <c r="A2900" s="20">
        <f>Électricité!N6537</f>
        <v>43737</v>
      </c>
      <c r="B2900" s="21">
        <f>Électricité!O6537</f>
        <v>0.70833333333333337</v>
      </c>
      <c r="C2900" s="22">
        <f>Électricité!P6537</f>
        <v>0</v>
      </c>
      <c r="D2900" s="22">
        <f>Électricité!S6537</f>
        <v>0</v>
      </c>
      <c r="E2900" s="23" t="str">
        <f t="shared" si="94"/>
        <v>09/29/2019 05:00:00 PM</v>
      </c>
      <c r="F2900" s="23" t="str">
        <f t="shared" si="93"/>
        <v>Sep</v>
      </c>
    </row>
    <row r="2901" spans="1:6" x14ac:dyDescent="0.4">
      <c r="A2901" s="20">
        <f>Électricité!N6538</f>
        <v>43737</v>
      </c>
      <c r="B2901" s="21">
        <f>Électricité!O6538</f>
        <v>0.75000000000000011</v>
      </c>
      <c r="C2901" s="22">
        <f>Électricité!P6538</f>
        <v>0</v>
      </c>
      <c r="D2901" s="22">
        <f>Électricité!S6538</f>
        <v>0</v>
      </c>
      <c r="E2901" s="23" t="str">
        <f t="shared" si="94"/>
        <v>09/29/2019 06:00:00 PM</v>
      </c>
      <c r="F2901" s="23" t="str">
        <f t="shared" si="93"/>
        <v>Sep</v>
      </c>
    </row>
    <row r="2902" spans="1:6" x14ac:dyDescent="0.4">
      <c r="A2902" s="20">
        <f>Électricité!N6539</f>
        <v>43737</v>
      </c>
      <c r="B2902" s="21">
        <f>Électricité!O6539</f>
        <v>0.79166666666666674</v>
      </c>
      <c r="C2902" s="22">
        <f>Électricité!P6539</f>
        <v>0</v>
      </c>
      <c r="D2902" s="22">
        <f>Électricité!S6539</f>
        <v>0</v>
      </c>
      <c r="E2902" s="23" t="str">
        <f t="shared" si="94"/>
        <v>09/29/2019 07:00:00 PM</v>
      </c>
      <c r="F2902" s="23" t="str">
        <f t="shared" si="93"/>
        <v>Sep</v>
      </c>
    </row>
    <row r="2903" spans="1:6" x14ac:dyDescent="0.4">
      <c r="A2903" s="20">
        <f>Électricité!N6540</f>
        <v>43737</v>
      </c>
      <c r="B2903" s="21">
        <f>Électricité!O6540</f>
        <v>0.83333333333333337</v>
      </c>
      <c r="C2903" s="22">
        <f>Électricité!P6540</f>
        <v>0</v>
      </c>
      <c r="D2903" s="22">
        <f>Électricité!S6540</f>
        <v>0</v>
      </c>
      <c r="E2903" s="23" t="str">
        <f t="shared" si="94"/>
        <v>09/29/2019 08:00:00 PM</v>
      </c>
      <c r="F2903" s="23" t="str">
        <f t="shared" si="93"/>
        <v>Sep</v>
      </c>
    </row>
    <row r="2904" spans="1:6" x14ac:dyDescent="0.4">
      <c r="A2904" s="20">
        <f>Électricité!N6541</f>
        <v>43737</v>
      </c>
      <c r="B2904" s="21">
        <f>Électricité!O6541</f>
        <v>0.87500000000000011</v>
      </c>
      <c r="C2904" s="22">
        <f>Électricité!P6541</f>
        <v>0</v>
      </c>
      <c r="D2904" s="22">
        <f>Électricité!S6541</f>
        <v>0</v>
      </c>
      <c r="E2904" s="23" t="str">
        <f t="shared" si="94"/>
        <v>09/29/2019 09:00:00 PM</v>
      </c>
      <c r="F2904" s="23" t="str">
        <f t="shared" si="93"/>
        <v>Sep</v>
      </c>
    </row>
    <row r="2905" spans="1:6" x14ac:dyDescent="0.4">
      <c r="A2905" s="20">
        <f>Électricité!N6542</f>
        <v>43737</v>
      </c>
      <c r="B2905" s="21">
        <f>Électricité!O6542</f>
        <v>0.91666666666666674</v>
      </c>
      <c r="C2905" s="22">
        <f>Électricité!P6542</f>
        <v>0</v>
      </c>
      <c r="D2905" s="22">
        <f>Électricité!S6542</f>
        <v>0</v>
      </c>
      <c r="E2905" s="23" t="str">
        <f t="shared" si="94"/>
        <v>09/29/2019 10:00:00 PM</v>
      </c>
      <c r="F2905" s="23" t="str">
        <f t="shared" si="93"/>
        <v>Sep</v>
      </c>
    </row>
    <row r="2906" spans="1:6" x14ac:dyDescent="0.4">
      <c r="A2906" s="20">
        <f>Électricité!N6543</f>
        <v>43737</v>
      </c>
      <c r="B2906" s="21">
        <f>Électricité!O6543</f>
        <v>0.95833333333333337</v>
      </c>
      <c r="C2906" s="22">
        <f>Électricité!P6543</f>
        <v>0</v>
      </c>
      <c r="D2906" s="22">
        <f>Électricité!S6543</f>
        <v>0</v>
      </c>
      <c r="E2906" s="23" t="str">
        <f t="shared" si="94"/>
        <v>09/29/2019 11:00:00 PM</v>
      </c>
      <c r="F2906" s="23" t="str">
        <f t="shared" si="93"/>
        <v>Sep</v>
      </c>
    </row>
    <row r="2907" spans="1:6" x14ac:dyDescent="0.4">
      <c r="A2907" s="20">
        <f>Électricité!N6544</f>
        <v>43738</v>
      </c>
      <c r="B2907" s="21">
        <f>Électricité!O6544</f>
        <v>3.1225022567582528E-17</v>
      </c>
      <c r="C2907" s="22">
        <f>Électricité!P6544</f>
        <v>0</v>
      </c>
      <c r="D2907" s="22">
        <f>Électricité!S6544</f>
        <v>0</v>
      </c>
      <c r="E2907" s="23" t="str">
        <f t="shared" si="94"/>
        <v>09/30/2019 12:00:00 AM</v>
      </c>
      <c r="F2907" s="23" t="str">
        <f t="shared" si="93"/>
        <v>Sep</v>
      </c>
    </row>
    <row r="2908" spans="1:6" x14ac:dyDescent="0.4">
      <c r="A2908" s="20">
        <f>Électricité!N6545</f>
        <v>43738</v>
      </c>
      <c r="B2908" s="21">
        <f>Électricité!O6545</f>
        <v>4.1666666666666699E-2</v>
      </c>
      <c r="C2908" s="22">
        <f>Électricité!P6545</f>
        <v>0</v>
      </c>
      <c r="D2908" s="22">
        <f>Électricité!S6545</f>
        <v>0</v>
      </c>
      <c r="E2908" s="23" t="str">
        <f t="shared" si="94"/>
        <v>09/30/2019 01:00:00 AM</v>
      </c>
      <c r="F2908" s="23" t="str">
        <f t="shared" si="93"/>
        <v>Sep</v>
      </c>
    </row>
    <row r="2909" spans="1:6" x14ac:dyDescent="0.4">
      <c r="A2909" s="20">
        <f>Électricité!N6546</f>
        <v>43738</v>
      </c>
      <c r="B2909" s="21">
        <f>Électricité!O6546</f>
        <v>8.333333333333337E-2</v>
      </c>
      <c r="C2909" s="22">
        <f>Électricité!P6546</f>
        <v>0</v>
      </c>
      <c r="D2909" s="22">
        <f>Électricité!S6546</f>
        <v>0</v>
      </c>
      <c r="E2909" s="23" t="str">
        <f t="shared" si="94"/>
        <v>09/30/2019 02:00:00 AM</v>
      </c>
      <c r="F2909" s="23" t="str">
        <f t="shared" si="93"/>
        <v>Sep</v>
      </c>
    </row>
    <row r="2910" spans="1:6" x14ac:dyDescent="0.4">
      <c r="A2910" s="20">
        <f>Électricité!N6547</f>
        <v>43738</v>
      </c>
      <c r="B2910" s="21">
        <f>Électricité!O6547</f>
        <v>0.12500000000000006</v>
      </c>
      <c r="C2910" s="22">
        <f>Électricité!P6547</f>
        <v>0</v>
      </c>
      <c r="D2910" s="22">
        <f>Électricité!S6547</f>
        <v>0</v>
      </c>
      <c r="E2910" s="23" t="str">
        <f t="shared" si="94"/>
        <v>09/30/2019 03:00:00 AM</v>
      </c>
      <c r="F2910" s="23" t="str">
        <f t="shared" si="93"/>
        <v>Sep</v>
      </c>
    </row>
    <row r="2911" spans="1:6" x14ac:dyDescent="0.4">
      <c r="A2911" s="20">
        <f>Électricité!N6548</f>
        <v>43738</v>
      </c>
      <c r="B2911" s="21">
        <f>Électricité!O6548</f>
        <v>0.16666666666666669</v>
      </c>
      <c r="C2911" s="22">
        <f>Électricité!P6548</f>
        <v>0</v>
      </c>
      <c r="D2911" s="22">
        <f>Électricité!S6548</f>
        <v>0</v>
      </c>
      <c r="E2911" s="23" t="str">
        <f t="shared" si="94"/>
        <v>09/30/2019 04:00:00 AM</v>
      </c>
      <c r="F2911" s="23" t="str">
        <f t="shared" si="93"/>
        <v>Sep</v>
      </c>
    </row>
    <row r="2912" spans="1:6" x14ac:dyDescent="0.4">
      <c r="A2912" s="20">
        <f>Électricité!N6549</f>
        <v>43738</v>
      </c>
      <c r="B2912" s="21">
        <f>Électricité!O6549</f>
        <v>0.20833333333333337</v>
      </c>
      <c r="C2912" s="22">
        <f>Électricité!P6549</f>
        <v>0</v>
      </c>
      <c r="D2912" s="22">
        <f>Électricité!S6549</f>
        <v>0</v>
      </c>
      <c r="E2912" s="23" t="str">
        <f t="shared" si="94"/>
        <v>09/30/2019 05:00:00 AM</v>
      </c>
      <c r="F2912" s="23" t="str">
        <f t="shared" si="93"/>
        <v>Sep</v>
      </c>
    </row>
    <row r="2913" spans="1:6" x14ac:dyDescent="0.4">
      <c r="A2913" s="20">
        <f>Électricité!N6550</f>
        <v>43738</v>
      </c>
      <c r="B2913" s="21">
        <f>Électricité!O6550</f>
        <v>0.25</v>
      </c>
      <c r="C2913" s="22">
        <f>Électricité!P6550</f>
        <v>0</v>
      </c>
      <c r="D2913" s="22">
        <f>Électricité!S6550</f>
        <v>0</v>
      </c>
      <c r="E2913" s="23" t="str">
        <f t="shared" si="94"/>
        <v>09/30/2019 06:00:00 AM</v>
      </c>
      <c r="F2913" s="23" t="str">
        <f t="shared" si="93"/>
        <v>Sep</v>
      </c>
    </row>
    <row r="2914" spans="1:6" x14ac:dyDescent="0.4">
      <c r="A2914" s="20">
        <f>Électricité!N6551</f>
        <v>43738</v>
      </c>
      <c r="B2914" s="21">
        <f>Électricité!O6551</f>
        <v>0.29166666666666669</v>
      </c>
      <c r="C2914" s="22">
        <f>Électricité!P6551</f>
        <v>0</v>
      </c>
      <c r="D2914" s="22">
        <f>Électricité!S6551</f>
        <v>0</v>
      </c>
      <c r="E2914" s="23" t="str">
        <f t="shared" si="94"/>
        <v>09/30/2019 07:00:00 AM</v>
      </c>
      <c r="F2914" s="23" t="str">
        <f t="shared" si="93"/>
        <v>Sep</v>
      </c>
    </row>
    <row r="2915" spans="1:6" x14ac:dyDescent="0.4">
      <c r="A2915" s="20">
        <f>Électricité!N6552</f>
        <v>43738</v>
      </c>
      <c r="B2915" s="21">
        <f>Électricité!O6552</f>
        <v>0.33333333333333337</v>
      </c>
      <c r="C2915" s="22">
        <f>Électricité!P6552</f>
        <v>0</v>
      </c>
      <c r="D2915" s="22">
        <f>Électricité!S6552</f>
        <v>0</v>
      </c>
      <c r="E2915" s="23" t="str">
        <f t="shared" si="94"/>
        <v>09/30/2019 08:00:00 AM</v>
      </c>
      <c r="F2915" s="23" t="str">
        <f t="shared" si="93"/>
        <v>Sep</v>
      </c>
    </row>
    <row r="2916" spans="1:6" x14ac:dyDescent="0.4">
      <c r="A2916" s="20">
        <f>Électricité!N6553</f>
        <v>43738</v>
      </c>
      <c r="B2916" s="21">
        <f>Électricité!O6553</f>
        <v>0.375</v>
      </c>
      <c r="C2916" s="22">
        <f>Électricité!P6553</f>
        <v>0</v>
      </c>
      <c r="D2916" s="22">
        <f>Électricité!S6553</f>
        <v>0</v>
      </c>
      <c r="E2916" s="23" t="str">
        <f t="shared" si="94"/>
        <v>09/30/2019 09:00:00 AM</v>
      </c>
      <c r="F2916" s="23" t="str">
        <f t="shared" si="93"/>
        <v>Sep</v>
      </c>
    </row>
    <row r="2917" spans="1:6" x14ac:dyDescent="0.4">
      <c r="A2917" s="20">
        <f>Électricité!N6554</f>
        <v>43738</v>
      </c>
      <c r="B2917" s="21">
        <f>Électricité!O6554</f>
        <v>0.41666666666666669</v>
      </c>
      <c r="C2917" s="22">
        <f>Électricité!P6554</f>
        <v>0</v>
      </c>
      <c r="D2917" s="22">
        <f>Électricité!S6554</f>
        <v>0</v>
      </c>
      <c r="E2917" s="23" t="str">
        <f t="shared" si="94"/>
        <v>09/30/2019 10:00:00 AM</v>
      </c>
      <c r="F2917" s="23" t="str">
        <f t="shared" si="93"/>
        <v>Sep</v>
      </c>
    </row>
    <row r="2918" spans="1:6" x14ac:dyDescent="0.4">
      <c r="A2918" s="20">
        <f>Électricité!N6555</f>
        <v>43738</v>
      </c>
      <c r="B2918" s="21">
        <f>Électricité!O6555</f>
        <v>0.45833333333333337</v>
      </c>
      <c r="C2918" s="22">
        <f>Électricité!P6555</f>
        <v>0</v>
      </c>
      <c r="D2918" s="22">
        <f>Électricité!S6555</f>
        <v>0</v>
      </c>
      <c r="E2918" s="23" t="str">
        <f t="shared" si="94"/>
        <v>09/30/2019 11:00:00 AM</v>
      </c>
      <c r="F2918" s="23" t="str">
        <f t="shared" si="93"/>
        <v>Sep</v>
      </c>
    </row>
    <row r="2919" spans="1:6" x14ac:dyDescent="0.4">
      <c r="A2919" s="20">
        <f>Électricité!N6556</f>
        <v>43738</v>
      </c>
      <c r="B2919" s="21">
        <f>Électricité!O6556</f>
        <v>0.50000000000000011</v>
      </c>
      <c r="C2919" s="22">
        <f>Électricité!P6556</f>
        <v>0</v>
      </c>
      <c r="D2919" s="22">
        <f>Électricité!S6556</f>
        <v>0</v>
      </c>
      <c r="E2919" s="23" t="str">
        <f t="shared" si="94"/>
        <v>09/30/2019 12:00:00 PM</v>
      </c>
      <c r="F2919" s="23" t="str">
        <f t="shared" si="93"/>
        <v>Sep</v>
      </c>
    </row>
    <row r="2920" spans="1:6" x14ac:dyDescent="0.4">
      <c r="A2920" s="20">
        <f>Électricité!N6557</f>
        <v>43738</v>
      </c>
      <c r="B2920" s="21">
        <f>Électricité!O6557</f>
        <v>0.54166666666666674</v>
      </c>
      <c r="C2920" s="22">
        <f>Électricité!P6557</f>
        <v>0</v>
      </c>
      <c r="D2920" s="22">
        <f>Électricité!S6557</f>
        <v>0</v>
      </c>
      <c r="E2920" s="23" t="str">
        <f t="shared" si="94"/>
        <v>09/30/2019 01:00:00 PM</v>
      </c>
      <c r="F2920" s="23" t="str">
        <f t="shared" si="93"/>
        <v>Sep</v>
      </c>
    </row>
    <row r="2921" spans="1:6" x14ac:dyDescent="0.4">
      <c r="A2921" s="20">
        <f>Électricité!N6558</f>
        <v>43738</v>
      </c>
      <c r="B2921" s="21">
        <f>Électricité!O6558</f>
        <v>0.58333333333333337</v>
      </c>
      <c r="C2921" s="22">
        <f>Électricité!P6558</f>
        <v>0</v>
      </c>
      <c r="D2921" s="22">
        <f>Électricité!S6558</f>
        <v>0</v>
      </c>
      <c r="E2921" s="23" t="str">
        <f t="shared" si="94"/>
        <v>09/30/2019 02:00:00 PM</v>
      </c>
      <c r="F2921" s="23" t="str">
        <f t="shared" si="93"/>
        <v>Sep</v>
      </c>
    </row>
    <row r="2922" spans="1:6" x14ac:dyDescent="0.4">
      <c r="A2922" s="20">
        <f>Électricité!N6559</f>
        <v>43738</v>
      </c>
      <c r="B2922" s="21">
        <f>Électricité!O6559</f>
        <v>0.62500000000000011</v>
      </c>
      <c r="C2922" s="22">
        <f>Électricité!P6559</f>
        <v>0</v>
      </c>
      <c r="D2922" s="22">
        <f>Électricité!S6559</f>
        <v>0</v>
      </c>
      <c r="E2922" s="23" t="str">
        <f t="shared" si="94"/>
        <v>09/30/2019 03:00:00 PM</v>
      </c>
      <c r="F2922" s="23" t="str">
        <f t="shared" si="93"/>
        <v>Sep</v>
      </c>
    </row>
    <row r="2923" spans="1:6" x14ac:dyDescent="0.4">
      <c r="A2923" s="20">
        <f>Électricité!N6560</f>
        <v>43738</v>
      </c>
      <c r="B2923" s="21">
        <f>Électricité!O6560</f>
        <v>0.66666666666666674</v>
      </c>
      <c r="C2923" s="22">
        <f>Électricité!P6560</f>
        <v>0</v>
      </c>
      <c r="D2923" s="22">
        <f>Électricité!S6560</f>
        <v>0</v>
      </c>
      <c r="E2923" s="23" t="str">
        <f t="shared" si="94"/>
        <v>09/30/2019 04:00:00 PM</v>
      </c>
      <c r="F2923" s="23" t="str">
        <f t="shared" si="93"/>
        <v>Sep</v>
      </c>
    </row>
    <row r="2924" spans="1:6" x14ac:dyDescent="0.4">
      <c r="A2924" s="20">
        <f>Électricité!N6561</f>
        <v>43738</v>
      </c>
      <c r="B2924" s="21">
        <f>Électricité!O6561</f>
        <v>0.70833333333333337</v>
      </c>
      <c r="C2924" s="22">
        <f>Électricité!P6561</f>
        <v>0</v>
      </c>
      <c r="D2924" s="22">
        <f>Électricité!S6561</f>
        <v>0</v>
      </c>
      <c r="E2924" s="23" t="str">
        <f t="shared" si="94"/>
        <v>09/30/2019 05:00:00 PM</v>
      </c>
      <c r="F2924" s="23" t="str">
        <f t="shared" si="93"/>
        <v>Sep</v>
      </c>
    </row>
    <row r="2925" spans="1:6" x14ac:dyDescent="0.4">
      <c r="A2925" s="20">
        <f>Électricité!N6562</f>
        <v>43738</v>
      </c>
      <c r="B2925" s="21">
        <f>Électricité!O6562</f>
        <v>0.75000000000000011</v>
      </c>
      <c r="C2925" s="22">
        <f>Électricité!P6562</f>
        <v>0</v>
      </c>
      <c r="D2925" s="22">
        <f>Électricité!S6562</f>
        <v>0</v>
      </c>
      <c r="E2925" s="23" t="str">
        <f t="shared" si="94"/>
        <v>09/30/2019 06:00:00 PM</v>
      </c>
      <c r="F2925" s="23" t="str">
        <f t="shared" si="93"/>
        <v>Sep</v>
      </c>
    </row>
    <row r="2926" spans="1:6" x14ac:dyDescent="0.4">
      <c r="A2926" s="20">
        <f>Électricité!N6563</f>
        <v>43738</v>
      </c>
      <c r="B2926" s="21">
        <f>Électricité!O6563</f>
        <v>0.79166666666666674</v>
      </c>
      <c r="C2926" s="22">
        <f>Électricité!P6563</f>
        <v>0</v>
      </c>
      <c r="D2926" s="22">
        <f>Électricité!S6563</f>
        <v>0</v>
      </c>
      <c r="E2926" s="23" t="str">
        <f t="shared" si="94"/>
        <v>09/30/2019 07:00:00 PM</v>
      </c>
      <c r="F2926" s="23" t="str">
        <f t="shared" si="93"/>
        <v>Sep</v>
      </c>
    </row>
    <row r="2927" spans="1:6" x14ac:dyDescent="0.4">
      <c r="A2927" s="20">
        <f>Électricité!N6564</f>
        <v>43738</v>
      </c>
      <c r="B2927" s="21">
        <f>Électricité!O6564</f>
        <v>0.83333333333333337</v>
      </c>
      <c r="C2927" s="22">
        <f>Électricité!P6564</f>
        <v>0</v>
      </c>
      <c r="D2927" s="22">
        <f>Électricité!S6564</f>
        <v>0</v>
      </c>
      <c r="E2927" s="23" t="str">
        <f t="shared" si="94"/>
        <v>09/30/2019 08:00:00 PM</v>
      </c>
      <c r="F2927" s="23" t="str">
        <f t="shared" si="93"/>
        <v>Sep</v>
      </c>
    </row>
    <row r="2928" spans="1:6" x14ac:dyDescent="0.4">
      <c r="A2928" s="20">
        <f>Électricité!N6565</f>
        <v>43738</v>
      </c>
      <c r="B2928" s="21">
        <f>Électricité!O6565</f>
        <v>0.87500000000000011</v>
      </c>
      <c r="C2928" s="22">
        <f>Électricité!P6565</f>
        <v>0</v>
      </c>
      <c r="D2928" s="22">
        <f>Électricité!S6565</f>
        <v>0</v>
      </c>
      <c r="E2928" s="23" t="str">
        <f t="shared" si="94"/>
        <v>09/30/2019 09:00:00 PM</v>
      </c>
      <c r="F2928" s="23" t="str">
        <f t="shared" si="93"/>
        <v>Sep</v>
      </c>
    </row>
    <row r="2929" spans="1:6" x14ac:dyDescent="0.4">
      <c r="A2929" s="20">
        <f>Électricité!N6566</f>
        <v>43738</v>
      </c>
      <c r="B2929" s="21">
        <f>Électricité!O6566</f>
        <v>0.91666666666666674</v>
      </c>
      <c r="C2929" s="22">
        <f>Électricité!P6566</f>
        <v>0</v>
      </c>
      <c r="D2929" s="22">
        <f>Électricité!S6566</f>
        <v>0</v>
      </c>
      <c r="E2929" s="23" t="str">
        <f t="shared" si="94"/>
        <v>09/30/2019 10:00:00 PM</v>
      </c>
      <c r="F2929" s="23" t="str">
        <f t="shared" si="93"/>
        <v>Sep</v>
      </c>
    </row>
    <row r="2930" spans="1:6" x14ac:dyDescent="0.4">
      <c r="A2930" s="20">
        <f>Électricité!N6567</f>
        <v>43738</v>
      </c>
      <c r="B2930" s="21">
        <f>Électricité!O6567</f>
        <v>0.95833333333333337</v>
      </c>
      <c r="C2930" s="22">
        <f>Électricité!P6567</f>
        <v>0</v>
      </c>
      <c r="D2930" s="22">
        <f>Électricité!S6567</f>
        <v>0</v>
      </c>
      <c r="E2930" s="23" t="str">
        <f t="shared" si="94"/>
        <v>09/30/2019 11:00:00 PM</v>
      </c>
      <c r="F2930" s="23" t="str">
        <f t="shared" si="93"/>
        <v>Sep</v>
      </c>
    </row>
    <row r="2931" spans="1:6" x14ac:dyDescent="0.4">
      <c r="A2931" s="19">
        <f>Électricité!N16</f>
        <v>43466</v>
      </c>
      <c r="B2931" s="18">
        <f>Électricité!O16</f>
        <v>0</v>
      </c>
      <c r="C2931" s="17">
        <f>Électricité!P16</f>
        <v>0</v>
      </c>
      <c r="D2931" s="17">
        <f>Électricité!S16</f>
        <v>0</v>
      </c>
      <c r="E2931" s="24" t="str">
        <f t="shared" si="94"/>
        <v>01/01/2019 12:00:00 AM</v>
      </c>
      <c r="F2931" s="23" t="str">
        <f t="shared" si="93"/>
        <v>Jan</v>
      </c>
    </row>
    <row r="2932" spans="1:6" x14ac:dyDescent="0.4">
      <c r="A2932" s="19">
        <f>Électricité!N17</f>
        <v>43466</v>
      </c>
      <c r="B2932" s="18">
        <f>Électricité!O17</f>
        <v>4.1666666666666671E-2</v>
      </c>
      <c r="C2932" s="17">
        <f>Électricité!P17</f>
        <v>0</v>
      </c>
      <c r="D2932" s="17">
        <f>Électricité!S17</f>
        <v>0</v>
      </c>
      <c r="E2932" s="24" t="str">
        <f t="shared" ref="E2932:E2995" si="95">CONCATENATE(TEXT(A2932,"mm/dd/yyyy")," ",TEXT(B2932,"hh:mm:ss AM/PM"))</f>
        <v>01/01/2019 01:00:00 AM</v>
      </c>
      <c r="F2932" s="23" t="str">
        <f t="shared" si="93"/>
        <v>Jan</v>
      </c>
    </row>
    <row r="2933" spans="1:6" x14ac:dyDescent="0.4">
      <c r="A2933" s="19">
        <f>Électricité!N18</f>
        <v>43466</v>
      </c>
      <c r="B2933" s="18">
        <f>Électricité!O18</f>
        <v>8.3333333333333343E-2</v>
      </c>
      <c r="C2933" s="17">
        <f>Électricité!P18</f>
        <v>0</v>
      </c>
      <c r="D2933" s="17">
        <f>Électricité!S18</f>
        <v>0</v>
      </c>
      <c r="E2933" s="24" t="str">
        <f t="shared" si="95"/>
        <v>01/01/2019 02:00:00 AM</v>
      </c>
      <c r="F2933" s="23" t="str">
        <f t="shared" si="93"/>
        <v>Jan</v>
      </c>
    </row>
    <row r="2934" spans="1:6" x14ac:dyDescent="0.4">
      <c r="A2934" s="19">
        <f>Électricité!N19</f>
        <v>43466</v>
      </c>
      <c r="B2934" s="18">
        <f>Électricité!O19</f>
        <v>0.125</v>
      </c>
      <c r="C2934" s="17">
        <f>Électricité!P19</f>
        <v>0</v>
      </c>
      <c r="D2934" s="17">
        <f>Électricité!S19</f>
        <v>0</v>
      </c>
      <c r="E2934" s="24" t="str">
        <f t="shared" si="95"/>
        <v>01/01/2019 03:00:00 AM</v>
      </c>
      <c r="F2934" s="23" t="str">
        <f t="shared" si="93"/>
        <v>Jan</v>
      </c>
    </row>
    <row r="2935" spans="1:6" x14ac:dyDescent="0.4">
      <c r="A2935" s="19">
        <f>Électricité!N20</f>
        <v>43466</v>
      </c>
      <c r="B2935" s="18">
        <f>Électricité!O20</f>
        <v>0.16666666666666666</v>
      </c>
      <c r="C2935" s="17">
        <f>Électricité!P20</f>
        <v>0</v>
      </c>
      <c r="D2935" s="17">
        <f>Électricité!S20</f>
        <v>0</v>
      </c>
      <c r="E2935" s="24" t="str">
        <f t="shared" si="95"/>
        <v>01/01/2019 04:00:00 AM</v>
      </c>
      <c r="F2935" s="23" t="str">
        <f t="shared" si="93"/>
        <v>Jan</v>
      </c>
    </row>
    <row r="2936" spans="1:6" x14ac:dyDescent="0.4">
      <c r="A2936" s="19">
        <f>Électricité!N21</f>
        <v>43466</v>
      </c>
      <c r="B2936" s="18">
        <f>Électricité!O21</f>
        <v>0.20833333333333331</v>
      </c>
      <c r="C2936" s="17">
        <f>Électricité!P21</f>
        <v>0</v>
      </c>
      <c r="D2936" s="17">
        <f>Électricité!S21</f>
        <v>0</v>
      </c>
      <c r="E2936" s="24" t="str">
        <f t="shared" si="95"/>
        <v>01/01/2019 05:00:00 AM</v>
      </c>
      <c r="F2936" s="23" t="str">
        <f t="shared" si="93"/>
        <v>Jan</v>
      </c>
    </row>
    <row r="2937" spans="1:6" x14ac:dyDescent="0.4">
      <c r="A2937" s="19">
        <f>Électricité!N22</f>
        <v>43466</v>
      </c>
      <c r="B2937" s="18">
        <f>Électricité!O22</f>
        <v>0.24999999999999997</v>
      </c>
      <c r="C2937" s="17">
        <f>Électricité!P22</f>
        <v>0</v>
      </c>
      <c r="D2937" s="17">
        <f>Électricité!S22</f>
        <v>0</v>
      </c>
      <c r="E2937" s="24" t="str">
        <f t="shared" si="95"/>
        <v>01/01/2019 06:00:00 AM</v>
      </c>
      <c r="F2937" s="23" t="str">
        <f t="shared" si="93"/>
        <v>Jan</v>
      </c>
    </row>
    <row r="2938" spans="1:6" x14ac:dyDescent="0.4">
      <c r="A2938" s="19">
        <f>Électricité!N23</f>
        <v>43466</v>
      </c>
      <c r="B2938" s="18">
        <f>Électricité!O23</f>
        <v>0.29166666666666669</v>
      </c>
      <c r="C2938" s="17">
        <f>Électricité!P23</f>
        <v>0</v>
      </c>
      <c r="D2938" s="17">
        <f>Électricité!S23</f>
        <v>0</v>
      </c>
      <c r="E2938" s="24" t="str">
        <f t="shared" si="95"/>
        <v>01/01/2019 07:00:00 AM</v>
      </c>
      <c r="F2938" s="23" t="str">
        <f t="shared" si="93"/>
        <v>Jan</v>
      </c>
    </row>
    <row r="2939" spans="1:6" x14ac:dyDescent="0.4">
      <c r="A2939" s="19">
        <f>Électricité!N24</f>
        <v>43466</v>
      </c>
      <c r="B2939" s="18">
        <f>Électricité!O24</f>
        <v>0.33333333333333337</v>
      </c>
      <c r="C2939" s="17">
        <f>Électricité!P24</f>
        <v>0</v>
      </c>
      <c r="D2939" s="17">
        <f>Électricité!S24</f>
        <v>0</v>
      </c>
      <c r="E2939" s="24" t="str">
        <f t="shared" si="95"/>
        <v>01/01/2019 08:00:00 AM</v>
      </c>
      <c r="F2939" s="23" t="str">
        <f t="shared" si="93"/>
        <v>Jan</v>
      </c>
    </row>
    <row r="2940" spans="1:6" x14ac:dyDescent="0.4">
      <c r="A2940" s="19">
        <f>Électricité!N25</f>
        <v>43466</v>
      </c>
      <c r="B2940" s="18">
        <f>Électricité!O25</f>
        <v>0.375</v>
      </c>
      <c r="C2940" s="17">
        <f>Électricité!P25</f>
        <v>0</v>
      </c>
      <c r="D2940" s="17">
        <f>Électricité!S25</f>
        <v>0</v>
      </c>
      <c r="E2940" s="24" t="str">
        <f t="shared" si="95"/>
        <v>01/01/2019 09:00:00 AM</v>
      </c>
      <c r="F2940" s="23" t="str">
        <f t="shared" si="93"/>
        <v>Jan</v>
      </c>
    </row>
    <row r="2941" spans="1:6" x14ac:dyDescent="0.4">
      <c r="A2941" s="19">
        <f>Électricité!N26</f>
        <v>43466</v>
      </c>
      <c r="B2941" s="18">
        <f>Électricité!O26</f>
        <v>0.41666666666666669</v>
      </c>
      <c r="C2941" s="17">
        <f>Électricité!P26</f>
        <v>0</v>
      </c>
      <c r="D2941" s="17">
        <f>Électricité!S26</f>
        <v>0</v>
      </c>
      <c r="E2941" s="24" t="str">
        <f t="shared" si="95"/>
        <v>01/01/2019 10:00:00 AM</v>
      </c>
      <c r="F2941" s="23" t="str">
        <f t="shared" si="93"/>
        <v>Jan</v>
      </c>
    </row>
    <row r="2942" spans="1:6" x14ac:dyDescent="0.4">
      <c r="A2942" s="19">
        <f>Électricité!N27</f>
        <v>43466</v>
      </c>
      <c r="B2942" s="18">
        <f>Électricité!O27</f>
        <v>0.45833333333333337</v>
      </c>
      <c r="C2942" s="17">
        <f>Électricité!P27</f>
        <v>0</v>
      </c>
      <c r="D2942" s="17">
        <f>Électricité!S27</f>
        <v>0</v>
      </c>
      <c r="E2942" s="24" t="str">
        <f t="shared" si="95"/>
        <v>01/01/2019 11:00:00 AM</v>
      </c>
      <c r="F2942" s="23" t="str">
        <f t="shared" si="93"/>
        <v>Jan</v>
      </c>
    </row>
    <row r="2943" spans="1:6" x14ac:dyDescent="0.4">
      <c r="A2943" s="19">
        <f>Électricité!N28</f>
        <v>43466</v>
      </c>
      <c r="B2943" s="18">
        <f>Électricité!O28</f>
        <v>0.50000000000000011</v>
      </c>
      <c r="C2943" s="17">
        <f>Électricité!P28</f>
        <v>0</v>
      </c>
      <c r="D2943" s="17">
        <f>Électricité!S28</f>
        <v>0</v>
      </c>
      <c r="E2943" s="24" t="str">
        <f t="shared" si="95"/>
        <v>01/01/2019 12:00:00 PM</v>
      </c>
      <c r="F2943" s="23" t="str">
        <f t="shared" si="93"/>
        <v>Jan</v>
      </c>
    </row>
    <row r="2944" spans="1:6" x14ac:dyDescent="0.4">
      <c r="A2944" s="19">
        <f>Électricité!N29</f>
        <v>43466</v>
      </c>
      <c r="B2944" s="18">
        <f>Électricité!O29</f>
        <v>0.54166666666666674</v>
      </c>
      <c r="C2944" s="17">
        <f>Électricité!P29</f>
        <v>0</v>
      </c>
      <c r="D2944" s="17">
        <f>Électricité!S29</f>
        <v>0</v>
      </c>
      <c r="E2944" s="24" t="str">
        <f t="shared" si="95"/>
        <v>01/01/2019 01:00:00 PM</v>
      </c>
      <c r="F2944" s="23" t="str">
        <f t="shared" si="93"/>
        <v>Jan</v>
      </c>
    </row>
    <row r="2945" spans="1:6" x14ac:dyDescent="0.4">
      <c r="A2945" s="19">
        <f>Électricité!N30</f>
        <v>43466</v>
      </c>
      <c r="B2945" s="18">
        <f>Électricité!O30</f>
        <v>0.58333333333333337</v>
      </c>
      <c r="C2945" s="17">
        <f>Électricité!P30</f>
        <v>0</v>
      </c>
      <c r="D2945" s="17">
        <f>Électricité!S30</f>
        <v>0</v>
      </c>
      <c r="E2945" s="24" t="str">
        <f t="shared" si="95"/>
        <v>01/01/2019 02:00:00 PM</v>
      </c>
      <c r="F2945" s="23" t="str">
        <f t="shared" si="93"/>
        <v>Jan</v>
      </c>
    </row>
    <row r="2946" spans="1:6" x14ac:dyDescent="0.4">
      <c r="A2946" s="19">
        <f>Électricité!N31</f>
        <v>43466</v>
      </c>
      <c r="B2946" s="18">
        <f>Électricité!O31</f>
        <v>0.62500000000000011</v>
      </c>
      <c r="C2946" s="17">
        <f>Électricité!P31</f>
        <v>0</v>
      </c>
      <c r="D2946" s="17">
        <f>Électricité!S31</f>
        <v>0</v>
      </c>
      <c r="E2946" s="24" t="str">
        <f t="shared" si="95"/>
        <v>01/01/2019 03:00:00 PM</v>
      </c>
      <c r="F2946" s="23" t="str">
        <f t="shared" si="93"/>
        <v>Jan</v>
      </c>
    </row>
    <row r="2947" spans="1:6" x14ac:dyDescent="0.4">
      <c r="A2947" s="19">
        <f>Électricité!N32</f>
        <v>43466</v>
      </c>
      <c r="B2947" s="18">
        <f>Électricité!O32</f>
        <v>0.66666666666666674</v>
      </c>
      <c r="C2947" s="17">
        <f>Électricité!P32</f>
        <v>0</v>
      </c>
      <c r="D2947" s="17">
        <f>Électricité!S32</f>
        <v>0</v>
      </c>
      <c r="E2947" s="24" t="str">
        <f t="shared" si="95"/>
        <v>01/01/2019 04:00:00 PM</v>
      </c>
      <c r="F2947" s="23" t="str">
        <f t="shared" ref="F2947:F3010" si="96">TEXT(A2947,"mmm")</f>
        <v>Jan</v>
      </c>
    </row>
    <row r="2948" spans="1:6" x14ac:dyDescent="0.4">
      <c r="A2948" s="19">
        <f>Électricité!N33</f>
        <v>43466</v>
      </c>
      <c r="B2948" s="18">
        <f>Électricité!O33</f>
        <v>0.70833333333333337</v>
      </c>
      <c r="C2948" s="17">
        <f>Électricité!P33</f>
        <v>0</v>
      </c>
      <c r="D2948" s="17">
        <f>Électricité!S33</f>
        <v>0</v>
      </c>
      <c r="E2948" s="24" t="str">
        <f t="shared" si="95"/>
        <v>01/01/2019 05:00:00 PM</v>
      </c>
      <c r="F2948" s="23" t="str">
        <f t="shared" si="96"/>
        <v>Jan</v>
      </c>
    </row>
    <row r="2949" spans="1:6" x14ac:dyDescent="0.4">
      <c r="A2949" s="19">
        <f>Électricité!N34</f>
        <v>43466</v>
      </c>
      <c r="B2949" s="18">
        <f>Électricité!O34</f>
        <v>0.75000000000000011</v>
      </c>
      <c r="C2949" s="17">
        <f>Électricité!P34</f>
        <v>0</v>
      </c>
      <c r="D2949" s="17">
        <f>Électricité!S34</f>
        <v>0</v>
      </c>
      <c r="E2949" s="24" t="str">
        <f t="shared" si="95"/>
        <v>01/01/2019 06:00:00 PM</v>
      </c>
      <c r="F2949" s="23" t="str">
        <f t="shared" si="96"/>
        <v>Jan</v>
      </c>
    </row>
    <row r="2950" spans="1:6" x14ac:dyDescent="0.4">
      <c r="A2950" s="19">
        <f>Électricité!N35</f>
        <v>43466</v>
      </c>
      <c r="B2950" s="18">
        <f>Électricité!O35</f>
        <v>0.79166666666666674</v>
      </c>
      <c r="C2950" s="17">
        <f>Électricité!P35</f>
        <v>0</v>
      </c>
      <c r="D2950" s="17">
        <f>Électricité!S35</f>
        <v>0</v>
      </c>
      <c r="E2950" s="24" t="str">
        <f t="shared" si="95"/>
        <v>01/01/2019 07:00:00 PM</v>
      </c>
      <c r="F2950" s="23" t="str">
        <f t="shared" si="96"/>
        <v>Jan</v>
      </c>
    </row>
    <row r="2951" spans="1:6" x14ac:dyDescent="0.4">
      <c r="A2951" s="19">
        <f>Électricité!N36</f>
        <v>43466</v>
      </c>
      <c r="B2951" s="18">
        <f>Électricité!O36</f>
        <v>0.83333333333333337</v>
      </c>
      <c r="C2951" s="17">
        <f>Électricité!P36</f>
        <v>0</v>
      </c>
      <c r="D2951" s="17">
        <f>Électricité!S36</f>
        <v>0</v>
      </c>
      <c r="E2951" s="24" t="str">
        <f t="shared" si="95"/>
        <v>01/01/2019 08:00:00 PM</v>
      </c>
      <c r="F2951" s="23" t="str">
        <f t="shared" si="96"/>
        <v>Jan</v>
      </c>
    </row>
    <row r="2952" spans="1:6" x14ac:dyDescent="0.4">
      <c r="A2952" s="19">
        <f>Électricité!N37</f>
        <v>43466</v>
      </c>
      <c r="B2952" s="18">
        <f>Électricité!O37</f>
        <v>0.87500000000000011</v>
      </c>
      <c r="C2952" s="17">
        <f>Électricité!P37</f>
        <v>0</v>
      </c>
      <c r="D2952" s="17">
        <f>Électricité!S37</f>
        <v>0</v>
      </c>
      <c r="E2952" s="24" t="str">
        <f t="shared" si="95"/>
        <v>01/01/2019 09:00:00 PM</v>
      </c>
      <c r="F2952" s="23" t="str">
        <f t="shared" si="96"/>
        <v>Jan</v>
      </c>
    </row>
    <row r="2953" spans="1:6" x14ac:dyDescent="0.4">
      <c r="A2953" s="19">
        <f>Électricité!N38</f>
        <v>43466</v>
      </c>
      <c r="B2953" s="18">
        <f>Électricité!O38</f>
        <v>0.91666666666666674</v>
      </c>
      <c r="C2953" s="17">
        <f>Électricité!P38</f>
        <v>0</v>
      </c>
      <c r="D2953" s="17">
        <f>Électricité!S38</f>
        <v>0</v>
      </c>
      <c r="E2953" s="24" t="str">
        <f t="shared" si="95"/>
        <v>01/01/2019 10:00:00 PM</v>
      </c>
      <c r="F2953" s="23" t="str">
        <f t="shared" si="96"/>
        <v>Jan</v>
      </c>
    </row>
    <row r="2954" spans="1:6" x14ac:dyDescent="0.4">
      <c r="A2954" s="19">
        <f>Électricité!N39</f>
        <v>43466</v>
      </c>
      <c r="B2954" s="18">
        <f>Électricité!O39</f>
        <v>0.95833333333333337</v>
      </c>
      <c r="C2954" s="17">
        <f>Électricité!P39</f>
        <v>0</v>
      </c>
      <c r="D2954" s="17">
        <f>Électricité!S39</f>
        <v>0</v>
      </c>
      <c r="E2954" s="24" t="str">
        <f t="shared" si="95"/>
        <v>01/01/2019 11:00:00 PM</v>
      </c>
      <c r="F2954" s="23" t="str">
        <f t="shared" si="96"/>
        <v>Jan</v>
      </c>
    </row>
    <row r="2955" spans="1:6" x14ac:dyDescent="0.4">
      <c r="A2955" s="19">
        <f>Électricité!N40</f>
        <v>43467</v>
      </c>
      <c r="B2955" s="18">
        <f>Électricité!O40</f>
        <v>3.1225022567582528E-17</v>
      </c>
      <c r="C2955" s="17">
        <f>Électricité!P40</f>
        <v>0</v>
      </c>
      <c r="D2955" s="17">
        <f>Électricité!S40</f>
        <v>0</v>
      </c>
      <c r="E2955" s="24" t="str">
        <f t="shared" si="95"/>
        <v>01/02/2019 12:00:00 AM</v>
      </c>
      <c r="F2955" s="23" t="str">
        <f t="shared" si="96"/>
        <v>Jan</v>
      </c>
    </row>
    <row r="2956" spans="1:6" x14ac:dyDescent="0.4">
      <c r="A2956" s="19">
        <f>Électricité!N41</f>
        <v>43467</v>
      </c>
      <c r="B2956" s="18">
        <f>Électricité!O41</f>
        <v>4.1666666666666699E-2</v>
      </c>
      <c r="C2956" s="17">
        <f>Électricité!P41</f>
        <v>0</v>
      </c>
      <c r="D2956" s="17">
        <f>Électricité!S41</f>
        <v>0</v>
      </c>
      <c r="E2956" s="24" t="str">
        <f t="shared" si="95"/>
        <v>01/02/2019 01:00:00 AM</v>
      </c>
      <c r="F2956" s="23" t="str">
        <f t="shared" si="96"/>
        <v>Jan</v>
      </c>
    </row>
    <row r="2957" spans="1:6" x14ac:dyDescent="0.4">
      <c r="A2957" s="19">
        <f>Électricité!N42</f>
        <v>43467</v>
      </c>
      <c r="B2957" s="18">
        <f>Électricité!O42</f>
        <v>8.333333333333337E-2</v>
      </c>
      <c r="C2957" s="17">
        <f>Électricité!P42</f>
        <v>0</v>
      </c>
      <c r="D2957" s="17">
        <f>Électricité!S42</f>
        <v>0</v>
      </c>
      <c r="E2957" s="24" t="str">
        <f t="shared" si="95"/>
        <v>01/02/2019 02:00:00 AM</v>
      </c>
      <c r="F2957" s="23" t="str">
        <f t="shared" si="96"/>
        <v>Jan</v>
      </c>
    </row>
    <row r="2958" spans="1:6" x14ac:dyDescent="0.4">
      <c r="A2958" s="19">
        <f>Électricité!N43</f>
        <v>43467</v>
      </c>
      <c r="B2958" s="18">
        <f>Électricité!O43</f>
        <v>0.12500000000000006</v>
      </c>
      <c r="C2958" s="17">
        <f>Électricité!P43</f>
        <v>0</v>
      </c>
      <c r="D2958" s="17">
        <f>Électricité!S43</f>
        <v>0</v>
      </c>
      <c r="E2958" s="24" t="str">
        <f t="shared" si="95"/>
        <v>01/02/2019 03:00:00 AM</v>
      </c>
      <c r="F2958" s="23" t="str">
        <f t="shared" si="96"/>
        <v>Jan</v>
      </c>
    </row>
    <row r="2959" spans="1:6" x14ac:dyDescent="0.4">
      <c r="A2959" s="19">
        <f>Électricité!N44</f>
        <v>43467</v>
      </c>
      <c r="B2959" s="18">
        <f>Électricité!O44</f>
        <v>0.16666666666666669</v>
      </c>
      <c r="C2959" s="17">
        <f>Électricité!P44</f>
        <v>0</v>
      </c>
      <c r="D2959" s="17">
        <f>Électricité!S44</f>
        <v>0</v>
      </c>
      <c r="E2959" s="24" t="str">
        <f t="shared" si="95"/>
        <v>01/02/2019 04:00:00 AM</v>
      </c>
      <c r="F2959" s="23" t="str">
        <f t="shared" si="96"/>
        <v>Jan</v>
      </c>
    </row>
    <row r="2960" spans="1:6" x14ac:dyDescent="0.4">
      <c r="A2960" s="19">
        <f>Électricité!N45</f>
        <v>43467</v>
      </c>
      <c r="B2960" s="18">
        <f>Électricité!O45</f>
        <v>0.20833333333333337</v>
      </c>
      <c r="C2960" s="17">
        <f>Électricité!P45</f>
        <v>0</v>
      </c>
      <c r="D2960" s="17">
        <f>Électricité!S45</f>
        <v>0</v>
      </c>
      <c r="E2960" s="24" t="str">
        <f t="shared" si="95"/>
        <v>01/02/2019 05:00:00 AM</v>
      </c>
      <c r="F2960" s="23" t="str">
        <f t="shared" si="96"/>
        <v>Jan</v>
      </c>
    </row>
    <row r="2961" spans="1:6" x14ac:dyDescent="0.4">
      <c r="A2961" s="19">
        <f>Électricité!N46</f>
        <v>43467</v>
      </c>
      <c r="B2961" s="18">
        <f>Électricité!O46</f>
        <v>0.25</v>
      </c>
      <c r="C2961" s="17">
        <f>Électricité!P46</f>
        <v>0</v>
      </c>
      <c r="D2961" s="17">
        <f>Électricité!S46</f>
        <v>0</v>
      </c>
      <c r="E2961" s="24" t="str">
        <f t="shared" si="95"/>
        <v>01/02/2019 06:00:00 AM</v>
      </c>
      <c r="F2961" s="23" t="str">
        <f t="shared" si="96"/>
        <v>Jan</v>
      </c>
    </row>
    <row r="2962" spans="1:6" x14ac:dyDescent="0.4">
      <c r="A2962" s="19">
        <f>Électricité!N47</f>
        <v>43467</v>
      </c>
      <c r="B2962" s="18">
        <f>Électricité!O47</f>
        <v>0.29166666666666669</v>
      </c>
      <c r="C2962" s="17">
        <f>Électricité!P47</f>
        <v>0</v>
      </c>
      <c r="D2962" s="17">
        <f>Électricité!S47</f>
        <v>0</v>
      </c>
      <c r="E2962" s="24" t="str">
        <f t="shared" si="95"/>
        <v>01/02/2019 07:00:00 AM</v>
      </c>
      <c r="F2962" s="23" t="str">
        <f t="shared" si="96"/>
        <v>Jan</v>
      </c>
    </row>
    <row r="2963" spans="1:6" x14ac:dyDescent="0.4">
      <c r="A2963" s="19">
        <f>Électricité!N48</f>
        <v>43467</v>
      </c>
      <c r="B2963" s="18">
        <f>Électricité!O48</f>
        <v>0.33333333333333337</v>
      </c>
      <c r="C2963" s="17">
        <f>Électricité!P48</f>
        <v>0</v>
      </c>
      <c r="D2963" s="17">
        <f>Électricité!S48</f>
        <v>0</v>
      </c>
      <c r="E2963" s="24" t="str">
        <f t="shared" si="95"/>
        <v>01/02/2019 08:00:00 AM</v>
      </c>
      <c r="F2963" s="23" t="str">
        <f t="shared" si="96"/>
        <v>Jan</v>
      </c>
    </row>
    <row r="2964" spans="1:6" x14ac:dyDescent="0.4">
      <c r="A2964" s="19">
        <f>Électricité!N49</f>
        <v>43467</v>
      </c>
      <c r="B2964" s="18">
        <f>Électricité!O49</f>
        <v>0.375</v>
      </c>
      <c r="C2964" s="17">
        <f>Électricité!P49</f>
        <v>0</v>
      </c>
      <c r="D2964" s="17">
        <f>Électricité!S49</f>
        <v>0</v>
      </c>
      <c r="E2964" s="24" t="str">
        <f t="shared" si="95"/>
        <v>01/02/2019 09:00:00 AM</v>
      </c>
      <c r="F2964" s="23" t="str">
        <f t="shared" si="96"/>
        <v>Jan</v>
      </c>
    </row>
    <row r="2965" spans="1:6" x14ac:dyDescent="0.4">
      <c r="A2965" s="19">
        <f>Électricité!N50</f>
        <v>43467</v>
      </c>
      <c r="B2965" s="18">
        <f>Électricité!O50</f>
        <v>0.41666666666666669</v>
      </c>
      <c r="C2965" s="17">
        <f>Électricité!P50</f>
        <v>0</v>
      </c>
      <c r="D2965" s="17">
        <f>Électricité!S50</f>
        <v>0</v>
      </c>
      <c r="E2965" s="24" t="str">
        <f t="shared" si="95"/>
        <v>01/02/2019 10:00:00 AM</v>
      </c>
      <c r="F2965" s="23" t="str">
        <f t="shared" si="96"/>
        <v>Jan</v>
      </c>
    </row>
    <row r="2966" spans="1:6" x14ac:dyDescent="0.4">
      <c r="A2966" s="19">
        <f>Électricité!N51</f>
        <v>43467</v>
      </c>
      <c r="B2966" s="18">
        <f>Électricité!O51</f>
        <v>0.45833333333333337</v>
      </c>
      <c r="C2966" s="17">
        <f>Électricité!P51</f>
        <v>0</v>
      </c>
      <c r="D2966" s="17">
        <f>Électricité!S51</f>
        <v>0</v>
      </c>
      <c r="E2966" s="24" t="str">
        <f t="shared" si="95"/>
        <v>01/02/2019 11:00:00 AM</v>
      </c>
      <c r="F2966" s="23" t="str">
        <f t="shared" si="96"/>
        <v>Jan</v>
      </c>
    </row>
    <row r="2967" spans="1:6" x14ac:dyDescent="0.4">
      <c r="A2967" s="19">
        <f>Électricité!N52</f>
        <v>43467</v>
      </c>
      <c r="B2967" s="18">
        <f>Électricité!O52</f>
        <v>0.50000000000000011</v>
      </c>
      <c r="C2967" s="17">
        <f>Électricité!P52</f>
        <v>0</v>
      </c>
      <c r="D2967" s="17">
        <f>Électricité!S52</f>
        <v>0</v>
      </c>
      <c r="E2967" s="24" t="str">
        <f t="shared" si="95"/>
        <v>01/02/2019 12:00:00 PM</v>
      </c>
      <c r="F2967" s="23" t="str">
        <f t="shared" si="96"/>
        <v>Jan</v>
      </c>
    </row>
    <row r="2968" spans="1:6" x14ac:dyDescent="0.4">
      <c r="A2968" s="19">
        <f>Électricité!N53</f>
        <v>43467</v>
      </c>
      <c r="B2968" s="18">
        <f>Électricité!O53</f>
        <v>0.54166666666666674</v>
      </c>
      <c r="C2968" s="17">
        <f>Électricité!P53</f>
        <v>0</v>
      </c>
      <c r="D2968" s="17">
        <f>Électricité!S53</f>
        <v>0</v>
      </c>
      <c r="E2968" s="24" t="str">
        <f t="shared" si="95"/>
        <v>01/02/2019 01:00:00 PM</v>
      </c>
      <c r="F2968" s="23" t="str">
        <f t="shared" si="96"/>
        <v>Jan</v>
      </c>
    </row>
    <row r="2969" spans="1:6" x14ac:dyDescent="0.4">
      <c r="A2969" s="19">
        <f>Électricité!N54</f>
        <v>43467</v>
      </c>
      <c r="B2969" s="18">
        <f>Électricité!O54</f>
        <v>0.58333333333333337</v>
      </c>
      <c r="C2969" s="17">
        <f>Électricité!P54</f>
        <v>0</v>
      </c>
      <c r="D2969" s="17">
        <f>Électricité!S54</f>
        <v>0</v>
      </c>
      <c r="E2969" s="24" t="str">
        <f t="shared" si="95"/>
        <v>01/02/2019 02:00:00 PM</v>
      </c>
      <c r="F2969" s="23" t="str">
        <f t="shared" si="96"/>
        <v>Jan</v>
      </c>
    </row>
    <row r="2970" spans="1:6" x14ac:dyDescent="0.4">
      <c r="A2970" s="19">
        <f>Électricité!N55</f>
        <v>43467</v>
      </c>
      <c r="B2970" s="18">
        <f>Électricité!O55</f>
        <v>0.62500000000000011</v>
      </c>
      <c r="C2970" s="17">
        <f>Électricité!P55</f>
        <v>0</v>
      </c>
      <c r="D2970" s="17">
        <f>Électricité!S55</f>
        <v>0</v>
      </c>
      <c r="E2970" s="24" t="str">
        <f t="shared" si="95"/>
        <v>01/02/2019 03:00:00 PM</v>
      </c>
      <c r="F2970" s="23" t="str">
        <f t="shared" si="96"/>
        <v>Jan</v>
      </c>
    </row>
    <row r="2971" spans="1:6" x14ac:dyDescent="0.4">
      <c r="A2971" s="19">
        <f>Électricité!N56</f>
        <v>43467</v>
      </c>
      <c r="B2971" s="18">
        <f>Électricité!O56</f>
        <v>0.66666666666666674</v>
      </c>
      <c r="C2971" s="17">
        <f>Électricité!P56</f>
        <v>0</v>
      </c>
      <c r="D2971" s="17">
        <f>Électricité!S56</f>
        <v>0</v>
      </c>
      <c r="E2971" s="24" t="str">
        <f t="shared" si="95"/>
        <v>01/02/2019 04:00:00 PM</v>
      </c>
      <c r="F2971" s="23" t="str">
        <f t="shared" si="96"/>
        <v>Jan</v>
      </c>
    </row>
    <row r="2972" spans="1:6" x14ac:dyDescent="0.4">
      <c r="A2972" s="19">
        <f>Électricité!N57</f>
        <v>43467</v>
      </c>
      <c r="B2972" s="18">
        <f>Électricité!O57</f>
        <v>0.70833333333333337</v>
      </c>
      <c r="C2972" s="17">
        <f>Électricité!P57</f>
        <v>0</v>
      </c>
      <c r="D2972" s="17">
        <f>Électricité!S57</f>
        <v>0</v>
      </c>
      <c r="E2972" s="24" t="str">
        <f t="shared" si="95"/>
        <v>01/02/2019 05:00:00 PM</v>
      </c>
      <c r="F2972" s="23" t="str">
        <f t="shared" si="96"/>
        <v>Jan</v>
      </c>
    </row>
    <row r="2973" spans="1:6" x14ac:dyDescent="0.4">
      <c r="A2973" s="19">
        <f>Électricité!N58</f>
        <v>43467</v>
      </c>
      <c r="B2973" s="18">
        <f>Électricité!O58</f>
        <v>0.75000000000000011</v>
      </c>
      <c r="C2973" s="17">
        <f>Électricité!P58</f>
        <v>0</v>
      </c>
      <c r="D2973" s="17">
        <f>Électricité!S58</f>
        <v>0</v>
      </c>
      <c r="E2973" s="24" t="str">
        <f t="shared" si="95"/>
        <v>01/02/2019 06:00:00 PM</v>
      </c>
      <c r="F2973" s="23" t="str">
        <f t="shared" si="96"/>
        <v>Jan</v>
      </c>
    </row>
    <row r="2974" spans="1:6" x14ac:dyDescent="0.4">
      <c r="A2974" s="19">
        <f>Électricité!N59</f>
        <v>43467</v>
      </c>
      <c r="B2974" s="18">
        <f>Électricité!O59</f>
        <v>0.79166666666666674</v>
      </c>
      <c r="C2974" s="17">
        <f>Électricité!P59</f>
        <v>0</v>
      </c>
      <c r="D2974" s="17">
        <f>Électricité!S59</f>
        <v>0</v>
      </c>
      <c r="E2974" s="24" t="str">
        <f t="shared" si="95"/>
        <v>01/02/2019 07:00:00 PM</v>
      </c>
      <c r="F2974" s="23" t="str">
        <f t="shared" si="96"/>
        <v>Jan</v>
      </c>
    </row>
    <row r="2975" spans="1:6" x14ac:dyDescent="0.4">
      <c r="A2975" s="19">
        <f>Électricité!N60</f>
        <v>43467</v>
      </c>
      <c r="B2975" s="18">
        <f>Électricité!O60</f>
        <v>0.83333333333333337</v>
      </c>
      <c r="C2975" s="17">
        <f>Électricité!P60</f>
        <v>0</v>
      </c>
      <c r="D2975" s="17">
        <f>Électricité!S60</f>
        <v>0</v>
      </c>
      <c r="E2975" s="24" t="str">
        <f t="shared" si="95"/>
        <v>01/02/2019 08:00:00 PM</v>
      </c>
      <c r="F2975" s="23" t="str">
        <f t="shared" si="96"/>
        <v>Jan</v>
      </c>
    </row>
    <row r="2976" spans="1:6" x14ac:dyDescent="0.4">
      <c r="A2976" s="19">
        <f>Électricité!N61</f>
        <v>43467</v>
      </c>
      <c r="B2976" s="18">
        <f>Électricité!O61</f>
        <v>0.87500000000000011</v>
      </c>
      <c r="C2976" s="17">
        <f>Électricité!P61</f>
        <v>0</v>
      </c>
      <c r="D2976" s="17">
        <f>Électricité!S61</f>
        <v>0</v>
      </c>
      <c r="E2976" s="24" t="str">
        <f t="shared" si="95"/>
        <v>01/02/2019 09:00:00 PM</v>
      </c>
      <c r="F2976" s="23" t="str">
        <f t="shared" si="96"/>
        <v>Jan</v>
      </c>
    </row>
    <row r="2977" spans="1:6" x14ac:dyDescent="0.4">
      <c r="A2977" s="19">
        <f>Électricité!N62</f>
        <v>43467</v>
      </c>
      <c r="B2977" s="18">
        <f>Électricité!O62</f>
        <v>0.91666666666666674</v>
      </c>
      <c r="C2977" s="17">
        <f>Électricité!P62</f>
        <v>0</v>
      </c>
      <c r="D2977" s="17">
        <f>Électricité!S62</f>
        <v>0</v>
      </c>
      <c r="E2977" s="24" t="str">
        <f t="shared" si="95"/>
        <v>01/02/2019 10:00:00 PM</v>
      </c>
      <c r="F2977" s="23" t="str">
        <f t="shared" si="96"/>
        <v>Jan</v>
      </c>
    </row>
    <row r="2978" spans="1:6" x14ac:dyDescent="0.4">
      <c r="A2978" s="19">
        <f>Électricité!N63</f>
        <v>43467</v>
      </c>
      <c r="B2978" s="18">
        <f>Électricité!O63</f>
        <v>0.95833333333333337</v>
      </c>
      <c r="C2978" s="17">
        <f>Électricité!P63</f>
        <v>0</v>
      </c>
      <c r="D2978" s="17">
        <f>Électricité!S63</f>
        <v>0</v>
      </c>
      <c r="E2978" s="24" t="str">
        <f t="shared" si="95"/>
        <v>01/02/2019 11:00:00 PM</v>
      </c>
      <c r="F2978" s="23" t="str">
        <f t="shared" si="96"/>
        <v>Jan</v>
      </c>
    </row>
    <row r="2979" spans="1:6" x14ac:dyDescent="0.4">
      <c r="A2979" s="19">
        <f>Électricité!N64</f>
        <v>43468</v>
      </c>
      <c r="B2979" s="18">
        <f>Électricité!O64</f>
        <v>3.1225022567582528E-17</v>
      </c>
      <c r="C2979" s="17">
        <f>Électricité!P64</f>
        <v>0</v>
      </c>
      <c r="D2979" s="17">
        <f>Électricité!S64</f>
        <v>0</v>
      </c>
      <c r="E2979" s="24" t="str">
        <f t="shared" si="95"/>
        <v>01/03/2019 12:00:00 AM</v>
      </c>
      <c r="F2979" s="23" t="str">
        <f t="shared" si="96"/>
        <v>Jan</v>
      </c>
    </row>
    <row r="2980" spans="1:6" x14ac:dyDescent="0.4">
      <c r="A2980" s="19">
        <f>Électricité!N65</f>
        <v>43468</v>
      </c>
      <c r="B2980" s="18">
        <f>Électricité!O65</f>
        <v>4.1666666666666699E-2</v>
      </c>
      <c r="C2980" s="17">
        <f>Électricité!P65</f>
        <v>0</v>
      </c>
      <c r="D2980" s="17">
        <f>Électricité!S65</f>
        <v>0</v>
      </c>
      <c r="E2980" s="24" t="str">
        <f t="shared" si="95"/>
        <v>01/03/2019 01:00:00 AM</v>
      </c>
      <c r="F2980" s="23" t="str">
        <f t="shared" si="96"/>
        <v>Jan</v>
      </c>
    </row>
    <row r="2981" spans="1:6" x14ac:dyDescent="0.4">
      <c r="A2981" s="19">
        <f>Électricité!N66</f>
        <v>43468</v>
      </c>
      <c r="B2981" s="18">
        <f>Électricité!O66</f>
        <v>8.333333333333337E-2</v>
      </c>
      <c r="C2981" s="17">
        <f>Électricité!P66</f>
        <v>0</v>
      </c>
      <c r="D2981" s="17">
        <f>Électricité!S66</f>
        <v>0</v>
      </c>
      <c r="E2981" s="24" t="str">
        <f t="shared" si="95"/>
        <v>01/03/2019 02:00:00 AM</v>
      </c>
      <c r="F2981" s="23" t="str">
        <f t="shared" si="96"/>
        <v>Jan</v>
      </c>
    </row>
    <row r="2982" spans="1:6" x14ac:dyDescent="0.4">
      <c r="A2982" s="19">
        <f>Électricité!N67</f>
        <v>43468</v>
      </c>
      <c r="B2982" s="18">
        <f>Électricité!O67</f>
        <v>0.12500000000000006</v>
      </c>
      <c r="C2982" s="17">
        <f>Électricité!P67</f>
        <v>0</v>
      </c>
      <c r="D2982" s="17">
        <f>Électricité!S67</f>
        <v>0</v>
      </c>
      <c r="E2982" s="24" t="str">
        <f t="shared" si="95"/>
        <v>01/03/2019 03:00:00 AM</v>
      </c>
      <c r="F2982" s="23" t="str">
        <f t="shared" si="96"/>
        <v>Jan</v>
      </c>
    </row>
    <row r="2983" spans="1:6" x14ac:dyDescent="0.4">
      <c r="A2983" s="19">
        <f>Électricité!N68</f>
        <v>43468</v>
      </c>
      <c r="B2983" s="18">
        <f>Électricité!O68</f>
        <v>0.16666666666666669</v>
      </c>
      <c r="C2983" s="17">
        <f>Électricité!P68</f>
        <v>0</v>
      </c>
      <c r="D2983" s="17">
        <f>Électricité!S68</f>
        <v>0</v>
      </c>
      <c r="E2983" s="24" t="str">
        <f t="shared" si="95"/>
        <v>01/03/2019 04:00:00 AM</v>
      </c>
      <c r="F2983" s="23" t="str">
        <f t="shared" si="96"/>
        <v>Jan</v>
      </c>
    </row>
    <row r="2984" spans="1:6" x14ac:dyDescent="0.4">
      <c r="A2984" s="19">
        <f>Électricité!N69</f>
        <v>43468</v>
      </c>
      <c r="B2984" s="18">
        <f>Électricité!O69</f>
        <v>0.20833333333333337</v>
      </c>
      <c r="C2984" s="17">
        <f>Électricité!P69</f>
        <v>0</v>
      </c>
      <c r="D2984" s="17">
        <f>Électricité!S69</f>
        <v>0</v>
      </c>
      <c r="E2984" s="24" t="str">
        <f t="shared" si="95"/>
        <v>01/03/2019 05:00:00 AM</v>
      </c>
      <c r="F2984" s="23" t="str">
        <f t="shared" si="96"/>
        <v>Jan</v>
      </c>
    </row>
    <row r="2985" spans="1:6" x14ac:dyDescent="0.4">
      <c r="A2985" s="19">
        <f>Électricité!N70</f>
        <v>43468</v>
      </c>
      <c r="B2985" s="18">
        <f>Électricité!O70</f>
        <v>0.25</v>
      </c>
      <c r="C2985" s="17">
        <f>Électricité!P70</f>
        <v>0</v>
      </c>
      <c r="D2985" s="17">
        <f>Électricité!S70</f>
        <v>0</v>
      </c>
      <c r="E2985" s="24" t="str">
        <f t="shared" si="95"/>
        <v>01/03/2019 06:00:00 AM</v>
      </c>
      <c r="F2985" s="23" t="str">
        <f t="shared" si="96"/>
        <v>Jan</v>
      </c>
    </row>
    <row r="2986" spans="1:6" x14ac:dyDescent="0.4">
      <c r="A2986" s="19">
        <f>Électricité!N71</f>
        <v>43468</v>
      </c>
      <c r="B2986" s="18">
        <f>Électricité!O71</f>
        <v>0.29166666666666669</v>
      </c>
      <c r="C2986" s="17">
        <f>Électricité!P71</f>
        <v>0</v>
      </c>
      <c r="D2986" s="17">
        <f>Électricité!S71</f>
        <v>0</v>
      </c>
      <c r="E2986" s="24" t="str">
        <f t="shared" si="95"/>
        <v>01/03/2019 07:00:00 AM</v>
      </c>
      <c r="F2986" s="23" t="str">
        <f t="shared" si="96"/>
        <v>Jan</v>
      </c>
    </row>
    <row r="2987" spans="1:6" x14ac:dyDescent="0.4">
      <c r="A2987" s="19">
        <f>Électricité!N72</f>
        <v>43468</v>
      </c>
      <c r="B2987" s="18">
        <f>Électricité!O72</f>
        <v>0.33333333333333337</v>
      </c>
      <c r="C2987" s="17">
        <f>Électricité!P72</f>
        <v>0</v>
      </c>
      <c r="D2987" s="17">
        <f>Électricité!S72</f>
        <v>0</v>
      </c>
      <c r="E2987" s="24" t="str">
        <f t="shared" si="95"/>
        <v>01/03/2019 08:00:00 AM</v>
      </c>
      <c r="F2987" s="23" t="str">
        <f t="shared" si="96"/>
        <v>Jan</v>
      </c>
    </row>
    <row r="2988" spans="1:6" x14ac:dyDescent="0.4">
      <c r="A2988" s="19">
        <f>Électricité!N73</f>
        <v>43468</v>
      </c>
      <c r="B2988" s="18">
        <f>Électricité!O73</f>
        <v>0.375</v>
      </c>
      <c r="C2988" s="17">
        <f>Électricité!P73</f>
        <v>0</v>
      </c>
      <c r="D2988" s="17">
        <f>Électricité!S73</f>
        <v>0</v>
      </c>
      <c r="E2988" s="24" t="str">
        <f t="shared" si="95"/>
        <v>01/03/2019 09:00:00 AM</v>
      </c>
      <c r="F2988" s="23" t="str">
        <f t="shared" si="96"/>
        <v>Jan</v>
      </c>
    </row>
    <row r="2989" spans="1:6" x14ac:dyDescent="0.4">
      <c r="A2989" s="19">
        <f>Électricité!N74</f>
        <v>43468</v>
      </c>
      <c r="B2989" s="18">
        <f>Électricité!O74</f>
        <v>0.41666666666666669</v>
      </c>
      <c r="C2989" s="17">
        <f>Électricité!P74</f>
        <v>0</v>
      </c>
      <c r="D2989" s="17">
        <f>Électricité!S74</f>
        <v>0</v>
      </c>
      <c r="E2989" s="24" t="str">
        <f t="shared" si="95"/>
        <v>01/03/2019 10:00:00 AM</v>
      </c>
      <c r="F2989" s="23" t="str">
        <f t="shared" si="96"/>
        <v>Jan</v>
      </c>
    </row>
    <row r="2990" spans="1:6" x14ac:dyDescent="0.4">
      <c r="A2990" s="19">
        <f>Électricité!N75</f>
        <v>43468</v>
      </c>
      <c r="B2990" s="18">
        <f>Électricité!O75</f>
        <v>0.45833333333333337</v>
      </c>
      <c r="C2990" s="17">
        <f>Électricité!P75</f>
        <v>0</v>
      </c>
      <c r="D2990" s="17">
        <f>Électricité!S75</f>
        <v>0</v>
      </c>
      <c r="E2990" s="24" t="str">
        <f t="shared" si="95"/>
        <v>01/03/2019 11:00:00 AM</v>
      </c>
      <c r="F2990" s="23" t="str">
        <f t="shared" si="96"/>
        <v>Jan</v>
      </c>
    </row>
    <row r="2991" spans="1:6" x14ac:dyDescent="0.4">
      <c r="A2991" s="19">
        <f>Électricité!N76</f>
        <v>43468</v>
      </c>
      <c r="B2991" s="18">
        <f>Électricité!O76</f>
        <v>0.50000000000000011</v>
      </c>
      <c r="C2991" s="17">
        <f>Électricité!P76</f>
        <v>0</v>
      </c>
      <c r="D2991" s="17">
        <f>Électricité!S76</f>
        <v>0</v>
      </c>
      <c r="E2991" s="24" t="str">
        <f t="shared" si="95"/>
        <v>01/03/2019 12:00:00 PM</v>
      </c>
      <c r="F2991" s="23" t="str">
        <f t="shared" si="96"/>
        <v>Jan</v>
      </c>
    </row>
    <row r="2992" spans="1:6" x14ac:dyDescent="0.4">
      <c r="A2992" s="19">
        <f>Électricité!N77</f>
        <v>43468</v>
      </c>
      <c r="B2992" s="18">
        <f>Électricité!O77</f>
        <v>0.54166666666666674</v>
      </c>
      <c r="C2992" s="17">
        <f>Électricité!P77</f>
        <v>0</v>
      </c>
      <c r="D2992" s="17">
        <f>Électricité!S77</f>
        <v>0</v>
      </c>
      <c r="E2992" s="24" t="str">
        <f t="shared" si="95"/>
        <v>01/03/2019 01:00:00 PM</v>
      </c>
      <c r="F2992" s="23" t="str">
        <f t="shared" si="96"/>
        <v>Jan</v>
      </c>
    </row>
    <row r="2993" spans="1:6" x14ac:dyDescent="0.4">
      <c r="A2993" s="19">
        <f>Électricité!N78</f>
        <v>43468</v>
      </c>
      <c r="B2993" s="18">
        <f>Électricité!O78</f>
        <v>0.58333333333333337</v>
      </c>
      <c r="C2993" s="17">
        <f>Électricité!P78</f>
        <v>0</v>
      </c>
      <c r="D2993" s="17">
        <f>Électricité!S78</f>
        <v>0</v>
      </c>
      <c r="E2993" s="24" t="str">
        <f t="shared" si="95"/>
        <v>01/03/2019 02:00:00 PM</v>
      </c>
      <c r="F2993" s="23" t="str">
        <f t="shared" si="96"/>
        <v>Jan</v>
      </c>
    </row>
    <row r="2994" spans="1:6" x14ac:dyDescent="0.4">
      <c r="A2994" s="19">
        <f>Électricité!N79</f>
        <v>43468</v>
      </c>
      <c r="B2994" s="18">
        <f>Électricité!O79</f>
        <v>0.62500000000000011</v>
      </c>
      <c r="C2994" s="17">
        <f>Électricité!P79</f>
        <v>0</v>
      </c>
      <c r="D2994" s="17">
        <f>Électricité!S79</f>
        <v>0</v>
      </c>
      <c r="E2994" s="24" t="str">
        <f t="shared" si="95"/>
        <v>01/03/2019 03:00:00 PM</v>
      </c>
      <c r="F2994" s="23" t="str">
        <f t="shared" si="96"/>
        <v>Jan</v>
      </c>
    </row>
    <row r="2995" spans="1:6" x14ac:dyDescent="0.4">
      <c r="A2995" s="19">
        <f>Électricité!N80</f>
        <v>43468</v>
      </c>
      <c r="B2995" s="18">
        <f>Électricité!O80</f>
        <v>0.66666666666666674</v>
      </c>
      <c r="C2995" s="17">
        <f>Électricité!P80</f>
        <v>0</v>
      </c>
      <c r="D2995" s="17">
        <f>Électricité!S80</f>
        <v>0</v>
      </c>
      <c r="E2995" s="24" t="str">
        <f t="shared" si="95"/>
        <v>01/03/2019 04:00:00 PM</v>
      </c>
      <c r="F2995" s="23" t="str">
        <f t="shared" si="96"/>
        <v>Jan</v>
      </c>
    </row>
    <row r="2996" spans="1:6" x14ac:dyDescent="0.4">
      <c r="A2996" s="19">
        <f>Électricité!N81</f>
        <v>43468</v>
      </c>
      <c r="B2996" s="18">
        <f>Électricité!O81</f>
        <v>0.70833333333333337</v>
      </c>
      <c r="C2996" s="17">
        <f>Électricité!P81</f>
        <v>0</v>
      </c>
      <c r="D2996" s="17">
        <f>Électricité!S81</f>
        <v>0</v>
      </c>
      <c r="E2996" s="24" t="str">
        <f t="shared" ref="E2996:E3059" si="97">CONCATENATE(TEXT(A2996,"mm/dd/yyyy")," ",TEXT(B2996,"hh:mm:ss AM/PM"))</f>
        <v>01/03/2019 05:00:00 PM</v>
      </c>
      <c r="F2996" s="23" t="str">
        <f t="shared" si="96"/>
        <v>Jan</v>
      </c>
    </row>
    <row r="2997" spans="1:6" x14ac:dyDescent="0.4">
      <c r="A2997" s="19">
        <f>Électricité!N82</f>
        <v>43468</v>
      </c>
      <c r="B2997" s="18">
        <f>Électricité!O82</f>
        <v>0.75000000000000011</v>
      </c>
      <c r="C2997" s="17">
        <f>Électricité!P82</f>
        <v>0</v>
      </c>
      <c r="D2997" s="17">
        <f>Électricité!S82</f>
        <v>0</v>
      </c>
      <c r="E2997" s="24" t="str">
        <f t="shared" si="97"/>
        <v>01/03/2019 06:00:00 PM</v>
      </c>
      <c r="F2997" s="23" t="str">
        <f t="shared" si="96"/>
        <v>Jan</v>
      </c>
    </row>
    <row r="2998" spans="1:6" x14ac:dyDescent="0.4">
      <c r="A2998" s="19">
        <f>Électricité!N83</f>
        <v>43468</v>
      </c>
      <c r="B2998" s="18">
        <f>Électricité!O83</f>
        <v>0.79166666666666674</v>
      </c>
      <c r="C2998" s="17">
        <f>Électricité!P83</f>
        <v>0</v>
      </c>
      <c r="D2998" s="17">
        <f>Électricité!S83</f>
        <v>0</v>
      </c>
      <c r="E2998" s="24" t="str">
        <f t="shared" si="97"/>
        <v>01/03/2019 07:00:00 PM</v>
      </c>
      <c r="F2998" s="23" t="str">
        <f t="shared" si="96"/>
        <v>Jan</v>
      </c>
    </row>
    <row r="2999" spans="1:6" x14ac:dyDescent="0.4">
      <c r="A2999" s="19">
        <f>Électricité!N84</f>
        <v>43468</v>
      </c>
      <c r="B2999" s="18">
        <f>Électricité!O84</f>
        <v>0.83333333333333337</v>
      </c>
      <c r="C2999" s="17">
        <f>Électricité!P84</f>
        <v>0</v>
      </c>
      <c r="D2999" s="17">
        <f>Électricité!S84</f>
        <v>0</v>
      </c>
      <c r="E2999" s="24" t="str">
        <f t="shared" si="97"/>
        <v>01/03/2019 08:00:00 PM</v>
      </c>
      <c r="F2999" s="23" t="str">
        <f t="shared" si="96"/>
        <v>Jan</v>
      </c>
    </row>
    <row r="3000" spans="1:6" x14ac:dyDescent="0.4">
      <c r="A3000" s="19">
        <f>Électricité!N85</f>
        <v>43468</v>
      </c>
      <c r="B3000" s="18">
        <f>Électricité!O85</f>
        <v>0.87500000000000011</v>
      </c>
      <c r="C3000" s="17">
        <f>Électricité!P85</f>
        <v>0</v>
      </c>
      <c r="D3000" s="17">
        <f>Électricité!S85</f>
        <v>0</v>
      </c>
      <c r="E3000" s="24" t="str">
        <f t="shared" si="97"/>
        <v>01/03/2019 09:00:00 PM</v>
      </c>
      <c r="F3000" s="23" t="str">
        <f t="shared" si="96"/>
        <v>Jan</v>
      </c>
    </row>
    <row r="3001" spans="1:6" x14ac:dyDescent="0.4">
      <c r="A3001" s="19">
        <f>Électricité!N86</f>
        <v>43468</v>
      </c>
      <c r="B3001" s="18">
        <f>Électricité!O86</f>
        <v>0.91666666666666674</v>
      </c>
      <c r="C3001" s="17">
        <f>Électricité!P86</f>
        <v>0</v>
      </c>
      <c r="D3001" s="17">
        <f>Électricité!S86</f>
        <v>0</v>
      </c>
      <c r="E3001" s="24" t="str">
        <f t="shared" si="97"/>
        <v>01/03/2019 10:00:00 PM</v>
      </c>
      <c r="F3001" s="23" t="str">
        <f t="shared" si="96"/>
        <v>Jan</v>
      </c>
    </row>
    <row r="3002" spans="1:6" x14ac:dyDescent="0.4">
      <c r="A3002" s="19">
        <f>Électricité!N87</f>
        <v>43468</v>
      </c>
      <c r="B3002" s="18">
        <f>Électricité!O87</f>
        <v>0.95833333333333337</v>
      </c>
      <c r="C3002" s="17">
        <f>Électricité!P87</f>
        <v>0</v>
      </c>
      <c r="D3002" s="17">
        <f>Électricité!S87</f>
        <v>0</v>
      </c>
      <c r="E3002" s="24" t="str">
        <f t="shared" si="97"/>
        <v>01/03/2019 11:00:00 PM</v>
      </c>
      <c r="F3002" s="23" t="str">
        <f t="shared" si="96"/>
        <v>Jan</v>
      </c>
    </row>
    <row r="3003" spans="1:6" x14ac:dyDescent="0.4">
      <c r="A3003" s="19">
        <f>Électricité!N88</f>
        <v>43469</v>
      </c>
      <c r="B3003" s="18">
        <f>Électricité!O88</f>
        <v>3.1225022567582528E-17</v>
      </c>
      <c r="C3003" s="17">
        <f>Électricité!P88</f>
        <v>0</v>
      </c>
      <c r="D3003" s="17">
        <f>Électricité!S88</f>
        <v>0</v>
      </c>
      <c r="E3003" s="24" t="str">
        <f t="shared" si="97"/>
        <v>01/04/2019 12:00:00 AM</v>
      </c>
      <c r="F3003" s="23" t="str">
        <f t="shared" si="96"/>
        <v>Jan</v>
      </c>
    </row>
    <row r="3004" spans="1:6" x14ac:dyDescent="0.4">
      <c r="A3004" s="19">
        <f>Électricité!N89</f>
        <v>43469</v>
      </c>
      <c r="B3004" s="18">
        <f>Électricité!O89</f>
        <v>4.1666666666666699E-2</v>
      </c>
      <c r="C3004" s="17">
        <f>Électricité!P89</f>
        <v>0</v>
      </c>
      <c r="D3004" s="17">
        <f>Électricité!S89</f>
        <v>0</v>
      </c>
      <c r="E3004" s="24" t="str">
        <f t="shared" si="97"/>
        <v>01/04/2019 01:00:00 AM</v>
      </c>
      <c r="F3004" s="23" t="str">
        <f t="shared" si="96"/>
        <v>Jan</v>
      </c>
    </row>
    <row r="3005" spans="1:6" x14ac:dyDescent="0.4">
      <c r="A3005" s="19">
        <f>Électricité!N90</f>
        <v>43469</v>
      </c>
      <c r="B3005" s="18">
        <f>Électricité!O90</f>
        <v>8.333333333333337E-2</v>
      </c>
      <c r="C3005" s="17">
        <f>Électricité!P90</f>
        <v>0</v>
      </c>
      <c r="D3005" s="17">
        <f>Électricité!S90</f>
        <v>0</v>
      </c>
      <c r="E3005" s="24" t="str">
        <f t="shared" si="97"/>
        <v>01/04/2019 02:00:00 AM</v>
      </c>
      <c r="F3005" s="23" t="str">
        <f t="shared" si="96"/>
        <v>Jan</v>
      </c>
    </row>
    <row r="3006" spans="1:6" x14ac:dyDescent="0.4">
      <c r="A3006" s="19">
        <f>Électricité!N91</f>
        <v>43469</v>
      </c>
      <c r="B3006" s="18">
        <f>Électricité!O91</f>
        <v>0.12500000000000006</v>
      </c>
      <c r="C3006" s="17">
        <f>Électricité!P91</f>
        <v>0</v>
      </c>
      <c r="D3006" s="17">
        <f>Électricité!S91</f>
        <v>0</v>
      </c>
      <c r="E3006" s="24" t="str">
        <f t="shared" si="97"/>
        <v>01/04/2019 03:00:00 AM</v>
      </c>
      <c r="F3006" s="23" t="str">
        <f t="shared" si="96"/>
        <v>Jan</v>
      </c>
    </row>
    <row r="3007" spans="1:6" x14ac:dyDescent="0.4">
      <c r="A3007" s="19">
        <f>Électricité!N92</f>
        <v>43469</v>
      </c>
      <c r="B3007" s="18">
        <f>Électricité!O92</f>
        <v>0.16666666666666669</v>
      </c>
      <c r="C3007" s="17">
        <f>Électricité!P92</f>
        <v>0</v>
      </c>
      <c r="D3007" s="17">
        <f>Électricité!S92</f>
        <v>0</v>
      </c>
      <c r="E3007" s="24" t="str">
        <f t="shared" si="97"/>
        <v>01/04/2019 04:00:00 AM</v>
      </c>
      <c r="F3007" s="23" t="str">
        <f t="shared" si="96"/>
        <v>Jan</v>
      </c>
    </row>
    <row r="3008" spans="1:6" x14ac:dyDescent="0.4">
      <c r="A3008" s="19">
        <f>Électricité!N93</f>
        <v>43469</v>
      </c>
      <c r="B3008" s="18">
        <f>Électricité!O93</f>
        <v>0.20833333333333337</v>
      </c>
      <c r="C3008" s="17">
        <f>Électricité!P93</f>
        <v>0</v>
      </c>
      <c r="D3008" s="17">
        <f>Électricité!S93</f>
        <v>0</v>
      </c>
      <c r="E3008" s="24" t="str">
        <f t="shared" si="97"/>
        <v>01/04/2019 05:00:00 AM</v>
      </c>
      <c r="F3008" s="23" t="str">
        <f t="shared" si="96"/>
        <v>Jan</v>
      </c>
    </row>
    <row r="3009" spans="1:6" x14ac:dyDescent="0.4">
      <c r="A3009" s="19">
        <f>Électricité!N94</f>
        <v>43469</v>
      </c>
      <c r="B3009" s="18">
        <f>Électricité!O94</f>
        <v>0.25</v>
      </c>
      <c r="C3009" s="17">
        <f>Électricité!P94</f>
        <v>0</v>
      </c>
      <c r="D3009" s="17">
        <f>Électricité!S94</f>
        <v>0</v>
      </c>
      <c r="E3009" s="24" t="str">
        <f t="shared" si="97"/>
        <v>01/04/2019 06:00:00 AM</v>
      </c>
      <c r="F3009" s="23" t="str">
        <f t="shared" si="96"/>
        <v>Jan</v>
      </c>
    </row>
    <row r="3010" spans="1:6" x14ac:dyDescent="0.4">
      <c r="A3010" s="19">
        <f>Électricité!N95</f>
        <v>43469</v>
      </c>
      <c r="B3010" s="18">
        <f>Électricité!O95</f>
        <v>0.29166666666666669</v>
      </c>
      <c r="C3010" s="17">
        <f>Électricité!P95</f>
        <v>0</v>
      </c>
      <c r="D3010" s="17">
        <f>Électricité!S95</f>
        <v>0</v>
      </c>
      <c r="E3010" s="24" t="str">
        <f t="shared" si="97"/>
        <v>01/04/2019 07:00:00 AM</v>
      </c>
      <c r="F3010" s="23" t="str">
        <f t="shared" si="96"/>
        <v>Jan</v>
      </c>
    </row>
    <row r="3011" spans="1:6" x14ac:dyDescent="0.4">
      <c r="A3011" s="19">
        <f>Électricité!N96</f>
        <v>43469</v>
      </c>
      <c r="B3011" s="18">
        <f>Électricité!O96</f>
        <v>0.33333333333333337</v>
      </c>
      <c r="C3011" s="17">
        <f>Électricité!P96</f>
        <v>0</v>
      </c>
      <c r="D3011" s="17">
        <f>Électricité!S96</f>
        <v>0</v>
      </c>
      <c r="E3011" s="24" t="str">
        <f t="shared" si="97"/>
        <v>01/04/2019 08:00:00 AM</v>
      </c>
      <c r="F3011" s="23" t="str">
        <f t="shared" ref="F3011:F3074" si="98">TEXT(A3011,"mmm")</f>
        <v>Jan</v>
      </c>
    </row>
    <row r="3012" spans="1:6" x14ac:dyDescent="0.4">
      <c r="A3012" s="19">
        <f>Électricité!N97</f>
        <v>43469</v>
      </c>
      <c r="B3012" s="18">
        <f>Électricité!O97</f>
        <v>0.375</v>
      </c>
      <c r="C3012" s="17">
        <f>Électricité!P97</f>
        <v>0</v>
      </c>
      <c r="D3012" s="17">
        <f>Électricité!S97</f>
        <v>0</v>
      </c>
      <c r="E3012" s="24" t="str">
        <f t="shared" si="97"/>
        <v>01/04/2019 09:00:00 AM</v>
      </c>
      <c r="F3012" s="23" t="str">
        <f t="shared" si="98"/>
        <v>Jan</v>
      </c>
    </row>
    <row r="3013" spans="1:6" x14ac:dyDescent="0.4">
      <c r="A3013" s="19">
        <f>Électricité!N98</f>
        <v>43469</v>
      </c>
      <c r="B3013" s="18">
        <f>Électricité!O98</f>
        <v>0.41666666666666669</v>
      </c>
      <c r="C3013" s="17">
        <f>Électricité!P98</f>
        <v>0</v>
      </c>
      <c r="D3013" s="17">
        <f>Électricité!S98</f>
        <v>0</v>
      </c>
      <c r="E3013" s="24" t="str">
        <f t="shared" si="97"/>
        <v>01/04/2019 10:00:00 AM</v>
      </c>
      <c r="F3013" s="23" t="str">
        <f t="shared" si="98"/>
        <v>Jan</v>
      </c>
    </row>
    <row r="3014" spans="1:6" x14ac:dyDescent="0.4">
      <c r="A3014" s="19">
        <f>Électricité!N99</f>
        <v>43469</v>
      </c>
      <c r="B3014" s="18">
        <f>Électricité!O99</f>
        <v>0.45833333333333337</v>
      </c>
      <c r="C3014" s="17">
        <f>Électricité!P99</f>
        <v>0</v>
      </c>
      <c r="D3014" s="17">
        <f>Électricité!S99</f>
        <v>0</v>
      </c>
      <c r="E3014" s="24" t="str">
        <f t="shared" si="97"/>
        <v>01/04/2019 11:00:00 AM</v>
      </c>
      <c r="F3014" s="23" t="str">
        <f t="shared" si="98"/>
        <v>Jan</v>
      </c>
    </row>
    <row r="3015" spans="1:6" x14ac:dyDescent="0.4">
      <c r="A3015" s="19">
        <f>Électricité!N100</f>
        <v>43469</v>
      </c>
      <c r="B3015" s="18">
        <f>Électricité!O100</f>
        <v>0.50000000000000011</v>
      </c>
      <c r="C3015" s="17">
        <f>Électricité!P100</f>
        <v>0</v>
      </c>
      <c r="D3015" s="17">
        <f>Électricité!S100</f>
        <v>0</v>
      </c>
      <c r="E3015" s="24" t="str">
        <f t="shared" si="97"/>
        <v>01/04/2019 12:00:00 PM</v>
      </c>
      <c r="F3015" s="23" t="str">
        <f t="shared" si="98"/>
        <v>Jan</v>
      </c>
    </row>
    <row r="3016" spans="1:6" x14ac:dyDescent="0.4">
      <c r="A3016" s="19">
        <f>Électricité!N101</f>
        <v>43469</v>
      </c>
      <c r="B3016" s="18">
        <f>Électricité!O101</f>
        <v>0.54166666666666674</v>
      </c>
      <c r="C3016" s="17">
        <f>Électricité!P101</f>
        <v>0</v>
      </c>
      <c r="D3016" s="17">
        <f>Électricité!S101</f>
        <v>0</v>
      </c>
      <c r="E3016" s="24" t="str">
        <f t="shared" si="97"/>
        <v>01/04/2019 01:00:00 PM</v>
      </c>
      <c r="F3016" s="23" t="str">
        <f t="shared" si="98"/>
        <v>Jan</v>
      </c>
    </row>
    <row r="3017" spans="1:6" x14ac:dyDescent="0.4">
      <c r="A3017" s="19">
        <f>Électricité!N102</f>
        <v>43469</v>
      </c>
      <c r="B3017" s="18">
        <f>Électricité!O102</f>
        <v>0.58333333333333337</v>
      </c>
      <c r="C3017" s="17">
        <f>Électricité!P102</f>
        <v>0</v>
      </c>
      <c r="D3017" s="17">
        <f>Électricité!S102</f>
        <v>0</v>
      </c>
      <c r="E3017" s="24" t="str">
        <f t="shared" si="97"/>
        <v>01/04/2019 02:00:00 PM</v>
      </c>
      <c r="F3017" s="23" t="str">
        <f t="shared" si="98"/>
        <v>Jan</v>
      </c>
    </row>
    <row r="3018" spans="1:6" x14ac:dyDescent="0.4">
      <c r="A3018" s="19">
        <f>Électricité!N103</f>
        <v>43469</v>
      </c>
      <c r="B3018" s="18">
        <f>Électricité!O103</f>
        <v>0.62500000000000011</v>
      </c>
      <c r="C3018" s="17">
        <f>Électricité!P103</f>
        <v>0</v>
      </c>
      <c r="D3018" s="17">
        <f>Électricité!S103</f>
        <v>0</v>
      </c>
      <c r="E3018" s="24" t="str">
        <f t="shared" si="97"/>
        <v>01/04/2019 03:00:00 PM</v>
      </c>
      <c r="F3018" s="23" t="str">
        <f t="shared" si="98"/>
        <v>Jan</v>
      </c>
    </row>
    <row r="3019" spans="1:6" x14ac:dyDescent="0.4">
      <c r="A3019" s="19">
        <f>Électricité!N104</f>
        <v>43469</v>
      </c>
      <c r="B3019" s="18">
        <f>Électricité!O104</f>
        <v>0.66666666666666674</v>
      </c>
      <c r="C3019" s="17">
        <f>Électricité!P104</f>
        <v>0</v>
      </c>
      <c r="D3019" s="17">
        <f>Électricité!S104</f>
        <v>0</v>
      </c>
      <c r="E3019" s="24" t="str">
        <f t="shared" si="97"/>
        <v>01/04/2019 04:00:00 PM</v>
      </c>
      <c r="F3019" s="23" t="str">
        <f t="shared" si="98"/>
        <v>Jan</v>
      </c>
    </row>
    <row r="3020" spans="1:6" x14ac:dyDescent="0.4">
      <c r="A3020" s="19">
        <f>Électricité!N105</f>
        <v>43469</v>
      </c>
      <c r="B3020" s="18">
        <f>Électricité!O105</f>
        <v>0.70833333333333337</v>
      </c>
      <c r="C3020" s="17">
        <f>Électricité!P105</f>
        <v>0</v>
      </c>
      <c r="D3020" s="17">
        <f>Électricité!S105</f>
        <v>0</v>
      </c>
      <c r="E3020" s="24" t="str">
        <f t="shared" si="97"/>
        <v>01/04/2019 05:00:00 PM</v>
      </c>
      <c r="F3020" s="23" t="str">
        <f t="shared" si="98"/>
        <v>Jan</v>
      </c>
    </row>
    <row r="3021" spans="1:6" x14ac:dyDescent="0.4">
      <c r="A3021" s="19">
        <f>Électricité!N106</f>
        <v>43469</v>
      </c>
      <c r="B3021" s="18">
        <f>Électricité!O106</f>
        <v>0.75000000000000011</v>
      </c>
      <c r="C3021" s="17">
        <f>Électricité!P106</f>
        <v>0</v>
      </c>
      <c r="D3021" s="17">
        <f>Électricité!S106</f>
        <v>0</v>
      </c>
      <c r="E3021" s="24" t="str">
        <f t="shared" si="97"/>
        <v>01/04/2019 06:00:00 PM</v>
      </c>
      <c r="F3021" s="23" t="str">
        <f t="shared" si="98"/>
        <v>Jan</v>
      </c>
    </row>
    <row r="3022" spans="1:6" x14ac:dyDescent="0.4">
      <c r="A3022" s="19">
        <f>Électricité!N107</f>
        <v>43469</v>
      </c>
      <c r="B3022" s="18">
        <f>Électricité!O107</f>
        <v>0.79166666666666674</v>
      </c>
      <c r="C3022" s="17">
        <f>Électricité!P107</f>
        <v>0</v>
      </c>
      <c r="D3022" s="17">
        <f>Électricité!S107</f>
        <v>0</v>
      </c>
      <c r="E3022" s="24" t="str">
        <f t="shared" si="97"/>
        <v>01/04/2019 07:00:00 PM</v>
      </c>
      <c r="F3022" s="23" t="str">
        <f t="shared" si="98"/>
        <v>Jan</v>
      </c>
    </row>
    <row r="3023" spans="1:6" x14ac:dyDescent="0.4">
      <c r="A3023" s="19">
        <f>Électricité!N108</f>
        <v>43469</v>
      </c>
      <c r="B3023" s="18">
        <f>Électricité!O108</f>
        <v>0.83333333333333337</v>
      </c>
      <c r="C3023" s="17">
        <f>Électricité!P108</f>
        <v>0</v>
      </c>
      <c r="D3023" s="17">
        <f>Électricité!S108</f>
        <v>0</v>
      </c>
      <c r="E3023" s="24" t="str">
        <f t="shared" si="97"/>
        <v>01/04/2019 08:00:00 PM</v>
      </c>
      <c r="F3023" s="23" t="str">
        <f t="shared" si="98"/>
        <v>Jan</v>
      </c>
    </row>
    <row r="3024" spans="1:6" x14ac:dyDescent="0.4">
      <c r="A3024" s="19">
        <f>Électricité!N109</f>
        <v>43469</v>
      </c>
      <c r="B3024" s="18">
        <f>Électricité!O109</f>
        <v>0.87500000000000011</v>
      </c>
      <c r="C3024" s="17">
        <f>Électricité!P109</f>
        <v>0</v>
      </c>
      <c r="D3024" s="17">
        <f>Électricité!S109</f>
        <v>0</v>
      </c>
      <c r="E3024" s="24" t="str">
        <f t="shared" si="97"/>
        <v>01/04/2019 09:00:00 PM</v>
      </c>
      <c r="F3024" s="23" t="str">
        <f t="shared" si="98"/>
        <v>Jan</v>
      </c>
    </row>
    <row r="3025" spans="1:6" x14ac:dyDescent="0.4">
      <c r="A3025" s="19">
        <f>Électricité!N110</f>
        <v>43469</v>
      </c>
      <c r="B3025" s="18">
        <f>Électricité!O110</f>
        <v>0.91666666666666674</v>
      </c>
      <c r="C3025" s="17">
        <f>Électricité!P110</f>
        <v>0</v>
      </c>
      <c r="D3025" s="17">
        <f>Électricité!S110</f>
        <v>0</v>
      </c>
      <c r="E3025" s="24" t="str">
        <f t="shared" si="97"/>
        <v>01/04/2019 10:00:00 PM</v>
      </c>
      <c r="F3025" s="23" t="str">
        <f t="shared" si="98"/>
        <v>Jan</v>
      </c>
    </row>
    <row r="3026" spans="1:6" x14ac:dyDescent="0.4">
      <c r="A3026" s="19">
        <f>Électricité!N111</f>
        <v>43469</v>
      </c>
      <c r="B3026" s="18">
        <f>Électricité!O111</f>
        <v>0.95833333333333337</v>
      </c>
      <c r="C3026" s="17">
        <f>Électricité!P111</f>
        <v>0</v>
      </c>
      <c r="D3026" s="17">
        <f>Électricité!S111</f>
        <v>0</v>
      </c>
      <c r="E3026" s="24" t="str">
        <f t="shared" si="97"/>
        <v>01/04/2019 11:00:00 PM</v>
      </c>
      <c r="F3026" s="23" t="str">
        <f t="shared" si="98"/>
        <v>Jan</v>
      </c>
    </row>
    <row r="3027" spans="1:6" x14ac:dyDescent="0.4">
      <c r="A3027" s="19">
        <f>Électricité!N112</f>
        <v>43470</v>
      </c>
      <c r="B3027" s="18">
        <f>Électricité!O112</f>
        <v>3.1225022567582528E-17</v>
      </c>
      <c r="C3027" s="17">
        <f>Électricité!P112</f>
        <v>0</v>
      </c>
      <c r="D3027" s="17">
        <f>Électricité!S112</f>
        <v>0</v>
      </c>
      <c r="E3027" s="24" t="str">
        <f t="shared" si="97"/>
        <v>01/05/2019 12:00:00 AM</v>
      </c>
      <c r="F3027" s="23" t="str">
        <f t="shared" si="98"/>
        <v>Jan</v>
      </c>
    </row>
    <row r="3028" spans="1:6" x14ac:dyDescent="0.4">
      <c r="A3028" s="19">
        <f>Électricité!N113</f>
        <v>43470</v>
      </c>
      <c r="B3028" s="18">
        <f>Électricité!O113</f>
        <v>4.1666666666666699E-2</v>
      </c>
      <c r="C3028" s="17">
        <f>Électricité!P113</f>
        <v>0</v>
      </c>
      <c r="D3028" s="17">
        <f>Électricité!S113</f>
        <v>0</v>
      </c>
      <c r="E3028" s="24" t="str">
        <f t="shared" si="97"/>
        <v>01/05/2019 01:00:00 AM</v>
      </c>
      <c r="F3028" s="23" t="str">
        <f t="shared" si="98"/>
        <v>Jan</v>
      </c>
    </row>
    <row r="3029" spans="1:6" x14ac:dyDescent="0.4">
      <c r="A3029" s="19">
        <f>Électricité!N114</f>
        <v>43470</v>
      </c>
      <c r="B3029" s="18">
        <f>Électricité!O114</f>
        <v>8.333333333333337E-2</v>
      </c>
      <c r="C3029" s="17">
        <f>Électricité!P114</f>
        <v>0</v>
      </c>
      <c r="D3029" s="17">
        <f>Électricité!S114</f>
        <v>0</v>
      </c>
      <c r="E3029" s="24" t="str">
        <f t="shared" si="97"/>
        <v>01/05/2019 02:00:00 AM</v>
      </c>
      <c r="F3029" s="23" t="str">
        <f t="shared" si="98"/>
        <v>Jan</v>
      </c>
    </row>
    <row r="3030" spans="1:6" x14ac:dyDescent="0.4">
      <c r="A3030" s="19">
        <f>Électricité!N115</f>
        <v>43470</v>
      </c>
      <c r="B3030" s="18">
        <f>Électricité!O115</f>
        <v>0.12500000000000006</v>
      </c>
      <c r="C3030" s="17">
        <f>Électricité!P115</f>
        <v>0</v>
      </c>
      <c r="D3030" s="17">
        <f>Électricité!S115</f>
        <v>0</v>
      </c>
      <c r="E3030" s="24" t="str">
        <f t="shared" si="97"/>
        <v>01/05/2019 03:00:00 AM</v>
      </c>
      <c r="F3030" s="23" t="str">
        <f t="shared" si="98"/>
        <v>Jan</v>
      </c>
    </row>
    <row r="3031" spans="1:6" x14ac:dyDescent="0.4">
      <c r="A3031" s="19">
        <f>Électricité!N116</f>
        <v>43470</v>
      </c>
      <c r="B3031" s="18">
        <f>Électricité!O116</f>
        <v>0.16666666666666669</v>
      </c>
      <c r="C3031" s="17">
        <f>Électricité!P116</f>
        <v>0</v>
      </c>
      <c r="D3031" s="17">
        <f>Électricité!S116</f>
        <v>0</v>
      </c>
      <c r="E3031" s="24" t="str">
        <f t="shared" si="97"/>
        <v>01/05/2019 04:00:00 AM</v>
      </c>
      <c r="F3031" s="23" t="str">
        <f t="shared" si="98"/>
        <v>Jan</v>
      </c>
    </row>
    <row r="3032" spans="1:6" x14ac:dyDescent="0.4">
      <c r="A3032" s="19">
        <f>Électricité!N117</f>
        <v>43470</v>
      </c>
      <c r="B3032" s="18">
        <f>Électricité!O117</f>
        <v>0.20833333333333337</v>
      </c>
      <c r="C3032" s="17">
        <f>Électricité!P117</f>
        <v>0</v>
      </c>
      <c r="D3032" s="17">
        <f>Électricité!S117</f>
        <v>0</v>
      </c>
      <c r="E3032" s="24" t="str">
        <f t="shared" si="97"/>
        <v>01/05/2019 05:00:00 AM</v>
      </c>
      <c r="F3032" s="23" t="str">
        <f t="shared" si="98"/>
        <v>Jan</v>
      </c>
    </row>
    <row r="3033" spans="1:6" x14ac:dyDescent="0.4">
      <c r="A3033" s="19">
        <f>Électricité!N118</f>
        <v>43470</v>
      </c>
      <c r="B3033" s="18">
        <f>Électricité!O118</f>
        <v>0.25</v>
      </c>
      <c r="C3033" s="17">
        <f>Électricité!P118</f>
        <v>0</v>
      </c>
      <c r="D3033" s="17">
        <f>Électricité!S118</f>
        <v>0</v>
      </c>
      <c r="E3033" s="24" t="str">
        <f t="shared" si="97"/>
        <v>01/05/2019 06:00:00 AM</v>
      </c>
      <c r="F3033" s="23" t="str">
        <f t="shared" si="98"/>
        <v>Jan</v>
      </c>
    </row>
    <row r="3034" spans="1:6" x14ac:dyDescent="0.4">
      <c r="A3034" s="19">
        <f>Électricité!N119</f>
        <v>43470</v>
      </c>
      <c r="B3034" s="18">
        <f>Électricité!O119</f>
        <v>0.29166666666666669</v>
      </c>
      <c r="C3034" s="17">
        <f>Électricité!P119</f>
        <v>0</v>
      </c>
      <c r="D3034" s="17">
        <f>Électricité!S119</f>
        <v>0</v>
      </c>
      <c r="E3034" s="24" t="str">
        <f t="shared" si="97"/>
        <v>01/05/2019 07:00:00 AM</v>
      </c>
      <c r="F3034" s="23" t="str">
        <f t="shared" si="98"/>
        <v>Jan</v>
      </c>
    </row>
    <row r="3035" spans="1:6" x14ac:dyDescent="0.4">
      <c r="A3035" s="19">
        <f>Électricité!N120</f>
        <v>43470</v>
      </c>
      <c r="B3035" s="18">
        <f>Électricité!O120</f>
        <v>0.33333333333333337</v>
      </c>
      <c r="C3035" s="17">
        <f>Électricité!P120</f>
        <v>0</v>
      </c>
      <c r="D3035" s="17">
        <f>Électricité!S120</f>
        <v>0</v>
      </c>
      <c r="E3035" s="24" t="str">
        <f t="shared" si="97"/>
        <v>01/05/2019 08:00:00 AM</v>
      </c>
      <c r="F3035" s="23" t="str">
        <f t="shared" si="98"/>
        <v>Jan</v>
      </c>
    </row>
    <row r="3036" spans="1:6" x14ac:dyDescent="0.4">
      <c r="A3036" s="19">
        <f>Électricité!N121</f>
        <v>43470</v>
      </c>
      <c r="B3036" s="18">
        <f>Électricité!O121</f>
        <v>0.375</v>
      </c>
      <c r="C3036" s="17">
        <f>Électricité!P121</f>
        <v>0</v>
      </c>
      <c r="D3036" s="17">
        <f>Électricité!S121</f>
        <v>0</v>
      </c>
      <c r="E3036" s="24" t="str">
        <f t="shared" si="97"/>
        <v>01/05/2019 09:00:00 AM</v>
      </c>
      <c r="F3036" s="23" t="str">
        <f t="shared" si="98"/>
        <v>Jan</v>
      </c>
    </row>
    <row r="3037" spans="1:6" x14ac:dyDescent="0.4">
      <c r="A3037" s="19">
        <f>Électricité!N122</f>
        <v>43470</v>
      </c>
      <c r="B3037" s="18">
        <f>Électricité!O122</f>
        <v>0.41666666666666669</v>
      </c>
      <c r="C3037" s="17">
        <f>Électricité!P122</f>
        <v>0</v>
      </c>
      <c r="D3037" s="17">
        <f>Électricité!S122</f>
        <v>0</v>
      </c>
      <c r="E3037" s="24" t="str">
        <f t="shared" si="97"/>
        <v>01/05/2019 10:00:00 AM</v>
      </c>
      <c r="F3037" s="23" t="str">
        <f t="shared" si="98"/>
        <v>Jan</v>
      </c>
    </row>
    <row r="3038" spans="1:6" x14ac:dyDescent="0.4">
      <c r="A3038" s="19">
        <f>Électricité!N123</f>
        <v>43470</v>
      </c>
      <c r="B3038" s="18">
        <f>Électricité!O123</f>
        <v>0.45833333333333337</v>
      </c>
      <c r="C3038" s="17">
        <f>Électricité!P123</f>
        <v>0</v>
      </c>
      <c r="D3038" s="17">
        <f>Électricité!S123</f>
        <v>0</v>
      </c>
      <c r="E3038" s="24" t="str">
        <f t="shared" si="97"/>
        <v>01/05/2019 11:00:00 AM</v>
      </c>
      <c r="F3038" s="23" t="str">
        <f t="shared" si="98"/>
        <v>Jan</v>
      </c>
    </row>
    <row r="3039" spans="1:6" x14ac:dyDescent="0.4">
      <c r="A3039" s="19">
        <f>Électricité!N124</f>
        <v>43470</v>
      </c>
      <c r="B3039" s="18">
        <f>Électricité!O124</f>
        <v>0.50000000000000011</v>
      </c>
      <c r="C3039" s="17">
        <f>Électricité!P124</f>
        <v>0</v>
      </c>
      <c r="D3039" s="17">
        <f>Électricité!S124</f>
        <v>0</v>
      </c>
      <c r="E3039" s="24" t="str">
        <f t="shared" si="97"/>
        <v>01/05/2019 12:00:00 PM</v>
      </c>
      <c r="F3039" s="23" t="str">
        <f t="shared" si="98"/>
        <v>Jan</v>
      </c>
    </row>
    <row r="3040" spans="1:6" x14ac:dyDescent="0.4">
      <c r="A3040" s="19">
        <f>Électricité!N125</f>
        <v>43470</v>
      </c>
      <c r="B3040" s="18">
        <f>Électricité!O125</f>
        <v>0.54166666666666674</v>
      </c>
      <c r="C3040" s="17">
        <f>Électricité!P125</f>
        <v>0</v>
      </c>
      <c r="D3040" s="17">
        <f>Électricité!S125</f>
        <v>0</v>
      </c>
      <c r="E3040" s="24" t="str">
        <f t="shared" si="97"/>
        <v>01/05/2019 01:00:00 PM</v>
      </c>
      <c r="F3040" s="23" t="str">
        <f t="shared" si="98"/>
        <v>Jan</v>
      </c>
    </row>
    <row r="3041" spans="1:6" x14ac:dyDescent="0.4">
      <c r="A3041" s="19">
        <f>Électricité!N126</f>
        <v>43470</v>
      </c>
      <c r="B3041" s="18">
        <f>Électricité!O126</f>
        <v>0.58333333333333337</v>
      </c>
      <c r="C3041" s="17">
        <f>Électricité!P126</f>
        <v>0</v>
      </c>
      <c r="D3041" s="17">
        <f>Électricité!S126</f>
        <v>0</v>
      </c>
      <c r="E3041" s="24" t="str">
        <f t="shared" si="97"/>
        <v>01/05/2019 02:00:00 PM</v>
      </c>
      <c r="F3041" s="23" t="str">
        <f t="shared" si="98"/>
        <v>Jan</v>
      </c>
    </row>
    <row r="3042" spans="1:6" x14ac:dyDescent="0.4">
      <c r="A3042" s="19">
        <f>Électricité!N127</f>
        <v>43470</v>
      </c>
      <c r="B3042" s="18">
        <f>Électricité!O127</f>
        <v>0.62500000000000011</v>
      </c>
      <c r="C3042" s="17">
        <f>Électricité!P127</f>
        <v>0</v>
      </c>
      <c r="D3042" s="17">
        <f>Électricité!S127</f>
        <v>0</v>
      </c>
      <c r="E3042" s="24" t="str">
        <f t="shared" si="97"/>
        <v>01/05/2019 03:00:00 PM</v>
      </c>
      <c r="F3042" s="23" t="str">
        <f t="shared" si="98"/>
        <v>Jan</v>
      </c>
    </row>
    <row r="3043" spans="1:6" x14ac:dyDescent="0.4">
      <c r="A3043" s="19">
        <f>Électricité!N128</f>
        <v>43470</v>
      </c>
      <c r="B3043" s="18">
        <f>Électricité!O128</f>
        <v>0.66666666666666674</v>
      </c>
      <c r="C3043" s="17">
        <f>Électricité!P128</f>
        <v>0</v>
      </c>
      <c r="D3043" s="17">
        <f>Électricité!S128</f>
        <v>0</v>
      </c>
      <c r="E3043" s="24" t="str">
        <f t="shared" si="97"/>
        <v>01/05/2019 04:00:00 PM</v>
      </c>
      <c r="F3043" s="23" t="str">
        <f t="shared" si="98"/>
        <v>Jan</v>
      </c>
    </row>
    <row r="3044" spans="1:6" x14ac:dyDescent="0.4">
      <c r="A3044" s="19">
        <f>Électricité!N129</f>
        <v>43470</v>
      </c>
      <c r="B3044" s="18">
        <f>Électricité!O129</f>
        <v>0.70833333333333337</v>
      </c>
      <c r="C3044" s="17">
        <f>Électricité!P129</f>
        <v>0</v>
      </c>
      <c r="D3044" s="17">
        <f>Électricité!S129</f>
        <v>0</v>
      </c>
      <c r="E3044" s="24" t="str">
        <f t="shared" si="97"/>
        <v>01/05/2019 05:00:00 PM</v>
      </c>
      <c r="F3044" s="23" t="str">
        <f t="shared" si="98"/>
        <v>Jan</v>
      </c>
    </row>
    <row r="3045" spans="1:6" x14ac:dyDescent="0.4">
      <c r="A3045" s="19">
        <f>Électricité!N130</f>
        <v>43470</v>
      </c>
      <c r="B3045" s="18">
        <f>Électricité!O130</f>
        <v>0.75000000000000011</v>
      </c>
      <c r="C3045" s="17">
        <f>Électricité!P130</f>
        <v>0</v>
      </c>
      <c r="D3045" s="17">
        <f>Électricité!S130</f>
        <v>0</v>
      </c>
      <c r="E3045" s="24" t="str">
        <f t="shared" si="97"/>
        <v>01/05/2019 06:00:00 PM</v>
      </c>
      <c r="F3045" s="23" t="str">
        <f t="shared" si="98"/>
        <v>Jan</v>
      </c>
    </row>
    <row r="3046" spans="1:6" x14ac:dyDescent="0.4">
      <c r="A3046" s="19">
        <f>Électricité!N131</f>
        <v>43470</v>
      </c>
      <c r="B3046" s="18">
        <f>Électricité!O131</f>
        <v>0.79166666666666674</v>
      </c>
      <c r="C3046" s="17">
        <f>Électricité!P131</f>
        <v>0</v>
      </c>
      <c r="D3046" s="17">
        <f>Électricité!S131</f>
        <v>0</v>
      </c>
      <c r="E3046" s="24" t="str">
        <f t="shared" si="97"/>
        <v>01/05/2019 07:00:00 PM</v>
      </c>
      <c r="F3046" s="23" t="str">
        <f t="shared" si="98"/>
        <v>Jan</v>
      </c>
    </row>
    <row r="3047" spans="1:6" x14ac:dyDescent="0.4">
      <c r="A3047" s="19">
        <f>Électricité!N132</f>
        <v>43470</v>
      </c>
      <c r="B3047" s="18">
        <f>Électricité!O132</f>
        <v>0.83333333333333337</v>
      </c>
      <c r="C3047" s="17">
        <f>Électricité!P132</f>
        <v>0</v>
      </c>
      <c r="D3047" s="17">
        <f>Électricité!S132</f>
        <v>0</v>
      </c>
      <c r="E3047" s="24" t="str">
        <f t="shared" si="97"/>
        <v>01/05/2019 08:00:00 PM</v>
      </c>
      <c r="F3047" s="23" t="str">
        <f t="shared" si="98"/>
        <v>Jan</v>
      </c>
    </row>
    <row r="3048" spans="1:6" x14ac:dyDescent="0.4">
      <c r="A3048" s="19">
        <f>Électricité!N133</f>
        <v>43470</v>
      </c>
      <c r="B3048" s="18">
        <f>Électricité!O133</f>
        <v>0.87500000000000011</v>
      </c>
      <c r="C3048" s="17">
        <f>Électricité!P133</f>
        <v>0</v>
      </c>
      <c r="D3048" s="17">
        <f>Électricité!S133</f>
        <v>0</v>
      </c>
      <c r="E3048" s="24" t="str">
        <f t="shared" si="97"/>
        <v>01/05/2019 09:00:00 PM</v>
      </c>
      <c r="F3048" s="23" t="str">
        <f t="shared" si="98"/>
        <v>Jan</v>
      </c>
    </row>
    <row r="3049" spans="1:6" x14ac:dyDescent="0.4">
      <c r="A3049" s="19">
        <f>Électricité!N134</f>
        <v>43470</v>
      </c>
      <c r="B3049" s="18">
        <f>Électricité!O134</f>
        <v>0.91666666666666674</v>
      </c>
      <c r="C3049" s="17">
        <f>Électricité!P134</f>
        <v>0</v>
      </c>
      <c r="D3049" s="17">
        <f>Électricité!S134</f>
        <v>0</v>
      </c>
      <c r="E3049" s="24" t="str">
        <f t="shared" si="97"/>
        <v>01/05/2019 10:00:00 PM</v>
      </c>
      <c r="F3049" s="23" t="str">
        <f t="shared" si="98"/>
        <v>Jan</v>
      </c>
    </row>
    <row r="3050" spans="1:6" x14ac:dyDescent="0.4">
      <c r="A3050" s="19">
        <f>Électricité!N135</f>
        <v>43470</v>
      </c>
      <c r="B3050" s="18">
        <f>Électricité!O135</f>
        <v>0.95833333333333337</v>
      </c>
      <c r="C3050" s="17">
        <f>Électricité!P135</f>
        <v>0</v>
      </c>
      <c r="D3050" s="17">
        <f>Électricité!S135</f>
        <v>0</v>
      </c>
      <c r="E3050" s="24" t="str">
        <f t="shared" si="97"/>
        <v>01/05/2019 11:00:00 PM</v>
      </c>
      <c r="F3050" s="23" t="str">
        <f t="shared" si="98"/>
        <v>Jan</v>
      </c>
    </row>
    <row r="3051" spans="1:6" x14ac:dyDescent="0.4">
      <c r="A3051" s="19">
        <f>Électricité!N136</f>
        <v>43471</v>
      </c>
      <c r="B3051" s="18">
        <f>Électricité!O136</f>
        <v>3.1225022567582528E-17</v>
      </c>
      <c r="C3051" s="17">
        <f>Électricité!P136</f>
        <v>0</v>
      </c>
      <c r="D3051" s="17">
        <f>Électricité!S136</f>
        <v>0</v>
      </c>
      <c r="E3051" s="24" t="str">
        <f t="shared" si="97"/>
        <v>01/06/2019 12:00:00 AM</v>
      </c>
      <c r="F3051" s="23" t="str">
        <f t="shared" si="98"/>
        <v>Jan</v>
      </c>
    </row>
    <row r="3052" spans="1:6" x14ac:dyDescent="0.4">
      <c r="A3052" s="19">
        <f>Électricité!N137</f>
        <v>43471</v>
      </c>
      <c r="B3052" s="18">
        <f>Électricité!O137</f>
        <v>4.1666666666666699E-2</v>
      </c>
      <c r="C3052" s="17">
        <f>Électricité!P137</f>
        <v>0</v>
      </c>
      <c r="D3052" s="17">
        <f>Électricité!S137</f>
        <v>0</v>
      </c>
      <c r="E3052" s="24" t="str">
        <f t="shared" si="97"/>
        <v>01/06/2019 01:00:00 AM</v>
      </c>
      <c r="F3052" s="23" t="str">
        <f t="shared" si="98"/>
        <v>Jan</v>
      </c>
    </row>
    <row r="3053" spans="1:6" x14ac:dyDescent="0.4">
      <c r="A3053" s="19">
        <f>Électricité!N138</f>
        <v>43471</v>
      </c>
      <c r="B3053" s="18">
        <f>Électricité!O138</f>
        <v>8.333333333333337E-2</v>
      </c>
      <c r="C3053" s="17">
        <f>Électricité!P138</f>
        <v>0</v>
      </c>
      <c r="D3053" s="17">
        <f>Électricité!S138</f>
        <v>0</v>
      </c>
      <c r="E3053" s="24" t="str">
        <f t="shared" si="97"/>
        <v>01/06/2019 02:00:00 AM</v>
      </c>
      <c r="F3053" s="23" t="str">
        <f t="shared" si="98"/>
        <v>Jan</v>
      </c>
    </row>
    <row r="3054" spans="1:6" x14ac:dyDescent="0.4">
      <c r="A3054" s="19">
        <f>Électricité!N139</f>
        <v>43471</v>
      </c>
      <c r="B3054" s="18">
        <f>Électricité!O139</f>
        <v>0.12500000000000006</v>
      </c>
      <c r="C3054" s="17">
        <f>Électricité!P139</f>
        <v>0</v>
      </c>
      <c r="D3054" s="17">
        <f>Électricité!S139</f>
        <v>0</v>
      </c>
      <c r="E3054" s="24" t="str">
        <f t="shared" si="97"/>
        <v>01/06/2019 03:00:00 AM</v>
      </c>
      <c r="F3054" s="23" t="str">
        <f t="shared" si="98"/>
        <v>Jan</v>
      </c>
    </row>
    <row r="3055" spans="1:6" x14ac:dyDescent="0.4">
      <c r="A3055" s="19">
        <f>Électricité!N140</f>
        <v>43471</v>
      </c>
      <c r="B3055" s="18">
        <f>Électricité!O140</f>
        <v>0.16666666666666669</v>
      </c>
      <c r="C3055" s="17">
        <f>Électricité!P140</f>
        <v>0</v>
      </c>
      <c r="D3055" s="17">
        <f>Électricité!S140</f>
        <v>0</v>
      </c>
      <c r="E3055" s="24" t="str">
        <f t="shared" si="97"/>
        <v>01/06/2019 04:00:00 AM</v>
      </c>
      <c r="F3055" s="23" t="str">
        <f t="shared" si="98"/>
        <v>Jan</v>
      </c>
    </row>
    <row r="3056" spans="1:6" x14ac:dyDescent="0.4">
      <c r="A3056" s="19">
        <f>Électricité!N141</f>
        <v>43471</v>
      </c>
      <c r="B3056" s="18">
        <f>Électricité!O141</f>
        <v>0.20833333333333337</v>
      </c>
      <c r="C3056" s="17">
        <f>Électricité!P141</f>
        <v>0</v>
      </c>
      <c r="D3056" s="17">
        <f>Électricité!S141</f>
        <v>0</v>
      </c>
      <c r="E3056" s="24" t="str">
        <f t="shared" si="97"/>
        <v>01/06/2019 05:00:00 AM</v>
      </c>
      <c r="F3056" s="23" t="str">
        <f t="shared" si="98"/>
        <v>Jan</v>
      </c>
    </row>
    <row r="3057" spans="1:6" x14ac:dyDescent="0.4">
      <c r="A3057" s="19">
        <f>Électricité!N142</f>
        <v>43471</v>
      </c>
      <c r="B3057" s="18">
        <f>Électricité!O142</f>
        <v>0.25</v>
      </c>
      <c r="C3057" s="17">
        <f>Électricité!P142</f>
        <v>0</v>
      </c>
      <c r="D3057" s="17">
        <f>Électricité!S142</f>
        <v>0</v>
      </c>
      <c r="E3057" s="24" t="str">
        <f t="shared" si="97"/>
        <v>01/06/2019 06:00:00 AM</v>
      </c>
      <c r="F3057" s="23" t="str">
        <f t="shared" si="98"/>
        <v>Jan</v>
      </c>
    </row>
    <row r="3058" spans="1:6" x14ac:dyDescent="0.4">
      <c r="A3058" s="19">
        <f>Électricité!N143</f>
        <v>43471</v>
      </c>
      <c r="B3058" s="18">
        <f>Électricité!O143</f>
        <v>0.29166666666666669</v>
      </c>
      <c r="C3058" s="17">
        <f>Électricité!P143</f>
        <v>0</v>
      </c>
      <c r="D3058" s="17">
        <f>Électricité!S143</f>
        <v>0</v>
      </c>
      <c r="E3058" s="24" t="str">
        <f t="shared" si="97"/>
        <v>01/06/2019 07:00:00 AM</v>
      </c>
      <c r="F3058" s="23" t="str">
        <f t="shared" si="98"/>
        <v>Jan</v>
      </c>
    </row>
    <row r="3059" spans="1:6" x14ac:dyDescent="0.4">
      <c r="A3059" s="19">
        <f>Électricité!N144</f>
        <v>43471</v>
      </c>
      <c r="B3059" s="18">
        <f>Électricité!O144</f>
        <v>0.33333333333333337</v>
      </c>
      <c r="C3059" s="17">
        <f>Électricité!P144</f>
        <v>0</v>
      </c>
      <c r="D3059" s="17">
        <f>Électricité!S144</f>
        <v>0</v>
      </c>
      <c r="E3059" s="24" t="str">
        <f t="shared" si="97"/>
        <v>01/06/2019 08:00:00 AM</v>
      </c>
      <c r="F3059" s="23" t="str">
        <f t="shared" si="98"/>
        <v>Jan</v>
      </c>
    </row>
    <row r="3060" spans="1:6" x14ac:dyDescent="0.4">
      <c r="A3060" s="19">
        <f>Électricité!N145</f>
        <v>43471</v>
      </c>
      <c r="B3060" s="18">
        <f>Électricité!O145</f>
        <v>0.375</v>
      </c>
      <c r="C3060" s="17">
        <f>Électricité!P145</f>
        <v>0</v>
      </c>
      <c r="D3060" s="17">
        <f>Électricité!S145</f>
        <v>0</v>
      </c>
      <c r="E3060" s="24" t="str">
        <f t="shared" ref="E3060:E3123" si="99">CONCATENATE(TEXT(A3060,"mm/dd/yyyy")," ",TEXT(B3060,"hh:mm:ss AM/PM"))</f>
        <v>01/06/2019 09:00:00 AM</v>
      </c>
      <c r="F3060" s="23" t="str">
        <f t="shared" si="98"/>
        <v>Jan</v>
      </c>
    </row>
    <row r="3061" spans="1:6" x14ac:dyDescent="0.4">
      <c r="A3061" s="19">
        <f>Électricité!N146</f>
        <v>43471</v>
      </c>
      <c r="B3061" s="18">
        <f>Électricité!O146</f>
        <v>0.41666666666666669</v>
      </c>
      <c r="C3061" s="17">
        <f>Électricité!P146</f>
        <v>0</v>
      </c>
      <c r="D3061" s="17">
        <f>Électricité!S146</f>
        <v>0</v>
      </c>
      <c r="E3061" s="24" t="str">
        <f t="shared" si="99"/>
        <v>01/06/2019 10:00:00 AM</v>
      </c>
      <c r="F3061" s="23" t="str">
        <f t="shared" si="98"/>
        <v>Jan</v>
      </c>
    </row>
    <row r="3062" spans="1:6" x14ac:dyDescent="0.4">
      <c r="A3062" s="19">
        <f>Électricité!N147</f>
        <v>43471</v>
      </c>
      <c r="B3062" s="18">
        <f>Électricité!O147</f>
        <v>0.45833333333333337</v>
      </c>
      <c r="C3062" s="17">
        <f>Électricité!P147</f>
        <v>0</v>
      </c>
      <c r="D3062" s="17">
        <f>Électricité!S147</f>
        <v>0</v>
      </c>
      <c r="E3062" s="24" t="str">
        <f t="shared" si="99"/>
        <v>01/06/2019 11:00:00 AM</v>
      </c>
      <c r="F3062" s="23" t="str">
        <f t="shared" si="98"/>
        <v>Jan</v>
      </c>
    </row>
    <row r="3063" spans="1:6" x14ac:dyDescent="0.4">
      <c r="A3063" s="19">
        <f>Électricité!N148</f>
        <v>43471</v>
      </c>
      <c r="B3063" s="18">
        <f>Électricité!O148</f>
        <v>0.50000000000000011</v>
      </c>
      <c r="C3063" s="17">
        <f>Électricité!P148</f>
        <v>0</v>
      </c>
      <c r="D3063" s="17">
        <f>Électricité!S148</f>
        <v>0</v>
      </c>
      <c r="E3063" s="24" t="str">
        <f t="shared" si="99"/>
        <v>01/06/2019 12:00:00 PM</v>
      </c>
      <c r="F3063" s="23" t="str">
        <f t="shared" si="98"/>
        <v>Jan</v>
      </c>
    </row>
    <row r="3064" spans="1:6" x14ac:dyDescent="0.4">
      <c r="A3064" s="19">
        <f>Électricité!N149</f>
        <v>43471</v>
      </c>
      <c r="B3064" s="18">
        <f>Électricité!O149</f>
        <v>0.54166666666666674</v>
      </c>
      <c r="C3064" s="17">
        <f>Électricité!P149</f>
        <v>0</v>
      </c>
      <c r="D3064" s="17">
        <f>Électricité!S149</f>
        <v>0</v>
      </c>
      <c r="E3064" s="24" t="str">
        <f t="shared" si="99"/>
        <v>01/06/2019 01:00:00 PM</v>
      </c>
      <c r="F3064" s="23" t="str">
        <f t="shared" si="98"/>
        <v>Jan</v>
      </c>
    </row>
    <row r="3065" spans="1:6" x14ac:dyDescent="0.4">
      <c r="A3065" s="19">
        <f>Électricité!N150</f>
        <v>43471</v>
      </c>
      <c r="B3065" s="18">
        <f>Électricité!O150</f>
        <v>0.58333333333333337</v>
      </c>
      <c r="C3065" s="17">
        <f>Électricité!P150</f>
        <v>0</v>
      </c>
      <c r="D3065" s="17">
        <f>Électricité!S150</f>
        <v>0</v>
      </c>
      <c r="E3065" s="24" t="str">
        <f t="shared" si="99"/>
        <v>01/06/2019 02:00:00 PM</v>
      </c>
      <c r="F3065" s="23" t="str">
        <f t="shared" si="98"/>
        <v>Jan</v>
      </c>
    </row>
    <row r="3066" spans="1:6" x14ac:dyDescent="0.4">
      <c r="A3066" s="19">
        <f>Électricité!N151</f>
        <v>43471</v>
      </c>
      <c r="B3066" s="18">
        <f>Électricité!O151</f>
        <v>0.62500000000000011</v>
      </c>
      <c r="C3066" s="17">
        <f>Électricité!P151</f>
        <v>0</v>
      </c>
      <c r="D3066" s="17">
        <f>Électricité!S151</f>
        <v>0</v>
      </c>
      <c r="E3066" s="24" t="str">
        <f t="shared" si="99"/>
        <v>01/06/2019 03:00:00 PM</v>
      </c>
      <c r="F3066" s="23" t="str">
        <f t="shared" si="98"/>
        <v>Jan</v>
      </c>
    </row>
    <row r="3067" spans="1:6" x14ac:dyDescent="0.4">
      <c r="A3067" s="19">
        <f>Électricité!N152</f>
        <v>43471</v>
      </c>
      <c r="B3067" s="18">
        <f>Électricité!O152</f>
        <v>0.66666666666666674</v>
      </c>
      <c r="C3067" s="17">
        <f>Électricité!P152</f>
        <v>0</v>
      </c>
      <c r="D3067" s="17">
        <f>Électricité!S152</f>
        <v>0</v>
      </c>
      <c r="E3067" s="24" t="str">
        <f t="shared" si="99"/>
        <v>01/06/2019 04:00:00 PM</v>
      </c>
      <c r="F3067" s="23" t="str">
        <f t="shared" si="98"/>
        <v>Jan</v>
      </c>
    </row>
    <row r="3068" spans="1:6" x14ac:dyDescent="0.4">
      <c r="A3068" s="19">
        <f>Électricité!N153</f>
        <v>43471</v>
      </c>
      <c r="B3068" s="18">
        <f>Électricité!O153</f>
        <v>0.70833333333333337</v>
      </c>
      <c r="C3068" s="17">
        <f>Électricité!P153</f>
        <v>0</v>
      </c>
      <c r="D3068" s="17">
        <f>Électricité!S153</f>
        <v>0</v>
      </c>
      <c r="E3068" s="24" t="str">
        <f t="shared" si="99"/>
        <v>01/06/2019 05:00:00 PM</v>
      </c>
      <c r="F3068" s="23" t="str">
        <f t="shared" si="98"/>
        <v>Jan</v>
      </c>
    </row>
    <row r="3069" spans="1:6" x14ac:dyDescent="0.4">
      <c r="A3069" s="19">
        <f>Électricité!N154</f>
        <v>43471</v>
      </c>
      <c r="B3069" s="18">
        <f>Électricité!O154</f>
        <v>0.75000000000000011</v>
      </c>
      <c r="C3069" s="17">
        <f>Électricité!P154</f>
        <v>0</v>
      </c>
      <c r="D3069" s="17">
        <f>Électricité!S154</f>
        <v>0</v>
      </c>
      <c r="E3069" s="24" t="str">
        <f t="shared" si="99"/>
        <v>01/06/2019 06:00:00 PM</v>
      </c>
      <c r="F3069" s="23" t="str">
        <f t="shared" si="98"/>
        <v>Jan</v>
      </c>
    </row>
    <row r="3070" spans="1:6" x14ac:dyDescent="0.4">
      <c r="A3070" s="19">
        <f>Électricité!N155</f>
        <v>43471</v>
      </c>
      <c r="B3070" s="18">
        <f>Électricité!O155</f>
        <v>0.79166666666666674</v>
      </c>
      <c r="C3070" s="17">
        <f>Électricité!P155</f>
        <v>0</v>
      </c>
      <c r="D3070" s="17">
        <f>Électricité!S155</f>
        <v>0</v>
      </c>
      <c r="E3070" s="24" t="str">
        <f t="shared" si="99"/>
        <v>01/06/2019 07:00:00 PM</v>
      </c>
      <c r="F3070" s="23" t="str">
        <f t="shared" si="98"/>
        <v>Jan</v>
      </c>
    </row>
    <row r="3071" spans="1:6" x14ac:dyDescent="0.4">
      <c r="A3071" s="19">
        <f>Électricité!N156</f>
        <v>43471</v>
      </c>
      <c r="B3071" s="18">
        <f>Électricité!O156</f>
        <v>0.83333333333333337</v>
      </c>
      <c r="C3071" s="17">
        <f>Électricité!P156</f>
        <v>0</v>
      </c>
      <c r="D3071" s="17">
        <f>Électricité!S156</f>
        <v>0</v>
      </c>
      <c r="E3071" s="24" t="str">
        <f t="shared" si="99"/>
        <v>01/06/2019 08:00:00 PM</v>
      </c>
      <c r="F3071" s="23" t="str">
        <f t="shared" si="98"/>
        <v>Jan</v>
      </c>
    </row>
    <row r="3072" spans="1:6" x14ac:dyDescent="0.4">
      <c r="A3072" s="19">
        <f>Électricité!N157</f>
        <v>43471</v>
      </c>
      <c r="B3072" s="18">
        <f>Électricité!O157</f>
        <v>0.87500000000000011</v>
      </c>
      <c r="C3072" s="17">
        <f>Électricité!P157</f>
        <v>0</v>
      </c>
      <c r="D3072" s="17">
        <f>Électricité!S157</f>
        <v>0</v>
      </c>
      <c r="E3072" s="24" t="str">
        <f t="shared" si="99"/>
        <v>01/06/2019 09:00:00 PM</v>
      </c>
      <c r="F3072" s="23" t="str">
        <f t="shared" si="98"/>
        <v>Jan</v>
      </c>
    </row>
    <row r="3073" spans="1:6" x14ac:dyDescent="0.4">
      <c r="A3073" s="19">
        <f>Électricité!N158</f>
        <v>43471</v>
      </c>
      <c r="B3073" s="18">
        <f>Électricité!O158</f>
        <v>0.91666666666666674</v>
      </c>
      <c r="C3073" s="17">
        <f>Électricité!P158</f>
        <v>0</v>
      </c>
      <c r="D3073" s="17">
        <f>Électricité!S158</f>
        <v>0</v>
      </c>
      <c r="E3073" s="24" t="str">
        <f t="shared" si="99"/>
        <v>01/06/2019 10:00:00 PM</v>
      </c>
      <c r="F3073" s="23" t="str">
        <f t="shared" si="98"/>
        <v>Jan</v>
      </c>
    </row>
    <row r="3074" spans="1:6" x14ac:dyDescent="0.4">
      <c r="A3074" s="19">
        <f>Électricité!N159</f>
        <v>43471</v>
      </c>
      <c r="B3074" s="18">
        <f>Électricité!O159</f>
        <v>0.95833333333333337</v>
      </c>
      <c r="C3074" s="17">
        <f>Électricité!P159</f>
        <v>0</v>
      </c>
      <c r="D3074" s="17">
        <f>Électricité!S159</f>
        <v>0</v>
      </c>
      <c r="E3074" s="24" t="str">
        <f t="shared" si="99"/>
        <v>01/06/2019 11:00:00 PM</v>
      </c>
      <c r="F3074" s="23" t="str">
        <f t="shared" si="98"/>
        <v>Jan</v>
      </c>
    </row>
    <row r="3075" spans="1:6" x14ac:dyDescent="0.4">
      <c r="A3075" s="19">
        <f>Électricité!N160</f>
        <v>43472</v>
      </c>
      <c r="B3075" s="18">
        <f>Électricité!O160</f>
        <v>3.1225022567582528E-17</v>
      </c>
      <c r="C3075" s="17">
        <f>Électricité!P160</f>
        <v>0</v>
      </c>
      <c r="D3075" s="17">
        <f>Électricité!S160</f>
        <v>0</v>
      </c>
      <c r="E3075" s="24" t="str">
        <f t="shared" si="99"/>
        <v>01/07/2019 12:00:00 AM</v>
      </c>
      <c r="F3075" s="23" t="str">
        <f t="shared" ref="F3075:F3138" si="100">TEXT(A3075,"mmm")</f>
        <v>Jan</v>
      </c>
    </row>
    <row r="3076" spans="1:6" x14ac:dyDescent="0.4">
      <c r="A3076" s="19">
        <f>Électricité!N161</f>
        <v>43472</v>
      </c>
      <c r="B3076" s="18">
        <f>Électricité!O161</f>
        <v>4.1666666666666699E-2</v>
      </c>
      <c r="C3076" s="17">
        <f>Électricité!P161</f>
        <v>0</v>
      </c>
      <c r="D3076" s="17">
        <f>Électricité!S161</f>
        <v>0</v>
      </c>
      <c r="E3076" s="24" t="str">
        <f t="shared" si="99"/>
        <v>01/07/2019 01:00:00 AM</v>
      </c>
      <c r="F3076" s="23" t="str">
        <f t="shared" si="100"/>
        <v>Jan</v>
      </c>
    </row>
    <row r="3077" spans="1:6" x14ac:dyDescent="0.4">
      <c r="A3077" s="19">
        <f>Électricité!N162</f>
        <v>43472</v>
      </c>
      <c r="B3077" s="18">
        <f>Électricité!O162</f>
        <v>8.333333333333337E-2</v>
      </c>
      <c r="C3077" s="17">
        <f>Électricité!P162</f>
        <v>0</v>
      </c>
      <c r="D3077" s="17">
        <f>Électricité!S162</f>
        <v>0</v>
      </c>
      <c r="E3077" s="24" t="str">
        <f t="shared" si="99"/>
        <v>01/07/2019 02:00:00 AM</v>
      </c>
      <c r="F3077" s="23" t="str">
        <f t="shared" si="100"/>
        <v>Jan</v>
      </c>
    </row>
    <row r="3078" spans="1:6" x14ac:dyDescent="0.4">
      <c r="A3078" s="19">
        <f>Électricité!N163</f>
        <v>43472</v>
      </c>
      <c r="B3078" s="18">
        <f>Électricité!O163</f>
        <v>0.12500000000000006</v>
      </c>
      <c r="C3078" s="17">
        <f>Électricité!P163</f>
        <v>0</v>
      </c>
      <c r="D3078" s="17">
        <f>Électricité!S163</f>
        <v>0</v>
      </c>
      <c r="E3078" s="24" t="str">
        <f t="shared" si="99"/>
        <v>01/07/2019 03:00:00 AM</v>
      </c>
      <c r="F3078" s="23" t="str">
        <f t="shared" si="100"/>
        <v>Jan</v>
      </c>
    </row>
    <row r="3079" spans="1:6" x14ac:dyDescent="0.4">
      <c r="A3079" s="19">
        <f>Électricité!N164</f>
        <v>43472</v>
      </c>
      <c r="B3079" s="18">
        <f>Électricité!O164</f>
        <v>0.16666666666666669</v>
      </c>
      <c r="C3079" s="17">
        <f>Électricité!P164</f>
        <v>0</v>
      </c>
      <c r="D3079" s="17">
        <f>Électricité!S164</f>
        <v>0</v>
      </c>
      <c r="E3079" s="24" t="str">
        <f t="shared" si="99"/>
        <v>01/07/2019 04:00:00 AM</v>
      </c>
      <c r="F3079" s="23" t="str">
        <f t="shared" si="100"/>
        <v>Jan</v>
      </c>
    </row>
    <row r="3080" spans="1:6" x14ac:dyDescent="0.4">
      <c r="A3080" s="19">
        <f>Électricité!N165</f>
        <v>43472</v>
      </c>
      <c r="B3080" s="18">
        <f>Électricité!O165</f>
        <v>0.20833333333333337</v>
      </c>
      <c r="C3080" s="17">
        <f>Électricité!P165</f>
        <v>0</v>
      </c>
      <c r="D3080" s="17">
        <f>Électricité!S165</f>
        <v>0</v>
      </c>
      <c r="E3080" s="24" t="str">
        <f t="shared" si="99"/>
        <v>01/07/2019 05:00:00 AM</v>
      </c>
      <c r="F3080" s="23" t="str">
        <f t="shared" si="100"/>
        <v>Jan</v>
      </c>
    </row>
    <row r="3081" spans="1:6" x14ac:dyDescent="0.4">
      <c r="A3081" s="19">
        <f>Électricité!N166</f>
        <v>43472</v>
      </c>
      <c r="B3081" s="18">
        <f>Électricité!O166</f>
        <v>0.25</v>
      </c>
      <c r="C3081" s="17">
        <f>Électricité!P166</f>
        <v>0</v>
      </c>
      <c r="D3081" s="17">
        <f>Électricité!S166</f>
        <v>0</v>
      </c>
      <c r="E3081" s="24" t="str">
        <f t="shared" si="99"/>
        <v>01/07/2019 06:00:00 AM</v>
      </c>
      <c r="F3081" s="23" t="str">
        <f t="shared" si="100"/>
        <v>Jan</v>
      </c>
    </row>
    <row r="3082" spans="1:6" x14ac:dyDescent="0.4">
      <c r="A3082" s="19">
        <f>Électricité!N167</f>
        <v>43472</v>
      </c>
      <c r="B3082" s="18">
        <f>Électricité!O167</f>
        <v>0.29166666666666669</v>
      </c>
      <c r="C3082" s="17">
        <f>Électricité!P167</f>
        <v>0</v>
      </c>
      <c r="D3082" s="17">
        <f>Électricité!S167</f>
        <v>0</v>
      </c>
      <c r="E3082" s="24" t="str">
        <f t="shared" si="99"/>
        <v>01/07/2019 07:00:00 AM</v>
      </c>
      <c r="F3082" s="23" t="str">
        <f t="shared" si="100"/>
        <v>Jan</v>
      </c>
    </row>
    <row r="3083" spans="1:6" x14ac:dyDescent="0.4">
      <c r="A3083" s="19">
        <f>Électricité!N168</f>
        <v>43472</v>
      </c>
      <c r="B3083" s="18">
        <f>Électricité!O168</f>
        <v>0.33333333333333337</v>
      </c>
      <c r="C3083" s="17">
        <f>Électricité!P168</f>
        <v>0</v>
      </c>
      <c r="D3083" s="17">
        <f>Électricité!S168</f>
        <v>0</v>
      </c>
      <c r="E3083" s="24" t="str">
        <f t="shared" si="99"/>
        <v>01/07/2019 08:00:00 AM</v>
      </c>
      <c r="F3083" s="23" t="str">
        <f t="shared" si="100"/>
        <v>Jan</v>
      </c>
    </row>
    <row r="3084" spans="1:6" x14ac:dyDescent="0.4">
      <c r="A3084" s="19">
        <f>Électricité!N169</f>
        <v>43472</v>
      </c>
      <c r="B3084" s="18">
        <f>Électricité!O169</f>
        <v>0.375</v>
      </c>
      <c r="C3084" s="17">
        <f>Électricité!P169</f>
        <v>0</v>
      </c>
      <c r="D3084" s="17">
        <f>Électricité!S169</f>
        <v>0</v>
      </c>
      <c r="E3084" s="24" t="str">
        <f t="shared" si="99"/>
        <v>01/07/2019 09:00:00 AM</v>
      </c>
      <c r="F3084" s="23" t="str">
        <f t="shared" si="100"/>
        <v>Jan</v>
      </c>
    </row>
    <row r="3085" spans="1:6" x14ac:dyDescent="0.4">
      <c r="A3085" s="19">
        <f>Électricité!N170</f>
        <v>43472</v>
      </c>
      <c r="B3085" s="18">
        <f>Électricité!O170</f>
        <v>0.41666666666666669</v>
      </c>
      <c r="C3085" s="17">
        <f>Électricité!P170</f>
        <v>0</v>
      </c>
      <c r="D3085" s="17">
        <f>Électricité!S170</f>
        <v>0</v>
      </c>
      <c r="E3085" s="24" t="str">
        <f t="shared" si="99"/>
        <v>01/07/2019 10:00:00 AM</v>
      </c>
      <c r="F3085" s="23" t="str">
        <f t="shared" si="100"/>
        <v>Jan</v>
      </c>
    </row>
    <row r="3086" spans="1:6" x14ac:dyDescent="0.4">
      <c r="A3086" s="19">
        <f>Électricité!N171</f>
        <v>43472</v>
      </c>
      <c r="B3086" s="18">
        <f>Électricité!O171</f>
        <v>0.45833333333333337</v>
      </c>
      <c r="C3086" s="17">
        <f>Électricité!P171</f>
        <v>0</v>
      </c>
      <c r="D3086" s="17">
        <f>Électricité!S171</f>
        <v>0</v>
      </c>
      <c r="E3086" s="24" t="str">
        <f t="shared" si="99"/>
        <v>01/07/2019 11:00:00 AM</v>
      </c>
      <c r="F3086" s="23" t="str">
        <f t="shared" si="100"/>
        <v>Jan</v>
      </c>
    </row>
    <row r="3087" spans="1:6" x14ac:dyDescent="0.4">
      <c r="A3087" s="19">
        <f>Électricité!N172</f>
        <v>43472</v>
      </c>
      <c r="B3087" s="18">
        <f>Électricité!O172</f>
        <v>0.50000000000000011</v>
      </c>
      <c r="C3087" s="17">
        <f>Électricité!P172</f>
        <v>0</v>
      </c>
      <c r="D3087" s="17">
        <f>Électricité!S172</f>
        <v>0</v>
      </c>
      <c r="E3087" s="24" t="str">
        <f t="shared" si="99"/>
        <v>01/07/2019 12:00:00 PM</v>
      </c>
      <c r="F3087" s="23" t="str">
        <f t="shared" si="100"/>
        <v>Jan</v>
      </c>
    </row>
    <row r="3088" spans="1:6" x14ac:dyDescent="0.4">
      <c r="A3088" s="19">
        <f>Électricité!N173</f>
        <v>43472</v>
      </c>
      <c r="B3088" s="18">
        <f>Électricité!O173</f>
        <v>0.54166666666666674</v>
      </c>
      <c r="C3088" s="17">
        <f>Électricité!P173</f>
        <v>0</v>
      </c>
      <c r="D3088" s="17">
        <f>Électricité!S173</f>
        <v>0</v>
      </c>
      <c r="E3088" s="24" t="str">
        <f t="shared" si="99"/>
        <v>01/07/2019 01:00:00 PM</v>
      </c>
      <c r="F3088" s="23" t="str">
        <f t="shared" si="100"/>
        <v>Jan</v>
      </c>
    </row>
    <row r="3089" spans="1:6" x14ac:dyDescent="0.4">
      <c r="A3089" s="19">
        <f>Électricité!N174</f>
        <v>43472</v>
      </c>
      <c r="B3089" s="18">
        <f>Électricité!O174</f>
        <v>0.58333333333333337</v>
      </c>
      <c r="C3089" s="17">
        <f>Électricité!P174</f>
        <v>0</v>
      </c>
      <c r="D3089" s="17">
        <f>Électricité!S174</f>
        <v>0</v>
      </c>
      <c r="E3089" s="24" t="str">
        <f t="shared" si="99"/>
        <v>01/07/2019 02:00:00 PM</v>
      </c>
      <c r="F3089" s="23" t="str">
        <f t="shared" si="100"/>
        <v>Jan</v>
      </c>
    </row>
    <row r="3090" spans="1:6" x14ac:dyDescent="0.4">
      <c r="A3090" s="19">
        <f>Électricité!N175</f>
        <v>43472</v>
      </c>
      <c r="B3090" s="18">
        <f>Électricité!O175</f>
        <v>0.62500000000000011</v>
      </c>
      <c r="C3090" s="17">
        <f>Électricité!P175</f>
        <v>0</v>
      </c>
      <c r="D3090" s="17">
        <f>Électricité!S175</f>
        <v>0</v>
      </c>
      <c r="E3090" s="24" t="str">
        <f t="shared" si="99"/>
        <v>01/07/2019 03:00:00 PM</v>
      </c>
      <c r="F3090" s="23" t="str">
        <f t="shared" si="100"/>
        <v>Jan</v>
      </c>
    </row>
    <row r="3091" spans="1:6" x14ac:dyDescent="0.4">
      <c r="A3091" s="19">
        <f>Électricité!N176</f>
        <v>43472</v>
      </c>
      <c r="B3091" s="18">
        <f>Électricité!O176</f>
        <v>0.66666666666666674</v>
      </c>
      <c r="C3091" s="17">
        <f>Électricité!P176</f>
        <v>0</v>
      </c>
      <c r="D3091" s="17">
        <f>Électricité!S176</f>
        <v>0</v>
      </c>
      <c r="E3091" s="24" t="str">
        <f t="shared" si="99"/>
        <v>01/07/2019 04:00:00 PM</v>
      </c>
      <c r="F3091" s="23" t="str">
        <f t="shared" si="100"/>
        <v>Jan</v>
      </c>
    </row>
    <row r="3092" spans="1:6" x14ac:dyDescent="0.4">
      <c r="A3092" s="19">
        <f>Électricité!N177</f>
        <v>43472</v>
      </c>
      <c r="B3092" s="18">
        <f>Électricité!O177</f>
        <v>0.70833333333333337</v>
      </c>
      <c r="C3092" s="17">
        <f>Électricité!P177</f>
        <v>0</v>
      </c>
      <c r="D3092" s="17">
        <f>Électricité!S177</f>
        <v>0</v>
      </c>
      <c r="E3092" s="24" t="str">
        <f t="shared" si="99"/>
        <v>01/07/2019 05:00:00 PM</v>
      </c>
      <c r="F3092" s="23" t="str">
        <f t="shared" si="100"/>
        <v>Jan</v>
      </c>
    </row>
    <row r="3093" spans="1:6" x14ac:dyDescent="0.4">
      <c r="A3093" s="19">
        <f>Électricité!N178</f>
        <v>43472</v>
      </c>
      <c r="B3093" s="18">
        <f>Électricité!O178</f>
        <v>0.75000000000000011</v>
      </c>
      <c r="C3093" s="17">
        <f>Électricité!P178</f>
        <v>0</v>
      </c>
      <c r="D3093" s="17">
        <f>Électricité!S178</f>
        <v>0</v>
      </c>
      <c r="E3093" s="24" t="str">
        <f t="shared" si="99"/>
        <v>01/07/2019 06:00:00 PM</v>
      </c>
      <c r="F3093" s="23" t="str">
        <f t="shared" si="100"/>
        <v>Jan</v>
      </c>
    </row>
    <row r="3094" spans="1:6" x14ac:dyDescent="0.4">
      <c r="A3094" s="19">
        <f>Électricité!N179</f>
        <v>43472</v>
      </c>
      <c r="B3094" s="18">
        <f>Électricité!O179</f>
        <v>0.79166666666666674</v>
      </c>
      <c r="C3094" s="17">
        <f>Électricité!P179</f>
        <v>0</v>
      </c>
      <c r="D3094" s="17">
        <f>Électricité!S179</f>
        <v>0</v>
      </c>
      <c r="E3094" s="24" t="str">
        <f t="shared" si="99"/>
        <v>01/07/2019 07:00:00 PM</v>
      </c>
      <c r="F3094" s="23" t="str">
        <f t="shared" si="100"/>
        <v>Jan</v>
      </c>
    </row>
    <row r="3095" spans="1:6" x14ac:dyDescent="0.4">
      <c r="A3095" s="19">
        <f>Électricité!N180</f>
        <v>43472</v>
      </c>
      <c r="B3095" s="18">
        <f>Électricité!O180</f>
        <v>0.83333333333333337</v>
      </c>
      <c r="C3095" s="17">
        <f>Électricité!P180</f>
        <v>0</v>
      </c>
      <c r="D3095" s="17">
        <f>Électricité!S180</f>
        <v>0</v>
      </c>
      <c r="E3095" s="24" t="str">
        <f t="shared" si="99"/>
        <v>01/07/2019 08:00:00 PM</v>
      </c>
      <c r="F3095" s="23" t="str">
        <f t="shared" si="100"/>
        <v>Jan</v>
      </c>
    </row>
    <row r="3096" spans="1:6" x14ac:dyDescent="0.4">
      <c r="A3096" s="19">
        <f>Électricité!N181</f>
        <v>43472</v>
      </c>
      <c r="B3096" s="18">
        <f>Électricité!O181</f>
        <v>0.87500000000000011</v>
      </c>
      <c r="C3096" s="17">
        <f>Électricité!P181</f>
        <v>0</v>
      </c>
      <c r="D3096" s="17">
        <f>Électricité!S181</f>
        <v>0</v>
      </c>
      <c r="E3096" s="24" t="str">
        <f t="shared" si="99"/>
        <v>01/07/2019 09:00:00 PM</v>
      </c>
      <c r="F3096" s="23" t="str">
        <f t="shared" si="100"/>
        <v>Jan</v>
      </c>
    </row>
    <row r="3097" spans="1:6" x14ac:dyDescent="0.4">
      <c r="A3097" s="19">
        <f>Électricité!N182</f>
        <v>43472</v>
      </c>
      <c r="B3097" s="18">
        <f>Électricité!O182</f>
        <v>0.91666666666666674</v>
      </c>
      <c r="C3097" s="17">
        <f>Électricité!P182</f>
        <v>0</v>
      </c>
      <c r="D3097" s="17">
        <f>Électricité!S182</f>
        <v>0</v>
      </c>
      <c r="E3097" s="24" t="str">
        <f t="shared" si="99"/>
        <v>01/07/2019 10:00:00 PM</v>
      </c>
      <c r="F3097" s="23" t="str">
        <f t="shared" si="100"/>
        <v>Jan</v>
      </c>
    </row>
    <row r="3098" spans="1:6" x14ac:dyDescent="0.4">
      <c r="A3098" s="19">
        <f>Électricité!N183</f>
        <v>43472</v>
      </c>
      <c r="B3098" s="18">
        <f>Électricité!O183</f>
        <v>0.95833333333333337</v>
      </c>
      <c r="C3098" s="17">
        <f>Électricité!P183</f>
        <v>0</v>
      </c>
      <c r="D3098" s="17">
        <f>Électricité!S183</f>
        <v>0</v>
      </c>
      <c r="E3098" s="24" t="str">
        <f t="shared" si="99"/>
        <v>01/07/2019 11:00:00 PM</v>
      </c>
      <c r="F3098" s="23" t="str">
        <f t="shared" si="100"/>
        <v>Jan</v>
      </c>
    </row>
    <row r="3099" spans="1:6" x14ac:dyDescent="0.4">
      <c r="A3099" s="19">
        <f>Électricité!N184</f>
        <v>43473</v>
      </c>
      <c r="B3099" s="18">
        <f>Électricité!O184</f>
        <v>3.1225022567582528E-17</v>
      </c>
      <c r="C3099" s="17">
        <f>Électricité!P184</f>
        <v>0</v>
      </c>
      <c r="D3099" s="17">
        <f>Électricité!S184</f>
        <v>0</v>
      </c>
      <c r="E3099" s="24" t="str">
        <f t="shared" si="99"/>
        <v>01/08/2019 12:00:00 AM</v>
      </c>
      <c r="F3099" s="23" t="str">
        <f t="shared" si="100"/>
        <v>Jan</v>
      </c>
    </row>
    <row r="3100" spans="1:6" x14ac:dyDescent="0.4">
      <c r="A3100" s="19">
        <f>Électricité!N185</f>
        <v>43473</v>
      </c>
      <c r="B3100" s="18">
        <f>Électricité!O185</f>
        <v>4.1666666666666699E-2</v>
      </c>
      <c r="C3100" s="17">
        <f>Électricité!P185</f>
        <v>0</v>
      </c>
      <c r="D3100" s="17">
        <f>Électricité!S185</f>
        <v>0</v>
      </c>
      <c r="E3100" s="24" t="str">
        <f t="shared" si="99"/>
        <v>01/08/2019 01:00:00 AM</v>
      </c>
      <c r="F3100" s="23" t="str">
        <f t="shared" si="100"/>
        <v>Jan</v>
      </c>
    </row>
    <row r="3101" spans="1:6" x14ac:dyDescent="0.4">
      <c r="A3101" s="19">
        <f>Électricité!N186</f>
        <v>43473</v>
      </c>
      <c r="B3101" s="18">
        <f>Électricité!O186</f>
        <v>8.333333333333337E-2</v>
      </c>
      <c r="C3101" s="17">
        <f>Électricité!P186</f>
        <v>0</v>
      </c>
      <c r="D3101" s="17">
        <f>Électricité!S186</f>
        <v>0</v>
      </c>
      <c r="E3101" s="24" t="str">
        <f t="shared" si="99"/>
        <v>01/08/2019 02:00:00 AM</v>
      </c>
      <c r="F3101" s="23" t="str">
        <f t="shared" si="100"/>
        <v>Jan</v>
      </c>
    </row>
    <row r="3102" spans="1:6" x14ac:dyDescent="0.4">
      <c r="A3102" s="19">
        <f>Électricité!N187</f>
        <v>43473</v>
      </c>
      <c r="B3102" s="18">
        <f>Électricité!O187</f>
        <v>0.12500000000000006</v>
      </c>
      <c r="C3102" s="17">
        <f>Électricité!P187</f>
        <v>0</v>
      </c>
      <c r="D3102" s="17">
        <f>Électricité!S187</f>
        <v>0</v>
      </c>
      <c r="E3102" s="24" t="str">
        <f t="shared" si="99"/>
        <v>01/08/2019 03:00:00 AM</v>
      </c>
      <c r="F3102" s="23" t="str">
        <f t="shared" si="100"/>
        <v>Jan</v>
      </c>
    </row>
    <row r="3103" spans="1:6" x14ac:dyDescent="0.4">
      <c r="A3103" s="19">
        <f>Électricité!N188</f>
        <v>43473</v>
      </c>
      <c r="B3103" s="18">
        <f>Électricité!O188</f>
        <v>0.16666666666666669</v>
      </c>
      <c r="C3103" s="17">
        <f>Électricité!P188</f>
        <v>0</v>
      </c>
      <c r="D3103" s="17">
        <f>Électricité!S188</f>
        <v>0</v>
      </c>
      <c r="E3103" s="24" t="str">
        <f t="shared" si="99"/>
        <v>01/08/2019 04:00:00 AM</v>
      </c>
      <c r="F3103" s="23" t="str">
        <f t="shared" si="100"/>
        <v>Jan</v>
      </c>
    </row>
    <row r="3104" spans="1:6" x14ac:dyDescent="0.4">
      <c r="A3104" s="19">
        <f>Électricité!N189</f>
        <v>43473</v>
      </c>
      <c r="B3104" s="18">
        <f>Électricité!O189</f>
        <v>0.20833333333333337</v>
      </c>
      <c r="C3104" s="17">
        <f>Électricité!P189</f>
        <v>0</v>
      </c>
      <c r="D3104" s="17">
        <f>Électricité!S189</f>
        <v>0</v>
      </c>
      <c r="E3104" s="24" t="str">
        <f t="shared" si="99"/>
        <v>01/08/2019 05:00:00 AM</v>
      </c>
      <c r="F3104" s="23" t="str">
        <f t="shared" si="100"/>
        <v>Jan</v>
      </c>
    </row>
    <row r="3105" spans="1:6" x14ac:dyDescent="0.4">
      <c r="A3105" s="19">
        <f>Électricité!N190</f>
        <v>43473</v>
      </c>
      <c r="B3105" s="18">
        <f>Électricité!O190</f>
        <v>0.25</v>
      </c>
      <c r="C3105" s="17">
        <f>Électricité!P190</f>
        <v>0</v>
      </c>
      <c r="D3105" s="17">
        <f>Électricité!S190</f>
        <v>0</v>
      </c>
      <c r="E3105" s="24" t="str">
        <f t="shared" si="99"/>
        <v>01/08/2019 06:00:00 AM</v>
      </c>
      <c r="F3105" s="23" t="str">
        <f t="shared" si="100"/>
        <v>Jan</v>
      </c>
    </row>
    <row r="3106" spans="1:6" x14ac:dyDescent="0.4">
      <c r="A3106" s="19">
        <f>Électricité!N191</f>
        <v>43473</v>
      </c>
      <c r="B3106" s="18">
        <f>Électricité!O191</f>
        <v>0.29166666666666669</v>
      </c>
      <c r="C3106" s="17">
        <f>Électricité!P191</f>
        <v>0</v>
      </c>
      <c r="D3106" s="17">
        <f>Électricité!S191</f>
        <v>0</v>
      </c>
      <c r="E3106" s="24" t="str">
        <f t="shared" si="99"/>
        <v>01/08/2019 07:00:00 AM</v>
      </c>
      <c r="F3106" s="23" t="str">
        <f t="shared" si="100"/>
        <v>Jan</v>
      </c>
    </row>
    <row r="3107" spans="1:6" x14ac:dyDescent="0.4">
      <c r="A3107" s="19">
        <f>Électricité!N192</f>
        <v>43473</v>
      </c>
      <c r="B3107" s="18">
        <f>Électricité!O192</f>
        <v>0.33333333333333337</v>
      </c>
      <c r="C3107" s="17">
        <f>Électricité!P192</f>
        <v>0</v>
      </c>
      <c r="D3107" s="17">
        <f>Électricité!S192</f>
        <v>0</v>
      </c>
      <c r="E3107" s="24" t="str">
        <f t="shared" si="99"/>
        <v>01/08/2019 08:00:00 AM</v>
      </c>
      <c r="F3107" s="23" t="str">
        <f t="shared" si="100"/>
        <v>Jan</v>
      </c>
    </row>
    <row r="3108" spans="1:6" x14ac:dyDescent="0.4">
      <c r="A3108" s="19">
        <f>Électricité!N193</f>
        <v>43473</v>
      </c>
      <c r="B3108" s="18">
        <f>Électricité!O193</f>
        <v>0.375</v>
      </c>
      <c r="C3108" s="17">
        <f>Électricité!P193</f>
        <v>0</v>
      </c>
      <c r="D3108" s="17">
        <f>Électricité!S193</f>
        <v>0</v>
      </c>
      <c r="E3108" s="24" t="str">
        <f t="shared" si="99"/>
        <v>01/08/2019 09:00:00 AM</v>
      </c>
      <c r="F3108" s="23" t="str">
        <f t="shared" si="100"/>
        <v>Jan</v>
      </c>
    </row>
    <row r="3109" spans="1:6" x14ac:dyDescent="0.4">
      <c r="A3109" s="19">
        <f>Électricité!N194</f>
        <v>43473</v>
      </c>
      <c r="B3109" s="18">
        <f>Électricité!O194</f>
        <v>0.41666666666666669</v>
      </c>
      <c r="C3109" s="17">
        <f>Électricité!P194</f>
        <v>0</v>
      </c>
      <c r="D3109" s="17">
        <f>Électricité!S194</f>
        <v>0</v>
      </c>
      <c r="E3109" s="24" t="str">
        <f t="shared" si="99"/>
        <v>01/08/2019 10:00:00 AM</v>
      </c>
      <c r="F3109" s="23" t="str">
        <f t="shared" si="100"/>
        <v>Jan</v>
      </c>
    </row>
    <row r="3110" spans="1:6" x14ac:dyDescent="0.4">
      <c r="A3110" s="19">
        <f>Électricité!N195</f>
        <v>43473</v>
      </c>
      <c r="B3110" s="18">
        <f>Électricité!O195</f>
        <v>0.45833333333333337</v>
      </c>
      <c r="C3110" s="17">
        <f>Électricité!P195</f>
        <v>0</v>
      </c>
      <c r="D3110" s="17">
        <f>Électricité!S195</f>
        <v>0</v>
      </c>
      <c r="E3110" s="24" t="str">
        <f t="shared" si="99"/>
        <v>01/08/2019 11:00:00 AM</v>
      </c>
      <c r="F3110" s="23" t="str">
        <f t="shared" si="100"/>
        <v>Jan</v>
      </c>
    </row>
    <row r="3111" spans="1:6" x14ac:dyDescent="0.4">
      <c r="A3111" s="19">
        <f>Électricité!N196</f>
        <v>43473</v>
      </c>
      <c r="B3111" s="18">
        <f>Électricité!O196</f>
        <v>0.50000000000000011</v>
      </c>
      <c r="C3111" s="17">
        <f>Électricité!P196</f>
        <v>0</v>
      </c>
      <c r="D3111" s="17">
        <f>Électricité!S196</f>
        <v>0</v>
      </c>
      <c r="E3111" s="24" t="str">
        <f t="shared" si="99"/>
        <v>01/08/2019 12:00:00 PM</v>
      </c>
      <c r="F3111" s="23" t="str">
        <f t="shared" si="100"/>
        <v>Jan</v>
      </c>
    </row>
    <row r="3112" spans="1:6" x14ac:dyDescent="0.4">
      <c r="A3112" s="19">
        <f>Électricité!N197</f>
        <v>43473</v>
      </c>
      <c r="B3112" s="18">
        <f>Électricité!O197</f>
        <v>0.54166666666666674</v>
      </c>
      <c r="C3112" s="17">
        <f>Électricité!P197</f>
        <v>0</v>
      </c>
      <c r="D3112" s="17">
        <f>Électricité!S197</f>
        <v>0</v>
      </c>
      <c r="E3112" s="24" t="str">
        <f t="shared" si="99"/>
        <v>01/08/2019 01:00:00 PM</v>
      </c>
      <c r="F3112" s="23" t="str">
        <f t="shared" si="100"/>
        <v>Jan</v>
      </c>
    </row>
    <row r="3113" spans="1:6" x14ac:dyDescent="0.4">
      <c r="A3113" s="19">
        <f>Électricité!N198</f>
        <v>43473</v>
      </c>
      <c r="B3113" s="18">
        <f>Électricité!O198</f>
        <v>0.58333333333333337</v>
      </c>
      <c r="C3113" s="17">
        <f>Électricité!P198</f>
        <v>0</v>
      </c>
      <c r="D3113" s="17">
        <f>Électricité!S198</f>
        <v>0</v>
      </c>
      <c r="E3113" s="24" t="str">
        <f t="shared" si="99"/>
        <v>01/08/2019 02:00:00 PM</v>
      </c>
      <c r="F3113" s="23" t="str">
        <f t="shared" si="100"/>
        <v>Jan</v>
      </c>
    </row>
    <row r="3114" spans="1:6" x14ac:dyDescent="0.4">
      <c r="A3114" s="19">
        <f>Électricité!N199</f>
        <v>43473</v>
      </c>
      <c r="B3114" s="18">
        <f>Électricité!O199</f>
        <v>0.62500000000000011</v>
      </c>
      <c r="C3114" s="17">
        <f>Électricité!P199</f>
        <v>0</v>
      </c>
      <c r="D3114" s="17">
        <f>Électricité!S199</f>
        <v>0</v>
      </c>
      <c r="E3114" s="24" t="str">
        <f t="shared" si="99"/>
        <v>01/08/2019 03:00:00 PM</v>
      </c>
      <c r="F3114" s="23" t="str">
        <f t="shared" si="100"/>
        <v>Jan</v>
      </c>
    </row>
    <row r="3115" spans="1:6" x14ac:dyDescent="0.4">
      <c r="A3115" s="19">
        <f>Électricité!N200</f>
        <v>43473</v>
      </c>
      <c r="B3115" s="18">
        <f>Électricité!O200</f>
        <v>0.66666666666666674</v>
      </c>
      <c r="C3115" s="17">
        <f>Électricité!P200</f>
        <v>0</v>
      </c>
      <c r="D3115" s="17">
        <f>Électricité!S200</f>
        <v>0</v>
      </c>
      <c r="E3115" s="24" t="str">
        <f t="shared" si="99"/>
        <v>01/08/2019 04:00:00 PM</v>
      </c>
      <c r="F3115" s="23" t="str">
        <f t="shared" si="100"/>
        <v>Jan</v>
      </c>
    </row>
    <row r="3116" spans="1:6" x14ac:dyDescent="0.4">
      <c r="A3116" s="19">
        <f>Électricité!N201</f>
        <v>43473</v>
      </c>
      <c r="B3116" s="18">
        <f>Électricité!O201</f>
        <v>0.70833333333333337</v>
      </c>
      <c r="C3116" s="17">
        <f>Électricité!P201</f>
        <v>0</v>
      </c>
      <c r="D3116" s="17">
        <f>Électricité!S201</f>
        <v>0</v>
      </c>
      <c r="E3116" s="24" t="str">
        <f t="shared" si="99"/>
        <v>01/08/2019 05:00:00 PM</v>
      </c>
      <c r="F3116" s="23" t="str">
        <f t="shared" si="100"/>
        <v>Jan</v>
      </c>
    </row>
    <row r="3117" spans="1:6" x14ac:dyDescent="0.4">
      <c r="A3117" s="19">
        <f>Électricité!N202</f>
        <v>43473</v>
      </c>
      <c r="B3117" s="18">
        <f>Électricité!O202</f>
        <v>0.75000000000000011</v>
      </c>
      <c r="C3117" s="17">
        <f>Électricité!P202</f>
        <v>0</v>
      </c>
      <c r="D3117" s="17">
        <f>Électricité!S202</f>
        <v>0</v>
      </c>
      <c r="E3117" s="24" t="str">
        <f t="shared" si="99"/>
        <v>01/08/2019 06:00:00 PM</v>
      </c>
      <c r="F3117" s="23" t="str">
        <f t="shared" si="100"/>
        <v>Jan</v>
      </c>
    </row>
    <row r="3118" spans="1:6" x14ac:dyDescent="0.4">
      <c r="A3118" s="19">
        <f>Électricité!N203</f>
        <v>43473</v>
      </c>
      <c r="B3118" s="18">
        <f>Électricité!O203</f>
        <v>0.79166666666666674</v>
      </c>
      <c r="C3118" s="17">
        <f>Électricité!P203</f>
        <v>0</v>
      </c>
      <c r="D3118" s="17">
        <f>Électricité!S203</f>
        <v>0</v>
      </c>
      <c r="E3118" s="24" t="str">
        <f t="shared" si="99"/>
        <v>01/08/2019 07:00:00 PM</v>
      </c>
      <c r="F3118" s="23" t="str">
        <f t="shared" si="100"/>
        <v>Jan</v>
      </c>
    </row>
    <row r="3119" spans="1:6" x14ac:dyDescent="0.4">
      <c r="A3119" s="19">
        <f>Électricité!N204</f>
        <v>43473</v>
      </c>
      <c r="B3119" s="18">
        <f>Électricité!O204</f>
        <v>0.83333333333333337</v>
      </c>
      <c r="C3119" s="17">
        <f>Électricité!P204</f>
        <v>0</v>
      </c>
      <c r="D3119" s="17">
        <f>Électricité!S204</f>
        <v>0</v>
      </c>
      <c r="E3119" s="24" t="str">
        <f t="shared" si="99"/>
        <v>01/08/2019 08:00:00 PM</v>
      </c>
      <c r="F3119" s="23" t="str">
        <f t="shared" si="100"/>
        <v>Jan</v>
      </c>
    </row>
    <row r="3120" spans="1:6" x14ac:dyDescent="0.4">
      <c r="A3120" s="19">
        <f>Électricité!N205</f>
        <v>43473</v>
      </c>
      <c r="B3120" s="18">
        <f>Électricité!O205</f>
        <v>0.87500000000000011</v>
      </c>
      <c r="C3120" s="17">
        <f>Électricité!P205</f>
        <v>0</v>
      </c>
      <c r="D3120" s="17">
        <f>Électricité!S205</f>
        <v>0</v>
      </c>
      <c r="E3120" s="24" t="str">
        <f t="shared" si="99"/>
        <v>01/08/2019 09:00:00 PM</v>
      </c>
      <c r="F3120" s="23" t="str">
        <f t="shared" si="100"/>
        <v>Jan</v>
      </c>
    </row>
    <row r="3121" spans="1:6" x14ac:dyDescent="0.4">
      <c r="A3121" s="19">
        <f>Électricité!N206</f>
        <v>43473</v>
      </c>
      <c r="B3121" s="18">
        <f>Électricité!O206</f>
        <v>0.91666666666666674</v>
      </c>
      <c r="C3121" s="17">
        <f>Électricité!P206</f>
        <v>0</v>
      </c>
      <c r="D3121" s="17">
        <f>Électricité!S206</f>
        <v>0</v>
      </c>
      <c r="E3121" s="24" t="str">
        <f t="shared" si="99"/>
        <v>01/08/2019 10:00:00 PM</v>
      </c>
      <c r="F3121" s="23" t="str">
        <f t="shared" si="100"/>
        <v>Jan</v>
      </c>
    </row>
    <row r="3122" spans="1:6" x14ac:dyDescent="0.4">
      <c r="A3122" s="19">
        <f>Électricité!N207</f>
        <v>43473</v>
      </c>
      <c r="B3122" s="18">
        <f>Électricité!O207</f>
        <v>0.95833333333333337</v>
      </c>
      <c r="C3122" s="17">
        <f>Électricité!P207</f>
        <v>0</v>
      </c>
      <c r="D3122" s="17">
        <f>Électricité!S207</f>
        <v>0</v>
      </c>
      <c r="E3122" s="24" t="str">
        <f t="shared" si="99"/>
        <v>01/08/2019 11:00:00 PM</v>
      </c>
      <c r="F3122" s="23" t="str">
        <f t="shared" si="100"/>
        <v>Jan</v>
      </c>
    </row>
    <row r="3123" spans="1:6" x14ac:dyDescent="0.4">
      <c r="A3123" s="19">
        <f>Électricité!N208</f>
        <v>43474</v>
      </c>
      <c r="B3123" s="18">
        <f>Électricité!O208</f>
        <v>3.1225022567582528E-17</v>
      </c>
      <c r="C3123" s="17">
        <f>Électricité!P208</f>
        <v>0</v>
      </c>
      <c r="D3123" s="17">
        <f>Électricité!S208</f>
        <v>0</v>
      </c>
      <c r="E3123" s="24" t="str">
        <f t="shared" si="99"/>
        <v>01/09/2019 12:00:00 AM</v>
      </c>
      <c r="F3123" s="23" t="str">
        <f t="shared" si="100"/>
        <v>Jan</v>
      </c>
    </row>
    <row r="3124" spans="1:6" x14ac:dyDescent="0.4">
      <c r="A3124" s="19">
        <f>Électricité!N209</f>
        <v>43474</v>
      </c>
      <c r="B3124" s="18">
        <f>Électricité!O209</f>
        <v>4.1666666666666699E-2</v>
      </c>
      <c r="C3124" s="17">
        <f>Électricité!P209</f>
        <v>0</v>
      </c>
      <c r="D3124" s="17">
        <f>Électricité!S209</f>
        <v>0</v>
      </c>
      <c r="E3124" s="24" t="str">
        <f t="shared" ref="E3124:E3187" si="101">CONCATENATE(TEXT(A3124,"mm/dd/yyyy")," ",TEXT(B3124,"hh:mm:ss AM/PM"))</f>
        <v>01/09/2019 01:00:00 AM</v>
      </c>
      <c r="F3124" s="23" t="str">
        <f t="shared" si="100"/>
        <v>Jan</v>
      </c>
    </row>
    <row r="3125" spans="1:6" x14ac:dyDescent="0.4">
      <c r="A3125" s="19">
        <f>Électricité!N210</f>
        <v>43474</v>
      </c>
      <c r="B3125" s="18">
        <f>Électricité!O210</f>
        <v>8.333333333333337E-2</v>
      </c>
      <c r="C3125" s="17">
        <f>Électricité!P210</f>
        <v>0</v>
      </c>
      <c r="D3125" s="17">
        <f>Électricité!S210</f>
        <v>0</v>
      </c>
      <c r="E3125" s="24" t="str">
        <f t="shared" si="101"/>
        <v>01/09/2019 02:00:00 AM</v>
      </c>
      <c r="F3125" s="23" t="str">
        <f t="shared" si="100"/>
        <v>Jan</v>
      </c>
    </row>
    <row r="3126" spans="1:6" x14ac:dyDescent="0.4">
      <c r="A3126" s="19">
        <f>Électricité!N211</f>
        <v>43474</v>
      </c>
      <c r="B3126" s="18">
        <f>Électricité!O211</f>
        <v>0.12500000000000006</v>
      </c>
      <c r="C3126" s="17">
        <f>Électricité!P211</f>
        <v>0</v>
      </c>
      <c r="D3126" s="17">
        <f>Électricité!S211</f>
        <v>0</v>
      </c>
      <c r="E3126" s="24" t="str">
        <f t="shared" si="101"/>
        <v>01/09/2019 03:00:00 AM</v>
      </c>
      <c r="F3126" s="23" t="str">
        <f t="shared" si="100"/>
        <v>Jan</v>
      </c>
    </row>
    <row r="3127" spans="1:6" x14ac:dyDescent="0.4">
      <c r="A3127" s="19">
        <f>Électricité!N212</f>
        <v>43474</v>
      </c>
      <c r="B3127" s="18">
        <f>Électricité!O212</f>
        <v>0.16666666666666669</v>
      </c>
      <c r="C3127" s="17">
        <f>Électricité!P212</f>
        <v>0</v>
      </c>
      <c r="D3127" s="17">
        <f>Électricité!S212</f>
        <v>0</v>
      </c>
      <c r="E3127" s="24" t="str">
        <f t="shared" si="101"/>
        <v>01/09/2019 04:00:00 AM</v>
      </c>
      <c r="F3127" s="23" t="str">
        <f t="shared" si="100"/>
        <v>Jan</v>
      </c>
    </row>
    <row r="3128" spans="1:6" x14ac:dyDescent="0.4">
      <c r="A3128" s="19">
        <f>Électricité!N213</f>
        <v>43474</v>
      </c>
      <c r="B3128" s="18">
        <f>Électricité!O213</f>
        <v>0.20833333333333337</v>
      </c>
      <c r="C3128" s="17">
        <f>Électricité!P213</f>
        <v>0</v>
      </c>
      <c r="D3128" s="17">
        <f>Électricité!S213</f>
        <v>0</v>
      </c>
      <c r="E3128" s="24" t="str">
        <f t="shared" si="101"/>
        <v>01/09/2019 05:00:00 AM</v>
      </c>
      <c r="F3128" s="23" t="str">
        <f t="shared" si="100"/>
        <v>Jan</v>
      </c>
    </row>
    <row r="3129" spans="1:6" x14ac:dyDescent="0.4">
      <c r="A3129" s="19">
        <f>Électricité!N214</f>
        <v>43474</v>
      </c>
      <c r="B3129" s="18">
        <f>Électricité!O214</f>
        <v>0.25</v>
      </c>
      <c r="C3129" s="17">
        <f>Électricité!P214</f>
        <v>0</v>
      </c>
      <c r="D3129" s="17">
        <f>Électricité!S214</f>
        <v>0</v>
      </c>
      <c r="E3129" s="24" t="str">
        <f t="shared" si="101"/>
        <v>01/09/2019 06:00:00 AM</v>
      </c>
      <c r="F3129" s="23" t="str">
        <f t="shared" si="100"/>
        <v>Jan</v>
      </c>
    </row>
    <row r="3130" spans="1:6" x14ac:dyDescent="0.4">
      <c r="A3130" s="19">
        <f>Électricité!N215</f>
        <v>43474</v>
      </c>
      <c r="B3130" s="18">
        <f>Électricité!O215</f>
        <v>0.29166666666666669</v>
      </c>
      <c r="C3130" s="17">
        <f>Électricité!P215</f>
        <v>0</v>
      </c>
      <c r="D3130" s="17">
        <f>Électricité!S215</f>
        <v>0</v>
      </c>
      <c r="E3130" s="24" t="str">
        <f t="shared" si="101"/>
        <v>01/09/2019 07:00:00 AM</v>
      </c>
      <c r="F3130" s="23" t="str">
        <f t="shared" si="100"/>
        <v>Jan</v>
      </c>
    </row>
    <row r="3131" spans="1:6" x14ac:dyDescent="0.4">
      <c r="A3131" s="19">
        <f>Électricité!N216</f>
        <v>43474</v>
      </c>
      <c r="B3131" s="18">
        <f>Électricité!O216</f>
        <v>0.33333333333333337</v>
      </c>
      <c r="C3131" s="17">
        <f>Électricité!P216</f>
        <v>0</v>
      </c>
      <c r="D3131" s="17">
        <f>Électricité!S216</f>
        <v>0</v>
      </c>
      <c r="E3131" s="24" t="str">
        <f t="shared" si="101"/>
        <v>01/09/2019 08:00:00 AM</v>
      </c>
      <c r="F3131" s="23" t="str">
        <f t="shared" si="100"/>
        <v>Jan</v>
      </c>
    </row>
    <row r="3132" spans="1:6" x14ac:dyDescent="0.4">
      <c r="A3132" s="19">
        <f>Électricité!N217</f>
        <v>43474</v>
      </c>
      <c r="B3132" s="18">
        <f>Électricité!O217</f>
        <v>0.375</v>
      </c>
      <c r="C3132" s="17">
        <f>Électricité!P217</f>
        <v>0</v>
      </c>
      <c r="D3132" s="17">
        <f>Électricité!S217</f>
        <v>0</v>
      </c>
      <c r="E3132" s="24" t="str">
        <f t="shared" si="101"/>
        <v>01/09/2019 09:00:00 AM</v>
      </c>
      <c r="F3132" s="23" t="str">
        <f t="shared" si="100"/>
        <v>Jan</v>
      </c>
    </row>
    <row r="3133" spans="1:6" x14ac:dyDescent="0.4">
      <c r="A3133" s="19">
        <f>Électricité!N218</f>
        <v>43474</v>
      </c>
      <c r="B3133" s="18">
        <f>Électricité!O218</f>
        <v>0.41666666666666669</v>
      </c>
      <c r="C3133" s="17">
        <f>Électricité!P218</f>
        <v>0</v>
      </c>
      <c r="D3133" s="17">
        <f>Électricité!S218</f>
        <v>0</v>
      </c>
      <c r="E3133" s="24" t="str">
        <f t="shared" si="101"/>
        <v>01/09/2019 10:00:00 AM</v>
      </c>
      <c r="F3133" s="23" t="str">
        <f t="shared" si="100"/>
        <v>Jan</v>
      </c>
    </row>
    <row r="3134" spans="1:6" x14ac:dyDescent="0.4">
      <c r="A3134" s="19">
        <f>Électricité!N219</f>
        <v>43474</v>
      </c>
      <c r="B3134" s="18">
        <f>Électricité!O219</f>
        <v>0.45833333333333337</v>
      </c>
      <c r="C3134" s="17">
        <f>Électricité!P219</f>
        <v>0</v>
      </c>
      <c r="D3134" s="17">
        <f>Électricité!S219</f>
        <v>0</v>
      </c>
      <c r="E3134" s="24" t="str">
        <f t="shared" si="101"/>
        <v>01/09/2019 11:00:00 AM</v>
      </c>
      <c r="F3134" s="23" t="str">
        <f t="shared" si="100"/>
        <v>Jan</v>
      </c>
    </row>
    <row r="3135" spans="1:6" x14ac:dyDescent="0.4">
      <c r="A3135" s="19">
        <f>Électricité!N220</f>
        <v>43474</v>
      </c>
      <c r="B3135" s="18">
        <f>Électricité!O220</f>
        <v>0.50000000000000011</v>
      </c>
      <c r="C3135" s="17">
        <f>Électricité!P220</f>
        <v>0</v>
      </c>
      <c r="D3135" s="17">
        <f>Électricité!S220</f>
        <v>0</v>
      </c>
      <c r="E3135" s="24" t="str">
        <f t="shared" si="101"/>
        <v>01/09/2019 12:00:00 PM</v>
      </c>
      <c r="F3135" s="23" t="str">
        <f t="shared" si="100"/>
        <v>Jan</v>
      </c>
    </row>
    <row r="3136" spans="1:6" x14ac:dyDescent="0.4">
      <c r="A3136" s="19">
        <f>Électricité!N221</f>
        <v>43474</v>
      </c>
      <c r="B3136" s="18">
        <f>Électricité!O221</f>
        <v>0.54166666666666674</v>
      </c>
      <c r="C3136" s="17">
        <f>Électricité!P221</f>
        <v>0</v>
      </c>
      <c r="D3136" s="17">
        <f>Électricité!S221</f>
        <v>0</v>
      </c>
      <c r="E3136" s="24" t="str">
        <f t="shared" si="101"/>
        <v>01/09/2019 01:00:00 PM</v>
      </c>
      <c r="F3136" s="23" t="str">
        <f t="shared" si="100"/>
        <v>Jan</v>
      </c>
    </row>
    <row r="3137" spans="1:6" x14ac:dyDescent="0.4">
      <c r="A3137" s="19">
        <f>Électricité!N222</f>
        <v>43474</v>
      </c>
      <c r="B3137" s="18">
        <f>Électricité!O222</f>
        <v>0.58333333333333337</v>
      </c>
      <c r="C3137" s="17">
        <f>Électricité!P222</f>
        <v>0</v>
      </c>
      <c r="D3137" s="17">
        <f>Électricité!S222</f>
        <v>0</v>
      </c>
      <c r="E3137" s="24" t="str">
        <f t="shared" si="101"/>
        <v>01/09/2019 02:00:00 PM</v>
      </c>
      <c r="F3137" s="23" t="str">
        <f t="shared" si="100"/>
        <v>Jan</v>
      </c>
    </row>
    <row r="3138" spans="1:6" x14ac:dyDescent="0.4">
      <c r="A3138" s="19">
        <f>Électricité!N223</f>
        <v>43474</v>
      </c>
      <c r="B3138" s="18">
        <f>Électricité!O223</f>
        <v>0.62500000000000011</v>
      </c>
      <c r="C3138" s="17">
        <f>Électricité!P223</f>
        <v>0</v>
      </c>
      <c r="D3138" s="17">
        <f>Électricité!S223</f>
        <v>0</v>
      </c>
      <c r="E3138" s="24" t="str">
        <f t="shared" si="101"/>
        <v>01/09/2019 03:00:00 PM</v>
      </c>
      <c r="F3138" s="23" t="str">
        <f t="shared" si="100"/>
        <v>Jan</v>
      </c>
    </row>
    <row r="3139" spans="1:6" x14ac:dyDescent="0.4">
      <c r="A3139" s="19">
        <f>Électricité!N224</f>
        <v>43474</v>
      </c>
      <c r="B3139" s="18">
        <f>Électricité!O224</f>
        <v>0.66666666666666674</v>
      </c>
      <c r="C3139" s="17">
        <f>Électricité!P224</f>
        <v>0</v>
      </c>
      <c r="D3139" s="17">
        <f>Électricité!S224</f>
        <v>0</v>
      </c>
      <c r="E3139" s="24" t="str">
        <f t="shared" si="101"/>
        <v>01/09/2019 04:00:00 PM</v>
      </c>
      <c r="F3139" s="23" t="str">
        <f t="shared" ref="F3139:F3202" si="102">TEXT(A3139,"mmm")</f>
        <v>Jan</v>
      </c>
    </row>
    <row r="3140" spans="1:6" x14ac:dyDescent="0.4">
      <c r="A3140" s="19">
        <f>Électricité!N225</f>
        <v>43474</v>
      </c>
      <c r="B3140" s="18">
        <f>Électricité!O225</f>
        <v>0.70833333333333337</v>
      </c>
      <c r="C3140" s="17">
        <f>Électricité!P225</f>
        <v>0</v>
      </c>
      <c r="D3140" s="17">
        <f>Électricité!S225</f>
        <v>0</v>
      </c>
      <c r="E3140" s="24" t="str">
        <f t="shared" si="101"/>
        <v>01/09/2019 05:00:00 PM</v>
      </c>
      <c r="F3140" s="23" t="str">
        <f t="shared" si="102"/>
        <v>Jan</v>
      </c>
    </row>
    <row r="3141" spans="1:6" x14ac:dyDescent="0.4">
      <c r="A3141" s="19">
        <f>Électricité!N226</f>
        <v>43474</v>
      </c>
      <c r="B3141" s="18">
        <f>Électricité!O226</f>
        <v>0.75000000000000011</v>
      </c>
      <c r="C3141" s="17">
        <f>Électricité!P226</f>
        <v>0</v>
      </c>
      <c r="D3141" s="17">
        <f>Électricité!S226</f>
        <v>0</v>
      </c>
      <c r="E3141" s="24" t="str">
        <f t="shared" si="101"/>
        <v>01/09/2019 06:00:00 PM</v>
      </c>
      <c r="F3141" s="23" t="str">
        <f t="shared" si="102"/>
        <v>Jan</v>
      </c>
    </row>
    <row r="3142" spans="1:6" x14ac:dyDescent="0.4">
      <c r="A3142" s="19">
        <f>Électricité!N227</f>
        <v>43474</v>
      </c>
      <c r="B3142" s="18">
        <f>Électricité!O227</f>
        <v>0.79166666666666674</v>
      </c>
      <c r="C3142" s="17">
        <f>Électricité!P227</f>
        <v>0</v>
      </c>
      <c r="D3142" s="17">
        <f>Électricité!S227</f>
        <v>0</v>
      </c>
      <c r="E3142" s="24" t="str">
        <f t="shared" si="101"/>
        <v>01/09/2019 07:00:00 PM</v>
      </c>
      <c r="F3142" s="23" t="str">
        <f t="shared" si="102"/>
        <v>Jan</v>
      </c>
    </row>
    <row r="3143" spans="1:6" x14ac:dyDescent="0.4">
      <c r="A3143" s="19">
        <f>Électricité!N228</f>
        <v>43474</v>
      </c>
      <c r="B3143" s="18">
        <f>Électricité!O228</f>
        <v>0.83333333333333337</v>
      </c>
      <c r="C3143" s="17">
        <f>Électricité!P228</f>
        <v>0</v>
      </c>
      <c r="D3143" s="17">
        <f>Électricité!S228</f>
        <v>0</v>
      </c>
      <c r="E3143" s="24" t="str">
        <f t="shared" si="101"/>
        <v>01/09/2019 08:00:00 PM</v>
      </c>
      <c r="F3143" s="23" t="str">
        <f t="shared" si="102"/>
        <v>Jan</v>
      </c>
    </row>
    <row r="3144" spans="1:6" x14ac:dyDescent="0.4">
      <c r="A3144" s="19">
        <f>Électricité!N229</f>
        <v>43474</v>
      </c>
      <c r="B3144" s="18">
        <f>Électricité!O229</f>
        <v>0.87500000000000011</v>
      </c>
      <c r="C3144" s="17">
        <f>Électricité!P229</f>
        <v>0</v>
      </c>
      <c r="D3144" s="17">
        <f>Électricité!S229</f>
        <v>0</v>
      </c>
      <c r="E3144" s="24" t="str">
        <f t="shared" si="101"/>
        <v>01/09/2019 09:00:00 PM</v>
      </c>
      <c r="F3144" s="23" t="str">
        <f t="shared" si="102"/>
        <v>Jan</v>
      </c>
    </row>
    <row r="3145" spans="1:6" x14ac:dyDescent="0.4">
      <c r="A3145" s="19">
        <f>Électricité!N230</f>
        <v>43474</v>
      </c>
      <c r="B3145" s="18">
        <f>Électricité!O230</f>
        <v>0.91666666666666674</v>
      </c>
      <c r="C3145" s="17">
        <f>Électricité!P230</f>
        <v>0</v>
      </c>
      <c r="D3145" s="17">
        <f>Électricité!S230</f>
        <v>0</v>
      </c>
      <c r="E3145" s="24" t="str">
        <f t="shared" si="101"/>
        <v>01/09/2019 10:00:00 PM</v>
      </c>
      <c r="F3145" s="23" t="str">
        <f t="shared" si="102"/>
        <v>Jan</v>
      </c>
    </row>
    <row r="3146" spans="1:6" x14ac:dyDescent="0.4">
      <c r="A3146" s="19">
        <f>Électricité!N231</f>
        <v>43474</v>
      </c>
      <c r="B3146" s="18">
        <f>Électricité!O231</f>
        <v>0.95833333333333337</v>
      </c>
      <c r="C3146" s="17">
        <f>Électricité!P231</f>
        <v>0</v>
      </c>
      <c r="D3146" s="17">
        <f>Électricité!S231</f>
        <v>0</v>
      </c>
      <c r="E3146" s="24" t="str">
        <f t="shared" si="101"/>
        <v>01/09/2019 11:00:00 PM</v>
      </c>
      <c r="F3146" s="23" t="str">
        <f t="shared" si="102"/>
        <v>Jan</v>
      </c>
    </row>
    <row r="3147" spans="1:6" x14ac:dyDescent="0.4">
      <c r="A3147" s="19">
        <f>Électricité!N232</f>
        <v>43475</v>
      </c>
      <c r="B3147" s="18">
        <f>Électricité!O232</f>
        <v>3.1225022567582528E-17</v>
      </c>
      <c r="C3147" s="17">
        <f>Électricité!P232</f>
        <v>0</v>
      </c>
      <c r="D3147" s="17">
        <f>Électricité!S232</f>
        <v>0</v>
      </c>
      <c r="E3147" s="24" t="str">
        <f t="shared" si="101"/>
        <v>01/10/2019 12:00:00 AM</v>
      </c>
      <c r="F3147" s="23" t="str">
        <f t="shared" si="102"/>
        <v>Jan</v>
      </c>
    </row>
    <row r="3148" spans="1:6" x14ac:dyDescent="0.4">
      <c r="A3148" s="19">
        <f>Électricité!N233</f>
        <v>43475</v>
      </c>
      <c r="B3148" s="18">
        <f>Électricité!O233</f>
        <v>4.1666666666666699E-2</v>
      </c>
      <c r="C3148" s="17">
        <f>Électricité!P233</f>
        <v>0</v>
      </c>
      <c r="D3148" s="17">
        <f>Électricité!S233</f>
        <v>0</v>
      </c>
      <c r="E3148" s="24" t="str">
        <f t="shared" si="101"/>
        <v>01/10/2019 01:00:00 AM</v>
      </c>
      <c r="F3148" s="23" t="str">
        <f t="shared" si="102"/>
        <v>Jan</v>
      </c>
    </row>
    <row r="3149" spans="1:6" x14ac:dyDescent="0.4">
      <c r="A3149" s="19">
        <f>Électricité!N234</f>
        <v>43475</v>
      </c>
      <c r="B3149" s="18">
        <f>Électricité!O234</f>
        <v>8.333333333333337E-2</v>
      </c>
      <c r="C3149" s="17">
        <f>Électricité!P234</f>
        <v>0</v>
      </c>
      <c r="D3149" s="17">
        <f>Électricité!S234</f>
        <v>0</v>
      </c>
      <c r="E3149" s="24" t="str">
        <f t="shared" si="101"/>
        <v>01/10/2019 02:00:00 AM</v>
      </c>
      <c r="F3149" s="23" t="str">
        <f t="shared" si="102"/>
        <v>Jan</v>
      </c>
    </row>
    <row r="3150" spans="1:6" x14ac:dyDescent="0.4">
      <c r="A3150" s="19">
        <f>Électricité!N235</f>
        <v>43475</v>
      </c>
      <c r="B3150" s="18">
        <f>Électricité!O235</f>
        <v>0.12500000000000006</v>
      </c>
      <c r="C3150" s="17">
        <f>Électricité!P235</f>
        <v>0</v>
      </c>
      <c r="D3150" s="17">
        <f>Électricité!S235</f>
        <v>0</v>
      </c>
      <c r="E3150" s="24" t="str">
        <f t="shared" si="101"/>
        <v>01/10/2019 03:00:00 AM</v>
      </c>
      <c r="F3150" s="23" t="str">
        <f t="shared" si="102"/>
        <v>Jan</v>
      </c>
    </row>
    <row r="3151" spans="1:6" x14ac:dyDescent="0.4">
      <c r="A3151" s="19">
        <f>Électricité!N236</f>
        <v>43475</v>
      </c>
      <c r="B3151" s="18">
        <f>Électricité!O236</f>
        <v>0.16666666666666669</v>
      </c>
      <c r="C3151" s="17">
        <f>Électricité!P236</f>
        <v>0</v>
      </c>
      <c r="D3151" s="17">
        <f>Électricité!S236</f>
        <v>0</v>
      </c>
      <c r="E3151" s="24" t="str">
        <f t="shared" si="101"/>
        <v>01/10/2019 04:00:00 AM</v>
      </c>
      <c r="F3151" s="23" t="str">
        <f t="shared" si="102"/>
        <v>Jan</v>
      </c>
    </row>
    <row r="3152" spans="1:6" x14ac:dyDescent="0.4">
      <c r="A3152" s="19">
        <f>Électricité!N237</f>
        <v>43475</v>
      </c>
      <c r="B3152" s="18">
        <f>Électricité!O237</f>
        <v>0.20833333333333337</v>
      </c>
      <c r="C3152" s="17">
        <f>Électricité!P237</f>
        <v>0</v>
      </c>
      <c r="D3152" s="17">
        <f>Électricité!S237</f>
        <v>0</v>
      </c>
      <c r="E3152" s="24" t="str">
        <f t="shared" si="101"/>
        <v>01/10/2019 05:00:00 AM</v>
      </c>
      <c r="F3152" s="23" t="str">
        <f t="shared" si="102"/>
        <v>Jan</v>
      </c>
    </row>
    <row r="3153" spans="1:6" x14ac:dyDescent="0.4">
      <c r="A3153" s="19">
        <f>Électricité!N238</f>
        <v>43475</v>
      </c>
      <c r="B3153" s="18">
        <f>Électricité!O238</f>
        <v>0.25</v>
      </c>
      <c r="C3153" s="17">
        <f>Électricité!P238</f>
        <v>0</v>
      </c>
      <c r="D3153" s="17">
        <f>Électricité!S238</f>
        <v>0</v>
      </c>
      <c r="E3153" s="24" t="str">
        <f t="shared" si="101"/>
        <v>01/10/2019 06:00:00 AM</v>
      </c>
      <c r="F3153" s="23" t="str">
        <f t="shared" si="102"/>
        <v>Jan</v>
      </c>
    </row>
    <row r="3154" spans="1:6" x14ac:dyDescent="0.4">
      <c r="A3154" s="19">
        <f>Électricité!N239</f>
        <v>43475</v>
      </c>
      <c r="B3154" s="18">
        <f>Électricité!O239</f>
        <v>0.29166666666666669</v>
      </c>
      <c r="C3154" s="17">
        <f>Électricité!P239</f>
        <v>0</v>
      </c>
      <c r="D3154" s="17">
        <f>Électricité!S239</f>
        <v>0</v>
      </c>
      <c r="E3154" s="24" t="str">
        <f t="shared" si="101"/>
        <v>01/10/2019 07:00:00 AM</v>
      </c>
      <c r="F3154" s="23" t="str">
        <f t="shared" si="102"/>
        <v>Jan</v>
      </c>
    </row>
    <row r="3155" spans="1:6" x14ac:dyDescent="0.4">
      <c r="A3155" s="19">
        <f>Électricité!N240</f>
        <v>43475</v>
      </c>
      <c r="B3155" s="18">
        <f>Électricité!O240</f>
        <v>0.33333333333333337</v>
      </c>
      <c r="C3155" s="17">
        <f>Électricité!P240</f>
        <v>0</v>
      </c>
      <c r="D3155" s="17">
        <f>Électricité!S240</f>
        <v>0</v>
      </c>
      <c r="E3155" s="24" t="str">
        <f t="shared" si="101"/>
        <v>01/10/2019 08:00:00 AM</v>
      </c>
      <c r="F3155" s="23" t="str">
        <f t="shared" si="102"/>
        <v>Jan</v>
      </c>
    </row>
    <row r="3156" spans="1:6" x14ac:dyDescent="0.4">
      <c r="A3156" s="19">
        <f>Électricité!N241</f>
        <v>43475</v>
      </c>
      <c r="B3156" s="18">
        <f>Électricité!O241</f>
        <v>0.375</v>
      </c>
      <c r="C3156" s="17">
        <f>Électricité!P241</f>
        <v>0</v>
      </c>
      <c r="D3156" s="17">
        <f>Électricité!S241</f>
        <v>0</v>
      </c>
      <c r="E3156" s="24" t="str">
        <f t="shared" si="101"/>
        <v>01/10/2019 09:00:00 AM</v>
      </c>
      <c r="F3156" s="23" t="str">
        <f t="shared" si="102"/>
        <v>Jan</v>
      </c>
    </row>
    <row r="3157" spans="1:6" x14ac:dyDescent="0.4">
      <c r="A3157" s="19">
        <f>Électricité!N242</f>
        <v>43475</v>
      </c>
      <c r="B3157" s="18">
        <f>Électricité!O242</f>
        <v>0.41666666666666669</v>
      </c>
      <c r="C3157" s="17">
        <f>Électricité!P242</f>
        <v>0</v>
      </c>
      <c r="D3157" s="17">
        <f>Électricité!S242</f>
        <v>0</v>
      </c>
      <c r="E3157" s="24" t="str">
        <f t="shared" si="101"/>
        <v>01/10/2019 10:00:00 AM</v>
      </c>
      <c r="F3157" s="23" t="str">
        <f t="shared" si="102"/>
        <v>Jan</v>
      </c>
    </row>
    <row r="3158" spans="1:6" x14ac:dyDescent="0.4">
      <c r="A3158" s="19">
        <f>Électricité!N243</f>
        <v>43475</v>
      </c>
      <c r="B3158" s="18">
        <f>Électricité!O243</f>
        <v>0.45833333333333337</v>
      </c>
      <c r="C3158" s="17">
        <f>Électricité!P243</f>
        <v>0</v>
      </c>
      <c r="D3158" s="17">
        <f>Électricité!S243</f>
        <v>0</v>
      </c>
      <c r="E3158" s="24" t="str">
        <f t="shared" si="101"/>
        <v>01/10/2019 11:00:00 AM</v>
      </c>
      <c r="F3158" s="23" t="str">
        <f t="shared" si="102"/>
        <v>Jan</v>
      </c>
    </row>
    <row r="3159" spans="1:6" x14ac:dyDescent="0.4">
      <c r="A3159" s="19">
        <f>Électricité!N244</f>
        <v>43475</v>
      </c>
      <c r="B3159" s="18">
        <f>Électricité!O244</f>
        <v>0.50000000000000011</v>
      </c>
      <c r="C3159" s="17">
        <f>Électricité!P244</f>
        <v>0</v>
      </c>
      <c r="D3159" s="17">
        <f>Électricité!S244</f>
        <v>0</v>
      </c>
      <c r="E3159" s="24" t="str">
        <f t="shared" si="101"/>
        <v>01/10/2019 12:00:00 PM</v>
      </c>
      <c r="F3159" s="23" t="str">
        <f t="shared" si="102"/>
        <v>Jan</v>
      </c>
    </row>
    <row r="3160" spans="1:6" x14ac:dyDescent="0.4">
      <c r="A3160" s="19">
        <f>Électricité!N245</f>
        <v>43475</v>
      </c>
      <c r="B3160" s="18">
        <f>Électricité!O245</f>
        <v>0.54166666666666674</v>
      </c>
      <c r="C3160" s="17">
        <f>Électricité!P245</f>
        <v>0</v>
      </c>
      <c r="D3160" s="17">
        <f>Électricité!S245</f>
        <v>0</v>
      </c>
      <c r="E3160" s="24" t="str">
        <f t="shared" si="101"/>
        <v>01/10/2019 01:00:00 PM</v>
      </c>
      <c r="F3160" s="23" t="str">
        <f t="shared" si="102"/>
        <v>Jan</v>
      </c>
    </row>
    <row r="3161" spans="1:6" x14ac:dyDescent="0.4">
      <c r="A3161" s="19">
        <f>Électricité!N246</f>
        <v>43475</v>
      </c>
      <c r="B3161" s="18">
        <f>Électricité!O246</f>
        <v>0.58333333333333337</v>
      </c>
      <c r="C3161" s="17">
        <f>Électricité!P246</f>
        <v>0</v>
      </c>
      <c r="D3161" s="17">
        <f>Électricité!S246</f>
        <v>0</v>
      </c>
      <c r="E3161" s="24" t="str">
        <f t="shared" si="101"/>
        <v>01/10/2019 02:00:00 PM</v>
      </c>
      <c r="F3161" s="23" t="str">
        <f t="shared" si="102"/>
        <v>Jan</v>
      </c>
    </row>
    <row r="3162" spans="1:6" x14ac:dyDescent="0.4">
      <c r="A3162" s="19">
        <f>Électricité!N247</f>
        <v>43475</v>
      </c>
      <c r="B3162" s="18">
        <f>Électricité!O247</f>
        <v>0.62500000000000011</v>
      </c>
      <c r="C3162" s="17">
        <f>Électricité!P247</f>
        <v>0</v>
      </c>
      <c r="D3162" s="17">
        <f>Électricité!S247</f>
        <v>0</v>
      </c>
      <c r="E3162" s="24" t="str">
        <f t="shared" si="101"/>
        <v>01/10/2019 03:00:00 PM</v>
      </c>
      <c r="F3162" s="23" t="str">
        <f t="shared" si="102"/>
        <v>Jan</v>
      </c>
    </row>
    <row r="3163" spans="1:6" x14ac:dyDescent="0.4">
      <c r="A3163" s="19">
        <f>Électricité!N248</f>
        <v>43475</v>
      </c>
      <c r="B3163" s="18">
        <f>Électricité!O248</f>
        <v>0.66666666666666674</v>
      </c>
      <c r="C3163" s="17">
        <f>Électricité!P248</f>
        <v>0</v>
      </c>
      <c r="D3163" s="17">
        <f>Électricité!S248</f>
        <v>0</v>
      </c>
      <c r="E3163" s="24" t="str">
        <f t="shared" si="101"/>
        <v>01/10/2019 04:00:00 PM</v>
      </c>
      <c r="F3163" s="23" t="str">
        <f t="shared" si="102"/>
        <v>Jan</v>
      </c>
    </row>
    <row r="3164" spans="1:6" x14ac:dyDescent="0.4">
      <c r="A3164" s="19">
        <f>Électricité!N249</f>
        <v>43475</v>
      </c>
      <c r="B3164" s="18">
        <f>Électricité!O249</f>
        <v>0.70833333333333337</v>
      </c>
      <c r="C3164" s="17">
        <f>Électricité!P249</f>
        <v>0</v>
      </c>
      <c r="D3164" s="17">
        <f>Électricité!S249</f>
        <v>0</v>
      </c>
      <c r="E3164" s="24" t="str">
        <f t="shared" si="101"/>
        <v>01/10/2019 05:00:00 PM</v>
      </c>
      <c r="F3164" s="23" t="str">
        <f t="shared" si="102"/>
        <v>Jan</v>
      </c>
    </row>
    <row r="3165" spans="1:6" x14ac:dyDescent="0.4">
      <c r="A3165" s="19">
        <f>Électricité!N250</f>
        <v>43475</v>
      </c>
      <c r="B3165" s="18">
        <f>Électricité!O250</f>
        <v>0.75000000000000011</v>
      </c>
      <c r="C3165" s="17">
        <f>Électricité!P250</f>
        <v>0</v>
      </c>
      <c r="D3165" s="17">
        <f>Électricité!S250</f>
        <v>0</v>
      </c>
      <c r="E3165" s="24" t="str">
        <f t="shared" si="101"/>
        <v>01/10/2019 06:00:00 PM</v>
      </c>
      <c r="F3165" s="23" t="str">
        <f t="shared" si="102"/>
        <v>Jan</v>
      </c>
    </row>
    <row r="3166" spans="1:6" x14ac:dyDescent="0.4">
      <c r="A3166" s="19">
        <f>Électricité!N251</f>
        <v>43475</v>
      </c>
      <c r="B3166" s="18">
        <f>Électricité!O251</f>
        <v>0.79166666666666674</v>
      </c>
      <c r="C3166" s="17">
        <f>Électricité!P251</f>
        <v>0</v>
      </c>
      <c r="D3166" s="17">
        <f>Électricité!S251</f>
        <v>0</v>
      </c>
      <c r="E3166" s="24" t="str">
        <f t="shared" si="101"/>
        <v>01/10/2019 07:00:00 PM</v>
      </c>
      <c r="F3166" s="23" t="str">
        <f t="shared" si="102"/>
        <v>Jan</v>
      </c>
    </row>
    <row r="3167" spans="1:6" x14ac:dyDescent="0.4">
      <c r="A3167" s="19">
        <f>Électricité!N252</f>
        <v>43475</v>
      </c>
      <c r="B3167" s="18">
        <f>Électricité!O252</f>
        <v>0.83333333333333337</v>
      </c>
      <c r="C3167" s="17">
        <f>Électricité!P252</f>
        <v>0</v>
      </c>
      <c r="D3167" s="17">
        <f>Électricité!S252</f>
        <v>0</v>
      </c>
      <c r="E3167" s="24" t="str">
        <f t="shared" si="101"/>
        <v>01/10/2019 08:00:00 PM</v>
      </c>
      <c r="F3167" s="23" t="str">
        <f t="shared" si="102"/>
        <v>Jan</v>
      </c>
    </row>
    <row r="3168" spans="1:6" x14ac:dyDescent="0.4">
      <c r="A3168" s="19">
        <f>Électricité!N253</f>
        <v>43475</v>
      </c>
      <c r="B3168" s="18">
        <f>Électricité!O253</f>
        <v>0.87500000000000011</v>
      </c>
      <c r="C3168" s="17">
        <f>Électricité!P253</f>
        <v>0</v>
      </c>
      <c r="D3168" s="17">
        <f>Électricité!S253</f>
        <v>0</v>
      </c>
      <c r="E3168" s="24" t="str">
        <f t="shared" si="101"/>
        <v>01/10/2019 09:00:00 PM</v>
      </c>
      <c r="F3168" s="23" t="str">
        <f t="shared" si="102"/>
        <v>Jan</v>
      </c>
    </row>
    <row r="3169" spans="1:6" x14ac:dyDescent="0.4">
      <c r="A3169" s="19">
        <f>Électricité!N254</f>
        <v>43475</v>
      </c>
      <c r="B3169" s="18">
        <f>Électricité!O254</f>
        <v>0.91666666666666674</v>
      </c>
      <c r="C3169" s="17">
        <f>Électricité!P254</f>
        <v>0</v>
      </c>
      <c r="D3169" s="17">
        <f>Électricité!S254</f>
        <v>0</v>
      </c>
      <c r="E3169" s="24" t="str">
        <f t="shared" si="101"/>
        <v>01/10/2019 10:00:00 PM</v>
      </c>
      <c r="F3169" s="23" t="str">
        <f t="shared" si="102"/>
        <v>Jan</v>
      </c>
    </row>
    <row r="3170" spans="1:6" x14ac:dyDescent="0.4">
      <c r="A3170" s="19">
        <f>Électricité!N255</f>
        <v>43475</v>
      </c>
      <c r="B3170" s="18">
        <f>Électricité!O255</f>
        <v>0.95833333333333337</v>
      </c>
      <c r="C3170" s="17">
        <f>Électricité!P255</f>
        <v>0</v>
      </c>
      <c r="D3170" s="17">
        <f>Électricité!S255</f>
        <v>0</v>
      </c>
      <c r="E3170" s="24" t="str">
        <f t="shared" si="101"/>
        <v>01/10/2019 11:00:00 PM</v>
      </c>
      <c r="F3170" s="23" t="str">
        <f t="shared" si="102"/>
        <v>Jan</v>
      </c>
    </row>
    <row r="3171" spans="1:6" x14ac:dyDescent="0.4">
      <c r="A3171" s="19">
        <f>Électricité!N256</f>
        <v>43476</v>
      </c>
      <c r="B3171" s="18">
        <f>Électricité!O256</f>
        <v>3.1225022567582528E-17</v>
      </c>
      <c r="C3171" s="17">
        <f>Électricité!P256</f>
        <v>0</v>
      </c>
      <c r="D3171" s="17">
        <f>Électricité!S256</f>
        <v>0</v>
      </c>
      <c r="E3171" s="24" t="str">
        <f t="shared" si="101"/>
        <v>01/11/2019 12:00:00 AM</v>
      </c>
      <c r="F3171" s="23" t="str">
        <f t="shared" si="102"/>
        <v>Jan</v>
      </c>
    </row>
    <row r="3172" spans="1:6" x14ac:dyDescent="0.4">
      <c r="A3172" s="19">
        <f>Électricité!N257</f>
        <v>43476</v>
      </c>
      <c r="B3172" s="18">
        <f>Électricité!O257</f>
        <v>4.1666666666666699E-2</v>
      </c>
      <c r="C3172" s="17">
        <f>Électricité!P257</f>
        <v>0</v>
      </c>
      <c r="D3172" s="17">
        <f>Électricité!S257</f>
        <v>0</v>
      </c>
      <c r="E3172" s="24" t="str">
        <f t="shared" si="101"/>
        <v>01/11/2019 01:00:00 AM</v>
      </c>
      <c r="F3172" s="23" t="str">
        <f t="shared" si="102"/>
        <v>Jan</v>
      </c>
    </row>
    <row r="3173" spans="1:6" x14ac:dyDescent="0.4">
      <c r="A3173" s="19">
        <f>Électricité!N258</f>
        <v>43476</v>
      </c>
      <c r="B3173" s="18">
        <f>Électricité!O258</f>
        <v>8.333333333333337E-2</v>
      </c>
      <c r="C3173" s="17">
        <f>Électricité!P258</f>
        <v>0</v>
      </c>
      <c r="D3173" s="17">
        <f>Électricité!S258</f>
        <v>0</v>
      </c>
      <c r="E3173" s="24" t="str">
        <f t="shared" si="101"/>
        <v>01/11/2019 02:00:00 AM</v>
      </c>
      <c r="F3173" s="23" t="str">
        <f t="shared" si="102"/>
        <v>Jan</v>
      </c>
    </row>
    <row r="3174" spans="1:6" x14ac:dyDescent="0.4">
      <c r="A3174" s="19">
        <f>Électricité!N259</f>
        <v>43476</v>
      </c>
      <c r="B3174" s="18">
        <f>Électricité!O259</f>
        <v>0.12500000000000006</v>
      </c>
      <c r="C3174" s="17">
        <f>Électricité!P259</f>
        <v>0</v>
      </c>
      <c r="D3174" s="17">
        <f>Électricité!S259</f>
        <v>0</v>
      </c>
      <c r="E3174" s="24" t="str">
        <f t="shared" si="101"/>
        <v>01/11/2019 03:00:00 AM</v>
      </c>
      <c r="F3174" s="23" t="str">
        <f t="shared" si="102"/>
        <v>Jan</v>
      </c>
    </row>
    <row r="3175" spans="1:6" x14ac:dyDescent="0.4">
      <c r="A3175" s="19">
        <f>Électricité!N260</f>
        <v>43476</v>
      </c>
      <c r="B3175" s="18">
        <f>Électricité!O260</f>
        <v>0.16666666666666669</v>
      </c>
      <c r="C3175" s="17">
        <f>Électricité!P260</f>
        <v>0</v>
      </c>
      <c r="D3175" s="17">
        <f>Électricité!S260</f>
        <v>0</v>
      </c>
      <c r="E3175" s="24" t="str">
        <f t="shared" si="101"/>
        <v>01/11/2019 04:00:00 AM</v>
      </c>
      <c r="F3175" s="23" t="str">
        <f t="shared" si="102"/>
        <v>Jan</v>
      </c>
    </row>
    <row r="3176" spans="1:6" x14ac:dyDescent="0.4">
      <c r="A3176" s="19">
        <f>Électricité!N261</f>
        <v>43476</v>
      </c>
      <c r="B3176" s="18">
        <f>Électricité!O261</f>
        <v>0.20833333333333337</v>
      </c>
      <c r="C3176" s="17">
        <f>Électricité!P261</f>
        <v>0</v>
      </c>
      <c r="D3176" s="17">
        <f>Électricité!S261</f>
        <v>0</v>
      </c>
      <c r="E3176" s="24" t="str">
        <f t="shared" si="101"/>
        <v>01/11/2019 05:00:00 AM</v>
      </c>
      <c r="F3176" s="23" t="str">
        <f t="shared" si="102"/>
        <v>Jan</v>
      </c>
    </row>
    <row r="3177" spans="1:6" x14ac:dyDescent="0.4">
      <c r="A3177" s="19">
        <f>Électricité!N262</f>
        <v>43476</v>
      </c>
      <c r="B3177" s="18">
        <f>Électricité!O262</f>
        <v>0.25</v>
      </c>
      <c r="C3177" s="17">
        <f>Électricité!P262</f>
        <v>0</v>
      </c>
      <c r="D3177" s="17">
        <f>Électricité!S262</f>
        <v>0</v>
      </c>
      <c r="E3177" s="24" t="str">
        <f t="shared" si="101"/>
        <v>01/11/2019 06:00:00 AM</v>
      </c>
      <c r="F3177" s="23" t="str">
        <f t="shared" si="102"/>
        <v>Jan</v>
      </c>
    </row>
    <row r="3178" spans="1:6" x14ac:dyDescent="0.4">
      <c r="A3178" s="19">
        <f>Électricité!N263</f>
        <v>43476</v>
      </c>
      <c r="B3178" s="18">
        <f>Électricité!O263</f>
        <v>0.29166666666666669</v>
      </c>
      <c r="C3178" s="17">
        <f>Électricité!P263</f>
        <v>0</v>
      </c>
      <c r="D3178" s="17">
        <f>Électricité!S263</f>
        <v>0</v>
      </c>
      <c r="E3178" s="24" t="str">
        <f t="shared" si="101"/>
        <v>01/11/2019 07:00:00 AM</v>
      </c>
      <c r="F3178" s="23" t="str">
        <f t="shared" si="102"/>
        <v>Jan</v>
      </c>
    </row>
    <row r="3179" spans="1:6" x14ac:dyDescent="0.4">
      <c r="A3179" s="19">
        <f>Électricité!N264</f>
        <v>43476</v>
      </c>
      <c r="B3179" s="18">
        <f>Électricité!O264</f>
        <v>0.33333333333333337</v>
      </c>
      <c r="C3179" s="17">
        <f>Électricité!P264</f>
        <v>0</v>
      </c>
      <c r="D3179" s="17">
        <f>Électricité!S264</f>
        <v>0</v>
      </c>
      <c r="E3179" s="24" t="str">
        <f t="shared" si="101"/>
        <v>01/11/2019 08:00:00 AM</v>
      </c>
      <c r="F3179" s="23" t="str">
        <f t="shared" si="102"/>
        <v>Jan</v>
      </c>
    </row>
    <row r="3180" spans="1:6" x14ac:dyDescent="0.4">
      <c r="A3180" s="19">
        <f>Électricité!N265</f>
        <v>43476</v>
      </c>
      <c r="B3180" s="18">
        <f>Électricité!O265</f>
        <v>0.375</v>
      </c>
      <c r="C3180" s="17">
        <f>Électricité!P265</f>
        <v>0</v>
      </c>
      <c r="D3180" s="17">
        <f>Électricité!S265</f>
        <v>0</v>
      </c>
      <c r="E3180" s="24" t="str">
        <f t="shared" si="101"/>
        <v>01/11/2019 09:00:00 AM</v>
      </c>
      <c r="F3180" s="23" t="str">
        <f t="shared" si="102"/>
        <v>Jan</v>
      </c>
    </row>
    <row r="3181" spans="1:6" x14ac:dyDescent="0.4">
      <c r="A3181" s="19">
        <f>Électricité!N266</f>
        <v>43476</v>
      </c>
      <c r="B3181" s="18">
        <f>Électricité!O266</f>
        <v>0.41666666666666669</v>
      </c>
      <c r="C3181" s="17">
        <f>Électricité!P266</f>
        <v>0</v>
      </c>
      <c r="D3181" s="17">
        <f>Électricité!S266</f>
        <v>0</v>
      </c>
      <c r="E3181" s="24" t="str">
        <f t="shared" si="101"/>
        <v>01/11/2019 10:00:00 AM</v>
      </c>
      <c r="F3181" s="23" t="str">
        <f t="shared" si="102"/>
        <v>Jan</v>
      </c>
    </row>
    <row r="3182" spans="1:6" x14ac:dyDescent="0.4">
      <c r="A3182" s="19">
        <f>Électricité!N267</f>
        <v>43476</v>
      </c>
      <c r="B3182" s="18">
        <f>Électricité!O267</f>
        <v>0.45833333333333337</v>
      </c>
      <c r="C3182" s="17">
        <f>Électricité!P267</f>
        <v>0</v>
      </c>
      <c r="D3182" s="17">
        <f>Électricité!S267</f>
        <v>0</v>
      </c>
      <c r="E3182" s="24" t="str">
        <f t="shared" si="101"/>
        <v>01/11/2019 11:00:00 AM</v>
      </c>
      <c r="F3182" s="23" t="str">
        <f t="shared" si="102"/>
        <v>Jan</v>
      </c>
    </row>
    <row r="3183" spans="1:6" x14ac:dyDescent="0.4">
      <c r="A3183" s="19">
        <f>Électricité!N268</f>
        <v>43476</v>
      </c>
      <c r="B3183" s="18">
        <f>Électricité!O268</f>
        <v>0.50000000000000011</v>
      </c>
      <c r="C3183" s="17">
        <f>Électricité!P268</f>
        <v>0</v>
      </c>
      <c r="D3183" s="17">
        <f>Électricité!S268</f>
        <v>0</v>
      </c>
      <c r="E3183" s="24" t="str">
        <f t="shared" si="101"/>
        <v>01/11/2019 12:00:00 PM</v>
      </c>
      <c r="F3183" s="23" t="str">
        <f t="shared" si="102"/>
        <v>Jan</v>
      </c>
    </row>
    <row r="3184" spans="1:6" x14ac:dyDescent="0.4">
      <c r="A3184" s="19">
        <f>Électricité!N269</f>
        <v>43476</v>
      </c>
      <c r="B3184" s="18">
        <f>Électricité!O269</f>
        <v>0.54166666666666674</v>
      </c>
      <c r="C3184" s="17">
        <f>Électricité!P269</f>
        <v>0</v>
      </c>
      <c r="D3184" s="17">
        <f>Électricité!S269</f>
        <v>0</v>
      </c>
      <c r="E3184" s="24" t="str">
        <f t="shared" si="101"/>
        <v>01/11/2019 01:00:00 PM</v>
      </c>
      <c r="F3184" s="23" t="str">
        <f t="shared" si="102"/>
        <v>Jan</v>
      </c>
    </row>
    <row r="3185" spans="1:6" x14ac:dyDescent="0.4">
      <c r="A3185" s="19">
        <f>Électricité!N270</f>
        <v>43476</v>
      </c>
      <c r="B3185" s="18">
        <f>Électricité!O270</f>
        <v>0.58333333333333337</v>
      </c>
      <c r="C3185" s="17">
        <f>Électricité!P270</f>
        <v>0</v>
      </c>
      <c r="D3185" s="17">
        <f>Électricité!S270</f>
        <v>0</v>
      </c>
      <c r="E3185" s="24" t="str">
        <f t="shared" si="101"/>
        <v>01/11/2019 02:00:00 PM</v>
      </c>
      <c r="F3185" s="23" t="str">
        <f t="shared" si="102"/>
        <v>Jan</v>
      </c>
    </row>
    <row r="3186" spans="1:6" x14ac:dyDescent="0.4">
      <c r="A3186" s="19">
        <f>Électricité!N271</f>
        <v>43476</v>
      </c>
      <c r="B3186" s="18">
        <f>Électricité!O271</f>
        <v>0.62500000000000011</v>
      </c>
      <c r="C3186" s="17">
        <f>Électricité!P271</f>
        <v>0</v>
      </c>
      <c r="D3186" s="17">
        <f>Électricité!S271</f>
        <v>0</v>
      </c>
      <c r="E3186" s="24" t="str">
        <f t="shared" si="101"/>
        <v>01/11/2019 03:00:00 PM</v>
      </c>
      <c r="F3186" s="23" t="str">
        <f t="shared" si="102"/>
        <v>Jan</v>
      </c>
    </row>
    <row r="3187" spans="1:6" x14ac:dyDescent="0.4">
      <c r="A3187" s="19">
        <f>Électricité!N272</f>
        <v>43476</v>
      </c>
      <c r="B3187" s="18">
        <f>Électricité!O272</f>
        <v>0.66666666666666674</v>
      </c>
      <c r="C3187" s="17">
        <f>Électricité!P272</f>
        <v>0</v>
      </c>
      <c r="D3187" s="17">
        <f>Électricité!S272</f>
        <v>0</v>
      </c>
      <c r="E3187" s="24" t="str">
        <f t="shared" si="101"/>
        <v>01/11/2019 04:00:00 PM</v>
      </c>
      <c r="F3187" s="23" t="str">
        <f t="shared" si="102"/>
        <v>Jan</v>
      </c>
    </row>
    <row r="3188" spans="1:6" x14ac:dyDescent="0.4">
      <c r="A3188" s="19">
        <f>Électricité!N273</f>
        <v>43476</v>
      </c>
      <c r="B3188" s="18">
        <f>Électricité!O273</f>
        <v>0.70833333333333337</v>
      </c>
      <c r="C3188" s="17">
        <f>Électricité!P273</f>
        <v>0</v>
      </c>
      <c r="D3188" s="17">
        <f>Électricité!S273</f>
        <v>0</v>
      </c>
      <c r="E3188" s="24" t="str">
        <f t="shared" ref="E3188:E3251" si="103">CONCATENATE(TEXT(A3188,"mm/dd/yyyy")," ",TEXT(B3188,"hh:mm:ss AM/PM"))</f>
        <v>01/11/2019 05:00:00 PM</v>
      </c>
      <c r="F3188" s="23" t="str">
        <f t="shared" si="102"/>
        <v>Jan</v>
      </c>
    </row>
    <row r="3189" spans="1:6" x14ac:dyDescent="0.4">
      <c r="A3189" s="19">
        <f>Électricité!N274</f>
        <v>43476</v>
      </c>
      <c r="B3189" s="18">
        <f>Électricité!O274</f>
        <v>0.75000000000000011</v>
      </c>
      <c r="C3189" s="17">
        <f>Électricité!P274</f>
        <v>0</v>
      </c>
      <c r="D3189" s="17">
        <f>Électricité!S274</f>
        <v>0</v>
      </c>
      <c r="E3189" s="24" t="str">
        <f t="shared" si="103"/>
        <v>01/11/2019 06:00:00 PM</v>
      </c>
      <c r="F3189" s="23" t="str">
        <f t="shared" si="102"/>
        <v>Jan</v>
      </c>
    </row>
    <row r="3190" spans="1:6" x14ac:dyDescent="0.4">
      <c r="A3190" s="19">
        <f>Électricité!N275</f>
        <v>43476</v>
      </c>
      <c r="B3190" s="18">
        <f>Électricité!O275</f>
        <v>0.79166666666666674</v>
      </c>
      <c r="C3190" s="17">
        <f>Électricité!P275</f>
        <v>0</v>
      </c>
      <c r="D3190" s="17">
        <f>Électricité!S275</f>
        <v>0</v>
      </c>
      <c r="E3190" s="24" t="str">
        <f t="shared" si="103"/>
        <v>01/11/2019 07:00:00 PM</v>
      </c>
      <c r="F3190" s="23" t="str">
        <f t="shared" si="102"/>
        <v>Jan</v>
      </c>
    </row>
    <row r="3191" spans="1:6" x14ac:dyDescent="0.4">
      <c r="A3191" s="19">
        <f>Électricité!N276</f>
        <v>43476</v>
      </c>
      <c r="B3191" s="18">
        <f>Électricité!O276</f>
        <v>0.83333333333333337</v>
      </c>
      <c r="C3191" s="17">
        <f>Électricité!P276</f>
        <v>0</v>
      </c>
      <c r="D3191" s="17">
        <f>Électricité!S276</f>
        <v>0</v>
      </c>
      <c r="E3191" s="24" t="str">
        <f t="shared" si="103"/>
        <v>01/11/2019 08:00:00 PM</v>
      </c>
      <c r="F3191" s="23" t="str">
        <f t="shared" si="102"/>
        <v>Jan</v>
      </c>
    </row>
    <row r="3192" spans="1:6" x14ac:dyDescent="0.4">
      <c r="A3192" s="19">
        <f>Électricité!N277</f>
        <v>43476</v>
      </c>
      <c r="B3192" s="18">
        <f>Électricité!O277</f>
        <v>0.87500000000000011</v>
      </c>
      <c r="C3192" s="17">
        <f>Électricité!P277</f>
        <v>0</v>
      </c>
      <c r="D3192" s="17">
        <f>Électricité!S277</f>
        <v>0</v>
      </c>
      <c r="E3192" s="24" t="str">
        <f t="shared" si="103"/>
        <v>01/11/2019 09:00:00 PM</v>
      </c>
      <c r="F3192" s="23" t="str">
        <f t="shared" si="102"/>
        <v>Jan</v>
      </c>
    </row>
    <row r="3193" spans="1:6" x14ac:dyDescent="0.4">
      <c r="A3193" s="19">
        <f>Électricité!N278</f>
        <v>43476</v>
      </c>
      <c r="B3193" s="18">
        <f>Électricité!O278</f>
        <v>0.91666666666666674</v>
      </c>
      <c r="C3193" s="17">
        <f>Électricité!P278</f>
        <v>0</v>
      </c>
      <c r="D3193" s="17">
        <f>Électricité!S278</f>
        <v>0</v>
      </c>
      <c r="E3193" s="24" t="str">
        <f t="shared" si="103"/>
        <v>01/11/2019 10:00:00 PM</v>
      </c>
      <c r="F3193" s="23" t="str">
        <f t="shared" si="102"/>
        <v>Jan</v>
      </c>
    </row>
    <row r="3194" spans="1:6" x14ac:dyDescent="0.4">
      <c r="A3194" s="19">
        <f>Électricité!N279</f>
        <v>43476</v>
      </c>
      <c r="B3194" s="18">
        <f>Électricité!O279</f>
        <v>0.95833333333333337</v>
      </c>
      <c r="C3194" s="17">
        <f>Électricité!P279</f>
        <v>0</v>
      </c>
      <c r="D3194" s="17">
        <f>Électricité!S279</f>
        <v>0</v>
      </c>
      <c r="E3194" s="24" t="str">
        <f t="shared" si="103"/>
        <v>01/11/2019 11:00:00 PM</v>
      </c>
      <c r="F3194" s="23" t="str">
        <f t="shared" si="102"/>
        <v>Jan</v>
      </c>
    </row>
    <row r="3195" spans="1:6" x14ac:dyDescent="0.4">
      <c r="A3195" s="19">
        <f>Électricité!N280</f>
        <v>43477</v>
      </c>
      <c r="B3195" s="18">
        <f>Électricité!O280</f>
        <v>3.1225022567582528E-17</v>
      </c>
      <c r="C3195" s="17">
        <f>Électricité!P280</f>
        <v>0</v>
      </c>
      <c r="D3195" s="17">
        <f>Électricité!S280</f>
        <v>0</v>
      </c>
      <c r="E3195" s="24" t="str">
        <f t="shared" si="103"/>
        <v>01/12/2019 12:00:00 AM</v>
      </c>
      <c r="F3195" s="23" t="str">
        <f t="shared" si="102"/>
        <v>Jan</v>
      </c>
    </row>
    <row r="3196" spans="1:6" x14ac:dyDescent="0.4">
      <c r="A3196" s="19">
        <f>Électricité!N281</f>
        <v>43477</v>
      </c>
      <c r="B3196" s="18">
        <f>Électricité!O281</f>
        <v>4.1666666666666699E-2</v>
      </c>
      <c r="C3196" s="17">
        <f>Électricité!P281</f>
        <v>0</v>
      </c>
      <c r="D3196" s="17">
        <f>Électricité!S281</f>
        <v>0</v>
      </c>
      <c r="E3196" s="24" t="str">
        <f t="shared" si="103"/>
        <v>01/12/2019 01:00:00 AM</v>
      </c>
      <c r="F3196" s="23" t="str">
        <f t="shared" si="102"/>
        <v>Jan</v>
      </c>
    </row>
    <row r="3197" spans="1:6" x14ac:dyDescent="0.4">
      <c r="A3197" s="19">
        <f>Électricité!N282</f>
        <v>43477</v>
      </c>
      <c r="B3197" s="18">
        <f>Électricité!O282</f>
        <v>8.333333333333337E-2</v>
      </c>
      <c r="C3197" s="17">
        <f>Électricité!P282</f>
        <v>0</v>
      </c>
      <c r="D3197" s="17">
        <f>Électricité!S282</f>
        <v>0</v>
      </c>
      <c r="E3197" s="24" t="str">
        <f t="shared" si="103"/>
        <v>01/12/2019 02:00:00 AM</v>
      </c>
      <c r="F3197" s="23" t="str">
        <f t="shared" si="102"/>
        <v>Jan</v>
      </c>
    </row>
    <row r="3198" spans="1:6" x14ac:dyDescent="0.4">
      <c r="A3198" s="19">
        <f>Électricité!N283</f>
        <v>43477</v>
      </c>
      <c r="B3198" s="18">
        <f>Électricité!O283</f>
        <v>0.12500000000000006</v>
      </c>
      <c r="C3198" s="17">
        <f>Électricité!P283</f>
        <v>0</v>
      </c>
      <c r="D3198" s="17">
        <f>Électricité!S283</f>
        <v>0</v>
      </c>
      <c r="E3198" s="24" t="str">
        <f t="shared" si="103"/>
        <v>01/12/2019 03:00:00 AM</v>
      </c>
      <c r="F3198" s="23" t="str">
        <f t="shared" si="102"/>
        <v>Jan</v>
      </c>
    </row>
    <row r="3199" spans="1:6" x14ac:dyDescent="0.4">
      <c r="A3199" s="19">
        <f>Électricité!N284</f>
        <v>43477</v>
      </c>
      <c r="B3199" s="18">
        <f>Électricité!O284</f>
        <v>0.16666666666666669</v>
      </c>
      <c r="C3199" s="17">
        <f>Électricité!P284</f>
        <v>0</v>
      </c>
      <c r="D3199" s="17">
        <f>Électricité!S284</f>
        <v>0</v>
      </c>
      <c r="E3199" s="24" t="str">
        <f t="shared" si="103"/>
        <v>01/12/2019 04:00:00 AM</v>
      </c>
      <c r="F3199" s="23" t="str">
        <f t="shared" si="102"/>
        <v>Jan</v>
      </c>
    </row>
    <row r="3200" spans="1:6" x14ac:dyDescent="0.4">
      <c r="A3200" s="19">
        <f>Électricité!N285</f>
        <v>43477</v>
      </c>
      <c r="B3200" s="18">
        <f>Électricité!O285</f>
        <v>0.20833333333333337</v>
      </c>
      <c r="C3200" s="17">
        <f>Électricité!P285</f>
        <v>0</v>
      </c>
      <c r="D3200" s="17">
        <f>Électricité!S285</f>
        <v>0</v>
      </c>
      <c r="E3200" s="24" t="str">
        <f t="shared" si="103"/>
        <v>01/12/2019 05:00:00 AM</v>
      </c>
      <c r="F3200" s="23" t="str">
        <f t="shared" si="102"/>
        <v>Jan</v>
      </c>
    </row>
    <row r="3201" spans="1:6" x14ac:dyDescent="0.4">
      <c r="A3201" s="19">
        <f>Électricité!N286</f>
        <v>43477</v>
      </c>
      <c r="B3201" s="18">
        <f>Électricité!O286</f>
        <v>0.25</v>
      </c>
      <c r="C3201" s="17">
        <f>Électricité!P286</f>
        <v>0</v>
      </c>
      <c r="D3201" s="17">
        <f>Électricité!S286</f>
        <v>0</v>
      </c>
      <c r="E3201" s="24" t="str">
        <f t="shared" si="103"/>
        <v>01/12/2019 06:00:00 AM</v>
      </c>
      <c r="F3201" s="23" t="str">
        <f t="shared" si="102"/>
        <v>Jan</v>
      </c>
    </row>
    <row r="3202" spans="1:6" x14ac:dyDescent="0.4">
      <c r="A3202" s="19">
        <f>Électricité!N287</f>
        <v>43477</v>
      </c>
      <c r="B3202" s="18">
        <f>Électricité!O287</f>
        <v>0.29166666666666669</v>
      </c>
      <c r="C3202" s="17">
        <f>Électricité!P287</f>
        <v>0</v>
      </c>
      <c r="D3202" s="17">
        <f>Électricité!S287</f>
        <v>0</v>
      </c>
      <c r="E3202" s="24" t="str">
        <f t="shared" si="103"/>
        <v>01/12/2019 07:00:00 AM</v>
      </c>
      <c r="F3202" s="23" t="str">
        <f t="shared" si="102"/>
        <v>Jan</v>
      </c>
    </row>
    <row r="3203" spans="1:6" x14ac:dyDescent="0.4">
      <c r="A3203" s="19">
        <f>Électricité!N288</f>
        <v>43477</v>
      </c>
      <c r="B3203" s="18">
        <f>Électricité!O288</f>
        <v>0.33333333333333337</v>
      </c>
      <c r="C3203" s="17">
        <f>Électricité!P288</f>
        <v>0</v>
      </c>
      <c r="D3203" s="17">
        <f>Électricité!S288</f>
        <v>0</v>
      </c>
      <c r="E3203" s="24" t="str">
        <f t="shared" si="103"/>
        <v>01/12/2019 08:00:00 AM</v>
      </c>
      <c r="F3203" s="23" t="str">
        <f t="shared" ref="F3203:F3266" si="104">TEXT(A3203,"mmm")</f>
        <v>Jan</v>
      </c>
    </row>
    <row r="3204" spans="1:6" x14ac:dyDescent="0.4">
      <c r="A3204" s="19">
        <f>Électricité!N289</f>
        <v>43477</v>
      </c>
      <c r="B3204" s="18">
        <f>Électricité!O289</f>
        <v>0.375</v>
      </c>
      <c r="C3204" s="17">
        <f>Électricité!P289</f>
        <v>0</v>
      </c>
      <c r="D3204" s="17">
        <f>Électricité!S289</f>
        <v>0</v>
      </c>
      <c r="E3204" s="24" t="str">
        <f t="shared" si="103"/>
        <v>01/12/2019 09:00:00 AM</v>
      </c>
      <c r="F3204" s="23" t="str">
        <f t="shared" si="104"/>
        <v>Jan</v>
      </c>
    </row>
    <row r="3205" spans="1:6" x14ac:dyDescent="0.4">
      <c r="A3205" s="19">
        <f>Électricité!N290</f>
        <v>43477</v>
      </c>
      <c r="B3205" s="18">
        <f>Électricité!O290</f>
        <v>0.41666666666666669</v>
      </c>
      <c r="C3205" s="17">
        <f>Électricité!P290</f>
        <v>0</v>
      </c>
      <c r="D3205" s="17">
        <f>Électricité!S290</f>
        <v>0</v>
      </c>
      <c r="E3205" s="24" t="str">
        <f t="shared" si="103"/>
        <v>01/12/2019 10:00:00 AM</v>
      </c>
      <c r="F3205" s="23" t="str">
        <f t="shared" si="104"/>
        <v>Jan</v>
      </c>
    </row>
    <row r="3206" spans="1:6" x14ac:dyDescent="0.4">
      <c r="A3206" s="19">
        <f>Électricité!N291</f>
        <v>43477</v>
      </c>
      <c r="B3206" s="18">
        <f>Électricité!O291</f>
        <v>0.45833333333333337</v>
      </c>
      <c r="C3206" s="17">
        <f>Électricité!P291</f>
        <v>0</v>
      </c>
      <c r="D3206" s="17">
        <f>Électricité!S291</f>
        <v>0</v>
      </c>
      <c r="E3206" s="24" t="str">
        <f t="shared" si="103"/>
        <v>01/12/2019 11:00:00 AM</v>
      </c>
      <c r="F3206" s="23" t="str">
        <f t="shared" si="104"/>
        <v>Jan</v>
      </c>
    </row>
    <row r="3207" spans="1:6" x14ac:dyDescent="0.4">
      <c r="A3207" s="19">
        <f>Électricité!N292</f>
        <v>43477</v>
      </c>
      <c r="B3207" s="18">
        <f>Électricité!O292</f>
        <v>0.50000000000000011</v>
      </c>
      <c r="C3207" s="17">
        <f>Électricité!P292</f>
        <v>0</v>
      </c>
      <c r="D3207" s="17">
        <f>Électricité!S292</f>
        <v>0</v>
      </c>
      <c r="E3207" s="24" t="str">
        <f t="shared" si="103"/>
        <v>01/12/2019 12:00:00 PM</v>
      </c>
      <c r="F3207" s="23" t="str">
        <f t="shared" si="104"/>
        <v>Jan</v>
      </c>
    </row>
    <row r="3208" spans="1:6" x14ac:dyDescent="0.4">
      <c r="A3208" s="19">
        <f>Électricité!N293</f>
        <v>43477</v>
      </c>
      <c r="B3208" s="18">
        <f>Électricité!O293</f>
        <v>0.54166666666666674</v>
      </c>
      <c r="C3208" s="17">
        <f>Électricité!P293</f>
        <v>0</v>
      </c>
      <c r="D3208" s="17">
        <f>Électricité!S293</f>
        <v>0</v>
      </c>
      <c r="E3208" s="24" t="str">
        <f t="shared" si="103"/>
        <v>01/12/2019 01:00:00 PM</v>
      </c>
      <c r="F3208" s="23" t="str">
        <f t="shared" si="104"/>
        <v>Jan</v>
      </c>
    </row>
    <row r="3209" spans="1:6" x14ac:dyDescent="0.4">
      <c r="A3209" s="19">
        <f>Électricité!N294</f>
        <v>43477</v>
      </c>
      <c r="B3209" s="18">
        <f>Électricité!O294</f>
        <v>0.58333333333333337</v>
      </c>
      <c r="C3209" s="17">
        <f>Électricité!P294</f>
        <v>0</v>
      </c>
      <c r="D3209" s="17">
        <f>Électricité!S294</f>
        <v>0</v>
      </c>
      <c r="E3209" s="24" t="str">
        <f t="shared" si="103"/>
        <v>01/12/2019 02:00:00 PM</v>
      </c>
      <c r="F3209" s="23" t="str">
        <f t="shared" si="104"/>
        <v>Jan</v>
      </c>
    </row>
    <row r="3210" spans="1:6" x14ac:dyDescent="0.4">
      <c r="A3210" s="19">
        <f>Électricité!N295</f>
        <v>43477</v>
      </c>
      <c r="B3210" s="18">
        <f>Électricité!O295</f>
        <v>0.62500000000000011</v>
      </c>
      <c r="C3210" s="17">
        <f>Électricité!P295</f>
        <v>0</v>
      </c>
      <c r="D3210" s="17">
        <f>Électricité!S295</f>
        <v>0</v>
      </c>
      <c r="E3210" s="24" t="str">
        <f t="shared" si="103"/>
        <v>01/12/2019 03:00:00 PM</v>
      </c>
      <c r="F3210" s="23" t="str">
        <f t="shared" si="104"/>
        <v>Jan</v>
      </c>
    </row>
    <row r="3211" spans="1:6" x14ac:dyDescent="0.4">
      <c r="A3211" s="19">
        <f>Électricité!N296</f>
        <v>43477</v>
      </c>
      <c r="B3211" s="18">
        <f>Électricité!O296</f>
        <v>0.66666666666666674</v>
      </c>
      <c r="C3211" s="17">
        <f>Électricité!P296</f>
        <v>0</v>
      </c>
      <c r="D3211" s="17">
        <f>Électricité!S296</f>
        <v>0</v>
      </c>
      <c r="E3211" s="24" t="str">
        <f t="shared" si="103"/>
        <v>01/12/2019 04:00:00 PM</v>
      </c>
      <c r="F3211" s="23" t="str">
        <f t="shared" si="104"/>
        <v>Jan</v>
      </c>
    </row>
    <row r="3212" spans="1:6" x14ac:dyDescent="0.4">
      <c r="A3212" s="19">
        <f>Électricité!N297</f>
        <v>43477</v>
      </c>
      <c r="B3212" s="18">
        <f>Électricité!O297</f>
        <v>0.70833333333333337</v>
      </c>
      <c r="C3212" s="17">
        <f>Électricité!P297</f>
        <v>0</v>
      </c>
      <c r="D3212" s="17">
        <f>Électricité!S297</f>
        <v>0</v>
      </c>
      <c r="E3212" s="24" t="str">
        <f t="shared" si="103"/>
        <v>01/12/2019 05:00:00 PM</v>
      </c>
      <c r="F3212" s="23" t="str">
        <f t="shared" si="104"/>
        <v>Jan</v>
      </c>
    </row>
    <row r="3213" spans="1:6" x14ac:dyDescent="0.4">
      <c r="A3213" s="19">
        <f>Électricité!N298</f>
        <v>43477</v>
      </c>
      <c r="B3213" s="18">
        <f>Électricité!O298</f>
        <v>0.75000000000000011</v>
      </c>
      <c r="C3213" s="17">
        <f>Électricité!P298</f>
        <v>0</v>
      </c>
      <c r="D3213" s="17">
        <f>Électricité!S298</f>
        <v>0</v>
      </c>
      <c r="E3213" s="24" t="str">
        <f t="shared" si="103"/>
        <v>01/12/2019 06:00:00 PM</v>
      </c>
      <c r="F3213" s="23" t="str">
        <f t="shared" si="104"/>
        <v>Jan</v>
      </c>
    </row>
    <row r="3214" spans="1:6" x14ac:dyDescent="0.4">
      <c r="A3214" s="19">
        <f>Électricité!N299</f>
        <v>43477</v>
      </c>
      <c r="B3214" s="18">
        <f>Électricité!O299</f>
        <v>0.79166666666666674</v>
      </c>
      <c r="C3214" s="17">
        <f>Électricité!P299</f>
        <v>0</v>
      </c>
      <c r="D3214" s="17">
        <f>Électricité!S299</f>
        <v>0</v>
      </c>
      <c r="E3214" s="24" t="str">
        <f t="shared" si="103"/>
        <v>01/12/2019 07:00:00 PM</v>
      </c>
      <c r="F3214" s="23" t="str">
        <f t="shared" si="104"/>
        <v>Jan</v>
      </c>
    </row>
    <row r="3215" spans="1:6" x14ac:dyDescent="0.4">
      <c r="A3215" s="19">
        <f>Électricité!N300</f>
        <v>43477</v>
      </c>
      <c r="B3215" s="18">
        <f>Électricité!O300</f>
        <v>0.83333333333333337</v>
      </c>
      <c r="C3215" s="17">
        <f>Électricité!P300</f>
        <v>0</v>
      </c>
      <c r="D3215" s="17">
        <f>Électricité!S300</f>
        <v>0</v>
      </c>
      <c r="E3215" s="24" t="str">
        <f t="shared" si="103"/>
        <v>01/12/2019 08:00:00 PM</v>
      </c>
      <c r="F3215" s="23" t="str">
        <f t="shared" si="104"/>
        <v>Jan</v>
      </c>
    </row>
    <row r="3216" spans="1:6" x14ac:dyDescent="0.4">
      <c r="A3216" s="19">
        <f>Électricité!N301</f>
        <v>43477</v>
      </c>
      <c r="B3216" s="18">
        <f>Électricité!O301</f>
        <v>0.87500000000000011</v>
      </c>
      <c r="C3216" s="17">
        <f>Électricité!P301</f>
        <v>0</v>
      </c>
      <c r="D3216" s="17">
        <f>Électricité!S301</f>
        <v>0</v>
      </c>
      <c r="E3216" s="24" t="str">
        <f t="shared" si="103"/>
        <v>01/12/2019 09:00:00 PM</v>
      </c>
      <c r="F3216" s="23" t="str">
        <f t="shared" si="104"/>
        <v>Jan</v>
      </c>
    </row>
    <row r="3217" spans="1:6" x14ac:dyDescent="0.4">
      <c r="A3217" s="19">
        <f>Électricité!N302</f>
        <v>43477</v>
      </c>
      <c r="B3217" s="18">
        <f>Électricité!O302</f>
        <v>0.91666666666666674</v>
      </c>
      <c r="C3217" s="17">
        <f>Électricité!P302</f>
        <v>0</v>
      </c>
      <c r="D3217" s="17">
        <f>Électricité!S302</f>
        <v>0</v>
      </c>
      <c r="E3217" s="24" t="str">
        <f t="shared" si="103"/>
        <v>01/12/2019 10:00:00 PM</v>
      </c>
      <c r="F3217" s="23" t="str">
        <f t="shared" si="104"/>
        <v>Jan</v>
      </c>
    </row>
    <row r="3218" spans="1:6" x14ac:dyDescent="0.4">
      <c r="A3218" s="19">
        <f>Électricité!N303</f>
        <v>43477</v>
      </c>
      <c r="B3218" s="18">
        <f>Électricité!O303</f>
        <v>0.95833333333333337</v>
      </c>
      <c r="C3218" s="17">
        <f>Électricité!P303</f>
        <v>0</v>
      </c>
      <c r="D3218" s="17">
        <f>Électricité!S303</f>
        <v>0</v>
      </c>
      <c r="E3218" s="24" t="str">
        <f t="shared" si="103"/>
        <v>01/12/2019 11:00:00 PM</v>
      </c>
      <c r="F3218" s="23" t="str">
        <f t="shared" si="104"/>
        <v>Jan</v>
      </c>
    </row>
    <row r="3219" spans="1:6" x14ac:dyDescent="0.4">
      <c r="A3219" s="19">
        <f>Électricité!N304</f>
        <v>43478</v>
      </c>
      <c r="B3219" s="18">
        <f>Électricité!O304</f>
        <v>3.1225022567582528E-17</v>
      </c>
      <c r="C3219" s="17">
        <f>Électricité!P304</f>
        <v>0</v>
      </c>
      <c r="D3219" s="17">
        <f>Électricité!S304</f>
        <v>0</v>
      </c>
      <c r="E3219" s="24" t="str">
        <f t="shared" si="103"/>
        <v>01/13/2019 12:00:00 AM</v>
      </c>
      <c r="F3219" s="23" t="str">
        <f t="shared" si="104"/>
        <v>Jan</v>
      </c>
    </row>
    <row r="3220" spans="1:6" x14ac:dyDescent="0.4">
      <c r="A3220" s="19">
        <f>Électricité!N305</f>
        <v>43478</v>
      </c>
      <c r="B3220" s="18">
        <f>Électricité!O305</f>
        <v>4.1666666666666699E-2</v>
      </c>
      <c r="C3220" s="17">
        <f>Électricité!P305</f>
        <v>0</v>
      </c>
      <c r="D3220" s="17">
        <f>Électricité!S305</f>
        <v>0</v>
      </c>
      <c r="E3220" s="24" t="str">
        <f t="shared" si="103"/>
        <v>01/13/2019 01:00:00 AM</v>
      </c>
      <c r="F3220" s="23" t="str">
        <f t="shared" si="104"/>
        <v>Jan</v>
      </c>
    </row>
    <row r="3221" spans="1:6" x14ac:dyDescent="0.4">
      <c r="A3221" s="19">
        <f>Électricité!N306</f>
        <v>43478</v>
      </c>
      <c r="B3221" s="18">
        <f>Électricité!O306</f>
        <v>8.333333333333337E-2</v>
      </c>
      <c r="C3221" s="17">
        <f>Électricité!P306</f>
        <v>0</v>
      </c>
      <c r="D3221" s="17">
        <f>Électricité!S306</f>
        <v>0</v>
      </c>
      <c r="E3221" s="24" t="str">
        <f t="shared" si="103"/>
        <v>01/13/2019 02:00:00 AM</v>
      </c>
      <c r="F3221" s="23" t="str">
        <f t="shared" si="104"/>
        <v>Jan</v>
      </c>
    </row>
    <row r="3222" spans="1:6" x14ac:dyDescent="0.4">
      <c r="A3222" s="19">
        <f>Électricité!N307</f>
        <v>43478</v>
      </c>
      <c r="B3222" s="18">
        <f>Électricité!O307</f>
        <v>0.12500000000000006</v>
      </c>
      <c r="C3222" s="17">
        <f>Électricité!P307</f>
        <v>0</v>
      </c>
      <c r="D3222" s="17">
        <f>Électricité!S307</f>
        <v>0</v>
      </c>
      <c r="E3222" s="24" t="str">
        <f t="shared" si="103"/>
        <v>01/13/2019 03:00:00 AM</v>
      </c>
      <c r="F3222" s="23" t="str">
        <f t="shared" si="104"/>
        <v>Jan</v>
      </c>
    </row>
    <row r="3223" spans="1:6" x14ac:dyDescent="0.4">
      <c r="A3223" s="19">
        <f>Électricité!N308</f>
        <v>43478</v>
      </c>
      <c r="B3223" s="18">
        <f>Électricité!O308</f>
        <v>0.16666666666666669</v>
      </c>
      <c r="C3223" s="17">
        <f>Électricité!P308</f>
        <v>0</v>
      </c>
      <c r="D3223" s="17">
        <f>Électricité!S308</f>
        <v>0</v>
      </c>
      <c r="E3223" s="24" t="str">
        <f t="shared" si="103"/>
        <v>01/13/2019 04:00:00 AM</v>
      </c>
      <c r="F3223" s="23" t="str">
        <f t="shared" si="104"/>
        <v>Jan</v>
      </c>
    </row>
    <row r="3224" spans="1:6" x14ac:dyDescent="0.4">
      <c r="A3224" s="19">
        <f>Électricité!N309</f>
        <v>43478</v>
      </c>
      <c r="B3224" s="18">
        <f>Électricité!O309</f>
        <v>0.20833333333333337</v>
      </c>
      <c r="C3224" s="17">
        <f>Électricité!P309</f>
        <v>0</v>
      </c>
      <c r="D3224" s="17">
        <f>Électricité!S309</f>
        <v>0</v>
      </c>
      <c r="E3224" s="24" t="str">
        <f t="shared" si="103"/>
        <v>01/13/2019 05:00:00 AM</v>
      </c>
      <c r="F3224" s="23" t="str">
        <f t="shared" si="104"/>
        <v>Jan</v>
      </c>
    </row>
    <row r="3225" spans="1:6" x14ac:dyDescent="0.4">
      <c r="A3225" s="19">
        <f>Électricité!N310</f>
        <v>43478</v>
      </c>
      <c r="B3225" s="18">
        <f>Électricité!O310</f>
        <v>0.25</v>
      </c>
      <c r="C3225" s="17">
        <f>Électricité!P310</f>
        <v>0</v>
      </c>
      <c r="D3225" s="17">
        <f>Électricité!S310</f>
        <v>0</v>
      </c>
      <c r="E3225" s="24" t="str">
        <f t="shared" si="103"/>
        <v>01/13/2019 06:00:00 AM</v>
      </c>
      <c r="F3225" s="23" t="str">
        <f t="shared" si="104"/>
        <v>Jan</v>
      </c>
    </row>
    <row r="3226" spans="1:6" x14ac:dyDescent="0.4">
      <c r="A3226" s="19">
        <f>Électricité!N311</f>
        <v>43478</v>
      </c>
      <c r="B3226" s="18">
        <f>Électricité!O311</f>
        <v>0.29166666666666669</v>
      </c>
      <c r="C3226" s="17">
        <f>Électricité!P311</f>
        <v>0</v>
      </c>
      <c r="D3226" s="17">
        <f>Électricité!S311</f>
        <v>0</v>
      </c>
      <c r="E3226" s="24" t="str">
        <f t="shared" si="103"/>
        <v>01/13/2019 07:00:00 AM</v>
      </c>
      <c r="F3226" s="23" t="str">
        <f t="shared" si="104"/>
        <v>Jan</v>
      </c>
    </row>
    <row r="3227" spans="1:6" x14ac:dyDescent="0.4">
      <c r="A3227" s="19">
        <f>Électricité!N312</f>
        <v>43478</v>
      </c>
      <c r="B3227" s="18">
        <f>Électricité!O312</f>
        <v>0.33333333333333337</v>
      </c>
      <c r="C3227" s="17">
        <f>Électricité!P312</f>
        <v>0</v>
      </c>
      <c r="D3227" s="17">
        <f>Électricité!S312</f>
        <v>0</v>
      </c>
      <c r="E3227" s="24" t="str">
        <f t="shared" si="103"/>
        <v>01/13/2019 08:00:00 AM</v>
      </c>
      <c r="F3227" s="23" t="str">
        <f t="shared" si="104"/>
        <v>Jan</v>
      </c>
    </row>
    <row r="3228" spans="1:6" x14ac:dyDescent="0.4">
      <c r="A3228" s="19">
        <f>Électricité!N313</f>
        <v>43478</v>
      </c>
      <c r="B3228" s="18">
        <f>Électricité!O313</f>
        <v>0.375</v>
      </c>
      <c r="C3228" s="17">
        <f>Électricité!P313</f>
        <v>0</v>
      </c>
      <c r="D3228" s="17">
        <f>Électricité!S313</f>
        <v>0</v>
      </c>
      <c r="E3228" s="24" t="str">
        <f t="shared" si="103"/>
        <v>01/13/2019 09:00:00 AM</v>
      </c>
      <c r="F3228" s="23" t="str">
        <f t="shared" si="104"/>
        <v>Jan</v>
      </c>
    </row>
    <row r="3229" spans="1:6" x14ac:dyDescent="0.4">
      <c r="A3229" s="19">
        <f>Électricité!N314</f>
        <v>43478</v>
      </c>
      <c r="B3229" s="18">
        <f>Électricité!O314</f>
        <v>0.41666666666666669</v>
      </c>
      <c r="C3229" s="17">
        <f>Électricité!P314</f>
        <v>0</v>
      </c>
      <c r="D3229" s="17">
        <f>Électricité!S314</f>
        <v>0</v>
      </c>
      <c r="E3229" s="24" t="str">
        <f t="shared" si="103"/>
        <v>01/13/2019 10:00:00 AM</v>
      </c>
      <c r="F3229" s="23" t="str">
        <f t="shared" si="104"/>
        <v>Jan</v>
      </c>
    </row>
    <row r="3230" spans="1:6" x14ac:dyDescent="0.4">
      <c r="A3230" s="19">
        <f>Électricité!N315</f>
        <v>43478</v>
      </c>
      <c r="B3230" s="18">
        <f>Électricité!O315</f>
        <v>0.45833333333333337</v>
      </c>
      <c r="C3230" s="17">
        <f>Électricité!P315</f>
        <v>0</v>
      </c>
      <c r="D3230" s="17">
        <f>Électricité!S315</f>
        <v>0</v>
      </c>
      <c r="E3230" s="24" t="str">
        <f t="shared" si="103"/>
        <v>01/13/2019 11:00:00 AM</v>
      </c>
      <c r="F3230" s="23" t="str">
        <f t="shared" si="104"/>
        <v>Jan</v>
      </c>
    </row>
    <row r="3231" spans="1:6" x14ac:dyDescent="0.4">
      <c r="A3231" s="19">
        <f>Électricité!N316</f>
        <v>43478</v>
      </c>
      <c r="B3231" s="18">
        <f>Électricité!O316</f>
        <v>0.50000000000000011</v>
      </c>
      <c r="C3231" s="17">
        <f>Électricité!P316</f>
        <v>0</v>
      </c>
      <c r="D3231" s="17">
        <f>Électricité!S316</f>
        <v>0</v>
      </c>
      <c r="E3231" s="24" t="str">
        <f t="shared" si="103"/>
        <v>01/13/2019 12:00:00 PM</v>
      </c>
      <c r="F3231" s="23" t="str">
        <f t="shared" si="104"/>
        <v>Jan</v>
      </c>
    </row>
    <row r="3232" spans="1:6" x14ac:dyDescent="0.4">
      <c r="A3232" s="19">
        <f>Électricité!N317</f>
        <v>43478</v>
      </c>
      <c r="B3232" s="18">
        <f>Électricité!O317</f>
        <v>0.54166666666666674</v>
      </c>
      <c r="C3232" s="17">
        <f>Électricité!P317</f>
        <v>0</v>
      </c>
      <c r="D3232" s="17">
        <f>Électricité!S317</f>
        <v>0</v>
      </c>
      <c r="E3232" s="24" t="str">
        <f t="shared" si="103"/>
        <v>01/13/2019 01:00:00 PM</v>
      </c>
      <c r="F3232" s="23" t="str">
        <f t="shared" si="104"/>
        <v>Jan</v>
      </c>
    </row>
    <row r="3233" spans="1:6" x14ac:dyDescent="0.4">
      <c r="A3233" s="19">
        <f>Électricité!N318</f>
        <v>43478</v>
      </c>
      <c r="B3233" s="18">
        <f>Électricité!O318</f>
        <v>0.58333333333333337</v>
      </c>
      <c r="C3233" s="17">
        <f>Électricité!P318</f>
        <v>0</v>
      </c>
      <c r="D3233" s="17">
        <f>Électricité!S318</f>
        <v>0</v>
      </c>
      <c r="E3233" s="24" t="str">
        <f t="shared" si="103"/>
        <v>01/13/2019 02:00:00 PM</v>
      </c>
      <c r="F3233" s="23" t="str">
        <f t="shared" si="104"/>
        <v>Jan</v>
      </c>
    </row>
    <row r="3234" spans="1:6" x14ac:dyDescent="0.4">
      <c r="A3234" s="19">
        <f>Électricité!N319</f>
        <v>43478</v>
      </c>
      <c r="B3234" s="18">
        <f>Électricité!O319</f>
        <v>0.62500000000000011</v>
      </c>
      <c r="C3234" s="17">
        <f>Électricité!P319</f>
        <v>0</v>
      </c>
      <c r="D3234" s="17">
        <f>Électricité!S319</f>
        <v>0</v>
      </c>
      <c r="E3234" s="24" t="str">
        <f t="shared" si="103"/>
        <v>01/13/2019 03:00:00 PM</v>
      </c>
      <c r="F3234" s="23" t="str">
        <f t="shared" si="104"/>
        <v>Jan</v>
      </c>
    </row>
    <row r="3235" spans="1:6" x14ac:dyDescent="0.4">
      <c r="A3235" s="19">
        <f>Électricité!N320</f>
        <v>43478</v>
      </c>
      <c r="B3235" s="18">
        <f>Électricité!O320</f>
        <v>0.66666666666666674</v>
      </c>
      <c r="C3235" s="17">
        <f>Électricité!P320</f>
        <v>0</v>
      </c>
      <c r="D3235" s="17">
        <f>Électricité!S320</f>
        <v>0</v>
      </c>
      <c r="E3235" s="24" t="str">
        <f t="shared" si="103"/>
        <v>01/13/2019 04:00:00 PM</v>
      </c>
      <c r="F3235" s="23" t="str">
        <f t="shared" si="104"/>
        <v>Jan</v>
      </c>
    </row>
    <row r="3236" spans="1:6" x14ac:dyDescent="0.4">
      <c r="A3236" s="19">
        <f>Électricité!N321</f>
        <v>43478</v>
      </c>
      <c r="B3236" s="18">
        <f>Électricité!O321</f>
        <v>0.70833333333333337</v>
      </c>
      <c r="C3236" s="17">
        <f>Électricité!P321</f>
        <v>0</v>
      </c>
      <c r="D3236" s="17">
        <f>Électricité!S321</f>
        <v>0</v>
      </c>
      <c r="E3236" s="24" t="str">
        <f t="shared" si="103"/>
        <v>01/13/2019 05:00:00 PM</v>
      </c>
      <c r="F3236" s="23" t="str">
        <f t="shared" si="104"/>
        <v>Jan</v>
      </c>
    </row>
    <row r="3237" spans="1:6" x14ac:dyDescent="0.4">
      <c r="A3237" s="19">
        <f>Électricité!N322</f>
        <v>43478</v>
      </c>
      <c r="B3237" s="18">
        <f>Électricité!O322</f>
        <v>0.75000000000000011</v>
      </c>
      <c r="C3237" s="17">
        <f>Électricité!P322</f>
        <v>0</v>
      </c>
      <c r="D3237" s="17">
        <f>Électricité!S322</f>
        <v>0</v>
      </c>
      <c r="E3237" s="24" t="str">
        <f t="shared" si="103"/>
        <v>01/13/2019 06:00:00 PM</v>
      </c>
      <c r="F3237" s="23" t="str">
        <f t="shared" si="104"/>
        <v>Jan</v>
      </c>
    </row>
    <row r="3238" spans="1:6" x14ac:dyDescent="0.4">
      <c r="A3238" s="19">
        <f>Électricité!N323</f>
        <v>43478</v>
      </c>
      <c r="B3238" s="18">
        <f>Électricité!O323</f>
        <v>0.79166666666666674</v>
      </c>
      <c r="C3238" s="17">
        <f>Électricité!P323</f>
        <v>0</v>
      </c>
      <c r="D3238" s="17">
        <f>Électricité!S323</f>
        <v>0</v>
      </c>
      <c r="E3238" s="24" t="str">
        <f t="shared" si="103"/>
        <v>01/13/2019 07:00:00 PM</v>
      </c>
      <c r="F3238" s="23" t="str">
        <f t="shared" si="104"/>
        <v>Jan</v>
      </c>
    </row>
    <row r="3239" spans="1:6" x14ac:dyDescent="0.4">
      <c r="A3239" s="19">
        <f>Électricité!N324</f>
        <v>43478</v>
      </c>
      <c r="B3239" s="18">
        <f>Électricité!O324</f>
        <v>0.83333333333333337</v>
      </c>
      <c r="C3239" s="17">
        <f>Électricité!P324</f>
        <v>0</v>
      </c>
      <c r="D3239" s="17">
        <f>Électricité!S324</f>
        <v>0</v>
      </c>
      <c r="E3239" s="24" t="str">
        <f t="shared" si="103"/>
        <v>01/13/2019 08:00:00 PM</v>
      </c>
      <c r="F3239" s="23" t="str">
        <f t="shared" si="104"/>
        <v>Jan</v>
      </c>
    </row>
    <row r="3240" spans="1:6" x14ac:dyDescent="0.4">
      <c r="A3240" s="19">
        <f>Électricité!N325</f>
        <v>43478</v>
      </c>
      <c r="B3240" s="18">
        <f>Électricité!O325</f>
        <v>0.87500000000000011</v>
      </c>
      <c r="C3240" s="17">
        <f>Électricité!P325</f>
        <v>0</v>
      </c>
      <c r="D3240" s="17">
        <f>Électricité!S325</f>
        <v>0</v>
      </c>
      <c r="E3240" s="24" t="str">
        <f t="shared" si="103"/>
        <v>01/13/2019 09:00:00 PM</v>
      </c>
      <c r="F3240" s="23" t="str">
        <f t="shared" si="104"/>
        <v>Jan</v>
      </c>
    </row>
    <row r="3241" spans="1:6" x14ac:dyDescent="0.4">
      <c r="A3241" s="19">
        <f>Électricité!N326</f>
        <v>43478</v>
      </c>
      <c r="B3241" s="18">
        <f>Électricité!O326</f>
        <v>0.91666666666666674</v>
      </c>
      <c r="C3241" s="17">
        <f>Électricité!P326</f>
        <v>0</v>
      </c>
      <c r="D3241" s="17">
        <f>Électricité!S326</f>
        <v>0</v>
      </c>
      <c r="E3241" s="24" t="str">
        <f t="shared" si="103"/>
        <v>01/13/2019 10:00:00 PM</v>
      </c>
      <c r="F3241" s="23" t="str">
        <f t="shared" si="104"/>
        <v>Jan</v>
      </c>
    </row>
    <row r="3242" spans="1:6" x14ac:dyDescent="0.4">
      <c r="A3242" s="19">
        <f>Électricité!N327</f>
        <v>43478</v>
      </c>
      <c r="B3242" s="18">
        <f>Électricité!O327</f>
        <v>0.95833333333333337</v>
      </c>
      <c r="C3242" s="17">
        <f>Électricité!P327</f>
        <v>0</v>
      </c>
      <c r="D3242" s="17">
        <f>Électricité!S327</f>
        <v>0</v>
      </c>
      <c r="E3242" s="24" t="str">
        <f t="shared" si="103"/>
        <v>01/13/2019 11:00:00 PM</v>
      </c>
      <c r="F3242" s="23" t="str">
        <f t="shared" si="104"/>
        <v>Jan</v>
      </c>
    </row>
    <row r="3243" spans="1:6" x14ac:dyDescent="0.4">
      <c r="A3243" s="19">
        <f>Électricité!N328</f>
        <v>43479</v>
      </c>
      <c r="B3243" s="18">
        <f>Électricité!O328</f>
        <v>3.1225022567582528E-17</v>
      </c>
      <c r="C3243" s="17">
        <f>Électricité!P328</f>
        <v>0</v>
      </c>
      <c r="D3243" s="17">
        <f>Électricité!S328</f>
        <v>0</v>
      </c>
      <c r="E3243" s="24" t="str">
        <f t="shared" si="103"/>
        <v>01/14/2019 12:00:00 AM</v>
      </c>
      <c r="F3243" s="23" t="str">
        <f t="shared" si="104"/>
        <v>Jan</v>
      </c>
    </row>
    <row r="3244" spans="1:6" x14ac:dyDescent="0.4">
      <c r="A3244" s="19">
        <f>Électricité!N329</f>
        <v>43479</v>
      </c>
      <c r="B3244" s="18">
        <f>Électricité!O329</f>
        <v>4.1666666666666699E-2</v>
      </c>
      <c r="C3244" s="17">
        <f>Électricité!P329</f>
        <v>0</v>
      </c>
      <c r="D3244" s="17">
        <f>Électricité!S329</f>
        <v>0</v>
      </c>
      <c r="E3244" s="24" t="str">
        <f t="shared" si="103"/>
        <v>01/14/2019 01:00:00 AM</v>
      </c>
      <c r="F3244" s="23" t="str">
        <f t="shared" si="104"/>
        <v>Jan</v>
      </c>
    </row>
    <row r="3245" spans="1:6" x14ac:dyDescent="0.4">
      <c r="A3245" s="19">
        <f>Électricité!N330</f>
        <v>43479</v>
      </c>
      <c r="B3245" s="18">
        <f>Électricité!O330</f>
        <v>8.333333333333337E-2</v>
      </c>
      <c r="C3245" s="17">
        <f>Électricité!P330</f>
        <v>0</v>
      </c>
      <c r="D3245" s="17">
        <f>Électricité!S330</f>
        <v>0</v>
      </c>
      <c r="E3245" s="24" t="str">
        <f t="shared" si="103"/>
        <v>01/14/2019 02:00:00 AM</v>
      </c>
      <c r="F3245" s="23" t="str">
        <f t="shared" si="104"/>
        <v>Jan</v>
      </c>
    </row>
    <row r="3246" spans="1:6" x14ac:dyDescent="0.4">
      <c r="A3246" s="19">
        <f>Électricité!N331</f>
        <v>43479</v>
      </c>
      <c r="B3246" s="18">
        <f>Électricité!O331</f>
        <v>0.12500000000000006</v>
      </c>
      <c r="C3246" s="17">
        <f>Électricité!P331</f>
        <v>0</v>
      </c>
      <c r="D3246" s="17">
        <f>Électricité!S331</f>
        <v>0</v>
      </c>
      <c r="E3246" s="24" t="str">
        <f t="shared" si="103"/>
        <v>01/14/2019 03:00:00 AM</v>
      </c>
      <c r="F3246" s="23" t="str">
        <f t="shared" si="104"/>
        <v>Jan</v>
      </c>
    </row>
    <row r="3247" spans="1:6" x14ac:dyDescent="0.4">
      <c r="A3247" s="19">
        <f>Électricité!N332</f>
        <v>43479</v>
      </c>
      <c r="B3247" s="18">
        <f>Électricité!O332</f>
        <v>0.16666666666666669</v>
      </c>
      <c r="C3247" s="17">
        <f>Électricité!P332</f>
        <v>0</v>
      </c>
      <c r="D3247" s="17">
        <f>Électricité!S332</f>
        <v>0</v>
      </c>
      <c r="E3247" s="24" t="str">
        <f t="shared" si="103"/>
        <v>01/14/2019 04:00:00 AM</v>
      </c>
      <c r="F3247" s="23" t="str">
        <f t="shared" si="104"/>
        <v>Jan</v>
      </c>
    </row>
    <row r="3248" spans="1:6" x14ac:dyDescent="0.4">
      <c r="A3248" s="19">
        <f>Électricité!N333</f>
        <v>43479</v>
      </c>
      <c r="B3248" s="18">
        <f>Électricité!O333</f>
        <v>0.20833333333333337</v>
      </c>
      <c r="C3248" s="17">
        <f>Électricité!P333</f>
        <v>0</v>
      </c>
      <c r="D3248" s="17">
        <f>Électricité!S333</f>
        <v>0</v>
      </c>
      <c r="E3248" s="24" t="str">
        <f t="shared" si="103"/>
        <v>01/14/2019 05:00:00 AM</v>
      </c>
      <c r="F3248" s="23" t="str">
        <f t="shared" si="104"/>
        <v>Jan</v>
      </c>
    </row>
    <row r="3249" spans="1:6" x14ac:dyDescent="0.4">
      <c r="A3249" s="19">
        <f>Électricité!N334</f>
        <v>43479</v>
      </c>
      <c r="B3249" s="18">
        <f>Électricité!O334</f>
        <v>0.25</v>
      </c>
      <c r="C3249" s="17">
        <f>Électricité!P334</f>
        <v>0</v>
      </c>
      <c r="D3249" s="17">
        <f>Électricité!S334</f>
        <v>0</v>
      </c>
      <c r="E3249" s="24" t="str">
        <f t="shared" si="103"/>
        <v>01/14/2019 06:00:00 AM</v>
      </c>
      <c r="F3249" s="23" t="str">
        <f t="shared" si="104"/>
        <v>Jan</v>
      </c>
    </row>
    <row r="3250" spans="1:6" x14ac:dyDescent="0.4">
      <c r="A3250" s="19">
        <f>Électricité!N335</f>
        <v>43479</v>
      </c>
      <c r="B3250" s="18">
        <f>Électricité!O335</f>
        <v>0.29166666666666669</v>
      </c>
      <c r="C3250" s="17">
        <f>Électricité!P335</f>
        <v>0</v>
      </c>
      <c r="D3250" s="17">
        <f>Électricité!S335</f>
        <v>0</v>
      </c>
      <c r="E3250" s="24" t="str">
        <f t="shared" si="103"/>
        <v>01/14/2019 07:00:00 AM</v>
      </c>
      <c r="F3250" s="23" t="str">
        <f t="shared" si="104"/>
        <v>Jan</v>
      </c>
    </row>
    <row r="3251" spans="1:6" x14ac:dyDescent="0.4">
      <c r="A3251" s="19">
        <f>Électricité!N336</f>
        <v>43479</v>
      </c>
      <c r="B3251" s="18">
        <f>Électricité!O336</f>
        <v>0.33333333333333337</v>
      </c>
      <c r="C3251" s="17">
        <f>Électricité!P336</f>
        <v>0</v>
      </c>
      <c r="D3251" s="17">
        <f>Électricité!S336</f>
        <v>0</v>
      </c>
      <c r="E3251" s="24" t="str">
        <f t="shared" si="103"/>
        <v>01/14/2019 08:00:00 AM</v>
      </c>
      <c r="F3251" s="23" t="str">
        <f t="shared" si="104"/>
        <v>Jan</v>
      </c>
    </row>
    <row r="3252" spans="1:6" x14ac:dyDescent="0.4">
      <c r="A3252" s="19">
        <f>Électricité!N337</f>
        <v>43479</v>
      </c>
      <c r="B3252" s="18">
        <f>Électricité!O337</f>
        <v>0.375</v>
      </c>
      <c r="C3252" s="17">
        <f>Électricité!P337</f>
        <v>0</v>
      </c>
      <c r="D3252" s="17">
        <f>Électricité!S337</f>
        <v>0</v>
      </c>
      <c r="E3252" s="24" t="str">
        <f t="shared" ref="E3252:E3315" si="105">CONCATENATE(TEXT(A3252,"mm/dd/yyyy")," ",TEXT(B3252,"hh:mm:ss AM/PM"))</f>
        <v>01/14/2019 09:00:00 AM</v>
      </c>
      <c r="F3252" s="23" t="str">
        <f t="shared" si="104"/>
        <v>Jan</v>
      </c>
    </row>
    <row r="3253" spans="1:6" x14ac:dyDescent="0.4">
      <c r="A3253" s="19">
        <f>Électricité!N338</f>
        <v>43479</v>
      </c>
      <c r="B3253" s="18">
        <f>Électricité!O338</f>
        <v>0.41666666666666669</v>
      </c>
      <c r="C3253" s="17">
        <f>Électricité!P338</f>
        <v>0</v>
      </c>
      <c r="D3253" s="17">
        <f>Électricité!S338</f>
        <v>0</v>
      </c>
      <c r="E3253" s="24" t="str">
        <f t="shared" si="105"/>
        <v>01/14/2019 10:00:00 AM</v>
      </c>
      <c r="F3253" s="23" t="str">
        <f t="shared" si="104"/>
        <v>Jan</v>
      </c>
    </row>
    <row r="3254" spans="1:6" x14ac:dyDescent="0.4">
      <c r="A3254" s="19">
        <f>Électricité!N339</f>
        <v>43479</v>
      </c>
      <c r="B3254" s="18">
        <f>Électricité!O339</f>
        <v>0.45833333333333337</v>
      </c>
      <c r="C3254" s="17">
        <f>Électricité!P339</f>
        <v>0</v>
      </c>
      <c r="D3254" s="17">
        <f>Électricité!S339</f>
        <v>0</v>
      </c>
      <c r="E3254" s="24" t="str">
        <f t="shared" si="105"/>
        <v>01/14/2019 11:00:00 AM</v>
      </c>
      <c r="F3254" s="23" t="str">
        <f t="shared" si="104"/>
        <v>Jan</v>
      </c>
    </row>
    <row r="3255" spans="1:6" x14ac:dyDescent="0.4">
      <c r="A3255" s="19">
        <f>Électricité!N340</f>
        <v>43479</v>
      </c>
      <c r="B3255" s="18">
        <f>Électricité!O340</f>
        <v>0.50000000000000011</v>
      </c>
      <c r="C3255" s="17">
        <f>Électricité!P340</f>
        <v>0</v>
      </c>
      <c r="D3255" s="17">
        <f>Électricité!S340</f>
        <v>0</v>
      </c>
      <c r="E3255" s="24" t="str">
        <f t="shared" si="105"/>
        <v>01/14/2019 12:00:00 PM</v>
      </c>
      <c r="F3255" s="23" t="str">
        <f t="shared" si="104"/>
        <v>Jan</v>
      </c>
    </row>
    <row r="3256" spans="1:6" x14ac:dyDescent="0.4">
      <c r="A3256" s="19">
        <f>Électricité!N341</f>
        <v>43479</v>
      </c>
      <c r="B3256" s="18">
        <f>Électricité!O341</f>
        <v>0.54166666666666674</v>
      </c>
      <c r="C3256" s="17">
        <f>Électricité!P341</f>
        <v>0</v>
      </c>
      <c r="D3256" s="17">
        <f>Électricité!S341</f>
        <v>0</v>
      </c>
      <c r="E3256" s="24" t="str">
        <f t="shared" si="105"/>
        <v>01/14/2019 01:00:00 PM</v>
      </c>
      <c r="F3256" s="23" t="str">
        <f t="shared" si="104"/>
        <v>Jan</v>
      </c>
    </row>
    <row r="3257" spans="1:6" x14ac:dyDescent="0.4">
      <c r="A3257" s="19">
        <f>Électricité!N342</f>
        <v>43479</v>
      </c>
      <c r="B3257" s="18">
        <f>Électricité!O342</f>
        <v>0.58333333333333337</v>
      </c>
      <c r="C3257" s="17">
        <f>Électricité!P342</f>
        <v>0</v>
      </c>
      <c r="D3257" s="17">
        <f>Électricité!S342</f>
        <v>0</v>
      </c>
      <c r="E3257" s="24" t="str">
        <f t="shared" si="105"/>
        <v>01/14/2019 02:00:00 PM</v>
      </c>
      <c r="F3257" s="23" t="str">
        <f t="shared" si="104"/>
        <v>Jan</v>
      </c>
    </row>
    <row r="3258" spans="1:6" x14ac:dyDescent="0.4">
      <c r="A3258" s="19">
        <f>Électricité!N343</f>
        <v>43479</v>
      </c>
      <c r="B3258" s="18">
        <f>Électricité!O343</f>
        <v>0.62500000000000011</v>
      </c>
      <c r="C3258" s="17">
        <f>Électricité!P343</f>
        <v>0</v>
      </c>
      <c r="D3258" s="17">
        <f>Électricité!S343</f>
        <v>0</v>
      </c>
      <c r="E3258" s="24" t="str">
        <f t="shared" si="105"/>
        <v>01/14/2019 03:00:00 PM</v>
      </c>
      <c r="F3258" s="23" t="str">
        <f t="shared" si="104"/>
        <v>Jan</v>
      </c>
    </row>
    <row r="3259" spans="1:6" x14ac:dyDescent="0.4">
      <c r="A3259" s="19">
        <f>Électricité!N344</f>
        <v>43479</v>
      </c>
      <c r="B3259" s="18">
        <f>Électricité!O344</f>
        <v>0.66666666666666674</v>
      </c>
      <c r="C3259" s="17">
        <f>Électricité!P344</f>
        <v>0</v>
      </c>
      <c r="D3259" s="17">
        <f>Électricité!S344</f>
        <v>0</v>
      </c>
      <c r="E3259" s="24" t="str">
        <f t="shared" si="105"/>
        <v>01/14/2019 04:00:00 PM</v>
      </c>
      <c r="F3259" s="23" t="str">
        <f t="shared" si="104"/>
        <v>Jan</v>
      </c>
    </row>
    <row r="3260" spans="1:6" x14ac:dyDescent="0.4">
      <c r="A3260" s="19">
        <f>Électricité!N345</f>
        <v>43479</v>
      </c>
      <c r="B3260" s="18">
        <f>Électricité!O345</f>
        <v>0.70833333333333337</v>
      </c>
      <c r="C3260" s="17">
        <f>Électricité!P345</f>
        <v>0</v>
      </c>
      <c r="D3260" s="17">
        <f>Électricité!S345</f>
        <v>0</v>
      </c>
      <c r="E3260" s="24" t="str">
        <f t="shared" si="105"/>
        <v>01/14/2019 05:00:00 PM</v>
      </c>
      <c r="F3260" s="23" t="str">
        <f t="shared" si="104"/>
        <v>Jan</v>
      </c>
    </row>
    <row r="3261" spans="1:6" x14ac:dyDescent="0.4">
      <c r="A3261" s="19">
        <f>Électricité!N346</f>
        <v>43479</v>
      </c>
      <c r="B3261" s="18">
        <f>Électricité!O346</f>
        <v>0.75000000000000011</v>
      </c>
      <c r="C3261" s="17">
        <f>Électricité!P346</f>
        <v>0</v>
      </c>
      <c r="D3261" s="17">
        <f>Électricité!S346</f>
        <v>0</v>
      </c>
      <c r="E3261" s="24" t="str">
        <f t="shared" si="105"/>
        <v>01/14/2019 06:00:00 PM</v>
      </c>
      <c r="F3261" s="23" t="str">
        <f t="shared" si="104"/>
        <v>Jan</v>
      </c>
    </row>
    <row r="3262" spans="1:6" x14ac:dyDescent="0.4">
      <c r="A3262" s="19">
        <f>Électricité!N347</f>
        <v>43479</v>
      </c>
      <c r="B3262" s="18">
        <f>Électricité!O347</f>
        <v>0.79166666666666674</v>
      </c>
      <c r="C3262" s="17">
        <f>Électricité!P347</f>
        <v>0</v>
      </c>
      <c r="D3262" s="17">
        <f>Électricité!S347</f>
        <v>0</v>
      </c>
      <c r="E3262" s="24" t="str">
        <f t="shared" si="105"/>
        <v>01/14/2019 07:00:00 PM</v>
      </c>
      <c r="F3262" s="23" t="str">
        <f t="shared" si="104"/>
        <v>Jan</v>
      </c>
    </row>
    <row r="3263" spans="1:6" x14ac:dyDescent="0.4">
      <c r="A3263" s="19">
        <f>Électricité!N348</f>
        <v>43479</v>
      </c>
      <c r="B3263" s="18">
        <f>Électricité!O348</f>
        <v>0.83333333333333337</v>
      </c>
      <c r="C3263" s="17">
        <f>Électricité!P348</f>
        <v>0</v>
      </c>
      <c r="D3263" s="17">
        <f>Électricité!S348</f>
        <v>0</v>
      </c>
      <c r="E3263" s="24" t="str">
        <f t="shared" si="105"/>
        <v>01/14/2019 08:00:00 PM</v>
      </c>
      <c r="F3263" s="23" t="str">
        <f t="shared" si="104"/>
        <v>Jan</v>
      </c>
    </row>
    <row r="3264" spans="1:6" x14ac:dyDescent="0.4">
      <c r="A3264" s="19">
        <f>Électricité!N349</f>
        <v>43479</v>
      </c>
      <c r="B3264" s="18">
        <f>Électricité!O349</f>
        <v>0.87500000000000011</v>
      </c>
      <c r="C3264" s="17">
        <f>Électricité!P349</f>
        <v>0</v>
      </c>
      <c r="D3264" s="17">
        <f>Électricité!S349</f>
        <v>0</v>
      </c>
      <c r="E3264" s="24" t="str">
        <f t="shared" si="105"/>
        <v>01/14/2019 09:00:00 PM</v>
      </c>
      <c r="F3264" s="23" t="str">
        <f t="shared" si="104"/>
        <v>Jan</v>
      </c>
    </row>
    <row r="3265" spans="1:6" x14ac:dyDescent="0.4">
      <c r="A3265" s="19">
        <f>Électricité!N350</f>
        <v>43479</v>
      </c>
      <c r="B3265" s="18">
        <f>Électricité!O350</f>
        <v>0.91666666666666674</v>
      </c>
      <c r="C3265" s="17">
        <f>Électricité!P350</f>
        <v>0</v>
      </c>
      <c r="D3265" s="17">
        <f>Électricité!S350</f>
        <v>0</v>
      </c>
      <c r="E3265" s="24" t="str">
        <f t="shared" si="105"/>
        <v>01/14/2019 10:00:00 PM</v>
      </c>
      <c r="F3265" s="23" t="str">
        <f t="shared" si="104"/>
        <v>Jan</v>
      </c>
    </row>
    <row r="3266" spans="1:6" x14ac:dyDescent="0.4">
      <c r="A3266" s="19">
        <f>Électricité!N351</f>
        <v>43479</v>
      </c>
      <c r="B3266" s="18">
        <f>Électricité!O351</f>
        <v>0.95833333333333337</v>
      </c>
      <c r="C3266" s="17">
        <f>Électricité!P351</f>
        <v>0</v>
      </c>
      <c r="D3266" s="17">
        <f>Électricité!S351</f>
        <v>0</v>
      </c>
      <c r="E3266" s="24" t="str">
        <f t="shared" si="105"/>
        <v>01/14/2019 11:00:00 PM</v>
      </c>
      <c r="F3266" s="23" t="str">
        <f t="shared" si="104"/>
        <v>Jan</v>
      </c>
    </row>
    <row r="3267" spans="1:6" x14ac:dyDescent="0.4">
      <c r="A3267" s="19">
        <f>Électricité!N352</f>
        <v>43480</v>
      </c>
      <c r="B3267" s="18">
        <f>Électricité!O352</f>
        <v>3.1225022567582528E-17</v>
      </c>
      <c r="C3267" s="17">
        <f>Électricité!P352</f>
        <v>0</v>
      </c>
      <c r="D3267" s="17">
        <f>Électricité!S352</f>
        <v>0</v>
      </c>
      <c r="E3267" s="24" t="str">
        <f t="shared" si="105"/>
        <v>01/15/2019 12:00:00 AM</v>
      </c>
      <c r="F3267" s="23" t="str">
        <f t="shared" ref="F3267:F3330" si="106">TEXT(A3267,"mmm")</f>
        <v>Jan</v>
      </c>
    </row>
    <row r="3268" spans="1:6" x14ac:dyDescent="0.4">
      <c r="A3268" s="19">
        <f>Électricité!N353</f>
        <v>43480</v>
      </c>
      <c r="B3268" s="18">
        <f>Électricité!O353</f>
        <v>4.1666666666666699E-2</v>
      </c>
      <c r="C3268" s="17">
        <f>Électricité!P353</f>
        <v>0</v>
      </c>
      <c r="D3268" s="17">
        <f>Électricité!S353</f>
        <v>0</v>
      </c>
      <c r="E3268" s="24" t="str">
        <f t="shared" si="105"/>
        <v>01/15/2019 01:00:00 AM</v>
      </c>
      <c r="F3268" s="23" t="str">
        <f t="shared" si="106"/>
        <v>Jan</v>
      </c>
    </row>
    <row r="3269" spans="1:6" x14ac:dyDescent="0.4">
      <c r="A3269" s="19">
        <f>Électricité!N354</f>
        <v>43480</v>
      </c>
      <c r="B3269" s="18">
        <f>Électricité!O354</f>
        <v>8.333333333333337E-2</v>
      </c>
      <c r="C3269" s="17">
        <f>Électricité!P354</f>
        <v>0</v>
      </c>
      <c r="D3269" s="17">
        <f>Électricité!S354</f>
        <v>0</v>
      </c>
      <c r="E3269" s="24" t="str">
        <f t="shared" si="105"/>
        <v>01/15/2019 02:00:00 AM</v>
      </c>
      <c r="F3269" s="23" t="str">
        <f t="shared" si="106"/>
        <v>Jan</v>
      </c>
    </row>
    <row r="3270" spans="1:6" x14ac:dyDescent="0.4">
      <c r="A3270" s="19">
        <f>Électricité!N355</f>
        <v>43480</v>
      </c>
      <c r="B3270" s="18">
        <f>Électricité!O355</f>
        <v>0.12500000000000006</v>
      </c>
      <c r="C3270" s="17">
        <f>Électricité!P355</f>
        <v>0</v>
      </c>
      <c r="D3270" s="17">
        <f>Électricité!S355</f>
        <v>0</v>
      </c>
      <c r="E3270" s="24" t="str">
        <f t="shared" si="105"/>
        <v>01/15/2019 03:00:00 AM</v>
      </c>
      <c r="F3270" s="23" t="str">
        <f t="shared" si="106"/>
        <v>Jan</v>
      </c>
    </row>
    <row r="3271" spans="1:6" x14ac:dyDescent="0.4">
      <c r="A3271" s="19">
        <f>Électricité!N356</f>
        <v>43480</v>
      </c>
      <c r="B3271" s="18">
        <f>Électricité!O356</f>
        <v>0.16666666666666669</v>
      </c>
      <c r="C3271" s="17">
        <f>Électricité!P356</f>
        <v>0</v>
      </c>
      <c r="D3271" s="17">
        <f>Électricité!S356</f>
        <v>0</v>
      </c>
      <c r="E3271" s="24" t="str">
        <f t="shared" si="105"/>
        <v>01/15/2019 04:00:00 AM</v>
      </c>
      <c r="F3271" s="23" t="str">
        <f t="shared" si="106"/>
        <v>Jan</v>
      </c>
    </row>
    <row r="3272" spans="1:6" x14ac:dyDescent="0.4">
      <c r="A3272" s="19">
        <f>Électricité!N357</f>
        <v>43480</v>
      </c>
      <c r="B3272" s="18">
        <f>Électricité!O357</f>
        <v>0.20833333333333337</v>
      </c>
      <c r="C3272" s="17">
        <f>Électricité!P357</f>
        <v>0</v>
      </c>
      <c r="D3272" s="17">
        <f>Électricité!S357</f>
        <v>0</v>
      </c>
      <c r="E3272" s="24" t="str">
        <f t="shared" si="105"/>
        <v>01/15/2019 05:00:00 AM</v>
      </c>
      <c r="F3272" s="23" t="str">
        <f t="shared" si="106"/>
        <v>Jan</v>
      </c>
    </row>
    <row r="3273" spans="1:6" x14ac:dyDescent="0.4">
      <c r="A3273" s="19">
        <f>Électricité!N358</f>
        <v>43480</v>
      </c>
      <c r="B3273" s="18">
        <f>Électricité!O358</f>
        <v>0.25</v>
      </c>
      <c r="C3273" s="17">
        <f>Électricité!P358</f>
        <v>0</v>
      </c>
      <c r="D3273" s="17">
        <f>Électricité!S358</f>
        <v>0</v>
      </c>
      <c r="E3273" s="24" t="str">
        <f t="shared" si="105"/>
        <v>01/15/2019 06:00:00 AM</v>
      </c>
      <c r="F3273" s="23" t="str">
        <f t="shared" si="106"/>
        <v>Jan</v>
      </c>
    </row>
    <row r="3274" spans="1:6" x14ac:dyDescent="0.4">
      <c r="A3274" s="19">
        <f>Électricité!N359</f>
        <v>43480</v>
      </c>
      <c r="B3274" s="18">
        <f>Électricité!O359</f>
        <v>0.29166666666666669</v>
      </c>
      <c r="C3274" s="17">
        <f>Électricité!P359</f>
        <v>0</v>
      </c>
      <c r="D3274" s="17">
        <f>Électricité!S359</f>
        <v>0</v>
      </c>
      <c r="E3274" s="24" t="str">
        <f t="shared" si="105"/>
        <v>01/15/2019 07:00:00 AM</v>
      </c>
      <c r="F3274" s="23" t="str">
        <f t="shared" si="106"/>
        <v>Jan</v>
      </c>
    </row>
    <row r="3275" spans="1:6" x14ac:dyDescent="0.4">
      <c r="A3275" s="19">
        <f>Électricité!N360</f>
        <v>43480</v>
      </c>
      <c r="B3275" s="18">
        <f>Électricité!O360</f>
        <v>0.33333333333333337</v>
      </c>
      <c r="C3275" s="17">
        <f>Électricité!P360</f>
        <v>0</v>
      </c>
      <c r="D3275" s="17">
        <f>Électricité!S360</f>
        <v>0</v>
      </c>
      <c r="E3275" s="24" t="str">
        <f t="shared" si="105"/>
        <v>01/15/2019 08:00:00 AM</v>
      </c>
      <c r="F3275" s="23" t="str">
        <f t="shared" si="106"/>
        <v>Jan</v>
      </c>
    </row>
    <row r="3276" spans="1:6" x14ac:dyDescent="0.4">
      <c r="A3276" s="19">
        <f>Électricité!N361</f>
        <v>43480</v>
      </c>
      <c r="B3276" s="18">
        <f>Électricité!O361</f>
        <v>0.375</v>
      </c>
      <c r="C3276" s="17">
        <f>Électricité!P361</f>
        <v>0</v>
      </c>
      <c r="D3276" s="17">
        <f>Électricité!S361</f>
        <v>0</v>
      </c>
      <c r="E3276" s="24" t="str">
        <f t="shared" si="105"/>
        <v>01/15/2019 09:00:00 AM</v>
      </c>
      <c r="F3276" s="23" t="str">
        <f t="shared" si="106"/>
        <v>Jan</v>
      </c>
    </row>
    <row r="3277" spans="1:6" x14ac:dyDescent="0.4">
      <c r="A3277" s="19">
        <f>Électricité!N362</f>
        <v>43480</v>
      </c>
      <c r="B3277" s="18">
        <f>Électricité!O362</f>
        <v>0.41666666666666669</v>
      </c>
      <c r="C3277" s="17">
        <f>Électricité!P362</f>
        <v>0</v>
      </c>
      <c r="D3277" s="17">
        <f>Électricité!S362</f>
        <v>0</v>
      </c>
      <c r="E3277" s="24" t="str">
        <f t="shared" si="105"/>
        <v>01/15/2019 10:00:00 AM</v>
      </c>
      <c r="F3277" s="23" t="str">
        <f t="shared" si="106"/>
        <v>Jan</v>
      </c>
    </row>
    <row r="3278" spans="1:6" x14ac:dyDescent="0.4">
      <c r="A3278" s="19">
        <f>Électricité!N363</f>
        <v>43480</v>
      </c>
      <c r="B3278" s="18">
        <f>Électricité!O363</f>
        <v>0.45833333333333337</v>
      </c>
      <c r="C3278" s="17">
        <f>Électricité!P363</f>
        <v>0</v>
      </c>
      <c r="D3278" s="17">
        <f>Électricité!S363</f>
        <v>0</v>
      </c>
      <c r="E3278" s="24" t="str">
        <f t="shared" si="105"/>
        <v>01/15/2019 11:00:00 AM</v>
      </c>
      <c r="F3278" s="23" t="str">
        <f t="shared" si="106"/>
        <v>Jan</v>
      </c>
    </row>
    <row r="3279" spans="1:6" x14ac:dyDescent="0.4">
      <c r="A3279" s="19">
        <f>Électricité!N364</f>
        <v>43480</v>
      </c>
      <c r="B3279" s="18">
        <f>Électricité!O364</f>
        <v>0.50000000000000011</v>
      </c>
      <c r="C3279" s="17">
        <f>Électricité!P364</f>
        <v>0</v>
      </c>
      <c r="D3279" s="17">
        <f>Électricité!S364</f>
        <v>0</v>
      </c>
      <c r="E3279" s="24" t="str">
        <f t="shared" si="105"/>
        <v>01/15/2019 12:00:00 PM</v>
      </c>
      <c r="F3279" s="23" t="str">
        <f t="shared" si="106"/>
        <v>Jan</v>
      </c>
    </row>
    <row r="3280" spans="1:6" x14ac:dyDescent="0.4">
      <c r="A3280" s="19">
        <f>Électricité!N365</f>
        <v>43480</v>
      </c>
      <c r="B3280" s="18">
        <f>Électricité!O365</f>
        <v>0.54166666666666674</v>
      </c>
      <c r="C3280" s="17">
        <f>Électricité!P365</f>
        <v>0</v>
      </c>
      <c r="D3280" s="17">
        <f>Électricité!S365</f>
        <v>0</v>
      </c>
      <c r="E3280" s="24" t="str">
        <f t="shared" si="105"/>
        <v>01/15/2019 01:00:00 PM</v>
      </c>
      <c r="F3280" s="23" t="str">
        <f t="shared" si="106"/>
        <v>Jan</v>
      </c>
    </row>
    <row r="3281" spans="1:6" x14ac:dyDescent="0.4">
      <c r="A3281" s="19">
        <f>Électricité!N366</f>
        <v>43480</v>
      </c>
      <c r="B3281" s="18">
        <f>Électricité!O366</f>
        <v>0.58333333333333337</v>
      </c>
      <c r="C3281" s="17">
        <f>Électricité!P366</f>
        <v>0</v>
      </c>
      <c r="D3281" s="17">
        <f>Électricité!S366</f>
        <v>0</v>
      </c>
      <c r="E3281" s="24" t="str">
        <f t="shared" si="105"/>
        <v>01/15/2019 02:00:00 PM</v>
      </c>
      <c r="F3281" s="23" t="str">
        <f t="shared" si="106"/>
        <v>Jan</v>
      </c>
    </row>
    <row r="3282" spans="1:6" x14ac:dyDescent="0.4">
      <c r="A3282" s="19">
        <f>Électricité!N367</f>
        <v>43480</v>
      </c>
      <c r="B3282" s="18">
        <f>Électricité!O367</f>
        <v>0.62500000000000011</v>
      </c>
      <c r="C3282" s="17">
        <f>Électricité!P367</f>
        <v>0</v>
      </c>
      <c r="D3282" s="17">
        <f>Électricité!S367</f>
        <v>0</v>
      </c>
      <c r="E3282" s="24" t="str">
        <f t="shared" si="105"/>
        <v>01/15/2019 03:00:00 PM</v>
      </c>
      <c r="F3282" s="23" t="str">
        <f t="shared" si="106"/>
        <v>Jan</v>
      </c>
    </row>
    <row r="3283" spans="1:6" x14ac:dyDescent="0.4">
      <c r="A3283" s="19">
        <f>Électricité!N368</f>
        <v>43480</v>
      </c>
      <c r="B3283" s="18">
        <f>Électricité!O368</f>
        <v>0.66666666666666674</v>
      </c>
      <c r="C3283" s="17">
        <f>Électricité!P368</f>
        <v>0</v>
      </c>
      <c r="D3283" s="17">
        <f>Électricité!S368</f>
        <v>0</v>
      </c>
      <c r="E3283" s="24" t="str">
        <f t="shared" si="105"/>
        <v>01/15/2019 04:00:00 PM</v>
      </c>
      <c r="F3283" s="23" t="str">
        <f t="shared" si="106"/>
        <v>Jan</v>
      </c>
    </row>
    <row r="3284" spans="1:6" x14ac:dyDescent="0.4">
      <c r="A3284" s="19">
        <f>Électricité!N369</f>
        <v>43480</v>
      </c>
      <c r="B3284" s="18">
        <f>Électricité!O369</f>
        <v>0.70833333333333337</v>
      </c>
      <c r="C3284" s="17">
        <f>Électricité!P369</f>
        <v>0</v>
      </c>
      <c r="D3284" s="17">
        <f>Électricité!S369</f>
        <v>0</v>
      </c>
      <c r="E3284" s="24" t="str">
        <f t="shared" si="105"/>
        <v>01/15/2019 05:00:00 PM</v>
      </c>
      <c r="F3284" s="23" t="str">
        <f t="shared" si="106"/>
        <v>Jan</v>
      </c>
    </row>
    <row r="3285" spans="1:6" x14ac:dyDescent="0.4">
      <c r="A3285" s="19">
        <f>Électricité!N370</f>
        <v>43480</v>
      </c>
      <c r="B3285" s="18">
        <f>Électricité!O370</f>
        <v>0.75000000000000011</v>
      </c>
      <c r="C3285" s="17">
        <f>Électricité!P370</f>
        <v>0</v>
      </c>
      <c r="D3285" s="17">
        <f>Électricité!S370</f>
        <v>0</v>
      </c>
      <c r="E3285" s="24" t="str">
        <f t="shared" si="105"/>
        <v>01/15/2019 06:00:00 PM</v>
      </c>
      <c r="F3285" s="23" t="str">
        <f t="shared" si="106"/>
        <v>Jan</v>
      </c>
    </row>
    <row r="3286" spans="1:6" x14ac:dyDescent="0.4">
      <c r="A3286" s="19">
        <f>Électricité!N371</f>
        <v>43480</v>
      </c>
      <c r="B3286" s="18">
        <f>Électricité!O371</f>
        <v>0.79166666666666674</v>
      </c>
      <c r="C3286" s="17">
        <f>Électricité!P371</f>
        <v>0</v>
      </c>
      <c r="D3286" s="17">
        <f>Électricité!S371</f>
        <v>0</v>
      </c>
      <c r="E3286" s="24" t="str">
        <f t="shared" si="105"/>
        <v>01/15/2019 07:00:00 PM</v>
      </c>
      <c r="F3286" s="23" t="str">
        <f t="shared" si="106"/>
        <v>Jan</v>
      </c>
    </row>
    <row r="3287" spans="1:6" x14ac:dyDescent="0.4">
      <c r="A3287" s="19">
        <f>Électricité!N372</f>
        <v>43480</v>
      </c>
      <c r="B3287" s="18">
        <f>Électricité!O372</f>
        <v>0.83333333333333337</v>
      </c>
      <c r="C3287" s="17">
        <f>Électricité!P372</f>
        <v>0</v>
      </c>
      <c r="D3287" s="17">
        <f>Électricité!S372</f>
        <v>0</v>
      </c>
      <c r="E3287" s="24" t="str">
        <f t="shared" si="105"/>
        <v>01/15/2019 08:00:00 PM</v>
      </c>
      <c r="F3287" s="23" t="str">
        <f t="shared" si="106"/>
        <v>Jan</v>
      </c>
    </row>
    <row r="3288" spans="1:6" x14ac:dyDescent="0.4">
      <c r="A3288" s="19">
        <f>Électricité!N373</f>
        <v>43480</v>
      </c>
      <c r="B3288" s="18">
        <f>Électricité!O373</f>
        <v>0.87500000000000011</v>
      </c>
      <c r="C3288" s="17">
        <f>Électricité!P373</f>
        <v>0</v>
      </c>
      <c r="D3288" s="17">
        <f>Électricité!S373</f>
        <v>0</v>
      </c>
      <c r="E3288" s="24" t="str">
        <f t="shared" si="105"/>
        <v>01/15/2019 09:00:00 PM</v>
      </c>
      <c r="F3288" s="23" t="str">
        <f t="shared" si="106"/>
        <v>Jan</v>
      </c>
    </row>
    <row r="3289" spans="1:6" x14ac:dyDescent="0.4">
      <c r="A3289" s="19">
        <f>Électricité!N374</f>
        <v>43480</v>
      </c>
      <c r="B3289" s="18">
        <f>Électricité!O374</f>
        <v>0.91666666666666674</v>
      </c>
      <c r="C3289" s="17">
        <f>Électricité!P374</f>
        <v>0</v>
      </c>
      <c r="D3289" s="17">
        <f>Électricité!S374</f>
        <v>0</v>
      </c>
      <c r="E3289" s="24" t="str">
        <f t="shared" si="105"/>
        <v>01/15/2019 10:00:00 PM</v>
      </c>
      <c r="F3289" s="23" t="str">
        <f t="shared" si="106"/>
        <v>Jan</v>
      </c>
    </row>
    <row r="3290" spans="1:6" x14ac:dyDescent="0.4">
      <c r="A3290" s="19">
        <f>Électricité!N375</f>
        <v>43480</v>
      </c>
      <c r="B3290" s="18">
        <f>Électricité!O375</f>
        <v>0.95833333333333337</v>
      </c>
      <c r="C3290" s="17">
        <f>Électricité!P375</f>
        <v>0</v>
      </c>
      <c r="D3290" s="17">
        <f>Électricité!S375</f>
        <v>0</v>
      </c>
      <c r="E3290" s="24" t="str">
        <f t="shared" si="105"/>
        <v>01/15/2019 11:00:00 PM</v>
      </c>
      <c r="F3290" s="23" t="str">
        <f t="shared" si="106"/>
        <v>Jan</v>
      </c>
    </row>
    <row r="3291" spans="1:6" x14ac:dyDescent="0.4">
      <c r="A3291" s="19">
        <f>Électricité!N376</f>
        <v>43481</v>
      </c>
      <c r="B3291" s="18">
        <f>Électricité!O376</f>
        <v>3.1225022567582528E-17</v>
      </c>
      <c r="C3291" s="17">
        <f>Électricité!P376</f>
        <v>0</v>
      </c>
      <c r="D3291" s="17">
        <f>Électricité!S376</f>
        <v>0</v>
      </c>
      <c r="E3291" s="24" t="str">
        <f t="shared" si="105"/>
        <v>01/16/2019 12:00:00 AM</v>
      </c>
      <c r="F3291" s="23" t="str">
        <f t="shared" si="106"/>
        <v>Jan</v>
      </c>
    </row>
    <row r="3292" spans="1:6" x14ac:dyDescent="0.4">
      <c r="A3292" s="19">
        <f>Électricité!N377</f>
        <v>43481</v>
      </c>
      <c r="B3292" s="18">
        <f>Électricité!O377</f>
        <v>4.1666666666666699E-2</v>
      </c>
      <c r="C3292" s="17">
        <f>Électricité!P377</f>
        <v>0</v>
      </c>
      <c r="D3292" s="17">
        <f>Électricité!S377</f>
        <v>0</v>
      </c>
      <c r="E3292" s="24" t="str">
        <f t="shared" si="105"/>
        <v>01/16/2019 01:00:00 AM</v>
      </c>
      <c r="F3292" s="23" t="str">
        <f t="shared" si="106"/>
        <v>Jan</v>
      </c>
    </row>
    <row r="3293" spans="1:6" x14ac:dyDescent="0.4">
      <c r="A3293" s="19">
        <f>Électricité!N378</f>
        <v>43481</v>
      </c>
      <c r="B3293" s="18">
        <f>Électricité!O378</f>
        <v>8.333333333333337E-2</v>
      </c>
      <c r="C3293" s="17">
        <f>Électricité!P378</f>
        <v>0</v>
      </c>
      <c r="D3293" s="17">
        <f>Électricité!S378</f>
        <v>0</v>
      </c>
      <c r="E3293" s="24" t="str">
        <f t="shared" si="105"/>
        <v>01/16/2019 02:00:00 AM</v>
      </c>
      <c r="F3293" s="23" t="str">
        <f t="shared" si="106"/>
        <v>Jan</v>
      </c>
    </row>
    <row r="3294" spans="1:6" x14ac:dyDescent="0.4">
      <c r="A3294" s="19">
        <f>Électricité!N379</f>
        <v>43481</v>
      </c>
      <c r="B3294" s="18">
        <f>Électricité!O379</f>
        <v>0.12500000000000006</v>
      </c>
      <c r="C3294" s="17">
        <f>Électricité!P379</f>
        <v>0</v>
      </c>
      <c r="D3294" s="17">
        <f>Électricité!S379</f>
        <v>0</v>
      </c>
      <c r="E3294" s="24" t="str">
        <f t="shared" si="105"/>
        <v>01/16/2019 03:00:00 AM</v>
      </c>
      <c r="F3294" s="23" t="str">
        <f t="shared" si="106"/>
        <v>Jan</v>
      </c>
    </row>
    <row r="3295" spans="1:6" x14ac:dyDescent="0.4">
      <c r="A3295" s="19">
        <f>Électricité!N380</f>
        <v>43481</v>
      </c>
      <c r="B3295" s="18">
        <f>Électricité!O380</f>
        <v>0.16666666666666669</v>
      </c>
      <c r="C3295" s="17">
        <f>Électricité!P380</f>
        <v>0</v>
      </c>
      <c r="D3295" s="17">
        <f>Électricité!S380</f>
        <v>0</v>
      </c>
      <c r="E3295" s="24" t="str">
        <f t="shared" si="105"/>
        <v>01/16/2019 04:00:00 AM</v>
      </c>
      <c r="F3295" s="23" t="str">
        <f t="shared" si="106"/>
        <v>Jan</v>
      </c>
    </row>
    <row r="3296" spans="1:6" x14ac:dyDescent="0.4">
      <c r="A3296" s="19">
        <f>Électricité!N381</f>
        <v>43481</v>
      </c>
      <c r="B3296" s="18">
        <f>Électricité!O381</f>
        <v>0.20833333333333337</v>
      </c>
      <c r="C3296" s="17">
        <f>Électricité!P381</f>
        <v>0</v>
      </c>
      <c r="D3296" s="17">
        <f>Électricité!S381</f>
        <v>0</v>
      </c>
      <c r="E3296" s="24" t="str">
        <f t="shared" si="105"/>
        <v>01/16/2019 05:00:00 AM</v>
      </c>
      <c r="F3296" s="23" t="str">
        <f t="shared" si="106"/>
        <v>Jan</v>
      </c>
    </row>
    <row r="3297" spans="1:6" x14ac:dyDescent="0.4">
      <c r="A3297" s="19">
        <f>Électricité!N382</f>
        <v>43481</v>
      </c>
      <c r="B3297" s="18">
        <f>Électricité!O382</f>
        <v>0.25</v>
      </c>
      <c r="C3297" s="17">
        <f>Électricité!P382</f>
        <v>0</v>
      </c>
      <c r="D3297" s="17">
        <f>Électricité!S382</f>
        <v>0</v>
      </c>
      <c r="E3297" s="24" t="str">
        <f t="shared" si="105"/>
        <v>01/16/2019 06:00:00 AM</v>
      </c>
      <c r="F3297" s="23" t="str">
        <f t="shared" si="106"/>
        <v>Jan</v>
      </c>
    </row>
    <row r="3298" spans="1:6" x14ac:dyDescent="0.4">
      <c r="A3298" s="19">
        <f>Électricité!N383</f>
        <v>43481</v>
      </c>
      <c r="B3298" s="18">
        <f>Électricité!O383</f>
        <v>0.29166666666666669</v>
      </c>
      <c r="C3298" s="17">
        <f>Électricité!P383</f>
        <v>0</v>
      </c>
      <c r="D3298" s="17">
        <f>Électricité!S383</f>
        <v>0</v>
      </c>
      <c r="E3298" s="24" t="str">
        <f t="shared" si="105"/>
        <v>01/16/2019 07:00:00 AM</v>
      </c>
      <c r="F3298" s="23" t="str">
        <f t="shared" si="106"/>
        <v>Jan</v>
      </c>
    </row>
    <row r="3299" spans="1:6" x14ac:dyDescent="0.4">
      <c r="A3299" s="19">
        <f>Électricité!N384</f>
        <v>43481</v>
      </c>
      <c r="B3299" s="18">
        <f>Électricité!O384</f>
        <v>0.33333333333333337</v>
      </c>
      <c r="C3299" s="17">
        <f>Électricité!P384</f>
        <v>0</v>
      </c>
      <c r="D3299" s="17">
        <f>Électricité!S384</f>
        <v>0</v>
      </c>
      <c r="E3299" s="24" t="str">
        <f t="shared" si="105"/>
        <v>01/16/2019 08:00:00 AM</v>
      </c>
      <c r="F3299" s="23" t="str">
        <f t="shared" si="106"/>
        <v>Jan</v>
      </c>
    </row>
    <row r="3300" spans="1:6" x14ac:dyDescent="0.4">
      <c r="A3300" s="19">
        <f>Électricité!N385</f>
        <v>43481</v>
      </c>
      <c r="B3300" s="18">
        <f>Électricité!O385</f>
        <v>0.375</v>
      </c>
      <c r="C3300" s="17">
        <f>Électricité!P385</f>
        <v>0</v>
      </c>
      <c r="D3300" s="17">
        <f>Électricité!S385</f>
        <v>0</v>
      </c>
      <c r="E3300" s="24" t="str">
        <f t="shared" si="105"/>
        <v>01/16/2019 09:00:00 AM</v>
      </c>
      <c r="F3300" s="23" t="str">
        <f t="shared" si="106"/>
        <v>Jan</v>
      </c>
    </row>
    <row r="3301" spans="1:6" x14ac:dyDescent="0.4">
      <c r="A3301" s="19">
        <f>Électricité!N386</f>
        <v>43481</v>
      </c>
      <c r="B3301" s="18">
        <f>Électricité!O386</f>
        <v>0.41666666666666669</v>
      </c>
      <c r="C3301" s="17">
        <f>Électricité!P386</f>
        <v>0</v>
      </c>
      <c r="D3301" s="17">
        <f>Électricité!S386</f>
        <v>0</v>
      </c>
      <c r="E3301" s="24" t="str">
        <f t="shared" si="105"/>
        <v>01/16/2019 10:00:00 AM</v>
      </c>
      <c r="F3301" s="23" t="str">
        <f t="shared" si="106"/>
        <v>Jan</v>
      </c>
    </row>
    <row r="3302" spans="1:6" x14ac:dyDescent="0.4">
      <c r="A3302" s="19">
        <f>Électricité!N387</f>
        <v>43481</v>
      </c>
      <c r="B3302" s="18">
        <f>Électricité!O387</f>
        <v>0.45833333333333337</v>
      </c>
      <c r="C3302" s="17">
        <f>Électricité!P387</f>
        <v>0</v>
      </c>
      <c r="D3302" s="17">
        <f>Électricité!S387</f>
        <v>0</v>
      </c>
      <c r="E3302" s="24" t="str">
        <f t="shared" si="105"/>
        <v>01/16/2019 11:00:00 AM</v>
      </c>
      <c r="F3302" s="23" t="str">
        <f t="shared" si="106"/>
        <v>Jan</v>
      </c>
    </row>
    <row r="3303" spans="1:6" x14ac:dyDescent="0.4">
      <c r="A3303" s="19">
        <f>Électricité!N388</f>
        <v>43481</v>
      </c>
      <c r="B3303" s="18">
        <f>Électricité!O388</f>
        <v>0.50000000000000011</v>
      </c>
      <c r="C3303" s="17">
        <f>Électricité!P388</f>
        <v>0</v>
      </c>
      <c r="D3303" s="17">
        <f>Électricité!S388</f>
        <v>0</v>
      </c>
      <c r="E3303" s="24" t="str">
        <f t="shared" si="105"/>
        <v>01/16/2019 12:00:00 PM</v>
      </c>
      <c r="F3303" s="23" t="str">
        <f t="shared" si="106"/>
        <v>Jan</v>
      </c>
    </row>
    <row r="3304" spans="1:6" x14ac:dyDescent="0.4">
      <c r="A3304" s="19">
        <f>Électricité!N389</f>
        <v>43481</v>
      </c>
      <c r="B3304" s="18">
        <f>Électricité!O389</f>
        <v>0.54166666666666674</v>
      </c>
      <c r="C3304" s="17">
        <f>Électricité!P389</f>
        <v>0</v>
      </c>
      <c r="D3304" s="17">
        <f>Électricité!S389</f>
        <v>0</v>
      </c>
      <c r="E3304" s="24" t="str">
        <f t="shared" si="105"/>
        <v>01/16/2019 01:00:00 PM</v>
      </c>
      <c r="F3304" s="23" t="str">
        <f t="shared" si="106"/>
        <v>Jan</v>
      </c>
    </row>
    <row r="3305" spans="1:6" x14ac:dyDescent="0.4">
      <c r="A3305" s="19">
        <f>Électricité!N390</f>
        <v>43481</v>
      </c>
      <c r="B3305" s="18">
        <f>Électricité!O390</f>
        <v>0.58333333333333337</v>
      </c>
      <c r="C3305" s="17">
        <f>Électricité!P390</f>
        <v>0</v>
      </c>
      <c r="D3305" s="17">
        <f>Électricité!S390</f>
        <v>0</v>
      </c>
      <c r="E3305" s="24" t="str">
        <f t="shared" si="105"/>
        <v>01/16/2019 02:00:00 PM</v>
      </c>
      <c r="F3305" s="23" t="str">
        <f t="shared" si="106"/>
        <v>Jan</v>
      </c>
    </row>
    <row r="3306" spans="1:6" x14ac:dyDescent="0.4">
      <c r="A3306" s="19">
        <f>Électricité!N391</f>
        <v>43481</v>
      </c>
      <c r="B3306" s="18">
        <f>Électricité!O391</f>
        <v>0.62500000000000011</v>
      </c>
      <c r="C3306" s="17">
        <f>Électricité!P391</f>
        <v>0</v>
      </c>
      <c r="D3306" s="17">
        <f>Électricité!S391</f>
        <v>0</v>
      </c>
      <c r="E3306" s="24" t="str">
        <f t="shared" si="105"/>
        <v>01/16/2019 03:00:00 PM</v>
      </c>
      <c r="F3306" s="23" t="str">
        <f t="shared" si="106"/>
        <v>Jan</v>
      </c>
    </row>
    <row r="3307" spans="1:6" x14ac:dyDescent="0.4">
      <c r="A3307" s="19">
        <f>Électricité!N392</f>
        <v>43481</v>
      </c>
      <c r="B3307" s="18">
        <f>Électricité!O392</f>
        <v>0.66666666666666674</v>
      </c>
      <c r="C3307" s="17">
        <f>Électricité!P392</f>
        <v>0</v>
      </c>
      <c r="D3307" s="17">
        <f>Électricité!S392</f>
        <v>0</v>
      </c>
      <c r="E3307" s="24" t="str">
        <f t="shared" si="105"/>
        <v>01/16/2019 04:00:00 PM</v>
      </c>
      <c r="F3307" s="23" t="str">
        <f t="shared" si="106"/>
        <v>Jan</v>
      </c>
    </row>
    <row r="3308" spans="1:6" x14ac:dyDescent="0.4">
      <c r="A3308" s="19">
        <f>Électricité!N393</f>
        <v>43481</v>
      </c>
      <c r="B3308" s="18">
        <f>Électricité!O393</f>
        <v>0.70833333333333337</v>
      </c>
      <c r="C3308" s="17">
        <f>Électricité!P393</f>
        <v>0</v>
      </c>
      <c r="D3308" s="17">
        <f>Électricité!S393</f>
        <v>0</v>
      </c>
      <c r="E3308" s="24" t="str">
        <f t="shared" si="105"/>
        <v>01/16/2019 05:00:00 PM</v>
      </c>
      <c r="F3308" s="23" t="str">
        <f t="shared" si="106"/>
        <v>Jan</v>
      </c>
    </row>
    <row r="3309" spans="1:6" x14ac:dyDescent="0.4">
      <c r="A3309" s="19">
        <f>Électricité!N394</f>
        <v>43481</v>
      </c>
      <c r="B3309" s="18">
        <f>Électricité!O394</f>
        <v>0.75000000000000011</v>
      </c>
      <c r="C3309" s="17">
        <f>Électricité!P394</f>
        <v>0</v>
      </c>
      <c r="D3309" s="17">
        <f>Électricité!S394</f>
        <v>0</v>
      </c>
      <c r="E3309" s="24" t="str">
        <f t="shared" si="105"/>
        <v>01/16/2019 06:00:00 PM</v>
      </c>
      <c r="F3309" s="23" t="str">
        <f t="shared" si="106"/>
        <v>Jan</v>
      </c>
    </row>
    <row r="3310" spans="1:6" x14ac:dyDescent="0.4">
      <c r="A3310" s="19">
        <f>Électricité!N395</f>
        <v>43481</v>
      </c>
      <c r="B3310" s="18">
        <f>Électricité!O395</f>
        <v>0.79166666666666674</v>
      </c>
      <c r="C3310" s="17">
        <f>Électricité!P395</f>
        <v>0</v>
      </c>
      <c r="D3310" s="17">
        <f>Électricité!S395</f>
        <v>0</v>
      </c>
      <c r="E3310" s="24" t="str">
        <f t="shared" si="105"/>
        <v>01/16/2019 07:00:00 PM</v>
      </c>
      <c r="F3310" s="23" t="str">
        <f t="shared" si="106"/>
        <v>Jan</v>
      </c>
    </row>
    <row r="3311" spans="1:6" x14ac:dyDescent="0.4">
      <c r="A3311" s="19">
        <f>Électricité!N396</f>
        <v>43481</v>
      </c>
      <c r="B3311" s="18">
        <f>Électricité!O396</f>
        <v>0.83333333333333337</v>
      </c>
      <c r="C3311" s="17">
        <f>Électricité!P396</f>
        <v>0</v>
      </c>
      <c r="D3311" s="17">
        <f>Électricité!S396</f>
        <v>0</v>
      </c>
      <c r="E3311" s="24" t="str">
        <f t="shared" si="105"/>
        <v>01/16/2019 08:00:00 PM</v>
      </c>
      <c r="F3311" s="23" t="str">
        <f t="shared" si="106"/>
        <v>Jan</v>
      </c>
    </row>
    <row r="3312" spans="1:6" x14ac:dyDescent="0.4">
      <c r="A3312" s="19">
        <f>Électricité!N397</f>
        <v>43481</v>
      </c>
      <c r="B3312" s="18">
        <f>Électricité!O397</f>
        <v>0.87500000000000011</v>
      </c>
      <c r="C3312" s="17">
        <f>Électricité!P397</f>
        <v>0</v>
      </c>
      <c r="D3312" s="17">
        <f>Électricité!S397</f>
        <v>0</v>
      </c>
      <c r="E3312" s="24" t="str">
        <f t="shared" si="105"/>
        <v>01/16/2019 09:00:00 PM</v>
      </c>
      <c r="F3312" s="23" t="str">
        <f t="shared" si="106"/>
        <v>Jan</v>
      </c>
    </row>
    <row r="3313" spans="1:6" x14ac:dyDescent="0.4">
      <c r="A3313" s="19">
        <f>Électricité!N398</f>
        <v>43481</v>
      </c>
      <c r="B3313" s="18">
        <f>Électricité!O398</f>
        <v>0.91666666666666674</v>
      </c>
      <c r="C3313" s="17">
        <f>Électricité!P398</f>
        <v>0</v>
      </c>
      <c r="D3313" s="17">
        <f>Électricité!S398</f>
        <v>0</v>
      </c>
      <c r="E3313" s="24" t="str">
        <f t="shared" si="105"/>
        <v>01/16/2019 10:00:00 PM</v>
      </c>
      <c r="F3313" s="23" t="str">
        <f t="shared" si="106"/>
        <v>Jan</v>
      </c>
    </row>
    <row r="3314" spans="1:6" x14ac:dyDescent="0.4">
      <c r="A3314" s="19">
        <f>Électricité!N399</f>
        <v>43481</v>
      </c>
      <c r="B3314" s="18">
        <f>Électricité!O399</f>
        <v>0.95833333333333337</v>
      </c>
      <c r="C3314" s="17">
        <f>Électricité!P399</f>
        <v>0</v>
      </c>
      <c r="D3314" s="17">
        <f>Électricité!S399</f>
        <v>0</v>
      </c>
      <c r="E3314" s="24" t="str">
        <f t="shared" si="105"/>
        <v>01/16/2019 11:00:00 PM</v>
      </c>
      <c r="F3314" s="23" t="str">
        <f t="shared" si="106"/>
        <v>Jan</v>
      </c>
    </row>
    <row r="3315" spans="1:6" x14ac:dyDescent="0.4">
      <c r="A3315" s="19">
        <f>Électricité!N400</f>
        <v>43482</v>
      </c>
      <c r="B3315" s="18">
        <f>Électricité!O400</f>
        <v>3.1225022567582528E-17</v>
      </c>
      <c r="C3315" s="17">
        <f>Électricité!P400</f>
        <v>0</v>
      </c>
      <c r="D3315" s="17">
        <f>Électricité!S400</f>
        <v>0</v>
      </c>
      <c r="E3315" s="24" t="str">
        <f t="shared" si="105"/>
        <v>01/17/2019 12:00:00 AM</v>
      </c>
      <c r="F3315" s="23" t="str">
        <f t="shared" si="106"/>
        <v>Jan</v>
      </c>
    </row>
    <row r="3316" spans="1:6" x14ac:dyDescent="0.4">
      <c r="A3316" s="19">
        <f>Électricité!N401</f>
        <v>43482</v>
      </c>
      <c r="B3316" s="18">
        <f>Électricité!O401</f>
        <v>4.1666666666666699E-2</v>
      </c>
      <c r="C3316" s="17">
        <f>Électricité!P401</f>
        <v>0</v>
      </c>
      <c r="D3316" s="17">
        <f>Électricité!S401</f>
        <v>0</v>
      </c>
      <c r="E3316" s="24" t="str">
        <f t="shared" ref="E3316:E3379" si="107">CONCATENATE(TEXT(A3316,"mm/dd/yyyy")," ",TEXT(B3316,"hh:mm:ss AM/PM"))</f>
        <v>01/17/2019 01:00:00 AM</v>
      </c>
      <c r="F3316" s="23" t="str">
        <f t="shared" si="106"/>
        <v>Jan</v>
      </c>
    </row>
    <row r="3317" spans="1:6" x14ac:dyDescent="0.4">
      <c r="A3317" s="19">
        <f>Électricité!N402</f>
        <v>43482</v>
      </c>
      <c r="B3317" s="18">
        <f>Électricité!O402</f>
        <v>8.333333333333337E-2</v>
      </c>
      <c r="C3317" s="17">
        <f>Électricité!P402</f>
        <v>0</v>
      </c>
      <c r="D3317" s="17">
        <f>Électricité!S402</f>
        <v>0</v>
      </c>
      <c r="E3317" s="24" t="str">
        <f t="shared" si="107"/>
        <v>01/17/2019 02:00:00 AM</v>
      </c>
      <c r="F3317" s="23" t="str">
        <f t="shared" si="106"/>
        <v>Jan</v>
      </c>
    </row>
    <row r="3318" spans="1:6" x14ac:dyDescent="0.4">
      <c r="A3318" s="19">
        <f>Électricité!N403</f>
        <v>43482</v>
      </c>
      <c r="B3318" s="18">
        <f>Électricité!O403</f>
        <v>0.12500000000000006</v>
      </c>
      <c r="C3318" s="17">
        <f>Électricité!P403</f>
        <v>0</v>
      </c>
      <c r="D3318" s="17">
        <f>Électricité!S403</f>
        <v>0</v>
      </c>
      <c r="E3318" s="24" t="str">
        <f t="shared" si="107"/>
        <v>01/17/2019 03:00:00 AM</v>
      </c>
      <c r="F3318" s="23" t="str">
        <f t="shared" si="106"/>
        <v>Jan</v>
      </c>
    </row>
    <row r="3319" spans="1:6" x14ac:dyDescent="0.4">
      <c r="A3319" s="19">
        <f>Électricité!N404</f>
        <v>43482</v>
      </c>
      <c r="B3319" s="18">
        <f>Électricité!O404</f>
        <v>0.16666666666666669</v>
      </c>
      <c r="C3319" s="17">
        <f>Électricité!P404</f>
        <v>0</v>
      </c>
      <c r="D3319" s="17">
        <f>Électricité!S404</f>
        <v>0</v>
      </c>
      <c r="E3319" s="24" t="str">
        <f t="shared" si="107"/>
        <v>01/17/2019 04:00:00 AM</v>
      </c>
      <c r="F3319" s="23" t="str">
        <f t="shared" si="106"/>
        <v>Jan</v>
      </c>
    </row>
    <row r="3320" spans="1:6" x14ac:dyDescent="0.4">
      <c r="A3320" s="19">
        <f>Électricité!N405</f>
        <v>43482</v>
      </c>
      <c r="B3320" s="18">
        <f>Électricité!O405</f>
        <v>0.20833333333333337</v>
      </c>
      <c r="C3320" s="17">
        <f>Électricité!P405</f>
        <v>0</v>
      </c>
      <c r="D3320" s="17">
        <f>Électricité!S405</f>
        <v>0</v>
      </c>
      <c r="E3320" s="24" t="str">
        <f t="shared" si="107"/>
        <v>01/17/2019 05:00:00 AM</v>
      </c>
      <c r="F3320" s="23" t="str">
        <f t="shared" si="106"/>
        <v>Jan</v>
      </c>
    </row>
    <row r="3321" spans="1:6" x14ac:dyDescent="0.4">
      <c r="A3321" s="19">
        <f>Électricité!N406</f>
        <v>43482</v>
      </c>
      <c r="B3321" s="18">
        <f>Électricité!O406</f>
        <v>0.25</v>
      </c>
      <c r="C3321" s="17">
        <f>Électricité!P406</f>
        <v>0</v>
      </c>
      <c r="D3321" s="17">
        <f>Électricité!S406</f>
        <v>0</v>
      </c>
      <c r="E3321" s="24" t="str">
        <f t="shared" si="107"/>
        <v>01/17/2019 06:00:00 AM</v>
      </c>
      <c r="F3321" s="23" t="str">
        <f t="shared" si="106"/>
        <v>Jan</v>
      </c>
    </row>
    <row r="3322" spans="1:6" x14ac:dyDescent="0.4">
      <c r="A3322" s="19">
        <f>Électricité!N407</f>
        <v>43482</v>
      </c>
      <c r="B3322" s="18">
        <f>Électricité!O407</f>
        <v>0.29166666666666669</v>
      </c>
      <c r="C3322" s="17">
        <f>Électricité!P407</f>
        <v>0</v>
      </c>
      <c r="D3322" s="17">
        <f>Électricité!S407</f>
        <v>0</v>
      </c>
      <c r="E3322" s="24" t="str">
        <f t="shared" si="107"/>
        <v>01/17/2019 07:00:00 AM</v>
      </c>
      <c r="F3322" s="23" t="str">
        <f t="shared" si="106"/>
        <v>Jan</v>
      </c>
    </row>
    <row r="3323" spans="1:6" x14ac:dyDescent="0.4">
      <c r="A3323" s="19">
        <f>Électricité!N408</f>
        <v>43482</v>
      </c>
      <c r="B3323" s="18">
        <f>Électricité!O408</f>
        <v>0.33333333333333337</v>
      </c>
      <c r="C3323" s="17">
        <f>Électricité!P408</f>
        <v>0</v>
      </c>
      <c r="D3323" s="17">
        <f>Électricité!S408</f>
        <v>0</v>
      </c>
      <c r="E3323" s="24" t="str">
        <f t="shared" si="107"/>
        <v>01/17/2019 08:00:00 AM</v>
      </c>
      <c r="F3323" s="23" t="str">
        <f t="shared" si="106"/>
        <v>Jan</v>
      </c>
    </row>
    <row r="3324" spans="1:6" x14ac:dyDescent="0.4">
      <c r="A3324" s="19">
        <f>Électricité!N409</f>
        <v>43482</v>
      </c>
      <c r="B3324" s="18">
        <f>Électricité!O409</f>
        <v>0.375</v>
      </c>
      <c r="C3324" s="17">
        <f>Électricité!P409</f>
        <v>0</v>
      </c>
      <c r="D3324" s="17">
        <f>Électricité!S409</f>
        <v>0</v>
      </c>
      <c r="E3324" s="24" t="str">
        <f t="shared" si="107"/>
        <v>01/17/2019 09:00:00 AM</v>
      </c>
      <c r="F3324" s="23" t="str">
        <f t="shared" si="106"/>
        <v>Jan</v>
      </c>
    </row>
    <row r="3325" spans="1:6" x14ac:dyDescent="0.4">
      <c r="A3325" s="19">
        <f>Électricité!N410</f>
        <v>43482</v>
      </c>
      <c r="B3325" s="18">
        <f>Électricité!O410</f>
        <v>0.41666666666666669</v>
      </c>
      <c r="C3325" s="17">
        <f>Électricité!P410</f>
        <v>0</v>
      </c>
      <c r="D3325" s="17">
        <f>Électricité!S410</f>
        <v>0</v>
      </c>
      <c r="E3325" s="24" t="str">
        <f t="shared" si="107"/>
        <v>01/17/2019 10:00:00 AM</v>
      </c>
      <c r="F3325" s="23" t="str">
        <f t="shared" si="106"/>
        <v>Jan</v>
      </c>
    </row>
    <row r="3326" spans="1:6" x14ac:dyDescent="0.4">
      <c r="A3326" s="19">
        <f>Électricité!N411</f>
        <v>43482</v>
      </c>
      <c r="B3326" s="18">
        <f>Électricité!O411</f>
        <v>0.45833333333333337</v>
      </c>
      <c r="C3326" s="17">
        <f>Électricité!P411</f>
        <v>0</v>
      </c>
      <c r="D3326" s="17">
        <f>Électricité!S411</f>
        <v>0</v>
      </c>
      <c r="E3326" s="24" t="str">
        <f t="shared" si="107"/>
        <v>01/17/2019 11:00:00 AM</v>
      </c>
      <c r="F3326" s="23" t="str">
        <f t="shared" si="106"/>
        <v>Jan</v>
      </c>
    </row>
    <row r="3327" spans="1:6" x14ac:dyDescent="0.4">
      <c r="A3327" s="19">
        <f>Électricité!N412</f>
        <v>43482</v>
      </c>
      <c r="B3327" s="18">
        <f>Électricité!O412</f>
        <v>0.50000000000000011</v>
      </c>
      <c r="C3327" s="17">
        <f>Électricité!P412</f>
        <v>0</v>
      </c>
      <c r="D3327" s="17">
        <f>Électricité!S412</f>
        <v>0</v>
      </c>
      <c r="E3327" s="24" t="str">
        <f t="shared" si="107"/>
        <v>01/17/2019 12:00:00 PM</v>
      </c>
      <c r="F3327" s="23" t="str">
        <f t="shared" si="106"/>
        <v>Jan</v>
      </c>
    </row>
    <row r="3328" spans="1:6" x14ac:dyDescent="0.4">
      <c r="A3328" s="19">
        <f>Électricité!N413</f>
        <v>43482</v>
      </c>
      <c r="B3328" s="18">
        <f>Électricité!O413</f>
        <v>0.54166666666666674</v>
      </c>
      <c r="C3328" s="17">
        <f>Électricité!P413</f>
        <v>0</v>
      </c>
      <c r="D3328" s="17">
        <f>Électricité!S413</f>
        <v>0</v>
      </c>
      <c r="E3328" s="24" t="str">
        <f t="shared" si="107"/>
        <v>01/17/2019 01:00:00 PM</v>
      </c>
      <c r="F3328" s="23" t="str">
        <f t="shared" si="106"/>
        <v>Jan</v>
      </c>
    </row>
    <row r="3329" spans="1:6" x14ac:dyDescent="0.4">
      <c r="A3329" s="19">
        <f>Électricité!N414</f>
        <v>43482</v>
      </c>
      <c r="B3329" s="18">
        <f>Électricité!O414</f>
        <v>0.58333333333333337</v>
      </c>
      <c r="C3329" s="17">
        <f>Électricité!P414</f>
        <v>0</v>
      </c>
      <c r="D3329" s="17">
        <f>Électricité!S414</f>
        <v>0</v>
      </c>
      <c r="E3329" s="24" t="str">
        <f t="shared" si="107"/>
        <v>01/17/2019 02:00:00 PM</v>
      </c>
      <c r="F3329" s="23" t="str">
        <f t="shared" si="106"/>
        <v>Jan</v>
      </c>
    </row>
    <row r="3330" spans="1:6" x14ac:dyDescent="0.4">
      <c r="A3330" s="19">
        <f>Électricité!N415</f>
        <v>43482</v>
      </c>
      <c r="B3330" s="18">
        <f>Électricité!O415</f>
        <v>0.62500000000000011</v>
      </c>
      <c r="C3330" s="17">
        <f>Électricité!P415</f>
        <v>0</v>
      </c>
      <c r="D3330" s="17">
        <f>Électricité!S415</f>
        <v>0</v>
      </c>
      <c r="E3330" s="24" t="str">
        <f t="shared" si="107"/>
        <v>01/17/2019 03:00:00 PM</v>
      </c>
      <c r="F3330" s="23" t="str">
        <f t="shared" si="106"/>
        <v>Jan</v>
      </c>
    </row>
    <row r="3331" spans="1:6" x14ac:dyDescent="0.4">
      <c r="A3331" s="19">
        <f>Électricité!N416</f>
        <v>43482</v>
      </c>
      <c r="B3331" s="18">
        <f>Électricité!O416</f>
        <v>0.66666666666666674</v>
      </c>
      <c r="C3331" s="17">
        <f>Électricité!P416</f>
        <v>0</v>
      </c>
      <c r="D3331" s="17">
        <f>Électricité!S416</f>
        <v>0</v>
      </c>
      <c r="E3331" s="24" t="str">
        <f t="shared" si="107"/>
        <v>01/17/2019 04:00:00 PM</v>
      </c>
      <c r="F3331" s="23" t="str">
        <f t="shared" ref="F3331:F3394" si="108">TEXT(A3331,"mmm")</f>
        <v>Jan</v>
      </c>
    </row>
    <row r="3332" spans="1:6" x14ac:dyDescent="0.4">
      <c r="A3332" s="19">
        <f>Électricité!N417</f>
        <v>43482</v>
      </c>
      <c r="B3332" s="18">
        <f>Électricité!O417</f>
        <v>0.70833333333333337</v>
      </c>
      <c r="C3332" s="17">
        <f>Électricité!P417</f>
        <v>0</v>
      </c>
      <c r="D3332" s="17">
        <f>Électricité!S417</f>
        <v>0</v>
      </c>
      <c r="E3332" s="24" t="str">
        <f t="shared" si="107"/>
        <v>01/17/2019 05:00:00 PM</v>
      </c>
      <c r="F3332" s="23" t="str">
        <f t="shared" si="108"/>
        <v>Jan</v>
      </c>
    </row>
    <row r="3333" spans="1:6" x14ac:dyDescent="0.4">
      <c r="A3333" s="19">
        <f>Électricité!N418</f>
        <v>43482</v>
      </c>
      <c r="B3333" s="18">
        <f>Électricité!O418</f>
        <v>0.75000000000000011</v>
      </c>
      <c r="C3333" s="17">
        <f>Électricité!P418</f>
        <v>0</v>
      </c>
      <c r="D3333" s="17">
        <f>Électricité!S418</f>
        <v>0</v>
      </c>
      <c r="E3333" s="24" t="str">
        <f t="shared" si="107"/>
        <v>01/17/2019 06:00:00 PM</v>
      </c>
      <c r="F3333" s="23" t="str">
        <f t="shared" si="108"/>
        <v>Jan</v>
      </c>
    </row>
    <row r="3334" spans="1:6" x14ac:dyDescent="0.4">
      <c r="A3334" s="19">
        <f>Électricité!N419</f>
        <v>43482</v>
      </c>
      <c r="B3334" s="18">
        <f>Électricité!O419</f>
        <v>0.79166666666666674</v>
      </c>
      <c r="C3334" s="17">
        <f>Électricité!P419</f>
        <v>0</v>
      </c>
      <c r="D3334" s="17">
        <f>Électricité!S419</f>
        <v>0</v>
      </c>
      <c r="E3334" s="24" t="str">
        <f t="shared" si="107"/>
        <v>01/17/2019 07:00:00 PM</v>
      </c>
      <c r="F3334" s="23" t="str">
        <f t="shared" si="108"/>
        <v>Jan</v>
      </c>
    </row>
    <row r="3335" spans="1:6" x14ac:dyDescent="0.4">
      <c r="A3335" s="19">
        <f>Électricité!N420</f>
        <v>43482</v>
      </c>
      <c r="B3335" s="18">
        <f>Électricité!O420</f>
        <v>0.83333333333333337</v>
      </c>
      <c r="C3335" s="17">
        <f>Électricité!P420</f>
        <v>0</v>
      </c>
      <c r="D3335" s="17">
        <f>Électricité!S420</f>
        <v>0</v>
      </c>
      <c r="E3335" s="24" t="str">
        <f t="shared" si="107"/>
        <v>01/17/2019 08:00:00 PM</v>
      </c>
      <c r="F3335" s="23" t="str">
        <f t="shared" si="108"/>
        <v>Jan</v>
      </c>
    </row>
    <row r="3336" spans="1:6" x14ac:dyDescent="0.4">
      <c r="A3336" s="19">
        <f>Électricité!N421</f>
        <v>43482</v>
      </c>
      <c r="B3336" s="18">
        <f>Électricité!O421</f>
        <v>0.87500000000000011</v>
      </c>
      <c r="C3336" s="17">
        <f>Électricité!P421</f>
        <v>0</v>
      </c>
      <c r="D3336" s="17">
        <f>Électricité!S421</f>
        <v>0</v>
      </c>
      <c r="E3336" s="24" t="str">
        <f t="shared" si="107"/>
        <v>01/17/2019 09:00:00 PM</v>
      </c>
      <c r="F3336" s="23" t="str">
        <f t="shared" si="108"/>
        <v>Jan</v>
      </c>
    </row>
    <row r="3337" spans="1:6" x14ac:dyDescent="0.4">
      <c r="A3337" s="19">
        <f>Électricité!N422</f>
        <v>43482</v>
      </c>
      <c r="B3337" s="18">
        <f>Électricité!O422</f>
        <v>0.91666666666666674</v>
      </c>
      <c r="C3337" s="17">
        <f>Électricité!P422</f>
        <v>0</v>
      </c>
      <c r="D3337" s="17">
        <f>Électricité!S422</f>
        <v>0</v>
      </c>
      <c r="E3337" s="24" t="str">
        <f t="shared" si="107"/>
        <v>01/17/2019 10:00:00 PM</v>
      </c>
      <c r="F3337" s="23" t="str">
        <f t="shared" si="108"/>
        <v>Jan</v>
      </c>
    </row>
    <row r="3338" spans="1:6" x14ac:dyDescent="0.4">
      <c r="A3338" s="19">
        <f>Électricité!N423</f>
        <v>43482</v>
      </c>
      <c r="B3338" s="18">
        <f>Électricité!O423</f>
        <v>0.95833333333333337</v>
      </c>
      <c r="C3338" s="17">
        <f>Électricité!P423</f>
        <v>0</v>
      </c>
      <c r="D3338" s="17">
        <f>Électricité!S423</f>
        <v>0</v>
      </c>
      <c r="E3338" s="24" t="str">
        <f t="shared" si="107"/>
        <v>01/17/2019 11:00:00 PM</v>
      </c>
      <c r="F3338" s="23" t="str">
        <f t="shared" si="108"/>
        <v>Jan</v>
      </c>
    </row>
    <row r="3339" spans="1:6" x14ac:dyDescent="0.4">
      <c r="A3339" s="19">
        <f>Électricité!N424</f>
        <v>43483</v>
      </c>
      <c r="B3339" s="18">
        <f>Électricité!O424</f>
        <v>3.1225022567582528E-17</v>
      </c>
      <c r="C3339" s="17">
        <f>Électricité!P424</f>
        <v>0</v>
      </c>
      <c r="D3339" s="17">
        <f>Électricité!S424</f>
        <v>0</v>
      </c>
      <c r="E3339" s="24" t="str">
        <f t="shared" si="107"/>
        <v>01/18/2019 12:00:00 AM</v>
      </c>
      <c r="F3339" s="23" t="str">
        <f t="shared" si="108"/>
        <v>Jan</v>
      </c>
    </row>
    <row r="3340" spans="1:6" x14ac:dyDescent="0.4">
      <c r="A3340" s="19">
        <f>Électricité!N425</f>
        <v>43483</v>
      </c>
      <c r="B3340" s="18">
        <f>Électricité!O425</f>
        <v>4.1666666666666699E-2</v>
      </c>
      <c r="C3340" s="17">
        <f>Électricité!P425</f>
        <v>0</v>
      </c>
      <c r="D3340" s="17">
        <f>Électricité!S425</f>
        <v>0</v>
      </c>
      <c r="E3340" s="24" t="str">
        <f t="shared" si="107"/>
        <v>01/18/2019 01:00:00 AM</v>
      </c>
      <c r="F3340" s="23" t="str">
        <f t="shared" si="108"/>
        <v>Jan</v>
      </c>
    </row>
    <row r="3341" spans="1:6" x14ac:dyDescent="0.4">
      <c r="A3341" s="19">
        <f>Électricité!N426</f>
        <v>43483</v>
      </c>
      <c r="B3341" s="18">
        <f>Électricité!O426</f>
        <v>8.333333333333337E-2</v>
      </c>
      <c r="C3341" s="17">
        <f>Électricité!P426</f>
        <v>0</v>
      </c>
      <c r="D3341" s="17">
        <f>Électricité!S426</f>
        <v>0</v>
      </c>
      <c r="E3341" s="24" t="str">
        <f t="shared" si="107"/>
        <v>01/18/2019 02:00:00 AM</v>
      </c>
      <c r="F3341" s="23" t="str">
        <f t="shared" si="108"/>
        <v>Jan</v>
      </c>
    </row>
    <row r="3342" spans="1:6" x14ac:dyDescent="0.4">
      <c r="A3342" s="19">
        <f>Électricité!N427</f>
        <v>43483</v>
      </c>
      <c r="B3342" s="18">
        <f>Électricité!O427</f>
        <v>0.12500000000000006</v>
      </c>
      <c r="C3342" s="17">
        <f>Électricité!P427</f>
        <v>0</v>
      </c>
      <c r="D3342" s="17">
        <f>Électricité!S427</f>
        <v>0</v>
      </c>
      <c r="E3342" s="24" t="str">
        <f t="shared" si="107"/>
        <v>01/18/2019 03:00:00 AM</v>
      </c>
      <c r="F3342" s="23" t="str">
        <f t="shared" si="108"/>
        <v>Jan</v>
      </c>
    </row>
    <row r="3343" spans="1:6" x14ac:dyDescent="0.4">
      <c r="A3343" s="19">
        <f>Électricité!N428</f>
        <v>43483</v>
      </c>
      <c r="B3343" s="18">
        <f>Électricité!O428</f>
        <v>0.16666666666666669</v>
      </c>
      <c r="C3343" s="17">
        <f>Électricité!P428</f>
        <v>0</v>
      </c>
      <c r="D3343" s="17">
        <f>Électricité!S428</f>
        <v>0</v>
      </c>
      <c r="E3343" s="24" t="str">
        <f t="shared" si="107"/>
        <v>01/18/2019 04:00:00 AM</v>
      </c>
      <c r="F3343" s="23" t="str">
        <f t="shared" si="108"/>
        <v>Jan</v>
      </c>
    </row>
    <row r="3344" spans="1:6" x14ac:dyDescent="0.4">
      <c r="A3344" s="19">
        <f>Électricité!N429</f>
        <v>43483</v>
      </c>
      <c r="B3344" s="18">
        <f>Électricité!O429</f>
        <v>0.20833333333333337</v>
      </c>
      <c r="C3344" s="17">
        <f>Électricité!P429</f>
        <v>0</v>
      </c>
      <c r="D3344" s="17">
        <f>Électricité!S429</f>
        <v>0</v>
      </c>
      <c r="E3344" s="24" t="str">
        <f t="shared" si="107"/>
        <v>01/18/2019 05:00:00 AM</v>
      </c>
      <c r="F3344" s="23" t="str">
        <f t="shared" si="108"/>
        <v>Jan</v>
      </c>
    </row>
    <row r="3345" spans="1:6" x14ac:dyDescent="0.4">
      <c r="A3345" s="19">
        <f>Électricité!N430</f>
        <v>43483</v>
      </c>
      <c r="B3345" s="18">
        <f>Électricité!O430</f>
        <v>0.25</v>
      </c>
      <c r="C3345" s="17">
        <f>Électricité!P430</f>
        <v>0</v>
      </c>
      <c r="D3345" s="17">
        <f>Électricité!S430</f>
        <v>0</v>
      </c>
      <c r="E3345" s="24" t="str">
        <f t="shared" si="107"/>
        <v>01/18/2019 06:00:00 AM</v>
      </c>
      <c r="F3345" s="23" t="str">
        <f t="shared" si="108"/>
        <v>Jan</v>
      </c>
    </row>
    <row r="3346" spans="1:6" x14ac:dyDescent="0.4">
      <c r="A3346" s="19">
        <f>Électricité!N431</f>
        <v>43483</v>
      </c>
      <c r="B3346" s="18">
        <f>Électricité!O431</f>
        <v>0.29166666666666669</v>
      </c>
      <c r="C3346" s="17">
        <f>Électricité!P431</f>
        <v>0</v>
      </c>
      <c r="D3346" s="17">
        <f>Électricité!S431</f>
        <v>0</v>
      </c>
      <c r="E3346" s="24" t="str">
        <f t="shared" si="107"/>
        <v>01/18/2019 07:00:00 AM</v>
      </c>
      <c r="F3346" s="23" t="str">
        <f t="shared" si="108"/>
        <v>Jan</v>
      </c>
    </row>
    <row r="3347" spans="1:6" x14ac:dyDescent="0.4">
      <c r="A3347" s="19">
        <f>Électricité!N432</f>
        <v>43483</v>
      </c>
      <c r="B3347" s="18">
        <f>Électricité!O432</f>
        <v>0.33333333333333337</v>
      </c>
      <c r="C3347" s="17">
        <f>Électricité!P432</f>
        <v>0</v>
      </c>
      <c r="D3347" s="17">
        <f>Électricité!S432</f>
        <v>0</v>
      </c>
      <c r="E3347" s="24" t="str">
        <f t="shared" si="107"/>
        <v>01/18/2019 08:00:00 AM</v>
      </c>
      <c r="F3347" s="23" t="str">
        <f t="shared" si="108"/>
        <v>Jan</v>
      </c>
    </row>
    <row r="3348" spans="1:6" x14ac:dyDescent="0.4">
      <c r="A3348" s="19">
        <f>Électricité!N433</f>
        <v>43483</v>
      </c>
      <c r="B3348" s="18">
        <f>Électricité!O433</f>
        <v>0.375</v>
      </c>
      <c r="C3348" s="17">
        <f>Électricité!P433</f>
        <v>0</v>
      </c>
      <c r="D3348" s="17">
        <f>Électricité!S433</f>
        <v>0</v>
      </c>
      <c r="E3348" s="24" t="str">
        <f t="shared" si="107"/>
        <v>01/18/2019 09:00:00 AM</v>
      </c>
      <c r="F3348" s="23" t="str">
        <f t="shared" si="108"/>
        <v>Jan</v>
      </c>
    </row>
    <row r="3349" spans="1:6" x14ac:dyDescent="0.4">
      <c r="A3349" s="19">
        <f>Électricité!N434</f>
        <v>43483</v>
      </c>
      <c r="B3349" s="18">
        <f>Électricité!O434</f>
        <v>0.41666666666666669</v>
      </c>
      <c r="C3349" s="17">
        <f>Électricité!P434</f>
        <v>0</v>
      </c>
      <c r="D3349" s="17">
        <f>Électricité!S434</f>
        <v>0</v>
      </c>
      <c r="E3349" s="24" t="str">
        <f t="shared" si="107"/>
        <v>01/18/2019 10:00:00 AM</v>
      </c>
      <c r="F3349" s="23" t="str">
        <f t="shared" si="108"/>
        <v>Jan</v>
      </c>
    </row>
    <row r="3350" spans="1:6" x14ac:dyDescent="0.4">
      <c r="A3350" s="19">
        <f>Électricité!N435</f>
        <v>43483</v>
      </c>
      <c r="B3350" s="18">
        <f>Électricité!O435</f>
        <v>0.45833333333333337</v>
      </c>
      <c r="C3350" s="17">
        <f>Électricité!P435</f>
        <v>0</v>
      </c>
      <c r="D3350" s="17">
        <f>Électricité!S435</f>
        <v>0</v>
      </c>
      <c r="E3350" s="24" t="str">
        <f t="shared" si="107"/>
        <v>01/18/2019 11:00:00 AM</v>
      </c>
      <c r="F3350" s="23" t="str">
        <f t="shared" si="108"/>
        <v>Jan</v>
      </c>
    </row>
    <row r="3351" spans="1:6" x14ac:dyDescent="0.4">
      <c r="A3351" s="19">
        <f>Électricité!N436</f>
        <v>43483</v>
      </c>
      <c r="B3351" s="18">
        <f>Électricité!O436</f>
        <v>0.50000000000000011</v>
      </c>
      <c r="C3351" s="17">
        <f>Électricité!P436</f>
        <v>0</v>
      </c>
      <c r="D3351" s="17">
        <f>Électricité!S436</f>
        <v>0</v>
      </c>
      <c r="E3351" s="24" t="str">
        <f t="shared" si="107"/>
        <v>01/18/2019 12:00:00 PM</v>
      </c>
      <c r="F3351" s="23" t="str">
        <f t="shared" si="108"/>
        <v>Jan</v>
      </c>
    </row>
    <row r="3352" spans="1:6" x14ac:dyDescent="0.4">
      <c r="A3352" s="19">
        <f>Électricité!N437</f>
        <v>43483</v>
      </c>
      <c r="B3352" s="18">
        <f>Électricité!O437</f>
        <v>0.54166666666666674</v>
      </c>
      <c r="C3352" s="17">
        <f>Électricité!P437</f>
        <v>0</v>
      </c>
      <c r="D3352" s="17">
        <f>Électricité!S437</f>
        <v>0</v>
      </c>
      <c r="E3352" s="24" t="str">
        <f t="shared" si="107"/>
        <v>01/18/2019 01:00:00 PM</v>
      </c>
      <c r="F3352" s="23" t="str">
        <f t="shared" si="108"/>
        <v>Jan</v>
      </c>
    </row>
    <row r="3353" spans="1:6" x14ac:dyDescent="0.4">
      <c r="A3353" s="19">
        <f>Électricité!N438</f>
        <v>43483</v>
      </c>
      <c r="B3353" s="18">
        <f>Électricité!O438</f>
        <v>0.58333333333333337</v>
      </c>
      <c r="C3353" s="17">
        <f>Électricité!P438</f>
        <v>0</v>
      </c>
      <c r="D3353" s="17">
        <f>Électricité!S438</f>
        <v>0</v>
      </c>
      <c r="E3353" s="24" t="str">
        <f t="shared" si="107"/>
        <v>01/18/2019 02:00:00 PM</v>
      </c>
      <c r="F3353" s="23" t="str">
        <f t="shared" si="108"/>
        <v>Jan</v>
      </c>
    </row>
    <row r="3354" spans="1:6" x14ac:dyDescent="0.4">
      <c r="A3354" s="19">
        <f>Électricité!N439</f>
        <v>43483</v>
      </c>
      <c r="B3354" s="18">
        <f>Électricité!O439</f>
        <v>0.62500000000000011</v>
      </c>
      <c r="C3354" s="17">
        <f>Électricité!P439</f>
        <v>0</v>
      </c>
      <c r="D3354" s="17">
        <f>Électricité!S439</f>
        <v>0</v>
      </c>
      <c r="E3354" s="24" t="str">
        <f t="shared" si="107"/>
        <v>01/18/2019 03:00:00 PM</v>
      </c>
      <c r="F3354" s="23" t="str">
        <f t="shared" si="108"/>
        <v>Jan</v>
      </c>
    </row>
    <row r="3355" spans="1:6" x14ac:dyDescent="0.4">
      <c r="A3355" s="19">
        <f>Électricité!N440</f>
        <v>43483</v>
      </c>
      <c r="B3355" s="18">
        <f>Électricité!O440</f>
        <v>0.66666666666666674</v>
      </c>
      <c r="C3355" s="17">
        <f>Électricité!P440</f>
        <v>0</v>
      </c>
      <c r="D3355" s="17">
        <f>Électricité!S440</f>
        <v>0</v>
      </c>
      <c r="E3355" s="24" t="str">
        <f t="shared" si="107"/>
        <v>01/18/2019 04:00:00 PM</v>
      </c>
      <c r="F3355" s="23" t="str">
        <f t="shared" si="108"/>
        <v>Jan</v>
      </c>
    </row>
    <row r="3356" spans="1:6" x14ac:dyDescent="0.4">
      <c r="A3356" s="19">
        <f>Électricité!N441</f>
        <v>43483</v>
      </c>
      <c r="B3356" s="18">
        <f>Électricité!O441</f>
        <v>0.70833333333333337</v>
      </c>
      <c r="C3356" s="17">
        <f>Électricité!P441</f>
        <v>0</v>
      </c>
      <c r="D3356" s="17">
        <f>Électricité!S441</f>
        <v>0</v>
      </c>
      <c r="E3356" s="24" t="str">
        <f t="shared" si="107"/>
        <v>01/18/2019 05:00:00 PM</v>
      </c>
      <c r="F3356" s="23" t="str">
        <f t="shared" si="108"/>
        <v>Jan</v>
      </c>
    </row>
    <row r="3357" spans="1:6" x14ac:dyDescent="0.4">
      <c r="A3357" s="19">
        <f>Électricité!N442</f>
        <v>43483</v>
      </c>
      <c r="B3357" s="18">
        <f>Électricité!O442</f>
        <v>0.75000000000000011</v>
      </c>
      <c r="C3357" s="17">
        <f>Électricité!P442</f>
        <v>0</v>
      </c>
      <c r="D3357" s="17">
        <f>Électricité!S442</f>
        <v>0</v>
      </c>
      <c r="E3357" s="24" t="str">
        <f t="shared" si="107"/>
        <v>01/18/2019 06:00:00 PM</v>
      </c>
      <c r="F3357" s="23" t="str">
        <f t="shared" si="108"/>
        <v>Jan</v>
      </c>
    </row>
    <row r="3358" spans="1:6" x14ac:dyDescent="0.4">
      <c r="A3358" s="19">
        <f>Électricité!N443</f>
        <v>43483</v>
      </c>
      <c r="B3358" s="18">
        <f>Électricité!O443</f>
        <v>0.79166666666666674</v>
      </c>
      <c r="C3358" s="17">
        <f>Électricité!P443</f>
        <v>0</v>
      </c>
      <c r="D3358" s="17">
        <f>Électricité!S443</f>
        <v>0</v>
      </c>
      <c r="E3358" s="24" t="str">
        <f t="shared" si="107"/>
        <v>01/18/2019 07:00:00 PM</v>
      </c>
      <c r="F3358" s="23" t="str">
        <f t="shared" si="108"/>
        <v>Jan</v>
      </c>
    </row>
    <row r="3359" spans="1:6" x14ac:dyDescent="0.4">
      <c r="A3359" s="19">
        <f>Électricité!N444</f>
        <v>43483</v>
      </c>
      <c r="B3359" s="18">
        <f>Électricité!O444</f>
        <v>0.83333333333333337</v>
      </c>
      <c r="C3359" s="17">
        <f>Électricité!P444</f>
        <v>0</v>
      </c>
      <c r="D3359" s="17">
        <f>Électricité!S444</f>
        <v>0</v>
      </c>
      <c r="E3359" s="24" t="str">
        <f t="shared" si="107"/>
        <v>01/18/2019 08:00:00 PM</v>
      </c>
      <c r="F3359" s="23" t="str">
        <f t="shared" si="108"/>
        <v>Jan</v>
      </c>
    </row>
    <row r="3360" spans="1:6" x14ac:dyDescent="0.4">
      <c r="A3360" s="19">
        <f>Électricité!N445</f>
        <v>43483</v>
      </c>
      <c r="B3360" s="18">
        <f>Électricité!O445</f>
        <v>0.87500000000000011</v>
      </c>
      <c r="C3360" s="17">
        <f>Électricité!P445</f>
        <v>0</v>
      </c>
      <c r="D3360" s="17">
        <f>Électricité!S445</f>
        <v>0</v>
      </c>
      <c r="E3360" s="24" t="str">
        <f t="shared" si="107"/>
        <v>01/18/2019 09:00:00 PM</v>
      </c>
      <c r="F3360" s="23" t="str">
        <f t="shared" si="108"/>
        <v>Jan</v>
      </c>
    </row>
    <row r="3361" spans="1:6" x14ac:dyDescent="0.4">
      <c r="A3361" s="19">
        <f>Électricité!N446</f>
        <v>43483</v>
      </c>
      <c r="B3361" s="18">
        <f>Électricité!O446</f>
        <v>0.91666666666666674</v>
      </c>
      <c r="C3361" s="17">
        <f>Électricité!P446</f>
        <v>0</v>
      </c>
      <c r="D3361" s="17">
        <f>Électricité!S446</f>
        <v>0</v>
      </c>
      <c r="E3361" s="24" t="str">
        <f t="shared" si="107"/>
        <v>01/18/2019 10:00:00 PM</v>
      </c>
      <c r="F3361" s="23" t="str">
        <f t="shared" si="108"/>
        <v>Jan</v>
      </c>
    </row>
    <row r="3362" spans="1:6" x14ac:dyDescent="0.4">
      <c r="A3362" s="19">
        <f>Électricité!N447</f>
        <v>43483</v>
      </c>
      <c r="B3362" s="18">
        <f>Électricité!O447</f>
        <v>0.95833333333333337</v>
      </c>
      <c r="C3362" s="17">
        <f>Électricité!P447</f>
        <v>0</v>
      </c>
      <c r="D3362" s="17">
        <f>Électricité!S447</f>
        <v>0</v>
      </c>
      <c r="E3362" s="24" t="str">
        <f t="shared" si="107"/>
        <v>01/18/2019 11:00:00 PM</v>
      </c>
      <c r="F3362" s="23" t="str">
        <f t="shared" si="108"/>
        <v>Jan</v>
      </c>
    </row>
    <row r="3363" spans="1:6" x14ac:dyDescent="0.4">
      <c r="A3363" s="19">
        <f>Électricité!N448</f>
        <v>43484</v>
      </c>
      <c r="B3363" s="18">
        <f>Électricité!O448</f>
        <v>3.1225022567582528E-17</v>
      </c>
      <c r="C3363" s="17">
        <f>Électricité!P448</f>
        <v>0</v>
      </c>
      <c r="D3363" s="17">
        <f>Électricité!S448</f>
        <v>0</v>
      </c>
      <c r="E3363" s="24" t="str">
        <f t="shared" si="107"/>
        <v>01/19/2019 12:00:00 AM</v>
      </c>
      <c r="F3363" s="23" t="str">
        <f t="shared" si="108"/>
        <v>Jan</v>
      </c>
    </row>
    <row r="3364" spans="1:6" x14ac:dyDescent="0.4">
      <c r="A3364" s="19">
        <f>Électricité!N449</f>
        <v>43484</v>
      </c>
      <c r="B3364" s="18">
        <f>Électricité!O449</f>
        <v>4.1666666666666699E-2</v>
      </c>
      <c r="C3364" s="17">
        <f>Électricité!P449</f>
        <v>0</v>
      </c>
      <c r="D3364" s="17">
        <f>Électricité!S449</f>
        <v>0</v>
      </c>
      <c r="E3364" s="24" t="str">
        <f t="shared" si="107"/>
        <v>01/19/2019 01:00:00 AM</v>
      </c>
      <c r="F3364" s="23" t="str">
        <f t="shared" si="108"/>
        <v>Jan</v>
      </c>
    </row>
    <row r="3365" spans="1:6" x14ac:dyDescent="0.4">
      <c r="A3365" s="19">
        <f>Électricité!N450</f>
        <v>43484</v>
      </c>
      <c r="B3365" s="18">
        <f>Électricité!O450</f>
        <v>8.333333333333337E-2</v>
      </c>
      <c r="C3365" s="17">
        <f>Électricité!P450</f>
        <v>0</v>
      </c>
      <c r="D3365" s="17">
        <f>Électricité!S450</f>
        <v>0</v>
      </c>
      <c r="E3365" s="24" t="str">
        <f t="shared" si="107"/>
        <v>01/19/2019 02:00:00 AM</v>
      </c>
      <c r="F3365" s="23" t="str">
        <f t="shared" si="108"/>
        <v>Jan</v>
      </c>
    </row>
    <row r="3366" spans="1:6" x14ac:dyDescent="0.4">
      <c r="A3366" s="19">
        <f>Électricité!N451</f>
        <v>43484</v>
      </c>
      <c r="B3366" s="18">
        <f>Électricité!O451</f>
        <v>0.12500000000000006</v>
      </c>
      <c r="C3366" s="17">
        <f>Électricité!P451</f>
        <v>0</v>
      </c>
      <c r="D3366" s="17">
        <f>Électricité!S451</f>
        <v>0</v>
      </c>
      <c r="E3366" s="24" t="str">
        <f t="shared" si="107"/>
        <v>01/19/2019 03:00:00 AM</v>
      </c>
      <c r="F3366" s="23" t="str">
        <f t="shared" si="108"/>
        <v>Jan</v>
      </c>
    </row>
    <row r="3367" spans="1:6" x14ac:dyDescent="0.4">
      <c r="A3367" s="19">
        <f>Électricité!N452</f>
        <v>43484</v>
      </c>
      <c r="B3367" s="18">
        <f>Électricité!O452</f>
        <v>0.16666666666666669</v>
      </c>
      <c r="C3367" s="17">
        <f>Électricité!P452</f>
        <v>0</v>
      </c>
      <c r="D3367" s="17">
        <f>Électricité!S452</f>
        <v>0</v>
      </c>
      <c r="E3367" s="24" t="str">
        <f t="shared" si="107"/>
        <v>01/19/2019 04:00:00 AM</v>
      </c>
      <c r="F3367" s="23" t="str">
        <f t="shared" si="108"/>
        <v>Jan</v>
      </c>
    </row>
    <row r="3368" spans="1:6" x14ac:dyDescent="0.4">
      <c r="A3368" s="19">
        <f>Électricité!N453</f>
        <v>43484</v>
      </c>
      <c r="B3368" s="18">
        <f>Électricité!O453</f>
        <v>0.20833333333333337</v>
      </c>
      <c r="C3368" s="17">
        <f>Électricité!P453</f>
        <v>0</v>
      </c>
      <c r="D3368" s="17">
        <f>Électricité!S453</f>
        <v>0</v>
      </c>
      <c r="E3368" s="24" t="str">
        <f t="shared" si="107"/>
        <v>01/19/2019 05:00:00 AM</v>
      </c>
      <c r="F3368" s="23" t="str">
        <f t="shared" si="108"/>
        <v>Jan</v>
      </c>
    </row>
    <row r="3369" spans="1:6" x14ac:dyDescent="0.4">
      <c r="A3369" s="19">
        <f>Électricité!N454</f>
        <v>43484</v>
      </c>
      <c r="B3369" s="18">
        <f>Électricité!O454</f>
        <v>0.25</v>
      </c>
      <c r="C3369" s="17">
        <f>Électricité!P454</f>
        <v>0</v>
      </c>
      <c r="D3369" s="17">
        <f>Électricité!S454</f>
        <v>0</v>
      </c>
      <c r="E3369" s="24" t="str">
        <f t="shared" si="107"/>
        <v>01/19/2019 06:00:00 AM</v>
      </c>
      <c r="F3369" s="23" t="str">
        <f t="shared" si="108"/>
        <v>Jan</v>
      </c>
    </row>
    <row r="3370" spans="1:6" x14ac:dyDescent="0.4">
      <c r="A3370" s="19">
        <f>Électricité!N455</f>
        <v>43484</v>
      </c>
      <c r="B3370" s="18">
        <f>Électricité!O455</f>
        <v>0.29166666666666669</v>
      </c>
      <c r="C3370" s="17">
        <f>Électricité!P455</f>
        <v>0</v>
      </c>
      <c r="D3370" s="17">
        <f>Électricité!S455</f>
        <v>0</v>
      </c>
      <c r="E3370" s="24" t="str">
        <f t="shared" si="107"/>
        <v>01/19/2019 07:00:00 AM</v>
      </c>
      <c r="F3370" s="23" t="str">
        <f t="shared" si="108"/>
        <v>Jan</v>
      </c>
    </row>
    <row r="3371" spans="1:6" x14ac:dyDescent="0.4">
      <c r="A3371" s="19">
        <f>Électricité!N456</f>
        <v>43484</v>
      </c>
      <c r="B3371" s="18">
        <f>Électricité!O456</f>
        <v>0.33333333333333337</v>
      </c>
      <c r="C3371" s="17">
        <f>Électricité!P456</f>
        <v>0</v>
      </c>
      <c r="D3371" s="17">
        <f>Électricité!S456</f>
        <v>0</v>
      </c>
      <c r="E3371" s="24" t="str">
        <f t="shared" si="107"/>
        <v>01/19/2019 08:00:00 AM</v>
      </c>
      <c r="F3371" s="23" t="str">
        <f t="shared" si="108"/>
        <v>Jan</v>
      </c>
    </row>
    <row r="3372" spans="1:6" x14ac:dyDescent="0.4">
      <c r="A3372" s="19">
        <f>Électricité!N457</f>
        <v>43484</v>
      </c>
      <c r="B3372" s="18">
        <f>Électricité!O457</f>
        <v>0.375</v>
      </c>
      <c r="C3372" s="17">
        <f>Électricité!P457</f>
        <v>0</v>
      </c>
      <c r="D3372" s="17">
        <f>Électricité!S457</f>
        <v>0</v>
      </c>
      <c r="E3372" s="24" t="str">
        <f t="shared" si="107"/>
        <v>01/19/2019 09:00:00 AM</v>
      </c>
      <c r="F3372" s="23" t="str">
        <f t="shared" si="108"/>
        <v>Jan</v>
      </c>
    </row>
    <row r="3373" spans="1:6" x14ac:dyDescent="0.4">
      <c r="A3373" s="19">
        <f>Électricité!N458</f>
        <v>43484</v>
      </c>
      <c r="B3373" s="18">
        <f>Électricité!O458</f>
        <v>0.41666666666666669</v>
      </c>
      <c r="C3373" s="17">
        <f>Électricité!P458</f>
        <v>0</v>
      </c>
      <c r="D3373" s="17">
        <f>Électricité!S458</f>
        <v>0</v>
      </c>
      <c r="E3373" s="24" t="str">
        <f t="shared" si="107"/>
        <v>01/19/2019 10:00:00 AM</v>
      </c>
      <c r="F3373" s="23" t="str">
        <f t="shared" si="108"/>
        <v>Jan</v>
      </c>
    </row>
    <row r="3374" spans="1:6" x14ac:dyDescent="0.4">
      <c r="A3374" s="19">
        <f>Électricité!N459</f>
        <v>43484</v>
      </c>
      <c r="B3374" s="18">
        <f>Électricité!O459</f>
        <v>0.45833333333333337</v>
      </c>
      <c r="C3374" s="17">
        <f>Électricité!P459</f>
        <v>0</v>
      </c>
      <c r="D3374" s="17">
        <f>Électricité!S459</f>
        <v>0</v>
      </c>
      <c r="E3374" s="24" t="str">
        <f t="shared" si="107"/>
        <v>01/19/2019 11:00:00 AM</v>
      </c>
      <c r="F3374" s="23" t="str">
        <f t="shared" si="108"/>
        <v>Jan</v>
      </c>
    </row>
    <row r="3375" spans="1:6" x14ac:dyDescent="0.4">
      <c r="A3375" s="19">
        <f>Électricité!N460</f>
        <v>43484</v>
      </c>
      <c r="B3375" s="18">
        <f>Électricité!O460</f>
        <v>0.50000000000000011</v>
      </c>
      <c r="C3375" s="17">
        <f>Électricité!P460</f>
        <v>0</v>
      </c>
      <c r="D3375" s="17">
        <f>Électricité!S460</f>
        <v>0</v>
      </c>
      <c r="E3375" s="24" t="str">
        <f t="shared" si="107"/>
        <v>01/19/2019 12:00:00 PM</v>
      </c>
      <c r="F3375" s="23" t="str">
        <f t="shared" si="108"/>
        <v>Jan</v>
      </c>
    </row>
    <row r="3376" spans="1:6" x14ac:dyDescent="0.4">
      <c r="A3376" s="19">
        <f>Électricité!N461</f>
        <v>43484</v>
      </c>
      <c r="B3376" s="18">
        <f>Électricité!O461</f>
        <v>0.54166666666666674</v>
      </c>
      <c r="C3376" s="17">
        <f>Électricité!P461</f>
        <v>0</v>
      </c>
      <c r="D3376" s="17">
        <f>Électricité!S461</f>
        <v>0</v>
      </c>
      <c r="E3376" s="24" t="str">
        <f t="shared" si="107"/>
        <v>01/19/2019 01:00:00 PM</v>
      </c>
      <c r="F3376" s="23" t="str">
        <f t="shared" si="108"/>
        <v>Jan</v>
      </c>
    </row>
    <row r="3377" spans="1:6" x14ac:dyDescent="0.4">
      <c r="A3377" s="19">
        <f>Électricité!N462</f>
        <v>43484</v>
      </c>
      <c r="B3377" s="18">
        <f>Électricité!O462</f>
        <v>0.58333333333333337</v>
      </c>
      <c r="C3377" s="17">
        <f>Électricité!P462</f>
        <v>0</v>
      </c>
      <c r="D3377" s="17">
        <f>Électricité!S462</f>
        <v>0</v>
      </c>
      <c r="E3377" s="24" t="str">
        <f t="shared" si="107"/>
        <v>01/19/2019 02:00:00 PM</v>
      </c>
      <c r="F3377" s="23" t="str">
        <f t="shared" si="108"/>
        <v>Jan</v>
      </c>
    </row>
    <row r="3378" spans="1:6" x14ac:dyDescent="0.4">
      <c r="A3378" s="19">
        <f>Électricité!N463</f>
        <v>43484</v>
      </c>
      <c r="B3378" s="18">
        <f>Électricité!O463</f>
        <v>0.62500000000000011</v>
      </c>
      <c r="C3378" s="17">
        <f>Électricité!P463</f>
        <v>0</v>
      </c>
      <c r="D3378" s="17">
        <f>Électricité!S463</f>
        <v>0</v>
      </c>
      <c r="E3378" s="24" t="str">
        <f t="shared" si="107"/>
        <v>01/19/2019 03:00:00 PM</v>
      </c>
      <c r="F3378" s="23" t="str">
        <f t="shared" si="108"/>
        <v>Jan</v>
      </c>
    </row>
    <row r="3379" spans="1:6" x14ac:dyDescent="0.4">
      <c r="A3379" s="19">
        <f>Électricité!N464</f>
        <v>43484</v>
      </c>
      <c r="B3379" s="18">
        <f>Électricité!O464</f>
        <v>0.66666666666666674</v>
      </c>
      <c r="C3379" s="17">
        <f>Électricité!P464</f>
        <v>0</v>
      </c>
      <c r="D3379" s="17">
        <f>Électricité!S464</f>
        <v>0</v>
      </c>
      <c r="E3379" s="24" t="str">
        <f t="shared" si="107"/>
        <v>01/19/2019 04:00:00 PM</v>
      </c>
      <c r="F3379" s="23" t="str">
        <f t="shared" si="108"/>
        <v>Jan</v>
      </c>
    </row>
    <row r="3380" spans="1:6" x14ac:dyDescent="0.4">
      <c r="A3380" s="19">
        <f>Électricité!N465</f>
        <v>43484</v>
      </c>
      <c r="B3380" s="18">
        <f>Électricité!O465</f>
        <v>0.70833333333333337</v>
      </c>
      <c r="C3380" s="17">
        <f>Électricité!P465</f>
        <v>0</v>
      </c>
      <c r="D3380" s="17">
        <f>Électricité!S465</f>
        <v>0</v>
      </c>
      <c r="E3380" s="24" t="str">
        <f t="shared" ref="E3380:E3443" si="109">CONCATENATE(TEXT(A3380,"mm/dd/yyyy")," ",TEXT(B3380,"hh:mm:ss AM/PM"))</f>
        <v>01/19/2019 05:00:00 PM</v>
      </c>
      <c r="F3380" s="23" t="str">
        <f t="shared" si="108"/>
        <v>Jan</v>
      </c>
    </row>
    <row r="3381" spans="1:6" x14ac:dyDescent="0.4">
      <c r="A3381" s="19">
        <f>Électricité!N466</f>
        <v>43484</v>
      </c>
      <c r="B3381" s="18">
        <f>Électricité!O466</f>
        <v>0.75000000000000011</v>
      </c>
      <c r="C3381" s="17">
        <f>Électricité!P466</f>
        <v>0</v>
      </c>
      <c r="D3381" s="17">
        <f>Électricité!S466</f>
        <v>0</v>
      </c>
      <c r="E3381" s="24" t="str">
        <f t="shared" si="109"/>
        <v>01/19/2019 06:00:00 PM</v>
      </c>
      <c r="F3381" s="23" t="str">
        <f t="shared" si="108"/>
        <v>Jan</v>
      </c>
    </row>
    <row r="3382" spans="1:6" x14ac:dyDescent="0.4">
      <c r="A3382" s="19">
        <f>Électricité!N467</f>
        <v>43484</v>
      </c>
      <c r="B3382" s="18">
        <f>Électricité!O467</f>
        <v>0.79166666666666674</v>
      </c>
      <c r="C3382" s="17">
        <f>Électricité!P467</f>
        <v>0</v>
      </c>
      <c r="D3382" s="17">
        <f>Électricité!S467</f>
        <v>0</v>
      </c>
      <c r="E3382" s="24" t="str">
        <f t="shared" si="109"/>
        <v>01/19/2019 07:00:00 PM</v>
      </c>
      <c r="F3382" s="23" t="str">
        <f t="shared" si="108"/>
        <v>Jan</v>
      </c>
    </row>
    <row r="3383" spans="1:6" x14ac:dyDescent="0.4">
      <c r="A3383" s="19">
        <f>Électricité!N468</f>
        <v>43484</v>
      </c>
      <c r="B3383" s="18">
        <f>Électricité!O468</f>
        <v>0.83333333333333337</v>
      </c>
      <c r="C3383" s="17">
        <f>Électricité!P468</f>
        <v>0</v>
      </c>
      <c r="D3383" s="17">
        <f>Électricité!S468</f>
        <v>0</v>
      </c>
      <c r="E3383" s="24" t="str">
        <f t="shared" si="109"/>
        <v>01/19/2019 08:00:00 PM</v>
      </c>
      <c r="F3383" s="23" t="str">
        <f t="shared" si="108"/>
        <v>Jan</v>
      </c>
    </row>
    <row r="3384" spans="1:6" x14ac:dyDescent="0.4">
      <c r="A3384" s="19">
        <f>Électricité!N469</f>
        <v>43484</v>
      </c>
      <c r="B3384" s="18">
        <f>Électricité!O469</f>
        <v>0.87500000000000011</v>
      </c>
      <c r="C3384" s="17">
        <f>Électricité!P469</f>
        <v>0</v>
      </c>
      <c r="D3384" s="17">
        <f>Électricité!S469</f>
        <v>0</v>
      </c>
      <c r="E3384" s="24" t="str">
        <f t="shared" si="109"/>
        <v>01/19/2019 09:00:00 PM</v>
      </c>
      <c r="F3384" s="23" t="str">
        <f t="shared" si="108"/>
        <v>Jan</v>
      </c>
    </row>
    <row r="3385" spans="1:6" x14ac:dyDescent="0.4">
      <c r="A3385" s="19">
        <f>Électricité!N470</f>
        <v>43484</v>
      </c>
      <c r="B3385" s="18">
        <f>Électricité!O470</f>
        <v>0.91666666666666674</v>
      </c>
      <c r="C3385" s="17">
        <f>Électricité!P470</f>
        <v>0</v>
      </c>
      <c r="D3385" s="17">
        <f>Électricité!S470</f>
        <v>0</v>
      </c>
      <c r="E3385" s="24" t="str">
        <f t="shared" si="109"/>
        <v>01/19/2019 10:00:00 PM</v>
      </c>
      <c r="F3385" s="23" t="str">
        <f t="shared" si="108"/>
        <v>Jan</v>
      </c>
    </row>
    <row r="3386" spans="1:6" x14ac:dyDescent="0.4">
      <c r="A3386" s="19">
        <f>Électricité!N471</f>
        <v>43484</v>
      </c>
      <c r="B3386" s="18">
        <f>Électricité!O471</f>
        <v>0.95833333333333337</v>
      </c>
      <c r="C3386" s="17">
        <f>Électricité!P471</f>
        <v>0</v>
      </c>
      <c r="D3386" s="17">
        <f>Électricité!S471</f>
        <v>0</v>
      </c>
      <c r="E3386" s="24" t="str">
        <f t="shared" si="109"/>
        <v>01/19/2019 11:00:00 PM</v>
      </c>
      <c r="F3386" s="23" t="str">
        <f t="shared" si="108"/>
        <v>Jan</v>
      </c>
    </row>
    <row r="3387" spans="1:6" x14ac:dyDescent="0.4">
      <c r="A3387" s="19">
        <f>Électricité!N472</f>
        <v>43485</v>
      </c>
      <c r="B3387" s="18">
        <f>Électricité!O472</f>
        <v>3.1225022567582528E-17</v>
      </c>
      <c r="C3387" s="17">
        <f>Électricité!P472</f>
        <v>0</v>
      </c>
      <c r="D3387" s="17">
        <f>Électricité!S472</f>
        <v>0</v>
      </c>
      <c r="E3387" s="24" t="str">
        <f t="shared" si="109"/>
        <v>01/20/2019 12:00:00 AM</v>
      </c>
      <c r="F3387" s="23" t="str">
        <f t="shared" si="108"/>
        <v>Jan</v>
      </c>
    </row>
    <row r="3388" spans="1:6" x14ac:dyDescent="0.4">
      <c r="A3388" s="19">
        <f>Électricité!N473</f>
        <v>43485</v>
      </c>
      <c r="B3388" s="18">
        <f>Électricité!O473</f>
        <v>4.1666666666666699E-2</v>
      </c>
      <c r="C3388" s="17">
        <f>Électricité!P473</f>
        <v>0</v>
      </c>
      <c r="D3388" s="17">
        <f>Électricité!S473</f>
        <v>0</v>
      </c>
      <c r="E3388" s="24" t="str">
        <f t="shared" si="109"/>
        <v>01/20/2019 01:00:00 AM</v>
      </c>
      <c r="F3388" s="23" t="str">
        <f t="shared" si="108"/>
        <v>Jan</v>
      </c>
    </row>
    <row r="3389" spans="1:6" x14ac:dyDescent="0.4">
      <c r="A3389" s="19">
        <f>Électricité!N474</f>
        <v>43485</v>
      </c>
      <c r="B3389" s="18">
        <f>Électricité!O474</f>
        <v>8.333333333333337E-2</v>
      </c>
      <c r="C3389" s="17">
        <f>Électricité!P474</f>
        <v>0</v>
      </c>
      <c r="D3389" s="17">
        <f>Électricité!S474</f>
        <v>0</v>
      </c>
      <c r="E3389" s="24" t="str">
        <f t="shared" si="109"/>
        <v>01/20/2019 02:00:00 AM</v>
      </c>
      <c r="F3389" s="23" t="str">
        <f t="shared" si="108"/>
        <v>Jan</v>
      </c>
    </row>
    <row r="3390" spans="1:6" x14ac:dyDescent="0.4">
      <c r="A3390" s="19">
        <f>Électricité!N475</f>
        <v>43485</v>
      </c>
      <c r="B3390" s="18">
        <f>Électricité!O475</f>
        <v>0.12500000000000006</v>
      </c>
      <c r="C3390" s="17">
        <f>Électricité!P475</f>
        <v>0</v>
      </c>
      <c r="D3390" s="17">
        <f>Électricité!S475</f>
        <v>0</v>
      </c>
      <c r="E3390" s="24" t="str">
        <f t="shared" si="109"/>
        <v>01/20/2019 03:00:00 AM</v>
      </c>
      <c r="F3390" s="23" t="str">
        <f t="shared" si="108"/>
        <v>Jan</v>
      </c>
    </row>
    <row r="3391" spans="1:6" x14ac:dyDescent="0.4">
      <c r="A3391" s="19">
        <f>Électricité!N476</f>
        <v>43485</v>
      </c>
      <c r="B3391" s="18">
        <f>Électricité!O476</f>
        <v>0.16666666666666669</v>
      </c>
      <c r="C3391" s="17">
        <f>Électricité!P476</f>
        <v>0</v>
      </c>
      <c r="D3391" s="17">
        <f>Électricité!S476</f>
        <v>0</v>
      </c>
      <c r="E3391" s="24" t="str">
        <f t="shared" si="109"/>
        <v>01/20/2019 04:00:00 AM</v>
      </c>
      <c r="F3391" s="23" t="str">
        <f t="shared" si="108"/>
        <v>Jan</v>
      </c>
    </row>
    <row r="3392" spans="1:6" x14ac:dyDescent="0.4">
      <c r="A3392" s="19">
        <f>Électricité!N477</f>
        <v>43485</v>
      </c>
      <c r="B3392" s="18">
        <f>Électricité!O477</f>
        <v>0.20833333333333337</v>
      </c>
      <c r="C3392" s="17">
        <f>Électricité!P477</f>
        <v>0</v>
      </c>
      <c r="D3392" s="17">
        <f>Électricité!S477</f>
        <v>0</v>
      </c>
      <c r="E3392" s="24" t="str">
        <f t="shared" si="109"/>
        <v>01/20/2019 05:00:00 AM</v>
      </c>
      <c r="F3392" s="23" t="str">
        <f t="shared" si="108"/>
        <v>Jan</v>
      </c>
    </row>
    <row r="3393" spans="1:6" x14ac:dyDescent="0.4">
      <c r="A3393" s="19">
        <f>Électricité!N478</f>
        <v>43485</v>
      </c>
      <c r="B3393" s="18">
        <f>Électricité!O478</f>
        <v>0.25</v>
      </c>
      <c r="C3393" s="17">
        <f>Électricité!P478</f>
        <v>0</v>
      </c>
      <c r="D3393" s="17">
        <f>Électricité!S478</f>
        <v>0</v>
      </c>
      <c r="E3393" s="24" t="str">
        <f t="shared" si="109"/>
        <v>01/20/2019 06:00:00 AM</v>
      </c>
      <c r="F3393" s="23" t="str">
        <f t="shared" si="108"/>
        <v>Jan</v>
      </c>
    </row>
    <row r="3394" spans="1:6" x14ac:dyDescent="0.4">
      <c r="A3394" s="19">
        <f>Électricité!N479</f>
        <v>43485</v>
      </c>
      <c r="B3394" s="18">
        <f>Électricité!O479</f>
        <v>0.29166666666666669</v>
      </c>
      <c r="C3394" s="17">
        <f>Électricité!P479</f>
        <v>0</v>
      </c>
      <c r="D3394" s="17">
        <f>Électricité!S479</f>
        <v>0</v>
      </c>
      <c r="E3394" s="24" t="str">
        <f t="shared" si="109"/>
        <v>01/20/2019 07:00:00 AM</v>
      </c>
      <c r="F3394" s="23" t="str">
        <f t="shared" si="108"/>
        <v>Jan</v>
      </c>
    </row>
    <row r="3395" spans="1:6" x14ac:dyDescent="0.4">
      <c r="A3395" s="19">
        <f>Électricité!N480</f>
        <v>43485</v>
      </c>
      <c r="B3395" s="18">
        <f>Électricité!O480</f>
        <v>0.33333333333333337</v>
      </c>
      <c r="C3395" s="17">
        <f>Électricité!P480</f>
        <v>0</v>
      </c>
      <c r="D3395" s="17">
        <f>Électricité!S480</f>
        <v>0</v>
      </c>
      <c r="E3395" s="24" t="str">
        <f t="shared" si="109"/>
        <v>01/20/2019 08:00:00 AM</v>
      </c>
      <c r="F3395" s="23" t="str">
        <f t="shared" ref="F3395:F3458" si="110">TEXT(A3395,"mmm")</f>
        <v>Jan</v>
      </c>
    </row>
    <row r="3396" spans="1:6" x14ac:dyDescent="0.4">
      <c r="A3396" s="19">
        <f>Électricité!N481</f>
        <v>43485</v>
      </c>
      <c r="B3396" s="18">
        <f>Électricité!O481</f>
        <v>0.375</v>
      </c>
      <c r="C3396" s="17">
        <f>Électricité!P481</f>
        <v>0</v>
      </c>
      <c r="D3396" s="17">
        <f>Électricité!S481</f>
        <v>0</v>
      </c>
      <c r="E3396" s="24" t="str">
        <f t="shared" si="109"/>
        <v>01/20/2019 09:00:00 AM</v>
      </c>
      <c r="F3396" s="23" t="str">
        <f t="shared" si="110"/>
        <v>Jan</v>
      </c>
    </row>
    <row r="3397" spans="1:6" x14ac:dyDescent="0.4">
      <c r="A3397" s="19">
        <f>Électricité!N482</f>
        <v>43485</v>
      </c>
      <c r="B3397" s="18">
        <f>Électricité!O482</f>
        <v>0.41666666666666669</v>
      </c>
      <c r="C3397" s="17">
        <f>Électricité!P482</f>
        <v>0</v>
      </c>
      <c r="D3397" s="17">
        <f>Électricité!S482</f>
        <v>0</v>
      </c>
      <c r="E3397" s="24" t="str">
        <f t="shared" si="109"/>
        <v>01/20/2019 10:00:00 AM</v>
      </c>
      <c r="F3397" s="23" t="str">
        <f t="shared" si="110"/>
        <v>Jan</v>
      </c>
    </row>
    <row r="3398" spans="1:6" x14ac:dyDescent="0.4">
      <c r="A3398" s="19">
        <f>Électricité!N483</f>
        <v>43485</v>
      </c>
      <c r="B3398" s="18">
        <f>Électricité!O483</f>
        <v>0.45833333333333337</v>
      </c>
      <c r="C3398" s="17">
        <f>Électricité!P483</f>
        <v>0</v>
      </c>
      <c r="D3398" s="17">
        <f>Électricité!S483</f>
        <v>0</v>
      </c>
      <c r="E3398" s="24" t="str">
        <f t="shared" si="109"/>
        <v>01/20/2019 11:00:00 AM</v>
      </c>
      <c r="F3398" s="23" t="str">
        <f t="shared" si="110"/>
        <v>Jan</v>
      </c>
    </row>
    <row r="3399" spans="1:6" x14ac:dyDescent="0.4">
      <c r="A3399" s="19">
        <f>Électricité!N484</f>
        <v>43485</v>
      </c>
      <c r="B3399" s="18">
        <f>Électricité!O484</f>
        <v>0.50000000000000011</v>
      </c>
      <c r="C3399" s="17">
        <f>Électricité!P484</f>
        <v>0</v>
      </c>
      <c r="D3399" s="17">
        <f>Électricité!S484</f>
        <v>0</v>
      </c>
      <c r="E3399" s="24" t="str">
        <f t="shared" si="109"/>
        <v>01/20/2019 12:00:00 PM</v>
      </c>
      <c r="F3399" s="23" t="str">
        <f t="shared" si="110"/>
        <v>Jan</v>
      </c>
    </row>
    <row r="3400" spans="1:6" x14ac:dyDescent="0.4">
      <c r="A3400" s="19">
        <f>Électricité!N485</f>
        <v>43485</v>
      </c>
      <c r="B3400" s="18">
        <f>Électricité!O485</f>
        <v>0.54166666666666674</v>
      </c>
      <c r="C3400" s="17">
        <f>Électricité!P485</f>
        <v>0</v>
      </c>
      <c r="D3400" s="17">
        <f>Électricité!S485</f>
        <v>0</v>
      </c>
      <c r="E3400" s="24" t="str">
        <f t="shared" si="109"/>
        <v>01/20/2019 01:00:00 PM</v>
      </c>
      <c r="F3400" s="23" t="str">
        <f t="shared" si="110"/>
        <v>Jan</v>
      </c>
    </row>
    <row r="3401" spans="1:6" x14ac:dyDescent="0.4">
      <c r="A3401" s="19">
        <f>Électricité!N486</f>
        <v>43485</v>
      </c>
      <c r="B3401" s="18">
        <f>Électricité!O486</f>
        <v>0.58333333333333337</v>
      </c>
      <c r="C3401" s="17">
        <f>Électricité!P486</f>
        <v>0</v>
      </c>
      <c r="D3401" s="17">
        <f>Électricité!S486</f>
        <v>0</v>
      </c>
      <c r="E3401" s="24" t="str">
        <f t="shared" si="109"/>
        <v>01/20/2019 02:00:00 PM</v>
      </c>
      <c r="F3401" s="23" t="str">
        <f t="shared" si="110"/>
        <v>Jan</v>
      </c>
    </row>
    <row r="3402" spans="1:6" x14ac:dyDescent="0.4">
      <c r="A3402" s="19">
        <f>Électricité!N487</f>
        <v>43485</v>
      </c>
      <c r="B3402" s="18">
        <f>Électricité!O487</f>
        <v>0.62500000000000011</v>
      </c>
      <c r="C3402" s="17">
        <f>Électricité!P487</f>
        <v>0</v>
      </c>
      <c r="D3402" s="17">
        <f>Électricité!S487</f>
        <v>0</v>
      </c>
      <c r="E3402" s="24" t="str">
        <f t="shared" si="109"/>
        <v>01/20/2019 03:00:00 PM</v>
      </c>
      <c r="F3402" s="23" t="str">
        <f t="shared" si="110"/>
        <v>Jan</v>
      </c>
    </row>
    <row r="3403" spans="1:6" x14ac:dyDescent="0.4">
      <c r="A3403" s="19">
        <f>Électricité!N488</f>
        <v>43485</v>
      </c>
      <c r="B3403" s="18">
        <f>Électricité!O488</f>
        <v>0.66666666666666674</v>
      </c>
      <c r="C3403" s="17">
        <f>Électricité!P488</f>
        <v>0</v>
      </c>
      <c r="D3403" s="17">
        <f>Électricité!S488</f>
        <v>0</v>
      </c>
      <c r="E3403" s="24" t="str">
        <f t="shared" si="109"/>
        <v>01/20/2019 04:00:00 PM</v>
      </c>
      <c r="F3403" s="23" t="str">
        <f t="shared" si="110"/>
        <v>Jan</v>
      </c>
    </row>
    <row r="3404" spans="1:6" x14ac:dyDescent="0.4">
      <c r="A3404" s="19">
        <f>Électricité!N489</f>
        <v>43485</v>
      </c>
      <c r="B3404" s="18">
        <f>Électricité!O489</f>
        <v>0.70833333333333337</v>
      </c>
      <c r="C3404" s="17">
        <f>Électricité!P489</f>
        <v>0</v>
      </c>
      <c r="D3404" s="17">
        <f>Électricité!S489</f>
        <v>0</v>
      </c>
      <c r="E3404" s="24" t="str">
        <f t="shared" si="109"/>
        <v>01/20/2019 05:00:00 PM</v>
      </c>
      <c r="F3404" s="23" t="str">
        <f t="shared" si="110"/>
        <v>Jan</v>
      </c>
    </row>
    <row r="3405" spans="1:6" x14ac:dyDescent="0.4">
      <c r="A3405" s="19">
        <f>Électricité!N490</f>
        <v>43485</v>
      </c>
      <c r="B3405" s="18">
        <f>Électricité!O490</f>
        <v>0.75000000000000011</v>
      </c>
      <c r="C3405" s="17">
        <f>Électricité!P490</f>
        <v>0</v>
      </c>
      <c r="D3405" s="17">
        <f>Électricité!S490</f>
        <v>0</v>
      </c>
      <c r="E3405" s="24" t="str">
        <f t="shared" si="109"/>
        <v>01/20/2019 06:00:00 PM</v>
      </c>
      <c r="F3405" s="23" t="str">
        <f t="shared" si="110"/>
        <v>Jan</v>
      </c>
    </row>
    <row r="3406" spans="1:6" x14ac:dyDescent="0.4">
      <c r="A3406" s="19">
        <f>Électricité!N491</f>
        <v>43485</v>
      </c>
      <c r="B3406" s="18">
        <f>Électricité!O491</f>
        <v>0.79166666666666674</v>
      </c>
      <c r="C3406" s="17">
        <f>Électricité!P491</f>
        <v>0</v>
      </c>
      <c r="D3406" s="17">
        <f>Électricité!S491</f>
        <v>0</v>
      </c>
      <c r="E3406" s="24" t="str">
        <f t="shared" si="109"/>
        <v>01/20/2019 07:00:00 PM</v>
      </c>
      <c r="F3406" s="23" t="str">
        <f t="shared" si="110"/>
        <v>Jan</v>
      </c>
    </row>
    <row r="3407" spans="1:6" x14ac:dyDescent="0.4">
      <c r="A3407" s="19">
        <f>Électricité!N492</f>
        <v>43485</v>
      </c>
      <c r="B3407" s="18">
        <f>Électricité!O492</f>
        <v>0.83333333333333337</v>
      </c>
      <c r="C3407" s="17">
        <f>Électricité!P492</f>
        <v>0</v>
      </c>
      <c r="D3407" s="17">
        <f>Électricité!S492</f>
        <v>0</v>
      </c>
      <c r="E3407" s="24" t="str">
        <f t="shared" si="109"/>
        <v>01/20/2019 08:00:00 PM</v>
      </c>
      <c r="F3407" s="23" t="str">
        <f t="shared" si="110"/>
        <v>Jan</v>
      </c>
    </row>
    <row r="3408" spans="1:6" x14ac:dyDescent="0.4">
      <c r="A3408" s="19">
        <f>Électricité!N493</f>
        <v>43485</v>
      </c>
      <c r="B3408" s="18">
        <f>Électricité!O493</f>
        <v>0.87500000000000011</v>
      </c>
      <c r="C3408" s="17">
        <f>Électricité!P493</f>
        <v>0</v>
      </c>
      <c r="D3408" s="17">
        <f>Électricité!S493</f>
        <v>0</v>
      </c>
      <c r="E3408" s="24" t="str">
        <f t="shared" si="109"/>
        <v>01/20/2019 09:00:00 PM</v>
      </c>
      <c r="F3408" s="23" t="str">
        <f t="shared" si="110"/>
        <v>Jan</v>
      </c>
    </row>
    <row r="3409" spans="1:6" x14ac:dyDescent="0.4">
      <c r="A3409" s="19">
        <f>Électricité!N494</f>
        <v>43485</v>
      </c>
      <c r="B3409" s="18">
        <f>Électricité!O494</f>
        <v>0.91666666666666674</v>
      </c>
      <c r="C3409" s="17">
        <f>Électricité!P494</f>
        <v>0</v>
      </c>
      <c r="D3409" s="17">
        <f>Électricité!S494</f>
        <v>0</v>
      </c>
      <c r="E3409" s="24" t="str">
        <f t="shared" si="109"/>
        <v>01/20/2019 10:00:00 PM</v>
      </c>
      <c r="F3409" s="23" t="str">
        <f t="shared" si="110"/>
        <v>Jan</v>
      </c>
    </row>
    <row r="3410" spans="1:6" x14ac:dyDescent="0.4">
      <c r="A3410" s="19">
        <f>Électricité!N495</f>
        <v>43485</v>
      </c>
      <c r="B3410" s="18">
        <f>Électricité!O495</f>
        <v>0.95833333333333337</v>
      </c>
      <c r="C3410" s="17">
        <f>Électricité!P495</f>
        <v>0</v>
      </c>
      <c r="D3410" s="17">
        <f>Électricité!S495</f>
        <v>0</v>
      </c>
      <c r="E3410" s="24" t="str">
        <f t="shared" si="109"/>
        <v>01/20/2019 11:00:00 PM</v>
      </c>
      <c r="F3410" s="23" t="str">
        <f t="shared" si="110"/>
        <v>Jan</v>
      </c>
    </row>
    <row r="3411" spans="1:6" x14ac:dyDescent="0.4">
      <c r="A3411" s="19">
        <f>Électricité!N496</f>
        <v>43486</v>
      </c>
      <c r="B3411" s="18">
        <f>Électricité!O496</f>
        <v>3.1225022567582528E-17</v>
      </c>
      <c r="C3411" s="17">
        <f>Électricité!P496</f>
        <v>0</v>
      </c>
      <c r="D3411" s="17">
        <f>Électricité!S496</f>
        <v>0</v>
      </c>
      <c r="E3411" s="24" t="str">
        <f t="shared" si="109"/>
        <v>01/21/2019 12:00:00 AM</v>
      </c>
      <c r="F3411" s="23" t="str">
        <f t="shared" si="110"/>
        <v>Jan</v>
      </c>
    </row>
    <row r="3412" spans="1:6" x14ac:dyDescent="0.4">
      <c r="A3412" s="19">
        <f>Électricité!N497</f>
        <v>43486</v>
      </c>
      <c r="B3412" s="18">
        <f>Électricité!O497</f>
        <v>4.1666666666666699E-2</v>
      </c>
      <c r="C3412" s="17">
        <f>Électricité!P497</f>
        <v>0</v>
      </c>
      <c r="D3412" s="17">
        <f>Électricité!S497</f>
        <v>0</v>
      </c>
      <c r="E3412" s="24" t="str">
        <f t="shared" si="109"/>
        <v>01/21/2019 01:00:00 AM</v>
      </c>
      <c r="F3412" s="23" t="str">
        <f t="shared" si="110"/>
        <v>Jan</v>
      </c>
    </row>
    <row r="3413" spans="1:6" x14ac:dyDescent="0.4">
      <c r="A3413" s="19">
        <f>Électricité!N498</f>
        <v>43486</v>
      </c>
      <c r="B3413" s="18">
        <f>Électricité!O498</f>
        <v>8.333333333333337E-2</v>
      </c>
      <c r="C3413" s="17">
        <f>Électricité!P498</f>
        <v>0</v>
      </c>
      <c r="D3413" s="17">
        <f>Électricité!S498</f>
        <v>0</v>
      </c>
      <c r="E3413" s="24" t="str">
        <f t="shared" si="109"/>
        <v>01/21/2019 02:00:00 AM</v>
      </c>
      <c r="F3413" s="23" t="str">
        <f t="shared" si="110"/>
        <v>Jan</v>
      </c>
    </row>
    <row r="3414" spans="1:6" x14ac:dyDescent="0.4">
      <c r="A3414" s="19">
        <f>Électricité!N499</f>
        <v>43486</v>
      </c>
      <c r="B3414" s="18">
        <f>Électricité!O499</f>
        <v>0.12500000000000006</v>
      </c>
      <c r="C3414" s="17">
        <f>Électricité!P499</f>
        <v>0</v>
      </c>
      <c r="D3414" s="17">
        <f>Électricité!S499</f>
        <v>0</v>
      </c>
      <c r="E3414" s="24" t="str">
        <f t="shared" si="109"/>
        <v>01/21/2019 03:00:00 AM</v>
      </c>
      <c r="F3414" s="23" t="str">
        <f t="shared" si="110"/>
        <v>Jan</v>
      </c>
    </row>
    <row r="3415" spans="1:6" x14ac:dyDescent="0.4">
      <c r="A3415" s="19">
        <f>Électricité!N500</f>
        <v>43486</v>
      </c>
      <c r="B3415" s="18">
        <f>Électricité!O500</f>
        <v>0.16666666666666669</v>
      </c>
      <c r="C3415" s="17">
        <f>Électricité!P500</f>
        <v>0</v>
      </c>
      <c r="D3415" s="17">
        <f>Électricité!S500</f>
        <v>0</v>
      </c>
      <c r="E3415" s="24" t="str">
        <f t="shared" si="109"/>
        <v>01/21/2019 04:00:00 AM</v>
      </c>
      <c r="F3415" s="23" t="str">
        <f t="shared" si="110"/>
        <v>Jan</v>
      </c>
    </row>
    <row r="3416" spans="1:6" x14ac:dyDescent="0.4">
      <c r="A3416" s="19">
        <f>Électricité!N501</f>
        <v>43486</v>
      </c>
      <c r="B3416" s="18">
        <f>Électricité!O501</f>
        <v>0.20833333333333337</v>
      </c>
      <c r="C3416" s="17">
        <f>Électricité!P501</f>
        <v>0</v>
      </c>
      <c r="D3416" s="17">
        <f>Électricité!S501</f>
        <v>0</v>
      </c>
      <c r="E3416" s="24" t="str">
        <f t="shared" si="109"/>
        <v>01/21/2019 05:00:00 AM</v>
      </c>
      <c r="F3416" s="23" t="str">
        <f t="shared" si="110"/>
        <v>Jan</v>
      </c>
    </row>
    <row r="3417" spans="1:6" x14ac:dyDescent="0.4">
      <c r="A3417" s="19">
        <f>Électricité!N502</f>
        <v>43486</v>
      </c>
      <c r="B3417" s="18">
        <f>Électricité!O502</f>
        <v>0.25</v>
      </c>
      <c r="C3417" s="17">
        <f>Électricité!P502</f>
        <v>0</v>
      </c>
      <c r="D3417" s="17">
        <f>Électricité!S502</f>
        <v>0</v>
      </c>
      <c r="E3417" s="24" t="str">
        <f t="shared" si="109"/>
        <v>01/21/2019 06:00:00 AM</v>
      </c>
      <c r="F3417" s="23" t="str">
        <f t="shared" si="110"/>
        <v>Jan</v>
      </c>
    </row>
    <row r="3418" spans="1:6" x14ac:dyDescent="0.4">
      <c r="A3418" s="19">
        <f>Électricité!N503</f>
        <v>43486</v>
      </c>
      <c r="B3418" s="18">
        <f>Électricité!O503</f>
        <v>0.29166666666666669</v>
      </c>
      <c r="C3418" s="17">
        <f>Électricité!P503</f>
        <v>0</v>
      </c>
      <c r="D3418" s="17">
        <f>Électricité!S503</f>
        <v>0</v>
      </c>
      <c r="E3418" s="24" t="str">
        <f t="shared" si="109"/>
        <v>01/21/2019 07:00:00 AM</v>
      </c>
      <c r="F3418" s="23" t="str">
        <f t="shared" si="110"/>
        <v>Jan</v>
      </c>
    </row>
    <row r="3419" spans="1:6" x14ac:dyDescent="0.4">
      <c r="A3419" s="19">
        <f>Électricité!N504</f>
        <v>43486</v>
      </c>
      <c r="B3419" s="18">
        <f>Électricité!O504</f>
        <v>0.33333333333333337</v>
      </c>
      <c r="C3419" s="17">
        <f>Électricité!P504</f>
        <v>0</v>
      </c>
      <c r="D3419" s="17">
        <f>Électricité!S504</f>
        <v>0</v>
      </c>
      <c r="E3419" s="24" t="str">
        <f t="shared" si="109"/>
        <v>01/21/2019 08:00:00 AM</v>
      </c>
      <c r="F3419" s="23" t="str">
        <f t="shared" si="110"/>
        <v>Jan</v>
      </c>
    </row>
    <row r="3420" spans="1:6" x14ac:dyDescent="0.4">
      <c r="A3420" s="19">
        <f>Électricité!N505</f>
        <v>43486</v>
      </c>
      <c r="B3420" s="18">
        <f>Électricité!O505</f>
        <v>0.375</v>
      </c>
      <c r="C3420" s="17">
        <f>Électricité!P505</f>
        <v>0</v>
      </c>
      <c r="D3420" s="17">
        <f>Électricité!S505</f>
        <v>0</v>
      </c>
      <c r="E3420" s="24" t="str">
        <f t="shared" si="109"/>
        <v>01/21/2019 09:00:00 AM</v>
      </c>
      <c r="F3420" s="23" t="str">
        <f t="shared" si="110"/>
        <v>Jan</v>
      </c>
    </row>
    <row r="3421" spans="1:6" x14ac:dyDescent="0.4">
      <c r="A3421" s="19">
        <f>Électricité!N506</f>
        <v>43486</v>
      </c>
      <c r="B3421" s="18">
        <f>Électricité!O506</f>
        <v>0.41666666666666669</v>
      </c>
      <c r="C3421" s="17">
        <f>Électricité!P506</f>
        <v>0</v>
      </c>
      <c r="D3421" s="17">
        <f>Électricité!S506</f>
        <v>0</v>
      </c>
      <c r="E3421" s="24" t="str">
        <f t="shared" si="109"/>
        <v>01/21/2019 10:00:00 AM</v>
      </c>
      <c r="F3421" s="23" t="str">
        <f t="shared" si="110"/>
        <v>Jan</v>
      </c>
    </row>
    <row r="3422" spans="1:6" x14ac:dyDescent="0.4">
      <c r="A3422" s="19">
        <f>Électricité!N507</f>
        <v>43486</v>
      </c>
      <c r="B3422" s="18">
        <f>Électricité!O507</f>
        <v>0.45833333333333337</v>
      </c>
      <c r="C3422" s="17">
        <f>Électricité!P507</f>
        <v>0</v>
      </c>
      <c r="D3422" s="17">
        <f>Électricité!S507</f>
        <v>0</v>
      </c>
      <c r="E3422" s="24" t="str">
        <f t="shared" si="109"/>
        <v>01/21/2019 11:00:00 AM</v>
      </c>
      <c r="F3422" s="23" t="str">
        <f t="shared" si="110"/>
        <v>Jan</v>
      </c>
    </row>
    <row r="3423" spans="1:6" x14ac:dyDescent="0.4">
      <c r="A3423" s="19">
        <f>Électricité!N508</f>
        <v>43486</v>
      </c>
      <c r="B3423" s="18">
        <f>Électricité!O508</f>
        <v>0.50000000000000011</v>
      </c>
      <c r="C3423" s="17">
        <f>Électricité!P508</f>
        <v>0</v>
      </c>
      <c r="D3423" s="17">
        <f>Électricité!S508</f>
        <v>0</v>
      </c>
      <c r="E3423" s="24" t="str">
        <f t="shared" si="109"/>
        <v>01/21/2019 12:00:00 PM</v>
      </c>
      <c r="F3423" s="23" t="str">
        <f t="shared" si="110"/>
        <v>Jan</v>
      </c>
    </row>
    <row r="3424" spans="1:6" x14ac:dyDescent="0.4">
      <c r="A3424" s="19">
        <f>Électricité!N509</f>
        <v>43486</v>
      </c>
      <c r="B3424" s="18">
        <f>Électricité!O509</f>
        <v>0.54166666666666674</v>
      </c>
      <c r="C3424" s="17">
        <f>Électricité!P509</f>
        <v>0</v>
      </c>
      <c r="D3424" s="17">
        <f>Électricité!S509</f>
        <v>0</v>
      </c>
      <c r="E3424" s="24" t="str">
        <f t="shared" si="109"/>
        <v>01/21/2019 01:00:00 PM</v>
      </c>
      <c r="F3424" s="23" t="str">
        <f t="shared" si="110"/>
        <v>Jan</v>
      </c>
    </row>
    <row r="3425" spans="1:6" x14ac:dyDescent="0.4">
      <c r="A3425" s="19">
        <f>Électricité!N510</f>
        <v>43486</v>
      </c>
      <c r="B3425" s="18">
        <f>Électricité!O510</f>
        <v>0.58333333333333337</v>
      </c>
      <c r="C3425" s="17">
        <f>Électricité!P510</f>
        <v>0</v>
      </c>
      <c r="D3425" s="17">
        <f>Électricité!S510</f>
        <v>0</v>
      </c>
      <c r="E3425" s="24" t="str">
        <f t="shared" si="109"/>
        <v>01/21/2019 02:00:00 PM</v>
      </c>
      <c r="F3425" s="23" t="str">
        <f t="shared" si="110"/>
        <v>Jan</v>
      </c>
    </row>
    <row r="3426" spans="1:6" x14ac:dyDescent="0.4">
      <c r="A3426" s="19">
        <f>Électricité!N511</f>
        <v>43486</v>
      </c>
      <c r="B3426" s="18">
        <f>Électricité!O511</f>
        <v>0.62500000000000011</v>
      </c>
      <c r="C3426" s="17">
        <f>Électricité!P511</f>
        <v>0</v>
      </c>
      <c r="D3426" s="17">
        <f>Électricité!S511</f>
        <v>0</v>
      </c>
      <c r="E3426" s="24" t="str">
        <f t="shared" si="109"/>
        <v>01/21/2019 03:00:00 PM</v>
      </c>
      <c r="F3426" s="23" t="str">
        <f t="shared" si="110"/>
        <v>Jan</v>
      </c>
    </row>
    <row r="3427" spans="1:6" x14ac:dyDescent="0.4">
      <c r="A3427" s="19">
        <f>Électricité!N512</f>
        <v>43486</v>
      </c>
      <c r="B3427" s="18">
        <f>Électricité!O512</f>
        <v>0.66666666666666674</v>
      </c>
      <c r="C3427" s="17">
        <f>Électricité!P512</f>
        <v>0</v>
      </c>
      <c r="D3427" s="17">
        <f>Électricité!S512</f>
        <v>0</v>
      </c>
      <c r="E3427" s="24" t="str">
        <f t="shared" si="109"/>
        <v>01/21/2019 04:00:00 PM</v>
      </c>
      <c r="F3427" s="23" t="str">
        <f t="shared" si="110"/>
        <v>Jan</v>
      </c>
    </row>
    <row r="3428" spans="1:6" x14ac:dyDescent="0.4">
      <c r="A3428" s="19">
        <f>Électricité!N513</f>
        <v>43486</v>
      </c>
      <c r="B3428" s="18">
        <f>Électricité!O513</f>
        <v>0.70833333333333337</v>
      </c>
      <c r="C3428" s="17">
        <f>Électricité!P513</f>
        <v>0</v>
      </c>
      <c r="D3428" s="17">
        <f>Électricité!S513</f>
        <v>0</v>
      </c>
      <c r="E3428" s="24" t="str">
        <f t="shared" si="109"/>
        <v>01/21/2019 05:00:00 PM</v>
      </c>
      <c r="F3428" s="23" t="str">
        <f t="shared" si="110"/>
        <v>Jan</v>
      </c>
    </row>
    <row r="3429" spans="1:6" x14ac:dyDescent="0.4">
      <c r="A3429" s="19">
        <f>Électricité!N514</f>
        <v>43486</v>
      </c>
      <c r="B3429" s="18">
        <f>Électricité!O514</f>
        <v>0.75000000000000011</v>
      </c>
      <c r="C3429" s="17">
        <f>Électricité!P514</f>
        <v>0</v>
      </c>
      <c r="D3429" s="17">
        <f>Électricité!S514</f>
        <v>0</v>
      </c>
      <c r="E3429" s="24" t="str">
        <f t="shared" si="109"/>
        <v>01/21/2019 06:00:00 PM</v>
      </c>
      <c r="F3429" s="23" t="str">
        <f t="shared" si="110"/>
        <v>Jan</v>
      </c>
    </row>
    <row r="3430" spans="1:6" x14ac:dyDescent="0.4">
      <c r="A3430" s="19">
        <f>Électricité!N515</f>
        <v>43486</v>
      </c>
      <c r="B3430" s="18">
        <f>Électricité!O515</f>
        <v>0.79166666666666674</v>
      </c>
      <c r="C3430" s="17">
        <f>Électricité!P515</f>
        <v>0</v>
      </c>
      <c r="D3430" s="17">
        <f>Électricité!S515</f>
        <v>0</v>
      </c>
      <c r="E3430" s="24" t="str">
        <f t="shared" si="109"/>
        <v>01/21/2019 07:00:00 PM</v>
      </c>
      <c r="F3430" s="23" t="str">
        <f t="shared" si="110"/>
        <v>Jan</v>
      </c>
    </row>
    <row r="3431" spans="1:6" x14ac:dyDescent="0.4">
      <c r="A3431" s="19">
        <f>Électricité!N516</f>
        <v>43486</v>
      </c>
      <c r="B3431" s="18">
        <f>Électricité!O516</f>
        <v>0.83333333333333337</v>
      </c>
      <c r="C3431" s="17">
        <f>Électricité!P516</f>
        <v>0</v>
      </c>
      <c r="D3431" s="17">
        <f>Électricité!S516</f>
        <v>0</v>
      </c>
      <c r="E3431" s="24" t="str">
        <f t="shared" si="109"/>
        <v>01/21/2019 08:00:00 PM</v>
      </c>
      <c r="F3431" s="23" t="str">
        <f t="shared" si="110"/>
        <v>Jan</v>
      </c>
    </row>
    <row r="3432" spans="1:6" x14ac:dyDescent="0.4">
      <c r="A3432" s="19">
        <f>Électricité!N517</f>
        <v>43486</v>
      </c>
      <c r="B3432" s="18">
        <f>Électricité!O517</f>
        <v>0.87500000000000011</v>
      </c>
      <c r="C3432" s="17">
        <f>Électricité!P517</f>
        <v>0</v>
      </c>
      <c r="D3432" s="17">
        <f>Électricité!S517</f>
        <v>0</v>
      </c>
      <c r="E3432" s="24" t="str">
        <f t="shared" si="109"/>
        <v>01/21/2019 09:00:00 PM</v>
      </c>
      <c r="F3432" s="23" t="str">
        <f t="shared" si="110"/>
        <v>Jan</v>
      </c>
    </row>
    <row r="3433" spans="1:6" x14ac:dyDescent="0.4">
      <c r="A3433" s="19">
        <f>Électricité!N518</f>
        <v>43486</v>
      </c>
      <c r="B3433" s="18">
        <f>Électricité!O518</f>
        <v>0.91666666666666674</v>
      </c>
      <c r="C3433" s="17">
        <f>Électricité!P518</f>
        <v>0</v>
      </c>
      <c r="D3433" s="17">
        <f>Électricité!S518</f>
        <v>0</v>
      </c>
      <c r="E3433" s="24" t="str">
        <f t="shared" si="109"/>
        <v>01/21/2019 10:00:00 PM</v>
      </c>
      <c r="F3433" s="23" t="str">
        <f t="shared" si="110"/>
        <v>Jan</v>
      </c>
    </row>
    <row r="3434" spans="1:6" x14ac:dyDescent="0.4">
      <c r="A3434" s="19">
        <f>Électricité!N519</f>
        <v>43486</v>
      </c>
      <c r="B3434" s="18">
        <f>Électricité!O519</f>
        <v>0.95833333333333337</v>
      </c>
      <c r="C3434" s="17">
        <f>Électricité!P519</f>
        <v>0</v>
      </c>
      <c r="D3434" s="17">
        <f>Électricité!S519</f>
        <v>0</v>
      </c>
      <c r="E3434" s="24" t="str">
        <f t="shared" si="109"/>
        <v>01/21/2019 11:00:00 PM</v>
      </c>
      <c r="F3434" s="23" t="str">
        <f t="shared" si="110"/>
        <v>Jan</v>
      </c>
    </row>
    <row r="3435" spans="1:6" x14ac:dyDescent="0.4">
      <c r="A3435" s="19">
        <f>Électricité!N520</f>
        <v>43487</v>
      </c>
      <c r="B3435" s="18">
        <f>Électricité!O520</f>
        <v>3.1225022567582528E-17</v>
      </c>
      <c r="C3435" s="17">
        <f>Électricité!P520</f>
        <v>0</v>
      </c>
      <c r="D3435" s="17">
        <f>Électricité!S520</f>
        <v>0</v>
      </c>
      <c r="E3435" s="24" t="str">
        <f t="shared" si="109"/>
        <v>01/22/2019 12:00:00 AM</v>
      </c>
      <c r="F3435" s="23" t="str">
        <f t="shared" si="110"/>
        <v>Jan</v>
      </c>
    </row>
    <row r="3436" spans="1:6" x14ac:dyDescent="0.4">
      <c r="A3436" s="19">
        <f>Électricité!N521</f>
        <v>43487</v>
      </c>
      <c r="B3436" s="18">
        <f>Électricité!O521</f>
        <v>4.1666666666666699E-2</v>
      </c>
      <c r="C3436" s="17">
        <f>Électricité!P521</f>
        <v>0</v>
      </c>
      <c r="D3436" s="17">
        <f>Électricité!S521</f>
        <v>0</v>
      </c>
      <c r="E3436" s="24" t="str">
        <f t="shared" si="109"/>
        <v>01/22/2019 01:00:00 AM</v>
      </c>
      <c r="F3436" s="23" t="str">
        <f t="shared" si="110"/>
        <v>Jan</v>
      </c>
    </row>
    <row r="3437" spans="1:6" x14ac:dyDescent="0.4">
      <c r="A3437" s="19">
        <f>Électricité!N522</f>
        <v>43487</v>
      </c>
      <c r="B3437" s="18">
        <f>Électricité!O522</f>
        <v>8.333333333333337E-2</v>
      </c>
      <c r="C3437" s="17">
        <f>Électricité!P522</f>
        <v>0</v>
      </c>
      <c r="D3437" s="17">
        <f>Électricité!S522</f>
        <v>0</v>
      </c>
      <c r="E3437" s="24" t="str">
        <f t="shared" si="109"/>
        <v>01/22/2019 02:00:00 AM</v>
      </c>
      <c r="F3437" s="23" t="str">
        <f t="shared" si="110"/>
        <v>Jan</v>
      </c>
    </row>
    <row r="3438" spans="1:6" x14ac:dyDescent="0.4">
      <c r="A3438" s="19">
        <f>Électricité!N523</f>
        <v>43487</v>
      </c>
      <c r="B3438" s="18">
        <f>Électricité!O523</f>
        <v>0.12500000000000006</v>
      </c>
      <c r="C3438" s="17">
        <f>Électricité!P523</f>
        <v>0</v>
      </c>
      <c r="D3438" s="17">
        <f>Électricité!S523</f>
        <v>0</v>
      </c>
      <c r="E3438" s="24" t="str">
        <f t="shared" si="109"/>
        <v>01/22/2019 03:00:00 AM</v>
      </c>
      <c r="F3438" s="23" t="str">
        <f t="shared" si="110"/>
        <v>Jan</v>
      </c>
    </row>
    <row r="3439" spans="1:6" x14ac:dyDescent="0.4">
      <c r="A3439" s="19">
        <f>Électricité!N524</f>
        <v>43487</v>
      </c>
      <c r="B3439" s="18">
        <f>Électricité!O524</f>
        <v>0.16666666666666669</v>
      </c>
      <c r="C3439" s="17">
        <f>Électricité!P524</f>
        <v>0</v>
      </c>
      <c r="D3439" s="17">
        <f>Électricité!S524</f>
        <v>0</v>
      </c>
      <c r="E3439" s="24" t="str">
        <f t="shared" si="109"/>
        <v>01/22/2019 04:00:00 AM</v>
      </c>
      <c r="F3439" s="23" t="str">
        <f t="shared" si="110"/>
        <v>Jan</v>
      </c>
    </row>
    <row r="3440" spans="1:6" x14ac:dyDescent="0.4">
      <c r="A3440" s="19">
        <f>Électricité!N525</f>
        <v>43487</v>
      </c>
      <c r="B3440" s="18">
        <f>Électricité!O525</f>
        <v>0.20833333333333337</v>
      </c>
      <c r="C3440" s="17">
        <f>Électricité!P525</f>
        <v>0</v>
      </c>
      <c r="D3440" s="17">
        <f>Électricité!S525</f>
        <v>0</v>
      </c>
      <c r="E3440" s="24" t="str">
        <f t="shared" si="109"/>
        <v>01/22/2019 05:00:00 AM</v>
      </c>
      <c r="F3440" s="23" t="str">
        <f t="shared" si="110"/>
        <v>Jan</v>
      </c>
    </row>
    <row r="3441" spans="1:6" x14ac:dyDescent="0.4">
      <c r="A3441" s="19">
        <f>Électricité!N526</f>
        <v>43487</v>
      </c>
      <c r="B3441" s="18">
        <f>Électricité!O526</f>
        <v>0.25</v>
      </c>
      <c r="C3441" s="17">
        <f>Électricité!P526</f>
        <v>0</v>
      </c>
      <c r="D3441" s="17">
        <f>Électricité!S526</f>
        <v>0</v>
      </c>
      <c r="E3441" s="24" t="str">
        <f t="shared" si="109"/>
        <v>01/22/2019 06:00:00 AM</v>
      </c>
      <c r="F3441" s="23" t="str">
        <f t="shared" si="110"/>
        <v>Jan</v>
      </c>
    </row>
    <row r="3442" spans="1:6" x14ac:dyDescent="0.4">
      <c r="A3442" s="19">
        <f>Électricité!N527</f>
        <v>43487</v>
      </c>
      <c r="B3442" s="18">
        <f>Électricité!O527</f>
        <v>0.29166666666666669</v>
      </c>
      <c r="C3442" s="17">
        <f>Électricité!P527</f>
        <v>0</v>
      </c>
      <c r="D3442" s="17">
        <f>Électricité!S527</f>
        <v>0</v>
      </c>
      <c r="E3442" s="24" t="str">
        <f t="shared" si="109"/>
        <v>01/22/2019 07:00:00 AM</v>
      </c>
      <c r="F3442" s="23" t="str">
        <f t="shared" si="110"/>
        <v>Jan</v>
      </c>
    </row>
    <row r="3443" spans="1:6" x14ac:dyDescent="0.4">
      <c r="A3443" s="19">
        <f>Électricité!N528</f>
        <v>43487</v>
      </c>
      <c r="B3443" s="18">
        <f>Électricité!O528</f>
        <v>0.33333333333333337</v>
      </c>
      <c r="C3443" s="17">
        <f>Électricité!P528</f>
        <v>0</v>
      </c>
      <c r="D3443" s="17">
        <f>Électricité!S528</f>
        <v>0</v>
      </c>
      <c r="E3443" s="24" t="str">
        <f t="shared" si="109"/>
        <v>01/22/2019 08:00:00 AM</v>
      </c>
      <c r="F3443" s="23" t="str">
        <f t="shared" si="110"/>
        <v>Jan</v>
      </c>
    </row>
    <row r="3444" spans="1:6" x14ac:dyDescent="0.4">
      <c r="A3444" s="19">
        <f>Électricité!N529</f>
        <v>43487</v>
      </c>
      <c r="B3444" s="18">
        <f>Électricité!O529</f>
        <v>0.375</v>
      </c>
      <c r="C3444" s="17">
        <f>Électricité!P529</f>
        <v>0</v>
      </c>
      <c r="D3444" s="17">
        <f>Électricité!S529</f>
        <v>0</v>
      </c>
      <c r="E3444" s="24" t="str">
        <f t="shared" ref="E3444:E3507" si="111">CONCATENATE(TEXT(A3444,"mm/dd/yyyy")," ",TEXT(B3444,"hh:mm:ss AM/PM"))</f>
        <v>01/22/2019 09:00:00 AM</v>
      </c>
      <c r="F3444" s="23" t="str">
        <f t="shared" si="110"/>
        <v>Jan</v>
      </c>
    </row>
    <row r="3445" spans="1:6" x14ac:dyDescent="0.4">
      <c r="A3445" s="19">
        <f>Électricité!N530</f>
        <v>43487</v>
      </c>
      <c r="B3445" s="18">
        <f>Électricité!O530</f>
        <v>0.41666666666666669</v>
      </c>
      <c r="C3445" s="17">
        <f>Électricité!P530</f>
        <v>0</v>
      </c>
      <c r="D3445" s="17">
        <f>Électricité!S530</f>
        <v>0</v>
      </c>
      <c r="E3445" s="24" t="str">
        <f t="shared" si="111"/>
        <v>01/22/2019 10:00:00 AM</v>
      </c>
      <c r="F3445" s="23" t="str">
        <f t="shared" si="110"/>
        <v>Jan</v>
      </c>
    </row>
    <row r="3446" spans="1:6" x14ac:dyDescent="0.4">
      <c r="A3446" s="19">
        <f>Électricité!N531</f>
        <v>43487</v>
      </c>
      <c r="B3446" s="18">
        <f>Électricité!O531</f>
        <v>0.45833333333333337</v>
      </c>
      <c r="C3446" s="17">
        <f>Électricité!P531</f>
        <v>0</v>
      </c>
      <c r="D3446" s="17">
        <f>Électricité!S531</f>
        <v>0</v>
      </c>
      <c r="E3446" s="24" t="str">
        <f t="shared" si="111"/>
        <v>01/22/2019 11:00:00 AM</v>
      </c>
      <c r="F3446" s="23" t="str">
        <f t="shared" si="110"/>
        <v>Jan</v>
      </c>
    </row>
    <row r="3447" spans="1:6" x14ac:dyDescent="0.4">
      <c r="A3447" s="19">
        <f>Électricité!N532</f>
        <v>43487</v>
      </c>
      <c r="B3447" s="18">
        <f>Électricité!O532</f>
        <v>0.50000000000000011</v>
      </c>
      <c r="C3447" s="17">
        <f>Électricité!P532</f>
        <v>0</v>
      </c>
      <c r="D3447" s="17">
        <f>Électricité!S532</f>
        <v>0</v>
      </c>
      <c r="E3447" s="24" t="str">
        <f t="shared" si="111"/>
        <v>01/22/2019 12:00:00 PM</v>
      </c>
      <c r="F3447" s="23" t="str">
        <f t="shared" si="110"/>
        <v>Jan</v>
      </c>
    </row>
    <row r="3448" spans="1:6" x14ac:dyDescent="0.4">
      <c r="A3448" s="19">
        <f>Électricité!N533</f>
        <v>43487</v>
      </c>
      <c r="B3448" s="18">
        <f>Électricité!O533</f>
        <v>0.54166666666666674</v>
      </c>
      <c r="C3448" s="17">
        <f>Électricité!P533</f>
        <v>0</v>
      </c>
      <c r="D3448" s="17">
        <f>Électricité!S533</f>
        <v>0</v>
      </c>
      <c r="E3448" s="24" t="str">
        <f t="shared" si="111"/>
        <v>01/22/2019 01:00:00 PM</v>
      </c>
      <c r="F3448" s="23" t="str">
        <f t="shared" si="110"/>
        <v>Jan</v>
      </c>
    </row>
    <row r="3449" spans="1:6" x14ac:dyDescent="0.4">
      <c r="A3449" s="19">
        <f>Électricité!N534</f>
        <v>43487</v>
      </c>
      <c r="B3449" s="18">
        <f>Électricité!O534</f>
        <v>0.58333333333333337</v>
      </c>
      <c r="C3449" s="17">
        <f>Électricité!P534</f>
        <v>0</v>
      </c>
      <c r="D3449" s="17">
        <f>Électricité!S534</f>
        <v>0</v>
      </c>
      <c r="E3449" s="24" t="str">
        <f t="shared" si="111"/>
        <v>01/22/2019 02:00:00 PM</v>
      </c>
      <c r="F3449" s="23" t="str">
        <f t="shared" si="110"/>
        <v>Jan</v>
      </c>
    </row>
    <row r="3450" spans="1:6" x14ac:dyDescent="0.4">
      <c r="A3450" s="19">
        <f>Électricité!N535</f>
        <v>43487</v>
      </c>
      <c r="B3450" s="18">
        <f>Électricité!O535</f>
        <v>0.62500000000000011</v>
      </c>
      <c r="C3450" s="17">
        <f>Électricité!P535</f>
        <v>0</v>
      </c>
      <c r="D3450" s="17">
        <f>Électricité!S535</f>
        <v>0</v>
      </c>
      <c r="E3450" s="24" t="str">
        <f t="shared" si="111"/>
        <v>01/22/2019 03:00:00 PM</v>
      </c>
      <c r="F3450" s="23" t="str">
        <f t="shared" si="110"/>
        <v>Jan</v>
      </c>
    </row>
    <row r="3451" spans="1:6" x14ac:dyDescent="0.4">
      <c r="A3451" s="19">
        <f>Électricité!N536</f>
        <v>43487</v>
      </c>
      <c r="B3451" s="18">
        <f>Électricité!O536</f>
        <v>0.66666666666666674</v>
      </c>
      <c r="C3451" s="17">
        <f>Électricité!P536</f>
        <v>0</v>
      </c>
      <c r="D3451" s="17">
        <f>Électricité!S536</f>
        <v>0</v>
      </c>
      <c r="E3451" s="24" t="str">
        <f t="shared" si="111"/>
        <v>01/22/2019 04:00:00 PM</v>
      </c>
      <c r="F3451" s="23" t="str">
        <f t="shared" si="110"/>
        <v>Jan</v>
      </c>
    </row>
    <row r="3452" spans="1:6" x14ac:dyDescent="0.4">
      <c r="A3452" s="19">
        <f>Électricité!N537</f>
        <v>43487</v>
      </c>
      <c r="B3452" s="18">
        <f>Électricité!O537</f>
        <v>0.70833333333333337</v>
      </c>
      <c r="C3452" s="17">
        <f>Électricité!P537</f>
        <v>0</v>
      </c>
      <c r="D3452" s="17">
        <f>Électricité!S537</f>
        <v>0</v>
      </c>
      <c r="E3452" s="24" t="str">
        <f t="shared" si="111"/>
        <v>01/22/2019 05:00:00 PM</v>
      </c>
      <c r="F3452" s="23" t="str">
        <f t="shared" si="110"/>
        <v>Jan</v>
      </c>
    </row>
    <row r="3453" spans="1:6" x14ac:dyDescent="0.4">
      <c r="A3453" s="19">
        <f>Électricité!N538</f>
        <v>43487</v>
      </c>
      <c r="B3453" s="18">
        <f>Électricité!O538</f>
        <v>0.75000000000000011</v>
      </c>
      <c r="C3453" s="17">
        <f>Électricité!P538</f>
        <v>0</v>
      </c>
      <c r="D3453" s="17">
        <f>Électricité!S538</f>
        <v>0</v>
      </c>
      <c r="E3453" s="24" t="str">
        <f t="shared" si="111"/>
        <v>01/22/2019 06:00:00 PM</v>
      </c>
      <c r="F3453" s="23" t="str">
        <f t="shared" si="110"/>
        <v>Jan</v>
      </c>
    </row>
    <row r="3454" spans="1:6" x14ac:dyDescent="0.4">
      <c r="A3454" s="19">
        <f>Électricité!N539</f>
        <v>43487</v>
      </c>
      <c r="B3454" s="18">
        <f>Électricité!O539</f>
        <v>0.79166666666666674</v>
      </c>
      <c r="C3454" s="17">
        <f>Électricité!P539</f>
        <v>0</v>
      </c>
      <c r="D3454" s="17">
        <f>Électricité!S539</f>
        <v>0</v>
      </c>
      <c r="E3454" s="24" t="str">
        <f t="shared" si="111"/>
        <v>01/22/2019 07:00:00 PM</v>
      </c>
      <c r="F3454" s="23" t="str">
        <f t="shared" si="110"/>
        <v>Jan</v>
      </c>
    </row>
    <row r="3455" spans="1:6" x14ac:dyDescent="0.4">
      <c r="A3455" s="19">
        <f>Électricité!N540</f>
        <v>43487</v>
      </c>
      <c r="B3455" s="18">
        <f>Électricité!O540</f>
        <v>0.83333333333333337</v>
      </c>
      <c r="C3455" s="17">
        <f>Électricité!P540</f>
        <v>0</v>
      </c>
      <c r="D3455" s="17">
        <f>Électricité!S540</f>
        <v>0</v>
      </c>
      <c r="E3455" s="24" t="str">
        <f t="shared" si="111"/>
        <v>01/22/2019 08:00:00 PM</v>
      </c>
      <c r="F3455" s="23" t="str">
        <f t="shared" si="110"/>
        <v>Jan</v>
      </c>
    </row>
    <row r="3456" spans="1:6" x14ac:dyDescent="0.4">
      <c r="A3456" s="19">
        <f>Électricité!N541</f>
        <v>43487</v>
      </c>
      <c r="B3456" s="18">
        <f>Électricité!O541</f>
        <v>0.87500000000000011</v>
      </c>
      <c r="C3456" s="17">
        <f>Électricité!P541</f>
        <v>0</v>
      </c>
      <c r="D3456" s="17">
        <f>Électricité!S541</f>
        <v>0</v>
      </c>
      <c r="E3456" s="24" t="str">
        <f t="shared" si="111"/>
        <v>01/22/2019 09:00:00 PM</v>
      </c>
      <c r="F3456" s="23" t="str">
        <f t="shared" si="110"/>
        <v>Jan</v>
      </c>
    </row>
    <row r="3457" spans="1:6" x14ac:dyDescent="0.4">
      <c r="A3457" s="19">
        <f>Électricité!N542</f>
        <v>43487</v>
      </c>
      <c r="B3457" s="18">
        <f>Électricité!O542</f>
        <v>0.91666666666666674</v>
      </c>
      <c r="C3457" s="17">
        <f>Électricité!P542</f>
        <v>0</v>
      </c>
      <c r="D3457" s="17">
        <f>Électricité!S542</f>
        <v>0</v>
      </c>
      <c r="E3457" s="24" t="str">
        <f t="shared" si="111"/>
        <v>01/22/2019 10:00:00 PM</v>
      </c>
      <c r="F3457" s="23" t="str">
        <f t="shared" si="110"/>
        <v>Jan</v>
      </c>
    </row>
    <row r="3458" spans="1:6" x14ac:dyDescent="0.4">
      <c r="A3458" s="19">
        <f>Électricité!N543</f>
        <v>43487</v>
      </c>
      <c r="B3458" s="18">
        <f>Électricité!O543</f>
        <v>0.95833333333333337</v>
      </c>
      <c r="C3458" s="17">
        <f>Électricité!P543</f>
        <v>0</v>
      </c>
      <c r="D3458" s="17">
        <f>Électricité!S543</f>
        <v>0</v>
      </c>
      <c r="E3458" s="24" t="str">
        <f t="shared" si="111"/>
        <v>01/22/2019 11:00:00 PM</v>
      </c>
      <c r="F3458" s="23" t="str">
        <f t="shared" si="110"/>
        <v>Jan</v>
      </c>
    </row>
    <row r="3459" spans="1:6" x14ac:dyDescent="0.4">
      <c r="A3459" s="19">
        <f>Électricité!N544</f>
        <v>43488</v>
      </c>
      <c r="B3459" s="18">
        <f>Électricité!O544</f>
        <v>3.1225022567582528E-17</v>
      </c>
      <c r="C3459" s="17">
        <f>Électricité!P544</f>
        <v>0</v>
      </c>
      <c r="D3459" s="17">
        <f>Électricité!S544</f>
        <v>0</v>
      </c>
      <c r="E3459" s="24" t="str">
        <f t="shared" si="111"/>
        <v>01/23/2019 12:00:00 AM</v>
      </c>
      <c r="F3459" s="23" t="str">
        <f t="shared" ref="F3459:F3522" si="112">TEXT(A3459,"mmm")</f>
        <v>Jan</v>
      </c>
    </row>
    <row r="3460" spans="1:6" x14ac:dyDescent="0.4">
      <c r="A3460" s="19">
        <f>Électricité!N545</f>
        <v>43488</v>
      </c>
      <c r="B3460" s="18">
        <f>Électricité!O545</f>
        <v>4.1666666666666699E-2</v>
      </c>
      <c r="C3460" s="17">
        <f>Électricité!P545</f>
        <v>0</v>
      </c>
      <c r="D3460" s="17">
        <f>Électricité!S545</f>
        <v>0</v>
      </c>
      <c r="E3460" s="24" t="str">
        <f t="shared" si="111"/>
        <v>01/23/2019 01:00:00 AM</v>
      </c>
      <c r="F3460" s="23" t="str">
        <f t="shared" si="112"/>
        <v>Jan</v>
      </c>
    </row>
    <row r="3461" spans="1:6" x14ac:dyDescent="0.4">
      <c r="A3461" s="19">
        <f>Électricité!N546</f>
        <v>43488</v>
      </c>
      <c r="B3461" s="18">
        <f>Électricité!O546</f>
        <v>8.333333333333337E-2</v>
      </c>
      <c r="C3461" s="17">
        <f>Électricité!P546</f>
        <v>0</v>
      </c>
      <c r="D3461" s="17">
        <f>Électricité!S546</f>
        <v>0</v>
      </c>
      <c r="E3461" s="24" t="str">
        <f t="shared" si="111"/>
        <v>01/23/2019 02:00:00 AM</v>
      </c>
      <c r="F3461" s="23" t="str">
        <f t="shared" si="112"/>
        <v>Jan</v>
      </c>
    </row>
    <row r="3462" spans="1:6" x14ac:dyDescent="0.4">
      <c r="A3462" s="19">
        <f>Électricité!N547</f>
        <v>43488</v>
      </c>
      <c r="B3462" s="18">
        <f>Électricité!O547</f>
        <v>0.12500000000000006</v>
      </c>
      <c r="C3462" s="17">
        <f>Électricité!P547</f>
        <v>0</v>
      </c>
      <c r="D3462" s="17">
        <f>Électricité!S547</f>
        <v>0</v>
      </c>
      <c r="E3462" s="24" t="str">
        <f t="shared" si="111"/>
        <v>01/23/2019 03:00:00 AM</v>
      </c>
      <c r="F3462" s="23" t="str">
        <f t="shared" si="112"/>
        <v>Jan</v>
      </c>
    </row>
    <row r="3463" spans="1:6" x14ac:dyDescent="0.4">
      <c r="A3463" s="19">
        <f>Électricité!N548</f>
        <v>43488</v>
      </c>
      <c r="B3463" s="18">
        <f>Électricité!O548</f>
        <v>0.16666666666666669</v>
      </c>
      <c r="C3463" s="17">
        <f>Électricité!P548</f>
        <v>0</v>
      </c>
      <c r="D3463" s="17">
        <f>Électricité!S548</f>
        <v>0</v>
      </c>
      <c r="E3463" s="24" t="str">
        <f t="shared" si="111"/>
        <v>01/23/2019 04:00:00 AM</v>
      </c>
      <c r="F3463" s="23" t="str">
        <f t="shared" si="112"/>
        <v>Jan</v>
      </c>
    </row>
    <row r="3464" spans="1:6" x14ac:dyDescent="0.4">
      <c r="A3464" s="19">
        <f>Électricité!N549</f>
        <v>43488</v>
      </c>
      <c r="B3464" s="18">
        <f>Électricité!O549</f>
        <v>0.20833333333333337</v>
      </c>
      <c r="C3464" s="17">
        <f>Électricité!P549</f>
        <v>0</v>
      </c>
      <c r="D3464" s="17">
        <f>Électricité!S549</f>
        <v>0</v>
      </c>
      <c r="E3464" s="24" t="str">
        <f t="shared" si="111"/>
        <v>01/23/2019 05:00:00 AM</v>
      </c>
      <c r="F3464" s="23" t="str">
        <f t="shared" si="112"/>
        <v>Jan</v>
      </c>
    </row>
    <row r="3465" spans="1:6" x14ac:dyDescent="0.4">
      <c r="A3465" s="19">
        <f>Électricité!N550</f>
        <v>43488</v>
      </c>
      <c r="B3465" s="18">
        <f>Électricité!O550</f>
        <v>0.25</v>
      </c>
      <c r="C3465" s="17">
        <f>Électricité!P550</f>
        <v>0</v>
      </c>
      <c r="D3465" s="17">
        <f>Électricité!S550</f>
        <v>0</v>
      </c>
      <c r="E3465" s="24" t="str">
        <f t="shared" si="111"/>
        <v>01/23/2019 06:00:00 AM</v>
      </c>
      <c r="F3465" s="23" t="str">
        <f t="shared" si="112"/>
        <v>Jan</v>
      </c>
    </row>
    <row r="3466" spans="1:6" x14ac:dyDescent="0.4">
      <c r="A3466" s="19">
        <f>Électricité!N551</f>
        <v>43488</v>
      </c>
      <c r="B3466" s="18">
        <f>Électricité!O551</f>
        <v>0.29166666666666669</v>
      </c>
      <c r="C3466" s="17">
        <f>Électricité!P551</f>
        <v>0</v>
      </c>
      <c r="D3466" s="17">
        <f>Électricité!S551</f>
        <v>0</v>
      </c>
      <c r="E3466" s="24" t="str">
        <f t="shared" si="111"/>
        <v>01/23/2019 07:00:00 AM</v>
      </c>
      <c r="F3466" s="23" t="str">
        <f t="shared" si="112"/>
        <v>Jan</v>
      </c>
    </row>
    <row r="3467" spans="1:6" x14ac:dyDescent="0.4">
      <c r="A3467" s="19">
        <f>Électricité!N552</f>
        <v>43488</v>
      </c>
      <c r="B3467" s="18">
        <f>Électricité!O552</f>
        <v>0.33333333333333337</v>
      </c>
      <c r="C3467" s="17">
        <f>Électricité!P552</f>
        <v>0</v>
      </c>
      <c r="D3467" s="17">
        <f>Électricité!S552</f>
        <v>0</v>
      </c>
      <c r="E3467" s="24" t="str">
        <f t="shared" si="111"/>
        <v>01/23/2019 08:00:00 AM</v>
      </c>
      <c r="F3467" s="23" t="str">
        <f t="shared" si="112"/>
        <v>Jan</v>
      </c>
    </row>
    <row r="3468" spans="1:6" x14ac:dyDescent="0.4">
      <c r="A3468" s="19">
        <f>Électricité!N553</f>
        <v>43488</v>
      </c>
      <c r="B3468" s="18">
        <f>Électricité!O553</f>
        <v>0.375</v>
      </c>
      <c r="C3468" s="17">
        <f>Électricité!P553</f>
        <v>0</v>
      </c>
      <c r="D3468" s="17">
        <f>Électricité!S553</f>
        <v>0</v>
      </c>
      <c r="E3468" s="24" t="str">
        <f t="shared" si="111"/>
        <v>01/23/2019 09:00:00 AM</v>
      </c>
      <c r="F3468" s="23" t="str">
        <f t="shared" si="112"/>
        <v>Jan</v>
      </c>
    </row>
    <row r="3469" spans="1:6" x14ac:dyDescent="0.4">
      <c r="A3469" s="19">
        <f>Électricité!N554</f>
        <v>43488</v>
      </c>
      <c r="B3469" s="18">
        <f>Électricité!O554</f>
        <v>0.41666666666666669</v>
      </c>
      <c r="C3469" s="17">
        <f>Électricité!P554</f>
        <v>0</v>
      </c>
      <c r="D3469" s="17">
        <f>Électricité!S554</f>
        <v>0</v>
      </c>
      <c r="E3469" s="24" t="str">
        <f t="shared" si="111"/>
        <v>01/23/2019 10:00:00 AM</v>
      </c>
      <c r="F3469" s="23" t="str">
        <f t="shared" si="112"/>
        <v>Jan</v>
      </c>
    </row>
    <row r="3470" spans="1:6" x14ac:dyDescent="0.4">
      <c r="A3470" s="19">
        <f>Électricité!N555</f>
        <v>43488</v>
      </c>
      <c r="B3470" s="18">
        <f>Électricité!O555</f>
        <v>0.45833333333333337</v>
      </c>
      <c r="C3470" s="17">
        <f>Électricité!P555</f>
        <v>0</v>
      </c>
      <c r="D3470" s="17">
        <f>Électricité!S555</f>
        <v>0</v>
      </c>
      <c r="E3470" s="24" t="str">
        <f t="shared" si="111"/>
        <v>01/23/2019 11:00:00 AM</v>
      </c>
      <c r="F3470" s="23" t="str">
        <f t="shared" si="112"/>
        <v>Jan</v>
      </c>
    </row>
    <row r="3471" spans="1:6" x14ac:dyDescent="0.4">
      <c r="A3471" s="19">
        <f>Électricité!N556</f>
        <v>43488</v>
      </c>
      <c r="B3471" s="18">
        <f>Électricité!O556</f>
        <v>0.50000000000000011</v>
      </c>
      <c r="C3471" s="17">
        <f>Électricité!P556</f>
        <v>0</v>
      </c>
      <c r="D3471" s="17">
        <f>Électricité!S556</f>
        <v>0</v>
      </c>
      <c r="E3471" s="24" t="str">
        <f t="shared" si="111"/>
        <v>01/23/2019 12:00:00 PM</v>
      </c>
      <c r="F3471" s="23" t="str">
        <f t="shared" si="112"/>
        <v>Jan</v>
      </c>
    </row>
    <row r="3472" spans="1:6" x14ac:dyDescent="0.4">
      <c r="A3472" s="19">
        <f>Électricité!N557</f>
        <v>43488</v>
      </c>
      <c r="B3472" s="18">
        <f>Électricité!O557</f>
        <v>0.54166666666666674</v>
      </c>
      <c r="C3472" s="17">
        <f>Électricité!P557</f>
        <v>0</v>
      </c>
      <c r="D3472" s="17">
        <f>Électricité!S557</f>
        <v>0</v>
      </c>
      <c r="E3472" s="24" t="str">
        <f t="shared" si="111"/>
        <v>01/23/2019 01:00:00 PM</v>
      </c>
      <c r="F3472" s="23" t="str">
        <f t="shared" si="112"/>
        <v>Jan</v>
      </c>
    </row>
    <row r="3473" spans="1:6" x14ac:dyDescent="0.4">
      <c r="A3473" s="19">
        <f>Électricité!N558</f>
        <v>43488</v>
      </c>
      <c r="B3473" s="18">
        <f>Électricité!O558</f>
        <v>0.58333333333333337</v>
      </c>
      <c r="C3473" s="17">
        <f>Électricité!P558</f>
        <v>0</v>
      </c>
      <c r="D3473" s="17">
        <f>Électricité!S558</f>
        <v>0</v>
      </c>
      <c r="E3473" s="24" t="str">
        <f t="shared" si="111"/>
        <v>01/23/2019 02:00:00 PM</v>
      </c>
      <c r="F3473" s="23" t="str">
        <f t="shared" si="112"/>
        <v>Jan</v>
      </c>
    </row>
    <row r="3474" spans="1:6" x14ac:dyDescent="0.4">
      <c r="A3474" s="19">
        <f>Électricité!N559</f>
        <v>43488</v>
      </c>
      <c r="B3474" s="18">
        <f>Électricité!O559</f>
        <v>0.62500000000000011</v>
      </c>
      <c r="C3474" s="17">
        <f>Électricité!P559</f>
        <v>0</v>
      </c>
      <c r="D3474" s="17">
        <f>Électricité!S559</f>
        <v>0</v>
      </c>
      <c r="E3474" s="24" t="str">
        <f t="shared" si="111"/>
        <v>01/23/2019 03:00:00 PM</v>
      </c>
      <c r="F3474" s="23" t="str">
        <f t="shared" si="112"/>
        <v>Jan</v>
      </c>
    </row>
    <row r="3475" spans="1:6" x14ac:dyDescent="0.4">
      <c r="A3475" s="19">
        <f>Électricité!N560</f>
        <v>43488</v>
      </c>
      <c r="B3475" s="18">
        <f>Électricité!O560</f>
        <v>0.66666666666666674</v>
      </c>
      <c r="C3475" s="17">
        <f>Électricité!P560</f>
        <v>0</v>
      </c>
      <c r="D3475" s="17">
        <f>Électricité!S560</f>
        <v>0</v>
      </c>
      <c r="E3475" s="24" t="str">
        <f t="shared" si="111"/>
        <v>01/23/2019 04:00:00 PM</v>
      </c>
      <c r="F3475" s="23" t="str">
        <f t="shared" si="112"/>
        <v>Jan</v>
      </c>
    </row>
    <row r="3476" spans="1:6" x14ac:dyDescent="0.4">
      <c r="A3476" s="19">
        <f>Électricité!N561</f>
        <v>43488</v>
      </c>
      <c r="B3476" s="18">
        <f>Électricité!O561</f>
        <v>0.70833333333333337</v>
      </c>
      <c r="C3476" s="17">
        <f>Électricité!P561</f>
        <v>0</v>
      </c>
      <c r="D3476" s="17">
        <f>Électricité!S561</f>
        <v>0</v>
      </c>
      <c r="E3476" s="24" t="str">
        <f t="shared" si="111"/>
        <v>01/23/2019 05:00:00 PM</v>
      </c>
      <c r="F3476" s="23" t="str">
        <f t="shared" si="112"/>
        <v>Jan</v>
      </c>
    </row>
    <row r="3477" spans="1:6" x14ac:dyDescent="0.4">
      <c r="A3477" s="19">
        <f>Électricité!N562</f>
        <v>43488</v>
      </c>
      <c r="B3477" s="18">
        <f>Électricité!O562</f>
        <v>0.75000000000000011</v>
      </c>
      <c r="C3477" s="17">
        <f>Électricité!P562</f>
        <v>0</v>
      </c>
      <c r="D3477" s="17">
        <f>Électricité!S562</f>
        <v>0</v>
      </c>
      <c r="E3477" s="24" t="str">
        <f t="shared" si="111"/>
        <v>01/23/2019 06:00:00 PM</v>
      </c>
      <c r="F3477" s="23" t="str">
        <f t="shared" si="112"/>
        <v>Jan</v>
      </c>
    </row>
    <row r="3478" spans="1:6" x14ac:dyDescent="0.4">
      <c r="A3478" s="19">
        <f>Électricité!N563</f>
        <v>43488</v>
      </c>
      <c r="B3478" s="18">
        <f>Électricité!O563</f>
        <v>0.79166666666666674</v>
      </c>
      <c r="C3478" s="17">
        <f>Électricité!P563</f>
        <v>0</v>
      </c>
      <c r="D3478" s="17">
        <f>Électricité!S563</f>
        <v>0</v>
      </c>
      <c r="E3478" s="24" t="str">
        <f t="shared" si="111"/>
        <v>01/23/2019 07:00:00 PM</v>
      </c>
      <c r="F3478" s="23" t="str">
        <f t="shared" si="112"/>
        <v>Jan</v>
      </c>
    </row>
    <row r="3479" spans="1:6" x14ac:dyDescent="0.4">
      <c r="A3479" s="19">
        <f>Électricité!N564</f>
        <v>43488</v>
      </c>
      <c r="B3479" s="18">
        <f>Électricité!O564</f>
        <v>0.83333333333333337</v>
      </c>
      <c r="C3479" s="17">
        <f>Électricité!P564</f>
        <v>0</v>
      </c>
      <c r="D3479" s="17">
        <f>Électricité!S564</f>
        <v>0</v>
      </c>
      <c r="E3479" s="24" t="str">
        <f t="shared" si="111"/>
        <v>01/23/2019 08:00:00 PM</v>
      </c>
      <c r="F3479" s="23" t="str">
        <f t="shared" si="112"/>
        <v>Jan</v>
      </c>
    </row>
    <row r="3480" spans="1:6" x14ac:dyDescent="0.4">
      <c r="A3480" s="19">
        <f>Électricité!N565</f>
        <v>43488</v>
      </c>
      <c r="B3480" s="18">
        <f>Électricité!O565</f>
        <v>0.87500000000000011</v>
      </c>
      <c r="C3480" s="17">
        <f>Électricité!P565</f>
        <v>0</v>
      </c>
      <c r="D3480" s="17">
        <f>Électricité!S565</f>
        <v>0</v>
      </c>
      <c r="E3480" s="24" t="str">
        <f t="shared" si="111"/>
        <v>01/23/2019 09:00:00 PM</v>
      </c>
      <c r="F3480" s="23" t="str">
        <f t="shared" si="112"/>
        <v>Jan</v>
      </c>
    </row>
    <row r="3481" spans="1:6" x14ac:dyDescent="0.4">
      <c r="A3481" s="19">
        <f>Électricité!N566</f>
        <v>43488</v>
      </c>
      <c r="B3481" s="18">
        <f>Électricité!O566</f>
        <v>0.91666666666666674</v>
      </c>
      <c r="C3481" s="17">
        <f>Électricité!P566</f>
        <v>0</v>
      </c>
      <c r="D3481" s="17">
        <f>Électricité!S566</f>
        <v>0</v>
      </c>
      <c r="E3481" s="24" t="str">
        <f t="shared" si="111"/>
        <v>01/23/2019 10:00:00 PM</v>
      </c>
      <c r="F3481" s="23" t="str">
        <f t="shared" si="112"/>
        <v>Jan</v>
      </c>
    </row>
    <row r="3482" spans="1:6" x14ac:dyDescent="0.4">
      <c r="A3482" s="19">
        <f>Électricité!N567</f>
        <v>43488</v>
      </c>
      <c r="B3482" s="18">
        <f>Électricité!O567</f>
        <v>0.95833333333333337</v>
      </c>
      <c r="C3482" s="17">
        <f>Électricité!P567</f>
        <v>0</v>
      </c>
      <c r="D3482" s="17">
        <f>Électricité!S567</f>
        <v>0</v>
      </c>
      <c r="E3482" s="24" t="str">
        <f t="shared" si="111"/>
        <v>01/23/2019 11:00:00 PM</v>
      </c>
      <c r="F3482" s="23" t="str">
        <f t="shared" si="112"/>
        <v>Jan</v>
      </c>
    </row>
    <row r="3483" spans="1:6" x14ac:dyDescent="0.4">
      <c r="A3483" s="19">
        <f>Électricité!N568</f>
        <v>43489</v>
      </c>
      <c r="B3483" s="18">
        <f>Électricité!O568</f>
        <v>3.1225022567582528E-17</v>
      </c>
      <c r="C3483" s="17">
        <f>Électricité!P568</f>
        <v>0</v>
      </c>
      <c r="D3483" s="17">
        <f>Électricité!S568</f>
        <v>0</v>
      </c>
      <c r="E3483" s="24" t="str">
        <f t="shared" si="111"/>
        <v>01/24/2019 12:00:00 AM</v>
      </c>
      <c r="F3483" s="23" t="str">
        <f t="shared" si="112"/>
        <v>Jan</v>
      </c>
    </row>
    <row r="3484" spans="1:6" x14ac:dyDescent="0.4">
      <c r="A3484" s="19">
        <f>Électricité!N569</f>
        <v>43489</v>
      </c>
      <c r="B3484" s="18">
        <f>Électricité!O569</f>
        <v>4.1666666666666699E-2</v>
      </c>
      <c r="C3484" s="17">
        <f>Électricité!P569</f>
        <v>0</v>
      </c>
      <c r="D3484" s="17">
        <f>Électricité!S569</f>
        <v>0</v>
      </c>
      <c r="E3484" s="24" t="str">
        <f t="shared" si="111"/>
        <v>01/24/2019 01:00:00 AM</v>
      </c>
      <c r="F3484" s="23" t="str">
        <f t="shared" si="112"/>
        <v>Jan</v>
      </c>
    </row>
    <row r="3485" spans="1:6" x14ac:dyDescent="0.4">
      <c r="A3485" s="19">
        <f>Électricité!N570</f>
        <v>43489</v>
      </c>
      <c r="B3485" s="18">
        <f>Électricité!O570</f>
        <v>8.333333333333337E-2</v>
      </c>
      <c r="C3485" s="17">
        <f>Électricité!P570</f>
        <v>0</v>
      </c>
      <c r="D3485" s="17">
        <f>Électricité!S570</f>
        <v>0</v>
      </c>
      <c r="E3485" s="24" t="str">
        <f t="shared" si="111"/>
        <v>01/24/2019 02:00:00 AM</v>
      </c>
      <c r="F3485" s="23" t="str">
        <f t="shared" si="112"/>
        <v>Jan</v>
      </c>
    </row>
    <row r="3486" spans="1:6" x14ac:dyDescent="0.4">
      <c r="A3486" s="19">
        <f>Électricité!N571</f>
        <v>43489</v>
      </c>
      <c r="B3486" s="18">
        <f>Électricité!O571</f>
        <v>0.12500000000000006</v>
      </c>
      <c r="C3486" s="17">
        <f>Électricité!P571</f>
        <v>0</v>
      </c>
      <c r="D3486" s="17">
        <f>Électricité!S571</f>
        <v>0</v>
      </c>
      <c r="E3486" s="24" t="str">
        <f t="shared" si="111"/>
        <v>01/24/2019 03:00:00 AM</v>
      </c>
      <c r="F3486" s="23" t="str">
        <f t="shared" si="112"/>
        <v>Jan</v>
      </c>
    </row>
    <row r="3487" spans="1:6" x14ac:dyDescent="0.4">
      <c r="A3487" s="19">
        <f>Électricité!N572</f>
        <v>43489</v>
      </c>
      <c r="B3487" s="18">
        <f>Électricité!O572</f>
        <v>0.16666666666666669</v>
      </c>
      <c r="C3487" s="17">
        <f>Électricité!P572</f>
        <v>0</v>
      </c>
      <c r="D3487" s="17">
        <f>Électricité!S572</f>
        <v>0</v>
      </c>
      <c r="E3487" s="24" t="str">
        <f t="shared" si="111"/>
        <v>01/24/2019 04:00:00 AM</v>
      </c>
      <c r="F3487" s="23" t="str">
        <f t="shared" si="112"/>
        <v>Jan</v>
      </c>
    </row>
    <row r="3488" spans="1:6" x14ac:dyDescent="0.4">
      <c r="A3488" s="19">
        <f>Électricité!N573</f>
        <v>43489</v>
      </c>
      <c r="B3488" s="18">
        <f>Électricité!O573</f>
        <v>0.20833333333333337</v>
      </c>
      <c r="C3488" s="17">
        <f>Électricité!P573</f>
        <v>0</v>
      </c>
      <c r="D3488" s="17">
        <f>Électricité!S573</f>
        <v>0</v>
      </c>
      <c r="E3488" s="24" t="str">
        <f t="shared" si="111"/>
        <v>01/24/2019 05:00:00 AM</v>
      </c>
      <c r="F3488" s="23" t="str">
        <f t="shared" si="112"/>
        <v>Jan</v>
      </c>
    </row>
    <row r="3489" spans="1:6" x14ac:dyDescent="0.4">
      <c r="A3489" s="19">
        <f>Électricité!N574</f>
        <v>43489</v>
      </c>
      <c r="B3489" s="18">
        <f>Électricité!O574</f>
        <v>0.25</v>
      </c>
      <c r="C3489" s="17">
        <f>Électricité!P574</f>
        <v>0</v>
      </c>
      <c r="D3489" s="17">
        <f>Électricité!S574</f>
        <v>0</v>
      </c>
      <c r="E3489" s="24" t="str">
        <f t="shared" si="111"/>
        <v>01/24/2019 06:00:00 AM</v>
      </c>
      <c r="F3489" s="23" t="str">
        <f t="shared" si="112"/>
        <v>Jan</v>
      </c>
    </row>
    <row r="3490" spans="1:6" x14ac:dyDescent="0.4">
      <c r="A3490" s="19">
        <f>Électricité!N575</f>
        <v>43489</v>
      </c>
      <c r="B3490" s="18">
        <f>Électricité!O575</f>
        <v>0.29166666666666669</v>
      </c>
      <c r="C3490" s="17">
        <f>Électricité!P575</f>
        <v>0</v>
      </c>
      <c r="D3490" s="17">
        <f>Électricité!S575</f>
        <v>0</v>
      </c>
      <c r="E3490" s="24" t="str">
        <f t="shared" si="111"/>
        <v>01/24/2019 07:00:00 AM</v>
      </c>
      <c r="F3490" s="23" t="str">
        <f t="shared" si="112"/>
        <v>Jan</v>
      </c>
    </row>
    <row r="3491" spans="1:6" x14ac:dyDescent="0.4">
      <c r="A3491" s="19">
        <f>Électricité!N576</f>
        <v>43489</v>
      </c>
      <c r="B3491" s="18">
        <f>Électricité!O576</f>
        <v>0.33333333333333337</v>
      </c>
      <c r="C3491" s="17">
        <f>Électricité!P576</f>
        <v>0</v>
      </c>
      <c r="D3491" s="17">
        <f>Électricité!S576</f>
        <v>0</v>
      </c>
      <c r="E3491" s="24" t="str">
        <f t="shared" si="111"/>
        <v>01/24/2019 08:00:00 AM</v>
      </c>
      <c r="F3491" s="23" t="str">
        <f t="shared" si="112"/>
        <v>Jan</v>
      </c>
    </row>
    <row r="3492" spans="1:6" x14ac:dyDescent="0.4">
      <c r="A3492" s="19">
        <f>Électricité!N577</f>
        <v>43489</v>
      </c>
      <c r="B3492" s="18">
        <f>Électricité!O577</f>
        <v>0.375</v>
      </c>
      <c r="C3492" s="17">
        <f>Électricité!P577</f>
        <v>0</v>
      </c>
      <c r="D3492" s="17">
        <f>Électricité!S577</f>
        <v>0</v>
      </c>
      <c r="E3492" s="24" t="str">
        <f t="shared" si="111"/>
        <v>01/24/2019 09:00:00 AM</v>
      </c>
      <c r="F3492" s="23" t="str">
        <f t="shared" si="112"/>
        <v>Jan</v>
      </c>
    </row>
    <row r="3493" spans="1:6" x14ac:dyDescent="0.4">
      <c r="A3493" s="19">
        <f>Électricité!N578</f>
        <v>43489</v>
      </c>
      <c r="B3493" s="18">
        <f>Électricité!O578</f>
        <v>0.41666666666666669</v>
      </c>
      <c r="C3493" s="17">
        <f>Électricité!P578</f>
        <v>0</v>
      </c>
      <c r="D3493" s="17">
        <f>Électricité!S578</f>
        <v>0</v>
      </c>
      <c r="E3493" s="24" t="str">
        <f t="shared" si="111"/>
        <v>01/24/2019 10:00:00 AM</v>
      </c>
      <c r="F3493" s="23" t="str">
        <f t="shared" si="112"/>
        <v>Jan</v>
      </c>
    </row>
    <row r="3494" spans="1:6" x14ac:dyDescent="0.4">
      <c r="A3494" s="19">
        <f>Électricité!N579</f>
        <v>43489</v>
      </c>
      <c r="B3494" s="18">
        <f>Électricité!O579</f>
        <v>0.45833333333333337</v>
      </c>
      <c r="C3494" s="17">
        <f>Électricité!P579</f>
        <v>0</v>
      </c>
      <c r="D3494" s="17">
        <f>Électricité!S579</f>
        <v>0</v>
      </c>
      <c r="E3494" s="24" t="str">
        <f t="shared" si="111"/>
        <v>01/24/2019 11:00:00 AM</v>
      </c>
      <c r="F3494" s="23" t="str">
        <f t="shared" si="112"/>
        <v>Jan</v>
      </c>
    </row>
    <row r="3495" spans="1:6" x14ac:dyDescent="0.4">
      <c r="A3495" s="19">
        <f>Électricité!N580</f>
        <v>43489</v>
      </c>
      <c r="B3495" s="18">
        <f>Électricité!O580</f>
        <v>0.50000000000000011</v>
      </c>
      <c r="C3495" s="17">
        <f>Électricité!P580</f>
        <v>0</v>
      </c>
      <c r="D3495" s="17">
        <f>Électricité!S580</f>
        <v>0</v>
      </c>
      <c r="E3495" s="24" t="str">
        <f t="shared" si="111"/>
        <v>01/24/2019 12:00:00 PM</v>
      </c>
      <c r="F3495" s="23" t="str">
        <f t="shared" si="112"/>
        <v>Jan</v>
      </c>
    </row>
    <row r="3496" spans="1:6" x14ac:dyDescent="0.4">
      <c r="A3496" s="19">
        <f>Électricité!N581</f>
        <v>43489</v>
      </c>
      <c r="B3496" s="18">
        <f>Électricité!O581</f>
        <v>0.54166666666666674</v>
      </c>
      <c r="C3496" s="17">
        <f>Électricité!P581</f>
        <v>0</v>
      </c>
      <c r="D3496" s="17">
        <f>Électricité!S581</f>
        <v>0</v>
      </c>
      <c r="E3496" s="24" t="str">
        <f t="shared" si="111"/>
        <v>01/24/2019 01:00:00 PM</v>
      </c>
      <c r="F3496" s="23" t="str">
        <f t="shared" si="112"/>
        <v>Jan</v>
      </c>
    </row>
    <row r="3497" spans="1:6" x14ac:dyDescent="0.4">
      <c r="A3497" s="19">
        <f>Électricité!N582</f>
        <v>43489</v>
      </c>
      <c r="B3497" s="18">
        <f>Électricité!O582</f>
        <v>0.58333333333333337</v>
      </c>
      <c r="C3497" s="17">
        <f>Électricité!P582</f>
        <v>0</v>
      </c>
      <c r="D3497" s="17">
        <f>Électricité!S582</f>
        <v>0</v>
      </c>
      <c r="E3497" s="24" t="str">
        <f t="shared" si="111"/>
        <v>01/24/2019 02:00:00 PM</v>
      </c>
      <c r="F3497" s="23" t="str">
        <f t="shared" si="112"/>
        <v>Jan</v>
      </c>
    </row>
    <row r="3498" spans="1:6" x14ac:dyDescent="0.4">
      <c r="A3498" s="19">
        <f>Électricité!N583</f>
        <v>43489</v>
      </c>
      <c r="B3498" s="18">
        <f>Électricité!O583</f>
        <v>0.62500000000000011</v>
      </c>
      <c r="C3498" s="17">
        <f>Électricité!P583</f>
        <v>0</v>
      </c>
      <c r="D3498" s="17">
        <f>Électricité!S583</f>
        <v>0</v>
      </c>
      <c r="E3498" s="24" t="str">
        <f t="shared" si="111"/>
        <v>01/24/2019 03:00:00 PM</v>
      </c>
      <c r="F3498" s="23" t="str">
        <f t="shared" si="112"/>
        <v>Jan</v>
      </c>
    </row>
    <row r="3499" spans="1:6" x14ac:dyDescent="0.4">
      <c r="A3499" s="19">
        <f>Électricité!N584</f>
        <v>43489</v>
      </c>
      <c r="B3499" s="18">
        <f>Électricité!O584</f>
        <v>0.66666666666666674</v>
      </c>
      <c r="C3499" s="17">
        <f>Électricité!P584</f>
        <v>0</v>
      </c>
      <c r="D3499" s="17">
        <f>Électricité!S584</f>
        <v>0</v>
      </c>
      <c r="E3499" s="24" t="str">
        <f t="shared" si="111"/>
        <v>01/24/2019 04:00:00 PM</v>
      </c>
      <c r="F3499" s="23" t="str">
        <f t="shared" si="112"/>
        <v>Jan</v>
      </c>
    </row>
    <row r="3500" spans="1:6" x14ac:dyDescent="0.4">
      <c r="A3500" s="19">
        <f>Électricité!N585</f>
        <v>43489</v>
      </c>
      <c r="B3500" s="18">
        <f>Électricité!O585</f>
        <v>0.70833333333333337</v>
      </c>
      <c r="C3500" s="17">
        <f>Électricité!P585</f>
        <v>0</v>
      </c>
      <c r="D3500" s="17">
        <f>Électricité!S585</f>
        <v>0</v>
      </c>
      <c r="E3500" s="24" t="str">
        <f t="shared" si="111"/>
        <v>01/24/2019 05:00:00 PM</v>
      </c>
      <c r="F3500" s="23" t="str">
        <f t="shared" si="112"/>
        <v>Jan</v>
      </c>
    </row>
    <row r="3501" spans="1:6" x14ac:dyDescent="0.4">
      <c r="A3501" s="19">
        <f>Électricité!N586</f>
        <v>43489</v>
      </c>
      <c r="B3501" s="18">
        <f>Électricité!O586</f>
        <v>0.75000000000000011</v>
      </c>
      <c r="C3501" s="17">
        <f>Électricité!P586</f>
        <v>0</v>
      </c>
      <c r="D3501" s="17">
        <f>Électricité!S586</f>
        <v>0</v>
      </c>
      <c r="E3501" s="24" t="str">
        <f t="shared" si="111"/>
        <v>01/24/2019 06:00:00 PM</v>
      </c>
      <c r="F3501" s="23" t="str">
        <f t="shared" si="112"/>
        <v>Jan</v>
      </c>
    </row>
    <row r="3502" spans="1:6" x14ac:dyDescent="0.4">
      <c r="A3502" s="19">
        <f>Électricité!N587</f>
        <v>43489</v>
      </c>
      <c r="B3502" s="18">
        <f>Électricité!O587</f>
        <v>0.79166666666666674</v>
      </c>
      <c r="C3502" s="17">
        <f>Électricité!P587</f>
        <v>0</v>
      </c>
      <c r="D3502" s="17">
        <f>Électricité!S587</f>
        <v>0</v>
      </c>
      <c r="E3502" s="24" t="str">
        <f t="shared" si="111"/>
        <v>01/24/2019 07:00:00 PM</v>
      </c>
      <c r="F3502" s="23" t="str">
        <f t="shared" si="112"/>
        <v>Jan</v>
      </c>
    </row>
    <row r="3503" spans="1:6" x14ac:dyDescent="0.4">
      <c r="A3503" s="19">
        <f>Électricité!N588</f>
        <v>43489</v>
      </c>
      <c r="B3503" s="18">
        <f>Électricité!O588</f>
        <v>0.83333333333333337</v>
      </c>
      <c r="C3503" s="17">
        <f>Électricité!P588</f>
        <v>0</v>
      </c>
      <c r="D3503" s="17">
        <f>Électricité!S588</f>
        <v>0</v>
      </c>
      <c r="E3503" s="24" t="str">
        <f t="shared" si="111"/>
        <v>01/24/2019 08:00:00 PM</v>
      </c>
      <c r="F3503" s="23" t="str">
        <f t="shared" si="112"/>
        <v>Jan</v>
      </c>
    </row>
    <row r="3504" spans="1:6" x14ac:dyDescent="0.4">
      <c r="A3504" s="19">
        <f>Électricité!N589</f>
        <v>43489</v>
      </c>
      <c r="B3504" s="18">
        <f>Électricité!O589</f>
        <v>0.87500000000000011</v>
      </c>
      <c r="C3504" s="17">
        <f>Électricité!P589</f>
        <v>0</v>
      </c>
      <c r="D3504" s="17">
        <f>Électricité!S589</f>
        <v>0</v>
      </c>
      <c r="E3504" s="24" t="str">
        <f t="shared" si="111"/>
        <v>01/24/2019 09:00:00 PM</v>
      </c>
      <c r="F3504" s="23" t="str">
        <f t="shared" si="112"/>
        <v>Jan</v>
      </c>
    </row>
    <row r="3505" spans="1:6" x14ac:dyDescent="0.4">
      <c r="A3505" s="19">
        <f>Électricité!N590</f>
        <v>43489</v>
      </c>
      <c r="B3505" s="18">
        <f>Électricité!O590</f>
        <v>0.91666666666666674</v>
      </c>
      <c r="C3505" s="17">
        <f>Électricité!P590</f>
        <v>0</v>
      </c>
      <c r="D3505" s="17">
        <f>Électricité!S590</f>
        <v>0</v>
      </c>
      <c r="E3505" s="24" t="str">
        <f t="shared" si="111"/>
        <v>01/24/2019 10:00:00 PM</v>
      </c>
      <c r="F3505" s="23" t="str">
        <f t="shared" si="112"/>
        <v>Jan</v>
      </c>
    </row>
    <row r="3506" spans="1:6" x14ac:dyDescent="0.4">
      <c r="A3506" s="19">
        <f>Électricité!N591</f>
        <v>43489</v>
      </c>
      <c r="B3506" s="18">
        <f>Électricité!O591</f>
        <v>0.95833333333333337</v>
      </c>
      <c r="C3506" s="17">
        <f>Électricité!P591</f>
        <v>0</v>
      </c>
      <c r="D3506" s="17">
        <f>Électricité!S591</f>
        <v>0</v>
      </c>
      <c r="E3506" s="24" t="str">
        <f t="shared" si="111"/>
        <v>01/24/2019 11:00:00 PM</v>
      </c>
      <c r="F3506" s="23" t="str">
        <f t="shared" si="112"/>
        <v>Jan</v>
      </c>
    </row>
    <row r="3507" spans="1:6" x14ac:dyDescent="0.4">
      <c r="A3507" s="19">
        <f>Électricité!N592</f>
        <v>43490</v>
      </c>
      <c r="B3507" s="18">
        <f>Électricité!O592</f>
        <v>3.1225022567582528E-17</v>
      </c>
      <c r="C3507" s="17">
        <f>Électricité!P592</f>
        <v>0</v>
      </c>
      <c r="D3507" s="17">
        <f>Électricité!S592</f>
        <v>0</v>
      </c>
      <c r="E3507" s="24" t="str">
        <f t="shared" si="111"/>
        <v>01/25/2019 12:00:00 AM</v>
      </c>
      <c r="F3507" s="23" t="str">
        <f t="shared" si="112"/>
        <v>Jan</v>
      </c>
    </row>
    <row r="3508" spans="1:6" x14ac:dyDescent="0.4">
      <c r="A3508" s="19">
        <f>Électricité!N593</f>
        <v>43490</v>
      </c>
      <c r="B3508" s="18">
        <f>Électricité!O593</f>
        <v>4.1666666666666699E-2</v>
      </c>
      <c r="C3508" s="17">
        <f>Électricité!P593</f>
        <v>0</v>
      </c>
      <c r="D3508" s="17">
        <f>Électricité!S593</f>
        <v>0</v>
      </c>
      <c r="E3508" s="24" t="str">
        <f t="shared" ref="E3508:E3571" si="113">CONCATENATE(TEXT(A3508,"mm/dd/yyyy")," ",TEXT(B3508,"hh:mm:ss AM/PM"))</f>
        <v>01/25/2019 01:00:00 AM</v>
      </c>
      <c r="F3508" s="23" t="str">
        <f t="shared" si="112"/>
        <v>Jan</v>
      </c>
    </row>
    <row r="3509" spans="1:6" x14ac:dyDescent="0.4">
      <c r="A3509" s="19">
        <f>Électricité!N594</f>
        <v>43490</v>
      </c>
      <c r="B3509" s="18">
        <f>Électricité!O594</f>
        <v>8.333333333333337E-2</v>
      </c>
      <c r="C3509" s="17">
        <f>Électricité!P594</f>
        <v>0</v>
      </c>
      <c r="D3509" s="17">
        <f>Électricité!S594</f>
        <v>0</v>
      </c>
      <c r="E3509" s="24" t="str">
        <f t="shared" si="113"/>
        <v>01/25/2019 02:00:00 AM</v>
      </c>
      <c r="F3509" s="23" t="str">
        <f t="shared" si="112"/>
        <v>Jan</v>
      </c>
    </row>
    <row r="3510" spans="1:6" x14ac:dyDescent="0.4">
      <c r="A3510" s="19">
        <f>Électricité!N595</f>
        <v>43490</v>
      </c>
      <c r="B3510" s="18">
        <f>Électricité!O595</f>
        <v>0.12500000000000006</v>
      </c>
      <c r="C3510" s="17">
        <f>Électricité!P595</f>
        <v>0</v>
      </c>
      <c r="D3510" s="17">
        <f>Électricité!S595</f>
        <v>0</v>
      </c>
      <c r="E3510" s="24" t="str">
        <f t="shared" si="113"/>
        <v>01/25/2019 03:00:00 AM</v>
      </c>
      <c r="F3510" s="23" t="str">
        <f t="shared" si="112"/>
        <v>Jan</v>
      </c>
    </row>
    <row r="3511" spans="1:6" x14ac:dyDescent="0.4">
      <c r="A3511" s="19">
        <f>Électricité!N596</f>
        <v>43490</v>
      </c>
      <c r="B3511" s="18">
        <f>Électricité!O596</f>
        <v>0.16666666666666669</v>
      </c>
      <c r="C3511" s="17">
        <f>Électricité!P596</f>
        <v>0</v>
      </c>
      <c r="D3511" s="17">
        <f>Électricité!S596</f>
        <v>0</v>
      </c>
      <c r="E3511" s="24" t="str">
        <f t="shared" si="113"/>
        <v>01/25/2019 04:00:00 AM</v>
      </c>
      <c r="F3511" s="23" t="str">
        <f t="shared" si="112"/>
        <v>Jan</v>
      </c>
    </row>
    <row r="3512" spans="1:6" x14ac:dyDescent="0.4">
      <c r="A3512" s="19">
        <f>Électricité!N597</f>
        <v>43490</v>
      </c>
      <c r="B3512" s="18">
        <f>Électricité!O597</f>
        <v>0.20833333333333337</v>
      </c>
      <c r="C3512" s="17">
        <f>Électricité!P597</f>
        <v>0</v>
      </c>
      <c r="D3512" s="17">
        <f>Électricité!S597</f>
        <v>0</v>
      </c>
      <c r="E3512" s="24" t="str">
        <f t="shared" si="113"/>
        <v>01/25/2019 05:00:00 AM</v>
      </c>
      <c r="F3512" s="23" t="str">
        <f t="shared" si="112"/>
        <v>Jan</v>
      </c>
    </row>
    <row r="3513" spans="1:6" x14ac:dyDescent="0.4">
      <c r="A3513" s="19">
        <f>Électricité!N598</f>
        <v>43490</v>
      </c>
      <c r="B3513" s="18">
        <f>Électricité!O598</f>
        <v>0.25</v>
      </c>
      <c r="C3513" s="17">
        <f>Électricité!P598</f>
        <v>0</v>
      </c>
      <c r="D3513" s="17">
        <f>Électricité!S598</f>
        <v>0</v>
      </c>
      <c r="E3513" s="24" t="str">
        <f t="shared" si="113"/>
        <v>01/25/2019 06:00:00 AM</v>
      </c>
      <c r="F3513" s="23" t="str">
        <f t="shared" si="112"/>
        <v>Jan</v>
      </c>
    </row>
    <row r="3514" spans="1:6" x14ac:dyDescent="0.4">
      <c r="A3514" s="19">
        <f>Électricité!N599</f>
        <v>43490</v>
      </c>
      <c r="B3514" s="18">
        <f>Électricité!O599</f>
        <v>0.29166666666666669</v>
      </c>
      <c r="C3514" s="17">
        <f>Électricité!P599</f>
        <v>0</v>
      </c>
      <c r="D3514" s="17">
        <f>Électricité!S599</f>
        <v>0</v>
      </c>
      <c r="E3514" s="24" t="str">
        <f t="shared" si="113"/>
        <v>01/25/2019 07:00:00 AM</v>
      </c>
      <c r="F3514" s="23" t="str">
        <f t="shared" si="112"/>
        <v>Jan</v>
      </c>
    </row>
    <row r="3515" spans="1:6" x14ac:dyDescent="0.4">
      <c r="A3515" s="19">
        <f>Électricité!N600</f>
        <v>43490</v>
      </c>
      <c r="B3515" s="18">
        <f>Électricité!O600</f>
        <v>0.33333333333333337</v>
      </c>
      <c r="C3515" s="17">
        <f>Électricité!P600</f>
        <v>0</v>
      </c>
      <c r="D3515" s="17">
        <f>Électricité!S600</f>
        <v>0</v>
      </c>
      <c r="E3515" s="24" t="str">
        <f t="shared" si="113"/>
        <v>01/25/2019 08:00:00 AM</v>
      </c>
      <c r="F3515" s="23" t="str">
        <f t="shared" si="112"/>
        <v>Jan</v>
      </c>
    </row>
    <row r="3516" spans="1:6" x14ac:dyDescent="0.4">
      <c r="A3516" s="19">
        <f>Électricité!N601</f>
        <v>43490</v>
      </c>
      <c r="B3516" s="18">
        <f>Électricité!O601</f>
        <v>0.375</v>
      </c>
      <c r="C3516" s="17">
        <f>Électricité!P601</f>
        <v>0</v>
      </c>
      <c r="D3516" s="17">
        <f>Électricité!S601</f>
        <v>0</v>
      </c>
      <c r="E3516" s="24" t="str">
        <f t="shared" si="113"/>
        <v>01/25/2019 09:00:00 AM</v>
      </c>
      <c r="F3516" s="23" t="str">
        <f t="shared" si="112"/>
        <v>Jan</v>
      </c>
    </row>
    <row r="3517" spans="1:6" x14ac:dyDescent="0.4">
      <c r="A3517" s="19">
        <f>Électricité!N602</f>
        <v>43490</v>
      </c>
      <c r="B3517" s="18">
        <f>Électricité!O602</f>
        <v>0.41666666666666669</v>
      </c>
      <c r="C3517" s="17">
        <f>Électricité!P602</f>
        <v>0</v>
      </c>
      <c r="D3517" s="17">
        <f>Électricité!S602</f>
        <v>0</v>
      </c>
      <c r="E3517" s="24" t="str">
        <f t="shared" si="113"/>
        <v>01/25/2019 10:00:00 AM</v>
      </c>
      <c r="F3517" s="23" t="str">
        <f t="shared" si="112"/>
        <v>Jan</v>
      </c>
    </row>
    <row r="3518" spans="1:6" x14ac:dyDescent="0.4">
      <c r="A3518" s="19">
        <f>Électricité!N603</f>
        <v>43490</v>
      </c>
      <c r="B3518" s="18">
        <f>Électricité!O603</f>
        <v>0.45833333333333337</v>
      </c>
      <c r="C3518" s="17">
        <f>Électricité!P603</f>
        <v>0</v>
      </c>
      <c r="D3518" s="17">
        <f>Électricité!S603</f>
        <v>0</v>
      </c>
      <c r="E3518" s="24" t="str">
        <f t="shared" si="113"/>
        <v>01/25/2019 11:00:00 AM</v>
      </c>
      <c r="F3518" s="23" t="str">
        <f t="shared" si="112"/>
        <v>Jan</v>
      </c>
    </row>
    <row r="3519" spans="1:6" x14ac:dyDescent="0.4">
      <c r="A3519" s="19">
        <f>Électricité!N604</f>
        <v>43490</v>
      </c>
      <c r="B3519" s="18">
        <f>Électricité!O604</f>
        <v>0.50000000000000011</v>
      </c>
      <c r="C3519" s="17">
        <f>Électricité!P604</f>
        <v>0</v>
      </c>
      <c r="D3519" s="17">
        <f>Électricité!S604</f>
        <v>0</v>
      </c>
      <c r="E3519" s="24" t="str">
        <f t="shared" si="113"/>
        <v>01/25/2019 12:00:00 PM</v>
      </c>
      <c r="F3519" s="23" t="str">
        <f t="shared" si="112"/>
        <v>Jan</v>
      </c>
    </row>
    <row r="3520" spans="1:6" x14ac:dyDescent="0.4">
      <c r="A3520" s="19">
        <f>Électricité!N605</f>
        <v>43490</v>
      </c>
      <c r="B3520" s="18">
        <f>Électricité!O605</f>
        <v>0.54166666666666674</v>
      </c>
      <c r="C3520" s="17">
        <f>Électricité!P605</f>
        <v>0</v>
      </c>
      <c r="D3520" s="17">
        <f>Électricité!S605</f>
        <v>0</v>
      </c>
      <c r="E3520" s="24" t="str">
        <f t="shared" si="113"/>
        <v>01/25/2019 01:00:00 PM</v>
      </c>
      <c r="F3520" s="23" t="str">
        <f t="shared" si="112"/>
        <v>Jan</v>
      </c>
    </row>
    <row r="3521" spans="1:6" x14ac:dyDescent="0.4">
      <c r="A3521" s="19">
        <f>Électricité!N606</f>
        <v>43490</v>
      </c>
      <c r="B3521" s="18">
        <f>Électricité!O606</f>
        <v>0.58333333333333337</v>
      </c>
      <c r="C3521" s="17">
        <f>Électricité!P606</f>
        <v>0</v>
      </c>
      <c r="D3521" s="17">
        <f>Électricité!S606</f>
        <v>0</v>
      </c>
      <c r="E3521" s="24" t="str">
        <f t="shared" si="113"/>
        <v>01/25/2019 02:00:00 PM</v>
      </c>
      <c r="F3521" s="23" t="str">
        <f t="shared" si="112"/>
        <v>Jan</v>
      </c>
    </row>
    <row r="3522" spans="1:6" x14ac:dyDescent="0.4">
      <c r="A3522" s="19">
        <f>Électricité!N607</f>
        <v>43490</v>
      </c>
      <c r="B3522" s="18">
        <f>Électricité!O607</f>
        <v>0.62500000000000011</v>
      </c>
      <c r="C3522" s="17">
        <f>Électricité!P607</f>
        <v>0</v>
      </c>
      <c r="D3522" s="17">
        <f>Électricité!S607</f>
        <v>0</v>
      </c>
      <c r="E3522" s="24" t="str">
        <f t="shared" si="113"/>
        <v>01/25/2019 03:00:00 PM</v>
      </c>
      <c r="F3522" s="23" t="str">
        <f t="shared" si="112"/>
        <v>Jan</v>
      </c>
    </row>
    <row r="3523" spans="1:6" x14ac:dyDescent="0.4">
      <c r="A3523" s="19">
        <f>Électricité!N608</f>
        <v>43490</v>
      </c>
      <c r="B3523" s="18">
        <f>Électricité!O608</f>
        <v>0.66666666666666674</v>
      </c>
      <c r="C3523" s="17">
        <f>Électricité!P608</f>
        <v>0</v>
      </c>
      <c r="D3523" s="17">
        <f>Électricité!S608</f>
        <v>0</v>
      </c>
      <c r="E3523" s="24" t="str">
        <f t="shared" si="113"/>
        <v>01/25/2019 04:00:00 PM</v>
      </c>
      <c r="F3523" s="23" t="str">
        <f t="shared" ref="F3523:F3586" si="114">TEXT(A3523,"mmm")</f>
        <v>Jan</v>
      </c>
    </row>
    <row r="3524" spans="1:6" x14ac:dyDescent="0.4">
      <c r="A3524" s="19">
        <f>Électricité!N609</f>
        <v>43490</v>
      </c>
      <c r="B3524" s="18">
        <f>Électricité!O609</f>
        <v>0.70833333333333337</v>
      </c>
      <c r="C3524" s="17">
        <f>Électricité!P609</f>
        <v>0</v>
      </c>
      <c r="D3524" s="17">
        <f>Électricité!S609</f>
        <v>0</v>
      </c>
      <c r="E3524" s="24" t="str">
        <f t="shared" si="113"/>
        <v>01/25/2019 05:00:00 PM</v>
      </c>
      <c r="F3524" s="23" t="str">
        <f t="shared" si="114"/>
        <v>Jan</v>
      </c>
    </row>
    <row r="3525" spans="1:6" x14ac:dyDescent="0.4">
      <c r="A3525" s="19">
        <f>Électricité!N610</f>
        <v>43490</v>
      </c>
      <c r="B3525" s="18">
        <f>Électricité!O610</f>
        <v>0.75000000000000011</v>
      </c>
      <c r="C3525" s="17">
        <f>Électricité!P610</f>
        <v>0</v>
      </c>
      <c r="D3525" s="17">
        <f>Électricité!S610</f>
        <v>0</v>
      </c>
      <c r="E3525" s="24" t="str">
        <f t="shared" si="113"/>
        <v>01/25/2019 06:00:00 PM</v>
      </c>
      <c r="F3525" s="23" t="str">
        <f t="shared" si="114"/>
        <v>Jan</v>
      </c>
    </row>
    <row r="3526" spans="1:6" x14ac:dyDescent="0.4">
      <c r="A3526" s="19">
        <f>Électricité!N611</f>
        <v>43490</v>
      </c>
      <c r="B3526" s="18">
        <f>Électricité!O611</f>
        <v>0.79166666666666674</v>
      </c>
      <c r="C3526" s="17">
        <f>Électricité!P611</f>
        <v>0</v>
      </c>
      <c r="D3526" s="17">
        <f>Électricité!S611</f>
        <v>0</v>
      </c>
      <c r="E3526" s="24" t="str">
        <f t="shared" si="113"/>
        <v>01/25/2019 07:00:00 PM</v>
      </c>
      <c r="F3526" s="23" t="str">
        <f t="shared" si="114"/>
        <v>Jan</v>
      </c>
    </row>
    <row r="3527" spans="1:6" x14ac:dyDescent="0.4">
      <c r="A3527" s="19">
        <f>Électricité!N612</f>
        <v>43490</v>
      </c>
      <c r="B3527" s="18">
        <f>Électricité!O612</f>
        <v>0.83333333333333337</v>
      </c>
      <c r="C3527" s="17">
        <f>Électricité!P612</f>
        <v>0</v>
      </c>
      <c r="D3527" s="17">
        <f>Électricité!S612</f>
        <v>0</v>
      </c>
      <c r="E3527" s="24" t="str">
        <f t="shared" si="113"/>
        <v>01/25/2019 08:00:00 PM</v>
      </c>
      <c r="F3527" s="23" t="str">
        <f t="shared" si="114"/>
        <v>Jan</v>
      </c>
    </row>
    <row r="3528" spans="1:6" x14ac:dyDescent="0.4">
      <c r="A3528" s="19">
        <f>Électricité!N613</f>
        <v>43490</v>
      </c>
      <c r="B3528" s="18">
        <f>Électricité!O613</f>
        <v>0.87500000000000011</v>
      </c>
      <c r="C3528" s="17">
        <f>Électricité!P613</f>
        <v>0</v>
      </c>
      <c r="D3528" s="17">
        <f>Électricité!S613</f>
        <v>0</v>
      </c>
      <c r="E3528" s="24" t="str">
        <f t="shared" si="113"/>
        <v>01/25/2019 09:00:00 PM</v>
      </c>
      <c r="F3528" s="23" t="str">
        <f t="shared" si="114"/>
        <v>Jan</v>
      </c>
    </row>
    <row r="3529" spans="1:6" x14ac:dyDescent="0.4">
      <c r="A3529" s="19">
        <f>Électricité!N614</f>
        <v>43490</v>
      </c>
      <c r="B3529" s="18">
        <f>Électricité!O614</f>
        <v>0.91666666666666674</v>
      </c>
      <c r="C3529" s="17">
        <f>Électricité!P614</f>
        <v>0</v>
      </c>
      <c r="D3529" s="17">
        <f>Électricité!S614</f>
        <v>0</v>
      </c>
      <c r="E3529" s="24" t="str">
        <f t="shared" si="113"/>
        <v>01/25/2019 10:00:00 PM</v>
      </c>
      <c r="F3529" s="23" t="str">
        <f t="shared" si="114"/>
        <v>Jan</v>
      </c>
    </row>
    <row r="3530" spans="1:6" x14ac:dyDescent="0.4">
      <c r="A3530" s="19">
        <f>Électricité!N615</f>
        <v>43490</v>
      </c>
      <c r="B3530" s="18">
        <f>Électricité!O615</f>
        <v>0.95833333333333337</v>
      </c>
      <c r="C3530" s="17">
        <f>Électricité!P615</f>
        <v>0</v>
      </c>
      <c r="D3530" s="17">
        <f>Électricité!S615</f>
        <v>0</v>
      </c>
      <c r="E3530" s="24" t="str">
        <f t="shared" si="113"/>
        <v>01/25/2019 11:00:00 PM</v>
      </c>
      <c r="F3530" s="23" t="str">
        <f t="shared" si="114"/>
        <v>Jan</v>
      </c>
    </row>
    <row r="3531" spans="1:6" x14ac:dyDescent="0.4">
      <c r="A3531" s="19">
        <f>Électricité!N616</f>
        <v>43491</v>
      </c>
      <c r="B3531" s="18">
        <f>Électricité!O616</f>
        <v>3.1225022567582528E-17</v>
      </c>
      <c r="C3531" s="17">
        <f>Électricité!P616</f>
        <v>0</v>
      </c>
      <c r="D3531" s="17">
        <f>Électricité!S616</f>
        <v>0</v>
      </c>
      <c r="E3531" s="24" t="str">
        <f t="shared" si="113"/>
        <v>01/26/2019 12:00:00 AM</v>
      </c>
      <c r="F3531" s="23" t="str">
        <f t="shared" si="114"/>
        <v>Jan</v>
      </c>
    </row>
    <row r="3532" spans="1:6" x14ac:dyDescent="0.4">
      <c r="A3532" s="19">
        <f>Électricité!N617</f>
        <v>43491</v>
      </c>
      <c r="B3532" s="18">
        <f>Électricité!O617</f>
        <v>4.1666666666666699E-2</v>
      </c>
      <c r="C3532" s="17">
        <f>Électricité!P617</f>
        <v>0</v>
      </c>
      <c r="D3532" s="17">
        <f>Électricité!S617</f>
        <v>0</v>
      </c>
      <c r="E3532" s="24" t="str">
        <f t="shared" si="113"/>
        <v>01/26/2019 01:00:00 AM</v>
      </c>
      <c r="F3532" s="23" t="str">
        <f t="shared" si="114"/>
        <v>Jan</v>
      </c>
    </row>
    <row r="3533" spans="1:6" x14ac:dyDescent="0.4">
      <c r="A3533" s="19">
        <f>Électricité!N618</f>
        <v>43491</v>
      </c>
      <c r="B3533" s="18">
        <f>Électricité!O618</f>
        <v>8.333333333333337E-2</v>
      </c>
      <c r="C3533" s="17">
        <f>Électricité!P618</f>
        <v>0</v>
      </c>
      <c r="D3533" s="17">
        <f>Électricité!S618</f>
        <v>0</v>
      </c>
      <c r="E3533" s="24" t="str">
        <f t="shared" si="113"/>
        <v>01/26/2019 02:00:00 AM</v>
      </c>
      <c r="F3533" s="23" t="str">
        <f t="shared" si="114"/>
        <v>Jan</v>
      </c>
    </row>
    <row r="3534" spans="1:6" x14ac:dyDescent="0.4">
      <c r="A3534" s="19">
        <f>Électricité!N619</f>
        <v>43491</v>
      </c>
      <c r="B3534" s="18">
        <f>Électricité!O619</f>
        <v>0.12500000000000006</v>
      </c>
      <c r="C3534" s="17">
        <f>Électricité!P619</f>
        <v>0</v>
      </c>
      <c r="D3534" s="17">
        <f>Électricité!S619</f>
        <v>0</v>
      </c>
      <c r="E3534" s="24" t="str">
        <f t="shared" si="113"/>
        <v>01/26/2019 03:00:00 AM</v>
      </c>
      <c r="F3534" s="23" t="str">
        <f t="shared" si="114"/>
        <v>Jan</v>
      </c>
    </row>
    <row r="3535" spans="1:6" x14ac:dyDescent="0.4">
      <c r="A3535" s="19">
        <f>Électricité!N620</f>
        <v>43491</v>
      </c>
      <c r="B3535" s="18">
        <f>Électricité!O620</f>
        <v>0.16666666666666669</v>
      </c>
      <c r="C3535" s="17">
        <f>Électricité!P620</f>
        <v>0</v>
      </c>
      <c r="D3535" s="17">
        <f>Électricité!S620</f>
        <v>0</v>
      </c>
      <c r="E3535" s="24" t="str">
        <f t="shared" si="113"/>
        <v>01/26/2019 04:00:00 AM</v>
      </c>
      <c r="F3535" s="23" t="str">
        <f t="shared" si="114"/>
        <v>Jan</v>
      </c>
    </row>
    <row r="3536" spans="1:6" x14ac:dyDescent="0.4">
      <c r="A3536" s="19">
        <f>Électricité!N621</f>
        <v>43491</v>
      </c>
      <c r="B3536" s="18">
        <f>Électricité!O621</f>
        <v>0.20833333333333337</v>
      </c>
      <c r="C3536" s="17">
        <f>Électricité!P621</f>
        <v>0</v>
      </c>
      <c r="D3536" s="17">
        <f>Électricité!S621</f>
        <v>0</v>
      </c>
      <c r="E3536" s="24" t="str">
        <f t="shared" si="113"/>
        <v>01/26/2019 05:00:00 AM</v>
      </c>
      <c r="F3536" s="23" t="str">
        <f t="shared" si="114"/>
        <v>Jan</v>
      </c>
    </row>
    <row r="3537" spans="1:6" x14ac:dyDescent="0.4">
      <c r="A3537" s="19">
        <f>Électricité!N622</f>
        <v>43491</v>
      </c>
      <c r="B3537" s="18">
        <f>Électricité!O622</f>
        <v>0.25</v>
      </c>
      <c r="C3537" s="17">
        <f>Électricité!P622</f>
        <v>0</v>
      </c>
      <c r="D3537" s="17">
        <f>Électricité!S622</f>
        <v>0</v>
      </c>
      <c r="E3537" s="24" t="str">
        <f t="shared" si="113"/>
        <v>01/26/2019 06:00:00 AM</v>
      </c>
      <c r="F3537" s="23" t="str">
        <f t="shared" si="114"/>
        <v>Jan</v>
      </c>
    </row>
    <row r="3538" spans="1:6" x14ac:dyDescent="0.4">
      <c r="A3538" s="19">
        <f>Électricité!N623</f>
        <v>43491</v>
      </c>
      <c r="B3538" s="18">
        <f>Électricité!O623</f>
        <v>0.29166666666666669</v>
      </c>
      <c r="C3538" s="17">
        <f>Électricité!P623</f>
        <v>0</v>
      </c>
      <c r="D3538" s="17">
        <f>Électricité!S623</f>
        <v>0</v>
      </c>
      <c r="E3538" s="24" t="str">
        <f t="shared" si="113"/>
        <v>01/26/2019 07:00:00 AM</v>
      </c>
      <c r="F3538" s="23" t="str">
        <f t="shared" si="114"/>
        <v>Jan</v>
      </c>
    </row>
    <row r="3539" spans="1:6" x14ac:dyDescent="0.4">
      <c r="A3539" s="19">
        <f>Électricité!N624</f>
        <v>43491</v>
      </c>
      <c r="B3539" s="18">
        <f>Électricité!O624</f>
        <v>0.33333333333333337</v>
      </c>
      <c r="C3539" s="17">
        <f>Électricité!P624</f>
        <v>0</v>
      </c>
      <c r="D3539" s="17">
        <f>Électricité!S624</f>
        <v>0</v>
      </c>
      <c r="E3539" s="24" t="str">
        <f t="shared" si="113"/>
        <v>01/26/2019 08:00:00 AM</v>
      </c>
      <c r="F3539" s="23" t="str">
        <f t="shared" si="114"/>
        <v>Jan</v>
      </c>
    </row>
    <row r="3540" spans="1:6" x14ac:dyDescent="0.4">
      <c r="A3540" s="19">
        <f>Électricité!N625</f>
        <v>43491</v>
      </c>
      <c r="B3540" s="18">
        <f>Électricité!O625</f>
        <v>0.375</v>
      </c>
      <c r="C3540" s="17">
        <f>Électricité!P625</f>
        <v>0</v>
      </c>
      <c r="D3540" s="17">
        <f>Électricité!S625</f>
        <v>0</v>
      </c>
      <c r="E3540" s="24" t="str">
        <f t="shared" si="113"/>
        <v>01/26/2019 09:00:00 AM</v>
      </c>
      <c r="F3540" s="23" t="str">
        <f t="shared" si="114"/>
        <v>Jan</v>
      </c>
    </row>
    <row r="3541" spans="1:6" x14ac:dyDescent="0.4">
      <c r="A3541" s="19">
        <f>Électricité!N626</f>
        <v>43491</v>
      </c>
      <c r="B3541" s="18">
        <f>Électricité!O626</f>
        <v>0.41666666666666669</v>
      </c>
      <c r="C3541" s="17">
        <f>Électricité!P626</f>
        <v>0</v>
      </c>
      <c r="D3541" s="17">
        <f>Électricité!S626</f>
        <v>0</v>
      </c>
      <c r="E3541" s="24" t="str">
        <f t="shared" si="113"/>
        <v>01/26/2019 10:00:00 AM</v>
      </c>
      <c r="F3541" s="23" t="str">
        <f t="shared" si="114"/>
        <v>Jan</v>
      </c>
    </row>
    <row r="3542" spans="1:6" x14ac:dyDescent="0.4">
      <c r="A3542" s="19">
        <f>Électricité!N627</f>
        <v>43491</v>
      </c>
      <c r="B3542" s="18">
        <f>Électricité!O627</f>
        <v>0.45833333333333337</v>
      </c>
      <c r="C3542" s="17">
        <f>Électricité!P627</f>
        <v>0</v>
      </c>
      <c r="D3542" s="17">
        <f>Électricité!S627</f>
        <v>0</v>
      </c>
      <c r="E3542" s="24" t="str">
        <f t="shared" si="113"/>
        <v>01/26/2019 11:00:00 AM</v>
      </c>
      <c r="F3542" s="23" t="str">
        <f t="shared" si="114"/>
        <v>Jan</v>
      </c>
    </row>
    <row r="3543" spans="1:6" x14ac:dyDescent="0.4">
      <c r="A3543" s="19">
        <f>Électricité!N628</f>
        <v>43491</v>
      </c>
      <c r="B3543" s="18">
        <f>Électricité!O628</f>
        <v>0.50000000000000011</v>
      </c>
      <c r="C3543" s="17">
        <f>Électricité!P628</f>
        <v>0</v>
      </c>
      <c r="D3543" s="17">
        <f>Électricité!S628</f>
        <v>0</v>
      </c>
      <c r="E3543" s="24" t="str">
        <f t="shared" si="113"/>
        <v>01/26/2019 12:00:00 PM</v>
      </c>
      <c r="F3543" s="23" t="str">
        <f t="shared" si="114"/>
        <v>Jan</v>
      </c>
    </row>
    <row r="3544" spans="1:6" x14ac:dyDescent="0.4">
      <c r="A3544" s="19">
        <f>Électricité!N629</f>
        <v>43491</v>
      </c>
      <c r="B3544" s="18">
        <f>Électricité!O629</f>
        <v>0.54166666666666674</v>
      </c>
      <c r="C3544" s="17">
        <f>Électricité!P629</f>
        <v>0</v>
      </c>
      <c r="D3544" s="17">
        <f>Électricité!S629</f>
        <v>0</v>
      </c>
      <c r="E3544" s="24" t="str">
        <f t="shared" si="113"/>
        <v>01/26/2019 01:00:00 PM</v>
      </c>
      <c r="F3544" s="23" t="str">
        <f t="shared" si="114"/>
        <v>Jan</v>
      </c>
    </row>
    <row r="3545" spans="1:6" x14ac:dyDescent="0.4">
      <c r="A3545" s="19">
        <f>Électricité!N630</f>
        <v>43491</v>
      </c>
      <c r="B3545" s="18">
        <f>Électricité!O630</f>
        <v>0.58333333333333337</v>
      </c>
      <c r="C3545" s="17">
        <f>Électricité!P630</f>
        <v>0</v>
      </c>
      <c r="D3545" s="17">
        <f>Électricité!S630</f>
        <v>0</v>
      </c>
      <c r="E3545" s="24" t="str">
        <f t="shared" si="113"/>
        <v>01/26/2019 02:00:00 PM</v>
      </c>
      <c r="F3545" s="23" t="str">
        <f t="shared" si="114"/>
        <v>Jan</v>
      </c>
    </row>
    <row r="3546" spans="1:6" x14ac:dyDescent="0.4">
      <c r="A3546" s="19">
        <f>Électricité!N631</f>
        <v>43491</v>
      </c>
      <c r="B3546" s="18">
        <f>Électricité!O631</f>
        <v>0.62500000000000011</v>
      </c>
      <c r="C3546" s="17">
        <f>Électricité!P631</f>
        <v>0</v>
      </c>
      <c r="D3546" s="17">
        <f>Électricité!S631</f>
        <v>0</v>
      </c>
      <c r="E3546" s="24" t="str">
        <f t="shared" si="113"/>
        <v>01/26/2019 03:00:00 PM</v>
      </c>
      <c r="F3546" s="23" t="str">
        <f t="shared" si="114"/>
        <v>Jan</v>
      </c>
    </row>
    <row r="3547" spans="1:6" x14ac:dyDescent="0.4">
      <c r="A3547" s="19">
        <f>Électricité!N632</f>
        <v>43491</v>
      </c>
      <c r="B3547" s="18">
        <f>Électricité!O632</f>
        <v>0.66666666666666674</v>
      </c>
      <c r="C3547" s="17">
        <f>Électricité!P632</f>
        <v>0</v>
      </c>
      <c r="D3547" s="17">
        <f>Électricité!S632</f>
        <v>0</v>
      </c>
      <c r="E3547" s="24" t="str">
        <f t="shared" si="113"/>
        <v>01/26/2019 04:00:00 PM</v>
      </c>
      <c r="F3547" s="23" t="str">
        <f t="shared" si="114"/>
        <v>Jan</v>
      </c>
    </row>
    <row r="3548" spans="1:6" x14ac:dyDescent="0.4">
      <c r="A3548" s="19">
        <f>Électricité!N633</f>
        <v>43491</v>
      </c>
      <c r="B3548" s="18">
        <f>Électricité!O633</f>
        <v>0.70833333333333337</v>
      </c>
      <c r="C3548" s="17">
        <f>Électricité!P633</f>
        <v>0</v>
      </c>
      <c r="D3548" s="17">
        <f>Électricité!S633</f>
        <v>0</v>
      </c>
      <c r="E3548" s="24" t="str">
        <f t="shared" si="113"/>
        <v>01/26/2019 05:00:00 PM</v>
      </c>
      <c r="F3548" s="23" t="str">
        <f t="shared" si="114"/>
        <v>Jan</v>
      </c>
    </row>
    <row r="3549" spans="1:6" x14ac:dyDescent="0.4">
      <c r="A3549" s="19">
        <f>Électricité!N634</f>
        <v>43491</v>
      </c>
      <c r="B3549" s="18">
        <f>Électricité!O634</f>
        <v>0.75000000000000011</v>
      </c>
      <c r="C3549" s="17">
        <f>Électricité!P634</f>
        <v>0</v>
      </c>
      <c r="D3549" s="17">
        <f>Électricité!S634</f>
        <v>0</v>
      </c>
      <c r="E3549" s="24" t="str">
        <f t="shared" si="113"/>
        <v>01/26/2019 06:00:00 PM</v>
      </c>
      <c r="F3549" s="23" t="str">
        <f t="shared" si="114"/>
        <v>Jan</v>
      </c>
    </row>
    <row r="3550" spans="1:6" x14ac:dyDescent="0.4">
      <c r="A3550" s="19">
        <f>Électricité!N635</f>
        <v>43491</v>
      </c>
      <c r="B3550" s="18">
        <f>Électricité!O635</f>
        <v>0.79166666666666674</v>
      </c>
      <c r="C3550" s="17">
        <f>Électricité!P635</f>
        <v>0</v>
      </c>
      <c r="D3550" s="17">
        <f>Électricité!S635</f>
        <v>0</v>
      </c>
      <c r="E3550" s="24" t="str">
        <f t="shared" si="113"/>
        <v>01/26/2019 07:00:00 PM</v>
      </c>
      <c r="F3550" s="23" t="str">
        <f t="shared" si="114"/>
        <v>Jan</v>
      </c>
    </row>
    <row r="3551" spans="1:6" x14ac:dyDescent="0.4">
      <c r="A3551" s="19">
        <f>Électricité!N636</f>
        <v>43491</v>
      </c>
      <c r="B3551" s="18">
        <f>Électricité!O636</f>
        <v>0.83333333333333337</v>
      </c>
      <c r="C3551" s="17">
        <f>Électricité!P636</f>
        <v>0</v>
      </c>
      <c r="D3551" s="17">
        <f>Électricité!S636</f>
        <v>0</v>
      </c>
      <c r="E3551" s="24" t="str">
        <f t="shared" si="113"/>
        <v>01/26/2019 08:00:00 PM</v>
      </c>
      <c r="F3551" s="23" t="str">
        <f t="shared" si="114"/>
        <v>Jan</v>
      </c>
    </row>
    <row r="3552" spans="1:6" x14ac:dyDescent="0.4">
      <c r="A3552" s="19">
        <f>Électricité!N637</f>
        <v>43491</v>
      </c>
      <c r="B3552" s="18">
        <f>Électricité!O637</f>
        <v>0.87500000000000011</v>
      </c>
      <c r="C3552" s="17">
        <f>Électricité!P637</f>
        <v>0</v>
      </c>
      <c r="D3552" s="17">
        <f>Électricité!S637</f>
        <v>0</v>
      </c>
      <c r="E3552" s="24" t="str">
        <f t="shared" si="113"/>
        <v>01/26/2019 09:00:00 PM</v>
      </c>
      <c r="F3552" s="23" t="str">
        <f t="shared" si="114"/>
        <v>Jan</v>
      </c>
    </row>
    <row r="3553" spans="1:6" x14ac:dyDescent="0.4">
      <c r="A3553" s="19">
        <f>Électricité!N638</f>
        <v>43491</v>
      </c>
      <c r="B3553" s="18">
        <f>Électricité!O638</f>
        <v>0.91666666666666674</v>
      </c>
      <c r="C3553" s="17">
        <f>Électricité!P638</f>
        <v>0</v>
      </c>
      <c r="D3553" s="17">
        <f>Électricité!S638</f>
        <v>0</v>
      </c>
      <c r="E3553" s="24" t="str">
        <f t="shared" si="113"/>
        <v>01/26/2019 10:00:00 PM</v>
      </c>
      <c r="F3553" s="23" t="str">
        <f t="shared" si="114"/>
        <v>Jan</v>
      </c>
    </row>
    <row r="3554" spans="1:6" x14ac:dyDescent="0.4">
      <c r="A3554" s="19">
        <f>Électricité!N639</f>
        <v>43491</v>
      </c>
      <c r="B3554" s="18">
        <f>Électricité!O639</f>
        <v>0.95833333333333337</v>
      </c>
      <c r="C3554" s="17">
        <f>Électricité!P639</f>
        <v>0</v>
      </c>
      <c r="D3554" s="17">
        <f>Électricité!S639</f>
        <v>0</v>
      </c>
      <c r="E3554" s="24" t="str">
        <f t="shared" si="113"/>
        <v>01/26/2019 11:00:00 PM</v>
      </c>
      <c r="F3554" s="23" t="str">
        <f t="shared" si="114"/>
        <v>Jan</v>
      </c>
    </row>
    <row r="3555" spans="1:6" x14ac:dyDescent="0.4">
      <c r="A3555" s="19">
        <f>Électricité!N640</f>
        <v>43492</v>
      </c>
      <c r="B3555" s="18">
        <f>Électricité!O640</f>
        <v>3.1225022567582528E-17</v>
      </c>
      <c r="C3555" s="17">
        <f>Électricité!P640</f>
        <v>0</v>
      </c>
      <c r="D3555" s="17">
        <f>Électricité!S640</f>
        <v>0</v>
      </c>
      <c r="E3555" s="24" t="str">
        <f t="shared" si="113"/>
        <v>01/27/2019 12:00:00 AM</v>
      </c>
      <c r="F3555" s="23" t="str">
        <f t="shared" si="114"/>
        <v>Jan</v>
      </c>
    </row>
    <row r="3556" spans="1:6" x14ac:dyDescent="0.4">
      <c r="A3556" s="19">
        <f>Électricité!N641</f>
        <v>43492</v>
      </c>
      <c r="B3556" s="18">
        <f>Électricité!O641</f>
        <v>4.1666666666666699E-2</v>
      </c>
      <c r="C3556" s="17">
        <f>Électricité!P641</f>
        <v>0</v>
      </c>
      <c r="D3556" s="17">
        <f>Électricité!S641</f>
        <v>0</v>
      </c>
      <c r="E3556" s="24" t="str">
        <f t="shared" si="113"/>
        <v>01/27/2019 01:00:00 AM</v>
      </c>
      <c r="F3556" s="23" t="str">
        <f t="shared" si="114"/>
        <v>Jan</v>
      </c>
    </row>
    <row r="3557" spans="1:6" x14ac:dyDescent="0.4">
      <c r="A3557" s="19">
        <f>Électricité!N642</f>
        <v>43492</v>
      </c>
      <c r="B3557" s="18">
        <f>Électricité!O642</f>
        <v>8.333333333333337E-2</v>
      </c>
      <c r="C3557" s="17">
        <f>Électricité!P642</f>
        <v>0</v>
      </c>
      <c r="D3557" s="17">
        <f>Électricité!S642</f>
        <v>0</v>
      </c>
      <c r="E3557" s="24" t="str">
        <f t="shared" si="113"/>
        <v>01/27/2019 02:00:00 AM</v>
      </c>
      <c r="F3557" s="23" t="str">
        <f t="shared" si="114"/>
        <v>Jan</v>
      </c>
    </row>
    <row r="3558" spans="1:6" x14ac:dyDescent="0.4">
      <c r="A3558" s="19">
        <f>Électricité!N643</f>
        <v>43492</v>
      </c>
      <c r="B3558" s="18">
        <f>Électricité!O643</f>
        <v>0.12500000000000006</v>
      </c>
      <c r="C3558" s="17">
        <f>Électricité!P643</f>
        <v>0</v>
      </c>
      <c r="D3558" s="17">
        <f>Électricité!S643</f>
        <v>0</v>
      </c>
      <c r="E3558" s="24" t="str">
        <f t="shared" si="113"/>
        <v>01/27/2019 03:00:00 AM</v>
      </c>
      <c r="F3558" s="23" t="str">
        <f t="shared" si="114"/>
        <v>Jan</v>
      </c>
    </row>
    <row r="3559" spans="1:6" x14ac:dyDescent="0.4">
      <c r="A3559" s="19">
        <f>Électricité!N644</f>
        <v>43492</v>
      </c>
      <c r="B3559" s="18">
        <f>Électricité!O644</f>
        <v>0.16666666666666669</v>
      </c>
      <c r="C3559" s="17">
        <f>Électricité!P644</f>
        <v>0</v>
      </c>
      <c r="D3559" s="17">
        <f>Électricité!S644</f>
        <v>0</v>
      </c>
      <c r="E3559" s="24" t="str">
        <f t="shared" si="113"/>
        <v>01/27/2019 04:00:00 AM</v>
      </c>
      <c r="F3559" s="23" t="str">
        <f t="shared" si="114"/>
        <v>Jan</v>
      </c>
    </row>
    <row r="3560" spans="1:6" x14ac:dyDescent="0.4">
      <c r="A3560" s="19">
        <f>Électricité!N645</f>
        <v>43492</v>
      </c>
      <c r="B3560" s="18">
        <f>Électricité!O645</f>
        <v>0.20833333333333337</v>
      </c>
      <c r="C3560" s="17">
        <f>Électricité!P645</f>
        <v>0</v>
      </c>
      <c r="D3560" s="17">
        <f>Électricité!S645</f>
        <v>0</v>
      </c>
      <c r="E3560" s="24" t="str">
        <f t="shared" si="113"/>
        <v>01/27/2019 05:00:00 AM</v>
      </c>
      <c r="F3560" s="23" t="str">
        <f t="shared" si="114"/>
        <v>Jan</v>
      </c>
    </row>
    <row r="3561" spans="1:6" x14ac:dyDescent="0.4">
      <c r="A3561" s="19">
        <f>Électricité!N646</f>
        <v>43492</v>
      </c>
      <c r="B3561" s="18">
        <f>Électricité!O646</f>
        <v>0.25</v>
      </c>
      <c r="C3561" s="17">
        <f>Électricité!P646</f>
        <v>0</v>
      </c>
      <c r="D3561" s="17">
        <f>Électricité!S646</f>
        <v>0</v>
      </c>
      <c r="E3561" s="24" t="str">
        <f t="shared" si="113"/>
        <v>01/27/2019 06:00:00 AM</v>
      </c>
      <c r="F3561" s="23" t="str">
        <f t="shared" si="114"/>
        <v>Jan</v>
      </c>
    </row>
    <row r="3562" spans="1:6" x14ac:dyDescent="0.4">
      <c r="A3562" s="19">
        <f>Électricité!N647</f>
        <v>43492</v>
      </c>
      <c r="B3562" s="18">
        <f>Électricité!O647</f>
        <v>0.29166666666666669</v>
      </c>
      <c r="C3562" s="17">
        <f>Électricité!P647</f>
        <v>0</v>
      </c>
      <c r="D3562" s="17">
        <f>Électricité!S647</f>
        <v>0</v>
      </c>
      <c r="E3562" s="24" t="str">
        <f t="shared" si="113"/>
        <v>01/27/2019 07:00:00 AM</v>
      </c>
      <c r="F3562" s="23" t="str">
        <f t="shared" si="114"/>
        <v>Jan</v>
      </c>
    </row>
    <row r="3563" spans="1:6" x14ac:dyDescent="0.4">
      <c r="A3563" s="19">
        <f>Électricité!N648</f>
        <v>43492</v>
      </c>
      <c r="B3563" s="18">
        <f>Électricité!O648</f>
        <v>0.33333333333333337</v>
      </c>
      <c r="C3563" s="17">
        <f>Électricité!P648</f>
        <v>0</v>
      </c>
      <c r="D3563" s="17">
        <f>Électricité!S648</f>
        <v>0</v>
      </c>
      <c r="E3563" s="24" t="str">
        <f t="shared" si="113"/>
        <v>01/27/2019 08:00:00 AM</v>
      </c>
      <c r="F3563" s="23" t="str">
        <f t="shared" si="114"/>
        <v>Jan</v>
      </c>
    </row>
    <row r="3564" spans="1:6" x14ac:dyDescent="0.4">
      <c r="A3564" s="19">
        <f>Électricité!N649</f>
        <v>43492</v>
      </c>
      <c r="B3564" s="18">
        <f>Électricité!O649</f>
        <v>0.375</v>
      </c>
      <c r="C3564" s="17">
        <f>Électricité!P649</f>
        <v>0</v>
      </c>
      <c r="D3564" s="17">
        <f>Électricité!S649</f>
        <v>0</v>
      </c>
      <c r="E3564" s="24" t="str">
        <f t="shared" si="113"/>
        <v>01/27/2019 09:00:00 AM</v>
      </c>
      <c r="F3564" s="23" t="str">
        <f t="shared" si="114"/>
        <v>Jan</v>
      </c>
    </row>
    <row r="3565" spans="1:6" x14ac:dyDescent="0.4">
      <c r="A3565" s="19">
        <f>Électricité!N650</f>
        <v>43492</v>
      </c>
      <c r="B3565" s="18">
        <f>Électricité!O650</f>
        <v>0.41666666666666669</v>
      </c>
      <c r="C3565" s="17">
        <f>Électricité!P650</f>
        <v>0</v>
      </c>
      <c r="D3565" s="17">
        <f>Électricité!S650</f>
        <v>0</v>
      </c>
      <c r="E3565" s="24" t="str">
        <f t="shared" si="113"/>
        <v>01/27/2019 10:00:00 AM</v>
      </c>
      <c r="F3565" s="23" t="str">
        <f t="shared" si="114"/>
        <v>Jan</v>
      </c>
    </row>
    <row r="3566" spans="1:6" x14ac:dyDescent="0.4">
      <c r="A3566" s="19">
        <f>Électricité!N651</f>
        <v>43492</v>
      </c>
      <c r="B3566" s="18">
        <f>Électricité!O651</f>
        <v>0.45833333333333337</v>
      </c>
      <c r="C3566" s="17">
        <f>Électricité!P651</f>
        <v>0</v>
      </c>
      <c r="D3566" s="17">
        <f>Électricité!S651</f>
        <v>0</v>
      </c>
      <c r="E3566" s="24" t="str">
        <f t="shared" si="113"/>
        <v>01/27/2019 11:00:00 AM</v>
      </c>
      <c r="F3566" s="23" t="str">
        <f t="shared" si="114"/>
        <v>Jan</v>
      </c>
    </row>
    <row r="3567" spans="1:6" x14ac:dyDescent="0.4">
      <c r="A3567" s="19">
        <f>Électricité!N652</f>
        <v>43492</v>
      </c>
      <c r="B3567" s="18">
        <f>Électricité!O652</f>
        <v>0.50000000000000011</v>
      </c>
      <c r="C3567" s="17">
        <f>Électricité!P652</f>
        <v>0</v>
      </c>
      <c r="D3567" s="17">
        <f>Électricité!S652</f>
        <v>0</v>
      </c>
      <c r="E3567" s="24" t="str">
        <f t="shared" si="113"/>
        <v>01/27/2019 12:00:00 PM</v>
      </c>
      <c r="F3567" s="23" t="str">
        <f t="shared" si="114"/>
        <v>Jan</v>
      </c>
    </row>
    <row r="3568" spans="1:6" x14ac:dyDescent="0.4">
      <c r="A3568" s="19">
        <f>Électricité!N653</f>
        <v>43492</v>
      </c>
      <c r="B3568" s="18">
        <f>Électricité!O653</f>
        <v>0.54166666666666674</v>
      </c>
      <c r="C3568" s="17">
        <f>Électricité!P653</f>
        <v>0</v>
      </c>
      <c r="D3568" s="17">
        <f>Électricité!S653</f>
        <v>0</v>
      </c>
      <c r="E3568" s="24" t="str">
        <f t="shared" si="113"/>
        <v>01/27/2019 01:00:00 PM</v>
      </c>
      <c r="F3568" s="23" t="str">
        <f t="shared" si="114"/>
        <v>Jan</v>
      </c>
    </row>
    <row r="3569" spans="1:6" x14ac:dyDescent="0.4">
      <c r="A3569" s="19">
        <f>Électricité!N654</f>
        <v>43492</v>
      </c>
      <c r="B3569" s="18">
        <f>Électricité!O654</f>
        <v>0.58333333333333337</v>
      </c>
      <c r="C3569" s="17">
        <f>Électricité!P654</f>
        <v>0</v>
      </c>
      <c r="D3569" s="17">
        <f>Électricité!S654</f>
        <v>0</v>
      </c>
      <c r="E3569" s="24" t="str">
        <f t="shared" si="113"/>
        <v>01/27/2019 02:00:00 PM</v>
      </c>
      <c r="F3569" s="23" t="str">
        <f t="shared" si="114"/>
        <v>Jan</v>
      </c>
    </row>
    <row r="3570" spans="1:6" x14ac:dyDescent="0.4">
      <c r="A3570" s="19">
        <f>Électricité!N655</f>
        <v>43492</v>
      </c>
      <c r="B3570" s="18">
        <f>Électricité!O655</f>
        <v>0.62500000000000011</v>
      </c>
      <c r="C3570" s="17">
        <f>Électricité!P655</f>
        <v>0</v>
      </c>
      <c r="D3570" s="17">
        <f>Électricité!S655</f>
        <v>0</v>
      </c>
      <c r="E3570" s="24" t="str">
        <f t="shared" si="113"/>
        <v>01/27/2019 03:00:00 PM</v>
      </c>
      <c r="F3570" s="23" t="str">
        <f t="shared" si="114"/>
        <v>Jan</v>
      </c>
    </row>
    <row r="3571" spans="1:6" x14ac:dyDescent="0.4">
      <c r="A3571" s="19">
        <f>Électricité!N656</f>
        <v>43492</v>
      </c>
      <c r="B3571" s="18">
        <f>Électricité!O656</f>
        <v>0.66666666666666674</v>
      </c>
      <c r="C3571" s="17">
        <f>Électricité!P656</f>
        <v>0</v>
      </c>
      <c r="D3571" s="17">
        <f>Électricité!S656</f>
        <v>0</v>
      </c>
      <c r="E3571" s="24" t="str">
        <f t="shared" si="113"/>
        <v>01/27/2019 04:00:00 PM</v>
      </c>
      <c r="F3571" s="23" t="str">
        <f t="shared" si="114"/>
        <v>Jan</v>
      </c>
    </row>
    <row r="3572" spans="1:6" x14ac:dyDescent="0.4">
      <c r="A3572" s="19">
        <f>Électricité!N657</f>
        <v>43492</v>
      </c>
      <c r="B3572" s="18">
        <f>Électricité!O657</f>
        <v>0.70833333333333337</v>
      </c>
      <c r="C3572" s="17">
        <f>Électricité!P657</f>
        <v>0</v>
      </c>
      <c r="D3572" s="17">
        <f>Électricité!S657</f>
        <v>0</v>
      </c>
      <c r="E3572" s="24" t="str">
        <f t="shared" ref="E3572:E3635" si="115">CONCATENATE(TEXT(A3572,"mm/dd/yyyy")," ",TEXT(B3572,"hh:mm:ss AM/PM"))</f>
        <v>01/27/2019 05:00:00 PM</v>
      </c>
      <c r="F3572" s="23" t="str">
        <f t="shared" si="114"/>
        <v>Jan</v>
      </c>
    </row>
    <row r="3573" spans="1:6" x14ac:dyDescent="0.4">
      <c r="A3573" s="19">
        <f>Électricité!N658</f>
        <v>43492</v>
      </c>
      <c r="B3573" s="18">
        <f>Électricité!O658</f>
        <v>0.75000000000000011</v>
      </c>
      <c r="C3573" s="17">
        <f>Électricité!P658</f>
        <v>0</v>
      </c>
      <c r="D3573" s="17">
        <f>Électricité!S658</f>
        <v>0</v>
      </c>
      <c r="E3573" s="24" t="str">
        <f t="shared" si="115"/>
        <v>01/27/2019 06:00:00 PM</v>
      </c>
      <c r="F3573" s="23" t="str">
        <f t="shared" si="114"/>
        <v>Jan</v>
      </c>
    </row>
    <row r="3574" spans="1:6" x14ac:dyDescent="0.4">
      <c r="A3574" s="19">
        <f>Électricité!N659</f>
        <v>43492</v>
      </c>
      <c r="B3574" s="18">
        <f>Électricité!O659</f>
        <v>0.79166666666666674</v>
      </c>
      <c r="C3574" s="17">
        <f>Électricité!P659</f>
        <v>0</v>
      </c>
      <c r="D3574" s="17">
        <f>Électricité!S659</f>
        <v>0</v>
      </c>
      <c r="E3574" s="24" t="str">
        <f t="shared" si="115"/>
        <v>01/27/2019 07:00:00 PM</v>
      </c>
      <c r="F3574" s="23" t="str">
        <f t="shared" si="114"/>
        <v>Jan</v>
      </c>
    </row>
    <row r="3575" spans="1:6" x14ac:dyDescent="0.4">
      <c r="A3575" s="19">
        <f>Électricité!N660</f>
        <v>43492</v>
      </c>
      <c r="B3575" s="18">
        <f>Électricité!O660</f>
        <v>0.83333333333333337</v>
      </c>
      <c r="C3575" s="17">
        <f>Électricité!P660</f>
        <v>0</v>
      </c>
      <c r="D3575" s="17">
        <f>Électricité!S660</f>
        <v>0</v>
      </c>
      <c r="E3575" s="24" t="str">
        <f t="shared" si="115"/>
        <v>01/27/2019 08:00:00 PM</v>
      </c>
      <c r="F3575" s="23" t="str">
        <f t="shared" si="114"/>
        <v>Jan</v>
      </c>
    </row>
    <row r="3576" spans="1:6" x14ac:dyDescent="0.4">
      <c r="A3576" s="19">
        <f>Électricité!N661</f>
        <v>43492</v>
      </c>
      <c r="B3576" s="18">
        <f>Électricité!O661</f>
        <v>0.87500000000000011</v>
      </c>
      <c r="C3576" s="17">
        <f>Électricité!P661</f>
        <v>0</v>
      </c>
      <c r="D3576" s="17">
        <f>Électricité!S661</f>
        <v>0</v>
      </c>
      <c r="E3576" s="24" t="str">
        <f t="shared" si="115"/>
        <v>01/27/2019 09:00:00 PM</v>
      </c>
      <c r="F3576" s="23" t="str">
        <f t="shared" si="114"/>
        <v>Jan</v>
      </c>
    </row>
    <row r="3577" spans="1:6" x14ac:dyDescent="0.4">
      <c r="A3577" s="19">
        <f>Électricité!N662</f>
        <v>43492</v>
      </c>
      <c r="B3577" s="18">
        <f>Électricité!O662</f>
        <v>0.91666666666666674</v>
      </c>
      <c r="C3577" s="17">
        <f>Électricité!P662</f>
        <v>0</v>
      </c>
      <c r="D3577" s="17">
        <f>Électricité!S662</f>
        <v>0</v>
      </c>
      <c r="E3577" s="24" t="str">
        <f t="shared" si="115"/>
        <v>01/27/2019 10:00:00 PM</v>
      </c>
      <c r="F3577" s="23" t="str">
        <f t="shared" si="114"/>
        <v>Jan</v>
      </c>
    </row>
    <row r="3578" spans="1:6" x14ac:dyDescent="0.4">
      <c r="A3578" s="19">
        <f>Électricité!N663</f>
        <v>43492</v>
      </c>
      <c r="B3578" s="18">
        <f>Électricité!O663</f>
        <v>0.95833333333333337</v>
      </c>
      <c r="C3578" s="17">
        <f>Électricité!P663</f>
        <v>0</v>
      </c>
      <c r="D3578" s="17">
        <f>Électricité!S663</f>
        <v>0</v>
      </c>
      <c r="E3578" s="24" t="str">
        <f t="shared" si="115"/>
        <v>01/27/2019 11:00:00 PM</v>
      </c>
      <c r="F3578" s="23" t="str">
        <f t="shared" si="114"/>
        <v>Jan</v>
      </c>
    </row>
    <row r="3579" spans="1:6" x14ac:dyDescent="0.4">
      <c r="A3579" s="19">
        <f>Électricité!N664</f>
        <v>43493</v>
      </c>
      <c r="B3579" s="18">
        <f>Électricité!O664</f>
        <v>3.1225022567582528E-17</v>
      </c>
      <c r="C3579" s="17">
        <f>Électricité!P664</f>
        <v>0</v>
      </c>
      <c r="D3579" s="17">
        <f>Électricité!S664</f>
        <v>0</v>
      </c>
      <c r="E3579" s="24" t="str">
        <f t="shared" si="115"/>
        <v>01/28/2019 12:00:00 AM</v>
      </c>
      <c r="F3579" s="23" t="str">
        <f t="shared" si="114"/>
        <v>Jan</v>
      </c>
    </row>
    <row r="3580" spans="1:6" x14ac:dyDescent="0.4">
      <c r="A3580" s="19">
        <f>Électricité!N665</f>
        <v>43493</v>
      </c>
      <c r="B3580" s="18">
        <f>Électricité!O665</f>
        <v>4.1666666666666699E-2</v>
      </c>
      <c r="C3580" s="17">
        <f>Électricité!P665</f>
        <v>0</v>
      </c>
      <c r="D3580" s="17">
        <f>Électricité!S665</f>
        <v>0</v>
      </c>
      <c r="E3580" s="24" t="str">
        <f t="shared" si="115"/>
        <v>01/28/2019 01:00:00 AM</v>
      </c>
      <c r="F3580" s="23" t="str">
        <f t="shared" si="114"/>
        <v>Jan</v>
      </c>
    </row>
    <row r="3581" spans="1:6" x14ac:dyDescent="0.4">
      <c r="A3581" s="19">
        <f>Électricité!N666</f>
        <v>43493</v>
      </c>
      <c r="B3581" s="18">
        <f>Électricité!O666</f>
        <v>8.333333333333337E-2</v>
      </c>
      <c r="C3581" s="17">
        <f>Électricité!P666</f>
        <v>0</v>
      </c>
      <c r="D3581" s="17">
        <f>Électricité!S666</f>
        <v>0</v>
      </c>
      <c r="E3581" s="24" t="str">
        <f t="shared" si="115"/>
        <v>01/28/2019 02:00:00 AM</v>
      </c>
      <c r="F3581" s="23" t="str">
        <f t="shared" si="114"/>
        <v>Jan</v>
      </c>
    </row>
    <row r="3582" spans="1:6" x14ac:dyDescent="0.4">
      <c r="A3582" s="19">
        <f>Électricité!N667</f>
        <v>43493</v>
      </c>
      <c r="B3582" s="18">
        <f>Électricité!O667</f>
        <v>0.12500000000000006</v>
      </c>
      <c r="C3582" s="17">
        <f>Électricité!P667</f>
        <v>0</v>
      </c>
      <c r="D3582" s="17">
        <f>Électricité!S667</f>
        <v>0</v>
      </c>
      <c r="E3582" s="24" t="str">
        <f t="shared" si="115"/>
        <v>01/28/2019 03:00:00 AM</v>
      </c>
      <c r="F3582" s="23" t="str">
        <f t="shared" si="114"/>
        <v>Jan</v>
      </c>
    </row>
    <row r="3583" spans="1:6" x14ac:dyDescent="0.4">
      <c r="A3583" s="19">
        <f>Électricité!N668</f>
        <v>43493</v>
      </c>
      <c r="B3583" s="18">
        <f>Électricité!O668</f>
        <v>0.16666666666666669</v>
      </c>
      <c r="C3583" s="17">
        <f>Électricité!P668</f>
        <v>0</v>
      </c>
      <c r="D3583" s="17">
        <f>Électricité!S668</f>
        <v>0</v>
      </c>
      <c r="E3583" s="24" t="str">
        <f t="shared" si="115"/>
        <v>01/28/2019 04:00:00 AM</v>
      </c>
      <c r="F3583" s="23" t="str">
        <f t="shared" si="114"/>
        <v>Jan</v>
      </c>
    </row>
    <row r="3584" spans="1:6" x14ac:dyDescent="0.4">
      <c r="A3584" s="19">
        <f>Électricité!N669</f>
        <v>43493</v>
      </c>
      <c r="B3584" s="18">
        <f>Électricité!O669</f>
        <v>0.20833333333333337</v>
      </c>
      <c r="C3584" s="17">
        <f>Électricité!P669</f>
        <v>0</v>
      </c>
      <c r="D3584" s="17">
        <f>Électricité!S669</f>
        <v>0</v>
      </c>
      <c r="E3584" s="24" t="str">
        <f t="shared" si="115"/>
        <v>01/28/2019 05:00:00 AM</v>
      </c>
      <c r="F3584" s="23" t="str">
        <f t="shared" si="114"/>
        <v>Jan</v>
      </c>
    </row>
    <row r="3585" spans="1:6" x14ac:dyDescent="0.4">
      <c r="A3585" s="19">
        <f>Électricité!N670</f>
        <v>43493</v>
      </c>
      <c r="B3585" s="18">
        <f>Électricité!O670</f>
        <v>0.25</v>
      </c>
      <c r="C3585" s="17">
        <f>Électricité!P670</f>
        <v>0</v>
      </c>
      <c r="D3585" s="17">
        <f>Électricité!S670</f>
        <v>0</v>
      </c>
      <c r="E3585" s="24" t="str">
        <f t="shared" si="115"/>
        <v>01/28/2019 06:00:00 AM</v>
      </c>
      <c r="F3585" s="23" t="str">
        <f t="shared" si="114"/>
        <v>Jan</v>
      </c>
    </row>
    <row r="3586" spans="1:6" x14ac:dyDescent="0.4">
      <c r="A3586" s="19">
        <f>Électricité!N671</f>
        <v>43493</v>
      </c>
      <c r="B3586" s="18">
        <f>Électricité!O671</f>
        <v>0.29166666666666669</v>
      </c>
      <c r="C3586" s="17">
        <f>Électricité!P671</f>
        <v>0</v>
      </c>
      <c r="D3586" s="17">
        <f>Électricité!S671</f>
        <v>0</v>
      </c>
      <c r="E3586" s="24" t="str">
        <f t="shared" si="115"/>
        <v>01/28/2019 07:00:00 AM</v>
      </c>
      <c r="F3586" s="23" t="str">
        <f t="shared" si="114"/>
        <v>Jan</v>
      </c>
    </row>
    <row r="3587" spans="1:6" x14ac:dyDescent="0.4">
      <c r="A3587" s="19">
        <f>Électricité!N672</f>
        <v>43493</v>
      </c>
      <c r="B3587" s="18">
        <f>Électricité!O672</f>
        <v>0.33333333333333337</v>
      </c>
      <c r="C3587" s="17">
        <f>Électricité!P672</f>
        <v>0</v>
      </c>
      <c r="D3587" s="17">
        <f>Électricité!S672</f>
        <v>0</v>
      </c>
      <c r="E3587" s="24" t="str">
        <f t="shared" si="115"/>
        <v>01/28/2019 08:00:00 AM</v>
      </c>
      <c r="F3587" s="23" t="str">
        <f t="shared" ref="F3587:F3650" si="116">TEXT(A3587,"mmm")</f>
        <v>Jan</v>
      </c>
    </row>
    <row r="3588" spans="1:6" x14ac:dyDescent="0.4">
      <c r="A3588" s="19">
        <f>Électricité!N673</f>
        <v>43493</v>
      </c>
      <c r="B3588" s="18">
        <f>Électricité!O673</f>
        <v>0.375</v>
      </c>
      <c r="C3588" s="17">
        <f>Électricité!P673</f>
        <v>0</v>
      </c>
      <c r="D3588" s="17">
        <f>Électricité!S673</f>
        <v>0</v>
      </c>
      <c r="E3588" s="24" t="str">
        <f t="shared" si="115"/>
        <v>01/28/2019 09:00:00 AM</v>
      </c>
      <c r="F3588" s="23" t="str">
        <f t="shared" si="116"/>
        <v>Jan</v>
      </c>
    </row>
    <row r="3589" spans="1:6" x14ac:dyDescent="0.4">
      <c r="A3589" s="19">
        <f>Électricité!N674</f>
        <v>43493</v>
      </c>
      <c r="B3589" s="18">
        <f>Électricité!O674</f>
        <v>0.41666666666666669</v>
      </c>
      <c r="C3589" s="17">
        <f>Électricité!P674</f>
        <v>0</v>
      </c>
      <c r="D3589" s="17">
        <f>Électricité!S674</f>
        <v>0</v>
      </c>
      <c r="E3589" s="24" t="str">
        <f t="shared" si="115"/>
        <v>01/28/2019 10:00:00 AM</v>
      </c>
      <c r="F3589" s="23" t="str">
        <f t="shared" si="116"/>
        <v>Jan</v>
      </c>
    </row>
    <row r="3590" spans="1:6" x14ac:dyDescent="0.4">
      <c r="A3590" s="19">
        <f>Électricité!N675</f>
        <v>43493</v>
      </c>
      <c r="B3590" s="18">
        <f>Électricité!O675</f>
        <v>0.45833333333333337</v>
      </c>
      <c r="C3590" s="17">
        <f>Électricité!P675</f>
        <v>0</v>
      </c>
      <c r="D3590" s="17">
        <f>Électricité!S675</f>
        <v>0</v>
      </c>
      <c r="E3590" s="24" t="str">
        <f t="shared" si="115"/>
        <v>01/28/2019 11:00:00 AM</v>
      </c>
      <c r="F3590" s="23" t="str">
        <f t="shared" si="116"/>
        <v>Jan</v>
      </c>
    </row>
    <row r="3591" spans="1:6" x14ac:dyDescent="0.4">
      <c r="A3591" s="19">
        <f>Électricité!N676</f>
        <v>43493</v>
      </c>
      <c r="B3591" s="18">
        <f>Électricité!O676</f>
        <v>0.50000000000000011</v>
      </c>
      <c r="C3591" s="17">
        <f>Électricité!P676</f>
        <v>0</v>
      </c>
      <c r="D3591" s="17">
        <f>Électricité!S676</f>
        <v>0</v>
      </c>
      <c r="E3591" s="24" t="str">
        <f t="shared" si="115"/>
        <v>01/28/2019 12:00:00 PM</v>
      </c>
      <c r="F3591" s="23" t="str">
        <f t="shared" si="116"/>
        <v>Jan</v>
      </c>
    </row>
    <row r="3592" spans="1:6" x14ac:dyDescent="0.4">
      <c r="A3592" s="19">
        <f>Électricité!N677</f>
        <v>43493</v>
      </c>
      <c r="B3592" s="18">
        <f>Électricité!O677</f>
        <v>0.54166666666666674</v>
      </c>
      <c r="C3592" s="17">
        <f>Électricité!P677</f>
        <v>0</v>
      </c>
      <c r="D3592" s="17">
        <f>Électricité!S677</f>
        <v>0</v>
      </c>
      <c r="E3592" s="24" t="str">
        <f t="shared" si="115"/>
        <v>01/28/2019 01:00:00 PM</v>
      </c>
      <c r="F3592" s="23" t="str">
        <f t="shared" si="116"/>
        <v>Jan</v>
      </c>
    </row>
    <row r="3593" spans="1:6" x14ac:dyDescent="0.4">
      <c r="A3593" s="19">
        <f>Électricité!N678</f>
        <v>43493</v>
      </c>
      <c r="B3593" s="18">
        <f>Électricité!O678</f>
        <v>0.58333333333333337</v>
      </c>
      <c r="C3593" s="17">
        <f>Électricité!P678</f>
        <v>0</v>
      </c>
      <c r="D3593" s="17">
        <f>Électricité!S678</f>
        <v>0</v>
      </c>
      <c r="E3593" s="24" t="str">
        <f t="shared" si="115"/>
        <v>01/28/2019 02:00:00 PM</v>
      </c>
      <c r="F3593" s="23" t="str">
        <f t="shared" si="116"/>
        <v>Jan</v>
      </c>
    </row>
    <row r="3594" spans="1:6" x14ac:dyDescent="0.4">
      <c r="A3594" s="19">
        <f>Électricité!N679</f>
        <v>43493</v>
      </c>
      <c r="B3594" s="18">
        <f>Électricité!O679</f>
        <v>0.62500000000000011</v>
      </c>
      <c r="C3594" s="17">
        <f>Électricité!P679</f>
        <v>0</v>
      </c>
      <c r="D3594" s="17">
        <f>Électricité!S679</f>
        <v>0</v>
      </c>
      <c r="E3594" s="24" t="str">
        <f t="shared" si="115"/>
        <v>01/28/2019 03:00:00 PM</v>
      </c>
      <c r="F3594" s="23" t="str">
        <f t="shared" si="116"/>
        <v>Jan</v>
      </c>
    </row>
    <row r="3595" spans="1:6" x14ac:dyDescent="0.4">
      <c r="A3595" s="19">
        <f>Électricité!N680</f>
        <v>43493</v>
      </c>
      <c r="B3595" s="18">
        <f>Électricité!O680</f>
        <v>0.66666666666666674</v>
      </c>
      <c r="C3595" s="17">
        <f>Électricité!P680</f>
        <v>0</v>
      </c>
      <c r="D3595" s="17">
        <f>Électricité!S680</f>
        <v>0</v>
      </c>
      <c r="E3595" s="24" t="str">
        <f t="shared" si="115"/>
        <v>01/28/2019 04:00:00 PM</v>
      </c>
      <c r="F3595" s="23" t="str">
        <f t="shared" si="116"/>
        <v>Jan</v>
      </c>
    </row>
    <row r="3596" spans="1:6" x14ac:dyDescent="0.4">
      <c r="A3596" s="19">
        <f>Électricité!N681</f>
        <v>43493</v>
      </c>
      <c r="B3596" s="18">
        <f>Électricité!O681</f>
        <v>0.70833333333333337</v>
      </c>
      <c r="C3596" s="17">
        <f>Électricité!P681</f>
        <v>0</v>
      </c>
      <c r="D3596" s="17">
        <f>Électricité!S681</f>
        <v>0</v>
      </c>
      <c r="E3596" s="24" t="str">
        <f t="shared" si="115"/>
        <v>01/28/2019 05:00:00 PM</v>
      </c>
      <c r="F3596" s="23" t="str">
        <f t="shared" si="116"/>
        <v>Jan</v>
      </c>
    </row>
    <row r="3597" spans="1:6" x14ac:dyDescent="0.4">
      <c r="A3597" s="19">
        <f>Électricité!N682</f>
        <v>43493</v>
      </c>
      <c r="B3597" s="18">
        <f>Électricité!O682</f>
        <v>0.75000000000000011</v>
      </c>
      <c r="C3597" s="17">
        <f>Électricité!P682</f>
        <v>0</v>
      </c>
      <c r="D3597" s="17">
        <f>Électricité!S682</f>
        <v>0</v>
      </c>
      <c r="E3597" s="24" t="str">
        <f t="shared" si="115"/>
        <v>01/28/2019 06:00:00 PM</v>
      </c>
      <c r="F3597" s="23" t="str">
        <f t="shared" si="116"/>
        <v>Jan</v>
      </c>
    </row>
    <row r="3598" spans="1:6" x14ac:dyDescent="0.4">
      <c r="A3598" s="19">
        <f>Électricité!N683</f>
        <v>43493</v>
      </c>
      <c r="B3598" s="18">
        <f>Électricité!O683</f>
        <v>0.79166666666666674</v>
      </c>
      <c r="C3598" s="17">
        <f>Électricité!P683</f>
        <v>0</v>
      </c>
      <c r="D3598" s="17">
        <f>Électricité!S683</f>
        <v>0</v>
      </c>
      <c r="E3598" s="24" t="str">
        <f t="shared" si="115"/>
        <v>01/28/2019 07:00:00 PM</v>
      </c>
      <c r="F3598" s="23" t="str">
        <f t="shared" si="116"/>
        <v>Jan</v>
      </c>
    </row>
    <row r="3599" spans="1:6" x14ac:dyDescent="0.4">
      <c r="A3599" s="19">
        <f>Électricité!N684</f>
        <v>43493</v>
      </c>
      <c r="B3599" s="18">
        <f>Électricité!O684</f>
        <v>0.83333333333333337</v>
      </c>
      <c r="C3599" s="17">
        <f>Électricité!P684</f>
        <v>0</v>
      </c>
      <c r="D3599" s="17">
        <f>Électricité!S684</f>
        <v>0</v>
      </c>
      <c r="E3599" s="24" t="str">
        <f t="shared" si="115"/>
        <v>01/28/2019 08:00:00 PM</v>
      </c>
      <c r="F3599" s="23" t="str">
        <f t="shared" si="116"/>
        <v>Jan</v>
      </c>
    </row>
    <row r="3600" spans="1:6" x14ac:dyDescent="0.4">
      <c r="A3600" s="19">
        <f>Électricité!N685</f>
        <v>43493</v>
      </c>
      <c r="B3600" s="18">
        <f>Électricité!O685</f>
        <v>0.87500000000000011</v>
      </c>
      <c r="C3600" s="17">
        <f>Électricité!P685</f>
        <v>0</v>
      </c>
      <c r="D3600" s="17">
        <f>Électricité!S685</f>
        <v>0</v>
      </c>
      <c r="E3600" s="24" t="str">
        <f t="shared" si="115"/>
        <v>01/28/2019 09:00:00 PM</v>
      </c>
      <c r="F3600" s="23" t="str">
        <f t="shared" si="116"/>
        <v>Jan</v>
      </c>
    </row>
    <row r="3601" spans="1:6" x14ac:dyDescent="0.4">
      <c r="A3601" s="19">
        <f>Électricité!N686</f>
        <v>43493</v>
      </c>
      <c r="B3601" s="18">
        <f>Électricité!O686</f>
        <v>0.91666666666666674</v>
      </c>
      <c r="C3601" s="17">
        <f>Électricité!P686</f>
        <v>0</v>
      </c>
      <c r="D3601" s="17">
        <f>Électricité!S686</f>
        <v>0</v>
      </c>
      <c r="E3601" s="24" t="str">
        <f t="shared" si="115"/>
        <v>01/28/2019 10:00:00 PM</v>
      </c>
      <c r="F3601" s="23" t="str">
        <f t="shared" si="116"/>
        <v>Jan</v>
      </c>
    </row>
    <row r="3602" spans="1:6" x14ac:dyDescent="0.4">
      <c r="A3602" s="19">
        <f>Électricité!N687</f>
        <v>43493</v>
      </c>
      <c r="B3602" s="18">
        <f>Électricité!O687</f>
        <v>0.95833333333333337</v>
      </c>
      <c r="C3602" s="17">
        <f>Électricité!P687</f>
        <v>0</v>
      </c>
      <c r="D3602" s="17">
        <f>Électricité!S687</f>
        <v>0</v>
      </c>
      <c r="E3602" s="24" t="str">
        <f t="shared" si="115"/>
        <v>01/28/2019 11:00:00 PM</v>
      </c>
      <c r="F3602" s="23" t="str">
        <f t="shared" si="116"/>
        <v>Jan</v>
      </c>
    </row>
    <row r="3603" spans="1:6" x14ac:dyDescent="0.4">
      <c r="A3603" s="19">
        <f>Électricité!N688</f>
        <v>43494</v>
      </c>
      <c r="B3603" s="18">
        <f>Électricité!O688</f>
        <v>3.1225022567582528E-17</v>
      </c>
      <c r="C3603" s="17">
        <f>Électricité!P688</f>
        <v>0</v>
      </c>
      <c r="D3603" s="17">
        <f>Électricité!S688</f>
        <v>0</v>
      </c>
      <c r="E3603" s="24" t="str">
        <f t="shared" si="115"/>
        <v>01/29/2019 12:00:00 AM</v>
      </c>
      <c r="F3603" s="23" t="str">
        <f t="shared" si="116"/>
        <v>Jan</v>
      </c>
    </row>
    <row r="3604" spans="1:6" x14ac:dyDescent="0.4">
      <c r="A3604" s="19">
        <f>Électricité!N689</f>
        <v>43494</v>
      </c>
      <c r="B3604" s="18">
        <f>Électricité!O689</f>
        <v>4.1666666666666699E-2</v>
      </c>
      <c r="C3604" s="17">
        <f>Électricité!P689</f>
        <v>0</v>
      </c>
      <c r="D3604" s="17">
        <f>Électricité!S689</f>
        <v>0</v>
      </c>
      <c r="E3604" s="24" t="str">
        <f t="shared" si="115"/>
        <v>01/29/2019 01:00:00 AM</v>
      </c>
      <c r="F3604" s="23" t="str">
        <f t="shared" si="116"/>
        <v>Jan</v>
      </c>
    </row>
    <row r="3605" spans="1:6" x14ac:dyDescent="0.4">
      <c r="A3605" s="19">
        <f>Électricité!N690</f>
        <v>43494</v>
      </c>
      <c r="B3605" s="18">
        <f>Électricité!O690</f>
        <v>8.333333333333337E-2</v>
      </c>
      <c r="C3605" s="17">
        <f>Électricité!P690</f>
        <v>0</v>
      </c>
      <c r="D3605" s="17">
        <f>Électricité!S690</f>
        <v>0</v>
      </c>
      <c r="E3605" s="24" t="str">
        <f t="shared" si="115"/>
        <v>01/29/2019 02:00:00 AM</v>
      </c>
      <c r="F3605" s="23" t="str">
        <f t="shared" si="116"/>
        <v>Jan</v>
      </c>
    </row>
    <row r="3606" spans="1:6" x14ac:dyDescent="0.4">
      <c r="A3606" s="19">
        <f>Électricité!N691</f>
        <v>43494</v>
      </c>
      <c r="B3606" s="18">
        <f>Électricité!O691</f>
        <v>0.12500000000000006</v>
      </c>
      <c r="C3606" s="17">
        <f>Électricité!P691</f>
        <v>0</v>
      </c>
      <c r="D3606" s="17">
        <f>Électricité!S691</f>
        <v>0</v>
      </c>
      <c r="E3606" s="24" t="str">
        <f t="shared" si="115"/>
        <v>01/29/2019 03:00:00 AM</v>
      </c>
      <c r="F3606" s="23" t="str">
        <f t="shared" si="116"/>
        <v>Jan</v>
      </c>
    </row>
    <row r="3607" spans="1:6" x14ac:dyDescent="0.4">
      <c r="A3607" s="19">
        <f>Électricité!N692</f>
        <v>43494</v>
      </c>
      <c r="B3607" s="18">
        <f>Électricité!O692</f>
        <v>0.16666666666666669</v>
      </c>
      <c r="C3607" s="17">
        <f>Électricité!P692</f>
        <v>0</v>
      </c>
      <c r="D3607" s="17">
        <f>Électricité!S692</f>
        <v>0</v>
      </c>
      <c r="E3607" s="24" t="str">
        <f t="shared" si="115"/>
        <v>01/29/2019 04:00:00 AM</v>
      </c>
      <c r="F3607" s="23" t="str">
        <f t="shared" si="116"/>
        <v>Jan</v>
      </c>
    </row>
    <row r="3608" spans="1:6" x14ac:dyDescent="0.4">
      <c r="A3608" s="19">
        <f>Électricité!N693</f>
        <v>43494</v>
      </c>
      <c r="B3608" s="18">
        <f>Électricité!O693</f>
        <v>0.20833333333333337</v>
      </c>
      <c r="C3608" s="17">
        <f>Électricité!P693</f>
        <v>0</v>
      </c>
      <c r="D3608" s="17">
        <f>Électricité!S693</f>
        <v>0</v>
      </c>
      <c r="E3608" s="24" t="str">
        <f t="shared" si="115"/>
        <v>01/29/2019 05:00:00 AM</v>
      </c>
      <c r="F3608" s="23" t="str">
        <f t="shared" si="116"/>
        <v>Jan</v>
      </c>
    </row>
    <row r="3609" spans="1:6" x14ac:dyDescent="0.4">
      <c r="A3609" s="19">
        <f>Électricité!N694</f>
        <v>43494</v>
      </c>
      <c r="B3609" s="18">
        <f>Électricité!O694</f>
        <v>0.25</v>
      </c>
      <c r="C3609" s="17">
        <f>Électricité!P694</f>
        <v>0</v>
      </c>
      <c r="D3609" s="17">
        <f>Électricité!S694</f>
        <v>0</v>
      </c>
      <c r="E3609" s="24" t="str">
        <f t="shared" si="115"/>
        <v>01/29/2019 06:00:00 AM</v>
      </c>
      <c r="F3609" s="23" t="str">
        <f t="shared" si="116"/>
        <v>Jan</v>
      </c>
    </row>
    <row r="3610" spans="1:6" x14ac:dyDescent="0.4">
      <c r="A3610" s="19">
        <f>Électricité!N695</f>
        <v>43494</v>
      </c>
      <c r="B3610" s="18">
        <f>Électricité!O695</f>
        <v>0.29166666666666669</v>
      </c>
      <c r="C3610" s="17">
        <f>Électricité!P695</f>
        <v>0</v>
      </c>
      <c r="D3610" s="17">
        <f>Électricité!S695</f>
        <v>0</v>
      </c>
      <c r="E3610" s="24" t="str">
        <f t="shared" si="115"/>
        <v>01/29/2019 07:00:00 AM</v>
      </c>
      <c r="F3610" s="23" t="str">
        <f t="shared" si="116"/>
        <v>Jan</v>
      </c>
    </row>
    <row r="3611" spans="1:6" x14ac:dyDescent="0.4">
      <c r="A3611" s="19">
        <f>Électricité!N696</f>
        <v>43494</v>
      </c>
      <c r="B3611" s="18">
        <f>Électricité!O696</f>
        <v>0.33333333333333337</v>
      </c>
      <c r="C3611" s="17">
        <f>Électricité!P696</f>
        <v>0</v>
      </c>
      <c r="D3611" s="17">
        <f>Électricité!S696</f>
        <v>0</v>
      </c>
      <c r="E3611" s="24" t="str">
        <f t="shared" si="115"/>
        <v>01/29/2019 08:00:00 AM</v>
      </c>
      <c r="F3611" s="23" t="str">
        <f t="shared" si="116"/>
        <v>Jan</v>
      </c>
    </row>
    <row r="3612" spans="1:6" x14ac:dyDescent="0.4">
      <c r="A3612" s="19">
        <f>Électricité!N697</f>
        <v>43494</v>
      </c>
      <c r="B3612" s="18">
        <f>Électricité!O697</f>
        <v>0.375</v>
      </c>
      <c r="C3612" s="17">
        <f>Électricité!P697</f>
        <v>0</v>
      </c>
      <c r="D3612" s="17">
        <f>Électricité!S697</f>
        <v>0</v>
      </c>
      <c r="E3612" s="24" t="str">
        <f t="shared" si="115"/>
        <v>01/29/2019 09:00:00 AM</v>
      </c>
      <c r="F3612" s="23" t="str">
        <f t="shared" si="116"/>
        <v>Jan</v>
      </c>
    </row>
    <row r="3613" spans="1:6" x14ac:dyDescent="0.4">
      <c r="A3613" s="19">
        <f>Électricité!N698</f>
        <v>43494</v>
      </c>
      <c r="B3613" s="18">
        <f>Électricité!O698</f>
        <v>0.41666666666666669</v>
      </c>
      <c r="C3613" s="17">
        <f>Électricité!P698</f>
        <v>0</v>
      </c>
      <c r="D3613" s="17">
        <f>Électricité!S698</f>
        <v>0</v>
      </c>
      <c r="E3613" s="24" t="str">
        <f t="shared" si="115"/>
        <v>01/29/2019 10:00:00 AM</v>
      </c>
      <c r="F3613" s="23" t="str">
        <f t="shared" si="116"/>
        <v>Jan</v>
      </c>
    </row>
    <row r="3614" spans="1:6" x14ac:dyDescent="0.4">
      <c r="A3614" s="19">
        <f>Électricité!N699</f>
        <v>43494</v>
      </c>
      <c r="B3614" s="18">
        <f>Électricité!O699</f>
        <v>0.45833333333333337</v>
      </c>
      <c r="C3614" s="17">
        <f>Électricité!P699</f>
        <v>0</v>
      </c>
      <c r="D3614" s="17">
        <f>Électricité!S699</f>
        <v>0</v>
      </c>
      <c r="E3614" s="24" t="str">
        <f t="shared" si="115"/>
        <v>01/29/2019 11:00:00 AM</v>
      </c>
      <c r="F3614" s="23" t="str">
        <f t="shared" si="116"/>
        <v>Jan</v>
      </c>
    </row>
    <row r="3615" spans="1:6" x14ac:dyDescent="0.4">
      <c r="A3615" s="19">
        <f>Électricité!N700</f>
        <v>43494</v>
      </c>
      <c r="B3615" s="18">
        <f>Électricité!O700</f>
        <v>0.50000000000000011</v>
      </c>
      <c r="C3615" s="17">
        <f>Électricité!P700</f>
        <v>0</v>
      </c>
      <c r="D3615" s="17">
        <f>Électricité!S700</f>
        <v>0</v>
      </c>
      <c r="E3615" s="24" t="str">
        <f t="shared" si="115"/>
        <v>01/29/2019 12:00:00 PM</v>
      </c>
      <c r="F3615" s="23" t="str">
        <f t="shared" si="116"/>
        <v>Jan</v>
      </c>
    </row>
    <row r="3616" spans="1:6" x14ac:dyDescent="0.4">
      <c r="A3616" s="19">
        <f>Électricité!N701</f>
        <v>43494</v>
      </c>
      <c r="B3616" s="18">
        <f>Électricité!O701</f>
        <v>0.54166666666666674</v>
      </c>
      <c r="C3616" s="17">
        <f>Électricité!P701</f>
        <v>0</v>
      </c>
      <c r="D3616" s="17">
        <f>Électricité!S701</f>
        <v>0</v>
      </c>
      <c r="E3616" s="24" t="str">
        <f t="shared" si="115"/>
        <v>01/29/2019 01:00:00 PM</v>
      </c>
      <c r="F3616" s="23" t="str">
        <f t="shared" si="116"/>
        <v>Jan</v>
      </c>
    </row>
    <row r="3617" spans="1:6" x14ac:dyDescent="0.4">
      <c r="A3617" s="19">
        <f>Électricité!N702</f>
        <v>43494</v>
      </c>
      <c r="B3617" s="18">
        <f>Électricité!O702</f>
        <v>0.58333333333333337</v>
      </c>
      <c r="C3617" s="17">
        <f>Électricité!P702</f>
        <v>0</v>
      </c>
      <c r="D3617" s="17">
        <f>Électricité!S702</f>
        <v>0</v>
      </c>
      <c r="E3617" s="24" t="str">
        <f t="shared" si="115"/>
        <v>01/29/2019 02:00:00 PM</v>
      </c>
      <c r="F3617" s="23" t="str">
        <f t="shared" si="116"/>
        <v>Jan</v>
      </c>
    </row>
    <row r="3618" spans="1:6" x14ac:dyDescent="0.4">
      <c r="A3618" s="19">
        <f>Électricité!N703</f>
        <v>43494</v>
      </c>
      <c r="B3618" s="18">
        <f>Électricité!O703</f>
        <v>0.62500000000000011</v>
      </c>
      <c r="C3618" s="17">
        <f>Électricité!P703</f>
        <v>0</v>
      </c>
      <c r="D3618" s="17">
        <f>Électricité!S703</f>
        <v>0</v>
      </c>
      <c r="E3618" s="24" t="str">
        <f t="shared" si="115"/>
        <v>01/29/2019 03:00:00 PM</v>
      </c>
      <c r="F3618" s="23" t="str">
        <f t="shared" si="116"/>
        <v>Jan</v>
      </c>
    </row>
    <row r="3619" spans="1:6" x14ac:dyDescent="0.4">
      <c r="A3619" s="19">
        <f>Électricité!N704</f>
        <v>43494</v>
      </c>
      <c r="B3619" s="18">
        <f>Électricité!O704</f>
        <v>0.66666666666666674</v>
      </c>
      <c r="C3619" s="17">
        <f>Électricité!P704</f>
        <v>0</v>
      </c>
      <c r="D3619" s="17">
        <f>Électricité!S704</f>
        <v>0</v>
      </c>
      <c r="E3619" s="24" t="str">
        <f t="shared" si="115"/>
        <v>01/29/2019 04:00:00 PM</v>
      </c>
      <c r="F3619" s="23" t="str">
        <f t="shared" si="116"/>
        <v>Jan</v>
      </c>
    </row>
    <row r="3620" spans="1:6" x14ac:dyDescent="0.4">
      <c r="A3620" s="19">
        <f>Électricité!N705</f>
        <v>43494</v>
      </c>
      <c r="B3620" s="18">
        <f>Électricité!O705</f>
        <v>0.70833333333333337</v>
      </c>
      <c r="C3620" s="17">
        <f>Électricité!P705</f>
        <v>0</v>
      </c>
      <c r="D3620" s="17">
        <f>Électricité!S705</f>
        <v>0</v>
      </c>
      <c r="E3620" s="24" t="str">
        <f t="shared" si="115"/>
        <v>01/29/2019 05:00:00 PM</v>
      </c>
      <c r="F3620" s="23" t="str">
        <f t="shared" si="116"/>
        <v>Jan</v>
      </c>
    </row>
    <row r="3621" spans="1:6" x14ac:dyDescent="0.4">
      <c r="A3621" s="19">
        <f>Électricité!N706</f>
        <v>43494</v>
      </c>
      <c r="B3621" s="18">
        <f>Électricité!O706</f>
        <v>0.75000000000000011</v>
      </c>
      <c r="C3621" s="17">
        <f>Électricité!P706</f>
        <v>0</v>
      </c>
      <c r="D3621" s="17">
        <f>Électricité!S706</f>
        <v>0</v>
      </c>
      <c r="E3621" s="24" t="str">
        <f t="shared" si="115"/>
        <v>01/29/2019 06:00:00 PM</v>
      </c>
      <c r="F3621" s="23" t="str">
        <f t="shared" si="116"/>
        <v>Jan</v>
      </c>
    </row>
    <row r="3622" spans="1:6" x14ac:dyDescent="0.4">
      <c r="A3622" s="19">
        <f>Électricité!N707</f>
        <v>43494</v>
      </c>
      <c r="B3622" s="18">
        <f>Électricité!O707</f>
        <v>0.79166666666666674</v>
      </c>
      <c r="C3622" s="17">
        <f>Électricité!P707</f>
        <v>0</v>
      </c>
      <c r="D3622" s="17">
        <f>Électricité!S707</f>
        <v>0</v>
      </c>
      <c r="E3622" s="24" t="str">
        <f t="shared" si="115"/>
        <v>01/29/2019 07:00:00 PM</v>
      </c>
      <c r="F3622" s="23" t="str">
        <f t="shared" si="116"/>
        <v>Jan</v>
      </c>
    </row>
    <row r="3623" spans="1:6" x14ac:dyDescent="0.4">
      <c r="A3623" s="19">
        <f>Électricité!N708</f>
        <v>43494</v>
      </c>
      <c r="B3623" s="18">
        <f>Électricité!O708</f>
        <v>0.83333333333333337</v>
      </c>
      <c r="C3623" s="17">
        <f>Électricité!P708</f>
        <v>0</v>
      </c>
      <c r="D3623" s="17">
        <f>Électricité!S708</f>
        <v>0</v>
      </c>
      <c r="E3623" s="24" t="str">
        <f t="shared" si="115"/>
        <v>01/29/2019 08:00:00 PM</v>
      </c>
      <c r="F3623" s="23" t="str">
        <f t="shared" si="116"/>
        <v>Jan</v>
      </c>
    </row>
    <row r="3624" spans="1:6" x14ac:dyDescent="0.4">
      <c r="A3624" s="19">
        <f>Électricité!N709</f>
        <v>43494</v>
      </c>
      <c r="B3624" s="18">
        <f>Électricité!O709</f>
        <v>0.87500000000000011</v>
      </c>
      <c r="C3624" s="17">
        <f>Électricité!P709</f>
        <v>0</v>
      </c>
      <c r="D3624" s="17">
        <f>Électricité!S709</f>
        <v>0</v>
      </c>
      <c r="E3624" s="24" t="str">
        <f t="shared" si="115"/>
        <v>01/29/2019 09:00:00 PM</v>
      </c>
      <c r="F3624" s="23" t="str">
        <f t="shared" si="116"/>
        <v>Jan</v>
      </c>
    </row>
    <row r="3625" spans="1:6" x14ac:dyDescent="0.4">
      <c r="A3625" s="19">
        <f>Électricité!N710</f>
        <v>43494</v>
      </c>
      <c r="B3625" s="18">
        <f>Électricité!O710</f>
        <v>0.91666666666666674</v>
      </c>
      <c r="C3625" s="17">
        <f>Électricité!P710</f>
        <v>0</v>
      </c>
      <c r="D3625" s="17">
        <f>Électricité!S710</f>
        <v>0</v>
      </c>
      <c r="E3625" s="24" t="str">
        <f t="shared" si="115"/>
        <v>01/29/2019 10:00:00 PM</v>
      </c>
      <c r="F3625" s="23" t="str">
        <f t="shared" si="116"/>
        <v>Jan</v>
      </c>
    </row>
    <row r="3626" spans="1:6" x14ac:dyDescent="0.4">
      <c r="A3626" s="19">
        <f>Électricité!N711</f>
        <v>43494</v>
      </c>
      <c r="B3626" s="18">
        <f>Électricité!O711</f>
        <v>0.95833333333333337</v>
      </c>
      <c r="C3626" s="17">
        <f>Électricité!P711</f>
        <v>0</v>
      </c>
      <c r="D3626" s="17">
        <f>Électricité!S711</f>
        <v>0</v>
      </c>
      <c r="E3626" s="24" t="str">
        <f t="shared" si="115"/>
        <v>01/29/2019 11:00:00 PM</v>
      </c>
      <c r="F3626" s="23" t="str">
        <f t="shared" si="116"/>
        <v>Jan</v>
      </c>
    </row>
    <row r="3627" spans="1:6" x14ac:dyDescent="0.4">
      <c r="A3627" s="19">
        <f>Électricité!N712</f>
        <v>43495</v>
      </c>
      <c r="B3627" s="18">
        <f>Électricité!O712</f>
        <v>3.1225022567582528E-17</v>
      </c>
      <c r="C3627" s="17">
        <f>Électricité!P712</f>
        <v>0</v>
      </c>
      <c r="D3627" s="17">
        <f>Électricité!S712</f>
        <v>0</v>
      </c>
      <c r="E3627" s="24" t="str">
        <f t="shared" si="115"/>
        <v>01/30/2019 12:00:00 AM</v>
      </c>
      <c r="F3627" s="23" t="str">
        <f t="shared" si="116"/>
        <v>Jan</v>
      </c>
    </row>
    <row r="3628" spans="1:6" x14ac:dyDescent="0.4">
      <c r="A3628" s="19">
        <f>Électricité!N713</f>
        <v>43495</v>
      </c>
      <c r="B3628" s="18">
        <f>Électricité!O713</f>
        <v>4.1666666666666699E-2</v>
      </c>
      <c r="C3628" s="17">
        <f>Électricité!P713</f>
        <v>0</v>
      </c>
      <c r="D3628" s="17">
        <f>Électricité!S713</f>
        <v>0</v>
      </c>
      <c r="E3628" s="24" t="str">
        <f t="shared" si="115"/>
        <v>01/30/2019 01:00:00 AM</v>
      </c>
      <c r="F3628" s="23" t="str">
        <f t="shared" si="116"/>
        <v>Jan</v>
      </c>
    </row>
    <row r="3629" spans="1:6" x14ac:dyDescent="0.4">
      <c r="A3629" s="19">
        <f>Électricité!N714</f>
        <v>43495</v>
      </c>
      <c r="B3629" s="18">
        <f>Électricité!O714</f>
        <v>8.333333333333337E-2</v>
      </c>
      <c r="C3629" s="17">
        <f>Électricité!P714</f>
        <v>0</v>
      </c>
      <c r="D3629" s="17">
        <f>Électricité!S714</f>
        <v>0</v>
      </c>
      <c r="E3629" s="24" t="str">
        <f t="shared" si="115"/>
        <v>01/30/2019 02:00:00 AM</v>
      </c>
      <c r="F3629" s="23" t="str">
        <f t="shared" si="116"/>
        <v>Jan</v>
      </c>
    </row>
    <row r="3630" spans="1:6" x14ac:dyDescent="0.4">
      <c r="A3630" s="19">
        <f>Électricité!N715</f>
        <v>43495</v>
      </c>
      <c r="B3630" s="18">
        <f>Électricité!O715</f>
        <v>0.12500000000000006</v>
      </c>
      <c r="C3630" s="17">
        <f>Électricité!P715</f>
        <v>0</v>
      </c>
      <c r="D3630" s="17">
        <f>Électricité!S715</f>
        <v>0</v>
      </c>
      <c r="E3630" s="24" t="str">
        <f t="shared" si="115"/>
        <v>01/30/2019 03:00:00 AM</v>
      </c>
      <c r="F3630" s="23" t="str">
        <f t="shared" si="116"/>
        <v>Jan</v>
      </c>
    </row>
    <row r="3631" spans="1:6" x14ac:dyDescent="0.4">
      <c r="A3631" s="19">
        <f>Électricité!N716</f>
        <v>43495</v>
      </c>
      <c r="B3631" s="18">
        <f>Électricité!O716</f>
        <v>0.16666666666666669</v>
      </c>
      <c r="C3631" s="17">
        <f>Électricité!P716</f>
        <v>0</v>
      </c>
      <c r="D3631" s="17">
        <f>Électricité!S716</f>
        <v>0</v>
      </c>
      <c r="E3631" s="24" t="str">
        <f t="shared" si="115"/>
        <v>01/30/2019 04:00:00 AM</v>
      </c>
      <c r="F3631" s="23" t="str">
        <f t="shared" si="116"/>
        <v>Jan</v>
      </c>
    </row>
    <row r="3632" spans="1:6" x14ac:dyDescent="0.4">
      <c r="A3632" s="19">
        <f>Électricité!N717</f>
        <v>43495</v>
      </c>
      <c r="B3632" s="18">
        <f>Électricité!O717</f>
        <v>0.20833333333333337</v>
      </c>
      <c r="C3632" s="17">
        <f>Électricité!P717</f>
        <v>0</v>
      </c>
      <c r="D3632" s="17">
        <f>Électricité!S717</f>
        <v>0</v>
      </c>
      <c r="E3632" s="24" t="str">
        <f t="shared" si="115"/>
        <v>01/30/2019 05:00:00 AM</v>
      </c>
      <c r="F3632" s="23" t="str">
        <f t="shared" si="116"/>
        <v>Jan</v>
      </c>
    </row>
    <row r="3633" spans="1:6" x14ac:dyDescent="0.4">
      <c r="A3633" s="19">
        <f>Électricité!N718</f>
        <v>43495</v>
      </c>
      <c r="B3633" s="18">
        <f>Électricité!O718</f>
        <v>0.25</v>
      </c>
      <c r="C3633" s="17">
        <f>Électricité!P718</f>
        <v>0</v>
      </c>
      <c r="D3633" s="17">
        <f>Électricité!S718</f>
        <v>0</v>
      </c>
      <c r="E3633" s="24" t="str">
        <f t="shared" si="115"/>
        <v>01/30/2019 06:00:00 AM</v>
      </c>
      <c r="F3633" s="23" t="str">
        <f t="shared" si="116"/>
        <v>Jan</v>
      </c>
    </row>
    <row r="3634" spans="1:6" x14ac:dyDescent="0.4">
      <c r="A3634" s="19">
        <f>Électricité!N719</f>
        <v>43495</v>
      </c>
      <c r="B3634" s="18">
        <f>Électricité!O719</f>
        <v>0.29166666666666669</v>
      </c>
      <c r="C3634" s="17">
        <f>Électricité!P719</f>
        <v>0</v>
      </c>
      <c r="D3634" s="17">
        <f>Électricité!S719</f>
        <v>0</v>
      </c>
      <c r="E3634" s="24" t="str">
        <f t="shared" si="115"/>
        <v>01/30/2019 07:00:00 AM</v>
      </c>
      <c r="F3634" s="23" t="str">
        <f t="shared" si="116"/>
        <v>Jan</v>
      </c>
    </row>
    <row r="3635" spans="1:6" x14ac:dyDescent="0.4">
      <c r="A3635" s="19">
        <f>Électricité!N720</f>
        <v>43495</v>
      </c>
      <c r="B3635" s="18">
        <f>Électricité!O720</f>
        <v>0.33333333333333337</v>
      </c>
      <c r="C3635" s="17">
        <f>Électricité!P720</f>
        <v>0</v>
      </c>
      <c r="D3635" s="17">
        <f>Électricité!S720</f>
        <v>0</v>
      </c>
      <c r="E3635" s="24" t="str">
        <f t="shared" si="115"/>
        <v>01/30/2019 08:00:00 AM</v>
      </c>
      <c r="F3635" s="23" t="str">
        <f t="shared" si="116"/>
        <v>Jan</v>
      </c>
    </row>
    <row r="3636" spans="1:6" x14ac:dyDescent="0.4">
      <c r="A3636" s="19">
        <f>Électricité!N721</f>
        <v>43495</v>
      </c>
      <c r="B3636" s="18">
        <f>Électricité!O721</f>
        <v>0.375</v>
      </c>
      <c r="C3636" s="17">
        <f>Électricité!P721</f>
        <v>0</v>
      </c>
      <c r="D3636" s="17">
        <f>Électricité!S721</f>
        <v>0</v>
      </c>
      <c r="E3636" s="24" t="str">
        <f t="shared" ref="E3636:E3699" si="117">CONCATENATE(TEXT(A3636,"mm/dd/yyyy")," ",TEXT(B3636,"hh:mm:ss AM/PM"))</f>
        <v>01/30/2019 09:00:00 AM</v>
      </c>
      <c r="F3636" s="23" t="str">
        <f t="shared" si="116"/>
        <v>Jan</v>
      </c>
    </row>
    <row r="3637" spans="1:6" x14ac:dyDescent="0.4">
      <c r="A3637" s="19">
        <f>Électricité!N722</f>
        <v>43495</v>
      </c>
      <c r="B3637" s="18">
        <f>Électricité!O722</f>
        <v>0.41666666666666669</v>
      </c>
      <c r="C3637" s="17">
        <f>Électricité!P722</f>
        <v>0</v>
      </c>
      <c r="D3637" s="17">
        <f>Électricité!S722</f>
        <v>0</v>
      </c>
      <c r="E3637" s="24" t="str">
        <f t="shared" si="117"/>
        <v>01/30/2019 10:00:00 AM</v>
      </c>
      <c r="F3637" s="23" t="str">
        <f t="shared" si="116"/>
        <v>Jan</v>
      </c>
    </row>
    <row r="3638" spans="1:6" x14ac:dyDescent="0.4">
      <c r="A3638" s="19">
        <f>Électricité!N723</f>
        <v>43495</v>
      </c>
      <c r="B3638" s="18">
        <f>Électricité!O723</f>
        <v>0.45833333333333337</v>
      </c>
      <c r="C3638" s="17">
        <f>Électricité!P723</f>
        <v>0</v>
      </c>
      <c r="D3638" s="17">
        <f>Électricité!S723</f>
        <v>0</v>
      </c>
      <c r="E3638" s="24" t="str">
        <f t="shared" si="117"/>
        <v>01/30/2019 11:00:00 AM</v>
      </c>
      <c r="F3638" s="23" t="str">
        <f t="shared" si="116"/>
        <v>Jan</v>
      </c>
    </row>
    <row r="3639" spans="1:6" x14ac:dyDescent="0.4">
      <c r="A3639" s="19">
        <f>Électricité!N724</f>
        <v>43495</v>
      </c>
      <c r="B3639" s="18">
        <f>Électricité!O724</f>
        <v>0.50000000000000011</v>
      </c>
      <c r="C3639" s="17">
        <f>Électricité!P724</f>
        <v>0</v>
      </c>
      <c r="D3639" s="17">
        <f>Électricité!S724</f>
        <v>0</v>
      </c>
      <c r="E3639" s="24" t="str">
        <f t="shared" si="117"/>
        <v>01/30/2019 12:00:00 PM</v>
      </c>
      <c r="F3639" s="23" t="str">
        <f t="shared" si="116"/>
        <v>Jan</v>
      </c>
    </row>
    <row r="3640" spans="1:6" x14ac:dyDescent="0.4">
      <c r="A3640" s="19">
        <f>Électricité!N725</f>
        <v>43495</v>
      </c>
      <c r="B3640" s="18">
        <f>Électricité!O725</f>
        <v>0.54166666666666674</v>
      </c>
      <c r="C3640" s="17">
        <f>Électricité!P725</f>
        <v>0</v>
      </c>
      <c r="D3640" s="17">
        <f>Électricité!S725</f>
        <v>0</v>
      </c>
      <c r="E3640" s="24" t="str">
        <f t="shared" si="117"/>
        <v>01/30/2019 01:00:00 PM</v>
      </c>
      <c r="F3640" s="23" t="str">
        <f t="shared" si="116"/>
        <v>Jan</v>
      </c>
    </row>
    <row r="3641" spans="1:6" x14ac:dyDescent="0.4">
      <c r="A3641" s="19">
        <f>Électricité!N726</f>
        <v>43495</v>
      </c>
      <c r="B3641" s="18">
        <f>Électricité!O726</f>
        <v>0.58333333333333337</v>
      </c>
      <c r="C3641" s="17">
        <f>Électricité!P726</f>
        <v>0</v>
      </c>
      <c r="D3641" s="17">
        <f>Électricité!S726</f>
        <v>0</v>
      </c>
      <c r="E3641" s="24" t="str">
        <f t="shared" si="117"/>
        <v>01/30/2019 02:00:00 PM</v>
      </c>
      <c r="F3641" s="23" t="str">
        <f t="shared" si="116"/>
        <v>Jan</v>
      </c>
    </row>
    <row r="3642" spans="1:6" x14ac:dyDescent="0.4">
      <c r="A3642" s="19">
        <f>Électricité!N727</f>
        <v>43495</v>
      </c>
      <c r="B3642" s="18">
        <f>Électricité!O727</f>
        <v>0.62500000000000011</v>
      </c>
      <c r="C3642" s="17">
        <f>Électricité!P727</f>
        <v>0</v>
      </c>
      <c r="D3642" s="17">
        <f>Électricité!S727</f>
        <v>0</v>
      </c>
      <c r="E3642" s="24" t="str">
        <f t="shared" si="117"/>
        <v>01/30/2019 03:00:00 PM</v>
      </c>
      <c r="F3642" s="23" t="str">
        <f t="shared" si="116"/>
        <v>Jan</v>
      </c>
    </row>
    <row r="3643" spans="1:6" x14ac:dyDescent="0.4">
      <c r="A3643" s="19">
        <f>Électricité!N728</f>
        <v>43495</v>
      </c>
      <c r="B3643" s="18">
        <f>Électricité!O728</f>
        <v>0.66666666666666674</v>
      </c>
      <c r="C3643" s="17">
        <f>Électricité!P728</f>
        <v>0</v>
      </c>
      <c r="D3643" s="17">
        <f>Électricité!S728</f>
        <v>0</v>
      </c>
      <c r="E3643" s="24" t="str">
        <f t="shared" si="117"/>
        <v>01/30/2019 04:00:00 PM</v>
      </c>
      <c r="F3643" s="23" t="str">
        <f t="shared" si="116"/>
        <v>Jan</v>
      </c>
    </row>
    <row r="3644" spans="1:6" x14ac:dyDescent="0.4">
      <c r="A3644" s="19">
        <f>Électricité!N729</f>
        <v>43495</v>
      </c>
      <c r="B3644" s="18">
        <f>Électricité!O729</f>
        <v>0.70833333333333337</v>
      </c>
      <c r="C3644" s="17">
        <f>Électricité!P729</f>
        <v>0</v>
      </c>
      <c r="D3644" s="17">
        <f>Électricité!S729</f>
        <v>0</v>
      </c>
      <c r="E3644" s="24" t="str">
        <f t="shared" si="117"/>
        <v>01/30/2019 05:00:00 PM</v>
      </c>
      <c r="F3644" s="23" t="str">
        <f t="shared" si="116"/>
        <v>Jan</v>
      </c>
    </row>
    <row r="3645" spans="1:6" x14ac:dyDescent="0.4">
      <c r="A3645" s="19">
        <f>Électricité!N730</f>
        <v>43495</v>
      </c>
      <c r="B3645" s="18">
        <f>Électricité!O730</f>
        <v>0.75000000000000011</v>
      </c>
      <c r="C3645" s="17">
        <f>Électricité!P730</f>
        <v>0</v>
      </c>
      <c r="D3645" s="17">
        <f>Électricité!S730</f>
        <v>0</v>
      </c>
      <c r="E3645" s="24" t="str">
        <f t="shared" si="117"/>
        <v>01/30/2019 06:00:00 PM</v>
      </c>
      <c r="F3645" s="23" t="str">
        <f t="shared" si="116"/>
        <v>Jan</v>
      </c>
    </row>
    <row r="3646" spans="1:6" x14ac:dyDescent="0.4">
      <c r="A3646" s="19">
        <f>Électricité!N731</f>
        <v>43495</v>
      </c>
      <c r="B3646" s="18">
        <f>Électricité!O731</f>
        <v>0.79166666666666674</v>
      </c>
      <c r="C3646" s="17">
        <f>Électricité!P731</f>
        <v>0</v>
      </c>
      <c r="D3646" s="17">
        <f>Électricité!S731</f>
        <v>0</v>
      </c>
      <c r="E3646" s="24" t="str">
        <f t="shared" si="117"/>
        <v>01/30/2019 07:00:00 PM</v>
      </c>
      <c r="F3646" s="23" t="str">
        <f t="shared" si="116"/>
        <v>Jan</v>
      </c>
    </row>
    <row r="3647" spans="1:6" x14ac:dyDescent="0.4">
      <c r="A3647" s="19">
        <f>Électricité!N732</f>
        <v>43495</v>
      </c>
      <c r="B3647" s="18">
        <f>Électricité!O732</f>
        <v>0.83333333333333337</v>
      </c>
      <c r="C3647" s="17">
        <f>Électricité!P732</f>
        <v>0</v>
      </c>
      <c r="D3647" s="17">
        <f>Électricité!S732</f>
        <v>0</v>
      </c>
      <c r="E3647" s="24" t="str">
        <f t="shared" si="117"/>
        <v>01/30/2019 08:00:00 PM</v>
      </c>
      <c r="F3647" s="23" t="str">
        <f t="shared" si="116"/>
        <v>Jan</v>
      </c>
    </row>
    <row r="3648" spans="1:6" x14ac:dyDescent="0.4">
      <c r="A3648" s="19">
        <f>Électricité!N733</f>
        <v>43495</v>
      </c>
      <c r="B3648" s="18">
        <f>Électricité!O733</f>
        <v>0.87500000000000011</v>
      </c>
      <c r="C3648" s="17">
        <f>Électricité!P733</f>
        <v>0</v>
      </c>
      <c r="D3648" s="17">
        <f>Électricité!S733</f>
        <v>0</v>
      </c>
      <c r="E3648" s="24" t="str">
        <f t="shared" si="117"/>
        <v>01/30/2019 09:00:00 PM</v>
      </c>
      <c r="F3648" s="23" t="str">
        <f t="shared" si="116"/>
        <v>Jan</v>
      </c>
    </row>
    <row r="3649" spans="1:6" x14ac:dyDescent="0.4">
      <c r="A3649" s="19">
        <f>Électricité!N734</f>
        <v>43495</v>
      </c>
      <c r="B3649" s="18">
        <f>Électricité!O734</f>
        <v>0.91666666666666674</v>
      </c>
      <c r="C3649" s="17">
        <f>Électricité!P734</f>
        <v>0</v>
      </c>
      <c r="D3649" s="17">
        <f>Électricité!S734</f>
        <v>0</v>
      </c>
      <c r="E3649" s="24" t="str">
        <f t="shared" si="117"/>
        <v>01/30/2019 10:00:00 PM</v>
      </c>
      <c r="F3649" s="23" t="str">
        <f t="shared" si="116"/>
        <v>Jan</v>
      </c>
    </row>
    <row r="3650" spans="1:6" x14ac:dyDescent="0.4">
      <c r="A3650" s="19">
        <f>Électricité!N735</f>
        <v>43495</v>
      </c>
      <c r="B3650" s="18">
        <f>Électricité!O735</f>
        <v>0.95833333333333337</v>
      </c>
      <c r="C3650" s="17">
        <f>Électricité!P735</f>
        <v>0</v>
      </c>
      <c r="D3650" s="17">
        <f>Électricité!S735</f>
        <v>0</v>
      </c>
      <c r="E3650" s="24" t="str">
        <f t="shared" si="117"/>
        <v>01/30/2019 11:00:00 PM</v>
      </c>
      <c r="F3650" s="23" t="str">
        <f t="shared" si="116"/>
        <v>Jan</v>
      </c>
    </row>
    <row r="3651" spans="1:6" x14ac:dyDescent="0.4">
      <c r="A3651" s="19">
        <f>Électricité!N736</f>
        <v>43496</v>
      </c>
      <c r="B3651" s="18">
        <f>Électricité!O736</f>
        <v>3.1225022567582528E-17</v>
      </c>
      <c r="C3651" s="17">
        <f>Électricité!P736</f>
        <v>0</v>
      </c>
      <c r="D3651" s="17">
        <f>Électricité!S736</f>
        <v>0</v>
      </c>
      <c r="E3651" s="24" t="str">
        <f t="shared" si="117"/>
        <v>01/31/2019 12:00:00 AM</v>
      </c>
      <c r="F3651" s="23" t="str">
        <f t="shared" ref="F3651:F3714" si="118">TEXT(A3651,"mmm")</f>
        <v>Jan</v>
      </c>
    </row>
    <row r="3652" spans="1:6" x14ac:dyDescent="0.4">
      <c r="A3652" s="19">
        <f>Électricité!N737</f>
        <v>43496</v>
      </c>
      <c r="B3652" s="18">
        <f>Électricité!O737</f>
        <v>4.1666666666666699E-2</v>
      </c>
      <c r="C3652" s="17">
        <f>Électricité!P737</f>
        <v>0</v>
      </c>
      <c r="D3652" s="17">
        <f>Électricité!S737</f>
        <v>0</v>
      </c>
      <c r="E3652" s="24" t="str">
        <f t="shared" si="117"/>
        <v>01/31/2019 01:00:00 AM</v>
      </c>
      <c r="F3652" s="23" t="str">
        <f t="shared" si="118"/>
        <v>Jan</v>
      </c>
    </row>
    <row r="3653" spans="1:6" x14ac:dyDescent="0.4">
      <c r="A3653" s="19">
        <f>Électricité!N738</f>
        <v>43496</v>
      </c>
      <c r="B3653" s="18">
        <f>Électricité!O738</f>
        <v>8.333333333333337E-2</v>
      </c>
      <c r="C3653" s="17">
        <f>Électricité!P738</f>
        <v>0</v>
      </c>
      <c r="D3653" s="17">
        <f>Électricité!S738</f>
        <v>0</v>
      </c>
      <c r="E3653" s="24" t="str">
        <f t="shared" si="117"/>
        <v>01/31/2019 02:00:00 AM</v>
      </c>
      <c r="F3653" s="23" t="str">
        <f t="shared" si="118"/>
        <v>Jan</v>
      </c>
    </row>
    <row r="3654" spans="1:6" x14ac:dyDescent="0.4">
      <c r="A3654" s="19">
        <f>Électricité!N739</f>
        <v>43496</v>
      </c>
      <c r="B3654" s="18">
        <f>Électricité!O739</f>
        <v>0.12500000000000006</v>
      </c>
      <c r="C3654" s="17">
        <f>Électricité!P739</f>
        <v>0</v>
      </c>
      <c r="D3654" s="17">
        <f>Électricité!S739</f>
        <v>0</v>
      </c>
      <c r="E3654" s="24" t="str">
        <f t="shared" si="117"/>
        <v>01/31/2019 03:00:00 AM</v>
      </c>
      <c r="F3654" s="23" t="str">
        <f t="shared" si="118"/>
        <v>Jan</v>
      </c>
    </row>
    <row r="3655" spans="1:6" x14ac:dyDescent="0.4">
      <c r="A3655" s="19">
        <f>Électricité!N740</f>
        <v>43496</v>
      </c>
      <c r="B3655" s="18">
        <f>Électricité!O740</f>
        <v>0.16666666666666669</v>
      </c>
      <c r="C3655" s="17">
        <f>Électricité!P740</f>
        <v>0</v>
      </c>
      <c r="D3655" s="17">
        <f>Électricité!S740</f>
        <v>0</v>
      </c>
      <c r="E3655" s="24" t="str">
        <f t="shared" si="117"/>
        <v>01/31/2019 04:00:00 AM</v>
      </c>
      <c r="F3655" s="23" t="str">
        <f t="shared" si="118"/>
        <v>Jan</v>
      </c>
    </row>
    <row r="3656" spans="1:6" x14ac:dyDescent="0.4">
      <c r="A3656" s="19">
        <f>Électricité!N741</f>
        <v>43496</v>
      </c>
      <c r="B3656" s="18">
        <f>Électricité!O741</f>
        <v>0.20833333333333337</v>
      </c>
      <c r="C3656" s="17">
        <f>Électricité!P741</f>
        <v>0</v>
      </c>
      <c r="D3656" s="17">
        <f>Électricité!S741</f>
        <v>0</v>
      </c>
      <c r="E3656" s="24" t="str">
        <f t="shared" si="117"/>
        <v>01/31/2019 05:00:00 AM</v>
      </c>
      <c r="F3656" s="23" t="str">
        <f t="shared" si="118"/>
        <v>Jan</v>
      </c>
    </row>
    <row r="3657" spans="1:6" x14ac:dyDescent="0.4">
      <c r="A3657" s="19">
        <f>Électricité!N742</f>
        <v>43496</v>
      </c>
      <c r="B3657" s="18">
        <f>Électricité!O742</f>
        <v>0.25</v>
      </c>
      <c r="C3657" s="17">
        <f>Électricité!P742</f>
        <v>0</v>
      </c>
      <c r="D3657" s="17">
        <f>Électricité!S742</f>
        <v>0</v>
      </c>
      <c r="E3657" s="24" t="str">
        <f t="shared" si="117"/>
        <v>01/31/2019 06:00:00 AM</v>
      </c>
      <c r="F3657" s="23" t="str">
        <f t="shared" si="118"/>
        <v>Jan</v>
      </c>
    </row>
    <row r="3658" spans="1:6" x14ac:dyDescent="0.4">
      <c r="A3658" s="19">
        <f>Électricité!N743</f>
        <v>43496</v>
      </c>
      <c r="B3658" s="18">
        <f>Électricité!O743</f>
        <v>0.29166666666666669</v>
      </c>
      <c r="C3658" s="17">
        <f>Électricité!P743</f>
        <v>0</v>
      </c>
      <c r="D3658" s="17">
        <f>Électricité!S743</f>
        <v>0</v>
      </c>
      <c r="E3658" s="24" t="str">
        <f t="shared" si="117"/>
        <v>01/31/2019 07:00:00 AM</v>
      </c>
      <c r="F3658" s="23" t="str">
        <f t="shared" si="118"/>
        <v>Jan</v>
      </c>
    </row>
    <row r="3659" spans="1:6" x14ac:dyDescent="0.4">
      <c r="A3659" s="19">
        <f>Électricité!N744</f>
        <v>43496</v>
      </c>
      <c r="B3659" s="18">
        <f>Électricité!O744</f>
        <v>0.33333333333333337</v>
      </c>
      <c r="C3659" s="17">
        <f>Électricité!P744</f>
        <v>0</v>
      </c>
      <c r="D3659" s="17">
        <f>Électricité!S744</f>
        <v>0</v>
      </c>
      <c r="E3659" s="24" t="str">
        <f t="shared" si="117"/>
        <v>01/31/2019 08:00:00 AM</v>
      </c>
      <c r="F3659" s="23" t="str">
        <f t="shared" si="118"/>
        <v>Jan</v>
      </c>
    </row>
    <row r="3660" spans="1:6" x14ac:dyDescent="0.4">
      <c r="A3660" s="19">
        <f>Électricité!N745</f>
        <v>43496</v>
      </c>
      <c r="B3660" s="18">
        <f>Électricité!O745</f>
        <v>0.375</v>
      </c>
      <c r="C3660" s="17">
        <f>Électricité!P745</f>
        <v>0</v>
      </c>
      <c r="D3660" s="17">
        <f>Électricité!S745</f>
        <v>0</v>
      </c>
      <c r="E3660" s="24" t="str">
        <f t="shared" si="117"/>
        <v>01/31/2019 09:00:00 AM</v>
      </c>
      <c r="F3660" s="23" t="str">
        <f t="shared" si="118"/>
        <v>Jan</v>
      </c>
    </row>
    <row r="3661" spans="1:6" x14ac:dyDescent="0.4">
      <c r="A3661" s="19">
        <f>Électricité!N746</f>
        <v>43496</v>
      </c>
      <c r="B3661" s="18">
        <f>Électricité!O746</f>
        <v>0.41666666666666669</v>
      </c>
      <c r="C3661" s="17">
        <f>Électricité!P746</f>
        <v>0</v>
      </c>
      <c r="D3661" s="17">
        <f>Électricité!S746</f>
        <v>0</v>
      </c>
      <c r="E3661" s="24" t="str">
        <f t="shared" si="117"/>
        <v>01/31/2019 10:00:00 AM</v>
      </c>
      <c r="F3661" s="23" t="str">
        <f t="shared" si="118"/>
        <v>Jan</v>
      </c>
    </row>
    <row r="3662" spans="1:6" x14ac:dyDescent="0.4">
      <c r="A3662" s="19">
        <f>Électricité!N747</f>
        <v>43496</v>
      </c>
      <c r="B3662" s="18">
        <f>Électricité!O747</f>
        <v>0.45833333333333337</v>
      </c>
      <c r="C3662" s="17">
        <f>Électricité!P747</f>
        <v>0</v>
      </c>
      <c r="D3662" s="17">
        <f>Électricité!S747</f>
        <v>0</v>
      </c>
      <c r="E3662" s="24" t="str">
        <f t="shared" si="117"/>
        <v>01/31/2019 11:00:00 AM</v>
      </c>
      <c r="F3662" s="23" t="str">
        <f t="shared" si="118"/>
        <v>Jan</v>
      </c>
    </row>
    <row r="3663" spans="1:6" x14ac:dyDescent="0.4">
      <c r="A3663" s="19">
        <f>Électricité!N748</f>
        <v>43496</v>
      </c>
      <c r="B3663" s="18">
        <f>Électricité!O748</f>
        <v>0.50000000000000011</v>
      </c>
      <c r="C3663" s="17">
        <f>Électricité!P748</f>
        <v>0</v>
      </c>
      <c r="D3663" s="17">
        <f>Électricité!S748</f>
        <v>0</v>
      </c>
      <c r="E3663" s="24" t="str">
        <f t="shared" si="117"/>
        <v>01/31/2019 12:00:00 PM</v>
      </c>
      <c r="F3663" s="23" t="str">
        <f t="shared" si="118"/>
        <v>Jan</v>
      </c>
    </row>
    <row r="3664" spans="1:6" x14ac:dyDescent="0.4">
      <c r="A3664" s="19">
        <f>Électricité!N749</f>
        <v>43496</v>
      </c>
      <c r="B3664" s="18">
        <f>Électricité!O749</f>
        <v>0.54166666666666674</v>
      </c>
      <c r="C3664" s="17">
        <f>Électricité!P749</f>
        <v>0</v>
      </c>
      <c r="D3664" s="17">
        <f>Électricité!S749</f>
        <v>0</v>
      </c>
      <c r="E3664" s="24" t="str">
        <f t="shared" si="117"/>
        <v>01/31/2019 01:00:00 PM</v>
      </c>
      <c r="F3664" s="23" t="str">
        <f t="shared" si="118"/>
        <v>Jan</v>
      </c>
    </row>
    <row r="3665" spans="1:6" x14ac:dyDescent="0.4">
      <c r="A3665" s="19">
        <f>Électricité!N750</f>
        <v>43496</v>
      </c>
      <c r="B3665" s="18">
        <f>Électricité!O750</f>
        <v>0.58333333333333337</v>
      </c>
      <c r="C3665" s="17">
        <f>Électricité!P750</f>
        <v>0</v>
      </c>
      <c r="D3665" s="17">
        <f>Électricité!S750</f>
        <v>0</v>
      </c>
      <c r="E3665" s="24" t="str">
        <f t="shared" si="117"/>
        <v>01/31/2019 02:00:00 PM</v>
      </c>
      <c r="F3665" s="23" t="str">
        <f t="shared" si="118"/>
        <v>Jan</v>
      </c>
    </row>
    <row r="3666" spans="1:6" x14ac:dyDescent="0.4">
      <c r="A3666" s="19">
        <f>Électricité!N751</f>
        <v>43496</v>
      </c>
      <c r="B3666" s="18">
        <f>Électricité!O751</f>
        <v>0.62500000000000011</v>
      </c>
      <c r="C3666" s="17">
        <f>Électricité!P751</f>
        <v>0</v>
      </c>
      <c r="D3666" s="17">
        <f>Électricité!S751</f>
        <v>0</v>
      </c>
      <c r="E3666" s="24" t="str">
        <f t="shared" si="117"/>
        <v>01/31/2019 03:00:00 PM</v>
      </c>
      <c r="F3666" s="23" t="str">
        <f t="shared" si="118"/>
        <v>Jan</v>
      </c>
    </row>
    <row r="3667" spans="1:6" x14ac:dyDescent="0.4">
      <c r="A3667" s="19">
        <f>Électricité!N752</f>
        <v>43496</v>
      </c>
      <c r="B3667" s="18">
        <f>Électricité!O752</f>
        <v>0.66666666666666674</v>
      </c>
      <c r="C3667" s="17">
        <f>Électricité!P752</f>
        <v>0</v>
      </c>
      <c r="D3667" s="17">
        <f>Électricité!S752</f>
        <v>0</v>
      </c>
      <c r="E3667" s="24" t="str">
        <f t="shared" si="117"/>
        <v>01/31/2019 04:00:00 PM</v>
      </c>
      <c r="F3667" s="23" t="str">
        <f t="shared" si="118"/>
        <v>Jan</v>
      </c>
    </row>
    <row r="3668" spans="1:6" x14ac:dyDescent="0.4">
      <c r="A3668" s="19">
        <f>Électricité!N753</f>
        <v>43496</v>
      </c>
      <c r="B3668" s="18">
        <f>Électricité!O753</f>
        <v>0.70833333333333337</v>
      </c>
      <c r="C3668" s="17">
        <f>Électricité!P753</f>
        <v>0</v>
      </c>
      <c r="D3668" s="17">
        <f>Électricité!S753</f>
        <v>0</v>
      </c>
      <c r="E3668" s="24" t="str">
        <f t="shared" si="117"/>
        <v>01/31/2019 05:00:00 PM</v>
      </c>
      <c r="F3668" s="23" t="str">
        <f t="shared" si="118"/>
        <v>Jan</v>
      </c>
    </row>
    <row r="3669" spans="1:6" x14ac:dyDescent="0.4">
      <c r="A3669" s="19">
        <f>Électricité!N754</f>
        <v>43496</v>
      </c>
      <c r="B3669" s="18">
        <f>Électricité!O754</f>
        <v>0.75000000000000011</v>
      </c>
      <c r="C3669" s="17">
        <f>Électricité!P754</f>
        <v>0</v>
      </c>
      <c r="D3669" s="17">
        <f>Électricité!S754</f>
        <v>0</v>
      </c>
      <c r="E3669" s="24" t="str">
        <f t="shared" si="117"/>
        <v>01/31/2019 06:00:00 PM</v>
      </c>
      <c r="F3669" s="23" t="str">
        <f t="shared" si="118"/>
        <v>Jan</v>
      </c>
    </row>
    <row r="3670" spans="1:6" x14ac:dyDescent="0.4">
      <c r="A3670" s="19">
        <f>Électricité!N755</f>
        <v>43496</v>
      </c>
      <c r="B3670" s="18">
        <f>Électricité!O755</f>
        <v>0.79166666666666674</v>
      </c>
      <c r="C3670" s="17">
        <f>Électricité!P755</f>
        <v>0</v>
      </c>
      <c r="D3670" s="17">
        <f>Électricité!S755</f>
        <v>0</v>
      </c>
      <c r="E3670" s="24" t="str">
        <f t="shared" si="117"/>
        <v>01/31/2019 07:00:00 PM</v>
      </c>
      <c r="F3670" s="23" t="str">
        <f t="shared" si="118"/>
        <v>Jan</v>
      </c>
    </row>
    <row r="3671" spans="1:6" x14ac:dyDescent="0.4">
      <c r="A3671" s="19">
        <f>Électricité!N756</f>
        <v>43496</v>
      </c>
      <c r="B3671" s="18">
        <f>Électricité!O756</f>
        <v>0.83333333333333337</v>
      </c>
      <c r="C3671" s="17">
        <f>Électricité!P756</f>
        <v>0</v>
      </c>
      <c r="D3671" s="17">
        <f>Électricité!S756</f>
        <v>0</v>
      </c>
      <c r="E3671" s="24" t="str">
        <f t="shared" si="117"/>
        <v>01/31/2019 08:00:00 PM</v>
      </c>
      <c r="F3671" s="23" t="str">
        <f t="shared" si="118"/>
        <v>Jan</v>
      </c>
    </row>
    <row r="3672" spans="1:6" x14ac:dyDescent="0.4">
      <c r="A3672" s="19">
        <f>Électricité!N757</f>
        <v>43496</v>
      </c>
      <c r="B3672" s="18">
        <f>Électricité!O757</f>
        <v>0.87500000000000011</v>
      </c>
      <c r="C3672" s="17">
        <f>Électricité!P757</f>
        <v>0</v>
      </c>
      <c r="D3672" s="17">
        <f>Électricité!S757</f>
        <v>0</v>
      </c>
      <c r="E3672" s="24" t="str">
        <f t="shared" si="117"/>
        <v>01/31/2019 09:00:00 PM</v>
      </c>
      <c r="F3672" s="23" t="str">
        <f t="shared" si="118"/>
        <v>Jan</v>
      </c>
    </row>
    <row r="3673" spans="1:6" x14ac:dyDescent="0.4">
      <c r="A3673" s="19">
        <f>Électricité!N758</f>
        <v>43496</v>
      </c>
      <c r="B3673" s="18">
        <f>Électricité!O758</f>
        <v>0.91666666666666674</v>
      </c>
      <c r="C3673" s="17">
        <f>Électricité!P758</f>
        <v>0</v>
      </c>
      <c r="D3673" s="17">
        <f>Électricité!S758</f>
        <v>0</v>
      </c>
      <c r="E3673" s="24" t="str">
        <f t="shared" si="117"/>
        <v>01/31/2019 10:00:00 PM</v>
      </c>
      <c r="F3673" s="23" t="str">
        <f t="shared" si="118"/>
        <v>Jan</v>
      </c>
    </row>
    <row r="3674" spans="1:6" x14ac:dyDescent="0.4">
      <c r="A3674" s="19">
        <f>Électricité!N759</f>
        <v>43496</v>
      </c>
      <c r="B3674" s="18">
        <f>Électricité!O759</f>
        <v>0.95833333333333337</v>
      </c>
      <c r="C3674" s="17">
        <f>Électricité!P759</f>
        <v>0</v>
      </c>
      <c r="D3674" s="17">
        <f>Électricité!S759</f>
        <v>0</v>
      </c>
      <c r="E3674" s="24" t="str">
        <f t="shared" si="117"/>
        <v>01/31/2019 11:00:00 PM</v>
      </c>
      <c r="F3674" s="23" t="str">
        <f t="shared" si="118"/>
        <v>Jan</v>
      </c>
    </row>
    <row r="3675" spans="1:6" x14ac:dyDescent="0.4">
      <c r="A3675" s="19">
        <f>Électricité!N760</f>
        <v>43497</v>
      </c>
      <c r="B3675" s="18">
        <f>Électricité!O760</f>
        <v>3.1225022567582528E-17</v>
      </c>
      <c r="C3675" s="17">
        <f>Électricité!P760</f>
        <v>0</v>
      </c>
      <c r="D3675" s="17">
        <f>Électricité!S760</f>
        <v>0</v>
      </c>
      <c r="E3675" s="24" t="str">
        <f t="shared" si="117"/>
        <v>02/01/2019 12:00:00 AM</v>
      </c>
      <c r="F3675" s="23" t="str">
        <f t="shared" si="118"/>
        <v>Feb</v>
      </c>
    </row>
    <row r="3676" spans="1:6" x14ac:dyDescent="0.4">
      <c r="A3676" s="19">
        <f>Électricité!N761</f>
        <v>43497</v>
      </c>
      <c r="B3676" s="18">
        <f>Électricité!O761</f>
        <v>4.1666666666666699E-2</v>
      </c>
      <c r="C3676" s="17">
        <f>Électricité!P761</f>
        <v>0</v>
      </c>
      <c r="D3676" s="17">
        <f>Électricité!S761</f>
        <v>0</v>
      </c>
      <c r="E3676" s="24" t="str">
        <f t="shared" si="117"/>
        <v>02/01/2019 01:00:00 AM</v>
      </c>
      <c r="F3676" s="23" t="str">
        <f t="shared" si="118"/>
        <v>Feb</v>
      </c>
    </row>
    <row r="3677" spans="1:6" x14ac:dyDescent="0.4">
      <c r="A3677" s="19">
        <f>Électricité!N762</f>
        <v>43497</v>
      </c>
      <c r="B3677" s="18">
        <f>Électricité!O762</f>
        <v>8.333333333333337E-2</v>
      </c>
      <c r="C3677" s="17">
        <f>Électricité!P762</f>
        <v>0</v>
      </c>
      <c r="D3677" s="17">
        <f>Électricité!S762</f>
        <v>0</v>
      </c>
      <c r="E3677" s="24" t="str">
        <f t="shared" si="117"/>
        <v>02/01/2019 02:00:00 AM</v>
      </c>
      <c r="F3677" s="23" t="str">
        <f t="shared" si="118"/>
        <v>Feb</v>
      </c>
    </row>
    <row r="3678" spans="1:6" x14ac:dyDescent="0.4">
      <c r="A3678" s="19">
        <f>Électricité!N763</f>
        <v>43497</v>
      </c>
      <c r="B3678" s="18">
        <f>Électricité!O763</f>
        <v>0.12500000000000006</v>
      </c>
      <c r="C3678" s="17">
        <f>Électricité!P763</f>
        <v>0</v>
      </c>
      <c r="D3678" s="17">
        <f>Électricité!S763</f>
        <v>0</v>
      </c>
      <c r="E3678" s="24" t="str">
        <f t="shared" si="117"/>
        <v>02/01/2019 03:00:00 AM</v>
      </c>
      <c r="F3678" s="23" t="str">
        <f t="shared" si="118"/>
        <v>Feb</v>
      </c>
    </row>
    <row r="3679" spans="1:6" x14ac:dyDescent="0.4">
      <c r="A3679" s="19">
        <f>Électricité!N764</f>
        <v>43497</v>
      </c>
      <c r="B3679" s="18">
        <f>Électricité!O764</f>
        <v>0.16666666666666669</v>
      </c>
      <c r="C3679" s="17">
        <f>Électricité!P764</f>
        <v>0</v>
      </c>
      <c r="D3679" s="17">
        <f>Électricité!S764</f>
        <v>0</v>
      </c>
      <c r="E3679" s="24" t="str">
        <f t="shared" si="117"/>
        <v>02/01/2019 04:00:00 AM</v>
      </c>
      <c r="F3679" s="23" t="str">
        <f t="shared" si="118"/>
        <v>Feb</v>
      </c>
    </row>
    <row r="3680" spans="1:6" x14ac:dyDescent="0.4">
      <c r="A3680" s="19">
        <f>Électricité!N765</f>
        <v>43497</v>
      </c>
      <c r="B3680" s="18">
        <f>Électricité!O765</f>
        <v>0.20833333333333337</v>
      </c>
      <c r="C3680" s="17">
        <f>Électricité!P765</f>
        <v>0</v>
      </c>
      <c r="D3680" s="17">
        <f>Électricité!S765</f>
        <v>0</v>
      </c>
      <c r="E3680" s="24" t="str">
        <f t="shared" si="117"/>
        <v>02/01/2019 05:00:00 AM</v>
      </c>
      <c r="F3680" s="23" t="str">
        <f t="shared" si="118"/>
        <v>Feb</v>
      </c>
    </row>
    <row r="3681" spans="1:6" x14ac:dyDescent="0.4">
      <c r="A3681" s="19">
        <f>Électricité!N766</f>
        <v>43497</v>
      </c>
      <c r="B3681" s="18">
        <f>Électricité!O766</f>
        <v>0.25</v>
      </c>
      <c r="C3681" s="17">
        <f>Électricité!P766</f>
        <v>0</v>
      </c>
      <c r="D3681" s="17">
        <f>Électricité!S766</f>
        <v>0</v>
      </c>
      <c r="E3681" s="24" t="str">
        <f t="shared" si="117"/>
        <v>02/01/2019 06:00:00 AM</v>
      </c>
      <c r="F3681" s="23" t="str">
        <f t="shared" si="118"/>
        <v>Feb</v>
      </c>
    </row>
    <row r="3682" spans="1:6" x14ac:dyDescent="0.4">
      <c r="A3682" s="19">
        <f>Électricité!N767</f>
        <v>43497</v>
      </c>
      <c r="B3682" s="18">
        <f>Électricité!O767</f>
        <v>0.29166666666666669</v>
      </c>
      <c r="C3682" s="17">
        <f>Électricité!P767</f>
        <v>0</v>
      </c>
      <c r="D3682" s="17">
        <f>Électricité!S767</f>
        <v>0</v>
      </c>
      <c r="E3682" s="24" t="str">
        <f t="shared" si="117"/>
        <v>02/01/2019 07:00:00 AM</v>
      </c>
      <c r="F3682" s="23" t="str">
        <f t="shared" si="118"/>
        <v>Feb</v>
      </c>
    </row>
    <row r="3683" spans="1:6" x14ac:dyDescent="0.4">
      <c r="A3683" s="19">
        <f>Électricité!N768</f>
        <v>43497</v>
      </c>
      <c r="B3683" s="18">
        <f>Électricité!O768</f>
        <v>0.33333333333333337</v>
      </c>
      <c r="C3683" s="17">
        <f>Électricité!P768</f>
        <v>0</v>
      </c>
      <c r="D3683" s="17">
        <f>Électricité!S768</f>
        <v>0</v>
      </c>
      <c r="E3683" s="24" t="str">
        <f t="shared" si="117"/>
        <v>02/01/2019 08:00:00 AM</v>
      </c>
      <c r="F3683" s="23" t="str">
        <f t="shared" si="118"/>
        <v>Feb</v>
      </c>
    </row>
    <row r="3684" spans="1:6" x14ac:dyDescent="0.4">
      <c r="A3684" s="19">
        <f>Électricité!N769</f>
        <v>43497</v>
      </c>
      <c r="B3684" s="18">
        <f>Électricité!O769</f>
        <v>0.375</v>
      </c>
      <c r="C3684" s="17">
        <f>Électricité!P769</f>
        <v>0</v>
      </c>
      <c r="D3684" s="17">
        <f>Électricité!S769</f>
        <v>0</v>
      </c>
      <c r="E3684" s="24" t="str">
        <f t="shared" si="117"/>
        <v>02/01/2019 09:00:00 AM</v>
      </c>
      <c r="F3684" s="23" t="str">
        <f t="shared" si="118"/>
        <v>Feb</v>
      </c>
    </row>
    <row r="3685" spans="1:6" x14ac:dyDescent="0.4">
      <c r="A3685" s="19">
        <f>Électricité!N770</f>
        <v>43497</v>
      </c>
      <c r="B3685" s="18">
        <f>Électricité!O770</f>
        <v>0.41666666666666669</v>
      </c>
      <c r="C3685" s="17">
        <f>Électricité!P770</f>
        <v>0</v>
      </c>
      <c r="D3685" s="17">
        <f>Électricité!S770</f>
        <v>0</v>
      </c>
      <c r="E3685" s="24" t="str">
        <f t="shared" si="117"/>
        <v>02/01/2019 10:00:00 AM</v>
      </c>
      <c r="F3685" s="23" t="str">
        <f t="shared" si="118"/>
        <v>Feb</v>
      </c>
    </row>
    <row r="3686" spans="1:6" x14ac:dyDescent="0.4">
      <c r="A3686" s="19">
        <f>Électricité!N771</f>
        <v>43497</v>
      </c>
      <c r="B3686" s="18">
        <f>Électricité!O771</f>
        <v>0.45833333333333337</v>
      </c>
      <c r="C3686" s="17">
        <f>Électricité!P771</f>
        <v>0</v>
      </c>
      <c r="D3686" s="17">
        <f>Électricité!S771</f>
        <v>0</v>
      </c>
      <c r="E3686" s="24" t="str">
        <f t="shared" si="117"/>
        <v>02/01/2019 11:00:00 AM</v>
      </c>
      <c r="F3686" s="23" t="str">
        <f t="shared" si="118"/>
        <v>Feb</v>
      </c>
    </row>
    <row r="3687" spans="1:6" x14ac:dyDescent="0.4">
      <c r="A3687" s="19">
        <f>Électricité!N772</f>
        <v>43497</v>
      </c>
      <c r="B3687" s="18">
        <f>Électricité!O772</f>
        <v>0.50000000000000011</v>
      </c>
      <c r="C3687" s="17">
        <f>Électricité!P772</f>
        <v>0</v>
      </c>
      <c r="D3687" s="17">
        <f>Électricité!S772</f>
        <v>0</v>
      </c>
      <c r="E3687" s="24" t="str">
        <f t="shared" si="117"/>
        <v>02/01/2019 12:00:00 PM</v>
      </c>
      <c r="F3687" s="23" t="str">
        <f t="shared" si="118"/>
        <v>Feb</v>
      </c>
    </row>
    <row r="3688" spans="1:6" x14ac:dyDescent="0.4">
      <c r="A3688" s="19">
        <f>Électricité!N773</f>
        <v>43497</v>
      </c>
      <c r="B3688" s="18">
        <f>Électricité!O773</f>
        <v>0.54166666666666674</v>
      </c>
      <c r="C3688" s="17">
        <f>Électricité!P773</f>
        <v>0</v>
      </c>
      <c r="D3688" s="17">
        <f>Électricité!S773</f>
        <v>0</v>
      </c>
      <c r="E3688" s="24" t="str">
        <f t="shared" si="117"/>
        <v>02/01/2019 01:00:00 PM</v>
      </c>
      <c r="F3688" s="23" t="str">
        <f t="shared" si="118"/>
        <v>Feb</v>
      </c>
    </row>
    <row r="3689" spans="1:6" x14ac:dyDescent="0.4">
      <c r="A3689" s="19">
        <f>Électricité!N774</f>
        <v>43497</v>
      </c>
      <c r="B3689" s="18">
        <f>Électricité!O774</f>
        <v>0.58333333333333337</v>
      </c>
      <c r="C3689" s="17">
        <f>Électricité!P774</f>
        <v>0</v>
      </c>
      <c r="D3689" s="17">
        <f>Électricité!S774</f>
        <v>0</v>
      </c>
      <c r="E3689" s="24" t="str">
        <f t="shared" si="117"/>
        <v>02/01/2019 02:00:00 PM</v>
      </c>
      <c r="F3689" s="23" t="str">
        <f t="shared" si="118"/>
        <v>Feb</v>
      </c>
    </row>
    <row r="3690" spans="1:6" x14ac:dyDescent="0.4">
      <c r="A3690" s="19">
        <f>Électricité!N775</f>
        <v>43497</v>
      </c>
      <c r="B3690" s="18">
        <f>Électricité!O775</f>
        <v>0.62500000000000011</v>
      </c>
      <c r="C3690" s="17">
        <f>Électricité!P775</f>
        <v>0</v>
      </c>
      <c r="D3690" s="17">
        <f>Électricité!S775</f>
        <v>0</v>
      </c>
      <c r="E3690" s="24" t="str">
        <f t="shared" si="117"/>
        <v>02/01/2019 03:00:00 PM</v>
      </c>
      <c r="F3690" s="23" t="str">
        <f t="shared" si="118"/>
        <v>Feb</v>
      </c>
    </row>
    <row r="3691" spans="1:6" x14ac:dyDescent="0.4">
      <c r="A3691" s="19">
        <f>Électricité!N776</f>
        <v>43497</v>
      </c>
      <c r="B3691" s="18">
        <f>Électricité!O776</f>
        <v>0.66666666666666674</v>
      </c>
      <c r="C3691" s="17">
        <f>Électricité!P776</f>
        <v>0</v>
      </c>
      <c r="D3691" s="17">
        <f>Électricité!S776</f>
        <v>0</v>
      </c>
      <c r="E3691" s="24" t="str">
        <f t="shared" si="117"/>
        <v>02/01/2019 04:00:00 PM</v>
      </c>
      <c r="F3691" s="23" t="str">
        <f t="shared" si="118"/>
        <v>Feb</v>
      </c>
    </row>
    <row r="3692" spans="1:6" x14ac:dyDescent="0.4">
      <c r="A3692" s="19">
        <f>Électricité!N777</f>
        <v>43497</v>
      </c>
      <c r="B3692" s="18">
        <f>Électricité!O777</f>
        <v>0.70833333333333337</v>
      </c>
      <c r="C3692" s="17">
        <f>Électricité!P777</f>
        <v>0</v>
      </c>
      <c r="D3692" s="17">
        <f>Électricité!S777</f>
        <v>0</v>
      </c>
      <c r="E3692" s="24" t="str">
        <f t="shared" si="117"/>
        <v>02/01/2019 05:00:00 PM</v>
      </c>
      <c r="F3692" s="23" t="str">
        <f t="shared" si="118"/>
        <v>Feb</v>
      </c>
    </row>
    <row r="3693" spans="1:6" x14ac:dyDescent="0.4">
      <c r="A3693" s="19">
        <f>Électricité!N778</f>
        <v>43497</v>
      </c>
      <c r="B3693" s="18">
        <f>Électricité!O778</f>
        <v>0.75000000000000011</v>
      </c>
      <c r="C3693" s="17">
        <f>Électricité!P778</f>
        <v>0</v>
      </c>
      <c r="D3693" s="17">
        <f>Électricité!S778</f>
        <v>0</v>
      </c>
      <c r="E3693" s="24" t="str">
        <f t="shared" si="117"/>
        <v>02/01/2019 06:00:00 PM</v>
      </c>
      <c r="F3693" s="23" t="str">
        <f t="shared" si="118"/>
        <v>Feb</v>
      </c>
    </row>
    <row r="3694" spans="1:6" x14ac:dyDescent="0.4">
      <c r="A3694" s="19">
        <f>Électricité!N779</f>
        <v>43497</v>
      </c>
      <c r="B3694" s="18">
        <f>Électricité!O779</f>
        <v>0.79166666666666674</v>
      </c>
      <c r="C3694" s="17">
        <f>Électricité!P779</f>
        <v>0</v>
      </c>
      <c r="D3694" s="17">
        <f>Électricité!S779</f>
        <v>0</v>
      </c>
      <c r="E3694" s="24" t="str">
        <f t="shared" si="117"/>
        <v>02/01/2019 07:00:00 PM</v>
      </c>
      <c r="F3694" s="23" t="str">
        <f t="shared" si="118"/>
        <v>Feb</v>
      </c>
    </row>
    <row r="3695" spans="1:6" x14ac:dyDescent="0.4">
      <c r="A3695" s="19">
        <f>Électricité!N780</f>
        <v>43497</v>
      </c>
      <c r="B3695" s="18">
        <f>Électricité!O780</f>
        <v>0.83333333333333337</v>
      </c>
      <c r="C3695" s="17">
        <f>Électricité!P780</f>
        <v>0</v>
      </c>
      <c r="D3695" s="17">
        <f>Électricité!S780</f>
        <v>0</v>
      </c>
      <c r="E3695" s="24" t="str">
        <f t="shared" si="117"/>
        <v>02/01/2019 08:00:00 PM</v>
      </c>
      <c r="F3695" s="23" t="str">
        <f t="shared" si="118"/>
        <v>Feb</v>
      </c>
    </row>
    <row r="3696" spans="1:6" x14ac:dyDescent="0.4">
      <c r="A3696" s="19">
        <f>Électricité!N781</f>
        <v>43497</v>
      </c>
      <c r="B3696" s="18">
        <f>Électricité!O781</f>
        <v>0.87500000000000011</v>
      </c>
      <c r="C3696" s="17">
        <f>Électricité!P781</f>
        <v>0</v>
      </c>
      <c r="D3696" s="17">
        <f>Électricité!S781</f>
        <v>0</v>
      </c>
      <c r="E3696" s="24" t="str">
        <f t="shared" si="117"/>
        <v>02/01/2019 09:00:00 PM</v>
      </c>
      <c r="F3696" s="23" t="str">
        <f t="shared" si="118"/>
        <v>Feb</v>
      </c>
    </row>
    <row r="3697" spans="1:6" x14ac:dyDescent="0.4">
      <c r="A3697" s="19">
        <f>Électricité!N782</f>
        <v>43497</v>
      </c>
      <c r="B3697" s="18">
        <f>Électricité!O782</f>
        <v>0.91666666666666674</v>
      </c>
      <c r="C3697" s="17">
        <f>Électricité!P782</f>
        <v>0</v>
      </c>
      <c r="D3697" s="17">
        <f>Électricité!S782</f>
        <v>0</v>
      </c>
      <c r="E3697" s="24" t="str">
        <f t="shared" si="117"/>
        <v>02/01/2019 10:00:00 PM</v>
      </c>
      <c r="F3697" s="23" t="str">
        <f t="shared" si="118"/>
        <v>Feb</v>
      </c>
    </row>
    <row r="3698" spans="1:6" x14ac:dyDescent="0.4">
      <c r="A3698" s="19">
        <f>Électricité!N783</f>
        <v>43497</v>
      </c>
      <c r="B3698" s="18">
        <f>Électricité!O783</f>
        <v>0.95833333333333337</v>
      </c>
      <c r="C3698" s="17">
        <f>Électricité!P783</f>
        <v>0</v>
      </c>
      <c r="D3698" s="17">
        <f>Électricité!S783</f>
        <v>0</v>
      </c>
      <c r="E3698" s="24" t="str">
        <f t="shared" si="117"/>
        <v>02/01/2019 11:00:00 PM</v>
      </c>
      <c r="F3698" s="23" t="str">
        <f t="shared" si="118"/>
        <v>Feb</v>
      </c>
    </row>
    <row r="3699" spans="1:6" x14ac:dyDescent="0.4">
      <c r="A3699" s="19">
        <f>Électricité!N784</f>
        <v>43498</v>
      </c>
      <c r="B3699" s="18">
        <f>Électricité!O784</f>
        <v>3.1225022567582528E-17</v>
      </c>
      <c r="C3699" s="17">
        <f>Électricité!P784</f>
        <v>0</v>
      </c>
      <c r="D3699" s="17">
        <f>Électricité!S784</f>
        <v>0</v>
      </c>
      <c r="E3699" s="24" t="str">
        <f t="shared" si="117"/>
        <v>02/02/2019 12:00:00 AM</v>
      </c>
      <c r="F3699" s="23" t="str">
        <f t="shared" si="118"/>
        <v>Feb</v>
      </c>
    </row>
    <row r="3700" spans="1:6" x14ac:dyDescent="0.4">
      <c r="A3700" s="19">
        <f>Électricité!N785</f>
        <v>43498</v>
      </c>
      <c r="B3700" s="18">
        <f>Électricité!O785</f>
        <v>4.1666666666666699E-2</v>
      </c>
      <c r="C3700" s="17">
        <f>Électricité!P785</f>
        <v>0</v>
      </c>
      <c r="D3700" s="17">
        <f>Électricité!S785</f>
        <v>0</v>
      </c>
      <c r="E3700" s="24" t="str">
        <f t="shared" ref="E3700:E3763" si="119">CONCATENATE(TEXT(A3700,"mm/dd/yyyy")," ",TEXT(B3700,"hh:mm:ss AM/PM"))</f>
        <v>02/02/2019 01:00:00 AM</v>
      </c>
      <c r="F3700" s="23" t="str">
        <f t="shared" si="118"/>
        <v>Feb</v>
      </c>
    </row>
    <row r="3701" spans="1:6" x14ac:dyDescent="0.4">
      <c r="A3701" s="19">
        <f>Électricité!N786</f>
        <v>43498</v>
      </c>
      <c r="B3701" s="18">
        <f>Électricité!O786</f>
        <v>8.333333333333337E-2</v>
      </c>
      <c r="C3701" s="17">
        <f>Électricité!P786</f>
        <v>0</v>
      </c>
      <c r="D3701" s="17">
        <f>Électricité!S786</f>
        <v>0</v>
      </c>
      <c r="E3701" s="24" t="str">
        <f t="shared" si="119"/>
        <v>02/02/2019 02:00:00 AM</v>
      </c>
      <c r="F3701" s="23" t="str">
        <f t="shared" si="118"/>
        <v>Feb</v>
      </c>
    </row>
    <row r="3702" spans="1:6" x14ac:dyDescent="0.4">
      <c r="A3702" s="19">
        <f>Électricité!N787</f>
        <v>43498</v>
      </c>
      <c r="B3702" s="18">
        <f>Électricité!O787</f>
        <v>0.12500000000000006</v>
      </c>
      <c r="C3702" s="17">
        <f>Électricité!P787</f>
        <v>0</v>
      </c>
      <c r="D3702" s="17">
        <f>Électricité!S787</f>
        <v>0</v>
      </c>
      <c r="E3702" s="24" t="str">
        <f t="shared" si="119"/>
        <v>02/02/2019 03:00:00 AM</v>
      </c>
      <c r="F3702" s="23" t="str">
        <f t="shared" si="118"/>
        <v>Feb</v>
      </c>
    </row>
    <row r="3703" spans="1:6" x14ac:dyDescent="0.4">
      <c r="A3703" s="19">
        <f>Électricité!N788</f>
        <v>43498</v>
      </c>
      <c r="B3703" s="18">
        <f>Électricité!O788</f>
        <v>0.16666666666666669</v>
      </c>
      <c r="C3703" s="17">
        <f>Électricité!P788</f>
        <v>0</v>
      </c>
      <c r="D3703" s="17">
        <f>Électricité!S788</f>
        <v>0</v>
      </c>
      <c r="E3703" s="24" t="str">
        <f t="shared" si="119"/>
        <v>02/02/2019 04:00:00 AM</v>
      </c>
      <c r="F3703" s="23" t="str">
        <f t="shared" si="118"/>
        <v>Feb</v>
      </c>
    </row>
    <row r="3704" spans="1:6" x14ac:dyDescent="0.4">
      <c r="A3704" s="19">
        <f>Électricité!N789</f>
        <v>43498</v>
      </c>
      <c r="B3704" s="18">
        <f>Électricité!O789</f>
        <v>0.20833333333333337</v>
      </c>
      <c r="C3704" s="17">
        <f>Électricité!P789</f>
        <v>0</v>
      </c>
      <c r="D3704" s="17">
        <f>Électricité!S789</f>
        <v>0</v>
      </c>
      <c r="E3704" s="24" t="str">
        <f t="shared" si="119"/>
        <v>02/02/2019 05:00:00 AM</v>
      </c>
      <c r="F3704" s="23" t="str">
        <f t="shared" si="118"/>
        <v>Feb</v>
      </c>
    </row>
    <row r="3705" spans="1:6" x14ac:dyDescent="0.4">
      <c r="A3705" s="19">
        <f>Électricité!N790</f>
        <v>43498</v>
      </c>
      <c r="B3705" s="18">
        <f>Électricité!O790</f>
        <v>0.25</v>
      </c>
      <c r="C3705" s="17">
        <f>Électricité!P790</f>
        <v>0</v>
      </c>
      <c r="D3705" s="17">
        <f>Électricité!S790</f>
        <v>0</v>
      </c>
      <c r="E3705" s="24" t="str">
        <f t="shared" si="119"/>
        <v>02/02/2019 06:00:00 AM</v>
      </c>
      <c r="F3705" s="23" t="str">
        <f t="shared" si="118"/>
        <v>Feb</v>
      </c>
    </row>
    <row r="3706" spans="1:6" x14ac:dyDescent="0.4">
      <c r="A3706" s="19">
        <f>Électricité!N791</f>
        <v>43498</v>
      </c>
      <c r="B3706" s="18">
        <f>Électricité!O791</f>
        <v>0.29166666666666669</v>
      </c>
      <c r="C3706" s="17">
        <f>Électricité!P791</f>
        <v>0</v>
      </c>
      <c r="D3706" s="17">
        <f>Électricité!S791</f>
        <v>0</v>
      </c>
      <c r="E3706" s="24" t="str">
        <f t="shared" si="119"/>
        <v>02/02/2019 07:00:00 AM</v>
      </c>
      <c r="F3706" s="23" t="str">
        <f t="shared" si="118"/>
        <v>Feb</v>
      </c>
    </row>
    <row r="3707" spans="1:6" x14ac:dyDescent="0.4">
      <c r="A3707" s="19">
        <f>Électricité!N792</f>
        <v>43498</v>
      </c>
      <c r="B3707" s="18">
        <f>Électricité!O792</f>
        <v>0.33333333333333337</v>
      </c>
      <c r="C3707" s="17">
        <f>Électricité!P792</f>
        <v>0</v>
      </c>
      <c r="D3707" s="17">
        <f>Électricité!S792</f>
        <v>0</v>
      </c>
      <c r="E3707" s="24" t="str">
        <f t="shared" si="119"/>
        <v>02/02/2019 08:00:00 AM</v>
      </c>
      <c r="F3707" s="23" t="str">
        <f t="shared" si="118"/>
        <v>Feb</v>
      </c>
    </row>
    <row r="3708" spans="1:6" x14ac:dyDescent="0.4">
      <c r="A3708" s="19">
        <f>Électricité!N793</f>
        <v>43498</v>
      </c>
      <c r="B3708" s="18">
        <f>Électricité!O793</f>
        <v>0.375</v>
      </c>
      <c r="C3708" s="17">
        <f>Électricité!P793</f>
        <v>0</v>
      </c>
      <c r="D3708" s="17">
        <f>Électricité!S793</f>
        <v>0</v>
      </c>
      <c r="E3708" s="24" t="str">
        <f t="shared" si="119"/>
        <v>02/02/2019 09:00:00 AM</v>
      </c>
      <c r="F3708" s="23" t="str">
        <f t="shared" si="118"/>
        <v>Feb</v>
      </c>
    </row>
    <row r="3709" spans="1:6" x14ac:dyDescent="0.4">
      <c r="A3709" s="19">
        <f>Électricité!N794</f>
        <v>43498</v>
      </c>
      <c r="B3709" s="18">
        <f>Électricité!O794</f>
        <v>0.41666666666666669</v>
      </c>
      <c r="C3709" s="17">
        <f>Électricité!P794</f>
        <v>0</v>
      </c>
      <c r="D3709" s="17">
        <f>Électricité!S794</f>
        <v>0</v>
      </c>
      <c r="E3709" s="24" t="str">
        <f t="shared" si="119"/>
        <v>02/02/2019 10:00:00 AM</v>
      </c>
      <c r="F3709" s="23" t="str">
        <f t="shared" si="118"/>
        <v>Feb</v>
      </c>
    </row>
    <row r="3710" spans="1:6" x14ac:dyDescent="0.4">
      <c r="A3710" s="19">
        <f>Électricité!N795</f>
        <v>43498</v>
      </c>
      <c r="B3710" s="18">
        <f>Électricité!O795</f>
        <v>0.45833333333333337</v>
      </c>
      <c r="C3710" s="17">
        <f>Électricité!P795</f>
        <v>0</v>
      </c>
      <c r="D3710" s="17">
        <f>Électricité!S795</f>
        <v>0</v>
      </c>
      <c r="E3710" s="24" t="str">
        <f t="shared" si="119"/>
        <v>02/02/2019 11:00:00 AM</v>
      </c>
      <c r="F3710" s="23" t="str">
        <f t="shared" si="118"/>
        <v>Feb</v>
      </c>
    </row>
    <row r="3711" spans="1:6" x14ac:dyDescent="0.4">
      <c r="A3711" s="19">
        <f>Électricité!N796</f>
        <v>43498</v>
      </c>
      <c r="B3711" s="18">
        <f>Électricité!O796</f>
        <v>0.50000000000000011</v>
      </c>
      <c r="C3711" s="17">
        <f>Électricité!P796</f>
        <v>0</v>
      </c>
      <c r="D3711" s="17">
        <f>Électricité!S796</f>
        <v>0</v>
      </c>
      <c r="E3711" s="24" t="str">
        <f t="shared" si="119"/>
        <v>02/02/2019 12:00:00 PM</v>
      </c>
      <c r="F3711" s="23" t="str">
        <f t="shared" si="118"/>
        <v>Feb</v>
      </c>
    </row>
    <row r="3712" spans="1:6" x14ac:dyDescent="0.4">
      <c r="A3712" s="19">
        <f>Électricité!N797</f>
        <v>43498</v>
      </c>
      <c r="B3712" s="18">
        <f>Électricité!O797</f>
        <v>0.54166666666666674</v>
      </c>
      <c r="C3712" s="17">
        <f>Électricité!P797</f>
        <v>0</v>
      </c>
      <c r="D3712" s="17">
        <f>Électricité!S797</f>
        <v>0</v>
      </c>
      <c r="E3712" s="24" t="str">
        <f t="shared" si="119"/>
        <v>02/02/2019 01:00:00 PM</v>
      </c>
      <c r="F3712" s="23" t="str">
        <f t="shared" si="118"/>
        <v>Feb</v>
      </c>
    </row>
    <row r="3713" spans="1:6" x14ac:dyDescent="0.4">
      <c r="A3713" s="19">
        <f>Électricité!N798</f>
        <v>43498</v>
      </c>
      <c r="B3713" s="18">
        <f>Électricité!O798</f>
        <v>0.58333333333333337</v>
      </c>
      <c r="C3713" s="17">
        <f>Électricité!P798</f>
        <v>0</v>
      </c>
      <c r="D3713" s="17">
        <f>Électricité!S798</f>
        <v>0</v>
      </c>
      <c r="E3713" s="24" t="str">
        <f t="shared" si="119"/>
        <v>02/02/2019 02:00:00 PM</v>
      </c>
      <c r="F3713" s="23" t="str">
        <f t="shared" si="118"/>
        <v>Feb</v>
      </c>
    </row>
    <row r="3714" spans="1:6" x14ac:dyDescent="0.4">
      <c r="A3714" s="19">
        <f>Électricité!N799</f>
        <v>43498</v>
      </c>
      <c r="B3714" s="18">
        <f>Électricité!O799</f>
        <v>0.62500000000000011</v>
      </c>
      <c r="C3714" s="17">
        <f>Électricité!P799</f>
        <v>0</v>
      </c>
      <c r="D3714" s="17">
        <f>Électricité!S799</f>
        <v>0</v>
      </c>
      <c r="E3714" s="24" t="str">
        <f t="shared" si="119"/>
        <v>02/02/2019 03:00:00 PM</v>
      </c>
      <c r="F3714" s="23" t="str">
        <f t="shared" si="118"/>
        <v>Feb</v>
      </c>
    </row>
    <row r="3715" spans="1:6" x14ac:dyDescent="0.4">
      <c r="A3715" s="19">
        <f>Électricité!N800</f>
        <v>43498</v>
      </c>
      <c r="B3715" s="18">
        <f>Électricité!O800</f>
        <v>0.66666666666666674</v>
      </c>
      <c r="C3715" s="17">
        <f>Électricité!P800</f>
        <v>0</v>
      </c>
      <c r="D3715" s="17">
        <f>Électricité!S800</f>
        <v>0</v>
      </c>
      <c r="E3715" s="24" t="str">
        <f t="shared" si="119"/>
        <v>02/02/2019 04:00:00 PM</v>
      </c>
      <c r="F3715" s="23" t="str">
        <f t="shared" ref="F3715:F3778" si="120">TEXT(A3715,"mmm")</f>
        <v>Feb</v>
      </c>
    </row>
    <row r="3716" spans="1:6" x14ac:dyDescent="0.4">
      <c r="A3716" s="19">
        <f>Électricité!N801</f>
        <v>43498</v>
      </c>
      <c r="B3716" s="18">
        <f>Électricité!O801</f>
        <v>0.70833333333333337</v>
      </c>
      <c r="C3716" s="17">
        <f>Électricité!P801</f>
        <v>0</v>
      </c>
      <c r="D3716" s="17">
        <f>Électricité!S801</f>
        <v>0</v>
      </c>
      <c r="E3716" s="24" t="str">
        <f t="shared" si="119"/>
        <v>02/02/2019 05:00:00 PM</v>
      </c>
      <c r="F3716" s="23" t="str">
        <f t="shared" si="120"/>
        <v>Feb</v>
      </c>
    </row>
    <row r="3717" spans="1:6" x14ac:dyDescent="0.4">
      <c r="A3717" s="19">
        <f>Électricité!N802</f>
        <v>43498</v>
      </c>
      <c r="B3717" s="18">
        <f>Électricité!O802</f>
        <v>0.75000000000000011</v>
      </c>
      <c r="C3717" s="17">
        <f>Électricité!P802</f>
        <v>0</v>
      </c>
      <c r="D3717" s="17">
        <f>Électricité!S802</f>
        <v>0</v>
      </c>
      <c r="E3717" s="24" t="str">
        <f t="shared" si="119"/>
        <v>02/02/2019 06:00:00 PM</v>
      </c>
      <c r="F3717" s="23" t="str">
        <f t="shared" si="120"/>
        <v>Feb</v>
      </c>
    </row>
    <row r="3718" spans="1:6" x14ac:dyDescent="0.4">
      <c r="A3718" s="19">
        <f>Électricité!N803</f>
        <v>43498</v>
      </c>
      <c r="B3718" s="18">
        <f>Électricité!O803</f>
        <v>0.79166666666666674</v>
      </c>
      <c r="C3718" s="17">
        <f>Électricité!P803</f>
        <v>0</v>
      </c>
      <c r="D3718" s="17">
        <f>Électricité!S803</f>
        <v>0</v>
      </c>
      <c r="E3718" s="24" t="str">
        <f t="shared" si="119"/>
        <v>02/02/2019 07:00:00 PM</v>
      </c>
      <c r="F3718" s="23" t="str">
        <f t="shared" si="120"/>
        <v>Feb</v>
      </c>
    </row>
    <row r="3719" spans="1:6" x14ac:dyDescent="0.4">
      <c r="A3719" s="19">
        <f>Électricité!N804</f>
        <v>43498</v>
      </c>
      <c r="B3719" s="18">
        <f>Électricité!O804</f>
        <v>0.83333333333333337</v>
      </c>
      <c r="C3719" s="17">
        <f>Électricité!P804</f>
        <v>0</v>
      </c>
      <c r="D3719" s="17">
        <f>Électricité!S804</f>
        <v>0</v>
      </c>
      <c r="E3719" s="24" t="str">
        <f t="shared" si="119"/>
        <v>02/02/2019 08:00:00 PM</v>
      </c>
      <c r="F3719" s="23" t="str">
        <f t="shared" si="120"/>
        <v>Feb</v>
      </c>
    </row>
    <row r="3720" spans="1:6" x14ac:dyDescent="0.4">
      <c r="A3720" s="19">
        <f>Électricité!N805</f>
        <v>43498</v>
      </c>
      <c r="B3720" s="18">
        <f>Électricité!O805</f>
        <v>0.87500000000000011</v>
      </c>
      <c r="C3720" s="17">
        <f>Électricité!P805</f>
        <v>0</v>
      </c>
      <c r="D3720" s="17">
        <f>Électricité!S805</f>
        <v>0</v>
      </c>
      <c r="E3720" s="24" t="str">
        <f t="shared" si="119"/>
        <v>02/02/2019 09:00:00 PM</v>
      </c>
      <c r="F3720" s="23" t="str">
        <f t="shared" si="120"/>
        <v>Feb</v>
      </c>
    </row>
    <row r="3721" spans="1:6" x14ac:dyDescent="0.4">
      <c r="A3721" s="19">
        <f>Électricité!N806</f>
        <v>43498</v>
      </c>
      <c r="B3721" s="18">
        <f>Électricité!O806</f>
        <v>0.91666666666666674</v>
      </c>
      <c r="C3721" s="17">
        <f>Électricité!P806</f>
        <v>0</v>
      </c>
      <c r="D3721" s="17">
        <f>Électricité!S806</f>
        <v>0</v>
      </c>
      <c r="E3721" s="24" t="str">
        <f t="shared" si="119"/>
        <v>02/02/2019 10:00:00 PM</v>
      </c>
      <c r="F3721" s="23" t="str">
        <f t="shared" si="120"/>
        <v>Feb</v>
      </c>
    </row>
    <row r="3722" spans="1:6" x14ac:dyDescent="0.4">
      <c r="A3722" s="19">
        <f>Électricité!N807</f>
        <v>43498</v>
      </c>
      <c r="B3722" s="18">
        <f>Électricité!O807</f>
        <v>0.95833333333333337</v>
      </c>
      <c r="C3722" s="17">
        <f>Électricité!P807</f>
        <v>0</v>
      </c>
      <c r="D3722" s="17">
        <f>Électricité!S807</f>
        <v>0</v>
      </c>
      <c r="E3722" s="24" t="str">
        <f t="shared" si="119"/>
        <v>02/02/2019 11:00:00 PM</v>
      </c>
      <c r="F3722" s="23" t="str">
        <f t="shared" si="120"/>
        <v>Feb</v>
      </c>
    </row>
    <row r="3723" spans="1:6" x14ac:dyDescent="0.4">
      <c r="A3723" s="19">
        <f>Électricité!N808</f>
        <v>43499</v>
      </c>
      <c r="B3723" s="18">
        <f>Électricité!O808</f>
        <v>3.1225022567582528E-17</v>
      </c>
      <c r="C3723" s="17">
        <f>Électricité!P808</f>
        <v>0</v>
      </c>
      <c r="D3723" s="17">
        <f>Électricité!S808</f>
        <v>0</v>
      </c>
      <c r="E3723" s="24" t="str">
        <f t="shared" si="119"/>
        <v>02/03/2019 12:00:00 AM</v>
      </c>
      <c r="F3723" s="23" t="str">
        <f t="shared" si="120"/>
        <v>Feb</v>
      </c>
    </row>
    <row r="3724" spans="1:6" x14ac:dyDescent="0.4">
      <c r="A3724" s="19">
        <f>Électricité!N809</f>
        <v>43499</v>
      </c>
      <c r="B3724" s="18">
        <f>Électricité!O809</f>
        <v>4.1666666666666699E-2</v>
      </c>
      <c r="C3724" s="17">
        <f>Électricité!P809</f>
        <v>0</v>
      </c>
      <c r="D3724" s="17">
        <f>Électricité!S809</f>
        <v>0</v>
      </c>
      <c r="E3724" s="24" t="str">
        <f t="shared" si="119"/>
        <v>02/03/2019 01:00:00 AM</v>
      </c>
      <c r="F3724" s="23" t="str">
        <f t="shared" si="120"/>
        <v>Feb</v>
      </c>
    </row>
    <row r="3725" spans="1:6" x14ac:dyDescent="0.4">
      <c r="A3725" s="19">
        <f>Électricité!N810</f>
        <v>43499</v>
      </c>
      <c r="B3725" s="18">
        <f>Électricité!O810</f>
        <v>8.333333333333337E-2</v>
      </c>
      <c r="C3725" s="17">
        <f>Électricité!P810</f>
        <v>0</v>
      </c>
      <c r="D3725" s="17">
        <f>Électricité!S810</f>
        <v>0</v>
      </c>
      <c r="E3725" s="24" t="str">
        <f t="shared" si="119"/>
        <v>02/03/2019 02:00:00 AM</v>
      </c>
      <c r="F3725" s="23" t="str">
        <f t="shared" si="120"/>
        <v>Feb</v>
      </c>
    </row>
    <row r="3726" spans="1:6" x14ac:dyDescent="0.4">
      <c r="A3726" s="19">
        <f>Électricité!N811</f>
        <v>43499</v>
      </c>
      <c r="B3726" s="18">
        <f>Électricité!O811</f>
        <v>0.12500000000000006</v>
      </c>
      <c r="C3726" s="17">
        <f>Électricité!P811</f>
        <v>0</v>
      </c>
      <c r="D3726" s="17">
        <f>Électricité!S811</f>
        <v>0</v>
      </c>
      <c r="E3726" s="24" t="str">
        <f t="shared" si="119"/>
        <v>02/03/2019 03:00:00 AM</v>
      </c>
      <c r="F3726" s="23" t="str">
        <f t="shared" si="120"/>
        <v>Feb</v>
      </c>
    </row>
    <row r="3727" spans="1:6" x14ac:dyDescent="0.4">
      <c r="A3727" s="19">
        <f>Électricité!N812</f>
        <v>43499</v>
      </c>
      <c r="B3727" s="18">
        <f>Électricité!O812</f>
        <v>0.16666666666666669</v>
      </c>
      <c r="C3727" s="17">
        <f>Électricité!P812</f>
        <v>0</v>
      </c>
      <c r="D3727" s="17">
        <f>Électricité!S812</f>
        <v>0</v>
      </c>
      <c r="E3727" s="24" t="str">
        <f t="shared" si="119"/>
        <v>02/03/2019 04:00:00 AM</v>
      </c>
      <c r="F3727" s="23" t="str">
        <f t="shared" si="120"/>
        <v>Feb</v>
      </c>
    </row>
    <row r="3728" spans="1:6" x14ac:dyDescent="0.4">
      <c r="A3728" s="19">
        <f>Électricité!N813</f>
        <v>43499</v>
      </c>
      <c r="B3728" s="18">
        <f>Électricité!O813</f>
        <v>0.20833333333333337</v>
      </c>
      <c r="C3728" s="17">
        <f>Électricité!P813</f>
        <v>0</v>
      </c>
      <c r="D3728" s="17">
        <f>Électricité!S813</f>
        <v>0</v>
      </c>
      <c r="E3728" s="24" t="str">
        <f t="shared" si="119"/>
        <v>02/03/2019 05:00:00 AM</v>
      </c>
      <c r="F3728" s="23" t="str">
        <f t="shared" si="120"/>
        <v>Feb</v>
      </c>
    </row>
    <row r="3729" spans="1:6" x14ac:dyDescent="0.4">
      <c r="A3729" s="19">
        <f>Électricité!N814</f>
        <v>43499</v>
      </c>
      <c r="B3729" s="18">
        <f>Électricité!O814</f>
        <v>0.25</v>
      </c>
      <c r="C3729" s="17">
        <f>Électricité!P814</f>
        <v>0</v>
      </c>
      <c r="D3729" s="17">
        <f>Électricité!S814</f>
        <v>0</v>
      </c>
      <c r="E3729" s="24" t="str">
        <f t="shared" si="119"/>
        <v>02/03/2019 06:00:00 AM</v>
      </c>
      <c r="F3729" s="23" t="str">
        <f t="shared" si="120"/>
        <v>Feb</v>
      </c>
    </row>
    <row r="3730" spans="1:6" x14ac:dyDescent="0.4">
      <c r="A3730" s="19">
        <f>Électricité!N815</f>
        <v>43499</v>
      </c>
      <c r="B3730" s="18">
        <f>Électricité!O815</f>
        <v>0.29166666666666669</v>
      </c>
      <c r="C3730" s="17">
        <f>Électricité!P815</f>
        <v>0</v>
      </c>
      <c r="D3730" s="17">
        <f>Électricité!S815</f>
        <v>0</v>
      </c>
      <c r="E3730" s="24" t="str">
        <f t="shared" si="119"/>
        <v>02/03/2019 07:00:00 AM</v>
      </c>
      <c r="F3730" s="23" t="str">
        <f t="shared" si="120"/>
        <v>Feb</v>
      </c>
    </row>
    <row r="3731" spans="1:6" x14ac:dyDescent="0.4">
      <c r="A3731" s="19">
        <f>Électricité!N816</f>
        <v>43499</v>
      </c>
      <c r="B3731" s="18">
        <f>Électricité!O816</f>
        <v>0.33333333333333337</v>
      </c>
      <c r="C3731" s="17">
        <f>Électricité!P816</f>
        <v>0</v>
      </c>
      <c r="D3731" s="17">
        <f>Électricité!S816</f>
        <v>0</v>
      </c>
      <c r="E3731" s="24" t="str">
        <f t="shared" si="119"/>
        <v>02/03/2019 08:00:00 AM</v>
      </c>
      <c r="F3731" s="23" t="str">
        <f t="shared" si="120"/>
        <v>Feb</v>
      </c>
    </row>
    <row r="3732" spans="1:6" x14ac:dyDescent="0.4">
      <c r="A3732" s="19">
        <f>Électricité!N817</f>
        <v>43499</v>
      </c>
      <c r="B3732" s="18">
        <f>Électricité!O817</f>
        <v>0.375</v>
      </c>
      <c r="C3732" s="17">
        <f>Électricité!P817</f>
        <v>0</v>
      </c>
      <c r="D3732" s="17">
        <f>Électricité!S817</f>
        <v>0</v>
      </c>
      <c r="E3732" s="24" t="str">
        <f t="shared" si="119"/>
        <v>02/03/2019 09:00:00 AM</v>
      </c>
      <c r="F3732" s="23" t="str">
        <f t="shared" si="120"/>
        <v>Feb</v>
      </c>
    </row>
    <row r="3733" spans="1:6" x14ac:dyDescent="0.4">
      <c r="A3733" s="19">
        <f>Électricité!N818</f>
        <v>43499</v>
      </c>
      <c r="B3733" s="18">
        <f>Électricité!O818</f>
        <v>0.41666666666666669</v>
      </c>
      <c r="C3733" s="17">
        <f>Électricité!P818</f>
        <v>0</v>
      </c>
      <c r="D3733" s="17">
        <f>Électricité!S818</f>
        <v>0</v>
      </c>
      <c r="E3733" s="24" t="str">
        <f t="shared" si="119"/>
        <v>02/03/2019 10:00:00 AM</v>
      </c>
      <c r="F3733" s="23" t="str">
        <f t="shared" si="120"/>
        <v>Feb</v>
      </c>
    </row>
    <row r="3734" spans="1:6" x14ac:dyDescent="0.4">
      <c r="A3734" s="19">
        <f>Électricité!N819</f>
        <v>43499</v>
      </c>
      <c r="B3734" s="18">
        <f>Électricité!O819</f>
        <v>0.45833333333333337</v>
      </c>
      <c r="C3734" s="17">
        <f>Électricité!P819</f>
        <v>0</v>
      </c>
      <c r="D3734" s="17">
        <f>Électricité!S819</f>
        <v>0</v>
      </c>
      <c r="E3734" s="24" t="str">
        <f t="shared" si="119"/>
        <v>02/03/2019 11:00:00 AM</v>
      </c>
      <c r="F3734" s="23" t="str">
        <f t="shared" si="120"/>
        <v>Feb</v>
      </c>
    </row>
    <row r="3735" spans="1:6" x14ac:dyDescent="0.4">
      <c r="A3735" s="19">
        <f>Électricité!N820</f>
        <v>43499</v>
      </c>
      <c r="B3735" s="18">
        <f>Électricité!O820</f>
        <v>0.50000000000000011</v>
      </c>
      <c r="C3735" s="17">
        <f>Électricité!P820</f>
        <v>0</v>
      </c>
      <c r="D3735" s="17">
        <f>Électricité!S820</f>
        <v>0</v>
      </c>
      <c r="E3735" s="24" t="str">
        <f t="shared" si="119"/>
        <v>02/03/2019 12:00:00 PM</v>
      </c>
      <c r="F3735" s="23" t="str">
        <f t="shared" si="120"/>
        <v>Feb</v>
      </c>
    </row>
    <row r="3736" spans="1:6" x14ac:dyDescent="0.4">
      <c r="A3736" s="19">
        <f>Électricité!N821</f>
        <v>43499</v>
      </c>
      <c r="B3736" s="18">
        <f>Électricité!O821</f>
        <v>0.54166666666666674</v>
      </c>
      <c r="C3736" s="17">
        <f>Électricité!P821</f>
        <v>0</v>
      </c>
      <c r="D3736" s="17">
        <f>Électricité!S821</f>
        <v>0</v>
      </c>
      <c r="E3736" s="24" t="str">
        <f t="shared" si="119"/>
        <v>02/03/2019 01:00:00 PM</v>
      </c>
      <c r="F3736" s="23" t="str">
        <f t="shared" si="120"/>
        <v>Feb</v>
      </c>
    </row>
    <row r="3737" spans="1:6" x14ac:dyDescent="0.4">
      <c r="A3737" s="19">
        <f>Électricité!N822</f>
        <v>43499</v>
      </c>
      <c r="B3737" s="18">
        <f>Électricité!O822</f>
        <v>0.58333333333333337</v>
      </c>
      <c r="C3737" s="17">
        <f>Électricité!P822</f>
        <v>0</v>
      </c>
      <c r="D3737" s="17">
        <f>Électricité!S822</f>
        <v>0</v>
      </c>
      <c r="E3737" s="24" t="str">
        <f t="shared" si="119"/>
        <v>02/03/2019 02:00:00 PM</v>
      </c>
      <c r="F3737" s="23" t="str">
        <f t="shared" si="120"/>
        <v>Feb</v>
      </c>
    </row>
    <row r="3738" spans="1:6" x14ac:dyDescent="0.4">
      <c r="A3738" s="19">
        <f>Électricité!N823</f>
        <v>43499</v>
      </c>
      <c r="B3738" s="18">
        <f>Électricité!O823</f>
        <v>0.62500000000000011</v>
      </c>
      <c r="C3738" s="17">
        <f>Électricité!P823</f>
        <v>0</v>
      </c>
      <c r="D3738" s="17">
        <f>Électricité!S823</f>
        <v>0</v>
      </c>
      <c r="E3738" s="24" t="str">
        <f t="shared" si="119"/>
        <v>02/03/2019 03:00:00 PM</v>
      </c>
      <c r="F3738" s="23" t="str">
        <f t="shared" si="120"/>
        <v>Feb</v>
      </c>
    </row>
    <row r="3739" spans="1:6" x14ac:dyDescent="0.4">
      <c r="A3739" s="19">
        <f>Électricité!N824</f>
        <v>43499</v>
      </c>
      <c r="B3739" s="18">
        <f>Électricité!O824</f>
        <v>0.66666666666666674</v>
      </c>
      <c r="C3739" s="17">
        <f>Électricité!P824</f>
        <v>0</v>
      </c>
      <c r="D3739" s="17">
        <f>Électricité!S824</f>
        <v>0</v>
      </c>
      <c r="E3739" s="24" t="str">
        <f t="shared" si="119"/>
        <v>02/03/2019 04:00:00 PM</v>
      </c>
      <c r="F3739" s="23" t="str">
        <f t="shared" si="120"/>
        <v>Feb</v>
      </c>
    </row>
    <row r="3740" spans="1:6" x14ac:dyDescent="0.4">
      <c r="A3740" s="19">
        <f>Électricité!N825</f>
        <v>43499</v>
      </c>
      <c r="B3740" s="18">
        <f>Électricité!O825</f>
        <v>0.70833333333333337</v>
      </c>
      <c r="C3740" s="17">
        <f>Électricité!P825</f>
        <v>0</v>
      </c>
      <c r="D3740" s="17">
        <f>Électricité!S825</f>
        <v>0</v>
      </c>
      <c r="E3740" s="24" t="str">
        <f t="shared" si="119"/>
        <v>02/03/2019 05:00:00 PM</v>
      </c>
      <c r="F3740" s="23" t="str">
        <f t="shared" si="120"/>
        <v>Feb</v>
      </c>
    </row>
    <row r="3741" spans="1:6" x14ac:dyDescent="0.4">
      <c r="A3741" s="19">
        <f>Électricité!N826</f>
        <v>43499</v>
      </c>
      <c r="B3741" s="18">
        <f>Électricité!O826</f>
        <v>0.75000000000000011</v>
      </c>
      <c r="C3741" s="17">
        <f>Électricité!P826</f>
        <v>0</v>
      </c>
      <c r="D3741" s="17">
        <f>Électricité!S826</f>
        <v>0</v>
      </c>
      <c r="E3741" s="24" t="str">
        <f t="shared" si="119"/>
        <v>02/03/2019 06:00:00 PM</v>
      </c>
      <c r="F3741" s="23" t="str">
        <f t="shared" si="120"/>
        <v>Feb</v>
      </c>
    </row>
    <row r="3742" spans="1:6" x14ac:dyDescent="0.4">
      <c r="A3742" s="19">
        <f>Électricité!N827</f>
        <v>43499</v>
      </c>
      <c r="B3742" s="18">
        <f>Électricité!O827</f>
        <v>0.79166666666666674</v>
      </c>
      <c r="C3742" s="17">
        <f>Électricité!P827</f>
        <v>0</v>
      </c>
      <c r="D3742" s="17">
        <f>Électricité!S827</f>
        <v>0</v>
      </c>
      <c r="E3742" s="24" t="str">
        <f t="shared" si="119"/>
        <v>02/03/2019 07:00:00 PM</v>
      </c>
      <c r="F3742" s="23" t="str">
        <f t="shared" si="120"/>
        <v>Feb</v>
      </c>
    </row>
    <row r="3743" spans="1:6" x14ac:dyDescent="0.4">
      <c r="A3743" s="19">
        <f>Électricité!N828</f>
        <v>43499</v>
      </c>
      <c r="B3743" s="18">
        <f>Électricité!O828</f>
        <v>0.83333333333333337</v>
      </c>
      <c r="C3743" s="17">
        <f>Électricité!P828</f>
        <v>0</v>
      </c>
      <c r="D3743" s="17">
        <f>Électricité!S828</f>
        <v>0</v>
      </c>
      <c r="E3743" s="24" t="str">
        <f t="shared" si="119"/>
        <v>02/03/2019 08:00:00 PM</v>
      </c>
      <c r="F3743" s="23" t="str">
        <f t="shared" si="120"/>
        <v>Feb</v>
      </c>
    </row>
    <row r="3744" spans="1:6" x14ac:dyDescent="0.4">
      <c r="A3744" s="19">
        <f>Électricité!N829</f>
        <v>43499</v>
      </c>
      <c r="B3744" s="18">
        <f>Électricité!O829</f>
        <v>0.87500000000000011</v>
      </c>
      <c r="C3744" s="17">
        <f>Électricité!P829</f>
        <v>0</v>
      </c>
      <c r="D3744" s="17">
        <f>Électricité!S829</f>
        <v>0</v>
      </c>
      <c r="E3744" s="24" t="str">
        <f t="shared" si="119"/>
        <v>02/03/2019 09:00:00 PM</v>
      </c>
      <c r="F3744" s="23" t="str">
        <f t="shared" si="120"/>
        <v>Feb</v>
      </c>
    </row>
    <row r="3745" spans="1:6" x14ac:dyDescent="0.4">
      <c r="A3745" s="19">
        <f>Électricité!N830</f>
        <v>43499</v>
      </c>
      <c r="B3745" s="18">
        <f>Électricité!O830</f>
        <v>0.91666666666666674</v>
      </c>
      <c r="C3745" s="17">
        <f>Électricité!P830</f>
        <v>0</v>
      </c>
      <c r="D3745" s="17">
        <f>Électricité!S830</f>
        <v>0</v>
      </c>
      <c r="E3745" s="24" t="str">
        <f t="shared" si="119"/>
        <v>02/03/2019 10:00:00 PM</v>
      </c>
      <c r="F3745" s="23" t="str">
        <f t="shared" si="120"/>
        <v>Feb</v>
      </c>
    </row>
    <row r="3746" spans="1:6" x14ac:dyDescent="0.4">
      <c r="A3746" s="19">
        <f>Électricité!N831</f>
        <v>43499</v>
      </c>
      <c r="B3746" s="18">
        <f>Électricité!O831</f>
        <v>0.95833333333333337</v>
      </c>
      <c r="C3746" s="17">
        <f>Électricité!P831</f>
        <v>0</v>
      </c>
      <c r="D3746" s="17">
        <f>Électricité!S831</f>
        <v>0</v>
      </c>
      <c r="E3746" s="24" t="str">
        <f t="shared" si="119"/>
        <v>02/03/2019 11:00:00 PM</v>
      </c>
      <c r="F3746" s="23" t="str">
        <f t="shared" si="120"/>
        <v>Feb</v>
      </c>
    </row>
    <row r="3747" spans="1:6" x14ac:dyDescent="0.4">
      <c r="A3747" s="19">
        <f>Électricité!N832</f>
        <v>43500</v>
      </c>
      <c r="B3747" s="18">
        <f>Électricité!O832</f>
        <v>3.1225022567582528E-17</v>
      </c>
      <c r="C3747" s="17">
        <f>Électricité!P832</f>
        <v>0</v>
      </c>
      <c r="D3747" s="17">
        <f>Électricité!S832</f>
        <v>0</v>
      </c>
      <c r="E3747" s="24" t="str">
        <f t="shared" si="119"/>
        <v>02/04/2019 12:00:00 AM</v>
      </c>
      <c r="F3747" s="23" t="str">
        <f t="shared" si="120"/>
        <v>Feb</v>
      </c>
    </row>
    <row r="3748" spans="1:6" x14ac:dyDescent="0.4">
      <c r="A3748" s="19">
        <f>Électricité!N833</f>
        <v>43500</v>
      </c>
      <c r="B3748" s="18">
        <f>Électricité!O833</f>
        <v>4.1666666666666699E-2</v>
      </c>
      <c r="C3748" s="17">
        <f>Électricité!P833</f>
        <v>0</v>
      </c>
      <c r="D3748" s="17">
        <f>Électricité!S833</f>
        <v>0</v>
      </c>
      <c r="E3748" s="24" t="str">
        <f t="shared" si="119"/>
        <v>02/04/2019 01:00:00 AM</v>
      </c>
      <c r="F3748" s="23" t="str">
        <f t="shared" si="120"/>
        <v>Feb</v>
      </c>
    </row>
    <row r="3749" spans="1:6" x14ac:dyDescent="0.4">
      <c r="A3749" s="19">
        <f>Électricité!N834</f>
        <v>43500</v>
      </c>
      <c r="B3749" s="18">
        <f>Électricité!O834</f>
        <v>8.333333333333337E-2</v>
      </c>
      <c r="C3749" s="17">
        <f>Électricité!P834</f>
        <v>0</v>
      </c>
      <c r="D3749" s="17">
        <f>Électricité!S834</f>
        <v>0</v>
      </c>
      <c r="E3749" s="24" t="str">
        <f t="shared" si="119"/>
        <v>02/04/2019 02:00:00 AM</v>
      </c>
      <c r="F3749" s="23" t="str">
        <f t="shared" si="120"/>
        <v>Feb</v>
      </c>
    </row>
    <row r="3750" spans="1:6" x14ac:dyDescent="0.4">
      <c r="A3750" s="19">
        <f>Électricité!N835</f>
        <v>43500</v>
      </c>
      <c r="B3750" s="18">
        <f>Électricité!O835</f>
        <v>0.12500000000000006</v>
      </c>
      <c r="C3750" s="17">
        <f>Électricité!P835</f>
        <v>0</v>
      </c>
      <c r="D3750" s="17">
        <f>Électricité!S835</f>
        <v>0</v>
      </c>
      <c r="E3750" s="24" t="str">
        <f t="shared" si="119"/>
        <v>02/04/2019 03:00:00 AM</v>
      </c>
      <c r="F3750" s="23" t="str">
        <f t="shared" si="120"/>
        <v>Feb</v>
      </c>
    </row>
    <row r="3751" spans="1:6" x14ac:dyDescent="0.4">
      <c r="A3751" s="19">
        <f>Électricité!N836</f>
        <v>43500</v>
      </c>
      <c r="B3751" s="18">
        <f>Électricité!O836</f>
        <v>0.16666666666666669</v>
      </c>
      <c r="C3751" s="17">
        <f>Électricité!P836</f>
        <v>0</v>
      </c>
      <c r="D3751" s="17">
        <f>Électricité!S836</f>
        <v>0</v>
      </c>
      <c r="E3751" s="24" t="str">
        <f t="shared" si="119"/>
        <v>02/04/2019 04:00:00 AM</v>
      </c>
      <c r="F3751" s="23" t="str">
        <f t="shared" si="120"/>
        <v>Feb</v>
      </c>
    </row>
    <row r="3752" spans="1:6" x14ac:dyDescent="0.4">
      <c r="A3752" s="19">
        <f>Électricité!N837</f>
        <v>43500</v>
      </c>
      <c r="B3752" s="18">
        <f>Électricité!O837</f>
        <v>0.20833333333333337</v>
      </c>
      <c r="C3752" s="17">
        <f>Électricité!P837</f>
        <v>0</v>
      </c>
      <c r="D3752" s="17">
        <f>Électricité!S837</f>
        <v>0</v>
      </c>
      <c r="E3752" s="24" t="str">
        <f t="shared" si="119"/>
        <v>02/04/2019 05:00:00 AM</v>
      </c>
      <c r="F3752" s="23" t="str">
        <f t="shared" si="120"/>
        <v>Feb</v>
      </c>
    </row>
    <row r="3753" spans="1:6" x14ac:dyDescent="0.4">
      <c r="A3753" s="19">
        <f>Électricité!N838</f>
        <v>43500</v>
      </c>
      <c r="B3753" s="18">
        <f>Électricité!O838</f>
        <v>0.25</v>
      </c>
      <c r="C3753" s="17">
        <f>Électricité!P838</f>
        <v>0</v>
      </c>
      <c r="D3753" s="17">
        <f>Électricité!S838</f>
        <v>0</v>
      </c>
      <c r="E3753" s="24" t="str">
        <f t="shared" si="119"/>
        <v>02/04/2019 06:00:00 AM</v>
      </c>
      <c r="F3753" s="23" t="str">
        <f t="shared" si="120"/>
        <v>Feb</v>
      </c>
    </row>
    <row r="3754" spans="1:6" x14ac:dyDescent="0.4">
      <c r="A3754" s="19">
        <f>Électricité!N839</f>
        <v>43500</v>
      </c>
      <c r="B3754" s="18">
        <f>Électricité!O839</f>
        <v>0.29166666666666669</v>
      </c>
      <c r="C3754" s="17">
        <f>Électricité!P839</f>
        <v>0</v>
      </c>
      <c r="D3754" s="17">
        <f>Électricité!S839</f>
        <v>0</v>
      </c>
      <c r="E3754" s="24" t="str">
        <f t="shared" si="119"/>
        <v>02/04/2019 07:00:00 AM</v>
      </c>
      <c r="F3754" s="23" t="str">
        <f t="shared" si="120"/>
        <v>Feb</v>
      </c>
    </row>
    <row r="3755" spans="1:6" x14ac:dyDescent="0.4">
      <c r="A3755" s="19">
        <f>Électricité!N840</f>
        <v>43500</v>
      </c>
      <c r="B3755" s="18">
        <f>Électricité!O840</f>
        <v>0.33333333333333337</v>
      </c>
      <c r="C3755" s="17">
        <f>Électricité!P840</f>
        <v>0</v>
      </c>
      <c r="D3755" s="17">
        <f>Électricité!S840</f>
        <v>0</v>
      </c>
      <c r="E3755" s="24" t="str">
        <f t="shared" si="119"/>
        <v>02/04/2019 08:00:00 AM</v>
      </c>
      <c r="F3755" s="23" t="str">
        <f t="shared" si="120"/>
        <v>Feb</v>
      </c>
    </row>
    <row r="3756" spans="1:6" x14ac:dyDescent="0.4">
      <c r="A3756" s="19">
        <f>Électricité!N841</f>
        <v>43500</v>
      </c>
      <c r="B3756" s="18">
        <f>Électricité!O841</f>
        <v>0.375</v>
      </c>
      <c r="C3756" s="17">
        <f>Électricité!P841</f>
        <v>0</v>
      </c>
      <c r="D3756" s="17">
        <f>Électricité!S841</f>
        <v>0</v>
      </c>
      <c r="E3756" s="24" t="str">
        <f t="shared" si="119"/>
        <v>02/04/2019 09:00:00 AM</v>
      </c>
      <c r="F3756" s="23" t="str">
        <f t="shared" si="120"/>
        <v>Feb</v>
      </c>
    </row>
    <row r="3757" spans="1:6" x14ac:dyDescent="0.4">
      <c r="A3757" s="19">
        <f>Électricité!N842</f>
        <v>43500</v>
      </c>
      <c r="B3757" s="18">
        <f>Électricité!O842</f>
        <v>0.41666666666666669</v>
      </c>
      <c r="C3757" s="17">
        <f>Électricité!P842</f>
        <v>0</v>
      </c>
      <c r="D3757" s="17">
        <f>Électricité!S842</f>
        <v>0</v>
      </c>
      <c r="E3757" s="24" t="str">
        <f t="shared" si="119"/>
        <v>02/04/2019 10:00:00 AM</v>
      </c>
      <c r="F3757" s="23" t="str">
        <f t="shared" si="120"/>
        <v>Feb</v>
      </c>
    </row>
    <row r="3758" spans="1:6" x14ac:dyDescent="0.4">
      <c r="A3758" s="19">
        <f>Électricité!N843</f>
        <v>43500</v>
      </c>
      <c r="B3758" s="18">
        <f>Électricité!O843</f>
        <v>0.45833333333333337</v>
      </c>
      <c r="C3758" s="17">
        <f>Électricité!P843</f>
        <v>0</v>
      </c>
      <c r="D3758" s="17">
        <f>Électricité!S843</f>
        <v>0</v>
      </c>
      <c r="E3758" s="24" t="str">
        <f t="shared" si="119"/>
        <v>02/04/2019 11:00:00 AM</v>
      </c>
      <c r="F3758" s="23" t="str">
        <f t="shared" si="120"/>
        <v>Feb</v>
      </c>
    </row>
    <row r="3759" spans="1:6" x14ac:dyDescent="0.4">
      <c r="A3759" s="19">
        <f>Électricité!N844</f>
        <v>43500</v>
      </c>
      <c r="B3759" s="18">
        <f>Électricité!O844</f>
        <v>0.50000000000000011</v>
      </c>
      <c r="C3759" s="17">
        <f>Électricité!P844</f>
        <v>0</v>
      </c>
      <c r="D3759" s="17">
        <f>Électricité!S844</f>
        <v>0</v>
      </c>
      <c r="E3759" s="24" t="str">
        <f t="shared" si="119"/>
        <v>02/04/2019 12:00:00 PM</v>
      </c>
      <c r="F3759" s="23" t="str">
        <f t="shared" si="120"/>
        <v>Feb</v>
      </c>
    </row>
    <row r="3760" spans="1:6" x14ac:dyDescent="0.4">
      <c r="A3760" s="19">
        <f>Électricité!N845</f>
        <v>43500</v>
      </c>
      <c r="B3760" s="18">
        <f>Électricité!O845</f>
        <v>0.54166666666666674</v>
      </c>
      <c r="C3760" s="17">
        <f>Électricité!P845</f>
        <v>0</v>
      </c>
      <c r="D3760" s="17">
        <f>Électricité!S845</f>
        <v>0</v>
      </c>
      <c r="E3760" s="24" t="str">
        <f t="shared" si="119"/>
        <v>02/04/2019 01:00:00 PM</v>
      </c>
      <c r="F3760" s="23" t="str">
        <f t="shared" si="120"/>
        <v>Feb</v>
      </c>
    </row>
    <row r="3761" spans="1:6" x14ac:dyDescent="0.4">
      <c r="A3761" s="19">
        <f>Électricité!N846</f>
        <v>43500</v>
      </c>
      <c r="B3761" s="18">
        <f>Électricité!O846</f>
        <v>0.58333333333333337</v>
      </c>
      <c r="C3761" s="17">
        <f>Électricité!P846</f>
        <v>0</v>
      </c>
      <c r="D3761" s="17">
        <f>Électricité!S846</f>
        <v>0</v>
      </c>
      <c r="E3761" s="24" t="str">
        <f t="shared" si="119"/>
        <v>02/04/2019 02:00:00 PM</v>
      </c>
      <c r="F3761" s="23" t="str">
        <f t="shared" si="120"/>
        <v>Feb</v>
      </c>
    </row>
    <row r="3762" spans="1:6" x14ac:dyDescent="0.4">
      <c r="A3762" s="19">
        <f>Électricité!N847</f>
        <v>43500</v>
      </c>
      <c r="B3762" s="18">
        <f>Électricité!O847</f>
        <v>0.62500000000000011</v>
      </c>
      <c r="C3762" s="17">
        <f>Électricité!P847</f>
        <v>0</v>
      </c>
      <c r="D3762" s="17">
        <f>Électricité!S847</f>
        <v>0</v>
      </c>
      <c r="E3762" s="24" t="str">
        <f t="shared" si="119"/>
        <v>02/04/2019 03:00:00 PM</v>
      </c>
      <c r="F3762" s="23" t="str">
        <f t="shared" si="120"/>
        <v>Feb</v>
      </c>
    </row>
    <row r="3763" spans="1:6" x14ac:dyDescent="0.4">
      <c r="A3763" s="19">
        <f>Électricité!N848</f>
        <v>43500</v>
      </c>
      <c r="B3763" s="18">
        <f>Électricité!O848</f>
        <v>0.66666666666666674</v>
      </c>
      <c r="C3763" s="17">
        <f>Électricité!P848</f>
        <v>0</v>
      </c>
      <c r="D3763" s="17">
        <f>Électricité!S848</f>
        <v>0</v>
      </c>
      <c r="E3763" s="24" t="str">
        <f t="shared" si="119"/>
        <v>02/04/2019 04:00:00 PM</v>
      </c>
      <c r="F3763" s="23" t="str">
        <f t="shared" si="120"/>
        <v>Feb</v>
      </c>
    </row>
    <row r="3764" spans="1:6" x14ac:dyDescent="0.4">
      <c r="A3764" s="19">
        <f>Électricité!N849</f>
        <v>43500</v>
      </c>
      <c r="B3764" s="18">
        <f>Électricité!O849</f>
        <v>0.70833333333333337</v>
      </c>
      <c r="C3764" s="17">
        <f>Électricité!P849</f>
        <v>0</v>
      </c>
      <c r="D3764" s="17">
        <f>Électricité!S849</f>
        <v>0</v>
      </c>
      <c r="E3764" s="24" t="str">
        <f t="shared" ref="E3764:E3827" si="121">CONCATENATE(TEXT(A3764,"mm/dd/yyyy")," ",TEXT(B3764,"hh:mm:ss AM/PM"))</f>
        <v>02/04/2019 05:00:00 PM</v>
      </c>
      <c r="F3764" s="23" t="str">
        <f t="shared" si="120"/>
        <v>Feb</v>
      </c>
    </row>
    <row r="3765" spans="1:6" x14ac:dyDescent="0.4">
      <c r="A3765" s="19">
        <f>Électricité!N850</f>
        <v>43500</v>
      </c>
      <c r="B3765" s="18">
        <f>Électricité!O850</f>
        <v>0.75000000000000011</v>
      </c>
      <c r="C3765" s="17">
        <f>Électricité!P850</f>
        <v>0</v>
      </c>
      <c r="D3765" s="17">
        <f>Électricité!S850</f>
        <v>0</v>
      </c>
      <c r="E3765" s="24" t="str">
        <f t="shared" si="121"/>
        <v>02/04/2019 06:00:00 PM</v>
      </c>
      <c r="F3765" s="23" t="str">
        <f t="shared" si="120"/>
        <v>Feb</v>
      </c>
    </row>
    <row r="3766" spans="1:6" x14ac:dyDescent="0.4">
      <c r="A3766" s="19">
        <f>Électricité!N851</f>
        <v>43500</v>
      </c>
      <c r="B3766" s="18">
        <f>Électricité!O851</f>
        <v>0.79166666666666674</v>
      </c>
      <c r="C3766" s="17">
        <f>Électricité!P851</f>
        <v>0</v>
      </c>
      <c r="D3766" s="17">
        <f>Électricité!S851</f>
        <v>0</v>
      </c>
      <c r="E3766" s="24" t="str">
        <f t="shared" si="121"/>
        <v>02/04/2019 07:00:00 PM</v>
      </c>
      <c r="F3766" s="23" t="str">
        <f t="shared" si="120"/>
        <v>Feb</v>
      </c>
    </row>
    <row r="3767" spans="1:6" x14ac:dyDescent="0.4">
      <c r="A3767" s="19">
        <f>Électricité!N852</f>
        <v>43500</v>
      </c>
      <c r="B3767" s="18">
        <f>Électricité!O852</f>
        <v>0.83333333333333337</v>
      </c>
      <c r="C3767" s="17">
        <f>Électricité!P852</f>
        <v>0</v>
      </c>
      <c r="D3767" s="17">
        <f>Électricité!S852</f>
        <v>0</v>
      </c>
      <c r="E3767" s="24" t="str">
        <f t="shared" si="121"/>
        <v>02/04/2019 08:00:00 PM</v>
      </c>
      <c r="F3767" s="23" t="str">
        <f t="shared" si="120"/>
        <v>Feb</v>
      </c>
    </row>
    <row r="3768" spans="1:6" x14ac:dyDescent="0.4">
      <c r="A3768" s="19">
        <f>Électricité!N853</f>
        <v>43500</v>
      </c>
      <c r="B3768" s="18">
        <f>Électricité!O853</f>
        <v>0.87500000000000011</v>
      </c>
      <c r="C3768" s="17">
        <f>Électricité!P853</f>
        <v>0</v>
      </c>
      <c r="D3768" s="17">
        <f>Électricité!S853</f>
        <v>0</v>
      </c>
      <c r="E3768" s="24" t="str">
        <f t="shared" si="121"/>
        <v>02/04/2019 09:00:00 PM</v>
      </c>
      <c r="F3768" s="23" t="str">
        <f t="shared" si="120"/>
        <v>Feb</v>
      </c>
    </row>
    <row r="3769" spans="1:6" x14ac:dyDescent="0.4">
      <c r="A3769" s="19">
        <f>Électricité!N854</f>
        <v>43500</v>
      </c>
      <c r="B3769" s="18">
        <f>Électricité!O854</f>
        <v>0.91666666666666674</v>
      </c>
      <c r="C3769" s="17">
        <f>Électricité!P854</f>
        <v>0</v>
      </c>
      <c r="D3769" s="17">
        <f>Électricité!S854</f>
        <v>0</v>
      </c>
      <c r="E3769" s="24" t="str">
        <f t="shared" si="121"/>
        <v>02/04/2019 10:00:00 PM</v>
      </c>
      <c r="F3769" s="23" t="str">
        <f t="shared" si="120"/>
        <v>Feb</v>
      </c>
    </row>
    <row r="3770" spans="1:6" x14ac:dyDescent="0.4">
      <c r="A3770" s="19">
        <f>Électricité!N855</f>
        <v>43500</v>
      </c>
      <c r="B3770" s="18">
        <f>Électricité!O855</f>
        <v>0.95833333333333337</v>
      </c>
      <c r="C3770" s="17">
        <f>Électricité!P855</f>
        <v>0</v>
      </c>
      <c r="D3770" s="17">
        <f>Électricité!S855</f>
        <v>0</v>
      </c>
      <c r="E3770" s="24" t="str">
        <f t="shared" si="121"/>
        <v>02/04/2019 11:00:00 PM</v>
      </c>
      <c r="F3770" s="23" t="str">
        <f t="shared" si="120"/>
        <v>Feb</v>
      </c>
    </row>
    <row r="3771" spans="1:6" x14ac:dyDescent="0.4">
      <c r="A3771" s="19">
        <f>Électricité!N856</f>
        <v>43501</v>
      </c>
      <c r="B3771" s="18">
        <f>Électricité!O856</f>
        <v>3.1225022567582528E-17</v>
      </c>
      <c r="C3771" s="17">
        <f>Électricité!P856</f>
        <v>0</v>
      </c>
      <c r="D3771" s="17">
        <f>Électricité!S856</f>
        <v>0</v>
      </c>
      <c r="E3771" s="24" t="str">
        <f t="shared" si="121"/>
        <v>02/05/2019 12:00:00 AM</v>
      </c>
      <c r="F3771" s="23" t="str">
        <f t="shared" si="120"/>
        <v>Feb</v>
      </c>
    </row>
    <row r="3772" spans="1:6" x14ac:dyDescent="0.4">
      <c r="A3772" s="19">
        <f>Électricité!N857</f>
        <v>43501</v>
      </c>
      <c r="B3772" s="18">
        <f>Électricité!O857</f>
        <v>4.1666666666666699E-2</v>
      </c>
      <c r="C3772" s="17">
        <f>Électricité!P857</f>
        <v>0</v>
      </c>
      <c r="D3772" s="17">
        <f>Électricité!S857</f>
        <v>0</v>
      </c>
      <c r="E3772" s="24" t="str">
        <f t="shared" si="121"/>
        <v>02/05/2019 01:00:00 AM</v>
      </c>
      <c r="F3772" s="23" t="str">
        <f t="shared" si="120"/>
        <v>Feb</v>
      </c>
    </row>
    <row r="3773" spans="1:6" x14ac:dyDescent="0.4">
      <c r="A3773" s="19">
        <f>Électricité!N858</f>
        <v>43501</v>
      </c>
      <c r="B3773" s="18">
        <f>Électricité!O858</f>
        <v>8.333333333333337E-2</v>
      </c>
      <c r="C3773" s="17">
        <f>Électricité!P858</f>
        <v>0</v>
      </c>
      <c r="D3773" s="17">
        <f>Électricité!S858</f>
        <v>0</v>
      </c>
      <c r="E3773" s="24" t="str">
        <f t="shared" si="121"/>
        <v>02/05/2019 02:00:00 AM</v>
      </c>
      <c r="F3773" s="23" t="str">
        <f t="shared" si="120"/>
        <v>Feb</v>
      </c>
    </row>
    <row r="3774" spans="1:6" x14ac:dyDescent="0.4">
      <c r="A3774" s="19">
        <f>Électricité!N859</f>
        <v>43501</v>
      </c>
      <c r="B3774" s="18">
        <f>Électricité!O859</f>
        <v>0.12500000000000006</v>
      </c>
      <c r="C3774" s="17">
        <f>Électricité!P859</f>
        <v>0</v>
      </c>
      <c r="D3774" s="17">
        <f>Électricité!S859</f>
        <v>0</v>
      </c>
      <c r="E3774" s="24" t="str">
        <f t="shared" si="121"/>
        <v>02/05/2019 03:00:00 AM</v>
      </c>
      <c r="F3774" s="23" t="str">
        <f t="shared" si="120"/>
        <v>Feb</v>
      </c>
    </row>
    <row r="3775" spans="1:6" x14ac:dyDescent="0.4">
      <c r="A3775" s="19">
        <f>Électricité!N860</f>
        <v>43501</v>
      </c>
      <c r="B3775" s="18">
        <f>Électricité!O860</f>
        <v>0.16666666666666669</v>
      </c>
      <c r="C3775" s="17">
        <f>Électricité!P860</f>
        <v>0</v>
      </c>
      <c r="D3775" s="17">
        <f>Électricité!S860</f>
        <v>0</v>
      </c>
      <c r="E3775" s="24" t="str">
        <f t="shared" si="121"/>
        <v>02/05/2019 04:00:00 AM</v>
      </c>
      <c r="F3775" s="23" t="str">
        <f t="shared" si="120"/>
        <v>Feb</v>
      </c>
    </row>
    <row r="3776" spans="1:6" x14ac:dyDescent="0.4">
      <c r="A3776" s="19">
        <f>Électricité!N861</f>
        <v>43501</v>
      </c>
      <c r="B3776" s="18">
        <f>Électricité!O861</f>
        <v>0.20833333333333337</v>
      </c>
      <c r="C3776" s="17">
        <f>Électricité!P861</f>
        <v>0</v>
      </c>
      <c r="D3776" s="17">
        <f>Électricité!S861</f>
        <v>0</v>
      </c>
      <c r="E3776" s="24" t="str">
        <f t="shared" si="121"/>
        <v>02/05/2019 05:00:00 AM</v>
      </c>
      <c r="F3776" s="23" t="str">
        <f t="shared" si="120"/>
        <v>Feb</v>
      </c>
    </row>
    <row r="3777" spans="1:6" x14ac:dyDescent="0.4">
      <c r="A3777" s="19">
        <f>Électricité!N862</f>
        <v>43501</v>
      </c>
      <c r="B3777" s="18">
        <f>Électricité!O862</f>
        <v>0.25</v>
      </c>
      <c r="C3777" s="17">
        <f>Électricité!P862</f>
        <v>0</v>
      </c>
      <c r="D3777" s="17">
        <f>Électricité!S862</f>
        <v>0</v>
      </c>
      <c r="E3777" s="24" t="str">
        <f t="shared" si="121"/>
        <v>02/05/2019 06:00:00 AM</v>
      </c>
      <c r="F3777" s="23" t="str">
        <f t="shared" si="120"/>
        <v>Feb</v>
      </c>
    </row>
    <row r="3778" spans="1:6" x14ac:dyDescent="0.4">
      <c r="A3778" s="19">
        <f>Électricité!N863</f>
        <v>43501</v>
      </c>
      <c r="B3778" s="18">
        <f>Électricité!O863</f>
        <v>0.29166666666666669</v>
      </c>
      <c r="C3778" s="17">
        <f>Électricité!P863</f>
        <v>0</v>
      </c>
      <c r="D3778" s="17">
        <f>Électricité!S863</f>
        <v>0</v>
      </c>
      <c r="E3778" s="24" t="str">
        <f t="shared" si="121"/>
        <v>02/05/2019 07:00:00 AM</v>
      </c>
      <c r="F3778" s="23" t="str">
        <f t="shared" si="120"/>
        <v>Feb</v>
      </c>
    </row>
    <row r="3779" spans="1:6" x14ac:dyDescent="0.4">
      <c r="A3779" s="19">
        <f>Électricité!N864</f>
        <v>43501</v>
      </c>
      <c r="B3779" s="18">
        <f>Électricité!O864</f>
        <v>0.33333333333333337</v>
      </c>
      <c r="C3779" s="17">
        <f>Électricité!P864</f>
        <v>0</v>
      </c>
      <c r="D3779" s="17">
        <f>Électricité!S864</f>
        <v>0</v>
      </c>
      <c r="E3779" s="24" t="str">
        <f t="shared" si="121"/>
        <v>02/05/2019 08:00:00 AM</v>
      </c>
      <c r="F3779" s="23" t="str">
        <f t="shared" ref="F3779:F3842" si="122">TEXT(A3779,"mmm")</f>
        <v>Feb</v>
      </c>
    </row>
    <row r="3780" spans="1:6" x14ac:dyDescent="0.4">
      <c r="A3780" s="19">
        <f>Électricité!N865</f>
        <v>43501</v>
      </c>
      <c r="B3780" s="18">
        <f>Électricité!O865</f>
        <v>0.375</v>
      </c>
      <c r="C3780" s="17">
        <f>Électricité!P865</f>
        <v>0</v>
      </c>
      <c r="D3780" s="17">
        <f>Électricité!S865</f>
        <v>0</v>
      </c>
      <c r="E3780" s="24" t="str">
        <f t="shared" si="121"/>
        <v>02/05/2019 09:00:00 AM</v>
      </c>
      <c r="F3780" s="23" t="str">
        <f t="shared" si="122"/>
        <v>Feb</v>
      </c>
    </row>
    <row r="3781" spans="1:6" x14ac:dyDescent="0.4">
      <c r="A3781" s="19">
        <f>Électricité!N866</f>
        <v>43501</v>
      </c>
      <c r="B3781" s="18">
        <f>Électricité!O866</f>
        <v>0.41666666666666669</v>
      </c>
      <c r="C3781" s="17">
        <f>Électricité!P866</f>
        <v>0</v>
      </c>
      <c r="D3781" s="17">
        <f>Électricité!S866</f>
        <v>0</v>
      </c>
      <c r="E3781" s="24" t="str">
        <f t="shared" si="121"/>
        <v>02/05/2019 10:00:00 AM</v>
      </c>
      <c r="F3781" s="23" t="str">
        <f t="shared" si="122"/>
        <v>Feb</v>
      </c>
    </row>
    <row r="3782" spans="1:6" x14ac:dyDescent="0.4">
      <c r="A3782" s="19">
        <f>Électricité!N867</f>
        <v>43501</v>
      </c>
      <c r="B3782" s="18">
        <f>Électricité!O867</f>
        <v>0.45833333333333337</v>
      </c>
      <c r="C3782" s="17">
        <f>Électricité!P867</f>
        <v>0</v>
      </c>
      <c r="D3782" s="17">
        <f>Électricité!S867</f>
        <v>0</v>
      </c>
      <c r="E3782" s="24" t="str">
        <f t="shared" si="121"/>
        <v>02/05/2019 11:00:00 AM</v>
      </c>
      <c r="F3782" s="23" t="str">
        <f t="shared" si="122"/>
        <v>Feb</v>
      </c>
    </row>
    <row r="3783" spans="1:6" x14ac:dyDescent="0.4">
      <c r="A3783" s="19">
        <f>Électricité!N868</f>
        <v>43501</v>
      </c>
      <c r="B3783" s="18">
        <f>Électricité!O868</f>
        <v>0.50000000000000011</v>
      </c>
      <c r="C3783" s="17">
        <f>Électricité!P868</f>
        <v>0</v>
      </c>
      <c r="D3783" s="17">
        <f>Électricité!S868</f>
        <v>0</v>
      </c>
      <c r="E3783" s="24" t="str">
        <f t="shared" si="121"/>
        <v>02/05/2019 12:00:00 PM</v>
      </c>
      <c r="F3783" s="23" t="str">
        <f t="shared" si="122"/>
        <v>Feb</v>
      </c>
    </row>
    <row r="3784" spans="1:6" x14ac:dyDescent="0.4">
      <c r="A3784" s="19">
        <f>Électricité!N869</f>
        <v>43501</v>
      </c>
      <c r="B3784" s="18">
        <f>Électricité!O869</f>
        <v>0.54166666666666674</v>
      </c>
      <c r="C3784" s="17">
        <f>Électricité!P869</f>
        <v>0</v>
      </c>
      <c r="D3784" s="17">
        <f>Électricité!S869</f>
        <v>0</v>
      </c>
      <c r="E3784" s="24" t="str">
        <f t="shared" si="121"/>
        <v>02/05/2019 01:00:00 PM</v>
      </c>
      <c r="F3784" s="23" t="str">
        <f t="shared" si="122"/>
        <v>Feb</v>
      </c>
    </row>
    <row r="3785" spans="1:6" x14ac:dyDescent="0.4">
      <c r="A3785" s="19">
        <f>Électricité!N870</f>
        <v>43501</v>
      </c>
      <c r="B3785" s="18">
        <f>Électricité!O870</f>
        <v>0.58333333333333337</v>
      </c>
      <c r="C3785" s="17">
        <f>Électricité!P870</f>
        <v>0</v>
      </c>
      <c r="D3785" s="17">
        <f>Électricité!S870</f>
        <v>0</v>
      </c>
      <c r="E3785" s="24" t="str">
        <f t="shared" si="121"/>
        <v>02/05/2019 02:00:00 PM</v>
      </c>
      <c r="F3785" s="23" t="str">
        <f t="shared" si="122"/>
        <v>Feb</v>
      </c>
    </row>
    <row r="3786" spans="1:6" x14ac:dyDescent="0.4">
      <c r="A3786" s="19">
        <f>Électricité!N871</f>
        <v>43501</v>
      </c>
      <c r="B3786" s="18">
        <f>Électricité!O871</f>
        <v>0.62500000000000011</v>
      </c>
      <c r="C3786" s="17">
        <f>Électricité!P871</f>
        <v>0</v>
      </c>
      <c r="D3786" s="17">
        <f>Électricité!S871</f>
        <v>0</v>
      </c>
      <c r="E3786" s="24" t="str">
        <f t="shared" si="121"/>
        <v>02/05/2019 03:00:00 PM</v>
      </c>
      <c r="F3786" s="23" t="str">
        <f t="shared" si="122"/>
        <v>Feb</v>
      </c>
    </row>
    <row r="3787" spans="1:6" x14ac:dyDescent="0.4">
      <c r="A3787" s="19">
        <f>Électricité!N872</f>
        <v>43501</v>
      </c>
      <c r="B3787" s="18">
        <f>Électricité!O872</f>
        <v>0.66666666666666674</v>
      </c>
      <c r="C3787" s="17">
        <f>Électricité!P872</f>
        <v>0</v>
      </c>
      <c r="D3787" s="17">
        <f>Électricité!S872</f>
        <v>0</v>
      </c>
      <c r="E3787" s="24" t="str">
        <f t="shared" si="121"/>
        <v>02/05/2019 04:00:00 PM</v>
      </c>
      <c r="F3787" s="23" t="str">
        <f t="shared" si="122"/>
        <v>Feb</v>
      </c>
    </row>
    <row r="3788" spans="1:6" x14ac:dyDescent="0.4">
      <c r="A3788" s="19">
        <f>Électricité!N873</f>
        <v>43501</v>
      </c>
      <c r="B3788" s="18">
        <f>Électricité!O873</f>
        <v>0.70833333333333337</v>
      </c>
      <c r="C3788" s="17">
        <f>Électricité!P873</f>
        <v>0</v>
      </c>
      <c r="D3788" s="17">
        <f>Électricité!S873</f>
        <v>0</v>
      </c>
      <c r="E3788" s="24" t="str">
        <f t="shared" si="121"/>
        <v>02/05/2019 05:00:00 PM</v>
      </c>
      <c r="F3788" s="23" t="str">
        <f t="shared" si="122"/>
        <v>Feb</v>
      </c>
    </row>
    <row r="3789" spans="1:6" x14ac:dyDescent="0.4">
      <c r="A3789" s="19">
        <f>Électricité!N874</f>
        <v>43501</v>
      </c>
      <c r="B3789" s="18">
        <f>Électricité!O874</f>
        <v>0.75000000000000011</v>
      </c>
      <c r="C3789" s="17">
        <f>Électricité!P874</f>
        <v>0</v>
      </c>
      <c r="D3789" s="17">
        <f>Électricité!S874</f>
        <v>0</v>
      </c>
      <c r="E3789" s="24" t="str">
        <f t="shared" si="121"/>
        <v>02/05/2019 06:00:00 PM</v>
      </c>
      <c r="F3789" s="23" t="str">
        <f t="shared" si="122"/>
        <v>Feb</v>
      </c>
    </row>
    <row r="3790" spans="1:6" x14ac:dyDescent="0.4">
      <c r="A3790" s="19">
        <f>Électricité!N875</f>
        <v>43501</v>
      </c>
      <c r="B3790" s="18">
        <f>Électricité!O875</f>
        <v>0.79166666666666674</v>
      </c>
      <c r="C3790" s="17">
        <f>Électricité!P875</f>
        <v>0</v>
      </c>
      <c r="D3790" s="17">
        <f>Électricité!S875</f>
        <v>0</v>
      </c>
      <c r="E3790" s="24" t="str">
        <f t="shared" si="121"/>
        <v>02/05/2019 07:00:00 PM</v>
      </c>
      <c r="F3790" s="23" t="str">
        <f t="shared" si="122"/>
        <v>Feb</v>
      </c>
    </row>
    <row r="3791" spans="1:6" x14ac:dyDescent="0.4">
      <c r="A3791" s="19">
        <f>Électricité!N876</f>
        <v>43501</v>
      </c>
      <c r="B3791" s="18">
        <f>Électricité!O876</f>
        <v>0.83333333333333337</v>
      </c>
      <c r="C3791" s="17">
        <f>Électricité!P876</f>
        <v>0</v>
      </c>
      <c r="D3791" s="17">
        <f>Électricité!S876</f>
        <v>0</v>
      </c>
      <c r="E3791" s="24" t="str">
        <f t="shared" si="121"/>
        <v>02/05/2019 08:00:00 PM</v>
      </c>
      <c r="F3791" s="23" t="str">
        <f t="shared" si="122"/>
        <v>Feb</v>
      </c>
    </row>
    <row r="3792" spans="1:6" x14ac:dyDescent="0.4">
      <c r="A3792" s="19">
        <f>Électricité!N877</f>
        <v>43501</v>
      </c>
      <c r="B3792" s="18">
        <f>Électricité!O877</f>
        <v>0.87500000000000011</v>
      </c>
      <c r="C3792" s="17">
        <f>Électricité!P877</f>
        <v>0</v>
      </c>
      <c r="D3792" s="17">
        <f>Électricité!S877</f>
        <v>0</v>
      </c>
      <c r="E3792" s="24" t="str">
        <f t="shared" si="121"/>
        <v>02/05/2019 09:00:00 PM</v>
      </c>
      <c r="F3792" s="23" t="str">
        <f t="shared" si="122"/>
        <v>Feb</v>
      </c>
    </row>
    <row r="3793" spans="1:6" x14ac:dyDescent="0.4">
      <c r="A3793" s="19">
        <f>Électricité!N878</f>
        <v>43501</v>
      </c>
      <c r="B3793" s="18">
        <f>Électricité!O878</f>
        <v>0.91666666666666674</v>
      </c>
      <c r="C3793" s="17">
        <f>Électricité!P878</f>
        <v>0</v>
      </c>
      <c r="D3793" s="17">
        <f>Électricité!S878</f>
        <v>0</v>
      </c>
      <c r="E3793" s="24" t="str">
        <f t="shared" si="121"/>
        <v>02/05/2019 10:00:00 PM</v>
      </c>
      <c r="F3793" s="23" t="str">
        <f t="shared" si="122"/>
        <v>Feb</v>
      </c>
    </row>
    <row r="3794" spans="1:6" x14ac:dyDescent="0.4">
      <c r="A3794" s="19">
        <f>Électricité!N879</f>
        <v>43501</v>
      </c>
      <c r="B3794" s="18">
        <f>Électricité!O879</f>
        <v>0.95833333333333337</v>
      </c>
      <c r="C3794" s="17">
        <f>Électricité!P879</f>
        <v>0</v>
      </c>
      <c r="D3794" s="17">
        <f>Électricité!S879</f>
        <v>0</v>
      </c>
      <c r="E3794" s="24" t="str">
        <f t="shared" si="121"/>
        <v>02/05/2019 11:00:00 PM</v>
      </c>
      <c r="F3794" s="23" t="str">
        <f t="shared" si="122"/>
        <v>Feb</v>
      </c>
    </row>
    <row r="3795" spans="1:6" x14ac:dyDescent="0.4">
      <c r="A3795" s="19">
        <f>Électricité!N880</f>
        <v>43502</v>
      </c>
      <c r="B3795" s="18">
        <f>Électricité!O880</f>
        <v>3.1225022567582528E-17</v>
      </c>
      <c r="C3795" s="17">
        <f>Électricité!P880</f>
        <v>0</v>
      </c>
      <c r="D3795" s="17">
        <f>Électricité!S880</f>
        <v>0</v>
      </c>
      <c r="E3795" s="24" t="str">
        <f t="shared" si="121"/>
        <v>02/06/2019 12:00:00 AM</v>
      </c>
      <c r="F3795" s="23" t="str">
        <f t="shared" si="122"/>
        <v>Feb</v>
      </c>
    </row>
    <row r="3796" spans="1:6" x14ac:dyDescent="0.4">
      <c r="A3796" s="19">
        <f>Électricité!N881</f>
        <v>43502</v>
      </c>
      <c r="B3796" s="18">
        <f>Électricité!O881</f>
        <v>4.1666666666666699E-2</v>
      </c>
      <c r="C3796" s="17">
        <f>Électricité!P881</f>
        <v>0</v>
      </c>
      <c r="D3796" s="17">
        <f>Électricité!S881</f>
        <v>0</v>
      </c>
      <c r="E3796" s="24" t="str">
        <f t="shared" si="121"/>
        <v>02/06/2019 01:00:00 AM</v>
      </c>
      <c r="F3796" s="23" t="str">
        <f t="shared" si="122"/>
        <v>Feb</v>
      </c>
    </row>
    <row r="3797" spans="1:6" x14ac:dyDescent="0.4">
      <c r="A3797" s="19">
        <f>Électricité!N882</f>
        <v>43502</v>
      </c>
      <c r="B3797" s="18">
        <f>Électricité!O882</f>
        <v>8.333333333333337E-2</v>
      </c>
      <c r="C3797" s="17">
        <f>Électricité!P882</f>
        <v>0</v>
      </c>
      <c r="D3797" s="17">
        <f>Électricité!S882</f>
        <v>0</v>
      </c>
      <c r="E3797" s="24" t="str">
        <f t="shared" si="121"/>
        <v>02/06/2019 02:00:00 AM</v>
      </c>
      <c r="F3797" s="23" t="str">
        <f t="shared" si="122"/>
        <v>Feb</v>
      </c>
    </row>
    <row r="3798" spans="1:6" x14ac:dyDescent="0.4">
      <c r="A3798" s="19">
        <f>Électricité!N883</f>
        <v>43502</v>
      </c>
      <c r="B3798" s="18">
        <f>Électricité!O883</f>
        <v>0.12500000000000006</v>
      </c>
      <c r="C3798" s="17">
        <f>Électricité!P883</f>
        <v>0</v>
      </c>
      <c r="D3798" s="17">
        <f>Électricité!S883</f>
        <v>0</v>
      </c>
      <c r="E3798" s="24" t="str">
        <f t="shared" si="121"/>
        <v>02/06/2019 03:00:00 AM</v>
      </c>
      <c r="F3798" s="23" t="str">
        <f t="shared" si="122"/>
        <v>Feb</v>
      </c>
    </row>
    <row r="3799" spans="1:6" x14ac:dyDescent="0.4">
      <c r="A3799" s="19">
        <f>Électricité!N884</f>
        <v>43502</v>
      </c>
      <c r="B3799" s="18">
        <f>Électricité!O884</f>
        <v>0.16666666666666669</v>
      </c>
      <c r="C3799" s="17">
        <f>Électricité!P884</f>
        <v>0</v>
      </c>
      <c r="D3799" s="17">
        <f>Électricité!S884</f>
        <v>0</v>
      </c>
      <c r="E3799" s="24" t="str">
        <f t="shared" si="121"/>
        <v>02/06/2019 04:00:00 AM</v>
      </c>
      <c r="F3799" s="23" t="str">
        <f t="shared" si="122"/>
        <v>Feb</v>
      </c>
    </row>
    <row r="3800" spans="1:6" x14ac:dyDescent="0.4">
      <c r="A3800" s="19">
        <f>Électricité!N885</f>
        <v>43502</v>
      </c>
      <c r="B3800" s="18">
        <f>Électricité!O885</f>
        <v>0.20833333333333337</v>
      </c>
      <c r="C3800" s="17">
        <f>Électricité!P885</f>
        <v>0</v>
      </c>
      <c r="D3800" s="17">
        <f>Électricité!S885</f>
        <v>0</v>
      </c>
      <c r="E3800" s="24" t="str">
        <f t="shared" si="121"/>
        <v>02/06/2019 05:00:00 AM</v>
      </c>
      <c r="F3800" s="23" t="str">
        <f t="shared" si="122"/>
        <v>Feb</v>
      </c>
    </row>
    <row r="3801" spans="1:6" x14ac:dyDescent="0.4">
      <c r="A3801" s="19">
        <f>Électricité!N886</f>
        <v>43502</v>
      </c>
      <c r="B3801" s="18">
        <f>Électricité!O886</f>
        <v>0.25</v>
      </c>
      <c r="C3801" s="17">
        <f>Électricité!P886</f>
        <v>0</v>
      </c>
      <c r="D3801" s="17">
        <f>Électricité!S886</f>
        <v>0</v>
      </c>
      <c r="E3801" s="24" t="str">
        <f t="shared" si="121"/>
        <v>02/06/2019 06:00:00 AM</v>
      </c>
      <c r="F3801" s="23" t="str">
        <f t="shared" si="122"/>
        <v>Feb</v>
      </c>
    </row>
    <row r="3802" spans="1:6" x14ac:dyDescent="0.4">
      <c r="A3802" s="19">
        <f>Électricité!N887</f>
        <v>43502</v>
      </c>
      <c r="B3802" s="18">
        <f>Électricité!O887</f>
        <v>0.29166666666666669</v>
      </c>
      <c r="C3802" s="17">
        <f>Électricité!P887</f>
        <v>0</v>
      </c>
      <c r="D3802" s="17">
        <f>Électricité!S887</f>
        <v>0</v>
      </c>
      <c r="E3802" s="24" t="str">
        <f t="shared" si="121"/>
        <v>02/06/2019 07:00:00 AM</v>
      </c>
      <c r="F3802" s="23" t="str">
        <f t="shared" si="122"/>
        <v>Feb</v>
      </c>
    </row>
    <row r="3803" spans="1:6" x14ac:dyDescent="0.4">
      <c r="A3803" s="19">
        <f>Électricité!N888</f>
        <v>43502</v>
      </c>
      <c r="B3803" s="18">
        <f>Électricité!O888</f>
        <v>0.33333333333333337</v>
      </c>
      <c r="C3803" s="17">
        <f>Électricité!P888</f>
        <v>0</v>
      </c>
      <c r="D3803" s="17">
        <f>Électricité!S888</f>
        <v>0</v>
      </c>
      <c r="E3803" s="24" t="str">
        <f t="shared" si="121"/>
        <v>02/06/2019 08:00:00 AM</v>
      </c>
      <c r="F3803" s="23" t="str">
        <f t="shared" si="122"/>
        <v>Feb</v>
      </c>
    </row>
    <row r="3804" spans="1:6" x14ac:dyDescent="0.4">
      <c r="A3804" s="19">
        <f>Électricité!N889</f>
        <v>43502</v>
      </c>
      <c r="B3804" s="18">
        <f>Électricité!O889</f>
        <v>0.375</v>
      </c>
      <c r="C3804" s="17">
        <f>Électricité!P889</f>
        <v>0</v>
      </c>
      <c r="D3804" s="17">
        <f>Électricité!S889</f>
        <v>0</v>
      </c>
      <c r="E3804" s="24" t="str">
        <f t="shared" si="121"/>
        <v>02/06/2019 09:00:00 AM</v>
      </c>
      <c r="F3804" s="23" t="str">
        <f t="shared" si="122"/>
        <v>Feb</v>
      </c>
    </row>
    <row r="3805" spans="1:6" x14ac:dyDescent="0.4">
      <c r="A3805" s="19">
        <f>Électricité!N890</f>
        <v>43502</v>
      </c>
      <c r="B3805" s="18">
        <f>Électricité!O890</f>
        <v>0.41666666666666669</v>
      </c>
      <c r="C3805" s="17">
        <f>Électricité!P890</f>
        <v>0</v>
      </c>
      <c r="D3805" s="17">
        <f>Électricité!S890</f>
        <v>0</v>
      </c>
      <c r="E3805" s="24" t="str">
        <f t="shared" si="121"/>
        <v>02/06/2019 10:00:00 AM</v>
      </c>
      <c r="F3805" s="23" t="str">
        <f t="shared" si="122"/>
        <v>Feb</v>
      </c>
    </row>
    <row r="3806" spans="1:6" x14ac:dyDescent="0.4">
      <c r="A3806" s="19">
        <f>Électricité!N891</f>
        <v>43502</v>
      </c>
      <c r="B3806" s="18">
        <f>Électricité!O891</f>
        <v>0.45833333333333337</v>
      </c>
      <c r="C3806" s="17">
        <f>Électricité!P891</f>
        <v>0</v>
      </c>
      <c r="D3806" s="17">
        <f>Électricité!S891</f>
        <v>0</v>
      </c>
      <c r="E3806" s="24" t="str">
        <f t="shared" si="121"/>
        <v>02/06/2019 11:00:00 AM</v>
      </c>
      <c r="F3806" s="23" t="str">
        <f t="shared" si="122"/>
        <v>Feb</v>
      </c>
    </row>
    <row r="3807" spans="1:6" x14ac:dyDescent="0.4">
      <c r="A3807" s="19">
        <f>Électricité!N892</f>
        <v>43502</v>
      </c>
      <c r="B3807" s="18">
        <f>Électricité!O892</f>
        <v>0.50000000000000011</v>
      </c>
      <c r="C3807" s="17">
        <f>Électricité!P892</f>
        <v>0</v>
      </c>
      <c r="D3807" s="17">
        <f>Électricité!S892</f>
        <v>0</v>
      </c>
      <c r="E3807" s="24" t="str">
        <f t="shared" si="121"/>
        <v>02/06/2019 12:00:00 PM</v>
      </c>
      <c r="F3807" s="23" t="str">
        <f t="shared" si="122"/>
        <v>Feb</v>
      </c>
    </row>
    <row r="3808" spans="1:6" x14ac:dyDescent="0.4">
      <c r="A3808" s="19">
        <f>Électricité!N893</f>
        <v>43502</v>
      </c>
      <c r="B3808" s="18">
        <f>Électricité!O893</f>
        <v>0.54166666666666674</v>
      </c>
      <c r="C3808" s="17">
        <f>Électricité!P893</f>
        <v>0</v>
      </c>
      <c r="D3808" s="17">
        <f>Électricité!S893</f>
        <v>0</v>
      </c>
      <c r="E3808" s="24" t="str">
        <f t="shared" si="121"/>
        <v>02/06/2019 01:00:00 PM</v>
      </c>
      <c r="F3808" s="23" t="str">
        <f t="shared" si="122"/>
        <v>Feb</v>
      </c>
    </row>
    <row r="3809" spans="1:6" x14ac:dyDescent="0.4">
      <c r="A3809" s="19">
        <f>Électricité!N894</f>
        <v>43502</v>
      </c>
      <c r="B3809" s="18">
        <f>Électricité!O894</f>
        <v>0.58333333333333337</v>
      </c>
      <c r="C3809" s="17">
        <f>Électricité!P894</f>
        <v>0</v>
      </c>
      <c r="D3809" s="17">
        <f>Électricité!S894</f>
        <v>0</v>
      </c>
      <c r="E3809" s="24" t="str">
        <f t="shared" si="121"/>
        <v>02/06/2019 02:00:00 PM</v>
      </c>
      <c r="F3809" s="23" t="str">
        <f t="shared" si="122"/>
        <v>Feb</v>
      </c>
    </row>
    <row r="3810" spans="1:6" x14ac:dyDescent="0.4">
      <c r="A3810" s="19">
        <f>Électricité!N895</f>
        <v>43502</v>
      </c>
      <c r="B3810" s="18">
        <f>Électricité!O895</f>
        <v>0.62500000000000011</v>
      </c>
      <c r="C3810" s="17">
        <f>Électricité!P895</f>
        <v>0</v>
      </c>
      <c r="D3810" s="17">
        <f>Électricité!S895</f>
        <v>0</v>
      </c>
      <c r="E3810" s="24" t="str">
        <f t="shared" si="121"/>
        <v>02/06/2019 03:00:00 PM</v>
      </c>
      <c r="F3810" s="23" t="str">
        <f t="shared" si="122"/>
        <v>Feb</v>
      </c>
    </row>
    <row r="3811" spans="1:6" x14ac:dyDescent="0.4">
      <c r="A3811" s="19">
        <f>Électricité!N896</f>
        <v>43502</v>
      </c>
      <c r="B3811" s="18">
        <f>Électricité!O896</f>
        <v>0.66666666666666674</v>
      </c>
      <c r="C3811" s="17">
        <f>Électricité!P896</f>
        <v>0</v>
      </c>
      <c r="D3811" s="17">
        <f>Électricité!S896</f>
        <v>0</v>
      </c>
      <c r="E3811" s="24" t="str">
        <f t="shared" si="121"/>
        <v>02/06/2019 04:00:00 PM</v>
      </c>
      <c r="F3811" s="23" t="str">
        <f t="shared" si="122"/>
        <v>Feb</v>
      </c>
    </row>
    <row r="3812" spans="1:6" x14ac:dyDescent="0.4">
      <c r="A3812" s="19">
        <f>Électricité!N897</f>
        <v>43502</v>
      </c>
      <c r="B3812" s="18">
        <f>Électricité!O897</f>
        <v>0.70833333333333337</v>
      </c>
      <c r="C3812" s="17">
        <f>Électricité!P897</f>
        <v>0</v>
      </c>
      <c r="D3812" s="17">
        <f>Électricité!S897</f>
        <v>0</v>
      </c>
      <c r="E3812" s="24" t="str">
        <f t="shared" si="121"/>
        <v>02/06/2019 05:00:00 PM</v>
      </c>
      <c r="F3812" s="23" t="str">
        <f t="shared" si="122"/>
        <v>Feb</v>
      </c>
    </row>
    <row r="3813" spans="1:6" x14ac:dyDescent="0.4">
      <c r="A3813" s="19">
        <f>Électricité!N898</f>
        <v>43502</v>
      </c>
      <c r="B3813" s="18">
        <f>Électricité!O898</f>
        <v>0.75000000000000011</v>
      </c>
      <c r="C3813" s="17">
        <f>Électricité!P898</f>
        <v>0</v>
      </c>
      <c r="D3813" s="17">
        <f>Électricité!S898</f>
        <v>0</v>
      </c>
      <c r="E3813" s="24" t="str">
        <f t="shared" si="121"/>
        <v>02/06/2019 06:00:00 PM</v>
      </c>
      <c r="F3813" s="23" t="str">
        <f t="shared" si="122"/>
        <v>Feb</v>
      </c>
    </row>
    <row r="3814" spans="1:6" x14ac:dyDescent="0.4">
      <c r="A3814" s="19">
        <f>Électricité!N899</f>
        <v>43502</v>
      </c>
      <c r="B3814" s="18">
        <f>Électricité!O899</f>
        <v>0.79166666666666674</v>
      </c>
      <c r="C3814" s="17">
        <f>Électricité!P899</f>
        <v>0</v>
      </c>
      <c r="D3814" s="17">
        <f>Électricité!S899</f>
        <v>0</v>
      </c>
      <c r="E3814" s="24" t="str">
        <f t="shared" si="121"/>
        <v>02/06/2019 07:00:00 PM</v>
      </c>
      <c r="F3814" s="23" t="str">
        <f t="shared" si="122"/>
        <v>Feb</v>
      </c>
    </row>
    <row r="3815" spans="1:6" x14ac:dyDescent="0.4">
      <c r="A3815" s="19">
        <f>Électricité!N900</f>
        <v>43502</v>
      </c>
      <c r="B3815" s="18">
        <f>Électricité!O900</f>
        <v>0.83333333333333337</v>
      </c>
      <c r="C3815" s="17">
        <f>Électricité!P900</f>
        <v>0</v>
      </c>
      <c r="D3815" s="17">
        <f>Électricité!S900</f>
        <v>0</v>
      </c>
      <c r="E3815" s="24" t="str">
        <f t="shared" si="121"/>
        <v>02/06/2019 08:00:00 PM</v>
      </c>
      <c r="F3815" s="23" t="str">
        <f t="shared" si="122"/>
        <v>Feb</v>
      </c>
    </row>
    <row r="3816" spans="1:6" x14ac:dyDescent="0.4">
      <c r="A3816" s="19">
        <f>Électricité!N901</f>
        <v>43502</v>
      </c>
      <c r="B3816" s="18">
        <f>Électricité!O901</f>
        <v>0.87500000000000011</v>
      </c>
      <c r="C3816" s="17">
        <f>Électricité!P901</f>
        <v>0</v>
      </c>
      <c r="D3816" s="17">
        <f>Électricité!S901</f>
        <v>0</v>
      </c>
      <c r="E3816" s="24" t="str">
        <f t="shared" si="121"/>
        <v>02/06/2019 09:00:00 PM</v>
      </c>
      <c r="F3816" s="23" t="str">
        <f t="shared" si="122"/>
        <v>Feb</v>
      </c>
    </row>
    <row r="3817" spans="1:6" x14ac:dyDescent="0.4">
      <c r="A3817" s="19">
        <f>Électricité!N902</f>
        <v>43502</v>
      </c>
      <c r="B3817" s="18">
        <f>Électricité!O902</f>
        <v>0.91666666666666674</v>
      </c>
      <c r="C3817" s="17">
        <f>Électricité!P902</f>
        <v>0</v>
      </c>
      <c r="D3817" s="17">
        <f>Électricité!S902</f>
        <v>0</v>
      </c>
      <c r="E3817" s="24" t="str">
        <f t="shared" si="121"/>
        <v>02/06/2019 10:00:00 PM</v>
      </c>
      <c r="F3817" s="23" t="str">
        <f t="shared" si="122"/>
        <v>Feb</v>
      </c>
    </row>
    <row r="3818" spans="1:6" x14ac:dyDescent="0.4">
      <c r="A3818" s="19">
        <f>Électricité!N903</f>
        <v>43502</v>
      </c>
      <c r="B3818" s="18">
        <f>Électricité!O903</f>
        <v>0.95833333333333337</v>
      </c>
      <c r="C3818" s="17">
        <f>Électricité!P903</f>
        <v>0</v>
      </c>
      <c r="D3818" s="17">
        <f>Électricité!S903</f>
        <v>0</v>
      </c>
      <c r="E3818" s="24" t="str">
        <f t="shared" si="121"/>
        <v>02/06/2019 11:00:00 PM</v>
      </c>
      <c r="F3818" s="23" t="str">
        <f t="shared" si="122"/>
        <v>Feb</v>
      </c>
    </row>
    <row r="3819" spans="1:6" x14ac:dyDescent="0.4">
      <c r="A3819" s="19">
        <f>Électricité!N904</f>
        <v>43503</v>
      </c>
      <c r="B3819" s="18">
        <f>Électricité!O904</f>
        <v>3.1225022567582528E-17</v>
      </c>
      <c r="C3819" s="17">
        <f>Électricité!P904</f>
        <v>0</v>
      </c>
      <c r="D3819" s="17">
        <f>Électricité!S904</f>
        <v>0</v>
      </c>
      <c r="E3819" s="24" t="str">
        <f t="shared" si="121"/>
        <v>02/07/2019 12:00:00 AM</v>
      </c>
      <c r="F3819" s="23" t="str">
        <f t="shared" si="122"/>
        <v>Feb</v>
      </c>
    </row>
    <row r="3820" spans="1:6" x14ac:dyDescent="0.4">
      <c r="A3820" s="19">
        <f>Électricité!N905</f>
        <v>43503</v>
      </c>
      <c r="B3820" s="18">
        <f>Électricité!O905</f>
        <v>4.1666666666666699E-2</v>
      </c>
      <c r="C3820" s="17">
        <f>Électricité!P905</f>
        <v>0</v>
      </c>
      <c r="D3820" s="17">
        <f>Électricité!S905</f>
        <v>0</v>
      </c>
      <c r="E3820" s="24" t="str">
        <f t="shared" si="121"/>
        <v>02/07/2019 01:00:00 AM</v>
      </c>
      <c r="F3820" s="23" t="str">
        <f t="shared" si="122"/>
        <v>Feb</v>
      </c>
    </row>
    <row r="3821" spans="1:6" x14ac:dyDescent="0.4">
      <c r="A3821" s="19">
        <f>Électricité!N906</f>
        <v>43503</v>
      </c>
      <c r="B3821" s="18">
        <f>Électricité!O906</f>
        <v>8.333333333333337E-2</v>
      </c>
      <c r="C3821" s="17">
        <f>Électricité!P906</f>
        <v>0</v>
      </c>
      <c r="D3821" s="17">
        <f>Électricité!S906</f>
        <v>0</v>
      </c>
      <c r="E3821" s="24" t="str">
        <f t="shared" si="121"/>
        <v>02/07/2019 02:00:00 AM</v>
      </c>
      <c r="F3821" s="23" t="str">
        <f t="shared" si="122"/>
        <v>Feb</v>
      </c>
    </row>
    <row r="3822" spans="1:6" x14ac:dyDescent="0.4">
      <c r="A3822" s="19">
        <f>Électricité!N907</f>
        <v>43503</v>
      </c>
      <c r="B3822" s="18">
        <f>Électricité!O907</f>
        <v>0.12500000000000006</v>
      </c>
      <c r="C3822" s="17">
        <f>Électricité!P907</f>
        <v>0</v>
      </c>
      <c r="D3822" s="17">
        <f>Électricité!S907</f>
        <v>0</v>
      </c>
      <c r="E3822" s="24" t="str">
        <f t="shared" si="121"/>
        <v>02/07/2019 03:00:00 AM</v>
      </c>
      <c r="F3822" s="23" t="str">
        <f t="shared" si="122"/>
        <v>Feb</v>
      </c>
    </row>
    <row r="3823" spans="1:6" x14ac:dyDescent="0.4">
      <c r="A3823" s="19">
        <f>Électricité!N908</f>
        <v>43503</v>
      </c>
      <c r="B3823" s="18">
        <f>Électricité!O908</f>
        <v>0.16666666666666669</v>
      </c>
      <c r="C3823" s="17">
        <f>Électricité!P908</f>
        <v>0</v>
      </c>
      <c r="D3823" s="17">
        <f>Électricité!S908</f>
        <v>0</v>
      </c>
      <c r="E3823" s="24" t="str">
        <f t="shared" si="121"/>
        <v>02/07/2019 04:00:00 AM</v>
      </c>
      <c r="F3823" s="23" t="str">
        <f t="shared" si="122"/>
        <v>Feb</v>
      </c>
    </row>
    <row r="3824" spans="1:6" x14ac:dyDescent="0.4">
      <c r="A3824" s="19">
        <f>Électricité!N909</f>
        <v>43503</v>
      </c>
      <c r="B3824" s="18">
        <f>Électricité!O909</f>
        <v>0.20833333333333337</v>
      </c>
      <c r="C3824" s="17">
        <f>Électricité!P909</f>
        <v>0</v>
      </c>
      <c r="D3824" s="17">
        <f>Électricité!S909</f>
        <v>0</v>
      </c>
      <c r="E3824" s="24" t="str">
        <f t="shared" si="121"/>
        <v>02/07/2019 05:00:00 AM</v>
      </c>
      <c r="F3824" s="23" t="str">
        <f t="shared" si="122"/>
        <v>Feb</v>
      </c>
    </row>
    <row r="3825" spans="1:6" x14ac:dyDescent="0.4">
      <c r="A3825" s="19">
        <f>Électricité!N910</f>
        <v>43503</v>
      </c>
      <c r="B3825" s="18">
        <f>Électricité!O910</f>
        <v>0.25</v>
      </c>
      <c r="C3825" s="17">
        <f>Électricité!P910</f>
        <v>0</v>
      </c>
      <c r="D3825" s="17">
        <f>Électricité!S910</f>
        <v>0</v>
      </c>
      <c r="E3825" s="24" t="str">
        <f t="shared" si="121"/>
        <v>02/07/2019 06:00:00 AM</v>
      </c>
      <c r="F3825" s="23" t="str">
        <f t="shared" si="122"/>
        <v>Feb</v>
      </c>
    </row>
    <row r="3826" spans="1:6" x14ac:dyDescent="0.4">
      <c r="A3826" s="19">
        <f>Électricité!N911</f>
        <v>43503</v>
      </c>
      <c r="B3826" s="18">
        <f>Électricité!O911</f>
        <v>0.29166666666666669</v>
      </c>
      <c r="C3826" s="17">
        <f>Électricité!P911</f>
        <v>0</v>
      </c>
      <c r="D3826" s="17">
        <f>Électricité!S911</f>
        <v>0</v>
      </c>
      <c r="E3826" s="24" t="str">
        <f t="shared" si="121"/>
        <v>02/07/2019 07:00:00 AM</v>
      </c>
      <c r="F3826" s="23" t="str">
        <f t="shared" si="122"/>
        <v>Feb</v>
      </c>
    </row>
    <row r="3827" spans="1:6" x14ac:dyDescent="0.4">
      <c r="A3827" s="19">
        <f>Électricité!N912</f>
        <v>43503</v>
      </c>
      <c r="B3827" s="18">
        <f>Électricité!O912</f>
        <v>0.33333333333333337</v>
      </c>
      <c r="C3827" s="17">
        <f>Électricité!P912</f>
        <v>0</v>
      </c>
      <c r="D3827" s="17">
        <f>Électricité!S912</f>
        <v>0</v>
      </c>
      <c r="E3827" s="24" t="str">
        <f t="shared" si="121"/>
        <v>02/07/2019 08:00:00 AM</v>
      </c>
      <c r="F3827" s="23" t="str">
        <f t="shared" si="122"/>
        <v>Feb</v>
      </c>
    </row>
    <row r="3828" spans="1:6" x14ac:dyDescent="0.4">
      <c r="A3828" s="19">
        <f>Électricité!N913</f>
        <v>43503</v>
      </c>
      <c r="B3828" s="18">
        <f>Électricité!O913</f>
        <v>0.375</v>
      </c>
      <c r="C3828" s="17">
        <f>Électricité!P913</f>
        <v>0</v>
      </c>
      <c r="D3828" s="17">
        <f>Électricité!S913</f>
        <v>0</v>
      </c>
      <c r="E3828" s="24" t="str">
        <f t="shared" ref="E3828:E3891" si="123">CONCATENATE(TEXT(A3828,"mm/dd/yyyy")," ",TEXT(B3828,"hh:mm:ss AM/PM"))</f>
        <v>02/07/2019 09:00:00 AM</v>
      </c>
      <c r="F3828" s="23" t="str">
        <f t="shared" si="122"/>
        <v>Feb</v>
      </c>
    </row>
    <row r="3829" spans="1:6" x14ac:dyDescent="0.4">
      <c r="A3829" s="19">
        <f>Électricité!N914</f>
        <v>43503</v>
      </c>
      <c r="B3829" s="18">
        <f>Électricité!O914</f>
        <v>0.41666666666666669</v>
      </c>
      <c r="C3829" s="17">
        <f>Électricité!P914</f>
        <v>0</v>
      </c>
      <c r="D3829" s="17">
        <f>Électricité!S914</f>
        <v>0</v>
      </c>
      <c r="E3829" s="24" t="str">
        <f t="shared" si="123"/>
        <v>02/07/2019 10:00:00 AM</v>
      </c>
      <c r="F3829" s="23" t="str">
        <f t="shared" si="122"/>
        <v>Feb</v>
      </c>
    </row>
    <row r="3830" spans="1:6" x14ac:dyDescent="0.4">
      <c r="A3830" s="19">
        <f>Électricité!N915</f>
        <v>43503</v>
      </c>
      <c r="B3830" s="18">
        <f>Électricité!O915</f>
        <v>0.45833333333333337</v>
      </c>
      <c r="C3830" s="17">
        <f>Électricité!P915</f>
        <v>0</v>
      </c>
      <c r="D3830" s="17">
        <f>Électricité!S915</f>
        <v>0</v>
      </c>
      <c r="E3830" s="24" t="str">
        <f t="shared" si="123"/>
        <v>02/07/2019 11:00:00 AM</v>
      </c>
      <c r="F3830" s="23" t="str">
        <f t="shared" si="122"/>
        <v>Feb</v>
      </c>
    </row>
    <row r="3831" spans="1:6" x14ac:dyDescent="0.4">
      <c r="A3831" s="19">
        <f>Électricité!N916</f>
        <v>43503</v>
      </c>
      <c r="B3831" s="18">
        <f>Électricité!O916</f>
        <v>0.50000000000000011</v>
      </c>
      <c r="C3831" s="17">
        <f>Électricité!P916</f>
        <v>0</v>
      </c>
      <c r="D3831" s="17">
        <f>Électricité!S916</f>
        <v>0</v>
      </c>
      <c r="E3831" s="24" t="str">
        <f t="shared" si="123"/>
        <v>02/07/2019 12:00:00 PM</v>
      </c>
      <c r="F3831" s="23" t="str">
        <f t="shared" si="122"/>
        <v>Feb</v>
      </c>
    </row>
    <row r="3832" spans="1:6" x14ac:dyDescent="0.4">
      <c r="A3832" s="19">
        <f>Électricité!N917</f>
        <v>43503</v>
      </c>
      <c r="B3832" s="18">
        <f>Électricité!O917</f>
        <v>0.54166666666666674</v>
      </c>
      <c r="C3832" s="17">
        <f>Électricité!P917</f>
        <v>0</v>
      </c>
      <c r="D3832" s="17">
        <f>Électricité!S917</f>
        <v>0</v>
      </c>
      <c r="E3832" s="24" t="str">
        <f t="shared" si="123"/>
        <v>02/07/2019 01:00:00 PM</v>
      </c>
      <c r="F3832" s="23" t="str">
        <f t="shared" si="122"/>
        <v>Feb</v>
      </c>
    </row>
    <row r="3833" spans="1:6" x14ac:dyDescent="0.4">
      <c r="A3833" s="19">
        <f>Électricité!N918</f>
        <v>43503</v>
      </c>
      <c r="B3833" s="18">
        <f>Électricité!O918</f>
        <v>0.58333333333333337</v>
      </c>
      <c r="C3833" s="17">
        <f>Électricité!P918</f>
        <v>0</v>
      </c>
      <c r="D3833" s="17">
        <f>Électricité!S918</f>
        <v>0</v>
      </c>
      <c r="E3833" s="24" t="str">
        <f t="shared" si="123"/>
        <v>02/07/2019 02:00:00 PM</v>
      </c>
      <c r="F3833" s="23" t="str">
        <f t="shared" si="122"/>
        <v>Feb</v>
      </c>
    </row>
    <row r="3834" spans="1:6" x14ac:dyDescent="0.4">
      <c r="A3834" s="19">
        <f>Électricité!N919</f>
        <v>43503</v>
      </c>
      <c r="B3834" s="18">
        <f>Électricité!O919</f>
        <v>0.62500000000000011</v>
      </c>
      <c r="C3834" s="17">
        <f>Électricité!P919</f>
        <v>0</v>
      </c>
      <c r="D3834" s="17">
        <f>Électricité!S919</f>
        <v>0</v>
      </c>
      <c r="E3834" s="24" t="str">
        <f t="shared" si="123"/>
        <v>02/07/2019 03:00:00 PM</v>
      </c>
      <c r="F3834" s="23" t="str">
        <f t="shared" si="122"/>
        <v>Feb</v>
      </c>
    </row>
    <row r="3835" spans="1:6" x14ac:dyDescent="0.4">
      <c r="A3835" s="19">
        <f>Électricité!N920</f>
        <v>43503</v>
      </c>
      <c r="B3835" s="18">
        <f>Électricité!O920</f>
        <v>0.66666666666666674</v>
      </c>
      <c r="C3835" s="17">
        <f>Électricité!P920</f>
        <v>0</v>
      </c>
      <c r="D3835" s="17">
        <f>Électricité!S920</f>
        <v>0</v>
      </c>
      <c r="E3835" s="24" t="str">
        <f t="shared" si="123"/>
        <v>02/07/2019 04:00:00 PM</v>
      </c>
      <c r="F3835" s="23" t="str">
        <f t="shared" si="122"/>
        <v>Feb</v>
      </c>
    </row>
    <row r="3836" spans="1:6" x14ac:dyDescent="0.4">
      <c r="A3836" s="19">
        <f>Électricité!N921</f>
        <v>43503</v>
      </c>
      <c r="B3836" s="18">
        <f>Électricité!O921</f>
        <v>0.70833333333333337</v>
      </c>
      <c r="C3836" s="17">
        <f>Électricité!P921</f>
        <v>0</v>
      </c>
      <c r="D3836" s="17">
        <f>Électricité!S921</f>
        <v>0</v>
      </c>
      <c r="E3836" s="24" t="str">
        <f t="shared" si="123"/>
        <v>02/07/2019 05:00:00 PM</v>
      </c>
      <c r="F3836" s="23" t="str">
        <f t="shared" si="122"/>
        <v>Feb</v>
      </c>
    </row>
    <row r="3837" spans="1:6" x14ac:dyDescent="0.4">
      <c r="A3837" s="19">
        <f>Électricité!N922</f>
        <v>43503</v>
      </c>
      <c r="B3837" s="18">
        <f>Électricité!O922</f>
        <v>0.75000000000000011</v>
      </c>
      <c r="C3837" s="17">
        <f>Électricité!P922</f>
        <v>0</v>
      </c>
      <c r="D3837" s="17">
        <f>Électricité!S922</f>
        <v>0</v>
      </c>
      <c r="E3837" s="24" t="str">
        <f t="shared" si="123"/>
        <v>02/07/2019 06:00:00 PM</v>
      </c>
      <c r="F3837" s="23" t="str">
        <f t="shared" si="122"/>
        <v>Feb</v>
      </c>
    </row>
    <row r="3838" spans="1:6" x14ac:dyDescent="0.4">
      <c r="A3838" s="19">
        <f>Électricité!N923</f>
        <v>43503</v>
      </c>
      <c r="B3838" s="18">
        <f>Électricité!O923</f>
        <v>0.79166666666666674</v>
      </c>
      <c r="C3838" s="17">
        <f>Électricité!P923</f>
        <v>0</v>
      </c>
      <c r="D3838" s="17">
        <f>Électricité!S923</f>
        <v>0</v>
      </c>
      <c r="E3838" s="24" t="str">
        <f t="shared" si="123"/>
        <v>02/07/2019 07:00:00 PM</v>
      </c>
      <c r="F3838" s="23" t="str">
        <f t="shared" si="122"/>
        <v>Feb</v>
      </c>
    </row>
    <row r="3839" spans="1:6" x14ac:dyDescent="0.4">
      <c r="A3839" s="19">
        <f>Électricité!N924</f>
        <v>43503</v>
      </c>
      <c r="B3839" s="18">
        <f>Électricité!O924</f>
        <v>0.83333333333333337</v>
      </c>
      <c r="C3839" s="17">
        <f>Électricité!P924</f>
        <v>0</v>
      </c>
      <c r="D3839" s="17">
        <f>Électricité!S924</f>
        <v>0</v>
      </c>
      <c r="E3839" s="24" t="str">
        <f t="shared" si="123"/>
        <v>02/07/2019 08:00:00 PM</v>
      </c>
      <c r="F3839" s="23" t="str">
        <f t="shared" si="122"/>
        <v>Feb</v>
      </c>
    </row>
    <row r="3840" spans="1:6" x14ac:dyDescent="0.4">
      <c r="A3840" s="19">
        <f>Électricité!N925</f>
        <v>43503</v>
      </c>
      <c r="B3840" s="18">
        <f>Électricité!O925</f>
        <v>0.87500000000000011</v>
      </c>
      <c r="C3840" s="17">
        <f>Électricité!P925</f>
        <v>0</v>
      </c>
      <c r="D3840" s="17">
        <f>Électricité!S925</f>
        <v>0</v>
      </c>
      <c r="E3840" s="24" t="str">
        <f t="shared" si="123"/>
        <v>02/07/2019 09:00:00 PM</v>
      </c>
      <c r="F3840" s="23" t="str">
        <f t="shared" si="122"/>
        <v>Feb</v>
      </c>
    </row>
    <row r="3841" spans="1:6" x14ac:dyDescent="0.4">
      <c r="A3841" s="19">
        <f>Électricité!N926</f>
        <v>43503</v>
      </c>
      <c r="B3841" s="18">
        <f>Électricité!O926</f>
        <v>0.91666666666666674</v>
      </c>
      <c r="C3841" s="17">
        <f>Électricité!P926</f>
        <v>0</v>
      </c>
      <c r="D3841" s="17">
        <f>Électricité!S926</f>
        <v>0</v>
      </c>
      <c r="E3841" s="24" t="str">
        <f t="shared" si="123"/>
        <v>02/07/2019 10:00:00 PM</v>
      </c>
      <c r="F3841" s="23" t="str">
        <f t="shared" si="122"/>
        <v>Feb</v>
      </c>
    </row>
    <row r="3842" spans="1:6" x14ac:dyDescent="0.4">
      <c r="A3842" s="19">
        <f>Électricité!N927</f>
        <v>43503</v>
      </c>
      <c r="B3842" s="18">
        <f>Électricité!O927</f>
        <v>0.95833333333333337</v>
      </c>
      <c r="C3842" s="17">
        <f>Électricité!P927</f>
        <v>0</v>
      </c>
      <c r="D3842" s="17">
        <f>Électricité!S927</f>
        <v>0</v>
      </c>
      <c r="E3842" s="24" t="str">
        <f t="shared" si="123"/>
        <v>02/07/2019 11:00:00 PM</v>
      </c>
      <c r="F3842" s="23" t="str">
        <f t="shared" si="122"/>
        <v>Feb</v>
      </c>
    </row>
    <row r="3843" spans="1:6" x14ac:dyDescent="0.4">
      <c r="A3843" s="19">
        <f>Électricité!N928</f>
        <v>43504</v>
      </c>
      <c r="B3843" s="18">
        <f>Électricité!O928</f>
        <v>3.1225022567582528E-17</v>
      </c>
      <c r="C3843" s="17">
        <f>Électricité!P928</f>
        <v>0</v>
      </c>
      <c r="D3843" s="17">
        <f>Électricité!S928</f>
        <v>0</v>
      </c>
      <c r="E3843" s="24" t="str">
        <f t="shared" si="123"/>
        <v>02/08/2019 12:00:00 AM</v>
      </c>
      <c r="F3843" s="23" t="str">
        <f t="shared" ref="F3843:F3906" si="124">TEXT(A3843,"mmm")</f>
        <v>Feb</v>
      </c>
    </row>
    <row r="3844" spans="1:6" x14ac:dyDescent="0.4">
      <c r="A3844" s="19">
        <f>Électricité!N929</f>
        <v>43504</v>
      </c>
      <c r="B3844" s="18">
        <f>Électricité!O929</f>
        <v>4.1666666666666699E-2</v>
      </c>
      <c r="C3844" s="17">
        <f>Électricité!P929</f>
        <v>0</v>
      </c>
      <c r="D3844" s="17">
        <f>Électricité!S929</f>
        <v>0</v>
      </c>
      <c r="E3844" s="24" t="str">
        <f t="shared" si="123"/>
        <v>02/08/2019 01:00:00 AM</v>
      </c>
      <c r="F3844" s="23" t="str">
        <f t="shared" si="124"/>
        <v>Feb</v>
      </c>
    </row>
    <row r="3845" spans="1:6" x14ac:dyDescent="0.4">
      <c r="A3845" s="19">
        <f>Électricité!N930</f>
        <v>43504</v>
      </c>
      <c r="B3845" s="18">
        <f>Électricité!O930</f>
        <v>8.333333333333337E-2</v>
      </c>
      <c r="C3845" s="17">
        <f>Électricité!P930</f>
        <v>0</v>
      </c>
      <c r="D3845" s="17">
        <f>Électricité!S930</f>
        <v>0</v>
      </c>
      <c r="E3845" s="24" t="str">
        <f t="shared" si="123"/>
        <v>02/08/2019 02:00:00 AM</v>
      </c>
      <c r="F3845" s="23" t="str">
        <f t="shared" si="124"/>
        <v>Feb</v>
      </c>
    </row>
    <row r="3846" spans="1:6" x14ac:dyDescent="0.4">
      <c r="A3846" s="19">
        <f>Électricité!N931</f>
        <v>43504</v>
      </c>
      <c r="B3846" s="18">
        <f>Électricité!O931</f>
        <v>0.12500000000000006</v>
      </c>
      <c r="C3846" s="17">
        <f>Électricité!P931</f>
        <v>0</v>
      </c>
      <c r="D3846" s="17">
        <f>Électricité!S931</f>
        <v>0</v>
      </c>
      <c r="E3846" s="24" t="str">
        <f t="shared" si="123"/>
        <v>02/08/2019 03:00:00 AM</v>
      </c>
      <c r="F3846" s="23" t="str">
        <f t="shared" si="124"/>
        <v>Feb</v>
      </c>
    </row>
    <row r="3847" spans="1:6" x14ac:dyDescent="0.4">
      <c r="A3847" s="19">
        <f>Électricité!N932</f>
        <v>43504</v>
      </c>
      <c r="B3847" s="18">
        <f>Électricité!O932</f>
        <v>0.16666666666666669</v>
      </c>
      <c r="C3847" s="17">
        <f>Électricité!P932</f>
        <v>0</v>
      </c>
      <c r="D3847" s="17">
        <f>Électricité!S932</f>
        <v>0</v>
      </c>
      <c r="E3847" s="24" t="str">
        <f t="shared" si="123"/>
        <v>02/08/2019 04:00:00 AM</v>
      </c>
      <c r="F3847" s="23" t="str">
        <f t="shared" si="124"/>
        <v>Feb</v>
      </c>
    </row>
    <row r="3848" spans="1:6" x14ac:dyDescent="0.4">
      <c r="A3848" s="19">
        <f>Électricité!N933</f>
        <v>43504</v>
      </c>
      <c r="B3848" s="18">
        <f>Électricité!O933</f>
        <v>0.20833333333333337</v>
      </c>
      <c r="C3848" s="17">
        <f>Électricité!P933</f>
        <v>0</v>
      </c>
      <c r="D3848" s="17">
        <f>Électricité!S933</f>
        <v>0</v>
      </c>
      <c r="E3848" s="24" t="str">
        <f t="shared" si="123"/>
        <v>02/08/2019 05:00:00 AM</v>
      </c>
      <c r="F3848" s="23" t="str">
        <f t="shared" si="124"/>
        <v>Feb</v>
      </c>
    </row>
    <row r="3849" spans="1:6" x14ac:dyDescent="0.4">
      <c r="A3849" s="19">
        <f>Électricité!N934</f>
        <v>43504</v>
      </c>
      <c r="B3849" s="18">
        <f>Électricité!O934</f>
        <v>0.25</v>
      </c>
      <c r="C3849" s="17">
        <f>Électricité!P934</f>
        <v>0</v>
      </c>
      <c r="D3849" s="17">
        <f>Électricité!S934</f>
        <v>0</v>
      </c>
      <c r="E3849" s="24" t="str">
        <f t="shared" si="123"/>
        <v>02/08/2019 06:00:00 AM</v>
      </c>
      <c r="F3849" s="23" t="str">
        <f t="shared" si="124"/>
        <v>Feb</v>
      </c>
    </row>
    <row r="3850" spans="1:6" x14ac:dyDescent="0.4">
      <c r="A3850" s="19">
        <f>Électricité!N935</f>
        <v>43504</v>
      </c>
      <c r="B3850" s="18">
        <f>Électricité!O935</f>
        <v>0.29166666666666669</v>
      </c>
      <c r="C3850" s="17">
        <f>Électricité!P935</f>
        <v>0</v>
      </c>
      <c r="D3850" s="17">
        <f>Électricité!S935</f>
        <v>0</v>
      </c>
      <c r="E3850" s="24" t="str">
        <f t="shared" si="123"/>
        <v>02/08/2019 07:00:00 AM</v>
      </c>
      <c r="F3850" s="23" t="str">
        <f t="shared" si="124"/>
        <v>Feb</v>
      </c>
    </row>
    <row r="3851" spans="1:6" x14ac:dyDescent="0.4">
      <c r="A3851" s="19">
        <f>Électricité!N936</f>
        <v>43504</v>
      </c>
      <c r="B3851" s="18">
        <f>Électricité!O936</f>
        <v>0.33333333333333337</v>
      </c>
      <c r="C3851" s="17">
        <f>Électricité!P936</f>
        <v>0</v>
      </c>
      <c r="D3851" s="17">
        <f>Électricité!S936</f>
        <v>0</v>
      </c>
      <c r="E3851" s="24" t="str">
        <f t="shared" si="123"/>
        <v>02/08/2019 08:00:00 AM</v>
      </c>
      <c r="F3851" s="23" t="str">
        <f t="shared" si="124"/>
        <v>Feb</v>
      </c>
    </row>
    <row r="3852" spans="1:6" x14ac:dyDescent="0.4">
      <c r="A3852" s="19">
        <f>Électricité!N937</f>
        <v>43504</v>
      </c>
      <c r="B3852" s="18">
        <f>Électricité!O937</f>
        <v>0.375</v>
      </c>
      <c r="C3852" s="17">
        <f>Électricité!P937</f>
        <v>0</v>
      </c>
      <c r="D3852" s="17">
        <f>Électricité!S937</f>
        <v>0</v>
      </c>
      <c r="E3852" s="24" t="str">
        <f t="shared" si="123"/>
        <v>02/08/2019 09:00:00 AM</v>
      </c>
      <c r="F3852" s="23" t="str">
        <f t="shared" si="124"/>
        <v>Feb</v>
      </c>
    </row>
    <row r="3853" spans="1:6" x14ac:dyDescent="0.4">
      <c r="A3853" s="19">
        <f>Électricité!N938</f>
        <v>43504</v>
      </c>
      <c r="B3853" s="18">
        <f>Électricité!O938</f>
        <v>0.41666666666666669</v>
      </c>
      <c r="C3853" s="17">
        <f>Électricité!P938</f>
        <v>0</v>
      </c>
      <c r="D3853" s="17">
        <f>Électricité!S938</f>
        <v>0</v>
      </c>
      <c r="E3853" s="24" t="str">
        <f t="shared" si="123"/>
        <v>02/08/2019 10:00:00 AM</v>
      </c>
      <c r="F3853" s="23" t="str">
        <f t="shared" si="124"/>
        <v>Feb</v>
      </c>
    </row>
    <row r="3854" spans="1:6" x14ac:dyDescent="0.4">
      <c r="A3854" s="19">
        <f>Électricité!N939</f>
        <v>43504</v>
      </c>
      <c r="B3854" s="18">
        <f>Électricité!O939</f>
        <v>0.45833333333333337</v>
      </c>
      <c r="C3854" s="17">
        <f>Électricité!P939</f>
        <v>0</v>
      </c>
      <c r="D3854" s="17">
        <f>Électricité!S939</f>
        <v>0</v>
      </c>
      <c r="E3854" s="24" t="str">
        <f t="shared" si="123"/>
        <v>02/08/2019 11:00:00 AM</v>
      </c>
      <c r="F3854" s="23" t="str">
        <f t="shared" si="124"/>
        <v>Feb</v>
      </c>
    </row>
    <row r="3855" spans="1:6" x14ac:dyDescent="0.4">
      <c r="A3855" s="19">
        <f>Électricité!N940</f>
        <v>43504</v>
      </c>
      <c r="B3855" s="18">
        <f>Électricité!O940</f>
        <v>0.50000000000000011</v>
      </c>
      <c r="C3855" s="17">
        <f>Électricité!P940</f>
        <v>0</v>
      </c>
      <c r="D3855" s="17">
        <f>Électricité!S940</f>
        <v>0</v>
      </c>
      <c r="E3855" s="24" t="str">
        <f t="shared" si="123"/>
        <v>02/08/2019 12:00:00 PM</v>
      </c>
      <c r="F3855" s="23" t="str">
        <f t="shared" si="124"/>
        <v>Feb</v>
      </c>
    </row>
    <row r="3856" spans="1:6" x14ac:dyDescent="0.4">
      <c r="A3856" s="19">
        <f>Électricité!N941</f>
        <v>43504</v>
      </c>
      <c r="B3856" s="18">
        <f>Électricité!O941</f>
        <v>0.54166666666666674</v>
      </c>
      <c r="C3856" s="17">
        <f>Électricité!P941</f>
        <v>0</v>
      </c>
      <c r="D3856" s="17">
        <f>Électricité!S941</f>
        <v>0</v>
      </c>
      <c r="E3856" s="24" t="str">
        <f t="shared" si="123"/>
        <v>02/08/2019 01:00:00 PM</v>
      </c>
      <c r="F3856" s="23" t="str">
        <f t="shared" si="124"/>
        <v>Feb</v>
      </c>
    </row>
    <row r="3857" spans="1:6" x14ac:dyDescent="0.4">
      <c r="A3857" s="19">
        <f>Électricité!N942</f>
        <v>43504</v>
      </c>
      <c r="B3857" s="18">
        <f>Électricité!O942</f>
        <v>0.58333333333333337</v>
      </c>
      <c r="C3857" s="17">
        <f>Électricité!P942</f>
        <v>0</v>
      </c>
      <c r="D3857" s="17">
        <f>Électricité!S942</f>
        <v>0</v>
      </c>
      <c r="E3857" s="24" t="str">
        <f t="shared" si="123"/>
        <v>02/08/2019 02:00:00 PM</v>
      </c>
      <c r="F3857" s="23" t="str">
        <f t="shared" si="124"/>
        <v>Feb</v>
      </c>
    </row>
    <row r="3858" spans="1:6" x14ac:dyDescent="0.4">
      <c r="A3858" s="19">
        <f>Électricité!N943</f>
        <v>43504</v>
      </c>
      <c r="B3858" s="18">
        <f>Électricité!O943</f>
        <v>0.62500000000000011</v>
      </c>
      <c r="C3858" s="17">
        <f>Électricité!P943</f>
        <v>0</v>
      </c>
      <c r="D3858" s="17">
        <f>Électricité!S943</f>
        <v>0</v>
      </c>
      <c r="E3858" s="24" t="str">
        <f t="shared" si="123"/>
        <v>02/08/2019 03:00:00 PM</v>
      </c>
      <c r="F3858" s="23" t="str">
        <f t="shared" si="124"/>
        <v>Feb</v>
      </c>
    </row>
    <row r="3859" spans="1:6" x14ac:dyDescent="0.4">
      <c r="A3859" s="19">
        <f>Électricité!N944</f>
        <v>43504</v>
      </c>
      <c r="B3859" s="18">
        <f>Électricité!O944</f>
        <v>0.66666666666666674</v>
      </c>
      <c r="C3859" s="17">
        <f>Électricité!P944</f>
        <v>0</v>
      </c>
      <c r="D3859" s="17">
        <f>Électricité!S944</f>
        <v>0</v>
      </c>
      <c r="E3859" s="24" t="str">
        <f t="shared" si="123"/>
        <v>02/08/2019 04:00:00 PM</v>
      </c>
      <c r="F3859" s="23" t="str">
        <f t="shared" si="124"/>
        <v>Feb</v>
      </c>
    </row>
    <row r="3860" spans="1:6" x14ac:dyDescent="0.4">
      <c r="A3860" s="19">
        <f>Électricité!N945</f>
        <v>43504</v>
      </c>
      <c r="B3860" s="18">
        <f>Électricité!O945</f>
        <v>0.70833333333333337</v>
      </c>
      <c r="C3860" s="17">
        <f>Électricité!P945</f>
        <v>0</v>
      </c>
      <c r="D3860" s="17">
        <f>Électricité!S945</f>
        <v>0</v>
      </c>
      <c r="E3860" s="24" t="str">
        <f t="shared" si="123"/>
        <v>02/08/2019 05:00:00 PM</v>
      </c>
      <c r="F3860" s="23" t="str">
        <f t="shared" si="124"/>
        <v>Feb</v>
      </c>
    </row>
    <row r="3861" spans="1:6" x14ac:dyDescent="0.4">
      <c r="A3861" s="19">
        <f>Électricité!N946</f>
        <v>43504</v>
      </c>
      <c r="B3861" s="18">
        <f>Électricité!O946</f>
        <v>0.75000000000000011</v>
      </c>
      <c r="C3861" s="17">
        <f>Électricité!P946</f>
        <v>0</v>
      </c>
      <c r="D3861" s="17">
        <f>Électricité!S946</f>
        <v>0</v>
      </c>
      <c r="E3861" s="24" t="str">
        <f t="shared" si="123"/>
        <v>02/08/2019 06:00:00 PM</v>
      </c>
      <c r="F3861" s="23" t="str">
        <f t="shared" si="124"/>
        <v>Feb</v>
      </c>
    </row>
    <row r="3862" spans="1:6" x14ac:dyDescent="0.4">
      <c r="A3862" s="19">
        <f>Électricité!N947</f>
        <v>43504</v>
      </c>
      <c r="B3862" s="18">
        <f>Électricité!O947</f>
        <v>0.79166666666666674</v>
      </c>
      <c r="C3862" s="17">
        <f>Électricité!P947</f>
        <v>0</v>
      </c>
      <c r="D3862" s="17">
        <f>Électricité!S947</f>
        <v>0</v>
      </c>
      <c r="E3862" s="24" t="str">
        <f t="shared" si="123"/>
        <v>02/08/2019 07:00:00 PM</v>
      </c>
      <c r="F3862" s="23" t="str">
        <f t="shared" si="124"/>
        <v>Feb</v>
      </c>
    </row>
    <row r="3863" spans="1:6" x14ac:dyDescent="0.4">
      <c r="A3863" s="19">
        <f>Électricité!N948</f>
        <v>43504</v>
      </c>
      <c r="B3863" s="18">
        <f>Électricité!O948</f>
        <v>0.83333333333333337</v>
      </c>
      <c r="C3863" s="17">
        <f>Électricité!P948</f>
        <v>0</v>
      </c>
      <c r="D3863" s="17">
        <f>Électricité!S948</f>
        <v>0</v>
      </c>
      <c r="E3863" s="24" t="str">
        <f t="shared" si="123"/>
        <v>02/08/2019 08:00:00 PM</v>
      </c>
      <c r="F3863" s="23" t="str">
        <f t="shared" si="124"/>
        <v>Feb</v>
      </c>
    </row>
    <row r="3864" spans="1:6" x14ac:dyDescent="0.4">
      <c r="A3864" s="19">
        <f>Électricité!N949</f>
        <v>43504</v>
      </c>
      <c r="B3864" s="18">
        <f>Électricité!O949</f>
        <v>0.87500000000000011</v>
      </c>
      <c r="C3864" s="17">
        <f>Électricité!P949</f>
        <v>0</v>
      </c>
      <c r="D3864" s="17">
        <f>Électricité!S949</f>
        <v>0</v>
      </c>
      <c r="E3864" s="24" t="str">
        <f t="shared" si="123"/>
        <v>02/08/2019 09:00:00 PM</v>
      </c>
      <c r="F3864" s="23" t="str">
        <f t="shared" si="124"/>
        <v>Feb</v>
      </c>
    </row>
    <row r="3865" spans="1:6" x14ac:dyDescent="0.4">
      <c r="A3865" s="19">
        <f>Électricité!N950</f>
        <v>43504</v>
      </c>
      <c r="B3865" s="18">
        <f>Électricité!O950</f>
        <v>0.91666666666666674</v>
      </c>
      <c r="C3865" s="17">
        <f>Électricité!P950</f>
        <v>0</v>
      </c>
      <c r="D3865" s="17">
        <f>Électricité!S950</f>
        <v>0</v>
      </c>
      <c r="E3865" s="24" t="str">
        <f t="shared" si="123"/>
        <v>02/08/2019 10:00:00 PM</v>
      </c>
      <c r="F3865" s="23" t="str">
        <f t="shared" si="124"/>
        <v>Feb</v>
      </c>
    </row>
    <row r="3866" spans="1:6" x14ac:dyDescent="0.4">
      <c r="A3866" s="19">
        <f>Électricité!N951</f>
        <v>43504</v>
      </c>
      <c r="B3866" s="18">
        <f>Électricité!O951</f>
        <v>0.95833333333333337</v>
      </c>
      <c r="C3866" s="17">
        <f>Électricité!P951</f>
        <v>0</v>
      </c>
      <c r="D3866" s="17">
        <f>Électricité!S951</f>
        <v>0</v>
      </c>
      <c r="E3866" s="24" t="str">
        <f t="shared" si="123"/>
        <v>02/08/2019 11:00:00 PM</v>
      </c>
      <c r="F3866" s="23" t="str">
        <f t="shared" si="124"/>
        <v>Feb</v>
      </c>
    </row>
    <row r="3867" spans="1:6" x14ac:dyDescent="0.4">
      <c r="A3867" s="19">
        <f>Électricité!N952</f>
        <v>43505</v>
      </c>
      <c r="B3867" s="18">
        <f>Électricité!O952</f>
        <v>3.1225022567582528E-17</v>
      </c>
      <c r="C3867" s="17">
        <f>Électricité!P952</f>
        <v>0</v>
      </c>
      <c r="D3867" s="17">
        <f>Électricité!S952</f>
        <v>0</v>
      </c>
      <c r="E3867" s="24" t="str">
        <f t="shared" si="123"/>
        <v>02/09/2019 12:00:00 AM</v>
      </c>
      <c r="F3867" s="23" t="str">
        <f t="shared" si="124"/>
        <v>Feb</v>
      </c>
    </row>
    <row r="3868" spans="1:6" x14ac:dyDescent="0.4">
      <c r="A3868" s="19">
        <f>Électricité!N953</f>
        <v>43505</v>
      </c>
      <c r="B3868" s="18">
        <f>Électricité!O953</f>
        <v>4.1666666666666699E-2</v>
      </c>
      <c r="C3868" s="17">
        <f>Électricité!P953</f>
        <v>0</v>
      </c>
      <c r="D3868" s="17">
        <f>Électricité!S953</f>
        <v>0</v>
      </c>
      <c r="E3868" s="24" t="str">
        <f t="shared" si="123"/>
        <v>02/09/2019 01:00:00 AM</v>
      </c>
      <c r="F3868" s="23" t="str">
        <f t="shared" si="124"/>
        <v>Feb</v>
      </c>
    </row>
    <row r="3869" spans="1:6" x14ac:dyDescent="0.4">
      <c r="A3869" s="19">
        <f>Électricité!N954</f>
        <v>43505</v>
      </c>
      <c r="B3869" s="18">
        <f>Électricité!O954</f>
        <v>8.333333333333337E-2</v>
      </c>
      <c r="C3869" s="17">
        <f>Électricité!P954</f>
        <v>0</v>
      </c>
      <c r="D3869" s="17">
        <f>Électricité!S954</f>
        <v>0</v>
      </c>
      <c r="E3869" s="24" t="str">
        <f t="shared" si="123"/>
        <v>02/09/2019 02:00:00 AM</v>
      </c>
      <c r="F3869" s="23" t="str">
        <f t="shared" si="124"/>
        <v>Feb</v>
      </c>
    </row>
    <row r="3870" spans="1:6" x14ac:dyDescent="0.4">
      <c r="A3870" s="19">
        <f>Électricité!N955</f>
        <v>43505</v>
      </c>
      <c r="B3870" s="18">
        <f>Électricité!O955</f>
        <v>0.12500000000000006</v>
      </c>
      <c r="C3870" s="17">
        <f>Électricité!P955</f>
        <v>0</v>
      </c>
      <c r="D3870" s="17">
        <f>Électricité!S955</f>
        <v>0</v>
      </c>
      <c r="E3870" s="24" t="str">
        <f t="shared" si="123"/>
        <v>02/09/2019 03:00:00 AM</v>
      </c>
      <c r="F3870" s="23" t="str">
        <f t="shared" si="124"/>
        <v>Feb</v>
      </c>
    </row>
    <row r="3871" spans="1:6" x14ac:dyDescent="0.4">
      <c r="A3871" s="19">
        <f>Électricité!N956</f>
        <v>43505</v>
      </c>
      <c r="B3871" s="18">
        <f>Électricité!O956</f>
        <v>0.16666666666666669</v>
      </c>
      <c r="C3871" s="17">
        <f>Électricité!P956</f>
        <v>0</v>
      </c>
      <c r="D3871" s="17">
        <f>Électricité!S956</f>
        <v>0</v>
      </c>
      <c r="E3871" s="24" t="str">
        <f t="shared" si="123"/>
        <v>02/09/2019 04:00:00 AM</v>
      </c>
      <c r="F3871" s="23" t="str">
        <f t="shared" si="124"/>
        <v>Feb</v>
      </c>
    </row>
    <row r="3872" spans="1:6" x14ac:dyDescent="0.4">
      <c r="A3872" s="19">
        <f>Électricité!N957</f>
        <v>43505</v>
      </c>
      <c r="B3872" s="18">
        <f>Électricité!O957</f>
        <v>0.20833333333333337</v>
      </c>
      <c r="C3872" s="17">
        <f>Électricité!P957</f>
        <v>0</v>
      </c>
      <c r="D3872" s="17">
        <f>Électricité!S957</f>
        <v>0</v>
      </c>
      <c r="E3872" s="24" t="str">
        <f t="shared" si="123"/>
        <v>02/09/2019 05:00:00 AM</v>
      </c>
      <c r="F3872" s="23" t="str">
        <f t="shared" si="124"/>
        <v>Feb</v>
      </c>
    </row>
    <row r="3873" spans="1:6" x14ac:dyDescent="0.4">
      <c r="A3873" s="19">
        <f>Électricité!N958</f>
        <v>43505</v>
      </c>
      <c r="B3873" s="18">
        <f>Électricité!O958</f>
        <v>0.25</v>
      </c>
      <c r="C3873" s="17">
        <f>Électricité!P958</f>
        <v>0</v>
      </c>
      <c r="D3873" s="17">
        <f>Électricité!S958</f>
        <v>0</v>
      </c>
      <c r="E3873" s="24" t="str">
        <f t="shared" si="123"/>
        <v>02/09/2019 06:00:00 AM</v>
      </c>
      <c r="F3873" s="23" t="str">
        <f t="shared" si="124"/>
        <v>Feb</v>
      </c>
    </row>
    <row r="3874" spans="1:6" x14ac:dyDescent="0.4">
      <c r="A3874" s="19">
        <f>Électricité!N959</f>
        <v>43505</v>
      </c>
      <c r="B3874" s="18">
        <f>Électricité!O959</f>
        <v>0.29166666666666669</v>
      </c>
      <c r="C3874" s="17">
        <f>Électricité!P959</f>
        <v>0</v>
      </c>
      <c r="D3874" s="17">
        <f>Électricité!S959</f>
        <v>0</v>
      </c>
      <c r="E3874" s="24" t="str">
        <f t="shared" si="123"/>
        <v>02/09/2019 07:00:00 AM</v>
      </c>
      <c r="F3874" s="23" t="str">
        <f t="shared" si="124"/>
        <v>Feb</v>
      </c>
    </row>
    <row r="3875" spans="1:6" x14ac:dyDescent="0.4">
      <c r="A3875" s="19">
        <f>Électricité!N960</f>
        <v>43505</v>
      </c>
      <c r="B3875" s="18">
        <f>Électricité!O960</f>
        <v>0.33333333333333337</v>
      </c>
      <c r="C3875" s="17">
        <f>Électricité!P960</f>
        <v>0</v>
      </c>
      <c r="D3875" s="17">
        <f>Électricité!S960</f>
        <v>0</v>
      </c>
      <c r="E3875" s="24" t="str">
        <f t="shared" si="123"/>
        <v>02/09/2019 08:00:00 AM</v>
      </c>
      <c r="F3875" s="23" t="str">
        <f t="shared" si="124"/>
        <v>Feb</v>
      </c>
    </row>
    <row r="3876" spans="1:6" x14ac:dyDescent="0.4">
      <c r="A3876" s="19">
        <f>Électricité!N961</f>
        <v>43505</v>
      </c>
      <c r="B3876" s="18">
        <f>Électricité!O961</f>
        <v>0.375</v>
      </c>
      <c r="C3876" s="17">
        <f>Électricité!P961</f>
        <v>0</v>
      </c>
      <c r="D3876" s="17">
        <f>Électricité!S961</f>
        <v>0</v>
      </c>
      <c r="E3876" s="24" t="str">
        <f t="shared" si="123"/>
        <v>02/09/2019 09:00:00 AM</v>
      </c>
      <c r="F3876" s="23" t="str">
        <f t="shared" si="124"/>
        <v>Feb</v>
      </c>
    </row>
    <row r="3877" spans="1:6" x14ac:dyDescent="0.4">
      <c r="A3877" s="19">
        <f>Électricité!N962</f>
        <v>43505</v>
      </c>
      <c r="B3877" s="18">
        <f>Électricité!O962</f>
        <v>0.41666666666666669</v>
      </c>
      <c r="C3877" s="17">
        <f>Électricité!P962</f>
        <v>0</v>
      </c>
      <c r="D3877" s="17">
        <f>Électricité!S962</f>
        <v>0</v>
      </c>
      <c r="E3877" s="24" t="str">
        <f t="shared" si="123"/>
        <v>02/09/2019 10:00:00 AM</v>
      </c>
      <c r="F3877" s="23" t="str">
        <f t="shared" si="124"/>
        <v>Feb</v>
      </c>
    </row>
    <row r="3878" spans="1:6" x14ac:dyDescent="0.4">
      <c r="A3878" s="19">
        <f>Électricité!N963</f>
        <v>43505</v>
      </c>
      <c r="B3878" s="18">
        <f>Électricité!O963</f>
        <v>0.45833333333333337</v>
      </c>
      <c r="C3878" s="17">
        <f>Électricité!P963</f>
        <v>0</v>
      </c>
      <c r="D3878" s="17">
        <f>Électricité!S963</f>
        <v>0</v>
      </c>
      <c r="E3878" s="24" t="str">
        <f t="shared" si="123"/>
        <v>02/09/2019 11:00:00 AM</v>
      </c>
      <c r="F3878" s="23" t="str">
        <f t="shared" si="124"/>
        <v>Feb</v>
      </c>
    </row>
    <row r="3879" spans="1:6" x14ac:dyDescent="0.4">
      <c r="A3879" s="19">
        <f>Électricité!N964</f>
        <v>43505</v>
      </c>
      <c r="B3879" s="18">
        <f>Électricité!O964</f>
        <v>0.50000000000000011</v>
      </c>
      <c r="C3879" s="17">
        <f>Électricité!P964</f>
        <v>0</v>
      </c>
      <c r="D3879" s="17">
        <f>Électricité!S964</f>
        <v>0</v>
      </c>
      <c r="E3879" s="24" t="str">
        <f t="shared" si="123"/>
        <v>02/09/2019 12:00:00 PM</v>
      </c>
      <c r="F3879" s="23" t="str">
        <f t="shared" si="124"/>
        <v>Feb</v>
      </c>
    </row>
    <row r="3880" spans="1:6" x14ac:dyDescent="0.4">
      <c r="A3880" s="19">
        <f>Électricité!N965</f>
        <v>43505</v>
      </c>
      <c r="B3880" s="18">
        <f>Électricité!O965</f>
        <v>0.54166666666666674</v>
      </c>
      <c r="C3880" s="17">
        <f>Électricité!P965</f>
        <v>0</v>
      </c>
      <c r="D3880" s="17">
        <f>Électricité!S965</f>
        <v>0</v>
      </c>
      <c r="E3880" s="24" t="str">
        <f t="shared" si="123"/>
        <v>02/09/2019 01:00:00 PM</v>
      </c>
      <c r="F3880" s="23" t="str">
        <f t="shared" si="124"/>
        <v>Feb</v>
      </c>
    </row>
    <row r="3881" spans="1:6" x14ac:dyDescent="0.4">
      <c r="A3881" s="19">
        <f>Électricité!N966</f>
        <v>43505</v>
      </c>
      <c r="B3881" s="18">
        <f>Électricité!O966</f>
        <v>0.58333333333333337</v>
      </c>
      <c r="C3881" s="17">
        <f>Électricité!P966</f>
        <v>0</v>
      </c>
      <c r="D3881" s="17">
        <f>Électricité!S966</f>
        <v>0</v>
      </c>
      <c r="E3881" s="24" t="str">
        <f t="shared" si="123"/>
        <v>02/09/2019 02:00:00 PM</v>
      </c>
      <c r="F3881" s="23" t="str">
        <f t="shared" si="124"/>
        <v>Feb</v>
      </c>
    </row>
    <row r="3882" spans="1:6" x14ac:dyDescent="0.4">
      <c r="A3882" s="19">
        <f>Électricité!N967</f>
        <v>43505</v>
      </c>
      <c r="B3882" s="18">
        <f>Électricité!O967</f>
        <v>0.62500000000000011</v>
      </c>
      <c r="C3882" s="17">
        <f>Électricité!P967</f>
        <v>0</v>
      </c>
      <c r="D3882" s="17">
        <f>Électricité!S967</f>
        <v>0</v>
      </c>
      <c r="E3882" s="24" t="str">
        <f t="shared" si="123"/>
        <v>02/09/2019 03:00:00 PM</v>
      </c>
      <c r="F3882" s="23" t="str">
        <f t="shared" si="124"/>
        <v>Feb</v>
      </c>
    </row>
    <row r="3883" spans="1:6" x14ac:dyDescent="0.4">
      <c r="A3883" s="19">
        <f>Électricité!N968</f>
        <v>43505</v>
      </c>
      <c r="B3883" s="18">
        <f>Électricité!O968</f>
        <v>0.66666666666666674</v>
      </c>
      <c r="C3883" s="17">
        <f>Électricité!P968</f>
        <v>0</v>
      </c>
      <c r="D3883" s="17">
        <f>Électricité!S968</f>
        <v>0</v>
      </c>
      <c r="E3883" s="24" t="str">
        <f t="shared" si="123"/>
        <v>02/09/2019 04:00:00 PM</v>
      </c>
      <c r="F3883" s="23" t="str">
        <f t="shared" si="124"/>
        <v>Feb</v>
      </c>
    </row>
    <row r="3884" spans="1:6" x14ac:dyDescent="0.4">
      <c r="A3884" s="19">
        <f>Électricité!N969</f>
        <v>43505</v>
      </c>
      <c r="B3884" s="18">
        <f>Électricité!O969</f>
        <v>0.70833333333333337</v>
      </c>
      <c r="C3884" s="17">
        <f>Électricité!P969</f>
        <v>0</v>
      </c>
      <c r="D3884" s="17">
        <f>Électricité!S969</f>
        <v>0</v>
      </c>
      <c r="E3884" s="24" t="str">
        <f t="shared" si="123"/>
        <v>02/09/2019 05:00:00 PM</v>
      </c>
      <c r="F3884" s="23" t="str">
        <f t="shared" si="124"/>
        <v>Feb</v>
      </c>
    </row>
    <row r="3885" spans="1:6" x14ac:dyDescent="0.4">
      <c r="A3885" s="19">
        <f>Électricité!N970</f>
        <v>43505</v>
      </c>
      <c r="B3885" s="18">
        <f>Électricité!O970</f>
        <v>0.75000000000000011</v>
      </c>
      <c r="C3885" s="17">
        <f>Électricité!P970</f>
        <v>0</v>
      </c>
      <c r="D3885" s="17">
        <f>Électricité!S970</f>
        <v>0</v>
      </c>
      <c r="E3885" s="24" t="str">
        <f t="shared" si="123"/>
        <v>02/09/2019 06:00:00 PM</v>
      </c>
      <c r="F3885" s="23" t="str">
        <f t="shared" si="124"/>
        <v>Feb</v>
      </c>
    </row>
    <row r="3886" spans="1:6" x14ac:dyDescent="0.4">
      <c r="A3886" s="19">
        <f>Électricité!N971</f>
        <v>43505</v>
      </c>
      <c r="B3886" s="18">
        <f>Électricité!O971</f>
        <v>0.79166666666666674</v>
      </c>
      <c r="C3886" s="17">
        <f>Électricité!P971</f>
        <v>0</v>
      </c>
      <c r="D3886" s="17">
        <f>Électricité!S971</f>
        <v>0</v>
      </c>
      <c r="E3886" s="24" t="str">
        <f t="shared" si="123"/>
        <v>02/09/2019 07:00:00 PM</v>
      </c>
      <c r="F3886" s="23" t="str">
        <f t="shared" si="124"/>
        <v>Feb</v>
      </c>
    </row>
    <row r="3887" spans="1:6" x14ac:dyDescent="0.4">
      <c r="A3887" s="19">
        <f>Électricité!N972</f>
        <v>43505</v>
      </c>
      <c r="B3887" s="18">
        <f>Électricité!O972</f>
        <v>0.83333333333333337</v>
      </c>
      <c r="C3887" s="17">
        <f>Électricité!P972</f>
        <v>0</v>
      </c>
      <c r="D3887" s="17">
        <f>Électricité!S972</f>
        <v>0</v>
      </c>
      <c r="E3887" s="24" t="str">
        <f t="shared" si="123"/>
        <v>02/09/2019 08:00:00 PM</v>
      </c>
      <c r="F3887" s="23" t="str">
        <f t="shared" si="124"/>
        <v>Feb</v>
      </c>
    </row>
    <row r="3888" spans="1:6" x14ac:dyDescent="0.4">
      <c r="A3888" s="19">
        <f>Électricité!N973</f>
        <v>43505</v>
      </c>
      <c r="B3888" s="18">
        <f>Électricité!O973</f>
        <v>0.87500000000000011</v>
      </c>
      <c r="C3888" s="17">
        <f>Électricité!P973</f>
        <v>0</v>
      </c>
      <c r="D3888" s="17">
        <f>Électricité!S973</f>
        <v>0</v>
      </c>
      <c r="E3888" s="24" t="str">
        <f t="shared" si="123"/>
        <v>02/09/2019 09:00:00 PM</v>
      </c>
      <c r="F3888" s="23" t="str">
        <f t="shared" si="124"/>
        <v>Feb</v>
      </c>
    </row>
    <row r="3889" spans="1:6" x14ac:dyDescent="0.4">
      <c r="A3889" s="19">
        <f>Électricité!N974</f>
        <v>43505</v>
      </c>
      <c r="B3889" s="18">
        <f>Électricité!O974</f>
        <v>0.91666666666666674</v>
      </c>
      <c r="C3889" s="17">
        <f>Électricité!P974</f>
        <v>0</v>
      </c>
      <c r="D3889" s="17">
        <f>Électricité!S974</f>
        <v>0</v>
      </c>
      <c r="E3889" s="24" t="str">
        <f t="shared" si="123"/>
        <v>02/09/2019 10:00:00 PM</v>
      </c>
      <c r="F3889" s="23" t="str">
        <f t="shared" si="124"/>
        <v>Feb</v>
      </c>
    </row>
    <row r="3890" spans="1:6" x14ac:dyDescent="0.4">
      <c r="A3890" s="19">
        <f>Électricité!N975</f>
        <v>43505</v>
      </c>
      <c r="B3890" s="18">
        <f>Électricité!O975</f>
        <v>0.95833333333333337</v>
      </c>
      <c r="C3890" s="17">
        <f>Électricité!P975</f>
        <v>0</v>
      </c>
      <c r="D3890" s="17">
        <f>Électricité!S975</f>
        <v>0</v>
      </c>
      <c r="E3890" s="24" t="str">
        <f t="shared" si="123"/>
        <v>02/09/2019 11:00:00 PM</v>
      </c>
      <c r="F3890" s="23" t="str">
        <f t="shared" si="124"/>
        <v>Feb</v>
      </c>
    </row>
    <row r="3891" spans="1:6" x14ac:dyDescent="0.4">
      <c r="A3891" s="19">
        <f>Électricité!N976</f>
        <v>43506</v>
      </c>
      <c r="B3891" s="18">
        <f>Électricité!O976</f>
        <v>3.1225022567582528E-17</v>
      </c>
      <c r="C3891" s="17">
        <f>Électricité!P976</f>
        <v>0</v>
      </c>
      <c r="D3891" s="17">
        <f>Électricité!S976</f>
        <v>0</v>
      </c>
      <c r="E3891" s="24" t="str">
        <f t="shared" si="123"/>
        <v>02/10/2019 12:00:00 AM</v>
      </c>
      <c r="F3891" s="23" t="str">
        <f t="shared" si="124"/>
        <v>Feb</v>
      </c>
    </row>
    <row r="3892" spans="1:6" x14ac:dyDescent="0.4">
      <c r="A3892" s="19">
        <f>Électricité!N977</f>
        <v>43506</v>
      </c>
      <c r="B3892" s="18">
        <f>Électricité!O977</f>
        <v>4.1666666666666699E-2</v>
      </c>
      <c r="C3892" s="17">
        <f>Électricité!P977</f>
        <v>0</v>
      </c>
      <c r="D3892" s="17">
        <f>Électricité!S977</f>
        <v>0</v>
      </c>
      <c r="E3892" s="24" t="str">
        <f t="shared" ref="E3892:E3955" si="125">CONCATENATE(TEXT(A3892,"mm/dd/yyyy")," ",TEXT(B3892,"hh:mm:ss AM/PM"))</f>
        <v>02/10/2019 01:00:00 AM</v>
      </c>
      <c r="F3892" s="23" t="str">
        <f t="shared" si="124"/>
        <v>Feb</v>
      </c>
    </row>
    <row r="3893" spans="1:6" x14ac:dyDescent="0.4">
      <c r="A3893" s="19">
        <f>Électricité!N978</f>
        <v>43506</v>
      </c>
      <c r="B3893" s="18">
        <f>Électricité!O978</f>
        <v>8.333333333333337E-2</v>
      </c>
      <c r="C3893" s="17">
        <f>Électricité!P978</f>
        <v>0</v>
      </c>
      <c r="D3893" s="17">
        <f>Électricité!S978</f>
        <v>0</v>
      </c>
      <c r="E3893" s="24" t="str">
        <f t="shared" si="125"/>
        <v>02/10/2019 02:00:00 AM</v>
      </c>
      <c r="F3893" s="23" t="str">
        <f t="shared" si="124"/>
        <v>Feb</v>
      </c>
    </row>
    <row r="3894" spans="1:6" x14ac:dyDescent="0.4">
      <c r="A3894" s="19">
        <f>Électricité!N979</f>
        <v>43506</v>
      </c>
      <c r="B3894" s="18">
        <f>Électricité!O979</f>
        <v>0.12500000000000006</v>
      </c>
      <c r="C3894" s="17">
        <f>Électricité!P979</f>
        <v>0</v>
      </c>
      <c r="D3894" s="17">
        <f>Électricité!S979</f>
        <v>0</v>
      </c>
      <c r="E3894" s="24" t="str">
        <f t="shared" si="125"/>
        <v>02/10/2019 03:00:00 AM</v>
      </c>
      <c r="F3894" s="23" t="str">
        <f t="shared" si="124"/>
        <v>Feb</v>
      </c>
    </row>
    <row r="3895" spans="1:6" x14ac:dyDescent="0.4">
      <c r="A3895" s="19">
        <f>Électricité!N980</f>
        <v>43506</v>
      </c>
      <c r="B3895" s="18">
        <f>Électricité!O980</f>
        <v>0.16666666666666669</v>
      </c>
      <c r="C3895" s="17">
        <f>Électricité!P980</f>
        <v>0</v>
      </c>
      <c r="D3895" s="17">
        <f>Électricité!S980</f>
        <v>0</v>
      </c>
      <c r="E3895" s="24" t="str">
        <f t="shared" si="125"/>
        <v>02/10/2019 04:00:00 AM</v>
      </c>
      <c r="F3895" s="23" t="str">
        <f t="shared" si="124"/>
        <v>Feb</v>
      </c>
    </row>
    <row r="3896" spans="1:6" x14ac:dyDescent="0.4">
      <c r="A3896" s="19">
        <f>Électricité!N981</f>
        <v>43506</v>
      </c>
      <c r="B3896" s="18">
        <f>Électricité!O981</f>
        <v>0.20833333333333337</v>
      </c>
      <c r="C3896" s="17">
        <f>Électricité!P981</f>
        <v>0</v>
      </c>
      <c r="D3896" s="17">
        <f>Électricité!S981</f>
        <v>0</v>
      </c>
      <c r="E3896" s="24" t="str">
        <f t="shared" si="125"/>
        <v>02/10/2019 05:00:00 AM</v>
      </c>
      <c r="F3896" s="23" t="str">
        <f t="shared" si="124"/>
        <v>Feb</v>
      </c>
    </row>
    <row r="3897" spans="1:6" x14ac:dyDescent="0.4">
      <c r="A3897" s="19">
        <f>Électricité!N982</f>
        <v>43506</v>
      </c>
      <c r="B3897" s="18">
        <f>Électricité!O982</f>
        <v>0.25</v>
      </c>
      <c r="C3897" s="17">
        <f>Électricité!P982</f>
        <v>0</v>
      </c>
      <c r="D3897" s="17">
        <f>Électricité!S982</f>
        <v>0</v>
      </c>
      <c r="E3897" s="24" t="str">
        <f t="shared" si="125"/>
        <v>02/10/2019 06:00:00 AM</v>
      </c>
      <c r="F3897" s="23" t="str">
        <f t="shared" si="124"/>
        <v>Feb</v>
      </c>
    </row>
    <row r="3898" spans="1:6" x14ac:dyDescent="0.4">
      <c r="A3898" s="19">
        <f>Électricité!N983</f>
        <v>43506</v>
      </c>
      <c r="B3898" s="18">
        <f>Électricité!O983</f>
        <v>0.29166666666666669</v>
      </c>
      <c r="C3898" s="17">
        <f>Électricité!P983</f>
        <v>0</v>
      </c>
      <c r="D3898" s="17">
        <f>Électricité!S983</f>
        <v>0</v>
      </c>
      <c r="E3898" s="24" t="str">
        <f t="shared" si="125"/>
        <v>02/10/2019 07:00:00 AM</v>
      </c>
      <c r="F3898" s="23" t="str">
        <f t="shared" si="124"/>
        <v>Feb</v>
      </c>
    </row>
    <row r="3899" spans="1:6" x14ac:dyDescent="0.4">
      <c r="A3899" s="19">
        <f>Électricité!N984</f>
        <v>43506</v>
      </c>
      <c r="B3899" s="18">
        <f>Électricité!O984</f>
        <v>0.33333333333333337</v>
      </c>
      <c r="C3899" s="17">
        <f>Électricité!P984</f>
        <v>0</v>
      </c>
      <c r="D3899" s="17">
        <f>Électricité!S984</f>
        <v>0</v>
      </c>
      <c r="E3899" s="24" t="str">
        <f t="shared" si="125"/>
        <v>02/10/2019 08:00:00 AM</v>
      </c>
      <c r="F3899" s="23" t="str">
        <f t="shared" si="124"/>
        <v>Feb</v>
      </c>
    </row>
    <row r="3900" spans="1:6" x14ac:dyDescent="0.4">
      <c r="A3900" s="19">
        <f>Électricité!N985</f>
        <v>43506</v>
      </c>
      <c r="B3900" s="18">
        <f>Électricité!O985</f>
        <v>0.375</v>
      </c>
      <c r="C3900" s="17">
        <f>Électricité!P985</f>
        <v>0</v>
      </c>
      <c r="D3900" s="17">
        <f>Électricité!S985</f>
        <v>0</v>
      </c>
      <c r="E3900" s="24" t="str">
        <f t="shared" si="125"/>
        <v>02/10/2019 09:00:00 AM</v>
      </c>
      <c r="F3900" s="23" t="str">
        <f t="shared" si="124"/>
        <v>Feb</v>
      </c>
    </row>
    <row r="3901" spans="1:6" x14ac:dyDescent="0.4">
      <c r="A3901" s="19">
        <f>Électricité!N986</f>
        <v>43506</v>
      </c>
      <c r="B3901" s="18">
        <f>Électricité!O986</f>
        <v>0.41666666666666669</v>
      </c>
      <c r="C3901" s="17">
        <f>Électricité!P986</f>
        <v>0</v>
      </c>
      <c r="D3901" s="17">
        <f>Électricité!S986</f>
        <v>0</v>
      </c>
      <c r="E3901" s="24" t="str">
        <f t="shared" si="125"/>
        <v>02/10/2019 10:00:00 AM</v>
      </c>
      <c r="F3901" s="23" t="str">
        <f t="shared" si="124"/>
        <v>Feb</v>
      </c>
    </row>
    <row r="3902" spans="1:6" x14ac:dyDescent="0.4">
      <c r="A3902" s="19">
        <f>Électricité!N987</f>
        <v>43506</v>
      </c>
      <c r="B3902" s="18">
        <f>Électricité!O987</f>
        <v>0.45833333333333337</v>
      </c>
      <c r="C3902" s="17">
        <f>Électricité!P987</f>
        <v>0</v>
      </c>
      <c r="D3902" s="17">
        <f>Électricité!S987</f>
        <v>0</v>
      </c>
      <c r="E3902" s="24" t="str">
        <f t="shared" si="125"/>
        <v>02/10/2019 11:00:00 AM</v>
      </c>
      <c r="F3902" s="23" t="str">
        <f t="shared" si="124"/>
        <v>Feb</v>
      </c>
    </row>
    <row r="3903" spans="1:6" x14ac:dyDescent="0.4">
      <c r="A3903" s="19">
        <f>Électricité!N988</f>
        <v>43506</v>
      </c>
      <c r="B3903" s="18">
        <f>Électricité!O988</f>
        <v>0.50000000000000011</v>
      </c>
      <c r="C3903" s="17">
        <f>Électricité!P988</f>
        <v>0</v>
      </c>
      <c r="D3903" s="17">
        <f>Électricité!S988</f>
        <v>0</v>
      </c>
      <c r="E3903" s="24" t="str">
        <f t="shared" si="125"/>
        <v>02/10/2019 12:00:00 PM</v>
      </c>
      <c r="F3903" s="23" t="str">
        <f t="shared" si="124"/>
        <v>Feb</v>
      </c>
    </row>
    <row r="3904" spans="1:6" x14ac:dyDescent="0.4">
      <c r="A3904" s="19">
        <f>Électricité!N989</f>
        <v>43506</v>
      </c>
      <c r="B3904" s="18">
        <f>Électricité!O989</f>
        <v>0.54166666666666674</v>
      </c>
      <c r="C3904" s="17">
        <f>Électricité!P989</f>
        <v>0</v>
      </c>
      <c r="D3904" s="17">
        <f>Électricité!S989</f>
        <v>0</v>
      </c>
      <c r="E3904" s="24" t="str">
        <f t="shared" si="125"/>
        <v>02/10/2019 01:00:00 PM</v>
      </c>
      <c r="F3904" s="23" t="str">
        <f t="shared" si="124"/>
        <v>Feb</v>
      </c>
    </row>
    <row r="3905" spans="1:6" x14ac:dyDescent="0.4">
      <c r="A3905" s="19">
        <f>Électricité!N990</f>
        <v>43506</v>
      </c>
      <c r="B3905" s="18">
        <f>Électricité!O990</f>
        <v>0.58333333333333337</v>
      </c>
      <c r="C3905" s="17">
        <f>Électricité!P990</f>
        <v>0</v>
      </c>
      <c r="D3905" s="17">
        <f>Électricité!S990</f>
        <v>0</v>
      </c>
      <c r="E3905" s="24" t="str">
        <f t="shared" si="125"/>
        <v>02/10/2019 02:00:00 PM</v>
      </c>
      <c r="F3905" s="23" t="str">
        <f t="shared" si="124"/>
        <v>Feb</v>
      </c>
    </row>
    <row r="3906" spans="1:6" x14ac:dyDescent="0.4">
      <c r="A3906" s="19">
        <f>Électricité!N991</f>
        <v>43506</v>
      </c>
      <c r="B3906" s="18">
        <f>Électricité!O991</f>
        <v>0.62500000000000011</v>
      </c>
      <c r="C3906" s="17">
        <f>Électricité!P991</f>
        <v>0</v>
      </c>
      <c r="D3906" s="17">
        <f>Électricité!S991</f>
        <v>0</v>
      </c>
      <c r="E3906" s="24" t="str">
        <f t="shared" si="125"/>
        <v>02/10/2019 03:00:00 PM</v>
      </c>
      <c r="F3906" s="23" t="str">
        <f t="shared" si="124"/>
        <v>Feb</v>
      </c>
    </row>
    <row r="3907" spans="1:6" x14ac:dyDescent="0.4">
      <c r="A3907" s="19">
        <f>Électricité!N992</f>
        <v>43506</v>
      </c>
      <c r="B3907" s="18">
        <f>Électricité!O992</f>
        <v>0.66666666666666674</v>
      </c>
      <c r="C3907" s="17">
        <f>Électricité!P992</f>
        <v>0</v>
      </c>
      <c r="D3907" s="17">
        <f>Électricité!S992</f>
        <v>0</v>
      </c>
      <c r="E3907" s="24" t="str">
        <f t="shared" si="125"/>
        <v>02/10/2019 04:00:00 PM</v>
      </c>
      <c r="F3907" s="23" t="str">
        <f t="shared" ref="F3907:F3970" si="126">TEXT(A3907,"mmm")</f>
        <v>Feb</v>
      </c>
    </row>
    <row r="3908" spans="1:6" x14ac:dyDescent="0.4">
      <c r="A3908" s="19">
        <f>Électricité!N993</f>
        <v>43506</v>
      </c>
      <c r="B3908" s="18">
        <f>Électricité!O993</f>
        <v>0.70833333333333337</v>
      </c>
      <c r="C3908" s="17">
        <f>Électricité!P993</f>
        <v>0</v>
      </c>
      <c r="D3908" s="17">
        <f>Électricité!S993</f>
        <v>0</v>
      </c>
      <c r="E3908" s="24" t="str">
        <f t="shared" si="125"/>
        <v>02/10/2019 05:00:00 PM</v>
      </c>
      <c r="F3908" s="23" t="str">
        <f t="shared" si="126"/>
        <v>Feb</v>
      </c>
    </row>
    <row r="3909" spans="1:6" x14ac:dyDescent="0.4">
      <c r="A3909" s="19">
        <f>Électricité!N994</f>
        <v>43506</v>
      </c>
      <c r="B3909" s="18">
        <f>Électricité!O994</f>
        <v>0.75000000000000011</v>
      </c>
      <c r="C3909" s="17">
        <f>Électricité!P994</f>
        <v>0</v>
      </c>
      <c r="D3909" s="17">
        <f>Électricité!S994</f>
        <v>0</v>
      </c>
      <c r="E3909" s="24" t="str">
        <f t="shared" si="125"/>
        <v>02/10/2019 06:00:00 PM</v>
      </c>
      <c r="F3909" s="23" t="str">
        <f t="shared" si="126"/>
        <v>Feb</v>
      </c>
    </row>
    <row r="3910" spans="1:6" x14ac:dyDescent="0.4">
      <c r="A3910" s="19">
        <f>Électricité!N995</f>
        <v>43506</v>
      </c>
      <c r="B3910" s="18">
        <f>Électricité!O995</f>
        <v>0.79166666666666674</v>
      </c>
      <c r="C3910" s="17">
        <f>Électricité!P995</f>
        <v>0</v>
      </c>
      <c r="D3910" s="17">
        <f>Électricité!S995</f>
        <v>0</v>
      </c>
      <c r="E3910" s="24" t="str">
        <f t="shared" si="125"/>
        <v>02/10/2019 07:00:00 PM</v>
      </c>
      <c r="F3910" s="23" t="str">
        <f t="shared" si="126"/>
        <v>Feb</v>
      </c>
    </row>
    <row r="3911" spans="1:6" x14ac:dyDescent="0.4">
      <c r="A3911" s="19">
        <f>Électricité!N996</f>
        <v>43506</v>
      </c>
      <c r="B3911" s="18">
        <f>Électricité!O996</f>
        <v>0.83333333333333337</v>
      </c>
      <c r="C3911" s="17">
        <f>Électricité!P996</f>
        <v>0</v>
      </c>
      <c r="D3911" s="17">
        <f>Électricité!S996</f>
        <v>0</v>
      </c>
      <c r="E3911" s="24" t="str">
        <f t="shared" si="125"/>
        <v>02/10/2019 08:00:00 PM</v>
      </c>
      <c r="F3911" s="23" t="str">
        <f t="shared" si="126"/>
        <v>Feb</v>
      </c>
    </row>
    <row r="3912" spans="1:6" x14ac:dyDescent="0.4">
      <c r="A3912" s="19">
        <f>Électricité!N997</f>
        <v>43506</v>
      </c>
      <c r="B3912" s="18">
        <f>Électricité!O997</f>
        <v>0.87500000000000011</v>
      </c>
      <c r="C3912" s="17">
        <f>Électricité!P997</f>
        <v>0</v>
      </c>
      <c r="D3912" s="17">
        <f>Électricité!S997</f>
        <v>0</v>
      </c>
      <c r="E3912" s="24" t="str">
        <f t="shared" si="125"/>
        <v>02/10/2019 09:00:00 PM</v>
      </c>
      <c r="F3912" s="23" t="str">
        <f t="shared" si="126"/>
        <v>Feb</v>
      </c>
    </row>
    <row r="3913" spans="1:6" x14ac:dyDescent="0.4">
      <c r="A3913" s="19">
        <f>Électricité!N998</f>
        <v>43506</v>
      </c>
      <c r="B3913" s="18">
        <f>Électricité!O998</f>
        <v>0.91666666666666674</v>
      </c>
      <c r="C3913" s="17">
        <f>Électricité!P998</f>
        <v>0</v>
      </c>
      <c r="D3913" s="17">
        <f>Électricité!S998</f>
        <v>0</v>
      </c>
      <c r="E3913" s="24" t="str">
        <f t="shared" si="125"/>
        <v>02/10/2019 10:00:00 PM</v>
      </c>
      <c r="F3913" s="23" t="str">
        <f t="shared" si="126"/>
        <v>Feb</v>
      </c>
    </row>
    <row r="3914" spans="1:6" x14ac:dyDescent="0.4">
      <c r="A3914" s="19">
        <f>Électricité!N999</f>
        <v>43506</v>
      </c>
      <c r="B3914" s="18">
        <f>Électricité!O999</f>
        <v>0.95833333333333337</v>
      </c>
      <c r="C3914" s="17">
        <f>Électricité!P999</f>
        <v>0</v>
      </c>
      <c r="D3914" s="17">
        <f>Électricité!S999</f>
        <v>0</v>
      </c>
      <c r="E3914" s="24" t="str">
        <f t="shared" si="125"/>
        <v>02/10/2019 11:00:00 PM</v>
      </c>
      <c r="F3914" s="23" t="str">
        <f t="shared" si="126"/>
        <v>Feb</v>
      </c>
    </row>
    <row r="3915" spans="1:6" x14ac:dyDescent="0.4">
      <c r="A3915" s="19">
        <f>Électricité!N1000</f>
        <v>43507</v>
      </c>
      <c r="B3915" s="18">
        <f>Électricité!O1000</f>
        <v>3.1225022567582528E-17</v>
      </c>
      <c r="C3915" s="17">
        <f>Électricité!P1000</f>
        <v>0</v>
      </c>
      <c r="D3915" s="17">
        <f>Électricité!S1000</f>
        <v>0</v>
      </c>
      <c r="E3915" s="24" t="str">
        <f t="shared" si="125"/>
        <v>02/11/2019 12:00:00 AM</v>
      </c>
      <c r="F3915" s="23" t="str">
        <f t="shared" si="126"/>
        <v>Feb</v>
      </c>
    </row>
    <row r="3916" spans="1:6" x14ac:dyDescent="0.4">
      <c r="A3916" s="19">
        <f>Électricité!N1001</f>
        <v>43507</v>
      </c>
      <c r="B3916" s="18">
        <f>Électricité!O1001</f>
        <v>4.1666666666666699E-2</v>
      </c>
      <c r="C3916" s="17">
        <f>Électricité!P1001</f>
        <v>0</v>
      </c>
      <c r="D3916" s="17">
        <f>Électricité!S1001</f>
        <v>0</v>
      </c>
      <c r="E3916" s="24" t="str">
        <f t="shared" si="125"/>
        <v>02/11/2019 01:00:00 AM</v>
      </c>
      <c r="F3916" s="23" t="str">
        <f t="shared" si="126"/>
        <v>Feb</v>
      </c>
    </row>
    <row r="3917" spans="1:6" x14ac:dyDescent="0.4">
      <c r="A3917" s="19">
        <f>Électricité!N1002</f>
        <v>43507</v>
      </c>
      <c r="B3917" s="18">
        <f>Électricité!O1002</f>
        <v>8.333333333333337E-2</v>
      </c>
      <c r="C3917" s="17">
        <f>Électricité!P1002</f>
        <v>0</v>
      </c>
      <c r="D3917" s="17">
        <f>Électricité!S1002</f>
        <v>0</v>
      </c>
      <c r="E3917" s="24" t="str">
        <f t="shared" si="125"/>
        <v>02/11/2019 02:00:00 AM</v>
      </c>
      <c r="F3917" s="23" t="str">
        <f t="shared" si="126"/>
        <v>Feb</v>
      </c>
    </row>
    <row r="3918" spans="1:6" x14ac:dyDescent="0.4">
      <c r="A3918" s="19">
        <f>Électricité!N1003</f>
        <v>43507</v>
      </c>
      <c r="B3918" s="18">
        <f>Électricité!O1003</f>
        <v>0.12500000000000006</v>
      </c>
      <c r="C3918" s="17">
        <f>Électricité!P1003</f>
        <v>0</v>
      </c>
      <c r="D3918" s="17">
        <f>Électricité!S1003</f>
        <v>0</v>
      </c>
      <c r="E3918" s="24" t="str">
        <f t="shared" si="125"/>
        <v>02/11/2019 03:00:00 AM</v>
      </c>
      <c r="F3918" s="23" t="str">
        <f t="shared" si="126"/>
        <v>Feb</v>
      </c>
    </row>
    <row r="3919" spans="1:6" x14ac:dyDescent="0.4">
      <c r="A3919" s="19">
        <f>Électricité!N1004</f>
        <v>43507</v>
      </c>
      <c r="B3919" s="18">
        <f>Électricité!O1004</f>
        <v>0.16666666666666669</v>
      </c>
      <c r="C3919" s="17">
        <f>Électricité!P1004</f>
        <v>0</v>
      </c>
      <c r="D3919" s="17">
        <f>Électricité!S1004</f>
        <v>0</v>
      </c>
      <c r="E3919" s="24" t="str">
        <f t="shared" si="125"/>
        <v>02/11/2019 04:00:00 AM</v>
      </c>
      <c r="F3919" s="23" t="str">
        <f t="shared" si="126"/>
        <v>Feb</v>
      </c>
    </row>
    <row r="3920" spans="1:6" x14ac:dyDescent="0.4">
      <c r="A3920" s="19">
        <f>Électricité!N1005</f>
        <v>43507</v>
      </c>
      <c r="B3920" s="18">
        <f>Électricité!O1005</f>
        <v>0.20833333333333337</v>
      </c>
      <c r="C3920" s="17">
        <f>Électricité!P1005</f>
        <v>0</v>
      </c>
      <c r="D3920" s="17">
        <f>Électricité!S1005</f>
        <v>0</v>
      </c>
      <c r="E3920" s="24" t="str">
        <f t="shared" si="125"/>
        <v>02/11/2019 05:00:00 AM</v>
      </c>
      <c r="F3920" s="23" t="str">
        <f t="shared" si="126"/>
        <v>Feb</v>
      </c>
    </row>
    <row r="3921" spans="1:6" x14ac:dyDescent="0.4">
      <c r="A3921" s="19">
        <f>Électricité!N1006</f>
        <v>43507</v>
      </c>
      <c r="B3921" s="18">
        <f>Électricité!O1006</f>
        <v>0.25</v>
      </c>
      <c r="C3921" s="17">
        <f>Électricité!P1006</f>
        <v>0</v>
      </c>
      <c r="D3921" s="17">
        <f>Électricité!S1006</f>
        <v>0</v>
      </c>
      <c r="E3921" s="24" t="str">
        <f t="shared" si="125"/>
        <v>02/11/2019 06:00:00 AM</v>
      </c>
      <c r="F3921" s="23" t="str">
        <f t="shared" si="126"/>
        <v>Feb</v>
      </c>
    </row>
    <row r="3922" spans="1:6" x14ac:dyDescent="0.4">
      <c r="A3922" s="19">
        <f>Électricité!N1007</f>
        <v>43507</v>
      </c>
      <c r="B3922" s="18">
        <f>Électricité!O1007</f>
        <v>0.29166666666666669</v>
      </c>
      <c r="C3922" s="17">
        <f>Électricité!P1007</f>
        <v>0</v>
      </c>
      <c r="D3922" s="17">
        <f>Électricité!S1007</f>
        <v>0</v>
      </c>
      <c r="E3922" s="24" t="str">
        <f t="shared" si="125"/>
        <v>02/11/2019 07:00:00 AM</v>
      </c>
      <c r="F3922" s="23" t="str">
        <f t="shared" si="126"/>
        <v>Feb</v>
      </c>
    </row>
    <row r="3923" spans="1:6" x14ac:dyDescent="0.4">
      <c r="A3923" s="19">
        <f>Électricité!N1008</f>
        <v>43507</v>
      </c>
      <c r="B3923" s="18">
        <f>Électricité!O1008</f>
        <v>0.33333333333333337</v>
      </c>
      <c r="C3923" s="17">
        <f>Électricité!P1008</f>
        <v>0</v>
      </c>
      <c r="D3923" s="17">
        <f>Électricité!S1008</f>
        <v>0</v>
      </c>
      <c r="E3923" s="24" t="str">
        <f t="shared" si="125"/>
        <v>02/11/2019 08:00:00 AM</v>
      </c>
      <c r="F3923" s="23" t="str">
        <f t="shared" si="126"/>
        <v>Feb</v>
      </c>
    </row>
    <row r="3924" spans="1:6" x14ac:dyDescent="0.4">
      <c r="A3924" s="19">
        <f>Électricité!N1009</f>
        <v>43507</v>
      </c>
      <c r="B3924" s="18">
        <f>Électricité!O1009</f>
        <v>0.375</v>
      </c>
      <c r="C3924" s="17">
        <f>Électricité!P1009</f>
        <v>0</v>
      </c>
      <c r="D3924" s="17">
        <f>Électricité!S1009</f>
        <v>0</v>
      </c>
      <c r="E3924" s="24" t="str">
        <f t="shared" si="125"/>
        <v>02/11/2019 09:00:00 AM</v>
      </c>
      <c r="F3924" s="23" t="str">
        <f t="shared" si="126"/>
        <v>Feb</v>
      </c>
    </row>
    <row r="3925" spans="1:6" x14ac:dyDescent="0.4">
      <c r="A3925" s="19">
        <f>Électricité!N1010</f>
        <v>43507</v>
      </c>
      <c r="B3925" s="18">
        <f>Électricité!O1010</f>
        <v>0.41666666666666669</v>
      </c>
      <c r="C3925" s="17">
        <f>Électricité!P1010</f>
        <v>0</v>
      </c>
      <c r="D3925" s="17">
        <f>Électricité!S1010</f>
        <v>0</v>
      </c>
      <c r="E3925" s="24" t="str">
        <f t="shared" si="125"/>
        <v>02/11/2019 10:00:00 AM</v>
      </c>
      <c r="F3925" s="23" t="str">
        <f t="shared" si="126"/>
        <v>Feb</v>
      </c>
    </row>
    <row r="3926" spans="1:6" x14ac:dyDescent="0.4">
      <c r="A3926" s="19">
        <f>Électricité!N1011</f>
        <v>43507</v>
      </c>
      <c r="B3926" s="18">
        <f>Électricité!O1011</f>
        <v>0.45833333333333337</v>
      </c>
      <c r="C3926" s="17">
        <f>Électricité!P1011</f>
        <v>0</v>
      </c>
      <c r="D3926" s="17">
        <f>Électricité!S1011</f>
        <v>0</v>
      </c>
      <c r="E3926" s="24" t="str">
        <f t="shared" si="125"/>
        <v>02/11/2019 11:00:00 AM</v>
      </c>
      <c r="F3926" s="23" t="str">
        <f t="shared" si="126"/>
        <v>Feb</v>
      </c>
    </row>
    <row r="3927" spans="1:6" x14ac:dyDescent="0.4">
      <c r="A3927" s="19">
        <f>Électricité!N1012</f>
        <v>43507</v>
      </c>
      <c r="B3927" s="18">
        <f>Électricité!O1012</f>
        <v>0.50000000000000011</v>
      </c>
      <c r="C3927" s="17">
        <f>Électricité!P1012</f>
        <v>0</v>
      </c>
      <c r="D3927" s="17">
        <f>Électricité!S1012</f>
        <v>0</v>
      </c>
      <c r="E3927" s="24" t="str">
        <f t="shared" si="125"/>
        <v>02/11/2019 12:00:00 PM</v>
      </c>
      <c r="F3927" s="23" t="str">
        <f t="shared" si="126"/>
        <v>Feb</v>
      </c>
    </row>
    <row r="3928" spans="1:6" x14ac:dyDescent="0.4">
      <c r="A3928" s="19">
        <f>Électricité!N1013</f>
        <v>43507</v>
      </c>
      <c r="B3928" s="18">
        <f>Électricité!O1013</f>
        <v>0.54166666666666674</v>
      </c>
      <c r="C3928" s="17">
        <f>Électricité!P1013</f>
        <v>0</v>
      </c>
      <c r="D3928" s="17">
        <f>Électricité!S1013</f>
        <v>0</v>
      </c>
      <c r="E3928" s="24" t="str">
        <f t="shared" si="125"/>
        <v>02/11/2019 01:00:00 PM</v>
      </c>
      <c r="F3928" s="23" t="str">
        <f t="shared" si="126"/>
        <v>Feb</v>
      </c>
    </row>
    <row r="3929" spans="1:6" x14ac:dyDescent="0.4">
      <c r="A3929" s="19">
        <f>Électricité!N1014</f>
        <v>43507</v>
      </c>
      <c r="B3929" s="18">
        <f>Électricité!O1014</f>
        <v>0.58333333333333337</v>
      </c>
      <c r="C3929" s="17">
        <f>Électricité!P1014</f>
        <v>0</v>
      </c>
      <c r="D3929" s="17">
        <f>Électricité!S1014</f>
        <v>0</v>
      </c>
      <c r="E3929" s="24" t="str">
        <f t="shared" si="125"/>
        <v>02/11/2019 02:00:00 PM</v>
      </c>
      <c r="F3929" s="23" t="str">
        <f t="shared" si="126"/>
        <v>Feb</v>
      </c>
    </row>
    <row r="3930" spans="1:6" x14ac:dyDescent="0.4">
      <c r="A3930" s="19">
        <f>Électricité!N1015</f>
        <v>43507</v>
      </c>
      <c r="B3930" s="18">
        <f>Électricité!O1015</f>
        <v>0.62500000000000011</v>
      </c>
      <c r="C3930" s="17">
        <f>Électricité!P1015</f>
        <v>0</v>
      </c>
      <c r="D3930" s="17">
        <f>Électricité!S1015</f>
        <v>0</v>
      </c>
      <c r="E3930" s="24" t="str">
        <f t="shared" si="125"/>
        <v>02/11/2019 03:00:00 PM</v>
      </c>
      <c r="F3930" s="23" t="str">
        <f t="shared" si="126"/>
        <v>Feb</v>
      </c>
    </row>
    <row r="3931" spans="1:6" x14ac:dyDescent="0.4">
      <c r="A3931" s="19">
        <f>Électricité!N1016</f>
        <v>43507</v>
      </c>
      <c r="B3931" s="18">
        <f>Électricité!O1016</f>
        <v>0.66666666666666674</v>
      </c>
      <c r="C3931" s="17">
        <f>Électricité!P1016</f>
        <v>0</v>
      </c>
      <c r="D3931" s="17">
        <f>Électricité!S1016</f>
        <v>0</v>
      </c>
      <c r="E3931" s="24" t="str">
        <f t="shared" si="125"/>
        <v>02/11/2019 04:00:00 PM</v>
      </c>
      <c r="F3931" s="23" t="str">
        <f t="shared" si="126"/>
        <v>Feb</v>
      </c>
    </row>
    <row r="3932" spans="1:6" x14ac:dyDescent="0.4">
      <c r="A3932" s="19">
        <f>Électricité!N1017</f>
        <v>43507</v>
      </c>
      <c r="B3932" s="18">
        <f>Électricité!O1017</f>
        <v>0.70833333333333337</v>
      </c>
      <c r="C3932" s="17">
        <f>Électricité!P1017</f>
        <v>0</v>
      </c>
      <c r="D3932" s="17">
        <f>Électricité!S1017</f>
        <v>0</v>
      </c>
      <c r="E3932" s="24" t="str">
        <f t="shared" si="125"/>
        <v>02/11/2019 05:00:00 PM</v>
      </c>
      <c r="F3932" s="23" t="str">
        <f t="shared" si="126"/>
        <v>Feb</v>
      </c>
    </row>
    <row r="3933" spans="1:6" x14ac:dyDescent="0.4">
      <c r="A3933" s="19">
        <f>Électricité!N1018</f>
        <v>43507</v>
      </c>
      <c r="B3933" s="18">
        <f>Électricité!O1018</f>
        <v>0.75000000000000011</v>
      </c>
      <c r="C3933" s="17">
        <f>Électricité!P1018</f>
        <v>0</v>
      </c>
      <c r="D3933" s="17">
        <f>Électricité!S1018</f>
        <v>0</v>
      </c>
      <c r="E3933" s="24" t="str">
        <f t="shared" si="125"/>
        <v>02/11/2019 06:00:00 PM</v>
      </c>
      <c r="F3933" s="23" t="str">
        <f t="shared" si="126"/>
        <v>Feb</v>
      </c>
    </row>
    <row r="3934" spans="1:6" x14ac:dyDescent="0.4">
      <c r="A3934" s="19">
        <f>Électricité!N1019</f>
        <v>43507</v>
      </c>
      <c r="B3934" s="18">
        <f>Électricité!O1019</f>
        <v>0.79166666666666674</v>
      </c>
      <c r="C3934" s="17">
        <f>Électricité!P1019</f>
        <v>0</v>
      </c>
      <c r="D3934" s="17">
        <f>Électricité!S1019</f>
        <v>0</v>
      </c>
      <c r="E3934" s="24" t="str">
        <f t="shared" si="125"/>
        <v>02/11/2019 07:00:00 PM</v>
      </c>
      <c r="F3934" s="23" t="str">
        <f t="shared" si="126"/>
        <v>Feb</v>
      </c>
    </row>
    <row r="3935" spans="1:6" x14ac:dyDescent="0.4">
      <c r="A3935" s="19">
        <f>Électricité!N1020</f>
        <v>43507</v>
      </c>
      <c r="B3935" s="18">
        <f>Électricité!O1020</f>
        <v>0.83333333333333337</v>
      </c>
      <c r="C3935" s="17">
        <f>Électricité!P1020</f>
        <v>0</v>
      </c>
      <c r="D3935" s="17">
        <f>Électricité!S1020</f>
        <v>0</v>
      </c>
      <c r="E3935" s="24" t="str">
        <f t="shared" si="125"/>
        <v>02/11/2019 08:00:00 PM</v>
      </c>
      <c r="F3935" s="23" t="str">
        <f t="shared" si="126"/>
        <v>Feb</v>
      </c>
    </row>
    <row r="3936" spans="1:6" x14ac:dyDescent="0.4">
      <c r="A3936" s="19">
        <f>Électricité!N1021</f>
        <v>43507</v>
      </c>
      <c r="B3936" s="18">
        <f>Électricité!O1021</f>
        <v>0.87500000000000011</v>
      </c>
      <c r="C3936" s="17">
        <f>Électricité!P1021</f>
        <v>0</v>
      </c>
      <c r="D3936" s="17">
        <f>Électricité!S1021</f>
        <v>0</v>
      </c>
      <c r="E3936" s="24" t="str">
        <f t="shared" si="125"/>
        <v>02/11/2019 09:00:00 PM</v>
      </c>
      <c r="F3936" s="23" t="str">
        <f t="shared" si="126"/>
        <v>Feb</v>
      </c>
    </row>
    <row r="3937" spans="1:6" x14ac:dyDescent="0.4">
      <c r="A3937" s="19">
        <f>Électricité!N1022</f>
        <v>43507</v>
      </c>
      <c r="B3937" s="18">
        <f>Électricité!O1022</f>
        <v>0.91666666666666674</v>
      </c>
      <c r="C3937" s="17">
        <f>Électricité!P1022</f>
        <v>0</v>
      </c>
      <c r="D3937" s="17">
        <f>Électricité!S1022</f>
        <v>0</v>
      </c>
      <c r="E3937" s="24" t="str">
        <f t="shared" si="125"/>
        <v>02/11/2019 10:00:00 PM</v>
      </c>
      <c r="F3937" s="23" t="str">
        <f t="shared" si="126"/>
        <v>Feb</v>
      </c>
    </row>
    <row r="3938" spans="1:6" x14ac:dyDescent="0.4">
      <c r="A3938" s="19">
        <f>Électricité!N1023</f>
        <v>43507</v>
      </c>
      <c r="B3938" s="18">
        <f>Électricité!O1023</f>
        <v>0.95833333333333337</v>
      </c>
      <c r="C3938" s="17">
        <f>Électricité!P1023</f>
        <v>0</v>
      </c>
      <c r="D3938" s="17">
        <f>Électricité!S1023</f>
        <v>0</v>
      </c>
      <c r="E3938" s="24" t="str">
        <f t="shared" si="125"/>
        <v>02/11/2019 11:00:00 PM</v>
      </c>
      <c r="F3938" s="23" t="str">
        <f t="shared" si="126"/>
        <v>Feb</v>
      </c>
    </row>
    <row r="3939" spans="1:6" x14ac:dyDescent="0.4">
      <c r="A3939" s="19">
        <f>Électricité!N1024</f>
        <v>43508</v>
      </c>
      <c r="B3939" s="18">
        <f>Électricité!O1024</f>
        <v>3.1225022567582528E-17</v>
      </c>
      <c r="C3939" s="17">
        <f>Électricité!P1024</f>
        <v>0</v>
      </c>
      <c r="D3939" s="17">
        <f>Électricité!S1024</f>
        <v>0</v>
      </c>
      <c r="E3939" s="24" t="str">
        <f t="shared" si="125"/>
        <v>02/12/2019 12:00:00 AM</v>
      </c>
      <c r="F3939" s="23" t="str">
        <f t="shared" si="126"/>
        <v>Feb</v>
      </c>
    </row>
    <row r="3940" spans="1:6" x14ac:dyDescent="0.4">
      <c r="A3940" s="19">
        <f>Électricité!N1025</f>
        <v>43508</v>
      </c>
      <c r="B3940" s="18">
        <f>Électricité!O1025</f>
        <v>4.1666666666666699E-2</v>
      </c>
      <c r="C3940" s="17">
        <f>Électricité!P1025</f>
        <v>0</v>
      </c>
      <c r="D3940" s="17">
        <f>Électricité!S1025</f>
        <v>0</v>
      </c>
      <c r="E3940" s="24" t="str">
        <f t="shared" si="125"/>
        <v>02/12/2019 01:00:00 AM</v>
      </c>
      <c r="F3940" s="23" t="str">
        <f t="shared" si="126"/>
        <v>Feb</v>
      </c>
    </row>
    <row r="3941" spans="1:6" x14ac:dyDescent="0.4">
      <c r="A3941" s="19">
        <f>Électricité!N1026</f>
        <v>43508</v>
      </c>
      <c r="B3941" s="18">
        <f>Électricité!O1026</f>
        <v>8.333333333333337E-2</v>
      </c>
      <c r="C3941" s="17">
        <f>Électricité!P1026</f>
        <v>0</v>
      </c>
      <c r="D3941" s="17">
        <f>Électricité!S1026</f>
        <v>0</v>
      </c>
      <c r="E3941" s="24" t="str">
        <f t="shared" si="125"/>
        <v>02/12/2019 02:00:00 AM</v>
      </c>
      <c r="F3941" s="23" t="str">
        <f t="shared" si="126"/>
        <v>Feb</v>
      </c>
    </row>
    <row r="3942" spans="1:6" x14ac:dyDescent="0.4">
      <c r="A3942" s="19">
        <f>Électricité!N1027</f>
        <v>43508</v>
      </c>
      <c r="B3942" s="18">
        <f>Électricité!O1027</f>
        <v>0.12500000000000006</v>
      </c>
      <c r="C3942" s="17">
        <f>Électricité!P1027</f>
        <v>0</v>
      </c>
      <c r="D3942" s="17">
        <f>Électricité!S1027</f>
        <v>0</v>
      </c>
      <c r="E3942" s="24" t="str">
        <f t="shared" si="125"/>
        <v>02/12/2019 03:00:00 AM</v>
      </c>
      <c r="F3942" s="23" t="str">
        <f t="shared" si="126"/>
        <v>Feb</v>
      </c>
    </row>
    <row r="3943" spans="1:6" x14ac:dyDescent="0.4">
      <c r="A3943" s="19">
        <f>Électricité!N1028</f>
        <v>43508</v>
      </c>
      <c r="B3943" s="18">
        <f>Électricité!O1028</f>
        <v>0.16666666666666669</v>
      </c>
      <c r="C3943" s="17">
        <f>Électricité!P1028</f>
        <v>0</v>
      </c>
      <c r="D3943" s="17">
        <f>Électricité!S1028</f>
        <v>0</v>
      </c>
      <c r="E3943" s="24" t="str">
        <f t="shared" si="125"/>
        <v>02/12/2019 04:00:00 AM</v>
      </c>
      <c r="F3943" s="23" t="str">
        <f t="shared" si="126"/>
        <v>Feb</v>
      </c>
    </row>
    <row r="3944" spans="1:6" x14ac:dyDescent="0.4">
      <c r="A3944" s="19">
        <f>Électricité!N1029</f>
        <v>43508</v>
      </c>
      <c r="B3944" s="18">
        <f>Électricité!O1029</f>
        <v>0.20833333333333337</v>
      </c>
      <c r="C3944" s="17">
        <f>Électricité!P1029</f>
        <v>0</v>
      </c>
      <c r="D3944" s="17">
        <f>Électricité!S1029</f>
        <v>0</v>
      </c>
      <c r="E3944" s="24" t="str">
        <f t="shared" si="125"/>
        <v>02/12/2019 05:00:00 AM</v>
      </c>
      <c r="F3944" s="23" t="str">
        <f t="shared" si="126"/>
        <v>Feb</v>
      </c>
    </row>
    <row r="3945" spans="1:6" x14ac:dyDescent="0.4">
      <c r="A3945" s="19">
        <f>Électricité!N1030</f>
        <v>43508</v>
      </c>
      <c r="B3945" s="18">
        <f>Électricité!O1030</f>
        <v>0.25</v>
      </c>
      <c r="C3945" s="17">
        <f>Électricité!P1030</f>
        <v>0</v>
      </c>
      <c r="D3945" s="17">
        <f>Électricité!S1030</f>
        <v>0</v>
      </c>
      <c r="E3945" s="24" t="str">
        <f t="shared" si="125"/>
        <v>02/12/2019 06:00:00 AM</v>
      </c>
      <c r="F3945" s="23" t="str">
        <f t="shared" si="126"/>
        <v>Feb</v>
      </c>
    </row>
    <row r="3946" spans="1:6" x14ac:dyDescent="0.4">
      <c r="A3946" s="19">
        <f>Électricité!N1031</f>
        <v>43508</v>
      </c>
      <c r="B3946" s="18">
        <f>Électricité!O1031</f>
        <v>0.29166666666666669</v>
      </c>
      <c r="C3946" s="17">
        <f>Électricité!P1031</f>
        <v>0</v>
      </c>
      <c r="D3946" s="17">
        <f>Électricité!S1031</f>
        <v>0</v>
      </c>
      <c r="E3946" s="24" t="str">
        <f t="shared" si="125"/>
        <v>02/12/2019 07:00:00 AM</v>
      </c>
      <c r="F3946" s="23" t="str">
        <f t="shared" si="126"/>
        <v>Feb</v>
      </c>
    </row>
    <row r="3947" spans="1:6" x14ac:dyDescent="0.4">
      <c r="A3947" s="19">
        <f>Électricité!N1032</f>
        <v>43508</v>
      </c>
      <c r="B3947" s="18">
        <f>Électricité!O1032</f>
        <v>0.33333333333333337</v>
      </c>
      <c r="C3947" s="17">
        <f>Électricité!P1032</f>
        <v>0</v>
      </c>
      <c r="D3947" s="17">
        <f>Électricité!S1032</f>
        <v>0</v>
      </c>
      <c r="E3947" s="24" t="str">
        <f t="shared" si="125"/>
        <v>02/12/2019 08:00:00 AM</v>
      </c>
      <c r="F3947" s="23" t="str">
        <f t="shared" si="126"/>
        <v>Feb</v>
      </c>
    </row>
    <row r="3948" spans="1:6" x14ac:dyDescent="0.4">
      <c r="A3948" s="19">
        <f>Électricité!N1033</f>
        <v>43508</v>
      </c>
      <c r="B3948" s="18">
        <f>Électricité!O1033</f>
        <v>0.375</v>
      </c>
      <c r="C3948" s="17">
        <f>Électricité!P1033</f>
        <v>0</v>
      </c>
      <c r="D3948" s="17">
        <f>Électricité!S1033</f>
        <v>0</v>
      </c>
      <c r="E3948" s="24" t="str">
        <f t="shared" si="125"/>
        <v>02/12/2019 09:00:00 AM</v>
      </c>
      <c r="F3948" s="23" t="str">
        <f t="shared" si="126"/>
        <v>Feb</v>
      </c>
    </row>
    <row r="3949" spans="1:6" x14ac:dyDescent="0.4">
      <c r="A3949" s="19">
        <f>Électricité!N1034</f>
        <v>43508</v>
      </c>
      <c r="B3949" s="18">
        <f>Électricité!O1034</f>
        <v>0.41666666666666669</v>
      </c>
      <c r="C3949" s="17">
        <f>Électricité!P1034</f>
        <v>0</v>
      </c>
      <c r="D3949" s="17">
        <f>Électricité!S1034</f>
        <v>0</v>
      </c>
      <c r="E3949" s="24" t="str">
        <f t="shared" si="125"/>
        <v>02/12/2019 10:00:00 AM</v>
      </c>
      <c r="F3949" s="23" t="str">
        <f t="shared" si="126"/>
        <v>Feb</v>
      </c>
    </row>
    <row r="3950" spans="1:6" x14ac:dyDescent="0.4">
      <c r="A3950" s="19">
        <f>Électricité!N1035</f>
        <v>43508</v>
      </c>
      <c r="B3950" s="18">
        <f>Électricité!O1035</f>
        <v>0.45833333333333337</v>
      </c>
      <c r="C3950" s="17">
        <f>Électricité!P1035</f>
        <v>0</v>
      </c>
      <c r="D3950" s="17">
        <f>Électricité!S1035</f>
        <v>0</v>
      </c>
      <c r="E3950" s="24" t="str">
        <f t="shared" si="125"/>
        <v>02/12/2019 11:00:00 AM</v>
      </c>
      <c r="F3950" s="23" t="str">
        <f t="shared" si="126"/>
        <v>Feb</v>
      </c>
    </row>
    <row r="3951" spans="1:6" x14ac:dyDescent="0.4">
      <c r="A3951" s="19">
        <f>Électricité!N1036</f>
        <v>43508</v>
      </c>
      <c r="B3951" s="18">
        <f>Électricité!O1036</f>
        <v>0.50000000000000011</v>
      </c>
      <c r="C3951" s="17">
        <f>Électricité!P1036</f>
        <v>0</v>
      </c>
      <c r="D3951" s="17">
        <f>Électricité!S1036</f>
        <v>0</v>
      </c>
      <c r="E3951" s="24" t="str">
        <f t="shared" si="125"/>
        <v>02/12/2019 12:00:00 PM</v>
      </c>
      <c r="F3951" s="23" t="str">
        <f t="shared" si="126"/>
        <v>Feb</v>
      </c>
    </row>
    <row r="3952" spans="1:6" x14ac:dyDescent="0.4">
      <c r="A3952" s="19">
        <f>Électricité!N1037</f>
        <v>43508</v>
      </c>
      <c r="B3952" s="18">
        <f>Électricité!O1037</f>
        <v>0.54166666666666674</v>
      </c>
      <c r="C3952" s="17">
        <f>Électricité!P1037</f>
        <v>0</v>
      </c>
      <c r="D3952" s="17">
        <f>Électricité!S1037</f>
        <v>0</v>
      </c>
      <c r="E3952" s="24" t="str">
        <f t="shared" si="125"/>
        <v>02/12/2019 01:00:00 PM</v>
      </c>
      <c r="F3952" s="23" t="str">
        <f t="shared" si="126"/>
        <v>Feb</v>
      </c>
    </row>
    <row r="3953" spans="1:6" x14ac:dyDescent="0.4">
      <c r="A3953" s="19">
        <f>Électricité!N1038</f>
        <v>43508</v>
      </c>
      <c r="B3953" s="18">
        <f>Électricité!O1038</f>
        <v>0.58333333333333337</v>
      </c>
      <c r="C3953" s="17">
        <f>Électricité!P1038</f>
        <v>0</v>
      </c>
      <c r="D3953" s="17">
        <f>Électricité!S1038</f>
        <v>0</v>
      </c>
      <c r="E3953" s="24" t="str">
        <f t="shared" si="125"/>
        <v>02/12/2019 02:00:00 PM</v>
      </c>
      <c r="F3953" s="23" t="str">
        <f t="shared" si="126"/>
        <v>Feb</v>
      </c>
    </row>
    <row r="3954" spans="1:6" x14ac:dyDescent="0.4">
      <c r="A3954" s="19">
        <f>Électricité!N1039</f>
        <v>43508</v>
      </c>
      <c r="B3954" s="18">
        <f>Électricité!O1039</f>
        <v>0.62500000000000011</v>
      </c>
      <c r="C3954" s="17">
        <f>Électricité!P1039</f>
        <v>0</v>
      </c>
      <c r="D3954" s="17">
        <f>Électricité!S1039</f>
        <v>0</v>
      </c>
      <c r="E3954" s="24" t="str">
        <f t="shared" si="125"/>
        <v>02/12/2019 03:00:00 PM</v>
      </c>
      <c r="F3954" s="23" t="str">
        <f t="shared" si="126"/>
        <v>Feb</v>
      </c>
    </row>
    <row r="3955" spans="1:6" x14ac:dyDescent="0.4">
      <c r="A3955" s="19">
        <f>Électricité!N1040</f>
        <v>43508</v>
      </c>
      <c r="B3955" s="18">
        <f>Électricité!O1040</f>
        <v>0.66666666666666674</v>
      </c>
      <c r="C3955" s="17">
        <f>Électricité!P1040</f>
        <v>0</v>
      </c>
      <c r="D3955" s="17">
        <f>Électricité!S1040</f>
        <v>0</v>
      </c>
      <c r="E3955" s="24" t="str">
        <f t="shared" si="125"/>
        <v>02/12/2019 04:00:00 PM</v>
      </c>
      <c r="F3955" s="23" t="str">
        <f t="shared" si="126"/>
        <v>Feb</v>
      </c>
    </row>
    <row r="3956" spans="1:6" x14ac:dyDescent="0.4">
      <c r="A3956" s="19">
        <f>Électricité!N1041</f>
        <v>43508</v>
      </c>
      <c r="B3956" s="18">
        <f>Électricité!O1041</f>
        <v>0.70833333333333337</v>
      </c>
      <c r="C3956" s="17">
        <f>Électricité!P1041</f>
        <v>0</v>
      </c>
      <c r="D3956" s="17">
        <f>Électricité!S1041</f>
        <v>0</v>
      </c>
      <c r="E3956" s="24" t="str">
        <f t="shared" ref="E3956:E4019" si="127">CONCATENATE(TEXT(A3956,"mm/dd/yyyy")," ",TEXT(B3956,"hh:mm:ss AM/PM"))</f>
        <v>02/12/2019 05:00:00 PM</v>
      </c>
      <c r="F3956" s="23" t="str">
        <f t="shared" si="126"/>
        <v>Feb</v>
      </c>
    </row>
    <row r="3957" spans="1:6" x14ac:dyDescent="0.4">
      <c r="A3957" s="19">
        <f>Électricité!N1042</f>
        <v>43508</v>
      </c>
      <c r="B3957" s="18">
        <f>Électricité!O1042</f>
        <v>0.75000000000000011</v>
      </c>
      <c r="C3957" s="17">
        <f>Électricité!P1042</f>
        <v>0</v>
      </c>
      <c r="D3957" s="17">
        <f>Électricité!S1042</f>
        <v>0</v>
      </c>
      <c r="E3957" s="24" t="str">
        <f t="shared" si="127"/>
        <v>02/12/2019 06:00:00 PM</v>
      </c>
      <c r="F3957" s="23" t="str">
        <f t="shared" si="126"/>
        <v>Feb</v>
      </c>
    </row>
    <row r="3958" spans="1:6" x14ac:dyDescent="0.4">
      <c r="A3958" s="19">
        <f>Électricité!N1043</f>
        <v>43508</v>
      </c>
      <c r="B3958" s="18">
        <f>Électricité!O1043</f>
        <v>0.79166666666666674</v>
      </c>
      <c r="C3958" s="17">
        <f>Électricité!P1043</f>
        <v>0</v>
      </c>
      <c r="D3958" s="17">
        <f>Électricité!S1043</f>
        <v>0</v>
      </c>
      <c r="E3958" s="24" t="str">
        <f t="shared" si="127"/>
        <v>02/12/2019 07:00:00 PM</v>
      </c>
      <c r="F3958" s="23" t="str">
        <f t="shared" si="126"/>
        <v>Feb</v>
      </c>
    </row>
    <row r="3959" spans="1:6" x14ac:dyDescent="0.4">
      <c r="A3959" s="19">
        <f>Électricité!N1044</f>
        <v>43508</v>
      </c>
      <c r="B3959" s="18">
        <f>Électricité!O1044</f>
        <v>0.83333333333333337</v>
      </c>
      <c r="C3959" s="17">
        <f>Électricité!P1044</f>
        <v>0</v>
      </c>
      <c r="D3959" s="17">
        <f>Électricité!S1044</f>
        <v>0</v>
      </c>
      <c r="E3959" s="24" t="str">
        <f t="shared" si="127"/>
        <v>02/12/2019 08:00:00 PM</v>
      </c>
      <c r="F3959" s="23" t="str">
        <f t="shared" si="126"/>
        <v>Feb</v>
      </c>
    </row>
    <row r="3960" spans="1:6" x14ac:dyDescent="0.4">
      <c r="A3960" s="19">
        <f>Électricité!N1045</f>
        <v>43508</v>
      </c>
      <c r="B3960" s="18">
        <f>Électricité!O1045</f>
        <v>0.87500000000000011</v>
      </c>
      <c r="C3960" s="17">
        <f>Électricité!P1045</f>
        <v>0</v>
      </c>
      <c r="D3960" s="17">
        <f>Électricité!S1045</f>
        <v>0</v>
      </c>
      <c r="E3960" s="24" t="str">
        <f t="shared" si="127"/>
        <v>02/12/2019 09:00:00 PM</v>
      </c>
      <c r="F3960" s="23" t="str">
        <f t="shared" si="126"/>
        <v>Feb</v>
      </c>
    </row>
    <row r="3961" spans="1:6" x14ac:dyDescent="0.4">
      <c r="A3961" s="19">
        <f>Électricité!N1046</f>
        <v>43508</v>
      </c>
      <c r="B3961" s="18">
        <f>Électricité!O1046</f>
        <v>0.91666666666666674</v>
      </c>
      <c r="C3961" s="17">
        <f>Électricité!P1046</f>
        <v>0</v>
      </c>
      <c r="D3961" s="17">
        <f>Électricité!S1046</f>
        <v>0</v>
      </c>
      <c r="E3961" s="24" t="str">
        <f t="shared" si="127"/>
        <v>02/12/2019 10:00:00 PM</v>
      </c>
      <c r="F3961" s="23" t="str">
        <f t="shared" si="126"/>
        <v>Feb</v>
      </c>
    </row>
    <row r="3962" spans="1:6" x14ac:dyDescent="0.4">
      <c r="A3962" s="19">
        <f>Électricité!N1047</f>
        <v>43508</v>
      </c>
      <c r="B3962" s="18">
        <f>Électricité!O1047</f>
        <v>0.95833333333333337</v>
      </c>
      <c r="C3962" s="17">
        <f>Électricité!P1047</f>
        <v>0</v>
      </c>
      <c r="D3962" s="17">
        <f>Électricité!S1047</f>
        <v>0</v>
      </c>
      <c r="E3962" s="24" t="str">
        <f t="shared" si="127"/>
        <v>02/12/2019 11:00:00 PM</v>
      </c>
      <c r="F3962" s="23" t="str">
        <f t="shared" si="126"/>
        <v>Feb</v>
      </c>
    </row>
    <row r="3963" spans="1:6" x14ac:dyDescent="0.4">
      <c r="A3963" s="19">
        <f>Électricité!N1048</f>
        <v>43509</v>
      </c>
      <c r="B3963" s="18">
        <f>Électricité!O1048</f>
        <v>3.1225022567582528E-17</v>
      </c>
      <c r="C3963" s="17">
        <f>Électricité!P1048</f>
        <v>0</v>
      </c>
      <c r="D3963" s="17">
        <f>Électricité!S1048</f>
        <v>0</v>
      </c>
      <c r="E3963" s="24" t="str">
        <f t="shared" si="127"/>
        <v>02/13/2019 12:00:00 AM</v>
      </c>
      <c r="F3963" s="23" t="str">
        <f t="shared" si="126"/>
        <v>Feb</v>
      </c>
    </row>
    <row r="3964" spans="1:6" x14ac:dyDescent="0.4">
      <c r="A3964" s="19">
        <f>Électricité!N1049</f>
        <v>43509</v>
      </c>
      <c r="B3964" s="18">
        <f>Électricité!O1049</f>
        <v>4.1666666666666699E-2</v>
      </c>
      <c r="C3964" s="17">
        <f>Électricité!P1049</f>
        <v>0</v>
      </c>
      <c r="D3964" s="17">
        <f>Électricité!S1049</f>
        <v>0</v>
      </c>
      <c r="E3964" s="24" t="str">
        <f t="shared" si="127"/>
        <v>02/13/2019 01:00:00 AM</v>
      </c>
      <c r="F3964" s="23" t="str">
        <f t="shared" si="126"/>
        <v>Feb</v>
      </c>
    </row>
    <row r="3965" spans="1:6" x14ac:dyDescent="0.4">
      <c r="A3965" s="19">
        <f>Électricité!N1050</f>
        <v>43509</v>
      </c>
      <c r="B3965" s="18">
        <f>Électricité!O1050</f>
        <v>8.333333333333337E-2</v>
      </c>
      <c r="C3965" s="17">
        <f>Électricité!P1050</f>
        <v>0</v>
      </c>
      <c r="D3965" s="17">
        <f>Électricité!S1050</f>
        <v>0</v>
      </c>
      <c r="E3965" s="24" t="str">
        <f t="shared" si="127"/>
        <v>02/13/2019 02:00:00 AM</v>
      </c>
      <c r="F3965" s="23" t="str">
        <f t="shared" si="126"/>
        <v>Feb</v>
      </c>
    </row>
    <row r="3966" spans="1:6" x14ac:dyDescent="0.4">
      <c r="A3966" s="19">
        <f>Électricité!N1051</f>
        <v>43509</v>
      </c>
      <c r="B3966" s="18">
        <f>Électricité!O1051</f>
        <v>0.12500000000000006</v>
      </c>
      <c r="C3966" s="17">
        <f>Électricité!P1051</f>
        <v>0</v>
      </c>
      <c r="D3966" s="17">
        <f>Électricité!S1051</f>
        <v>0</v>
      </c>
      <c r="E3966" s="24" t="str">
        <f t="shared" si="127"/>
        <v>02/13/2019 03:00:00 AM</v>
      </c>
      <c r="F3966" s="23" t="str">
        <f t="shared" si="126"/>
        <v>Feb</v>
      </c>
    </row>
    <row r="3967" spans="1:6" x14ac:dyDescent="0.4">
      <c r="A3967" s="19">
        <f>Électricité!N1052</f>
        <v>43509</v>
      </c>
      <c r="B3967" s="18">
        <f>Électricité!O1052</f>
        <v>0.16666666666666669</v>
      </c>
      <c r="C3967" s="17">
        <f>Électricité!P1052</f>
        <v>0</v>
      </c>
      <c r="D3967" s="17">
        <f>Électricité!S1052</f>
        <v>0</v>
      </c>
      <c r="E3967" s="24" t="str">
        <f t="shared" si="127"/>
        <v>02/13/2019 04:00:00 AM</v>
      </c>
      <c r="F3967" s="23" t="str">
        <f t="shared" si="126"/>
        <v>Feb</v>
      </c>
    </row>
    <row r="3968" spans="1:6" x14ac:dyDescent="0.4">
      <c r="A3968" s="19">
        <f>Électricité!N1053</f>
        <v>43509</v>
      </c>
      <c r="B3968" s="18">
        <f>Électricité!O1053</f>
        <v>0.20833333333333337</v>
      </c>
      <c r="C3968" s="17">
        <f>Électricité!P1053</f>
        <v>0</v>
      </c>
      <c r="D3968" s="17">
        <f>Électricité!S1053</f>
        <v>0</v>
      </c>
      <c r="E3968" s="24" t="str">
        <f t="shared" si="127"/>
        <v>02/13/2019 05:00:00 AM</v>
      </c>
      <c r="F3968" s="23" t="str">
        <f t="shared" si="126"/>
        <v>Feb</v>
      </c>
    </row>
    <row r="3969" spans="1:6" x14ac:dyDescent="0.4">
      <c r="A3969" s="19">
        <f>Électricité!N1054</f>
        <v>43509</v>
      </c>
      <c r="B3969" s="18">
        <f>Électricité!O1054</f>
        <v>0.25</v>
      </c>
      <c r="C3969" s="17">
        <f>Électricité!P1054</f>
        <v>0</v>
      </c>
      <c r="D3969" s="17">
        <f>Électricité!S1054</f>
        <v>0</v>
      </c>
      <c r="E3969" s="24" t="str">
        <f t="shared" si="127"/>
        <v>02/13/2019 06:00:00 AM</v>
      </c>
      <c r="F3969" s="23" t="str">
        <f t="shared" si="126"/>
        <v>Feb</v>
      </c>
    </row>
    <row r="3970" spans="1:6" x14ac:dyDescent="0.4">
      <c r="A3970" s="19">
        <f>Électricité!N1055</f>
        <v>43509</v>
      </c>
      <c r="B3970" s="18">
        <f>Électricité!O1055</f>
        <v>0.29166666666666669</v>
      </c>
      <c r="C3970" s="17">
        <f>Électricité!P1055</f>
        <v>0</v>
      </c>
      <c r="D3970" s="17">
        <f>Électricité!S1055</f>
        <v>0</v>
      </c>
      <c r="E3970" s="24" t="str">
        <f t="shared" si="127"/>
        <v>02/13/2019 07:00:00 AM</v>
      </c>
      <c r="F3970" s="23" t="str">
        <f t="shared" si="126"/>
        <v>Feb</v>
      </c>
    </row>
    <row r="3971" spans="1:6" x14ac:dyDescent="0.4">
      <c r="A3971" s="19">
        <f>Électricité!N1056</f>
        <v>43509</v>
      </c>
      <c r="B3971" s="18">
        <f>Électricité!O1056</f>
        <v>0.33333333333333337</v>
      </c>
      <c r="C3971" s="17">
        <f>Électricité!P1056</f>
        <v>0</v>
      </c>
      <c r="D3971" s="17">
        <f>Électricité!S1056</f>
        <v>0</v>
      </c>
      <c r="E3971" s="24" t="str">
        <f t="shared" si="127"/>
        <v>02/13/2019 08:00:00 AM</v>
      </c>
      <c r="F3971" s="23" t="str">
        <f t="shared" ref="F3971:F4034" si="128">TEXT(A3971,"mmm")</f>
        <v>Feb</v>
      </c>
    </row>
    <row r="3972" spans="1:6" x14ac:dyDescent="0.4">
      <c r="A3972" s="19">
        <f>Électricité!N1057</f>
        <v>43509</v>
      </c>
      <c r="B3972" s="18">
        <f>Électricité!O1057</f>
        <v>0.375</v>
      </c>
      <c r="C3972" s="17">
        <f>Électricité!P1057</f>
        <v>0</v>
      </c>
      <c r="D3972" s="17">
        <f>Électricité!S1057</f>
        <v>0</v>
      </c>
      <c r="E3972" s="24" t="str">
        <f t="shared" si="127"/>
        <v>02/13/2019 09:00:00 AM</v>
      </c>
      <c r="F3972" s="23" t="str">
        <f t="shared" si="128"/>
        <v>Feb</v>
      </c>
    </row>
    <row r="3973" spans="1:6" x14ac:dyDescent="0.4">
      <c r="A3973" s="19">
        <f>Électricité!N1058</f>
        <v>43509</v>
      </c>
      <c r="B3973" s="18">
        <f>Électricité!O1058</f>
        <v>0.41666666666666669</v>
      </c>
      <c r="C3973" s="17">
        <f>Électricité!P1058</f>
        <v>0</v>
      </c>
      <c r="D3973" s="17">
        <f>Électricité!S1058</f>
        <v>0</v>
      </c>
      <c r="E3973" s="24" t="str">
        <f t="shared" si="127"/>
        <v>02/13/2019 10:00:00 AM</v>
      </c>
      <c r="F3973" s="23" t="str">
        <f t="shared" si="128"/>
        <v>Feb</v>
      </c>
    </row>
    <row r="3974" spans="1:6" x14ac:dyDescent="0.4">
      <c r="A3974" s="19">
        <f>Électricité!N1059</f>
        <v>43509</v>
      </c>
      <c r="B3974" s="18">
        <f>Électricité!O1059</f>
        <v>0.45833333333333337</v>
      </c>
      <c r="C3974" s="17">
        <f>Électricité!P1059</f>
        <v>0</v>
      </c>
      <c r="D3974" s="17">
        <f>Électricité!S1059</f>
        <v>0</v>
      </c>
      <c r="E3974" s="24" t="str">
        <f t="shared" si="127"/>
        <v>02/13/2019 11:00:00 AM</v>
      </c>
      <c r="F3974" s="23" t="str">
        <f t="shared" si="128"/>
        <v>Feb</v>
      </c>
    </row>
    <row r="3975" spans="1:6" x14ac:dyDescent="0.4">
      <c r="A3975" s="19">
        <f>Électricité!N1060</f>
        <v>43509</v>
      </c>
      <c r="B3975" s="18">
        <f>Électricité!O1060</f>
        <v>0.50000000000000011</v>
      </c>
      <c r="C3975" s="17">
        <f>Électricité!P1060</f>
        <v>0</v>
      </c>
      <c r="D3975" s="17">
        <f>Électricité!S1060</f>
        <v>0</v>
      </c>
      <c r="E3975" s="24" t="str">
        <f t="shared" si="127"/>
        <v>02/13/2019 12:00:00 PM</v>
      </c>
      <c r="F3975" s="23" t="str">
        <f t="shared" si="128"/>
        <v>Feb</v>
      </c>
    </row>
    <row r="3976" spans="1:6" x14ac:dyDescent="0.4">
      <c r="A3976" s="19">
        <f>Électricité!N1061</f>
        <v>43509</v>
      </c>
      <c r="B3976" s="18">
        <f>Électricité!O1061</f>
        <v>0.54166666666666674</v>
      </c>
      <c r="C3976" s="17">
        <f>Électricité!P1061</f>
        <v>0</v>
      </c>
      <c r="D3976" s="17">
        <f>Électricité!S1061</f>
        <v>0</v>
      </c>
      <c r="E3976" s="24" t="str">
        <f t="shared" si="127"/>
        <v>02/13/2019 01:00:00 PM</v>
      </c>
      <c r="F3976" s="23" t="str">
        <f t="shared" si="128"/>
        <v>Feb</v>
      </c>
    </row>
    <row r="3977" spans="1:6" x14ac:dyDescent="0.4">
      <c r="A3977" s="19">
        <f>Électricité!N1062</f>
        <v>43509</v>
      </c>
      <c r="B3977" s="18">
        <f>Électricité!O1062</f>
        <v>0.58333333333333337</v>
      </c>
      <c r="C3977" s="17">
        <f>Électricité!P1062</f>
        <v>0</v>
      </c>
      <c r="D3977" s="17">
        <f>Électricité!S1062</f>
        <v>0</v>
      </c>
      <c r="E3977" s="24" t="str">
        <f t="shared" si="127"/>
        <v>02/13/2019 02:00:00 PM</v>
      </c>
      <c r="F3977" s="23" t="str">
        <f t="shared" si="128"/>
        <v>Feb</v>
      </c>
    </row>
    <row r="3978" spans="1:6" x14ac:dyDescent="0.4">
      <c r="A3978" s="19">
        <f>Électricité!N1063</f>
        <v>43509</v>
      </c>
      <c r="B3978" s="18">
        <f>Électricité!O1063</f>
        <v>0.62500000000000011</v>
      </c>
      <c r="C3978" s="17">
        <f>Électricité!P1063</f>
        <v>0</v>
      </c>
      <c r="D3978" s="17">
        <f>Électricité!S1063</f>
        <v>0</v>
      </c>
      <c r="E3978" s="24" t="str">
        <f t="shared" si="127"/>
        <v>02/13/2019 03:00:00 PM</v>
      </c>
      <c r="F3978" s="23" t="str">
        <f t="shared" si="128"/>
        <v>Feb</v>
      </c>
    </row>
    <row r="3979" spans="1:6" x14ac:dyDescent="0.4">
      <c r="A3979" s="19">
        <f>Électricité!N1064</f>
        <v>43509</v>
      </c>
      <c r="B3979" s="18">
        <f>Électricité!O1064</f>
        <v>0.66666666666666674</v>
      </c>
      <c r="C3979" s="17">
        <f>Électricité!P1064</f>
        <v>0</v>
      </c>
      <c r="D3979" s="17">
        <f>Électricité!S1064</f>
        <v>0</v>
      </c>
      <c r="E3979" s="24" t="str">
        <f t="shared" si="127"/>
        <v>02/13/2019 04:00:00 PM</v>
      </c>
      <c r="F3979" s="23" t="str">
        <f t="shared" si="128"/>
        <v>Feb</v>
      </c>
    </row>
    <row r="3980" spans="1:6" x14ac:dyDescent="0.4">
      <c r="A3980" s="19">
        <f>Électricité!N1065</f>
        <v>43509</v>
      </c>
      <c r="B3980" s="18">
        <f>Électricité!O1065</f>
        <v>0.70833333333333337</v>
      </c>
      <c r="C3980" s="17">
        <f>Électricité!P1065</f>
        <v>0</v>
      </c>
      <c r="D3980" s="17">
        <f>Électricité!S1065</f>
        <v>0</v>
      </c>
      <c r="E3980" s="24" t="str">
        <f t="shared" si="127"/>
        <v>02/13/2019 05:00:00 PM</v>
      </c>
      <c r="F3980" s="23" t="str">
        <f t="shared" si="128"/>
        <v>Feb</v>
      </c>
    </row>
    <row r="3981" spans="1:6" x14ac:dyDescent="0.4">
      <c r="A3981" s="19">
        <f>Électricité!N1066</f>
        <v>43509</v>
      </c>
      <c r="B3981" s="18">
        <f>Électricité!O1066</f>
        <v>0.75000000000000011</v>
      </c>
      <c r="C3981" s="17">
        <f>Électricité!P1066</f>
        <v>0</v>
      </c>
      <c r="D3981" s="17">
        <f>Électricité!S1066</f>
        <v>0</v>
      </c>
      <c r="E3981" s="24" t="str">
        <f t="shared" si="127"/>
        <v>02/13/2019 06:00:00 PM</v>
      </c>
      <c r="F3981" s="23" t="str">
        <f t="shared" si="128"/>
        <v>Feb</v>
      </c>
    </row>
    <row r="3982" spans="1:6" x14ac:dyDescent="0.4">
      <c r="A3982" s="19">
        <f>Électricité!N1067</f>
        <v>43509</v>
      </c>
      <c r="B3982" s="18">
        <f>Électricité!O1067</f>
        <v>0.79166666666666674</v>
      </c>
      <c r="C3982" s="17">
        <f>Électricité!P1067</f>
        <v>0</v>
      </c>
      <c r="D3982" s="17">
        <f>Électricité!S1067</f>
        <v>0</v>
      </c>
      <c r="E3982" s="24" t="str">
        <f t="shared" si="127"/>
        <v>02/13/2019 07:00:00 PM</v>
      </c>
      <c r="F3982" s="23" t="str">
        <f t="shared" si="128"/>
        <v>Feb</v>
      </c>
    </row>
    <row r="3983" spans="1:6" x14ac:dyDescent="0.4">
      <c r="A3983" s="19">
        <f>Électricité!N1068</f>
        <v>43509</v>
      </c>
      <c r="B3983" s="18">
        <f>Électricité!O1068</f>
        <v>0.83333333333333337</v>
      </c>
      <c r="C3983" s="17">
        <f>Électricité!P1068</f>
        <v>0</v>
      </c>
      <c r="D3983" s="17">
        <f>Électricité!S1068</f>
        <v>0</v>
      </c>
      <c r="E3983" s="24" t="str">
        <f t="shared" si="127"/>
        <v>02/13/2019 08:00:00 PM</v>
      </c>
      <c r="F3983" s="23" t="str">
        <f t="shared" si="128"/>
        <v>Feb</v>
      </c>
    </row>
    <row r="3984" spans="1:6" x14ac:dyDescent="0.4">
      <c r="A3984" s="19">
        <f>Électricité!N1069</f>
        <v>43509</v>
      </c>
      <c r="B3984" s="18">
        <f>Électricité!O1069</f>
        <v>0.87500000000000011</v>
      </c>
      <c r="C3984" s="17">
        <f>Électricité!P1069</f>
        <v>0</v>
      </c>
      <c r="D3984" s="17">
        <f>Électricité!S1069</f>
        <v>0</v>
      </c>
      <c r="E3984" s="24" t="str">
        <f t="shared" si="127"/>
        <v>02/13/2019 09:00:00 PM</v>
      </c>
      <c r="F3984" s="23" t="str">
        <f t="shared" si="128"/>
        <v>Feb</v>
      </c>
    </row>
    <row r="3985" spans="1:6" x14ac:dyDescent="0.4">
      <c r="A3985" s="19">
        <f>Électricité!N1070</f>
        <v>43509</v>
      </c>
      <c r="B3985" s="18">
        <f>Électricité!O1070</f>
        <v>0.91666666666666674</v>
      </c>
      <c r="C3985" s="17">
        <f>Électricité!P1070</f>
        <v>0</v>
      </c>
      <c r="D3985" s="17">
        <f>Électricité!S1070</f>
        <v>0</v>
      </c>
      <c r="E3985" s="24" t="str">
        <f t="shared" si="127"/>
        <v>02/13/2019 10:00:00 PM</v>
      </c>
      <c r="F3985" s="23" t="str">
        <f t="shared" si="128"/>
        <v>Feb</v>
      </c>
    </row>
    <row r="3986" spans="1:6" x14ac:dyDescent="0.4">
      <c r="A3986" s="19">
        <f>Électricité!N1071</f>
        <v>43509</v>
      </c>
      <c r="B3986" s="18">
        <f>Électricité!O1071</f>
        <v>0.95833333333333337</v>
      </c>
      <c r="C3986" s="17">
        <f>Électricité!P1071</f>
        <v>0</v>
      </c>
      <c r="D3986" s="17">
        <f>Électricité!S1071</f>
        <v>0</v>
      </c>
      <c r="E3986" s="24" t="str">
        <f t="shared" si="127"/>
        <v>02/13/2019 11:00:00 PM</v>
      </c>
      <c r="F3986" s="23" t="str">
        <f t="shared" si="128"/>
        <v>Feb</v>
      </c>
    </row>
    <row r="3987" spans="1:6" x14ac:dyDescent="0.4">
      <c r="A3987" s="19">
        <f>Électricité!N1072</f>
        <v>43510</v>
      </c>
      <c r="B3987" s="18">
        <f>Électricité!O1072</f>
        <v>3.1225022567582528E-17</v>
      </c>
      <c r="C3987" s="17">
        <f>Électricité!P1072</f>
        <v>0</v>
      </c>
      <c r="D3987" s="17">
        <f>Électricité!S1072</f>
        <v>0</v>
      </c>
      <c r="E3987" s="24" t="str">
        <f t="shared" si="127"/>
        <v>02/14/2019 12:00:00 AM</v>
      </c>
      <c r="F3987" s="23" t="str">
        <f t="shared" si="128"/>
        <v>Feb</v>
      </c>
    </row>
    <row r="3988" spans="1:6" x14ac:dyDescent="0.4">
      <c r="A3988" s="19">
        <f>Électricité!N1073</f>
        <v>43510</v>
      </c>
      <c r="B3988" s="18">
        <f>Électricité!O1073</f>
        <v>4.1666666666666699E-2</v>
      </c>
      <c r="C3988" s="17">
        <f>Électricité!P1073</f>
        <v>0</v>
      </c>
      <c r="D3988" s="17">
        <f>Électricité!S1073</f>
        <v>0</v>
      </c>
      <c r="E3988" s="24" t="str">
        <f t="shared" si="127"/>
        <v>02/14/2019 01:00:00 AM</v>
      </c>
      <c r="F3988" s="23" t="str">
        <f t="shared" si="128"/>
        <v>Feb</v>
      </c>
    </row>
    <row r="3989" spans="1:6" x14ac:dyDescent="0.4">
      <c r="A3989" s="19">
        <f>Électricité!N1074</f>
        <v>43510</v>
      </c>
      <c r="B3989" s="18">
        <f>Électricité!O1074</f>
        <v>8.333333333333337E-2</v>
      </c>
      <c r="C3989" s="17">
        <f>Électricité!P1074</f>
        <v>0</v>
      </c>
      <c r="D3989" s="17">
        <f>Électricité!S1074</f>
        <v>0</v>
      </c>
      <c r="E3989" s="24" t="str">
        <f t="shared" si="127"/>
        <v>02/14/2019 02:00:00 AM</v>
      </c>
      <c r="F3989" s="23" t="str">
        <f t="shared" si="128"/>
        <v>Feb</v>
      </c>
    </row>
    <row r="3990" spans="1:6" x14ac:dyDescent="0.4">
      <c r="A3990" s="19">
        <f>Électricité!N1075</f>
        <v>43510</v>
      </c>
      <c r="B3990" s="18">
        <f>Électricité!O1075</f>
        <v>0.12500000000000006</v>
      </c>
      <c r="C3990" s="17">
        <f>Électricité!P1075</f>
        <v>0</v>
      </c>
      <c r="D3990" s="17">
        <f>Électricité!S1075</f>
        <v>0</v>
      </c>
      <c r="E3990" s="24" t="str">
        <f t="shared" si="127"/>
        <v>02/14/2019 03:00:00 AM</v>
      </c>
      <c r="F3990" s="23" t="str">
        <f t="shared" si="128"/>
        <v>Feb</v>
      </c>
    </row>
    <row r="3991" spans="1:6" x14ac:dyDescent="0.4">
      <c r="A3991" s="19">
        <f>Électricité!N1076</f>
        <v>43510</v>
      </c>
      <c r="B3991" s="18">
        <f>Électricité!O1076</f>
        <v>0.16666666666666669</v>
      </c>
      <c r="C3991" s="17">
        <f>Électricité!P1076</f>
        <v>0</v>
      </c>
      <c r="D3991" s="17">
        <f>Électricité!S1076</f>
        <v>0</v>
      </c>
      <c r="E3991" s="24" t="str">
        <f t="shared" si="127"/>
        <v>02/14/2019 04:00:00 AM</v>
      </c>
      <c r="F3991" s="23" t="str">
        <f t="shared" si="128"/>
        <v>Feb</v>
      </c>
    </row>
    <row r="3992" spans="1:6" x14ac:dyDescent="0.4">
      <c r="A3992" s="19">
        <f>Électricité!N1077</f>
        <v>43510</v>
      </c>
      <c r="B3992" s="18">
        <f>Électricité!O1077</f>
        <v>0.20833333333333337</v>
      </c>
      <c r="C3992" s="17">
        <f>Électricité!P1077</f>
        <v>0</v>
      </c>
      <c r="D3992" s="17">
        <f>Électricité!S1077</f>
        <v>0</v>
      </c>
      <c r="E3992" s="24" t="str">
        <f t="shared" si="127"/>
        <v>02/14/2019 05:00:00 AM</v>
      </c>
      <c r="F3992" s="23" t="str">
        <f t="shared" si="128"/>
        <v>Feb</v>
      </c>
    </row>
    <row r="3993" spans="1:6" x14ac:dyDescent="0.4">
      <c r="A3993" s="19">
        <f>Électricité!N1078</f>
        <v>43510</v>
      </c>
      <c r="B3993" s="18">
        <f>Électricité!O1078</f>
        <v>0.25</v>
      </c>
      <c r="C3993" s="17">
        <f>Électricité!P1078</f>
        <v>0</v>
      </c>
      <c r="D3993" s="17">
        <f>Électricité!S1078</f>
        <v>0</v>
      </c>
      <c r="E3993" s="24" t="str">
        <f t="shared" si="127"/>
        <v>02/14/2019 06:00:00 AM</v>
      </c>
      <c r="F3993" s="23" t="str">
        <f t="shared" si="128"/>
        <v>Feb</v>
      </c>
    </row>
    <row r="3994" spans="1:6" x14ac:dyDescent="0.4">
      <c r="A3994" s="19">
        <f>Électricité!N1079</f>
        <v>43510</v>
      </c>
      <c r="B3994" s="18">
        <f>Électricité!O1079</f>
        <v>0.29166666666666669</v>
      </c>
      <c r="C3994" s="17">
        <f>Électricité!P1079</f>
        <v>0</v>
      </c>
      <c r="D3994" s="17">
        <f>Électricité!S1079</f>
        <v>0</v>
      </c>
      <c r="E3994" s="24" t="str">
        <f t="shared" si="127"/>
        <v>02/14/2019 07:00:00 AM</v>
      </c>
      <c r="F3994" s="23" t="str">
        <f t="shared" si="128"/>
        <v>Feb</v>
      </c>
    </row>
    <row r="3995" spans="1:6" x14ac:dyDescent="0.4">
      <c r="A3995" s="19">
        <f>Électricité!N1080</f>
        <v>43510</v>
      </c>
      <c r="B3995" s="18">
        <f>Électricité!O1080</f>
        <v>0.33333333333333337</v>
      </c>
      <c r="C3995" s="17">
        <f>Électricité!P1080</f>
        <v>0</v>
      </c>
      <c r="D3995" s="17">
        <f>Électricité!S1080</f>
        <v>0</v>
      </c>
      <c r="E3995" s="24" t="str">
        <f t="shared" si="127"/>
        <v>02/14/2019 08:00:00 AM</v>
      </c>
      <c r="F3995" s="23" t="str">
        <f t="shared" si="128"/>
        <v>Feb</v>
      </c>
    </row>
    <row r="3996" spans="1:6" x14ac:dyDescent="0.4">
      <c r="A3996" s="19">
        <f>Électricité!N1081</f>
        <v>43510</v>
      </c>
      <c r="B3996" s="18">
        <f>Électricité!O1081</f>
        <v>0.375</v>
      </c>
      <c r="C3996" s="17">
        <f>Électricité!P1081</f>
        <v>0</v>
      </c>
      <c r="D3996" s="17">
        <f>Électricité!S1081</f>
        <v>0</v>
      </c>
      <c r="E3996" s="24" t="str">
        <f t="shared" si="127"/>
        <v>02/14/2019 09:00:00 AM</v>
      </c>
      <c r="F3996" s="23" t="str">
        <f t="shared" si="128"/>
        <v>Feb</v>
      </c>
    </row>
    <row r="3997" spans="1:6" x14ac:dyDescent="0.4">
      <c r="A3997" s="19">
        <f>Électricité!N1082</f>
        <v>43510</v>
      </c>
      <c r="B3997" s="18">
        <f>Électricité!O1082</f>
        <v>0.41666666666666669</v>
      </c>
      <c r="C3997" s="17">
        <f>Électricité!P1082</f>
        <v>0</v>
      </c>
      <c r="D3997" s="17">
        <f>Électricité!S1082</f>
        <v>0</v>
      </c>
      <c r="E3997" s="24" t="str">
        <f t="shared" si="127"/>
        <v>02/14/2019 10:00:00 AM</v>
      </c>
      <c r="F3997" s="23" t="str">
        <f t="shared" si="128"/>
        <v>Feb</v>
      </c>
    </row>
    <row r="3998" spans="1:6" x14ac:dyDescent="0.4">
      <c r="A3998" s="19">
        <f>Électricité!N1083</f>
        <v>43510</v>
      </c>
      <c r="B3998" s="18">
        <f>Électricité!O1083</f>
        <v>0.45833333333333337</v>
      </c>
      <c r="C3998" s="17">
        <f>Électricité!P1083</f>
        <v>0</v>
      </c>
      <c r="D3998" s="17">
        <f>Électricité!S1083</f>
        <v>0</v>
      </c>
      <c r="E3998" s="24" t="str">
        <f t="shared" si="127"/>
        <v>02/14/2019 11:00:00 AM</v>
      </c>
      <c r="F3998" s="23" t="str">
        <f t="shared" si="128"/>
        <v>Feb</v>
      </c>
    </row>
    <row r="3999" spans="1:6" x14ac:dyDescent="0.4">
      <c r="A3999" s="19">
        <f>Électricité!N1084</f>
        <v>43510</v>
      </c>
      <c r="B3999" s="18">
        <f>Électricité!O1084</f>
        <v>0.50000000000000011</v>
      </c>
      <c r="C3999" s="17">
        <f>Électricité!P1084</f>
        <v>0</v>
      </c>
      <c r="D3999" s="17">
        <f>Électricité!S1084</f>
        <v>0</v>
      </c>
      <c r="E3999" s="24" t="str">
        <f t="shared" si="127"/>
        <v>02/14/2019 12:00:00 PM</v>
      </c>
      <c r="F3999" s="23" t="str">
        <f t="shared" si="128"/>
        <v>Feb</v>
      </c>
    </row>
    <row r="4000" spans="1:6" x14ac:dyDescent="0.4">
      <c r="A4000" s="19">
        <f>Électricité!N1085</f>
        <v>43510</v>
      </c>
      <c r="B4000" s="18">
        <f>Électricité!O1085</f>
        <v>0.54166666666666674</v>
      </c>
      <c r="C4000" s="17">
        <f>Électricité!P1085</f>
        <v>0</v>
      </c>
      <c r="D4000" s="17">
        <f>Électricité!S1085</f>
        <v>0</v>
      </c>
      <c r="E4000" s="24" t="str">
        <f t="shared" si="127"/>
        <v>02/14/2019 01:00:00 PM</v>
      </c>
      <c r="F4000" s="23" t="str">
        <f t="shared" si="128"/>
        <v>Feb</v>
      </c>
    </row>
    <row r="4001" spans="1:6" x14ac:dyDescent="0.4">
      <c r="A4001" s="19">
        <f>Électricité!N1086</f>
        <v>43510</v>
      </c>
      <c r="B4001" s="18">
        <f>Électricité!O1086</f>
        <v>0.58333333333333337</v>
      </c>
      <c r="C4001" s="17">
        <f>Électricité!P1086</f>
        <v>0</v>
      </c>
      <c r="D4001" s="17">
        <f>Électricité!S1086</f>
        <v>0</v>
      </c>
      <c r="E4001" s="24" t="str">
        <f t="shared" si="127"/>
        <v>02/14/2019 02:00:00 PM</v>
      </c>
      <c r="F4001" s="23" t="str">
        <f t="shared" si="128"/>
        <v>Feb</v>
      </c>
    </row>
    <row r="4002" spans="1:6" x14ac:dyDescent="0.4">
      <c r="A4002" s="19">
        <f>Électricité!N1087</f>
        <v>43510</v>
      </c>
      <c r="B4002" s="18">
        <f>Électricité!O1087</f>
        <v>0.62500000000000011</v>
      </c>
      <c r="C4002" s="17">
        <f>Électricité!P1087</f>
        <v>0</v>
      </c>
      <c r="D4002" s="17">
        <f>Électricité!S1087</f>
        <v>0</v>
      </c>
      <c r="E4002" s="24" t="str">
        <f t="shared" si="127"/>
        <v>02/14/2019 03:00:00 PM</v>
      </c>
      <c r="F4002" s="23" t="str">
        <f t="shared" si="128"/>
        <v>Feb</v>
      </c>
    </row>
    <row r="4003" spans="1:6" x14ac:dyDescent="0.4">
      <c r="A4003" s="19">
        <f>Électricité!N1088</f>
        <v>43510</v>
      </c>
      <c r="B4003" s="18">
        <f>Électricité!O1088</f>
        <v>0.66666666666666674</v>
      </c>
      <c r="C4003" s="17">
        <f>Électricité!P1088</f>
        <v>0</v>
      </c>
      <c r="D4003" s="17">
        <f>Électricité!S1088</f>
        <v>0</v>
      </c>
      <c r="E4003" s="24" t="str">
        <f t="shared" si="127"/>
        <v>02/14/2019 04:00:00 PM</v>
      </c>
      <c r="F4003" s="23" t="str">
        <f t="shared" si="128"/>
        <v>Feb</v>
      </c>
    </row>
    <row r="4004" spans="1:6" x14ac:dyDescent="0.4">
      <c r="A4004" s="19">
        <f>Électricité!N1089</f>
        <v>43510</v>
      </c>
      <c r="B4004" s="18">
        <f>Électricité!O1089</f>
        <v>0.70833333333333337</v>
      </c>
      <c r="C4004" s="17">
        <f>Électricité!P1089</f>
        <v>0</v>
      </c>
      <c r="D4004" s="17">
        <f>Électricité!S1089</f>
        <v>0</v>
      </c>
      <c r="E4004" s="24" t="str">
        <f t="shared" si="127"/>
        <v>02/14/2019 05:00:00 PM</v>
      </c>
      <c r="F4004" s="23" t="str">
        <f t="shared" si="128"/>
        <v>Feb</v>
      </c>
    </row>
    <row r="4005" spans="1:6" x14ac:dyDescent="0.4">
      <c r="A4005" s="19">
        <f>Électricité!N1090</f>
        <v>43510</v>
      </c>
      <c r="B4005" s="18">
        <f>Électricité!O1090</f>
        <v>0.75000000000000011</v>
      </c>
      <c r="C4005" s="17">
        <f>Électricité!P1090</f>
        <v>0</v>
      </c>
      <c r="D4005" s="17">
        <f>Électricité!S1090</f>
        <v>0</v>
      </c>
      <c r="E4005" s="24" t="str">
        <f t="shared" si="127"/>
        <v>02/14/2019 06:00:00 PM</v>
      </c>
      <c r="F4005" s="23" t="str">
        <f t="shared" si="128"/>
        <v>Feb</v>
      </c>
    </row>
    <row r="4006" spans="1:6" x14ac:dyDescent="0.4">
      <c r="A4006" s="19">
        <f>Électricité!N1091</f>
        <v>43510</v>
      </c>
      <c r="B4006" s="18">
        <f>Électricité!O1091</f>
        <v>0.79166666666666674</v>
      </c>
      <c r="C4006" s="17">
        <f>Électricité!P1091</f>
        <v>0</v>
      </c>
      <c r="D4006" s="17">
        <f>Électricité!S1091</f>
        <v>0</v>
      </c>
      <c r="E4006" s="24" t="str">
        <f t="shared" si="127"/>
        <v>02/14/2019 07:00:00 PM</v>
      </c>
      <c r="F4006" s="23" t="str">
        <f t="shared" si="128"/>
        <v>Feb</v>
      </c>
    </row>
    <row r="4007" spans="1:6" x14ac:dyDescent="0.4">
      <c r="A4007" s="19">
        <f>Électricité!N1092</f>
        <v>43510</v>
      </c>
      <c r="B4007" s="18">
        <f>Électricité!O1092</f>
        <v>0.83333333333333337</v>
      </c>
      <c r="C4007" s="17">
        <f>Électricité!P1092</f>
        <v>0</v>
      </c>
      <c r="D4007" s="17">
        <f>Électricité!S1092</f>
        <v>0</v>
      </c>
      <c r="E4007" s="24" t="str">
        <f t="shared" si="127"/>
        <v>02/14/2019 08:00:00 PM</v>
      </c>
      <c r="F4007" s="23" t="str">
        <f t="shared" si="128"/>
        <v>Feb</v>
      </c>
    </row>
    <row r="4008" spans="1:6" x14ac:dyDescent="0.4">
      <c r="A4008" s="19">
        <f>Électricité!N1093</f>
        <v>43510</v>
      </c>
      <c r="B4008" s="18">
        <f>Électricité!O1093</f>
        <v>0.87500000000000011</v>
      </c>
      <c r="C4008" s="17">
        <f>Électricité!P1093</f>
        <v>0</v>
      </c>
      <c r="D4008" s="17">
        <f>Électricité!S1093</f>
        <v>0</v>
      </c>
      <c r="E4008" s="24" t="str">
        <f t="shared" si="127"/>
        <v>02/14/2019 09:00:00 PM</v>
      </c>
      <c r="F4008" s="23" t="str">
        <f t="shared" si="128"/>
        <v>Feb</v>
      </c>
    </row>
    <row r="4009" spans="1:6" x14ac:dyDescent="0.4">
      <c r="A4009" s="19">
        <f>Électricité!N1094</f>
        <v>43510</v>
      </c>
      <c r="B4009" s="18">
        <f>Électricité!O1094</f>
        <v>0.91666666666666674</v>
      </c>
      <c r="C4009" s="17">
        <f>Électricité!P1094</f>
        <v>0</v>
      </c>
      <c r="D4009" s="17">
        <f>Électricité!S1094</f>
        <v>0</v>
      </c>
      <c r="E4009" s="24" t="str">
        <f t="shared" si="127"/>
        <v>02/14/2019 10:00:00 PM</v>
      </c>
      <c r="F4009" s="23" t="str">
        <f t="shared" si="128"/>
        <v>Feb</v>
      </c>
    </row>
    <row r="4010" spans="1:6" x14ac:dyDescent="0.4">
      <c r="A4010" s="19">
        <f>Électricité!N1095</f>
        <v>43510</v>
      </c>
      <c r="B4010" s="18">
        <f>Électricité!O1095</f>
        <v>0.95833333333333337</v>
      </c>
      <c r="C4010" s="17">
        <f>Électricité!P1095</f>
        <v>0</v>
      </c>
      <c r="D4010" s="17">
        <f>Électricité!S1095</f>
        <v>0</v>
      </c>
      <c r="E4010" s="24" t="str">
        <f t="shared" si="127"/>
        <v>02/14/2019 11:00:00 PM</v>
      </c>
      <c r="F4010" s="23" t="str">
        <f t="shared" si="128"/>
        <v>Feb</v>
      </c>
    </row>
    <row r="4011" spans="1:6" x14ac:dyDescent="0.4">
      <c r="A4011" s="19">
        <f>Électricité!N1096</f>
        <v>43511</v>
      </c>
      <c r="B4011" s="18">
        <f>Électricité!O1096</f>
        <v>3.1225022567582528E-17</v>
      </c>
      <c r="C4011" s="17">
        <f>Électricité!P1096</f>
        <v>0</v>
      </c>
      <c r="D4011" s="17">
        <f>Électricité!S1096</f>
        <v>0</v>
      </c>
      <c r="E4011" s="24" t="str">
        <f t="shared" si="127"/>
        <v>02/15/2019 12:00:00 AM</v>
      </c>
      <c r="F4011" s="23" t="str">
        <f t="shared" si="128"/>
        <v>Feb</v>
      </c>
    </row>
    <row r="4012" spans="1:6" x14ac:dyDescent="0.4">
      <c r="A4012" s="19">
        <f>Électricité!N1097</f>
        <v>43511</v>
      </c>
      <c r="B4012" s="18">
        <f>Électricité!O1097</f>
        <v>4.1666666666666699E-2</v>
      </c>
      <c r="C4012" s="17">
        <f>Électricité!P1097</f>
        <v>0</v>
      </c>
      <c r="D4012" s="17">
        <f>Électricité!S1097</f>
        <v>0</v>
      </c>
      <c r="E4012" s="24" t="str">
        <f t="shared" si="127"/>
        <v>02/15/2019 01:00:00 AM</v>
      </c>
      <c r="F4012" s="23" t="str">
        <f t="shared" si="128"/>
        <v>Feb</v>
      </c>
    </row>
    <row r="4013" spans="1:6" x14ac:dyDescent="0.4">
      <c r="A4013" s="19">
        <f>Électricité!N1098</f>
        <v>43511</v>
      </c>
      <c r="B4013" s="18">
        <f>Électricité!O1098</f>
        <v>8.333333333333337E-2</v>
      </c>
      <c r="C4013" s="17">
        <f>Électricité!P1098</f>
        <v>0</v>
      </c>
      <c r="D4013" s="17">
        <f>Électricité!S1098</f>
        <v>0</v>
      </c>
      <c r="E4013" s="24" t="str">
        <f t="shared" si="127"/>
        <v>02/15/2019 02:00:00 AM</v>
      </c>
      <c r="F4013" s="23" t="str">
        <f t="shared" si="128"/>
        <v>Feb</v>
      </c>
    </row>
    <row r="4014" spans="1:6" x14ac:dyDescent="0.4">
      <c r="A4014" s="19">
        <f>Électricité!N1099</f>
        <v>43511</v>
      </c>
      <c r="B4014" s="18">
        <f>Électricité!O1099</f>
        <v>0.12500000000000006</v>
      </c>
      <c r="C4014" s="17">
        <f>Électricité!P1099</f>
        <v>0</v>
      </c>
      <c r="D4014" s="17">
        <f>Électricité!S1099</f>
        <v>0</v>
      </c>
      <c r="E4014" s="24" t="str">
        <f t="shared" si="127"/>
        <v>02/15/2019 03:00:00 AM</v>
      </c>
      <c r="F4014" s="23" t="str">
        <f t="shared" si="128"/>
        <v>Feb</v>
      </c>
    </row>
    <row r="4015" spans="1:6" x14ac:dyDescent="0.4">
      <c r="A4015" s="19">
        <f>Électricité!N1100</f>
        <v>43511</v>
      </c>
      <c r="B4015" s="18">
        <f>Électricité!O1100</f>
        <v>0.16666666666666669</v>
      </c>
      <c r="C4015" s="17">
        <f>Électricité!P1100</f>
        <v>0</v>
      </c>
      <c r="D4015" s="17">
        <f>Électricité!S1100</f>
        <v>0</v>
      </c>
      <c r="E4015" s="24" t="str">
        <f t="shared" si="127"/>
        <v>02/15/2019 04:00:00 AM</v>
      </c>
      <c r="F4015" s="23" t="str">
        <f t="shared" si="128"/>
        <v>Feb</v>
      </c>
    </row>
    <row r="4016" spans="1:6" x14ac:dyDescent="0.4">
      <c r="A4016" s="19">
        <f>Électricité!N1101</f>
        <v>43511</v>
      </c>
      <c r="B4016" s="18">
        <f>Électricité!O1101</f>
        <v>0.20833333333333337</v>
      </c>
      <c r="C4016" s="17">
        <f>Électricité!P1101</f>
        <v>0</v>
      </c>
      <c r="D4016" s="17">
        <f>Électricité!S1101</f>
        <v>0</v>
      </c>
      <c r="E4016" s="24" t="str">
        <f t="shared" si="127"/>
        <v>02/15/2019 05:00:00 AM</v>
      </c>
      <c r="F4016" s="23" t="str">
        <f t="shared" si="128"/>
        <v>Feb</v>
      </c>
    </row>
    <row r="4017" spans="1:6" x14ac:dyDescent="0.4">
      <c r="A4017" s="19">
        <f>Électricité!N1102</f>
        <v>43511</v>
      </c>
      <c r="B4017" s="18">
        <f>Électricité!O1102</f>
        <v>0.25</v>
      </c>
      <c r="C4017" s="17">
        <f>Électricité!P1102</f>
        <v>0</v>
      </c>
      <c r="D4017" s="17">
        <f>Électricité!S1102</f>
        <v>0</v>
      </c>
      <c r="E4017" s="24" t="str">
        <f t="shared" si="127"/>
        <v>02/15/2019 06:00:00 AM</v>
      </c>
      <c r="F4017" s="23" t="str">
        <f t="shared" si="128"/>
        <v>Feb</v>
      </c>
    </row>
    <row r="4018" spans="1:6" x14ac:dyDescent="0.4">
      <c r="A4018" s="19">
        <f>Électricité!N1103</f>
        <v>43511</v>
      </c>
      <c r="B4018" s="18">
        <f>Électricité!O1103</f>
        <v>0.29166666666666669</v>
      </c>
      <c r="C4018" s="17">
        <f>Électricité!P1103</f>
        <v>0</v>
      </c>
      <c r="D4018" s="17">
        <f>Électricité!S1103</f>
        <v>0</v>
      </c>
      <c r="E4018" s="24" t="str">
        <f t="shared" si="127"/>
        <v>02/15/2019 07:00:00 AM</v>
      </c>
      <c r="F4018" s="23" t="str">
        <f t="shared" si="128"/>
        <v>Feb</v>
      </c>
    </row>
    <row r="4019" spans="1:6" x14ac:dyDescent="0.4">
      <c r="A4019" s="19">
        <f>Électricité!N1104</f>
        <v>43511</v>
      </c>
      <c r="B4019" s="18">
        <f>Électricité!O1104</f>
        <v>0.33333333333333337</v>
      </c>
      <c r="C4019" s="17">
        <f>Électricité!P1104</f>
        <v>0</v>
      </c>
      <c r="D4019" s="17">
        <f>Électricité!S1104</f>
        <v>0</v>
      </c>
      <c r="E4019" s="24" t="str">
        <f t="shared" si="127"/>
        <v>02/15/2019 08:00:00 AM</v>
      </c>
      <c r="F4019" s="23" t="str">
        <f t="shared" si="128"/>
        <v>Feb</v>
      </c>
    </row>
    <row r="4020" spans="1:6" x14ac:dyDescent="0.4">
      <c r="A4020" s="19">
        <f>Électricité!N1105</f>
        <v>43511</v>
      </c>
      <c r="B4020" s="18">
        <f>Électricité!O1105</f>
        <v>0.375</v>
      </c>
      <c r="C4020" s="17">
        <f>Électricité!P1105</f>
        <v>0</v>
      </c>
      <c r="D4020" s="17">
        <f>Électricité!S1105</f>
        <v>0</v>
      </c>
      <c r="E4020" s="24" t="str">
        <f t="shared" ref="E4020:E4083" si="129">CONCATENATE(TEXT(A4020,"mm/dd/yyyy")," ",TEXT(B4020,"hh:mm:ss AM/PM"))</f>
        <v>02/15/2019 09:00:00 AM</v>
      </c>
      <c r="F4020" s="23" t="str">
        <f t="shared" si="128"/>
        <v>Feb</v>
      </c>
    </row>
    <row r="4021" spans="1:6" x14ac:dyDescent="0.4">
      <c r="A4021" s="19">
        <f>Électricité!N1106</f>
        <v>43511</v>
      </c>
      <c r="B4021" s="18">
        <f>Électricité!O1106</f>
        <v>0.41666666666666669</v>
      </c>
      <c r="C4021" s="17">
        <f>Électricité!P1106</f>
        <v>0</v>
      </c>
      <c r="D4021" s="17">
        <f>Électricité!S1106</f>
        <v>0</v>
      </c>
      <c r="E4021" s="24" t="str">
        <f t="shared" si="129"/>
        <v>02/15/2019 10:00:00 AM</v>
      </c>
      <c r="F4021" s="23" t="str">
        <f t="shared" si="128"/>
        <v>Feb</v>
      </c>
    </row>
    <row r="4022" spans="1:6" x14ac:dyDescent="0.4">
      <c r="A4022" s="19">
        <f>Électricité!N1107</f>
        <v>43511</v>
      </c>
      <c r="B4022" s="18">
        <f>Électricité!O1107</f>
        <v>0.45833333333333337</v>
      </c>
      <c r="C4022" s="17">
        <f>Électricité!P1107</f>
        <v>0</v>
      </c>
      <c r="D4022" s="17">
        <f>Électricité!S1107</f>
        <v>0</v>
      </c>
      <c r="E4022" s="24" t="str">
        <f t="shared" si="129"/>
        <v>02/15/2019 11:00:00 AM</v>
      </c>
      <c r="F4022" s="23" t="str">
        <f t="shared" si="128"/>
        <v>Feb</v>
      </c>
    </row>
    <row r="4023" spans="1:6" x14ac:dyDescent="0.4">
      <c r="A4023" s="19">
        <f>Électricité!N1108</f>
        <v>43511</v>
      </c>
      <c r="B4023" s="18">
        <f>Électricité!O1108</f>
        <v>0.50000000000000011</v>
      </c>
      <c r="C4023" s="17">
        <f>Électricité!P1108</f>
        <v>0</v>
      </c>
      <c r="D4023" s="17">
        <f>Électricité!S1108</f>
        <v>0</v>
      </c>
      <c r="E4023" s="24" t="str">
        <f t="shared" si="129"/>
        <v>02/15/2019 12:00:00 PM</v>
      </c>
      <c r="F4023" s="23" t="str">
        <f t="shared" si="128"/>
        <v>Feb</v>
      </c>
    </row>
    <row r="4024" spans="1:6" x14ac:dyDescent="0.4">
      <c r="A4024" s="19">
        <f>Électricité!N1109</f>
        <v>43511</v>
      </c>
      <c r="B4024" s="18">
        <f>Électricité!O1109</f>
        <v>0.54166666666666674</v>
      </c>
      <c r="C4024" s="17">
        <f>Électricité!P1109</f>
        <v>0</v>
      </c>
      <c r="D4024" s="17">
        <f>Électricité!S1109</f>
        <v>0</v>
      </c>
      <c r="E4024" s="24" t="str">
        <f t="shared" si="129"/>
        <v>02/15/2019 01:00:00 PM</v>
      </c>
      <c r="F4024" s="23" t="str">
        <f t="shared" si="128"/>
        <v>Feb</v>
      </c>
    </row>
    <row r="4025" spans="1:6" x14ac:dyDescent="0.4">
      <c r="A4025" s="19">
        <f>Électricité!N1110</f>
        <v>43511</v>
      </c>
      <c r="B4025" s="18">
        <f>Électricité!O1110</f>
        <v>0.58333333333333337</v>
      </c>
      <c r="C4025" s="17">
        <f>Électricité!P1110</f>
        <v>0</v>
      </c>
      <c r="D4025" s="17">
        <f>Électricité!S1110</f>
        <v>0</v>
      </c>
      <c r="E4025" s="24" t="str">
        <f t="shared" si="129"/>
        <v>02/15/2019 02:00:00 PM</v>
      </c>
      <c r="F4025" s="23" t="str">
        <f t="shared" si="128"/>
        <v>Feb</v>
      </c>
    </row>
    <row r="4026" spans="1:6" x14ac:dyDescent="0.4">
      <c r="A4026" s="19">
        <f>Électricité!N1111</f>
        <v>43511</v>
      </c>
      <c r="B4026" s="18">
        <f>Électricité!O1111</f>
        <v>0.62500000000000011</v>
      </c>
      <c r="C4026" s="17">
        <f>Électricité!P1111</f>
        <v>0</v>
      </c>
      <c r="D4026" s="17">
        <f>Électricité!S1111</f>
        <v>0</v>
      </c>
      <c r="E4026" s="24" t="str">
        <f t="shared" si="129"/>
        <v>02/15/2019 03:00:00 PM</v>
      </c>
      <c r="F4026" s="23" t="str">
        <f t="shared" si="128"/>
        <v>Feb</v>
      </c>
    </row>
    <row r="4027" spans="1:6" x14ac:dyDescent="0.4">
      <c r="A4027" s="19">
        <f>Électricité!N1112</f>
        <v>43511</v>
      </c>
      <c r="B4027" s="18">
        <f>Électricité!O1112</f>
        <v>0.66666666666666674</v>
      </c>
      <c r="C4027" s="17">
        <f>Électricité!P1112</f>
        <v>0</v>
      </c>
      <c r="D4027" s="17">
        <f>Électricité!S1112</f>
        <v>0</v>
      </c>
      <c r="E4027" s="24" t="str">
        <f t="shared" si="129"/>
        <v>02/15/2019 04:00:00 PM</v>
      </c>
      <c r="F4027" s="23" t="str">
        <f t="shared" si="128"/>
        <v>Feb</v>
      </c>
    </row>
    <row r="4028" spans="1:6" x14ac:dyDescent="0.4">
      <c r="A4028" s="19">
        <f>Électricité!N1113</f>
        <v>43511</v>
      </c>
      <c r="B4028" s="18">
        <f>Électricité!O1113</f>
        <v>0.70833333333333337</v>
      </c>
      <c r="C4028" s="17">
        <f>Électricité!P1113</f>
        <v>0</v>
      </c>
      <c r="D4028" s="17">
        <f>Électricité!S1113</f>
        <v>0</v>
      </c>
      <c r="E4028" s="24" t="str">
        <f t="shared" si="129"/>
        <v>02/15/2019 05:00:00 PM</v>
      </c>
      <c r="F4028" s="23" t="str">
        <f t="shared" si="128"/>
        <v>Feb</v>
      </c>
    </row>
    <row r="4029" spans="1:6" x14ac:dyDescent="0.4">
      <c r="A4029" s="19">
        <f>Électricité!N1114</f>
        <v>43511</v>
      </c>
      <c r="B4029" s="18">
        <f>Électricité!O1114</f>
        <v>0.75000000000000011</v>
      </c>
      <c r="C4029" s="17">
        <f>Électricité!P1114</f>
        <v>0</v>
      </c>
      <c r="D4029" s="17">
        <f>Électricité!S1114</f>
        <v>0</v>
      </c>
      <c r="E4029" s="24" t="str">
        <f t="shared" si="129"/>
        <v>02/15/2019 06:00:00 PM</v>
      </c>
      <c r="F4029" s="23" t="str">
        <f t="shared" si="128"/>
        <v>Feb</v>
      </c>
    </row>
    <row r="4030" spans="1:6" x14ac:dyDescent="0.4">
      <c r="A4030" s="19">
        <f>Électricité!N1115</f>
        <v>43511</v>
      </c>
      <c r="B4030" s="18">
        <f>Électricité!O1115</f>
        <v>0.79166666666666674</v>
      </c>
      <c r="C4030" s="17">
        <f>Électricité!P1115</f>
        <v>0</v>
      </c>
      <c r="D4030" s="17">
        <f>Électricité!S1115</f>
        <v>0</v>
      </c>
      <c r="E4030" s="24" t="str">
        <f t="shared" si="129"/>
        <v>02/15/2019 07:00:00 PM</v>
      </c>
      <c r="F4030" s="23" t="str">
        <f t="shared" si="128"/>
        <v>Feb</v>
      </c>
    </row>
    <row r="4031" spans="1:6" x14ac:dyDescent="0.4">
      <c r="A4031" s="19">
        <f>Électricité!N1116</f>
        <v>43511</v>
      </c>
      <c r="B4031" s="18">
        <f>Électricité!O1116</f>
        <v>0.83333333333333337</v>
      </c>
      <c r="C4031" s="17">
        <f>Électricité!P1116</f>
        <v>0</v>
      </c>
      <c r="D4031" s="17">
        <f>Électricité!S1116</f>
        <v>0</v>
      </c>
      <c r="E4031" s="24" t="str">
        <f t="shared" si="129"/>
        <v>02/15/2019 08:00:00 PM</v>
      </c>
      <c r="F4031" s="23" t="str">
        <f t="shared" si="128"/>
        <v>Feb</v>
      </c>
    </row>
    <row r="4032" spans="1:6" x14ac:dyDescent="0.4">
      <c r="A4032" s="19">
        <f>Électricité!N1117</f>
        <v>43511</v>
      </c>
      <c r="B4032" s="18">
        <f>Électricité!O1117</f>
        <v>0.87500000000000011</v>
      </c>
      <c r="C4032" s="17">
        <f>Électricité!P1117</f>
        <v>0</v>
      </c>
      <c r="D4032" s="17">
        <f>Électricité!S1117</f>
        <v>0</v>
      </c>
      <c r="E4032" s="24" t="str">
        <f t="shared" si="129"/>
        <v>02/15/2019 09:00:00 PM</v>
      </c>
      <c r="F4032" s="23" t="str">
        <f t="shared" si="128"/>
        <v>Feb</v>
      </c>
    </row>
    <row r="4033" spans="1:6" x14ac:dyDescent="0.4">
      <c r="A4033" s="19">
        <f>Électricité!N1118</f>
        <v>43511</v>
      </c>
      <c r="B4033" s="18">
        <f>Électricité!O1118</f>
        <v>0.91666666666666674</v>
      </c>
      <c r="C4033" s="17">
        <f>Électricité!P1118</f>
        <v>0</v>
      </c>
      <c r="D4033" s="17">
        <f>Électricité!S1118</f>
        <v>0</v>
      </c>
      <c r="E4033" s="24" t="str">
        <f t="shared" si="129"/>
        <v>02/15/2019 10:00:00 PM</v>
      </c>
      <c r="F4033" s="23" t="str">
        <f t="shared" si="128"/>
        <v>Feb</v>
      </c>
    </row>
    <row r="4034" spans="1:6" x14ac:dyDescent="0.4">
      <c r="A4034" s="19">
        <f>Électricité!N1119</f>
        <v>43511</v>
      </c>
      <c r="B4034" s="18">
        <f>Électricité!O1119</f>
        <v>0.95833333333333337</v>
      </c>
      <c r="C4034" s="17">
        <f>Électricité!P1119</f>
        <v>0</v>
      </c>
      <c r="D4034" s="17">
        <f>Électricité!S1119</f>
        <v>0</v>
      </c>
      <c r="E4034" s="24" t="str">
        <f t="shared" si="129"/>
        <v>02/15/2019 11:00:00 PM</v>
      </c>
      <c r="F4034" s="23" t="str">
        <f t="shared" si="128"/>
        <v>Feb</v>
      </c>
    </row>
    <row r="4035" spans="1:6" x14ac:dyDescent="0.4">
      <c r="A4035" s="19">
        <f>Électricité!N1120</f>
        <v>43512</v>
      </c>
      <c r="B4035" s="18">
        <f>Électricité!O1120</f>
        <v>3.1225022567582528E-17</v>
      </c>
      <c r="C4035" s="17">
        <f>Électricité!P1120</f>
        <v>0</v>
      </c>
      <c r="D4035" s="17">
        <f>Électricité!S1120</f>
        <v>0</v>
      </c>
      <c r="E4035" s="24" t="str">
        <f t="shared" si="129"/>
        <v>02/16/2019 12:00:00 AM</v>
      </c>
      <c r="F4035" s="23" t="str">
        <f t="shared" ref="F4035:F4098" si="130">TEXT(A4035,"mmm")</f>
        <v>Feb</v>
      </c>
    </row>
    <row r="4036" spans="1:6" x14ac:dyDescent="0.4">
      <c r="A4036" s="19">
        <f>Électricité!N1121</f>
        <v>43512</v>
      </c>
      <c r="B4036" s="18">
        <f>Électricité!O1121</f>
        <v>4.1666666666666699E-2</v>
      </c>
      <c r="C4036" s="17">
        <f>Électricité!P1121</f>
        <v>0</v>
      </c>
      <c r="D4036" s="17">
        <f>Électricité!S1121</f>
        <v>0</v>
      </c>
      <c r="E4036" s="24" t="str">
        <f t="shared" si="129"/>
        <v>02/16/2019 01:00:00 AM</v>
      </c>
      <c r="F4036" s="23" t="str">
        <f t="shared" si="130"/>
        <v>Feb</v>
      </c>
    </row>
    <row r="4037" spans="1:6" x14ac:dyDescent="0.4">
      <c r="A4037" s="19">
        <f>Électricité!N1122</f>
        <v>43512</v>
      </c>
      <c r="B4037" s="18">
        <f>Électricité!O1122</f>
        <v>8.333333333333337E-2</v>
      </c>
      <c r="C4037" s="17">
        <f>Électricité!P1122</f>
        <v>0</v>
      </c>
      <c r="D4037" s="17">
        <f>Électricité!S1122</f>
        <v>0</v>
      </c>
      <c r="E4037" s="24" t="str">
        <f t="shared" si="129"/>
        <v>02/16/2019 02:00:00 AM</v>
      </c>
      <c r="F4037" s="23" t="str">
        <f t="shared" si="130"/>
        <v>Feb</v>
      </c>
    </row>
    <row r="4038" spans="1:6" x14ac:dyDescent="0.4">
      <c r="A4038" s="19">
        <f>Électricité!N1123</f>
        <v>43512</v>
      </c>
      <c r="B4038" s="18">
        <f>Électricité!O1123</f>
        <v>0.12500000000000006</v>
      </c>
      <c r="C4038" s="17">
        <f>Électricité!P1123</f>
        <v>0</v>
      </c>
      <c r="D4038" s="17">
        <f>Électricité!S1123</f>
        <v>0</v>
      </c>
      <c r="E4038" s="24" t="str">
        <f t="shared" si="129"/>
        <v>02/16/2019 03:00:00 AM</v>
      </c>
      <c r="F4038" s="23" t="str">
        <f t="shared" si="130"/>
        <v>Feb</v>
      </c>
    </row>
    <row r="4039" spans="1:6" x14ac:dyDescent="0.4">
      <c r="A4039" s="19">
        <f>Électricité!N1124</f>
        <v>43512</v>
      </c>
      <c r="B4039" s="18">
        <f>Électricité!O1124</f>
        <v>0.16666666666666669</v>
      </c>
      <c r="C4039" s="17">
        <f>Électricité!P1124</f>
        <v>0</v>
      </c>
      <c r="D4039" s="17">
        <f>Électricité!S1124</f>
        <v>0</v>
      </c>
      <c r="E4039" s="24" t="str">
        <f t="shared" si="129"/>
        <v>02/16/2019 04:00:00 AM</v>
      </c>
      <c r="F4039" s="23" t="str">
        <f t="shared" si="130"/>
        <v>Feb</v>
      </c>
    </row>
    <row r="4040" spans="1:6" x14ac:dyDescent="0.4">
      <c r="A4040" s="19">
        <f>Électricité!N1125</f>
        <v>43512</v>
      </c>
      <c r="B4040" s="18">
        <f>Électricité!O1125</f>
        <v>0.20833333333333337</v>
      </c>
      <c r="C4040" s="17">
        <f>Électricité!P1125</f>
        <v>0</v>
      </c>
      <c r="D4040" s="17">
        <f>Électricité!S1125</f>
        <v>0</v>
      </c>
      <c r="E4040" s="24" t="str">
        <f t="shared" si="129"/>
        <v>02/16/2019 05:00:00 AM</v>
      </c>
      <c r="F4040" s="23" t="str">
        <f t="shared" si="130"/>
        <v>Feb</v>
      </c>
    </row>
    <row r="4041" spans="1:6" x14ac:dyDescent="0.4">
      <c r="A4041" s="19">
        <f>Électricité!N1126</f>
        <v>43512</v>
      </c>
      <c r="B4041" s="18">
        <f>Électricité!O1126</f>
        <v>0.25</v>
      </c>
      <c r="C4041" s="17">
        <f>Électricité!P1126</f>
        <v>0</v>
      </c>
      <c r="D4041" s="17">
        <f>Électricité!S1126</f>
        <v>0</v>
      </c>
      <c r="E4041" s="24" t="str">
        <f t="shared" si="129"/>
        <v>02/16/2019 06:00:00 AM</v>
      </c>
      <c r="F4041" s="23" t="str">
        <f t="shared" si="130"/>
        <v>Feb</v>
      </c>
    </row>
    <row r="4042" spans="1:6" x14ac:dyDescent="0.4">
      <c r="A4042" s="19">
        <f>Électricité!N1127</f>
        <v>43512</v>
      </c>
      <c r="B4042" s="18">
        <f>Électricité!O1127</f>
        <v>0.29166666666666669</v>
      </c>
      <c r="C4042" s="17">
        <f>Électricité!P1127</f>
        <v>0</v>
      </c>
      <c r="D4042" s="17">
        <f>Électricité!S1127</f>
        <v>0</v>
      </c>
      <c r="E4042" s="24" t="str">
        <f t="shared" si="129"/>
        <v>02/16/2019 07:00:00 AM</v>
      </c>
      <c r="F4042" s="23" t="str">
        <f t="shared" si="130"/>
        <v>Feb</v>
      </c>
    </row>
    <row r="4043" spans="1:6" x14ac:dyDescent="0.4">
      <c r="A4043" s="19">
        <f>Électricité!N1128</f>
        <v>43512</v>
      </c>
      <c r="B4043" s="18">
        <f>Électricité!O1128</f>
        <v>0.33333333333333337</v>
      </c>
      <c r="C4043" s="17">
        <f>Électricité!P1128</f>
        <v>0</v>
      </c>
      <c r="D4043" s="17">
        <f>Électricité!S1128</f>
        <v>0</v>
      </c>
      <c r="E4043" s="24" t="str">
        <f t="shared" si="129"/>
        <v>02/16/2019 08:00:00 AM</v>
      </c>
      <c r="F4043" s="23" t="str">
        <f t="shared" si="130"/>
        <v>Feb</v>
      </c>
    </row>
    <row r="4044" spans="1:6" x14ac:dyDescent="0.4">
      <c r="A4044" s="19">
        <f>Électricité!N1129</f>
        <v>43512</v>
      </c>
      <c r="B4044" s="18">
        <f>Électricité!O1129</f>
        <v>0.375</v>
      </c>
      <c r="C4044" s="17">
        <f>Électricité!P1129</f>
        <v>0</v>
      </c>
      <c r="D4044" s="17">
        <f>Électricité!S1129</f>
        <v>0</v>
      </c>
      <c r="E4044" s="24" t="str">
        <f t="shared" si="129"/>
        <v>02/16/2019 09:00:00 AM</v>
      </c>
      <c r="F4044" s="23" t="str">
        <f t="shared" si="130"/>
        <v>Feb</v>
      </c>
    </row>
    <row r="4045" spans="1:6" x14ac:dyDescent="0.4">
      <c r="A4045" s="19">
        <f>Électricité!N1130</f>
        <v>43512</v>
      </c>
      <c r="B4045" s="18">
        <f>Électricité!O1130</f>
        <v>0.41666666666666669</v>
      </c>
      <c r="C4045" s="17">
        <f>Électricité!P1130</f>
        <v>0</v>
      </c>
      <c r="D4045" s="17">
        <f>Électricité!S1130</f>
        <v>0</v>
      </c>
      <c r="E4045" s="24" t="str">
        <f t="shared" si="129"/>
        <v>02/16/2019 10:00:00 AM</v>
      </c>
      <c r="F4045" s="23" t="str">
        <f t="shared" si="130"/>
        <v>Feb</v>
      </c>
    </row>
    <row r="4046" spans="1:6" x14ac:dyDescent="0.4">
      <c r="A4046" s="19">
        <f>Électricité!N1131</f>
        <v>43512</v>
      </c>
      <c r="B4046" s="18">
        <f>Électricité!O1131</f>
        <v>0.45833333333333337</v>
      </c>
      <c r="C4046" s="17">
        <f>Électricité!P1131</f>
        <v>0</v>
      </c>
      <c r="D4046" s="17">
        <f>Électricité!S1131</f>
        <v>0</v>
      </c>
      <c r="E4046" s="24" t="str">
        <f t="shared" si="129"/>
        <v>02/16/2019 11:00:00 AM</v>
      </c>
      <c r="F4046" s="23" t="str">
        <f t="shared" si="130"/>
        <v>Feb</v>
      </c>
    </row>
    <row r="4047" spans="1:6" x14ac:dyDescent="0.4">
      <c r="A4047" s="19">
        <f>Électricité!N1132</f>
        <v>43512</v>
      </c>
      <c r="B4047" s="18">
        <f>Électricité!O1132</f>
        <v>0.50000000000000011</v>
      </c>
      <c r="C4047" s="17">
        <f>Électricité!P1132</f>
        <v>0</v>
      </c>
      <c r="D4047" s="17">
        <f>Électricité!S1132</f>
        <v>0</v>
      </c>
      <c r="E4047" s="24" t="str">
        <f t="shared" si="129"/>
        <v>02/16/2019 12:00:00 PM</v>
      </c>
      <c r="F4047" s="23" t="str">
        <f t="shared" si="130"/>
        <v>Feb</v>
      </c>
    </row>
    <row r="4048" spans="1:6" x14ac:dyDescent="0.4">
      <c r="A4048" s="19">
        <f>Électricité!N1133</f>
        <v>43512</v>
      </c>
      <c r="B4048" s="18">
        <f>Électricité!O1133</f>
        <v>0.54166666666666674</v>
      </c>
      <c r="C4048" s="17">
        <f>Électricité!P1133</f>
        <v>0</v>
      </c>
      <c r="D4048" s="17">
        <f>Électricité!S1133</f>
        <v>0</v>
      </c>
      <c r="E4048" s="24" t="str">
        <f t="shared" si="129"/>
        <v>02/16/2019 01:00:00 PM</v>
      </c>
      <c r="F4048" s="23" t="str">
        <f t="shared" si="130"/>
        <v>Feb</v>
      </c>
    </row>
    <row r="4049" spans="1:6" x14ac:dyDescent="0.4">
      <c r="A4049" s="19">
        <f>Électricité!N1134</f>
        <v>43512</v>
      </c>
      <c r="B4049" s="18">
        <f>Électricité!O1134</f>
        <v>0.58333333333333337</v>
      </c>
      <c r="C4049" s="17">
        <f>Électricité!P1134</f>
        <v>0</v>
      </c>
      <c r="D4049" s="17">
        <f>Électricité!S1134</f>
        <v>0</v>
      </c>
      <c r="E4049" s="24" t="str">
        <f t="shared" si="129"/>
        <v>02/16/2019 02:00:00 PM</v>
      </c>
      <c r="F4049" s="23" t="str">
        <f t="shared" si="130"/>
        <v>Feb</v>
      </c>
    </row>
    <row r="4050" spans="1:6" x14ac:dyDescent="0.4">
      <c r="A4050" s="19">
        <f>Électricité!N1135</f>
        <v>43512</v>
      </c>
      <c r="B4050" s="18">
        <f>Électricité!O1135</f>
        <v>0.62500000000000011</v>
      </c>
      <c r="C4050" s="17">
        <f>Électricité!P1135</f>
        <v>0</v>
      </c>
      <c r="D4050" s="17">
        <f>Électricité!S1135</f>
        <v>0</v>
      </c>
      <c r="E4050" s="24" t="str">
        <f t="shared" si="129"/>
        <v>02/16/2019 03:00:00 PM</v>
      </c>
      <c r="F4050" s="23" t="str">
        <f t="shared" si="130"/>
        <v>Feb</v>
      </c>
    </row>
    <row r="4051" spans="1:6" x14ac:dyDescent="0.4">
      <c r="A4051" s="19">
        <f>Électricité!N1136</f>
        <v>43512</v>
      </c>
      <c r="B4051" s="18">
        <f>Électricité!O1136</f>
        <v>0.66666666666666674</v>
      </c>
      <c r="C4051" s="17">
        <f>Électricité!P1136</f>
        <v>0</v>
      </c>
      <c r="D4051" s="17">
        <f>Électricité!S1136</f>
        <v>0</v>
      </c>
      <c r="E4051" s="24" t="str">
        <f t="shared" si="129"/>
        <v>02/16/2019 04:00:00 PM</v>
      </c>
      <c r="F4051" s="23" t="str">
        <f t="shared" si="130"/>
        <v>Feb</v>
      </c>
    </row>
    <row r="4052" spans="1:6" x14ac:dyDescent="0.4">
      <c r="A4052" s="19">
        <f>Électricité!N1137</f>
        <v>43512</v>
      </c>
      <c r="B4052" s="18">
        <f>Électricité!O1137</f>
        <v>0.70833333333333337</v>
      </c>
      <c r="C4052" s="17">
        <f>Électricité!P1137</f>
        <v>0</v>
      </c>
      <c r="D4052" s="17">
        <f>Électricité!S1137</f>
        <v>0</v>
      </c>
      <c r="E4052" s="24" t="str">
        <f t="shared" si="129"/>
        <v>02/16/2019 05:00:00 PM</v>
      </c>
      <c r="F4052" s="23" t="str">
        <f t="shared" si="130"/>
        <v>Feb</v>
      </c>
    </row>
    <row r="4053" spans="1:6" x14ac:dyDescent="0.4">
      <c r="A4053" s="19">
        <f>Électricité!N1138</f>
        <v>43512</v>
      </c>
      <c r="B4053" s="18">
        <f>Électricité!O1138</f>
        <v>0.75000000000000011</v>
      </c>
      <c r="C4053" s="17">
        <f>Électricité!P1138</f>
        <v>0</v>
      </c>
      <c r="D4053" s="17">
        <f>Électricité!S1138</f>
        <v>0</v>
      </c>
      <c r="E4053" s="24" t="str">
        <f t="shared" si="129"/>
        <v>02/16/2019 06:00:00 PM</v>
      </c>
      <c r="F4053" s="23" t="str">
        <f t="shared" si="130"/>
        <v>Feb</v>
      </c>
    </row>
    <row r="4054" spans="1:6" x14ac:dyDescent="0.4">
      <c r="A4054" s="19">
        <f>Électricité!N1139</f>
        <v>43512</v>
      </c>
      <c r="B4054" s="18">
        <f>Électricité!O1139</f>
        <v>0.79166666666666674</v>
      </c>
      <c r="C4054" s="17">
        <f>Électricité!P1139</f>
        <v>0</v>
      </c>
      <c r="D4054" s="17">
        <f>Électricité!S1139</f>
        <v>0</v>
      </c>
      <c r="E4054" s="24" t="str">
        <f t="shared" si="129"/>
        <v>02/16/2019 07:00:00 PM</v>
      </c>
      <c r="F4054" s="23" t="str">
        <f t="shared" si="130"/>
        <v>Feb</v>
      </c>
    </row>
    <row r="4055" spans="1:6" x14ac:dyDescent="0.4">
      <c r="A4055" s="19">
        <f>Électricité!N1140</f>
        <v>43512</v>
      </c>
      <c r="B4055" s="18">
        <f>Électricité!O1140</f>
        <v>0.83333333333333337</v>
      </c>
      <c r="C4055" s="17">
        <f>Électricité!P1140</f>
        <v>0</v>
      </c>
      <c r="D4055" s="17">
        <f>Électricité!S1140</f>
        <v>0</v>
      </c>
      <c r="E4055" s="24" t="str">
        <f t="shared" si="129"/>
        <v>02/16/2019 08:00:00 PM</v>
      </c>
      <c r="F4055" s="23" t="str">
        <f t="shared" si="130"/>
        <v>Feb</v>
      </c>
    </row>
    <row r="4056" spans="1:6" x14ac:dyDescent="0.4">
      <c r="A4056" s="19">
        <f>Électricité!N1141</f>
        <v>43512</v>
      </c>
      <c r="B4056" s="18">
        <f>Électricité!O1141</f>
        <v>0.87500000000000011</v>
      </c>
      <c r="C4056" s="17">
        <f>Électricité!P1141</f>
        <v>0</v>
      </c>
      <c r="D4056" s="17">
        <f>Électricité!S1141</f>
        <v>0</v>
      </c>
      <c r="E4056" s="24" t="str">
        <f t="shared" si="129"/>
        <v>02/16/2019 09:00:00 PM</v>
      </c>
      <c r="F4056" s="23" t="str">
        <f t="shared" si="130"/>
        <v>Feb</v>
      </c>
    </row>
    <row r="4057" spans="1:6" x14ac:dyDescent="0.4">
      <c r="A4057" s="19">
        <f>Électricité!N1142</f>
        <v>43512</v>
      </c>
      <c r="B4057" s="18">
        <f>Électricité!O1142</f>
        <v>0.91666666666666674</v>
      </c>
      <c r="C4057" s="17">
        <f>Électricité!P1142</f>
        <v>0</v>
      </c>
      <c r="D4057" s="17">
        <f>Électricité!S1142</f>
        <v>0</v>
      </c>
      <c r="E4057" s="24" t="str">
        <f t="shared" si="129"/>
        <v>02/16/2019 10:00:00 PM</v>
      </c>
      <c r="F4057" s="23" t="str">
        <f t="shared" si="130"/>
        <v>Feb</v>
      </c>
    </row>
    <row r="4058" spans="1:6" x14ac:dyDescent="0.4">
      <c r="A4058" s="19">
        <f>Électricité!N1143</f>
        <v>43512</v>
      </c>
      <c r="B4058" s="18">
        <f>Électricité!O1143</f>
        <v>0.95833333333333337</v>
      </c>
      <c r="C4058" s="17">
        <f>Électricité!P1143</f>
        <v>0</v>
      </c>
      <c r="D4058" s="17">
        <f>Électricité!S1143</f>
        <v>0</v>
      </c>
      <c r="E4058" s="24" t="str">
        <f t="shared" si="129"/>
        <v>02/16/2019 11:00:00 PM</v>
      </c>
      <c r="F4058" s="23" t="str">
        <f t="shared" si="130"/>
        <v>Feb</v>
      </c>
    </row>
    <row r="4059" spans="1:6" x14ac:dyDescent="0.4">
      <c r="A4059" s="19">
        <f>Électricité!N1144</f>
        <v>43513</v>
      </c>
      <c r="B4059" s="18">
        <f>Électricité!O1144</f>
        <v>3.1225022567582528E-17</v>
      </c>
      <c r="C4059" s="17">
        <f>Électricité!P1144</f>
        <v>0</v>
      </c>
      <c r="D4059" s="17">
        <f>Électricité!S1144</f>
        <v>0</v>
      </c>
      <c r="E4059" s="24" t="str">
        <f t="shared" si="129"/>
        <v>02/17/2019 12:00:00 AM</v>
      </c>
      <c r="F4059" s="23" t="str">
        <f t="shared" si="130"/>
        <v>Feb</v>
      </c>
    </row>
    <row r="4060" spans="1:6" x14ac:dyDescent="0.4">
      <c r="A4060" s="19">
        <f>Électricité!N1145</f>
        <v>43513</v>
      </c>
      <c r="B4060" s="18">
        <f>Électricité!O1145</f>
        <v>4.1666666666666699E-2</v>
      </c>
      <c r="C4060" s="17">
        <f>Électricité!P1145</f>
        <v>0</v>
      </c>
      <c r="D4060" s="17">
        <f>Électricité!S1145</f>
        <v>0</v>
      </c>
      <c r="E4060" s="24" t="str">
        <f t="shared" si="129"/>
        <v>02/17/2019 01:00:00 AM</v>
      </c>
      <c r="F4060" s="23" t="str">
        <f t="shared" si="130"/>
        <v>Feb</v>
      </c>
    </row>
    <row r="4061" spans="1:6" x14ac:dyDescent="0.4">
      <c r="A4061" s="19">
        <f>Électricité!N1146</f>
        <v>43513</v>
      </c>
      <c r="B4061" s="18">
        <f>Électricité!O1146</f>
        <v>8.333333333333337E-2</v>
      </c>
      <c r="C4061" s="17">
        <f>Électricité!P1146</f>
        <v>0</v>
      </c>
      <c r="D4061" s="17">
        <f>Électricité!S1146</f>
        <v>0</v>
      </c>
      <c r="E4061" s="24" t="str">
        <f t="shared" si="129"/>
        <v>02/17/2019 02:00:00 AM</v>
      </c>
      <c r="F4061" s="23" t="str">
        <f t="shared" si="130"/>
        <v>Feb</v>
      </c>
    </row>
    <row r="4062" spans="1:6" x14ac:dyDescent="0.4">
      <c r="A4062" s="19">
        <f>Électricité!N1147</f>
        <v>43513</v>
      </c>
      <c r="B4062" s="18">
        <f>Électricité!O1147</f>
        <v>0.12500000000000006</v>
      </c>
      <c r="C4062" s="17">
        <f>Électricité!P1147</f>
        <v>0</v>
      </c>
      <c r="D4062" s="17">
        <f>Électricité!S1147</f>
        <v>0</v>
      </c>
      <c r="E4062" s="24" t="str">
        <f t="shared" si="129"/>
        <v>02/17/2019 03:00:00 AM</v>
      </c>
      <c r="F4062" s="23" t="str">
        <f t="shared" si="130"/>
        <v>Feb</v>
      </c>
    </row>
    <row r="4063" spans="1:6" x14ac:dyDescent="0.4">
      <c r="A4063" s="19">
        <f>Électricité!N1148</f>
        <v>43513</v>
      </c>
      <c r="B4063" s="18">
        <f>Électricité!O1148</f>
        <v>0.16666666666666669</v>
      </c>
      <c r="C4063" s="17">
        <f>Électricité!P1148</f>
        <v>0</v>
      </c>
      <c r="D4063" s="17">
        <f>Électricité!S1148</f>
        <v>0</v>
      </c>
      <c r="E4063" s="24" t="str">
        <f t="shared" si="129"/>
        <v>02/17/2019 04:00:00 AM</v>
      </c>
      <c r="F4063" s="23" t="str">
        <f t="shared" si="130"/>
        <v>Feb</v>
      </c>
    </row>
    <row r="4064" spans="1:6" x14ac:dyDescent="0.4">
      <c r="A4064" s="19">
        <f>Électricité!N1149</f>
        <v>43513</v>
      </c>
      <c r="B4064" s="18">
        <f>Électricité!O1149</f>
        <v>0.20833333333333337</v>
      </c>
      <c r="C4064" s="17">
        <f>Électricité!P1149</f>
        <v>0</v>
      </c>
      <c r="D4064" s="17">
        <f>Électricité!S1149</f>
        <v>0</v>
      </c>
      <c r="E4064" s="24" t="str">
        <f t="shared" si="129"/>
        <v>02/17/2019 05:00:00 AM</v>
      </c>
      <c r="F4064" s="23" t="str">
        <f t="shared" si="130"/>
        <v>Feb</v>
      </c>
    </row>
    <row r="4065" spans="1:6" x14ac:dyDescent="0.4">
      <c r="A4065" s="19">
        <f>Électricité!N1150</f>
        <v>43513</v>
      </c>
      <c r="B4065" s="18">
        <f>Électricité!O1150</f>
        <v>0.25</v>
      </c>
      <c r="C4065" s="17">
        <f>Électricité!P1150</f>
        <v>0</v>
      </c>
      <c r="D4065" s="17">
        <f>Électricité!S1150</f>
        <v>0</v>
      </c>
      <c r="E4065" s="24" t="str">
        <f t="shared" si="129"/>
        <v>02/17/2019 06:00:00 AM</v>
      </c>
      <c r="F4065" s="23" t="str">
        <f t="shared" si="130"/>
        <v>Feb</v>
      </c>
    </row>
    <row r="4066" spans="1:6" x14ac:dyDescent="0.4">
      <c r="A4066" s="19">
        <f>Électricité!N1151</f>
        <v>43513</v>
      </c>
      <c r="B4066" s="18">
        <f>Électricité!O1151</f>
        <v>0.29166666666666669</v>
      </c>
      <c r="C4066" s="17">
        <f>Électricité!P1151</f>
        <v>0</v>
      </c>
      <c r="D4066" s="17">
        <f>Électricité!S1151</f>
        <v>0</v>
      </c>
      <c r="E4066" s="24" t="str">
        <f t="shared" si="129"/>
        <v>02/17/2019 07:00:00 AM</v>
      </c>
      <c r="F4066" s="23" t="str">
        <f t="shared" si="130"/>
        <v>Feb</v>
      </c>
    </row>
    <row r="4067" spans="1:6" x14ac:dyDescent="0.4">
      <c r="A4067" s="19">
        <f>Électricité!N1152</f>
        <v>43513</v>
      </c>
      <c r="B4067" s="18">
        <f>Électricité!O1152</f>
        <v>0.33333333333333337</v>
      </c>
      <c r="C4067" s="17">
        <f>Électricité!P1152</f>
        <v>0</v>
      </c>
      <c r="D4067" s="17">
        <f>Électricité!S1152</f>
        <v>0</v>
      </c>
      <c r="E4067" s="24" t="str">
        <f t="shared" si="129"/>
        <v>02/17/2019 08:00:00 AM</v>
      </c>
      <c r="F4067" s="23" t="str">
        <f t="shared" si="130"/>
        <v>Feb</v>
      </c>
    </row>
    <row r="4068" spans="1:6" x14ac:dyDescent="0.4">
      <c r="A4068" s="19">
        <f>Électricité!N1153</f>
        <v>43513</v>
      </c>
      <c r="B4068" s="18">
        <f>Électricité!O1153</f>
        <v>0.375</v>
      </c>
      <c r="C4068" s="17">
        <f>Électricité!P1153</f>
        <v>0</v>
      </c>
      <c r="D4068" s="17">
        <f>Électricité!S1153</f>
        <v>0</v>
      </c>
      <c r="E4068" s="24" t="str">
        <f t="shared" si="129"/>
        <v>02/17/2019 09:00:00 AM</v>
      </c>
      <c r="F4068" s="23" t="str">
        <f t="shared" si="130"/>
        <v>Feb</v>
      </c>
    </row>
    <row r="4069" spans="1:6" x14ac:dyDescent="0.4">
      <c r="A4069" s="19">
        <f>Électricité!N1154</f>
        <v>43513</v>
      </c>
      <c r="B4069" s="18">
        <f>Électricité!O1154</f>
        <v>0.41666666666666669</v>
      </c>
      <c r="C4069" s="17">
        <f>Électricité!P1154</f>
        <v>0</v>
      </c>
      <c r="D4069" s="17">
        <f>Électricité!S1154</f>
        <v>0</v>
      </c>
      <c r="E4069" s="24" t="str">
        <f t="shared" si="129"/>
        <v>02/17/2019 10:00:00 AM</v>
      </c>
      <c r="F4069" s="23" t="str">
        <f t="shared" si="130"/>
        <v>Feb</v>
      </c>
    </row>
    <row r="4070" spans="1:6" x14ac:dyDescent="0.4">
      <c r="A4070" s="19">
        <f>Électricité!N1155</f>
        <v>43513</v>
      </c>
      <c r="B4070" s="18">
        <f>Électricité!O1155</f>
        <v>0.45833333333333337</v>
      </c>
      <c r="C4070" s="17">
        <f>Électricité!P1155</f>
        <v>0</v>
      </c>
      <c r="D4070" s="17">
        <f>Électricité!S1155</f>
        <v>0</v>
      </c>
      <c r="E4070" s="24" t="str">
        <f t="shared" si="129"/>
        <v>02/17/2019 11:00:00 AM</v>
      </c>
      <c r="F4070" s="23" t="str">
        <f t="shared" si="130"/>
        <v>Feb</v>
      </c>
    </row>
    <row r="4071" spans="1:6" x14ac:dyDescent="0.4">
      <c r="A4071" s="19">
        <f>Électricité!N1156</f>
        <v>43513</v>
      </c>
      <c r="B4071" s="18">
        <f>Électricité!O1156</f>
        <v>0.50000000000000011</v>
      </c>
      <c r="C4071" s="17">
        <f>Électricité!P1156</f>
        <v>0</v>
      </c>
      <c r="D4071" s="17">
        <f>Électricité!S1156</f>
        <v>0</v>
      </c>
      <c r="E4071" s="24" t="str">
        <f t="shared" si="129"/>
        <v>02/17/2019 12:00:00 PM</v>
      </c>
      <c r="F4071" s="23" t="str">
        <f t="shared" si="130"/>
        <v>Feb</v>
      </c>
    </row>
    <row r="4072" spans="1:6" x14ac:dyDescent="0.4">
      <c r="A4072" s="19">
        <f>Électricité!N1157</f>
        <v>43513</v>
      </c>
      <c r="B4072" s="18">
        <f>Électricité!O1157</f>
        <v>0.54166666666666674</v>
      </c>
      <c r="C4072" s="17">
        <f>Électricité!P1157</f>
        <v>0</v>
      </c>
      <c r="D4072" s="17">
        <f>Électricité!S1157</f>
        <v>0</v>
      </c>
      <c r="E4072" s="24" t="str">
        <f t="shared" si="129"/>
        <v>02/17/2019 01:00:00 PM</v>
      </c>
      <c r="F4072" s="23" t="str">
        <f t="shared" si="130"/>
        <v>Feb</v>
      </c>
    </row>
    <row r="4073" spans="1:6" x14ac:dyDescent="0.4">
      <c r="A4073" s="19">
        <f>Électricité!N1158</f>
        <v>43513</v>
      </c>
      <c r="B4073" s="18">
        <f>Électricité!O1158</f>
        <v>0.58333333333333337</v>
      </c>
      <c r="C4073" s="17">
        <f>Électricité!P1158</f>
        <v>0</v>
      </c>
      <c r="D4073" s="17">
        <f>Électricité!S1158</f>
        <v>0</v>
      </c>
      <c r="E4073" s="24" t="str">
        <f t="shared" si="129"/>
        <v>02/17/2019 02:00:00 PM</v>
      </c>
      <c r="F4073" s="23" t="str">
        <f t="shared" si="130"/>
        <v>Feb</v>
      </c>
    </row>
    <row r="4074" spans="1:6" x14ac:dyDescent="0.4">
      <c r="A4074" s="19">
        <f>Électricité!N1159</f>
        <v>43513</v>
      </c>
      <c r="B4074" s="18">
        <f>Électricité!O1159</f>
        <v>0.62500000000000011</v>
      </c>
      <c r="C4074" s="17">
        <f>Électricité!P1159</f>
        <v>0</v>
      </c>
      <c r="D4074" s="17">
        <f>Électricité!S1159</f>
        <v>0</v>
      </c>
      <c r="E4074" s="24" t="str">
        <f t="shared" si="129"/>
        <v>02/17/2019 03:00:00 PM</v>
      </c>
      <c r="F4074" s="23" t="str">
        <f t="shared" si="130"/>
        <v>Feb</v>
      </c>
    </row>
    <row r="4075" spans="1:6" x14ac:dyDescent="0.4">
      <c r="A4075" s="19">
        <f>Électricité!N1160</f>
        <v>43513</v>
      </c>
      <c r="B4075" s="18">
        <f>Électricité!O1160</f>
        <v>0.66666666666666674</v>
      </c>
      <c r="C4075" s="17">
        <f>Électricité!P1160</f>
        <v>0</v>
      </c>
      <c r="D4075" s="17">
        <f>Électricité!S1160</f>
        <v>0</v>
      </c>
      <c r="E4075" s="24" t="str">
        <f t="shared" si="129"/>
        <v>02/17/2019 04:00:00 PM</v>
      </c>
      <c r="F4075" s="23" t="str">
        <f t="shared" si="130"/>
        <v>Feb</v>
      </c>
    </row>
    <row r="4076" spans="1:6" x14ac:dyDescent="0.4">
      <c r="A4076" s="19">
        <f>Électricité!N1161</f>
        <v>43513</v>
      </c>
      <c r="B4076" s="18">
        <f>Électricité!O1161</f>
        <v>0.70833333333333337</v>
      </c>
      <c r="C4076" s="17">
        <f>Électricité!P1161</f>
        <v>0</v>
      </c>
      <c r="D4076" s="17">
        <f>Électricité!S1161</f>
        <v>0</v>
      </c>
      <c r="E4076" s="24" t="str">
        <f t="shared" si="129"/>
        <v>02/17/2019 05:00:00 PM</v>
      </c>
      <c r="F4076" s="23" t="str">
        <f t="shared" si="130"/>
        <v>Feb</v>
      </c>
    </row>
    <row r="4077" spans="1:6" x14ac:dyDescent="0.4">
      <c r="A4077" s="19">
        <f>Électricité!N1162</f>
        <v>43513</v>
      </c>
      <c r="B4077" s="18">
        <f>Électricité!O1162</f>
        <v>0.75000000000000011</v>
      </c>
      <c r="C4077" s="17">
        <f>Électricité!P1162</f>
        <v>0</v>
      </c>
      <c r="D4077" s="17">
        <f>Électricité!S1162</f>
        <v>0</v>
      </c>
      <c r="E4077" s="24" t="str">
        <f t="shared" si="129"/>
        <v>02/17/2019 06:00:00 PM</v>
      </c>
      <c r="F4077" s="23" t="str">
        <f t="shared" si="130"/>
        <v>Feb</v>
      </c>
    </row>
    <row r="4078" spans="1:6" x14ac:dyDescent="0.4">
      <c r="A4078" s="19">
        <f>Électricité!N1163</f>
        <v>43513</v>
      </c>
      <c r="B4078" s="18">
        <f>Électricité!O1163</f>
        <v>0.79166666666666674</v>
      </c>
      <c r="C4078" s="17">
        <f>Électricité!P1163</f>
        <v>0</v>
      </c>
      <c r="D4078" s="17">
        <f>Électricité!S1163</f>
        <v>0</v>
      </c>
      <c r="E4078" s="24" t="str">
        <f t="shared" si="129"/>
        <v>02/17/2019 07:00:00 PM</v>
      </c>
      <c r="F4078" s="23" t="str">
        <f t="shared" si="130"/>
        <v>Feb</v>
      </c>
    </row>
    <row r="4079" spans="1:6" x14ac:dyDescent="0.4">
      <c r="A4079" s="19">
        <f>Électricité!N1164</f>
        <v>43513</v>
      </c>
      <c r="B4079" s="18">
        <f>Électricité!O1164</f>
        <v>0.83333333333333337</v>
      </c>
      <c r="C4079" s="17">
        <f>Électricité!P1164</f>
        <v>0</v>
      </c>
      <c r="D4079" s="17">
        <f>Électricité!S1164</f>
        <v>0</v>
      </c>
      <c r="E4079" s="24" t="str">
        <f t="shared" si="129"/>
        <v>02/17/2019 08:00:00 PM</v>
      </c>
      <c r="F4079" s="23" t="str">
        <f t="shared" si="130"/>
        <v>Feb</v>
      </c>
    </row>
    <row r="4080" spans="1:6" x14ac:dyDescent="0.4">
      <c r="A4080" s="19">
        <f>Électricité!N1165</f>
        <v>43513</v>
      </c>
      <c r="B4080" s="18">
        <f>Électricité!O1165</f>
        <v>0.87500000000000011</v>
      </c>
      <c r="C4080" s="17">
        <f>Électricité!P1165</f>
        <v>0</v>
      </c>
      <c r="D4080" s="17">
        <f>Électricité!S1165</f>
        <v>0</v>
      </c>
      <c r="E4080" s="24" t="str">
        <f t="shared" si="129"/>
        <v>02/17/2019 09:00:00 PM</v>
      </c>
      <c r="F4080" s="23" t="str">
        <f t="shared" si="130"/>
        <v>Feb</v>
      </c>
    </row>
    <row r="4081" spans="1:6" x14ac:dyDescent="0.4">
      <c r="A4081" s="19">
        <f>Électricité!N1166</f>
        <v>43513</v>
      </c>
      <c r="B4081" s="18">
        <f>Électricité!O1166</f>
        <v>0.91666666666666674</v>
      </c>
      <c r="C4081" s="17">
        <f>Électricité!P1166</f>
        <v>0</v>
      </c>
      <c r="D4081" s="17">
        <f>Électricité!S1166</f>
        <v>0</v>
      </c>
      <c r="E4081" s="24" t="str">
        <f t="shared" si="129"/>
        <v>02/17/2019 10:00:00 PM</v>
      </c>
      <c r="F4081" s="23" t="str">
        <f t="shared" si="130"/>
        <v>Feb</v>
      </c>
    </row>
    <row r="4082" spans="1:6" x14ac:dyDescent="0.4">
      <c r="A4082" s="19">
        <f>Électricité!N1167</f>
        <v>43513</v>
      </c>
      <c r="B4082" s="18">
        <f>Électricité!O1167</f>
        <v>0.95833333333333337</v>
      </c>
      <c r="C4082" s="17">
        <f>Électricité!P1167</f>
        <v>0</v>
      </c>
      <c r="D4082" s="17">
        <f>Électricité!S1167</f>
        <v>0</v>
      </c>
      <c r="E4082" s="24" t="str">
        <f t="shared" si="129"/>
        <v>02/17/2019 11:00:00 PM</v>
      </c>
      <c r="F4082" s="23" t="str">
        <f t="shared" si="130"/>
        <v>Feb</v>
      </c>
    </row>
    <row r="4083" spans="1:6" x14ac:dyDescent="0.4">
      <c r="A4083" s="19">
        <f>Électricité!N1168</f>
        <v>43514</v>
      </c>
      <c r="B4083" s="18">
        <f>Électricité!O1168</f>
        <v>3.1225022567582528E-17</v>
      </c>
      <c r="C4083" s="17">
        <f>Électricité!P1168</f>
        <v>0</v>
      </c>
      <c r="D4083" s="17">
        <f>Électricité!S1168</f>
        <v>0</v>
      </c>
      <c r="E4083" s="24" t="str">
        <f t="shared" si="129"/>
        <v>02/18/2019 12:00:00 AM</v>
      </c>
      <c r="F4083" s="23" t="str">
        <f t="shared" si="130"/>
        <v>Feb</v>
      </c>
    </row>
    <row r="4084" spans="1:6" x14ac:dyDescent="0.4">
      <c r="A4084" s="19">
        <f>Électricité!N1169</f>
        <v>43514</v>
      </c>
      <c r="B4084" s="18">
        <f>Électricité!O1169</f>
        <v>4.1666666666666699E-2</v>
      </c>
      <c r="C4084" s="17">
        <f>Électricité!P1169</f>
        <v>0</v>
      </c>
      <c r="D4084" s="17">
        <f>Électricité!S1169</f>
        <v>0</v>
      </c>
      <c r="E4084" s="24" t="str">
        <f t="shared" ref="E4084:E4147" si="131">CONCATENATE(TEXT(A4084,"mm/dd/yyyy")," ",TEXT(B4084,"hh:mm:ss AM/PM"))</f>
        <v>02/18/2019 01:00:00 AM</v>
      </c>
      <c r="F4084" s="23" t="str">
        <f t="shared" si="130"/>
        <v>Feb</v>
      </c>
    </row>
    <row r="4085" spans="1:6" x14ac:dyDescent="0.4">
      <c r="A4085" s="19">
        <f>Électricité!N1170</f>
        <v>43514</v>
      </c>
      <c r="B4085" s="18">
        <f>Électricité!O1170</f>
        <v>8.333333333333337E-2</v>
      </c>
      <c r="C4085" s="17">
        <f>Électricité!P1170</f>
        <v>0</v>
      </c>
      <c r="D4085" s="17">
        <f>Électricité!S1170</f>
        <v>0</v>
      </c>
      <c r="E4085" s="24" t="str">
        <f t="shared" si="131"/>
        <v>02/18/2019 02:00:00 AM</v>
      </c>
      <c r="F4085" s="23" t="str">
        <f t="shared" si="130"/>
        <v>Feb</v>
      </c>
    </row>
    <row r="4086" spans="1:6" x14ac:dyDescent="0.4">
      <c r="A4086" s="19">
        <f>Électricité!N1171</f>
        <v>43514</v>
      </c>
      <c r="B4086" s="18">
        <f>Électricité!O1171</f>
        <v>0.12500000000000006</v>
      </c>
      <c r="C4086" s="17">
        <f>Électricité!P1171</f>
        <v>0</v>
      </c>
      <c r="D4086" s="17">
        <f>Électricité!S1171</f>
        <v>0</v>
      </c>
      <c r="E4086" s="24" t="str">
        <f t="shared" si="131"/>
        <v>02/18/2019 03:00:00 AM</v>
      </c>
      <c r="F4086" s="23" t="str">
        <f t="shared" si="130"/>
        <v>Feb</v>
      </c>
    </row>
    <row r="4087" spans="1:6" x14ac:dyDescent="0.4">
      <c r="A4087" s="19">
        <f>Électricité!N1172</f>
        <v>43514</v>
      </c>
      <c r="B4087" s="18">
        <f>Électricité!O1172</f>
        <v>0.16666666666666669</v>
      </c>
      <c r="C4087" s="17">
        <f>Électricité!P1172</f>
        <v>0</v>
      </c>
      <c r="D4087" s="17">
        <f>Électricité!S1172</f>
        <v>0</v>
      </c>
      <c r="E4087" s="24" t="str">
        <f t="shared" si="131"/>
        <v>02/18/2019 04:00:00 AM</v>
      </c>
      <c r="F4087" s="23" t="str">
        <f t="shared" si="130"/>
        <v>Feb</v>
      </c>
    </row>
    <row r="4088" spans="1:6" x14ac:dyDescent="0.4">
      <c r="A4088" s="19">
        <f>Électricité!N1173</f>
        <v>43514</v>
      </c>
      <c r="B4088" s="18">
        <f>Électricité!O1173</f>
        <v>0.20833333333333337</v>
      </c>
      <c r="C4088" s="17">
        <f>Électricité!P1173</f>
        <v>0</v>
      </c>
      <c r="D4088" s="17">
        <f>Électricité!S1173</f>
        <v>0</v>
      </c>
      <c r="E4088" s="24" t="str">
        <f t="shared" si="131"/>
        <v>02/18/2019 05:00:00 AM</v>
      </c>
      <c r="F4088" s="23" t="str">
        <f t="shared" si="130"/>
        <v>Feb</v>
      </c>
    </row>
    <row r="4089" spans="1:6" x14ac:dyDescent="0.4">
      <c r="A4089" s="19">
        <f>Électricité!N1174</f>
        <v>43514</v>
      </c>
      <c r="B4089" s="18">
        <f>Électricité!O1174</f>
        <v>0.25</v>
      </c>
      <c r="C4089" s="17">
        <f>Électricité!P1174</f>
        <v>0</v>
      </c>
      <c r="D4089" s="17">
        <f>Électricité!S1174</f>
        <v>0</v>
      </c>
      <c r="E4089" s="24" t="str">
        <f t="shared" si="131"/>
        <v>02/18/2019 06:00:00 AM</v>
      </c>
      <c r="F4089" s="23" t="str">
        <f t="shared" si="130"/>
        <v>Feb</v>
      </c>
    </row>
    <row r="4090" spans="1:6" x14ac:dyDescent="0.4">
      <c r="A4090" s="19">
        <f>Électricité!N1175</f>
        <v>43514</v>
      </c>
      <c r="B4090" s="18">
        <f>Électricité!O1175</f>
        <v>0.29166666666666669</v>
      </c>
      <c r="C4090" s="17">
        <f>Électricité!P1175</f>
        <v>0</v>
      </c>
      <c r="D4090" s="17">
        <f>Électricité!S1175</f>
        <v>0</v>
      </c>
      <c r="E4090" s="24" t="str">
        <f t="shared" si="131"/>
        <v>02/18/2019 07:00:00 AM</v>
      </c>
      <c r="F4090" s="23" t="str">
        <f t="shared" si="130"/>
        <v>Feb</v>
      </c>
    </row>
    <row r="4091" spans="1:6" x14ac:dyDescent="0.4">
      <c r="A4091" s="19">
        <f>Électricité!N1176</f>
        <v>43514</v>
      </c>
      <c r="B4091" s="18">
        <f>Électricité!O1176</f>
        <v>0.33333333333333337</v>
      </c>
      <c r="C4091" s="17">
        <f>Électricité!P1176</f>
        <v>0</v>
      </c>
      <c r="D4091" s="17">
        <f>Électricité!S1176</f>
        <v>0</v>
      </c>
      <c r="E4091" s="24" t="str">
        <f t="shared" si="131"/>
        <v>02/18/2019 08:00:00 AM</v>
      </c>
      <c r="F4091" s="23" t="str">
        <f t="shared" si="130"/>
        <v>Feb</v>
      </c>
    </row>
    <row r="4092" spans="1:6" x14ac:dyDescent="0.4">
      <c r="A4092" s="19">
        <f>Électricité!N1177</f>
        <v>43514</v>
      </c>
      <c r="B4092" s="18">
        <f>Électricité!O1177</f>
        <v>0.375</v>
      </c>
      <c r="C4092" s="17">
        <f>Électricité!P1177</f>
        <v>0</v>
      </c>
      <c r="D4092" s="17">
        <f>Électricité!S1177</f>
        <v>0</v>
      </c>
      <c r="E4092" s="24" t="str">
        <f t="shared" si="131"/>
        <v>02/18/2019 09:00:00 AM</v>
      </c>
      <c r="F4092" s="23" t="str">
        <f t="shared" si="130"/>
        <v>Feb</v>
      </c>
    </row>
    <row r="4093" spans="1:6" x14ac:dyDescent="0.4">
      <c r="A4093" s="19">
        <f>Électricité!N1178</f>
        <v>43514</v>
      </c>
      <c r="B4093" s="18">
        <f>Électricité!O1178</f>
        <v>0.41666666666666669</v>
      </c>
      <c r="C4093" s="17">
        <f>Électricité!P1178</f>
        <v>0</v>
      </c>
      <c r="D4093" s="17">
        <f>Électricité!S1178</f>
        <v>0</v>
      </c>
      <c r="E4093" s="24" t="str">
        <f t="shared" si="131"/>
        <v>02/18/2019 10:00:00 AM</v>
      </c>
      <c r="F4093" s="23" t="str">
        <f t="shared" si="130"/>
        <v>Feb</v>
      </c>
    </row>
    <row r="4094" spans="1:6" x14ac:dyDescent="0.4">
      <c r="A4094" s="19">
        <f>Électricité!N1179</f>
        <v>43514</v>
      </c>
      <c r="B4094" s="18">
        <f>Électricité!O1179</f>
        <v>0.45833333333333337</v>
      </c>
      <c r="C4094" s="17">
        <f>Électricité!P1179</f>
        <v>0</v>
      </c>
      <c r="D4094" s="17">
        <f>Électricité!S1179</f>
        <v>0</v>
      </c>
      <c r="E4094" s="24" t="str">
        <f t="shared" si="131"/>
        <v>02/18/2019 11:00:00 AM</v>
      </c>
      <c r="F4094" s="23" t="str">
        <f t="shared" si="130"/>
        <v>Feb</v>
      </c>
    </row>
    <row r="4095" spans="1:6" x14ac:dyDescent="0.4">
      <c r="A4095" s="19">
        <f>Électricité!N1180</f>
        <v>43514</v>
      </c>
      <c r="B4095" s="18">
        <f>Électricité!O1180</f>
        <v>0.50000000000000011</v>
      </c>
      <c r="C4095" s="17">
        <f>Électricité!P1180</f>
        <v>0</v>
      </c>
      <c r="D4095" s="17">
        <f>Électricité!S1180</f>
        <v>0</v>
      </c>
      <c r="E4095" s="24" t="str">
        <f t="shared" si="131"/>
        <v>02/18/2019 12:00:00 PM</v>
      </c>
      <c r="F4095" s="23" t="str">
        <f t="shared" si="130"/>
        <v>Feb</v>
      </c>
    </row>
    <row r="4096" spans="1:6" x14ac:dyDescent="0.4">
      <c r="A4096" s="19">
        <f>Électricité!N1181</f>
        <v>43514</v>
      </c>
      <c r="B4096" s="18">
        <f>Électricité!O1181</f>
        <v>0.54166666666666674</v>
      </c>
      <c r="C4096" s="17">
        <f>Électricité!P1181</f>
        <v>0</v>
      </c>
      <c r="D4096" s="17">
        <f>Électricité!S1181</f>
        <v>0</v>
      </c>
      <c r="E4096" s="24" t="str">
        <f t="shared" si="131"/>
        <v>02/18/2019 01:00:00 PM</v>
      </c>
      <c r="F4096" s="23" t="str">
        <f t="shared" si="130"/>
        <v>Feb</v>
      </c>
    </row>
    <row r="4097" spans="1:6" x14ac:dyDescent="0.4">
      <c r="A4097" s="19">
        <f>Électricité!N1182</f>
        <v>43514</v>
      </c>
      <c r="B4097" s="18">
        <f>Électricité!O1182</f>
        <v>0.58333333333333337</v>
      </c>
      <c r="C4097" s="17">
        <f>Électricité!P1182</f>
        <v>0</v>
      </c>
      <c r="D4097" s="17">
        <f>Électricité!S1182</f>
        <v>0</v>
      </c>
      <c r="E4097" s="24" t="str">
        <f t="shared" si="131"/>
        <v>02/18/2019 02:00:00 PM</v>
      </c>
      <c r="F4097" s="23" t="str">
        <f t="shared" si="130"/>
        <v>Feb</v>
      </c>
    </row>
    <row r="4098" spans="1:6" x14ac:dyDescent="0.4">
      <c r="A4098" s="19">
        <f>Électricité!N1183</f>
        <v>43514</v>
      </c>
      <c r="B4098" s="18">
        <f>Électricité!O1183</f>
        <v>0.62500000000000011</v>
      </c>
      <c r="C4098" s="17">
        <f>Électricité!P1183</f>
        <v>0</v>
      </c>
      <c r="D4098" s="17">
        <f>Électricité!S1183</f>
        <v>0</v>
      </c>
      <c r="E4098" s="24" t="str">
        <f t="shared" si="131"/>
        <v>02/18/2019 03:00:00 PM</v>
      </c>
      <c r="F4098" s="23" t="str">
        <f t="shared" si="130"/>
        <v>Feb</v>
      </c>
    </row>
    <row r="4099" spans="1:6" x14ac:dyDescent="0.4">
      <c r="A4099" s="19">
        <f>Électricité!N1184</f>
        <v>43514</v>
      </c>
      <c r="B4099" s="18">
        <f>Électricité!O1184</f>
        <v>0.66666666666666674</v>
      </c>
      <c r="C4099" s="17">
        <f>Électricité!P1184</f>
        <v>0</v>
      </c>
      <c r="D4099" s="17">
        <f>Électricité!S1184</f>
        <v>0</v>
      </c>
      <c r="E4099" s="24" t="str">
        <f t="shared" si="131"/>
        <v>02/18/2019 04:00:00 PM</v>
      </c>
      <c r="F4099" s="23" t="str">
        <f t="shared" ref="F4099:F4162" si="132">TEXT(A4099,"mmm")</f>
        <v>Feb</v>
      </c>
    </row>
    <row r="4100" spans="1:6" x14ac:dyDescent="0.4">
      <c r="A4100" s="19">
        <f>Électricité!N1185</f>
        <v>43514</v>
      </c>
      <c r="B4100" s="18">
        <f>Électricité!O1185</f>
        <v>0.70833333333333337</v>
      </c>
      <c r="C4100" s="17">
        <f>Électricité!P1185</f>
        <v>0</v>
      </c>
      <c r="D4100" s="17">
        <f>Électricité!S1185</f>
        <v>0</v>
      </c>
      <c r="E4100" s="24" t="str">
        <f t="shared" si="131"/>
        <v>02/18/2019 05:00:00 PM</v>
      </c>
      <c r="F4100" s="23" t="str">
        <f t="shared" si="132"/>
        <v>Feb</v>
      </c>
    </row>
    <row r="4101" spans="1:6" x14ac:dyDescent="0.4">
      <c r="A4101" s="19">
        <f>Électricité!N1186</f>
        <v>43514</v>
      </c>
      <c r="B4101" s="18">
        <f>Électricité!O1186</f>
        <v>0.75000000000000011</v>
      </c>
      <c r="C4101" s="17">
        <f>Électricité!P1186</f>
        <v>0</v>
      </c>
      <c r="D4101" s="17">
        <f>Électricité!S1186</f>
        <v>0</v>
      </c>
      <c r="E4101" s="24" t="str">
        <f t="shared" si="131"/>
        <v>02/18/2019 06:00:00 PM</v>
      </c>
      <c r="F4101" s="23" t="str">
        <f t="shared" si="132"/>
        <v>Feb</v>
      </c>
    </row>
    <row r="4102" spans="1:6" x14ac:dyDescent="0.4">
      <c r="A4102" s="19">
        <f>Électricité!N1187</f>
        <v>43514</v>
      </c>
      <c r="B4102" s="18">
        <f>Électricité!O1187</f>
        <v>0.79166666666666674</v>
      </c>
      <c r="C4102" s="17">
        <f>Électricité!P1187</f>
        <v>0</v>
      </c>
      <c r="D4102" s="17">
        <f>Électricité!S1187</f>
        <v>0</v>
      </c>
      <c r="E4102" s="24" t="str">
        <f t="shared" si="131"/>
        <v>02/18/2019 07:00:00 PM</v>
      </c>
      <c r="F4102" s="23" t="str">
        <f t="shared" si="132"/>
        <v>Feb</v>
      </c>
    </row>
    <row r="4103" spans="1:6" x14ac:dyDescent="0.4">
      <c r="A4103" s="19">
        <f>Électricité!N1188</f>
        <v>43514</v>
      </c>
      <c r="B4103" s="18">
        <f>Électricité!O1188</f>
        <v>0.83333333333333337</v>
      </c>
      <c r="C4103" s="17">
        <f>Électricité!P1188</f>
        <v>0</v>
      </c>
      <c r="D4103" s="17">
        <f>Électricité!S1188</f>
        <v>0</v>
      </c>
      <c r="E4103" s="24" t="str">
        <f t="shared" si="131"/>
        <v>02/18/2019 08:00:00 PM</v>
      </c>
      <c r="F4103" s="23" t="str">
        <f t="shared" si="132"/>
        <v>Feb</v>
      </c>
    </row>
    <row r="4104" spans="1:6" x14ac:dyDescent="0.4">
      <c r="A4104" s="19">
        <f>Électricité!N1189</f>
        <v>43514</v>
      </c>
      <c r="B4104" s="18">
        <f>Électricité!O1189</f>
        <v>0.87500000000000011</v>
      </c>
      <c r="C4104" s="17">
        <f>Électricité!P1189</f>
        <v>0</v>
      </c>
      <c r="D4104" s="17">
        <f>Électricité!S1189</f>
        <v>0</v>
      </c>
      <c r="E4104" s="24" t="str">
        <f t="shared" si="131"/>
        <v>02/18/2019 09:00:00 PM</v>
      </c>
      <c r="F4104" s="23" t="str">
        <f t="shared" si="132"/>
        <v>Feb</v>
      </c>
    </row>
    <row r="4105" spans="1:6" x14ac:dyDescent="0.4">
      <c r="A4105" s="19">
        <f>Électricité!N1190</f>
        <v>43514</v>
      </c>
      <c r="B4105" s="18">
        <f>Électricité!O1190</f>
        <v>0.91666666666666674</v>
      </c>
      <c r="C4105" s="17">
        <f>Électricité!P1190</f>
        <v>0</v>
      </c>
      <c r="D4105" s="17">
        <f>Électricité!S1190</f>
        <v>0</v>
      </c>
      <c r="E4105" s="24" t="str">
        <f t="shared" si="131"/>
        <v>02/18/2019 10:00:00 PM</v>
      </c>
      <c r="F4105" s="23" t="str">
        <f t="shared" si="132"/>
        <v>Feb</v>
      </c>
    </row>
    <row r="4106" spans="1:6" x14ac:dyDescent="0.4">
      <c r="A4106" s="19">
        <f>Électricité!N1191</f>
        <v>43514</v>
      </c>
      <c r="B4106" s="18">
        <f>Électricité!O1191</f>
        <v>0.95833333333333337</v>
      </c>
      <c r="C4106" s="17">
        <f>Électricité!P1191</f>
        <v>0</v>
      </c>
      <c r="D4106" s="17">
        <f>Électricité!S1191</f>
        <v>0</v>
      </c>
      <c r="E4106" s="24" t="str">
        <f t="shared" si="131"/>
        <v>02/18/2019 11:00:00 PM</v>
      </c>
      <c r="F4106" s="23" t="str">
        <f t="shared" si="132"/>
        <v>Feb</v>
      </c>
    </row>
    <row r="4107" spans="1:6" x14ac:dyDescent="0.4">
      <c r="A4107" s="19">
        <f>Électricité!N1192</f>
        <v>43515</v>
      </c>
      <c r="B4107" s="18">
        <f>Électricité!O1192</f>
        <v>3.1225022567582528E-17</v>
      </c>
      <c r="C4107" s="17">
        <f>Électricité!P1192</f>
        <v>0</v>
      </c>
      <c r="D4107" s="17">
        <f>Électricité!S1192</f>
        <v>0</v>
      </c>
      <c r="E4107" s="24" t="str">
        <f t="shared" si="131"/>
        <v>02/19/2019 12:00:00 AM</v>
      </c>
      <c r="F4107" s="23" t="str">
        <f t="shared" si="132"/>
        <v>Feb</v>
      </c>
    </row>
    <row r="4108" spans="1:6" x14ac:dyDescent="0.4">
      <c r="A4108" s="19">
        <f>Électricité!N1193</f>
        <v>43515</v>
      </c>
      <c r="B4108" s="18">
        <f>Électricité!O1193</f>
        <v>4.1666666666666699E-2</v>
      </c>
      <c r="C4108" s="17">
        <f>Électricité!P1193</f>
        <v>0</v>
      </c>
      <c r="D4108" s="17">
        <f>Électricité!S1193</f>
        <v>0</v>
      </c>
      <c r="E4108" s="24" t="str">
        <f t="shared" si="131"/>
        <v>02/19/2019 01:00:00 AM</v>
      </c>
      <c r="F4108" s="23" t="str">
        <f t="shared" si="132"/>
        <v>Feb</v>
      </c>
    </row>
    <row r="4109" spans="1:6" x14ac:dyDescent="0.4">
      <c r="A4109" s="19">
        <f>Électricité!N1194</f>
        <v>43515</v>
      </c>
      <c r="B4109" s="18">
        <f>Électricité!O1194</f>
        <v>8.333333333333337E-2</v>
      </c>
      <c r="C4109" s="17">
        <f>Électricité!P1194</f>
        <v>0</v>
      </c>
      <c r="D4109" s="17">
        <f>Électricité!S1194</f>
        <v>0</v>
      </c>
      <c r="E4109" s="24" t="str">
        <f t="shared" si="131"/>
        <v>02/19/2019 02:00:00 AM</v>
      </c>
      <c r="F4109" s="23" t="str">
        <f t="shared" si="132"/>
        <v>Feb</v>
      </c>
    </row>
    <row r="4110" spans="1:6" x14ac:dyDescent="0.4">
      <c r="A4110" s="19">
        <f>Électricité!N1195</f>
        <v>43515</v>
      </c>
      <c r="B4110" s="18">
        <f>Électricité!O1195</f>
        <v>0.12500000000000006</v>
      </c>
      <c r="C4110" s="17">
        <f>Électricité!P1195</f>
        <v>0</v>
      </c>
      <c r="D4110" s="17">
        <f>Électricité!S1195</f>
        <v>0</v>
      </c>
      <c r="E4110" s="24" t="str">
        <f t="shared" si="131"/>
        <v>02/19/2019 03:00:00 AM</v>
      </c>
      <c r="F4110" s="23" t="str">
        <f t="shared" si="132"/>
        <v>Feb</v>
      </c>
    </row>
    <row r="4111" spans="1:6" x14ac:dyDescent="0.4">
      <c r="A4111" s="19">
        <f>Électricité!N1196</f>
        <v>43515</v>
      </c>
      <c r="B4111" s="18">
        <f>Électricité!O1196</f>
        <v>0.16666666666666669</v>
      </c>
      <c r="C4111" s="17">
        <f>Électricité!P1196</f>
        <v>0</v>
      </c>
      <c r="D4111" s="17">
        <f>Électricité!S1196</f>
        <v>0</v>
      </c>
      <c r="E4111" s="24" t="str">
        <f t="shared" si="131"/>
        <v>02/19/2019 04:00:00 AM</v>
      </c>
      <c r="F4111" s="23" t="str">
        <f t="shared" si="132"/>
        <v>Feb</v>
      </c>
    </row>
    <row r="4112" spans="1:6" x14ac:dyDescent="0.4">
      <c r="A4112" s="19">
        <f>Électricité!N1197</f>
        <v>43515</v>
      </c>
      <c r="B4112" s="18">
        <f>Électricité!O1197</f>
        <v>0.20833333333333337</v>
      </c>
      <c r="C4112" s="17">
        <f>Électricité!P1197</f>
        <v>0</v>
      </c>
      <c r="D4112" s="17">
        <f>Électricité!S1197</f>
        <v>0</v>
      </c>
      <c r="E4112" s="24" t="str">
        <f t="shared" si="131"/>
        <v>02/19/2019 05:00:00 AM</v>
      </c>
      <c r="F4112" s="23" t="str">
        <f t="shared" si="132"/>
        <v>Feb</v>
      </c>
    </row>
    <row r="4113" spans="1:6" x14ac:dyDescent="0.4">
      <c r="A4113" s="19">
        <f>Électricité!N1198</f>
        <v>43515</v>
      </c>
      <c r="B4113" s="18">
        <f>Électricité!O1198</f>
        <v>0.25</v>
      </c>
      <c r="C4113" s="17">
        <f>Électricité!P1198</f>
        <v>0</v>
      </c>
      <c r="D4113" s="17">
        <f>Électricité!S1198</f>
        <v>0</v>
      </c>
      <c r="E4113" s="24" t="str">
        <f t="shared" si="131"/>
        <v>02/19/2019 06:00:00 AM</v>
      </c>
      <c r="F4113" s="23" t="str">
        <f t="shared" si="132"/>
        <v>Feb</v>
      </c>
    </row>
    <row r="4114" spans="1:6" x14ac:dyDescent="0.4">
      <c r="A4114" s="19">
        <f>Électricité!N1199</f>
        <v>43515</v>
      </c>
      <c r="B4114" s="18">
        <f>Électricité!O1199</f>
        <v>0.29166666666666669</v>
      </c>
      <c r="C4114" s="17">
        <f>Électricité!P1199</f>
        <v>0</v>
      </c>
      <c r="D4114" s="17">
        <f>Électricité!S1199</f>
        <v>0</v>
      </c>
      <c r="E4114" s="24" t="str">
        <f t="shared" si="131"/>
        <v>02/19/2019 07:00:00 AM</v>
      </c>
      <c r="F4114" s="23" t="str">
        <f t="shared" si="132"/>
        <v>Feb</v>
      </c>
    </row>
    <row r="4115" spans="1:6" x14ac:dyDescent="0.4">
      <c r="A4115" s="19">
        <f>Électricité!N1200</f>
        <v>43515</v>
      </c>
      <c r="B4115" s="18">
        <f>Électricité!O1200</f>
        <v>0.33333333333333337</v>
      </c>
      <c r="C4115" s="17">
        <f>Électricité!P1200</f>
        <v>0</v>
      </c>
      <c r="D4115" s="17">
        <f>Électricité!S1200</f>
        <v>0</v>
      </c>
      <c r="E4115" s="24" t="str">
        <f t="shared" si="131"/>
        <v>02/19/2019 08:00:00 AM</v>
      </c>
      <c r="F4115" s="23" t="str">
        <f t="shared" si="132"/>
        <v>Feb</v>
      </c>
    </row>
    <row r="4116" spans="1:6" x14ac:dyDescent="0.4">
      <c r="A4116" s="19">
        <f>Électricité!N1201</f>
        <v>43515</v>
      </c>
      <c r="B4116" s="18">
        <f>Électricité!O1201</f>
        <v>0.375</v>
      </c>
      <c r="C4116" s="17">
        <f>Électricité!P1201</f>
        <v>0</v>
      </c>
      <c r="D4116" s="17">
        <f>Électricité!S1201</f>
        <v>0</v>
      </c>
      <c r="E4116" s="24" t="str">
        <f t="shared" si="131"/>
        <v>02/19/2019 09:00:00 AM</v>
      </c>
      <c r="F4116" s="23" t="str">
        <f t="shared" si="132"/>
        <v>Feb</v>
      </c>
    </row>
    <row r="4117" spans="1:6" x14ac:dyDescent="0.4">
      <c r="A4117" s="19">
        <f>Électricité!N1202</f>
        <v>43515</v>
      </c>
      <c r="B4117" s="18">
        <f>Électricité!O1202</f>
        <v>0.41666666666666669</v>
      </c>
      <c r="C4117" s="17">
        <f>Électricité!P1202</f>
        <v>0</v>
      </c>
      <c r="D4117" s="17">
        <f>Électricité!S1202</f>
        <v>0</v>
      </c>
      <c r="E4117" s="24" t="str">
        <f t="shared" si="131"/>
        <v>02/19/2019 10:00:00 AM</v>
      </c>
      <c r="F4117" s="23" t="str">
        <f t="shared" si="132"/>
        <v>Feb</v>
      </c>
    </row>
    <row r="4118" spans="1:6" x14ac:dyDescent="0.4">
      <c r="A4118" s="19">
        <f>Électricité!N1203</f>
        <v>43515</v>
      </c>
      <c r="B4118" s="18">
        <f>Électricité!O1203</f>
        <v>0.45833333333333337</v>
      </c>
      <c r="C4118" s="17">
        <f>Électricité!P1203</f>
        <v>0</v>
      </c>
      <c r="D4118" s="17">
        <f>Électricité!S1203</f>
        <v>0</v>
      </c>
      <c r="E4118" s="24" t="str">
        <f t="shared" si="131"/>
        <v>02/19/2019 11:00:00 AM</v>
      </c>
      <c r="F4118" s="23" t="str">
        <f t="shared" si="132"/>
        <v>Feb</v>
      </c>
    </row>
    <row r="4119" spans="1:6" x14ac:dyDescent="0.4">
      <c r="A4119" s="19">
        <f>Électricité!N1204</f>
        <v>43515</v>
      </c>
      <c r="B4119" s="18">
        <f>Électricité!O1204</f>
        <v>0.50000000000000011</v>
      </c>
      <c r="C4119" s="17">
        <f>Électricité!P1204</f>
        <v>0</v>
      </c>
      <c r="D4119" s="17">
        <f>Électricité!S1204</f>
        <v>0</v>
      </c>
      <c r="E4119" s="24" t="str">
        <f t="shared" si="131"/>
        <v>02/19/2019 12:00:00 PM</v>
      </c>
      <c r="F4119" s="23" t="str">
        <f t="shared" si="132"/>
        <v>Feb</v>
      </c>
    </row>
    <row r="4120" spans="1:6" x14ac:dyDescent="0.4">
      <c r="A4120" s="19">
        <f>Électricité!N1205</f>
        <v>43515</v>
      </c>
      <c r="B4120" s="18">
        <f>Électricité!O1205</f>
        <v>0.54166666666666674</v>
      </c>
      <c r="C4120" s="17">
        <f>Électricité!P1205</f>
        <v>0</v>
      </c>
      <c r="D4120" s="17">
        <f>Électricité!S1205</f>
        <v>0</v>
      </c>
      <c r="E4120" s="24" t="str">
        <f t="shared" si="131"/>
        <v>02/19/2019 01:00:00 PM</v>
      </c>
      <c r="F4120" s="23" t="str">
        <f t="shared" si="132"/>
        <v>Feb</v>
      </c>
    </row>
    <row r="4121" spans="1:6" x14ac:dyDescent="0.4">
      <c r="A4121" s="19">
        <f>Électricité!N1206</f>
        <v>43515</v>
      </c>
      <c r="B4121" s="18">
        <f>Électricité!O1206</f>
        <v>0.58333333333333337</v>
      </c>
      <c r="C4121" s="17">
        <f>Électricité!P1206</f>
        <v>0</v>
      </c>
      <c r="D4121" s="17">
        <f>Électricité!S1206</f>
        <v>0</v>
      </c>
      <c r="E4121" s="24" t="str">
        <f t="shared" si="131"/>
        <v>02/19/2019 02:00:00 PM</v>
      </c>
      <c r="F4121" s="23" t="str">
        <f t="shared" si="132"/>
        <v>Feb</v>
      </c>
    </row>
    <row r="4122" spans="1:6" x14ac:dyDescent="0.4">
      <c r="A4122" s="19">
        <f>Électricité!N1207</f>
        <v>43515</v>
      </c>
      <c r="B4122" s="18">
        <f>Électricité!O1207</f>
        <v>0.62500000000000011</v>
      </c>
      <c r="C4122" s="17">
        <f>Électricité!P1207</f>
        <v>0</v>
      </c>
      <c r="D4122" s="17">
        <f>Électricité!S1207</f>
        <v>0</v>
      </c>
      <c r="E4122" s="24" t="str">
        <f t="shared" si="131"/>
        <v>02/19/2019 03:00:00 PM</v>
      </c>
      <c r="F4122" s="23" t="str">
        <f t="shared" si="132"/>
        <v>Feb</v>
      </c>
    </row>
    <row r="4123" spans="1:6" x14ac:dyDescent="0.4">
      <c r="A4123" s="19">
        <f>Électricité!N1208</f>
        <v>43515</v>
      </c>
      <c r="B4123" s="18">
        <f>Électricité!O1208</f>
        <v>0.66666666666666674</v>
      </c>
      <c r="C4123" s="17">
        <f>Électricité!P1208</f>
        <v>0</v>
      </c>
      <c r="D4123" s="17">
        <f>Électricité!S1208</f>
        <v>0</v>
      </c>
      <c r="E4123" s="24" t="str">
        <f t="shared" si="131"/>
        <v>02/19/2019 04:00:00 PM</v>
      </c>
      <c r="F4123" s="23" t="str">
        <f t="shared" si="132"/>
        <v>Feb</v>
      </c>
    </row>
    <row r="4124" spans="1:6" x14ac:dyDescent="0.4">
      <c r="A4124" s="19">
        <f>Électricité!N1209</f>
        <v>43515</v>
      </c>
      <c r="B4124" s="18">
        <f>Électricité!O1209</f>
        <v>0.70833333333333337</v>
      </c>
      <c r="C4124" s="17">
        <f>Électricité!P1209</f>
        <v>0</v>
      </c>
      <c r="D4124" s="17">
        <f>Électricité!S1209</f>
        <v>0</v>
      </c>
      <c r="E4124" s="24" t="str">
        <f t="shared" si="131"/>
        <v>02/19/2019 05:00:00 PM</v>
      </c>
      <c r="F4124" s="23" t="str">
        <f t="shared" si="132"/>
        <v>Feb</v>
      </c>
    </row>
    <row r="4125" spans="1:6" x14ac:dyDescent="0.4">
      <c r="A4125" s="19">
        <f>Électricité!N1210</f>
        <v>43515</v>
      </c>
      <c r="B4125" s="18">
        <f>Électricité!O1210</f>
        <v>0.75000000000000011</v>
      </c>
      <c r="C4125" s="17">
        <f>Électricité!P1210</f>
        <v>0</v>
      </c>
      <c r="D4125" s="17">
        <f>Électricité!S1210</f>
        <v>0</v>
      </c>
      <c r="E4125" s="24" t="str">
        <f t="shared" si="131"/>
        <v>02/19/2019 06:00:00 PM</v>
      </c>
      <c r="F4125" s="23" t="str">
        <f t="shared" si="132"/>
        <v>Feb</v>
      </c>
    </row>
    <row r="4126" spans="1:6" x14ac:dyDescent="0.4">
      <c r="A4126" s="19">
        <f>Électricité!N1211</f>
        <v>43515</v>
      </c>
      <c r="B4126" s="18">
        <f>Électricité!O1211</f>
        <v>0.79166666666666674</v>
      </c>
      <c r="C4126" s="17">
        <f>Électricité!P1211</f>
        <v>0</v>
      </c>
      <c r="D4126" s="17">
        <f>Électricité!S1211</f>
        <v>0</v>
      </c>
      <c r="E4126" s="24" t="str">
        <f t="shared" si="131"/>
        <v>02/19/2019 07:00:00 PM</v>
      </c>
      <c r="F4126" s="23" t="str">
        <f t="shared" si="132"/>
        <v>Feb</v>
      </c>
    </row>
    <row r="4127" spans="1:6" x14ac:dyDescent="0.4">
      <c r="A4127" s="19">
        <f>Électricité!N1212</f>
        <v>43515</v>
      </c>
      <c r="B4127" s="18">
        <f>Électricité!O1212</f>
        <v>0.83333333333333337</v>
      </c>
      <c r="C4127" s="17">
        <f>Électricité!P1212</f>
        <v>0</v>
      </c>
      <c r="D4127" s="17">
        <f>Électricité!S1212</f>
        <v>0</v>
      </c>
      <c r="E4127" s="24" t="str">
        <f t="shared" si="131"/>
        <v>02/19/2019 08:00:00 PM</v>
      </c>
      <c r="F4127" s="23" t="str">
        <f t="shared" si="132"/>
        <v>Feb</v>
      </c>
    </row>
    <row r="4128" spans="1:6" x14ac:dyDescent="0.4">
      <c r="A4128" s="19">
        <f>Électricité!N1213</f>
        <v>43515</v>
      </c>
      <c r="B4128" s="18">
        <f>Électricité!O1213</f>
        <v>0.87500000000000011</v>
      </c>
      <c r="C4128" s="17">
        <f>Électricité!P1213</f>
        <v>0</v>
      </c>
      <c r="D4128" s="17">
        <f>Électricité!S1213</f>
        <v>0</v>
      </c>
      <c r="E4128" s="24" t="str">
        <f t="shared" si="131"/>
        <v>02/19/2019 09:00:00 PM</v>
      </c>
      <c r="F4128" s="23" t="str">
        <f t="shared" si="132"/>
        <v>Feb</v>
      </c>
    </row>
    <row r="4129" spans="1:6" x14ac:dyDescent="0.4">
      <c r="A4129" s="19">
        <f>Électricité!N1214</f>
        <v>43515</v>
      </c>
      <c r="B4129" s="18">
        <f>Électricité!O1214</f>
        <v>0.91666666666666674</v>
      </c>
      <c r="C4129" s="17">
        <f>Électricité!P1214</f>
        <v>0</v>
      </c>
      <c r="D4129" s="17">
        <f>Électricité!S1214</f>
        <v>0</v>
      </c>
      <c r="E4129" s="24" t="str">
        <f t="shared" si="131"/>
        <v>02/19/2019 10:00:00 PM</v>
      </c>
      <c r="F4129" s="23" t="str">
        <f t="shared" si="132"/>
        <v>Feb</v>
      </c>
    </row>
    <row r="4130" spans="1:6" x14ac:dyDescent="0.4">
      <c r="A4130" s="19">
        <f>Électricité!N1215</f>
        <v>43515</v>
      </c>
      <c r="B4130" s="18">
        <f>Électricité!O1215</f>
        <v>0.95833333333333337</v>
      </c>
      <c r="C4130" s="17">
        <f>Électricité!P1215</f>
        <v>0</v>
      </c>
      <c r="D4130" s="17">
        <f>Électricité!S1215</f>
        <v>0</v>
      </c>
      <c r="E4130" s="24" t="str">
        <f t="shared" si="131"/>
        <v>02/19/2019 11:00:00 PM</v>
      </c>
      <c r="F4130" s="23" t="str">
        <f t="shared" si="132"/>
        <v>Feb</v>
      </c>
    </row>
    <row r="4131" spans="1:6" x14ac:dyDescent="0.4">
      <c r="A4131" s="19">
        <f>Électricité!N1216</f>
        <v>43516</v>
      </c>
      <c r="B4131" s="18">
        <f>Électricité!O1216</f>
        <v>3.1225022567582528E-17</v>
      </c>
      <c r="C4131" s="17">
        <f>Électricité!P1216</f>
        <v>0</v>
      </c>
      <c r="D4131" s="17">
        <f>Électricité!S1216</f>
        <v>0</v>
      </c>
      <c r="E4131" s="24" t="str">
        <f t="shared" si="131"/>
        <v>02/20/2019 12:00:00 AM</v>
      </c>
      <c r="F4131" s="23" t="str">
        <f t="shared" si="132"/>
        <v>Feb</v>
      </c>
    </row>
    <row r="4132" spans="1:6" x14ac:dyDescent="0.4">
      <c r="A4132" s="19">
        <f>Électricité!N1217</f>
        <v>43516</v>
      </c>
      <c r="B4132" s="18">
        <f>Électricité!O1217</f>
        <v>4.1666666666666699E-2</v>
      </c>
      <c r="C4132" s="17">
        <f>Électricité!P1217</f>
        <v>0</v>
      </c>
      <c r="D4132" s="17">
        <f>Électricité!S1217</f>
        <v>0</v>
      </c>
      <c r="E4132" s="24" t="str">
        <f t="shared" si="131"/>
        <v>02/20/2019 01:00:00 AM</v>
      </c>
      <c r="F4132" s="23" t="str">
        <f t="shared" si="132"/>
        <v>Feb</v>
      </c>
    </row>
    <row r="4133" spans="1:6" x14ac:dyDescent="0.4">
      <c r="A4133" s="19">
        <f>Électricité!N1218</f>
        <v>43516</v>
      </c>
      <c r="B4133" s="18">
        <f>Électricité!O1218</f>
        <v>8.333333333333337E-2</v>
      </c>
      <c r="C4133" s="17">
        <f>Électricité!P1218</f>
        <v>0</v>
      </c>
      <c r="D4133" s="17">
        <f>Électricité!S1218</f>
        <v>0</v>
      </c>
      <c r="E4133" s="24" t="str">
        <f t="shared" si="131"/>
        <v>02/20/2019 02:00:00 AM</v>
      </c>
      <c r="F4133" s="23" t="str">
        <f t="shared" si="132"/>
        <v>Feb</v>
      </c>
    </row>
    <row r="4134" spans="1:6" x14ac:dyDescent="0.4">
      <c r="A4134" s="19">
        <f>Électricité!N1219</f>
        <v>43516</v>
      </c>
      <c r="B4134" s="18">
        <f>Électricité!O1219</f>
        <v>0.12500000000000006</v>
      </c>
      <c r="C4134" s="17">
        <f>Électricité!P1219</f>
        <v>0</v>
      </c>
      <c r="D4134" s="17">
        <f>Électricité!S1219</f>
        <v>0</v>
      </c>
      <c r="E4134" s="24" t="str">
        <f t="shared" si="131"/>
        <v>02/20/2019 03:00:00 AM</v>
      </c>
      <c r="F4134" s="23" t="str">
        <f t="shared" si="132"/>
        <v>Feb</v>
      </c>
    </row>
    <row r="4135" spans="1:6" x14ac:dyDescent="0.4">
      <c r="A4135" s="19">
        <f>Électricité!N1220</f>
        <v>43516</v>
      </c>
      <c r="B4135" s="18">
        <f>Électricité!O1220</f>
        <v>0.16666666666666669</v>
      </c>
      <c r="C4135" s="17">
        <f>Électricité!P1220</f>
        <v>0</v>
      </c>
      <c r="D4135" s="17">
        <f>Électricité!S1220</f>
        <v>0</v>
      </c>
      <c r="E4135" s="24" t="str">
        <f t="shared" si="131"/>
        <v>02/20/2019 04:00:00 AM</v>
      </c>
      <c r="F4135" s="23" t="str">
        <f t="shared" si="132"/>
        <v>Feb</v>
      </c>
    </row>
    <row r="4136" spans="1:6" x14ac:dyDescent="0.4">
      <c r="A4136" s="19">
        <f>Électricité!N1221</f>
        <v>43516</v>
      </c>
      <c r="B4136" s="18">
        <f>Électricité!O1221</f>
        <v>0.20833333333333337</v>
      </c>
      <c r="C4136" s="17">
        <f>Électricité!P1221</f>
        <v>0</v>
      </c>
      <c r="D4136" s="17">
        <f>Électricité!S1221</f>
        <v>0</v>
      </c>
      <c r="E4136" s="24" t="str">
        <f t="shared" si="131"/>
        <v>02/20/2019 05:00:00 AM</v>
      </c>
      <c r="F4136" s="23" t="str">
        <f t="shared" si="132"/>
        <v>Feb</v>
      </c>
    </row>
    <row r="4137" spans="1:6" x14ac:dyDescent="0.4">
      <c r="A4137" s="19">
        <f>Électricité!N1222</f>
        <v>43516</v>
      </c>
      <c r="B4137" s="18">
        <f>Électricité!O1222</f>
        <v>0.25</v>
      </c>
      <c r="C4137" s="17">
        <f>Électricité!P1222</f>
        <v>0</v>
      </c>
      <c r="D4137" s="17">
        <f>Électricité!S1222</f>
        <v>0</v>
      </c>
      <c r="E4137" s="24" t="str">
        <f t="shared" si="131"/>
        <v>02/20/2019 06:00:00 AM</v>
      </c>
      <c r="F4137" s="23" t="str">
        <f t="shared" si="132"/>
        <v>Feb</v>
      </c>
    </row>
    <row r="4138" spans="1:6" x14ac:dyDescent="0.4">
      <c r="A4138" s="19">
        <f>Électricité!N1223</f>
        <v>43516</v>
      </c>
      <c r="B4138" s="18">
        <f>Électricité!O1223</f>
        <v>0.29166666666666669</v>
      </c>
      <c r="C4138" s="17">
        <f>Électricité!P1223</f>
        <v>0</v>
      </c>
      <c r="D4138" s="17">
        <f>Électricité!S1223</f>
        <v>0</v>
      </c>
      <c r="E4138" s="24" t="str">
        <f t="shared" si="131"/>
        <v>02/20/2019 07:00:00 AM</v>
      </c>
      <c r="F4138" s="23" t="str">
        <f t="shared" si="132"/>
        <v>Feb</v>
      </c>
    </row>
    <row r="4139" spans="1:6" x14ac:dyDescent="0.4">
      <c r="A4139" s="19">
        <f>Électricité!N1224</f>
        <v>43516</v>
      </c>
      <c r="B4139" s="18">
        <f>Électricité!O1224</f>
        <v>0.33333333333333337</v>
      </c>
      <c r="C4139" s="17">
        <f>Électricité!P1224</f>
        <v>0</v>
      </c>
      <c r="D4139" s="17">
        <f>Électricité!S1224</f>
        <v>0</v>
      </c>
      <c r="E4139" s="24" t="str">
        <f t="shared" si="131"/>
        <v>02/20/2019 08:00:00 AM</v>
      </c>
      <c r="F4139" s="23" t="str">
        <f t="shared" si="132"/>
        <v>Feb</v>
      </c>
    </row>
    <row r="4140" spans="1:6" x14ac:dyDescent="0.4">
      <c r="A4140" s="19">
        <f>Électricité!N1225</f>
        <v>43516</v>
      </c>
      <c r="B4140" s="18">
        <f>Électricité!O1225</f>
        <v>0.375</v>
      </c>
      <c r="C4140" s="17">
        <f>Électricité!P1225</f>
        <v>0</v>
      </c>
      <c r="D4140" s="17">
        <f>Électricité!S1225</f>
        <v>0</v>
      </c>
      <c r="E4140" s="24" t="str">
        <f t="shared" si="131"/>
        <v>02/20/2019 09:00:00 AM</v>
      </c>
      <c r="F4140" s="23" t="str">
        <f t="shared" si="132"/>
        <v>Feb</v>
      </c>
    </row>
    <row r="4141" spans="1:6" x14ac:dyDescent="0.4">
      <c r="A4141" s="19">
        <f>Électricité!N1226</f>
        <v>43516</v>
      </c>
      <c r="B4141" s="18">
        <f>Électricité!O1226</f>
        <v>0.41666666666666669</v>
      </c>
      <c r="C4141" s="17">
        <f>Électricité!P1226</f>
        <v>0</v>
      </c>
      <c r="D4141" s="17">
        <f>Électricité!S1226</f>
        <v>0</v>
      </c>
      <c r="E4141" s="24" t="str">
        <f t="shared" si="131"/>
        <v>02/20/2019 10:00:00 AM</v>
      </c>
      <c r="F4141" s="23" t="str">
        <f t="shared" si="132"/>
        <v>Feb</v>
      </c>
    </row>
    <row r="4142" spans="1:6" x14ac:dyDescent="0.4">
      <c r="A4142" s="19">
        <f>Électricité!N1227</f>
        <v>43516</v>
      </c>
      <c r="B4142" s="18">
        <f>Électricité!O1227</f>
        <v>0.45833333333333337</v>
      </c>
      <c r="C4142" s="17">
        <f>Électricité!P1227</f>
        <v>0</v>
      </c>
      <c r="D4142" s="17">
        <f>Électricité!S1227</f>
        <v>0</v>
      </c>
      <c r="E4142" s="24" t="str">
        <f t="shared" si="131"/>
        <v>02/20/2019 11:00:00 AM</v>
      </c>
      <c r="F4142" s="23" t="str">
        <f t="shared" si="132"/>
        <v>Feb</v>
      </c>
    </row>
    <row r="4143" spans="1:6" x14ac:dyDescent="0.4">
      <c r="A4143" s="19">
        <f>Électricité!N1228</f>
        <v>43516</v>
      </c>
      <c r="B4143" s="18">
        <f>Électricité!O1228</f>
        <v>0.50000000000000011</v>
      </c>
      <c r="C4143" s="17">
        <f>Électricité!P1228</f>
        <v>0</v>
      </c>
      <c r="D4143" s="17">
        <f>Électricité!S1228</f>
        <v>0</v>
      </c>
      <c r="E4143" s="24" t="str">
        <f t="shared" si="131"/>
        <v>02/20/2019 12:00:00 PM</v>
      </c>
      <c r="F4143" s="23" t="str">
        <f t="shared" si="132"/>
        <v>Feb</v>
      </c>
    </row>
    <row r="4144" spans="1:6" x14ac:dyDescent="0.4">
      <c r="A4144" s="19">
        <f>Électricité!N1229</f>
        <v>43516</v>
      </c>
      <c r="B4144" s="18">
        <f>Électricité!O1229</f>
        <v>0.54166666666666674</v>
      </c>
      <c r="C4144" s="17">
        <f>Électricité!P1229</f>
        <v>0</v>
      </c>
      <c r="D4144" s="17">
        <f>Électricité!S1229</f>
        <v>0</v>
      </c>
      <c r="E4144" s="24" t="str">
        <f t="shared" si="131"/>
        <v>02/20/2019 01:00:00 PM</v>
      </c>
      <c r="F4144" s="23" t="str">
        <f t="shared" si="132"/>
        <v>Feb</v>
      </c>
    </row>
    <row r="4145" spans="1:6" x14ac:dyDescent="0.4">
      <c r="A4145" s="19">
        <f>Électricité!N1230</f>
        <v>43516</v>
      </c>
      <c r="B4145" s="18">
        <f>Électricité!O1230</f>
        <v>0.58333333333333337</v>
      </c>
      <c r="C4145" s="17">
        <f>Électricité!P1230</f>
        <v>0</v>
      </c>
      <c r="D4145" s="17">
        <f>Électricité!S1230</f>
        <v>0</v>
      </c>
      <c r="E4145" s="24" t="str">
        <f t="shared" si="131"/>
        <v>02/20/2019 02:00:00 PM</v>
      </c>
      <c r="F4145" s="23" t="str">
        <f t="shared" si="132"/>
        <v>Feb</v>
      </c>
    </row>
    <row r="4146" spans="1:6" x14ac:dyDescent="0.4">
      <c r="A4146" s="19">
        <f>Électricité!N1231</f>
        <v>43516</v>
      </c>
      <c r="B4146" s="18">
        <f>Électricité!O1231</f>
        <v>0.62500000000000011</v>
      </c>
      <c r="C4146" s="17">
        <f>Électricité!P1231</f>
        <v>0</v>
      </c>
      <c r="D4146" s="17">
        <f>Électricité!S1231</f>
        <v>0</v>
      </c>
      <c r="E4146" s="24" t="str">
        <f t="shared" si="131"/>
        <v>02/20/2019 03:00:00 PM</v>
      </c>
      <c r="F4146" s="23" t="str">
        <f t="shared" si="132"/>
        <v>Feb</v>
      </c>
    </row>
    <row r="4147" spans="1:6" x14ac:dyDescent="0.4">
      <c r="A4147" s="19">
        <f>Électricité!N1232</f>
        <v>43516</v>
      </c>
      <c r="B4147" s="18">
        <f>Électricité!O1232</f>
        <v>0.66666666666666674</v>
      </c>
      <c r="C4147" s="17">
        <f>Électricité!P1232</f>
        <v>0</v>
      </c>
      <c r="D4147" s="17">
        <f>Électricité!S1232</f>
        <v>0</v>
      </c>
      <c r="E4147" s="24" t="str">
        <f t="shared" si="131"/>
        <v>02/20/2019 04:00:00 PM</v>
      </c>
      <c r="F4147" s="23" t="str">
        <f t="shared" si="132"/>
        <v>Feb</v>
      </c>
    </row>
    <row r="4148" spans="1:6" x14ac:dyDescent="0.4">
      <c r="A4148" s="19">
        <f>Électricité!N1233</f>
        <v>43516</v>
      </c>
      <c r="B4148" s="18">
        <f>Électricité!O1233</f>
        <v>0.70833333333333337</v>
      </c>
      <c r="C4148" s="17">
        <f>Électricité!P1233</f>
        <v>0</v>
      </c>
      <c r="D4148" s="17">
        <f>Électricité!S1233</f>
        <v>0</v>
      </c>
      <c r="E4148" s="24" t="str">
        <f t="shared" ref="E4148:E4211" si="133">CONCATENATE(TEXT(A4148,"mm/dd/yyyy")," ",TEXT(B4148,"hh:mm:ss AM/PM"))</f>
        <v>02/20/2019 05:00:00 PM</v>
      </c>
      <c r="F4148" s="23" t="str">
        <f t="shared" si="132"/>
        <v>Feb</v>
      </c>
    </row>
    <row r="4149" spans="1:6" x14ac:dyDescent="0.4">
      <c r="A4149" s="19">
        <f>Électricité!N1234</f>
        <v>43516</v>
      </c>
      <c r="B4149" s="18">
        <f>Électricité!O1234</f>
        <v>0.75000000000000011</v>
      </c>
      <c r="C4149" s="17">
        <f>Électricité!P1234</f>
        <v>0</v>
      </c>
      <c r="D4149" s="17">
        <f>Électricité!S1234</f>
        <v>0</v>
      </c>
      <c r="E4149" s="24" t="str">
        <f t="shared" si="133"/>
        <v>02/20/2019 06:00:00 PM</v>
      </c>
      <c r="F4149" s="23" t="str">
        <f t="shared" si="132"/>
        <v>Feb</v>
      </c>
    </row>
    <row r="4150" spans="1:6" x14ac:dyDescent="0.4">
      <c r="A4150" s="19">
        <f>Électricité!N1235</f>
        <v>43516</v>
      </c>
      <c r="B4150" s="18">
        <f>Électricité!O1235</f>
        <v>0.79166666666666674</v>
      </c>
      <c r="C4150" s="17">
        <f>Électricité!P1235</f>
        <v>0</v>
      </c>
      <c r="D4150" s="17">
        <f>Électricité!S1235</f>
        <v>0</v>
      </c>
      <c r="E4150" s="24" t="str">
        <f t="shared" si="133"/>
        <v>02/20/2019 07:00:00 PM</v>
      </c>
      <c r="F4150" s="23" t="str">
        <f t="shared" si="132"/>
        <v>Feb</v>
      </c>
    </row>
    <row r="4151" spans="1:6" x14ac:dyDescent="0.4">
      <c r="A4151" s="19">
        <f>Électricité!N1236</f>
        <v>43516</v>
      </c>
      <c r="B4151" s="18">
        <f>Électricité!O1236</f>
        <v>0.83333333333333337</v>
      </c>
      <c r="C4151" s="17">
        <f>Électricité!P1236</f>
        <v>0</v>
      </c>
      <c r="D4151" s="17">
        <f>Électricité!S1236</f>
        <v>0</v>
      </c>
      <c r="E4151" s="24" t="str">
        <f t="shared" si="133"/>
        <v>02/20/2019 08:00:00 PM</v>
      </c>
      <c r="F4151" s="23" t="str">
        <f t="shared" si="132"/>
        <v>Feb</v>
      </c>
    </row>
    <row r="4152" spans="1:6" x14ac:dyDescent="0.4">
      <c r="A4152" s="19">
        <f>Électricité!N1237</f>
        <v>43516</v>
      </c>
      <c r="B4152" s="18">
        <f>Électricité!O1237</f>
        <v>0.87500000000000011</v>
      </c>
      <c r="C4152" s="17">
        <f>Électricité!P1237</f>
        <v>0</v>
      </c>
      <c r="D4152" s="17">
        <f>Électricité!S1237</f>
        <v>0</v>
      </c>
      <c r="E4152" s="24" t="str">
        <f t="shared" si="133"/>
        <v>02/20/2019 09:00:00 PM</v>
      </c>
      <c r="F4152" s="23" t="str">
        <f t="shared" si="132"/>
        <v>Feb</v>
      </c>
    </row>
    <row r="4153" spans="1:6" x14ac:dyDescent="0.4">
      <c r="A4153" s="19">
        <f>Électricité!N1238</f>
        <v>43516</v>
      </c>
      <c r="B4153" s="18">
        <f>Électricité!O1238</f>
        <v>0.91666666666666674</v>
      </c>
      <c r="C4153" s="17">
        <f>Électricité!P1238</f>
        <v>0</v>
      </c>
      <c r="D4153" s="17">
        <f>Électricité!S1238</f>
        <v>0</v>
      </c>
      <c r="E4153" s="24" t="str">
        <f t="shared" si="133"/>
        <v>02/20/2019 10:00:00 PM</v>
      </c>
      <c r="F4153" s="23" t="str">
        <f t="shared" si="132"/>
        <v>Feb</v>
      </c>
    </row>
    <row r="4154" spans="1:6" x14ac:dyDescent="0.4">
      <c r="A4154" s="19">
        <f>Électricité!N1239</f>
        <v>43516</v>
      </c>
      <c r="B4154" s="18">
        <f>Électricité!O1239</f>
        <v>0.95833333333333337</v>
      </c>
      <c r="C4154" s="17">
        <f>Électricité!P1239</f>
        <v>0</v>
      </c>
      <c r="D4154" s="17">
        <f>Électricité!S1239</f>
        <v>0</v>
      </c>
      <c r="E4154" s="24" t="str">
        <f t="shared" si="133"/>
        <v>02/20/2019 11:00:00 PM</v>
      </c>
      <c r="F4154" s="23" t="str">
        <f t="shared" si="132"/>
        <v>Feb</v>
      </c>
    </row>
    <row r="4155" spans="1:6" x14ac:dyDescent="0.4">
      <c r="A4155" s="19">
        <f>Électricité!N1240</f>
        <v>43517</v>
      </c>
      <c r="B4155" s="18">
        <f>Électricité!O1240</f>
        <v>3.1225022567582528E-17</v>
      </c>
      <c r="C4155" s="17">
        <f>Électricité!P1240</f>
        <v>0</v>
      </c>
      <c r="D4155" s="17">
        <f>Électricité!S1240</f>
        <v>0</v>
      </c>
      <c r="E4155" s="24" t="str">
        <f t="shared" si="133"/>
        <v>02/21/2019 12:00:00 AM</v>
      </c>
      <c r="F4155" s="23" t="str">
        <f t="shared" si="132"/>
        <v>Feb</v>
      </c>
    </row>
    <row r="4156" spans="1:6" x14ac:dyDescent="0.4">
      <c r="A4156" s="19">
        <f>Électricité!N1241</f>
        <v>43517</v>
      </c>
      <c r="B4156" s="18">
        <f>Électricité!O1241</f>
        <v>4.1666666666666699E-2</v>
      </c>
      <c r="C4156" s="17">
        <f>Électricité!P1241</f>
        <v>0</v>
      </c>
      <c r="D4156" s="17">
        <f>Électricité!S1241</f>
        <v>0</v>
      </c>
      <c r="E4156" s="24" t="str">
        <f t="shared" si="133"/>
        <v>02/21/2019 01:00:00 AM</v>
      </c>
      <c r="F4156" s="23" t="str">
        <f t="shared" si="132"/>
        <v>Feb</v>
      </c>
    </row>
    <row r="4157" spans="1:6" x14ac:dyDescent="0.4">
      <c r="A4157" s="19">
        <f>Électricité!N1242</f>
        <v>43517</v>
      </c>
      <c r="B4157" s="18">
        <f>Électricité!O1242</f>
        <v>8.333333333333337E-2</v>
      </c>
      <c r="C4157" s="17">
        <f>Électricité!P1242</f>
        <v>0</v>
      </c>
      <c r="D4157" s="17">
        <f>Électricité!S1242</f>
        <v>0</v>
      </c>
      <c r="E4157" s="24" t="str">
        <f t="shared" si="133"/>
        <v>02/21/2019 02:00:00 AM</v>
      </c>
      <c r="F4157" s="23" t="str">
        <f t="shared" si="132"/>
        <v>Feb</v>
      </c>
    </row>
    <row r="4158" spans="1:6" x14ac:dyDescent="0.4">
      <c r="A4158" s="19">
        <f>Électricité!N1243</f>
        <v>43517</v>
      </c>
      <c r="B4158" s="18">
        <f>Électricité!O1243</f>
        <v>0.12500000000000006</v>
      </c>
      <c r="C4158" s="17">
        <f>Électricité!P1243</f>
        <v>0</v>
      </c>
      <c r="D4158" s="17">
        <f>Électricité!S1243</f>
        <v>0</v>
      </c>
      <c r="E4158" s="24" t="str">
        <f t="shared" si="133"/>
        <v>02/21/2019 03:00:00 AM</v>
      </c>
      <c r="F4158" s="23" t="str">
        <f t="shared" si="132"/>
        <v>Feb</v>
      </c>
    </row>
    <row r="4159" spans="1:6" x14ac:dyDescent="0.4">
      <c r="A4159" s="19">
        <f>Électricité!N1244</f>
        <v>43517</v>
      </c>
      <c r="B4159" s="18">
        <f>Électricité!O1244</f>
        <v>0.16666666666666669</v>
      </c>
      <c r="C4159" s="17">
        <f>Électricité!P1244</f>
        <v>0</v>
      </c>
      <c r="D4159" s="17">
        <f>Électricité!S1244</f>
        <v>0</v>
      </c>
      <c r="E4159" s="24" t="str">
        <f t="shared" si="133"/>
        <v>02/21/2019 04:00:00 AM</v>
      </c>
      <c r="F4159" s="23" t="str">
        <f t="shared" si="132"/>
        <v>Feb</v>
      </c>
    </row>
    <row r="4160" spans="1:6" x14ac:dyDescent="0.4">
      <c r="A4160" s="19">
        <f>Électricité!N1245</f>
        <v>43517</v>
      </c>
      <c r="B4160" s="18">
        <f>Électricité!O1245</f>
        <v>0.20833333333333337</v>
      </c>
      <c r="C4160" s="17">
        <f>Électricité!P1245</f>
        <v>0</v>
      </c>
      <c r="D4160" s="17">
        <f>Électricité!S1245</f>
        <v>0</v>
      </c>
      <c r="E4160" s="24" t="str">
        <f t="shared" si="133"/>
        <v>02/21/2019 05:00:00 AM</v>
      </c>
      <c r="F4160" s="23" t="str">
        <f t="shared" si="132"/>
        <v>Feb</v>
      </c>
    </row>
    <row r="4161" spans="1:6" x14ac:dyDescent="0.4">
      <c r="A4161" s="19">
        <f>Électricité!N1246</f>
        <v>43517</v>
      </c>
      <c r="B4161" s="18">
        <f>Électricité!O1246</f>
        <v>0.25</v>
      </c>
      <c r="C4161" s="17">
        <f>Électricité!P1246</f>
        <v>0</v>
      </c>
      <c r="D4161" s="17">
        <f>Électricité!S1246</f>
        <v>0</v>
      </c>
      <c r="E4161" s="24" t="str">
        <f t="shared" si="133"/>
        <v>02/21/2019 06:00:00 AM</v>
      </c>
      <c r="F4161" s="23" t="str">
        <f t="shared" si="132"/>
        <v>Feb</v>
      </c>
    </row>
    <row r="4162" spans="1:6" x14ac:dyDescent="0.4">
      <c r="A4162" s="19">
        <f>Électricité!N1247</f>
        <v>43517</v>
      </c>
      <c r="B4162" s="18">
        <f>Électricité!O1247</f>
        <v>0.29166666666666669</v>
      </c>
      <c r="C4162" s="17">
        <f>Électricité!P1247</f>
        <v>0</v>
      </c>
      <c r="D4162" s="17">
        <f>Électricité!S1247</f>
        <v>0</v>
      </c>
      <c r="E4162" s="24" t="str">
        <f t="shared" si="133"/>
        <v>02/21/2019 07:00:00 AM</v>
      </c>
      <c r="F4162" s="23" t="str">
        <f t="shared" si="132"/>
        <v>Feb</v>
      </c>
    </row>
    <row r="4163" spans="1:6" x14ac:dyDescent="0.4">
      <c r="A4163" s="19">
        <f>Électricité!N1248</f>
        <v>43517</v>
      </c>
      <c r="B4163" s="18">
        <f>Électricité!O1248</f>
        <v>0.33333333333333337</v>
      </c>
      <c r="C4163" s="17">
        <f>Électricité!P1248</f>
        <v>0</v>
      </c>
      <c r="D4163" s="17">
        <f>Électricité!S1248</f>
        <v>0</v>
      </c>
      <c r="E4163" s="24" t="str">
        <f t="shared" si="133"/>
        <v>02/21/2019 08:00:00 AM</v>
      </c>
      <c r="F4163" s="23" t="str">
        <f t="shared" ref="F4163:F4226" si="134">TEXT(A4163,"mmm")</f>
        <v>Feb</v>
      </c>
    </row>
    <row r="4164" spans="1:6" x14ac:dyDescent="0.4">
      <c r="A4164" s="19">
        <f>Électricité!N1249</f>
        <v>43517</v>
      </c>
      <c r="B4164" s="18">
        <f>Électricité!O1249</f>
        <v>0.375</v>
      </c>
      <c r="C4164" s="17">
        <f>Électricité!P1249</f>
        <v>0</v>
      </c>
      <c r="D4164" s="17">
        <f>Électricité!S1249</f>
        <v>0</v>
      </c>
      <c r="E4164" s="24" t="str">
        <f t="shared" si="133"/>
        <v>02/21/2019 09:00:00 AM</v>
      </c>
      <c r="F4164" s="23" t="str">
        <f t="shared" si="134"/>
        <v>Feb</v>
      </c>
    </row>
    <row r="4165" spans="1:6" x14ac:dyDescent="0.4">
      <c r="A4165" s="19">
        <f>Électricité!N1250</f>
        <v>43517</v>
      </c>
      <c r="B4165" s="18">
        <f>Électricité!O1250</f>
        <v>0.41666666666666669</v>
      </c>
      <c r="C4165" s="17">
        <f>Électricité!P1250</f>
        <v>0</v>
      </c>
      <c r="D4165" s="17">
        <f>Électricité!S1250</f>
        <v>0</v>
      </c>
      <c r="E4165" s="24" t="str">
        <f t="shared" si="133"/>
        <v>02/21/2019 10:00:00 AM</v>
      </c>
      <c r="F4165" s="23" t="str">
        <f t="shared" si="134"/>
        <v>Feb</v>
      </c>
    </row>
    <row r="4166" spans="1:6" x14ac:dyDescent="0.4">
      <c r="A4166" s="19">
        <f>Électricité!N1251</f>
        <v>43517</v>
      </c>
      <c r="B4166" s="18">
        <f>Électricité!O1251</f>
        <v>0.45833333333333337</v>
      </c>
      <c r="C4166" s="17">
        <f>Électricité!P1251</f>
        <v>0</v>
      </c>
      <c r="D4166" s="17">
        <f>Électricité!S1251</f>
        <v>0</v>
      </c>
      <c r="E4166" s="24" t="str">
        <f t="shared" si="133"/>
        <v>02/21/2019 11:00:00 AM</v>
      </c>
      <c r="F4166" s="23" t="str">
        <f t="shared" si="134"/>
        <v>Feb</v>
      </c>
    </row>
    <row r="4167" spans="1:6" x14ac:dyDescent="0.4">
      <c r="A4167" s="19">
        <f>Électricité!N1252</f>
        <v>43517</v>
      </c>
      <c r="B4167" s="18">
        <f>Électricité!O1252</f>
        <v>0.50000000000000011</v>
      </c>
      <c r="C4167" s="17">
        <f>Électricité!P1252</f>
        <v>0</v>
      </c>
      <c r="D4167" s="17">
        <f>Électricité!S1252</f>
        <v>0</v>
      </c>
      <c r="E4167" s="24" t="str">
        <f t="shared" si="133"/>
        <v>02/21/2019 12:00:00 PM</v>
      </c>
      <c r="F4167" s="23" t="str">
        <f t="shared" si="134"/>
        <v>Feb</v>
      </c>
    </row>
    <row r="4168" spans="1:6" x14ac:dyDescent="0.4">
      <c r="A4168" s="19">
        <f>Électricité!N1253</f>
        <v>43517</v>
      </c>
      <c r="B4168" s="18">
        <f>Électricité!O1253</f>
        <v>0.54166666666666674</v>
      </c>
      <c r="C4168" s="17">
        <f>Électricité!P1253</f>
        <v>0</v>
      </c>
      <c r="D4168" s="17">
        <f>Électricité!S1253</f>
        <v>0</v>
      </c>
      <c r="E4168" s="24" t="str">
        <f t="shared" si="133"/>
        <v>02/21/2019 01:00:00 PM</v>
      </c>
      <c r="F4168" s="23" t="str">
        <f t="shared" si="134"/>
        <v>Feb</v>
      </c>
    </row>
    <row r="4169" spans="1:6" x14ac:dyDescent="0.4">
      <c r="A4169" s="19">
        <f>Électricité!N1254</f>
        <v>43517</v>
      </c>
      <c r="B4169" s="18">
        <f>Électricité!O1254</f>
        <v>0.58333333333333337</v>
      </c>
      <c r="C4169" s="17">
        <f>Électricité!P1254</f>
        <v>0</v>
      </c>
      <c r="D4169" s="17">
        <f>Électricité!S1254</f>
        <v>0</v>
      </c>
      <c r="E4169" s="24" t="str">
        <f t="shared" si="133"/>
        <v>02/21/2019 02:00:00 PM</v>
      </c>
      <c r="F4169" s="23" t="str">
        <f t="shared" si="134"/>
        <v>Feb</v>
      </c>
    </row>
    <row r="4170" spans="1:6" x14ac:dyDescent="0.4">
      <c r="A4170" s="19">
        <f>Électricité!N1255</f>
        <v>43517</v>
      </c>
      <c r="B4170" s="18">
        <f>Électricité!O1255</f>
        <v>0.62500000000000011</v>
      </c>
      <c r="C4170" s="17">
        <f>Électricité!P1255</f>
        <v>0</v>
      </c>
      <c r="D4170" s="17">
        <f>Électricité!S1255</f>
        <v>0</v>
      </c>
      <c r="E4170" s="24" t="str">
        <f t="shared" si="133"/>
        <v>02/21/2019 03:00:00 PM</v>
      </c>
      <c r="F4170" s="23" t="str">
        <f t="shared" si="134"/>
        <v>Feb</v>
      </c>
    </row>
    <row r="4171" spans="1:6" x14ac:dyDescent="0.4">
      <c r="A4171" s="19">
        <f>Électricité!N1256</f>
        <v>43517</v>
      </c>
      <c r="B4171" s="18">
        <f>Électricité!O1256</f>
        <v>0.66666666666666674</v>
      </c>
      <c r="C4171" s="17">
        <f>Électricité!P1256</f>
        <v>0</v>
      </c>
      <c r="D4171" s="17">
        <f>Électricité!S1256</f>
        <v>0</v>
      </c>
      <c r="E4171" s="24" t="str">
        <f t="shared" si="133"/>
        <v>02/21/2019 04:00:00 PM</v>
      </c>
      <c r="F4171" s="23" t="str">
        <f t="shared" si="134"/>
        <v>Feb</v>
      </c>
    </row>
    <row r="4172" spans="1:6" x14ac:dyDescent="0.4">
      <c r="A4172" s="19">
        <f>Électricité!N1257</f>
        <v>43517</v>
      </c>
      <c r="B4172" s="18">
        <f>Électricité!O1257</f>
        <v>0.70833333333333337</v>
      </c>
      <c r="C4172" s="17">
        <f>Électricité!P1257</f>
        <v>0</v>
      </c>
      <c r="D4172" s="17">
        <f>Électricité!S1257</f>
        <v>0</v>
      </c>
      <c r="E4172" s="24" t="str">
        <f t="shared" si="133"/>
        <v>02/21/2019 05:00:00 PM</v>
      </c>
      <c r="F4172" s="23" t="str">
        <f t="shared" si="134"/>
        <v>Feb</v>
      </c>
    </row>
    <row r="4173" spans="1:6" x14ac:dyDescent="0.4">
      <c r="A4173" s="19">
        <f>Électricité!N1258</f>
        <v>43517</v>
      </c>
      <c r="B4173" s="18">
        <f>Électricité!O1258</f>
        <v>0.75000000000000011</v>
      </c>
      <c r="C4173" s="17">
        <f>Électricité!P1258</f>
        <v>0</v>
      </c>
      <c r="D4173" s="17">
        <f>Électricité!S1258</f>
        <v>0</v>
      </c>
      <c r="E4173" s="24" t="str">
        <f t="shared" si="133"/>
        <v>02/21/2019 06:00:00 PM</v>
      </c>
      <c r="F4173" s="23" t="str">
        <f t="shared" si="134"/>
        <v>Feb</v>
      </c>
    </row>
    <row r="4174" spans="1:6" x14ac:dyDescent="0.4">
      <c r="A4174" s="19">
        <f>Électricité!N1259</f>
        <v>43517</v>
      </c>
      <c r="B4174" s="18">
        <f>Électricité!O1259</f>
        <v>0.79166666666666674</v>
      </c>
      <c r="C4174" s="17">
        <f>Électricité!P1259</f>
        <v>0</v>
      </c>
      <c r="D4174" s="17">
        <f>Électricité!S1259</f>
        <v>0</v>
      </c>
      <c r="E4174" s="24" t="str">
        <f t="shared" si="133"/>
        <v>02/21/2019 07:00:00 PM</v>
      </c>
      <c r="F4174" s="23" t="str">
        <f t="shared" si="134"/>
        <v>Feb</v>
      </c>
    </row>
    <row r="4175" spans="1:6" x14ac:dyDescent="0.4">
      <c r="A4175" s="19">
        <f>Électricité!N1260</f>
        <v>43517</v>
      </c>
      <c r="B4175" s="18">
        <f>Électricité!O1260</f>
        <v>0.83333333333333337</v>
      </c>
      <c r="C4175" s="17">
        <f>Électricité!P1260</f>
        <v>0</v>
      </c>
      <c r="D4175" s="17">
        <f>Électricité!S1260</f>
        <v>0</v>
      </c>
      <c r="E4175" s="24" t="str">
        <f t="shared" si="133"/>
        <v>02/21/2019 08:00:00 PM</v>
      </c>
      <c r="F4175" s="23" t="str">
        <f t="shared" si="134"/>
        <v>Feb</v>
      </c>
    </row>
    <row r="4176" spans="1:6" x14ac:dyDescent="0.4">
      <c r="A4176" s="19">
        <f>Électricité!N1261</f>
        <v>43517</v>
      </c>
      <c r="B4176" s="18">
        <f>Électricité!O1261</f>
        <v>0.87500000000000011</v>
      </c>
      <c r="C4176" s="17">
        <f>Électricité!P1261</f>
        <v>0</v>
      </c>
      <c r="D4176" s="17">
        <f>Électricité!S1261</f>
        <v>0</v>
      </c>
      <c r="E4176" s="24" t="str">
        <f t="shared" si="133"/>
        <v>02/21/2019 09:00:00 PM</v>
      </c>
      <c r="F4176" s="23" t="str">
        <f t="shared" si="134"/>
        <v>Feb</v>
      </c>
    </row>
    <row r="4177" spans="1:6" x14ac:dyDescent="0.4">
      <c r="A4177" s="19">
        <f>Électricité!N1262</f>
        <v>43517</v>
      </c>
      <c r="B4177" s="18">
        <f>Électricité!O1262</f>
        <v>0.91666666666666674</v>
      </c>
      <c r="C4177" s="17">
        <f>Électricité!P1262</f>
        <v>0</v>
      </c>
      <c r="D4177" s="17">
        <f>Électricité!S1262</f>
        <v>0</v>
      </c>
      <c r="E4177" s="24" t="str">
        <f t="shared" si="133"/>
        <v>02/21/2019 10:00:00 PM</v>
      </c>
      <c r="F4177" s="23" t="str">
        <f t="shared" si="134"/>
        <v>Feb</v>
      </c>
    </row>
    <row r="4178" spans="1:6" x14ac:dyDescent="0.4">
      <c r="A4178" s="19">
        <f>Électricité!N1263</f>
        <v>43517</v>
      </c>
      <c r="B4178" s="18">
        <f>Électricité!O1263</f>
        <v>0.95833333333333337</v>
      </c>
      <c r="C4178" s="17">
        <f>Électricité!P1263</f>
        <v>0</v>
      </c>
      <c r="D4178" s="17">
        <f>Électricité!S1263</f>
        <v>0</v>
      </c>
      <c r="E4178" s="24" t="str">
        <f t="shared" si="133"/>
        <v>02/21/2019 11:00:00 PM</v>
      </c>
      <c r="F4178" s="23" t="str">
        <f t="shared" si="134"/>
        <v>Feb</v>
      </c>
    </row>
    <row r="4179" spans="1:6" x14ac:dyDescent="0.4">
      <c r="A4179" s="19">
        <f>Électricité!N1264</f>
        <v>43518</v>
      </c>
      <c r="B4179" s="18">
        <f>Électricité!O1264</f>
        <v>3.1225022567582528E-17</v>
      </c>
      <c r="C4179" s="17">
        <f>Électricité!P1264</f>
        <v>0</v>
      </c>
      <c r="D4179" s="17">
        <f>Électricité!S1264</f>
        <v>0</v>
      </c>
      <c r="E4179" s="24" t="str">
        <f t="shared" si="133"/>
        <v>02/22/2019 12:00:00 AM</v>
      </c>
      <c r="F4179" s="23" t="str">
        <f t="shared" si="134"/>
        <v>Feb</v>
      </c>
    </row>
    <row r="4180" spans="1:6" x14ac:dyDescent="0.4">
      <c r="A4180" s="19">
        <f>Électricité!N1265</f>
        <v>43518</v>
      </c>
      <c r="B4180" s="18">
        <f>Électricité!O1265</f>
        <v>4.1666666666666699E-2</v>
      </c>
      <c r="C4180" s="17">
        <f>Électricité!P1265</f>
        <v>0</v>
      </c>
      <c r="D4180" s="17">
        <f>Électricité!S1265</f>
        <v>0</v>
      </c>
      <c r="E4180" s="24" t="str">
        <f t="shared" si="133"/>
        <v>02/22/2019 01:00:00 AM</v>
      </c>
      <c r="F4180" s="23" t="str">
        <f t="shared" si="134"/>
        <v>Feb</v>
      </c>
    </row>
    <row r="4181" spans="1:6" x14ac:dyDescent="0.4">
      <c r="A4181" s="19">
        <f>Électricité!N1266</f>
        <v>43518</v>
      </c>
      <c r="B4181" s="18">
        <f>Électricité!O1266</f>
        <v>8.333333333333337E-2</v>
      </c>
      <c r="C4181" s="17">
        <f>Électricité!P1266</f>
        <v>0</v>
      </c>
      <c r="D4181" s="17">
        <f>Électricité!S1266</f>
        <v>0</v>
      </c>
      <c r="E4181" s="24" t="str">
        <f t="shared" si="133"/>
        <v>02/22/2019 02:00:00 AM</v>
      </c>
      <c r="F4181" s="23" t="str">
        <f t="shared" si="134"/>
        <v>Feb</v>
      </c>
    </row>
    <row r="4182" spans="1:6" x14ac:dyDescent="0.4">
      <c r="A4182" s="19">
        <f>Électricité!N1267</f>
        <v>43518</v>
      </c>
      <c r="B4182" s="18">
        <f>Électricité!O1267</f>
        <v>0.12500000000000006</v>
      </c>
      <c r="C4182" s="17">
        <f>Électricité!P1267</f>
        <v>0</v>
      </c>
      <c r="D4182" s="17">
        <f>Électricité!S1267</f>
        <v>0</v>
      </c>
      <c r="E4182" s="24" t="str">
        <f t="shared" si="133"/>
        <v>02/22/2019 03:00:00 AM</v>
      </c>
      <c r="F4182" s="23" t="str">
        <f t="shared" si="134"/>
        <v>Feb</v>
      </c>
    </row>
    <row r="4183" spans="1:6" x14ac:dyDescent="0.4">
      <c r="A4183" s="19">
        <f>Électricité!N1268</f>
        <v>43518</v>
      </c>
      <c r="B4183" s="18">
        <f>Électricité!O1268</f>
        <v>0.16666666666666669</v>
      </c>
      <c r="C4183" s="17">
        <f>Électricité!P1268</f>
        <v>0</v>
      </c>
      <c r="D4183" s="17">
        <f>Électricité!S1268</f>
        <v>0</v>
      </c>
      <c r="E4183" s="24" t="str">
        <f t="shared" si="133"/>
        <v>02/22/2019 04:00:00 AM</v>
      </c>
      <c r="F4183" s="23" t="str">
        <f t="shared" si="134"/>
        <v>Feb</v>
      </c>
    </row>
    <row r="4184" spans="1:6" x14ac:dyDescent="0.4">
      <c r="A4184" s="19">
        <f>Électricité!N1269</f>
        <v>43518</v>
      </c>
      <c r="B4184" s="18">
        <f>Électricité!O1269</f>
        <v>0.20833333333333337</v>
      </c>
      <c r="C4184" s="17">
        <f>Électricité!P1269</f>
        <v>0</v>
      </c>
      <c r="D4184" s="17">
        <f>Électricité!S1269</f>
        <v>0</v>
      </c>
      <c r="E4184" s="24" t="str">
        <f t="shared" si="133"/>
        <v>02/22/2019 05:00:00 AM</v>
      </c>
      <c r="F4184" s="23" t="str">
        <f t="shared" si="134"/>
        <v>Feb</v>
      </c>
    </row>
    <row r="4185" spans="1:6" x14ac:dyDescent="0.4">
      <c r="A4185" s="19">
        <f>Électricité!N1270</f>
        <v>43518</v>
      </c>
      <c r="B4185" s="18">
        <f>Électricité!O1270</f>
        <v>0.25</v>
      </c>
      <c r="C4185" s="17">
        <f>Électricité!P1270</f>
        <v>0</v>
      </c>
      <c r="D4185" s="17">
        <f>Électricité!S1270</f>
        <v>0</v>
      </c>
      <c r="E4185" s="24" t="str">
        <f t="shared" si="133"/>
        <v>02/22/2019 06:00:00 AM</v>
      </c>
      <c r="F4185" s="23" t="str">
        <f t="shared" si="134"/>
        <v>Feb</v>
      </c>
    </row>
    <row r="4186" spans="1:6" x14ac:dyDescent="0.4">
      <c r="A4186" s="19">
        <f>Électricité!N1271</f>
        <v>43518</v>
      </c>
      <c r="B4186" s="18">
        <f>Électricité!O1271</f>
        <v>0.29166666666666669</v>
      </c>
      <c r="C4186" s="17">
        <f>Électricité!P1271</f>
        <v>0</v>
      </c>
      <c r="D4186" s="17">
        <f>Électricité!S1271</f>
        <v>0</v>
      </c>
      <c r="E4186" s="24" t="str">
        <f t="shared" si="133"/>
        <v>02/22/2019 07:00:00 AM</v>
      </c>
      <c r="F4186" s="23" t="str">
        <f t="shared" si="134"/>
        <v>Feb</v>
      </c>
    </row>
    <row r="4187" spans="1:6" x14ac:dyDescent="0.4">
      <c r="A4187" s="19">
        <f>Électricité!N1272</f>
        <v>43518</v>
      </c>
      <c r="B4187" s="18">
        <f>Électricité!O1272</f>
        <v>0.33333333333333337</v>
      </c>
      <c r="C4187" s="17">
        <f>Électricité!P1272</f>
        <v>0</v>
      </c>
      <c r="D4187" s="17">
        <f>Électricité!S1272</f>
        <v>0</v>
      </c>
      <c r="E4187" s="24" t="str">
        <f t="shared" si="133"/>
        <v>02/22/2019 08:00:00 AM</v>
      </c>
      <c r="F4187" s="23" t="str">
        <f t="shared" si="134"/>
        <v>Feb</v>
      </c>
    </row>
    <row r="4188" spans="1:6" x14ac:dyDescent="0.4">
      <c r="A4188" s="19">
        <f>Électricité!N1273</f>
        <v>43518</v>
      </c>
      <c r="B4188" s="18">
        <f>Électricité!O1273</f>
        <v>0.375</v>
      </c>
      <c r="C4188" s="17">
        <f>Électricité!P1273</f>
        <v>0</v>
      </c>
      <c r="D4188" s="17">
        <f>Électricité!S1273</f>
        <v>0</v>
      </c>
      <c r="E4188" s="24" t="str">
        <f t="shared" si="133"/>
        <v>02/22/2019 09:00:00 AM</v>
      </c>
      <c r="F4188" s="23" t="str">
        <f t="shared" si="134"/>
        <v>Feb</v>
      </c>
    </row>
    <row r="4189" spans="1:6" x14ac:dyDescent="0.4">
      <c r="A4189" s="19">
        <f>Électricité!N1274</f>
        <v>43518</v>
      </c>
      <c r="B4189" s="18">
        <f>Électricité!O1274</f>
        <v>0.41666666666666669</v>
      </c>
      <c r="C4189" s="17">
        <f>Électricité!P1274</f>
        <v>0</v>
      </c>
      <c r="D4189" s="17">
        <f>Électricité!S1274</f>
        <v>0</v>
      </c>
      <c r="E4189" s="24" t="str">
        <f t="shared" si="133"/>
        <v>02/22/2019 10:00:00 AM</v>
      </c>
      <c r="F4189" s="23" t="str">
        <f t="shared" si="134"/>
        <v>Feb</v>
      </c>
    </row>
    <row r="4190" spans="1:6" x14ac:dyDescent="0.4">
      <c r="A4190" s="19">
        <f>Électricité!N1275</f>
        <v>43518</v>
      </c>
      <c r="B4190" s="18">
        <f>Électricité!O1275</f>
        <v>0.45833333333333337</v>
      </c>
      <c r="C4190" s="17">
        <f>Électricité!P1275</f>
        <v>0</v>
      </c>
      <c r="D4190" s="17">
        <f>Électricité!S1275</f>
        <v>0</v>
      </c>
      <c r="E4190" s="24" t="str">
        <f t="shared" si="133"/>
        <v>02/22/2019 11:00:00 AM</v>
      </c>
      <c r="F4190" s="23" t="str">
        <f t="shared" si="134"/>
        <v>Feb</v>
      </c>
    </row>
    <row r="4191" spans="1:6" x14ac:dyDescent="0.4">
      <c r="A4191" s="19">
        <f>Électricité!N1276</f>
        <v>43518</v>
      </c>
      <c r="B4191" s="18">
        <f>Électricité!O1276</f>
        <v>0.50000000000000011</v>
      </c>
      <c r="C4191" s="17">
        <f>Électricité!P1276</f>
        <v>0</v>
      </c>
      <c r="D4191" s="17">
        <f>Électricité!S1276</f>
        <v>0</v>
      </c>
      <c r="E4191" s="24" t="str">
        <f t="shared" si="133"/>
        <v>02/22/2019 12:00:00 PM</v>
      </c>
      <c r="F4191" s="23" t="str">
        <f t="shared" si="134"/>
        <v>Feb</v>
      </c>
    </row>
    <row r="4192" spans="1:6" x14ac:dyDescent="0.4">
      <c r="A4192" s="19">
        <f>Électricité!N1277</f>
        <v>43518</v>
      </c>
      <c r="B4192" s="18">
        <f>Électricité!O1277</f>
        <v>0.54166666666666674</v>
      </c>
      <c r="C4192" s="17">
        <f>Électricité!P1277</f>
        <v>0</v>
      </c>
      <c r="D4192" s="17">
        <f>Électricité!S1277</f>
        <v>0</v>
      </c>
      <c r="E4192" s="24" t="str">
        <f t="shared" si="133"/>
        <v>02/22/2019 01:00:00 PM</v>
      </c>
      <c r="F4192" s="23" t="str">
        <f t="shared" si="134"/>
        <v>Feb</v>
      </c>
    </row>
    <row r="4193" spans="1:6" x14ac:dyDescent="0.4">
      <c r="A4193" s="19">
        <f>Électricité!N1278</f>
        <v>43518</v>
      </c>
      <c r="B4193" s="18">
        <f>Électricité!O1278</f>
        <v>0.58333333333333337</v>
      </c>
      <c r="C4193" s="17">
        <f>Électricité!P1278</f>
        <v>0</v>
      </c>
      <c r="D4193" s="17">
        <f>Électricité!S1278</f>
        <v>0</v>
      </c>
      <c r="E4193" s="24" t="str">
        <f t="shared" si="133"/>
        <v>02/22/2019 02:00:00 PM</v>
      </c>
      <c r="F4193" s="23" t="str">
        <f t="shared" si="134"/>
        <v>Feb</v>
      </c>
    </row>
    <row r="4194" spans="1:6" x14ac:dyDescent="0.4">
      <c r="A4194" s="19">
        <f>Électricité!N1279</f>
        <v>43518</v>
      </c>
      <c r="B4194" s="18">
        <f>Électricité!O1279</f>
        <v>0.62500000000000011</v>
      </c>
      <c r="C4194" s="17">
        <f>Électricité!P1279</f>
        <v>0</v>
      </c>
      <c r="D4194" s="17">
        <f>Électricité!S1279</f>
        <v>0</v>
      </c>
      <c r="E4194" s="24" t="str">
        <f t="shared" si="133"/>
        <v>02/22/2019 03:00:00 PM</v>
      </c>
      <c r="F4194" s="23" t="str">
        <f t="shared" si="134"/>
        <v>Feb</v>
      </c>
    </row>
    <row r="4195" spans="1:6" x14ac:dyDescent="0.4">
      <c r="A4195" s="19">
        <f>Électricité!N1280</f>
        <v>43518</v>
      </c>
      <c r="B4195" s="18">
        <f>Électricité!O1280</f>
        <v>0.66666666666666674</v>
      </c>
      <c r="C4195" s="17">
        <f>Électricité!P1280</f>
        <v>0</v>
      </c>
      <c r="D4195" s="17">
        <f>Électricité!S1280</f>
        <v>0</v>
      </c>
      <c r="E4195" s="24" t="str">
        <f t="shared" si="133"/>
        <v>02/22/2019 04:00:00 PM</v>
      </c>
      <c r="F4195" s="23" t="str">
        <f t="shared" si="134"/>
        <v>Feb</v>
      </c>
    </row>
    <row r="4196" spans="1:6" x14ac:dyDescent="0.4">
      <c r="A4196" s="19">
        <f>Électricité!N1281</f>
        <v>43518</v>
      </c>
      <c r="B4196" s="18">
        <f>Électricité!O1281</f>
        <v>0.70833333333333337</v>
      </c>
      <c r="C4196" s="17">
        <f>Électricité!P1281</f>
        <v>0</v>
      </c>
      <c r="D4196" s="17">
        <f>Électricité!S1281</f>
        <v>0</v>
      </c>
      <c r="E4196" s="24" t="str">
        <f t="shared" si="133"/>
        <v>02/22/2019 05:00:00 PM</v>
      </c>
      <c r="F4196" s="23" t="str">
        <f t="shared" si="134"/>
        <v>Feb</v>
      </c>
    </row>
    <row r="4197" spans="1:6" x14ac:dyDescent="0.4">
      <c r="A4197" s="19">
        <f>Électricité!N1282</f>
        <v>43518</v>
      </c>
      <c r="B4197" s="18">
        <f>Électricité!O1282</f>
        <v>0.75000000000000011</v>
      </c>
      <c r="C4197" s="17">
        <f>Électricité!P1282</f>
        <v>0</v>
      </c>
      <c r="D4197" s="17">
        <f>Électricité!S1282</f>
        <v>0</v>
      </c>
      <c r="E4197" s="24" t="str">
        <f t="shared" si="133"/>
        <v>02/22/2019 06:00:00 PM</v>
      </c>
      <c r="F4197" s="23" t="str">
        <f t="shared" si="134"/>
        <v>Feb</v>
      </c>
    </row>
    <row r="4198" spans="1:6" x14ac:dyDescent="0.4">
      <c r="A4198" s="19">
        <f>Électricité!N1283</f>
        <v>43518</v>
      </c>
      <c r="B4198" s="18">
        <f>Électricité!O1283</f>
        <v>0.79166666666666674</v>
      </c>
      <c r="C4198" s="17">
        <f>Électricité!P1283</f>
        <v>0</v>
      </c>
      <c r="D4198" s="17">
        <f>Électricité!S1283</f>
        <v>0</v>
      </c>
      <c r="E4198" s="24" t="str">
        <f t="shared" si="133"/>
        <v>02/22/2019 07:00:00 PM</v>
      </c>
      <c r="F4198" s="23" t="str">
        <f t="shared" si="134"/>
        <v>Feb</v>
      </c>
    </row>
    <row r="4199" spans="1:6" x14ac:dyDescent="0.4">
      <c r="A4199" s="19">
        <f>Électricité!N1284</f>
        <v>43518</v>
      </c>
      <c r="B4199" s="18">
        <f>Électricité!O1284</f>
        <v>0.83333333333333337</v>
      </c>
      <c r="C4199" s="17">
        <f>Électricité!P1284</f>
        <v>0</v>
      </c>
      <c r="D4199" s="17">
        <f>Électricité!S1284</f>
        <v>0</v>
      </c>
      <c r="E4199" s="24" t="str">
        <f t="shared" si="133"/>
        <v>02/22/2019 08:00:00 PM</v>
      </c>
      <c r="F4199" s="23" t="str">
        <f t="shared" si="134"/>
        <v>Feb</v>
      </c>
    </row>
    <row r="4200" spans="1:6" x14ac:dyDescent="0.4">
      <c r="A4200" s="19">
        <f>Électricité!N1285</f>
        <v>43518</v>
      </c>
      <c r="B4200" s="18">
        <f>Électricité!O1285</f>
        <v>0.87500000000000011</v>
      </c>
      <c r="C4200" s="17">
        <f>Électricité!P1285</f>
        <v>0</v>
      </c>
      <c r="D4200" s="17">
        <f>Électricité!S1285</f>
        <v>0</v>
      </c>
      <c r="E4200" s="24" t="str">
        <f t="shared" si="133"/>
        <v>02/22/2019 09:00:00 PM</v>
      </c>
      <c r="F4200" s="23" t="str">
        <f t="shared" si="134"/>
        <v>Feb</v>
      </c>
    </row>
    <row r="4201" spans="1:6" x14ac:dyDescent="0.4">
      <c r="A4201" s="19">
        <f>Électricité!N1286</f>
        <v>43518</v>
      </c>
      <c r="B4201" s="18">
        <f>Électricité!O1286</f>
        <v>0.91666666666666674</v>
      </c>
      <c r="C4201" s="17">
        <f>Électricité!P1286</f>
        <v>0</v>
      </c>
      <c r="D4201" s="17">
        <f>Électricité!S1286</f>
        <v>0</v>
      </c>
      <c r="E4201" s="24" t="str">
        <f t="shared" si="133"/>
        <v>02/22/2019 10:00:00 PM</v>
      </c>
      <c r="F4201" s="23" t="str">
        <f t="shared" si="134"/>
        <v>Feb</v>
      </c>
    </row>
    <row r="4202" spans="1:6" x14ac:dyDescent="0.4">
      <c r="A4202" s="19">
        <f>Électricité!N1287</f>
        <v>43518</v>
      </c>
      <c r="B4202" s="18">
        <f>Électricité!O1287</f>
        <v>0.95833333333333337</v>
      </c>
      <c r="C4202" s="17">
        <f>Électricité!P1287</f>
        <v>0</v>
      </c>
      <c r="D4202" s="17">
        <f>Électricité!S1287</f>
        <v>0</v>
      </c>
      <c r="E4202" s="24" t="str">
        <f t="shared" si="133"/>
        <v>02/22/2019 11:00:00 PM</v>
      </c>
      <c r="F4202" s="23" t="str">
        <f t="shared" si="134"/>
        <v>Feb</v>
      </c>
    </row>
    <row r="4203" spans="1:6" x14ac:dyDescent="0.4">
      <c r="A4203" s="19">
        <f>Électricité!N1288</f>
        <v>43519</v>
      </c>
      <c r="B4203" s="18">
        <f>Électricité!O1288</f>
        <v>3.1225022567582528E-17</v>
      </c>
      <c r="C4203" s="17">
        <f>Électricité!P1288</f>
        <v>0</v>
      </c>
      <c r="D4203" s="17">
        <f>Électricité!S1288</f>
        <v>0</v>
      </c>
      <c r="E4203" s="24" t="str">
        <f t="shared" si="133"/>
        <v>02/23/2019 12:00:00 AM</v>
      </c>
      <c r="F4203" s="23" t="str">
        <f t="shared" si="134"/>
        <v>Feb</v>
      </c>
    </row>
    <row r="4204" spans="1:6" x14ac:dyDescent="0.4">
      <c r="A4204" s="19">
        <f>Électricité!N1289</f>
        <v>43519</v>
      </c>
      <c r="B4204" s="18">
        <f>Électricité!O1289</f>
        <v>4.1666666666666699E-2</v>
      </c>
      <c r="C4204" s="17">
        <f>Électricité!P1289</f>
        <v>0</v>
      </c>
      <c r="D4204" s="17">
        <f>Électricité!S1289</f>
        <v>0</v>
      </c>
      <c r="E4204" s="24" t="str">
        <f t="shared" si="133"/>
        <v>02/23/2019 01:00:00 AM</v>
      </c>
      <c r="F4204" s="23" t="str">
        <f t="shared" si="134"/>
        <v>Feb</v>
      </c>
    </row>
    <row r="4205" spans="1:6" x14ac:dyDescent="0.4">
      <c r="A4205" s="19">
        <f>Électricité!N1290</f>
        <v>43519</v>
      </c>
      <c r="B4205" s="18">
        <f>Électricité!O1290</f>
        <v>8.333333333333337E-2</v>
      </c>
      <c r="C4205" s="17">
        <f>Électricité!P1290</f>
        <v>0</v>
      </c>
      <c r="D4205" s="17">
        <f>Électricité!S1290</f>
        <v>0</v>
      </c>
      <c r="E4205" s="24" t="str">
        <f t="shared" si="133"/>
        <v>02/23/2019 02:00:00 AM</v>
      </c>
      <c r="F4205" s="23" t="str">
        <f t="shared" si="134"/>
        <v>Feb</v>
      </c>
    </row>
    <row r="4206" spans="1:6" x14ac:dyDescent="0.4">
      <c r="A4206" s="19">
        <f>Électricité!N1291</f>
        <v>43519</v>
      </c>
      <c r="B4206" s="18">
        <f>Électricité!O1291</f>
        <v>0.12500000000000006</v>
      </c>
      <c r="C4206" s="17">
        <f>Électricité!P1291</f>
        <v>0</v>
      </c>
      <c r="D4206" s="17">
        <f>Électricité!S1291</f>
        <v>0</v>
      </c>
      <c r="E4206" s="24" t="str">
        <f t="shared" si="133"/>
        <v>02/23/2019 03:00:00 AM</v>
      </c>
      <c r="F4206" s="23" t="str">
        <f t="shared" si="134"/>
        <v>Feb</v>
      </c>
    </row>
    <row r="4207" spans="1:6" x14ac:dyDescent="0.4">
      <c r="A4207" s="19">
        <f>Électricité!N1292</f>
        <v>43519</v>
      </c>
      <c r="B4207" s="18">
        <f>Électricité!O1292</f>
        <v>0.16666666666666669</v>
      </c>
      <c r="C4207" s="17">
        <f>Électricité!P1292</f>
        <v>0</v>
      </c>
      <c r="D4207" s="17">
        <f>Électricité!S1292</f>
        <v>0</v>
      </c>
      <c r="E4207" s="24" t="str">
        <f t="shared" si="133"/>
        <v>02/23/2019 04:00:00 AM</v>
      </c>
      <c r="F4207" s="23" t="str">
        <f t="shared" si="134"/>
        <v>Feb</v>
      </c>
    </row>
    <row r="4208" spans="1:6" x14ac:dyDescent="0.4">
      <c r="A4208" s="19">
        <f>Électricité!N1293</f>
        <v>43519</v>
      </c>
      <c r="B4208" s="18">
        <f>Électricité!O1293</f>
        <v>0.20833333333333337</v>
      </c>
      <c r="C4208" s="17">
        <f>Électricité!P1293</f>
        <v>0</v>
      </c>
      <c r="D4208" s="17">
        <f>Électricité!S1293</f>
        <v>0</v>
      </c>
      <c r="E4208" s="24" t="str">
        <f t="shared" si="133"/>
        <v>02/23/2019 05:00:00 AM</v>
      </c>
      <c r="F4208" s="23" t="str">
        <f t="shared" si="134"/>
        <v>Feb</v>
      </c>
    </row>
    <row r="4209" spans="1:6" x14ac:dyDescent="0.4">
      <c r="A4209" s="19">
        <f>Électricité!N1294</f>
        <v>43519</v>
      </c>
      <c r="B4209" s="18">
        <f>Électricité!O1294</f>
        <v>0.25</v>
      </c>
      <c r="C4209" s="17">
        <f>Électricité!P1294</f>
        <v>0</v>
      </c>
      <c r="D4209" s="17">
        <f>Électricité!S1294</f>
        <v>0</v>
      </c>
      <c r="E4209" s="24" t="str">
        <f t="shared" si="133"/>
        <v>02/23/2019 06:00:00 AM</v>
      </c>
      <c r="F4209" s="23" t="str">
        <f t="shared" si="134"/>
        <v>Feb</v>
      </c>
    </row>
    <row r="4210" spans="1:6" x14ac:dyDescent="0.4">
      <c r="A4210" s="19">
        <f>Électricité!N1295</f>
        <v>43519</v>
      </c>
      <c r="B4210" s="18">
        <f>Électricité!O1295</f>
        <v>0.29166666666666669</v>
      </c>
      <c r="C4210" s="17">
        <f>Électricité!P1295</f>
        <v>0</v>
      </c>
      <c r="D4210" s="17">
        <f>Électricité!S1295</f>
        <v>0</v>
      </c>
      <c r="E4210" s="24" t="str">
        <f t="shared" si="133"/>
        <v>02/23/2019 07:00:00 AM</v>
      </c>
      <c r="F4210" s="23" t="str">
        <f t="shared" si="134"/>
        <v>Feb</v>
      </c>
    </row>
    <row r="4211" spans="1:6" x14ac:dyDescent="0.4">
      <c r="A4211" s="19">
        <f>Électricité!N1296</f>
        <v>43519</v>
      </c>
      <c r="B4211" s="18">
        <f>Électricité!O1296</f>
        <v>0.33333333333333337</v>
      </c>
      <c r="C4211" s="17">
        <f>Électricité!P1296</f>
        <v>0</v>
      </c>
      <c r="D4211" s="17">
        <f>Électricité!S1296</f>
        <v>0</v>
      </c>
      <c r="E4211" s="24" t="str">
        <f t="shared" si="133"/>
        <v>02/23/2019 08:00:00 AM</v>
      </c>
      <c r="F4211" s="23" t="str">
        <f t="shared" si="134"/>
        <v>Feb</v>
      </c>
    </row>
    <row r="4212" spans="1:6" x14ac:dyDescent="0.4">
      <c r="A4212" s="19">
        <f>Électricité!N1297</f>
        <v>43519</v>
      </c>
      <c r="B4212" s="18">
        <f>Électricité!O1297</f>
        <v>0.375</v>
      </c>
      <c r="C4212" s="17">
        <f>Électricité!P1297</f>
        <v>0</v>
      </c>
      <c r="D4212" s="17">
        <f>Électricité!S1297</f>
        <v>0</v>
      </c>
      <c r="E4212" s="24" t="str">
        <f t="shared" ref="E4212:E4275" si="135">CONCATENATE(TEXT(A4212,"mm/dd/yyyy")," ",TEXT(B4212,"hh:mm:ss AM/PM"))</f>
        <v>02/23/2019 09:00:00 AM</v>
      </c>
      <c r="F4212" s="23" t="str">
        <f t="shared" si="134"/>
        <v>Feb</v>
      </c>
    </row>
    <row r="4213" spans="1:6" x14ac:dyDescent="0.4">
      <c r="A4213" s="19">
        <f>Électricité!N1298</f>
        <v>43519</v>
      </c>
      <c r="B4213" s="18">
        <f>Électricité!O1298</f>
        <v>0.41666666666666669</v>
      </c>
      <c r="C4213" s="17">
        <f>Électricité!P1298</f>
        <v>0</v>
      </c>
      <c r="D4213" s="17">
        <f>Électricité!S1298</f>
        <v>0</v>
      </c>
      <c r="E4213" s="24" t="str">
        <f t="shared" si="135"/>
        <v>02/23/2019 10:00:00 AM</v>
      </c>
      <c r="F4213" s="23" t="str">
        <f t="shared" si="134"/>
        <v>Feb</v>
      </c>
    </row>
    <row r="4214" spans="1:6" x14ac:dyDescent="0.4">
      <c r="A4214" s="19">
        <f>Électricité!N1299</f>
        <v>43519</v>
      </c>
      <c r="B4214" s="18">
        <f>Électricité!O1299</f>
        <v>0.45833333333333337</v>
      </c>
      <c r="C4214" s="17">
        <f>Électricité!P1299</f>
        <v>0</v>
      </c>
      <c r="D4214" s="17">
        <f>Électricité!S1299</f>
        <v>0</v>
      </c>
      <c r="E4214" s="24" t="str">
        <f t="shared" si="135"/>
        <v>02/23/2019 11:00:00 AM</v>
      </c>
      <c r="F4214" s="23" t="str">
        <f t="shared" si="134"/>
        <v>Feb</v>
      </c>
    </row>
    <row r="4215" spans="1:6" x14ac:dyDescent="0.4">
      <c r="A4215" s="19">
        <f>Électricité!N1300</f>
        <v>43519</v>
      </c>
      <c r="B4215" s="18">
        <f>Électricité!O1300</f>
        <v>0.50000000000000011</v>
      </c>
      <c r="C4215" s="17">
        <f>Électricité!P1300</f>
        <v>0</v>
      </c>
      <c r="D4215" s="17">
        <f>Électricité!S1300</f>
        <v>0</v>
      </c>
      <c r="E4215" s="24" t="str">
        <f t="shared" si="135"/>
        <v>02/23/2019 12:00:00 PM</v>
      </c>
      <c r="F4215" s="23" t="str">
        <f t="shared" si="134"/>
        <v>Feb</v>
      </c>
    </row>
    <row r="4216" spans="1:6" x14ac:dyDescent="0.4">
      <c r="A4216" s="19">
        <f>Électricité!N1301</f>
        <v>43519</v>
      </c>
      <c r="B4216" s="18">
        <f>Électricité!O1301</f>
        <v>0.54166666666666674</v>
      </c>
      <c r="C4216" s="17">
        <f>Électricité!P1301</f>
        <v>0</v>
      </c>
      <c r="D4216" s="17">
        <f>Électricité!S1301</f>
        <v>0</v>
      </c>
      <c r="E4216" s="24" t="str">
        <f t="shared" si="135"/>
        <v>02/23/2019 01:00:00 PM</v>
      </c>
      <c r="F4216" s="23" t="str">
        <f t="shared" si="134"/>
        <v>Feb</v>
      </c>
    </row>
    <row r="4217" spans="1:6" x14ac:dyDescent="0.4">
      <c r="A4217" s="19">
        <f>Électricité!N1302</f>
        <v>43519</v>
      </c>
      <c r="B4217" s="18">
        <f>Électricité!O1302</f>
        <v>0.58333333333333337</v>
      </c>
      <c r="C4217" s="17">
        <f>Électricité!P1302</f>
        <v>0</v>
      </c>
      <c r="D4217" s="17">
        <f>Électricité!S1302</f>
        <v>0</v>
      </c>
      <c r="E4217" s="24" t="str">
        <f t="shared" si="135"/>
        <v>02/23/2019 02:00:00 PM</v>
      </c>
      <c r="F4217" s="23" t="str">
        <f t="shared" si="134"/>
        <v>Feb</v>
      </c>
    </row>
    <row r="4218" spans="1:6" x14ac:dyDescent="0.4">
      <c r="A4218" s="19">
        <f>Électricité!N1303</f>
        <v>43519</v>
      </c>
      <c r="B4218" s="18">
        <f>Électricité!O1303</f>
        <v>0.62500000000000011</v>
      </c>
      <c r="C4218" s="17">
        <f>Électricité!P1303</f>
        <v>0</v>
      </c>
      <c r="D4218" s="17">
        <f>Électricité!S1303</f>
        <v>0</v>
      </c>
      <c r="E4218" s="24" t="str">
        <f t="shared" si="135"/>
        <v>02/23/2019 03:00:00 PM</v>
      </c>
      <c r="F4218" s="23" t="str">
        <f t="shared" si="134"/>
        <v>Feb</v>
      </c>
    </row>
    <row r="4219" spans="1:6" x14ac:dyDescent="0.4">
      <c r="A4219" s="19">
        <f>Électricité!N1304</f>
        <v>43519</v>
      </c>
      <c r="B4219" s="18">
        <f>Électricité!O1304</f>
        <v>0.66666666666666674</v>
      </c>
      <c r="C4219" s="17">
        <f>Électricité!P1304</f>
        <v>0</v>
      </c>
      <c r="D4219" s="17">
        <f>Électricité!S1304</f>
        <v>0</v>
      </c>
      <c r="E4219" s="24" t="str">
        <f t="shared" si="135"/>
        <v>02/23/2019 04:00:00 PM</v>
      </c>
      <c r="F4219" s="23" t="str">
        <f t="shared" si="134"/>
        <v>Feb</v>
      </c>
    </row>
    <row r="4220" spans="1:6" x14ac:dyDescent="0.4">
      <c r="A4220" s="19">
        <f>Électricité!N1305</f>
        <v>43519</v>
      </c>
      <c r="B4220" s="18">
        <f>Électricité!O1305</f>
        <v>0.70833333333333337</v>
      </c>
      <c r="C4220" s="17">
        <f>Électricité!P1305</f>
        <v>0</v>
      </c>
      <c r="D4220" s="17">
        <f>Électricité!S1305</f>
        <v>0</v>
      </c>
      <c r="E4220" s="24" t="str">
        <f t="shared" si="135"/>
        <v>02/23/2019 05:00:00 PM</v>
      </c>
      <c r="F4220" s="23" t="str">
        <f t="shared" si="134"/>
        <v>Feb</v>
      </c>
    </row>
    <row r="4221" spans="1:6" x14ac:dyDescent="0.4">
      <c r="A4221" s="19">
        <f>Électricité!N1306</f>
        <v>43519</v>
      </c>
      <c r="B4221" s="18">
        <f>Électricité!O1306</f>
        <v>0.75000000000000011</v>
      </c>
      <c r="C4221" s="17">
        <f>Électricité!P1306</f>
        <v>0</v>
      </c>
      <c r="D4221" s="17">
        <f>Électricité!S1306</f>
        <v>0</v>
      </c>
      <c r="E4221" s="24" t="str">
        <f t="shared" si="135"/>
        <v>02/23/2019 06:00:00 PM</v>
      </c>
      <c r="F4221" s="23" t="str">
        <f t="shared" si="134"/>
        <v>Feb</v>
      </c>
    </row>
    <row r="4222" spans="1:6" x14ac:dyDescent="0.4">
      <c r="A4222" s="19">
        <f>Électricité!N1307</f>
        <v>43519</v>
      </c>
      <c r="B4222" s="18">
        <f>Électricité!O1307</f>
        <v>0.79166666666666674</v>
      </c>
      <c r="C4222" s="17">
        <f>Électricité!P1307</f>
        <v>0</v>
      </c>
      <c r="D4222" s="17">
        <f>Électricité!S1307</f>
        <v>0</v>
      </c>
      <c r="E4222" s="24" t="str">
        <f t="shared" si="135"/>
        <v>02/23/2019 07:00:00 PM</v>
      </c>
      <c r="F4222" s="23" t="str">
        <f t="shared" si="134"/>
        <v>Feb</v>
      </c>
    </row>
    <row r="4223" spans="1:6" x14ac:dyDescent="0.4">
      <c r="A4223" s="19">
        <f>Électricité!N1308</f>
        <v>43519</v>
      </c>
      <c r="B4223" s="18">
        <f>Électricité!O1308</f>
        <v>0.83333333333333337</v>
      </c>
      <c r="C4223" s="17">
        <f>Électricité!P1308</f>
        <v>0</v>
      </c>
      <c r="D4223" s="17">
        <f>Électricité!S1308</f>
        <v>0</v>
      </c>
      <c r="E4223" s="24" t="str">
        <f t="shared" si="135"/>
        <v>02/23/2019 08:00:00 PM</v>
      </c>
      <c r="F4223" s="23" t="str">
        <f t="shared" si="134"/>
        <v>Feb</v>
      </c>
    </row>
    <row r="4224" spans="1:6" x14ac:dyDescent="0.4">
      <c r="A4224" s="19">
        <f>Électricité!N1309</f>
        <v>43519</v>
      </c>
      <c r="B4224" s="18">
        <f>Électricité!O1309</f>
        <v>0.87500000000000011</v>
      </c>
      <c r="C4224" s="17">
        <f>Électricité!P1309</f>
        <v>0</v>
      </c>
      <c r="D4224" s="17">
        <f>Électricité!S1309</f>
        <v>0</v>
      </c>
      <c r="E4224" s="24" t="str">
        <f t="shared" si="135"/>
        <v>02/23/2019 09:00:00 PM</v>
      </c>
      <c r="F4224" s="23" t="str">
        <f t="shared" si="134"/>
        <v>Feb</v>
      </c>
    </row>
    <row r="4225" spans="1:6" x14ac:dyDescent="0.4">
      <c r="A4225" s="19">
        <f>Électricité!N1310</f>
        <v>43519</v>
      </c>
      <c r="B4225" s="18">
        <f>Électricité!O1310</f>
        <v>0.91666666666666674</v>
      </c>
      <c r="C4225" s="17">
        <f>Électricité!P1310</f>
        <v>0</v>
      </c>
      <c r="D4225" s="17">
        <f>Électricité!S1310</f>
        <v>0</v>
      </c>
      <c r="E4225" s="24" t="str">
        <f t="shared" si="135"/>
        <v>02/23/2019 10:00:00 PM</v>
      </c>
      <c r="F4225" s="23" t="str">
        <f t="shared" si="134"/>
        <v>Feb</v>
      </c>
    </row>
    <row r="4226" spans="1:6" x14ac:dyDescent="0.4">
      <c r="A4226" s="19">
        <f>Électricité!N1311</f>
        <v>43519</v>
      </c>
      <c r="B4226" s="18">
        <f>Électricité!O1311</f>
        <v>0.95833333333333337</v>
      </c>
      <c r="C4226" s="17">
        <f>Électricité!P1311</f>
        <v>0</v>
      </c>
      <c r="D4226" s="17">
        <f>Électricité!S1311</f>
        <v>0</v>
      </c>
      <c r="E4226" s="24" t="str">
        <f t="shared" si="135"/>
        <v>02/23/2019 11:00:00 PM</v>
      </c>
      <c r="F4226" s="23" t="str">
        <f t="shared" si="134"/>
        <v>Feb</v>
      </c>
    </row>
    <row r="4227" spans="1:6" x14ac:dyDescent="0.4">
      <c r="A4227" s="19">
        <f>Électricité!N1312</f>
        <v>43520</v>
      </c>
      <c r="B4227" s="18">
        <f>Électricité!O1312</f>
        <v>3.1225022567582528E-17</v>
      </c>
      <c r="C4227" s="17">
        <f>Électricité!P1312</f>
        <v>0</v>
      </c>
      <c r="D4227" s="17">
        <f>Électricité!S1312</f>
        <v>0</v>
      </c>
      <c r="E4227" s="24" t="str">
        <f t="shared" si="135"/>
        <v>02/24/2019 12:00:00 AM</v>
      </c>
      <c r="F4227" s="23" t="str">
        <f t="shared" ref="F4227:F4290" si="136">TEXT(A4227,"mmm")</f>
        <v>Feb</v>
      </c>
    </row>
    <row r="4228" spans="1:6" x14ac:dyDescent="0.4">
      <c r="A4228" s="19">
        <f>Électricité!N1313</f>
        <v>43520</v>
      </c>
      <c r="B4228" s="18">
        <f>Électricité!O1313</f>
        <v>4.1666666666666699E-2</v>
      </c>
      <c r="C4228" s="17">
        <f>Électricité!P1313</f>
        <v>0</v>
      </c>
      <c r="D4228" s="17">
        <f>Électricité!S1313</f>
        <v>0</v>
      </c>
      <c r="E4228" s="24" t="str">
        <f t="shared" si="135"/>
        <v>02/24/2019 01:00:00 AM</v>
      </c>
      <c r="F4228" s="23" t="str">
        <f t="shared" si="136"/>
        <v>Feb</v>
      </c>
    </row>
    <row r="4229" spans="1:6" x14ac:dyDescent="0.4">
      <c r="A4229" s="19">
        <f>Électricité!N1314</f>
        <v>43520</v>
      </c>
      <c r="B4229" s="18">
        <f>Électricité!O1314</f>
        <v>8.333333333333337E-2</v>
      </c>
      <c r="C4229" s="17">
        <f>Électricité!P1314</f>
        <v>0</v>
      </c>
      <c r="D4229" s="17">
        <f>Électricité!S1314</f>
        <v>0</v>
      </c>
      <c r="E4229" s="24" t="str">
        <f t="shared" si="135"/>
        <v>02/24/2019 02:00:00 AM</v>
      </c>
      <c r="F4229" s="23" t="str">
        <f t="shared" si="136"/>
        <v>Feb</v>
      </c>
    </row>
    <row r="4230" spans="1:6" x14ac:dyDescent="0.4">
      <c r="A4230" s="19">
        <f>Électricité!N1315</f>
        <v>43520</v>
      </c>
      <c r="B4230" s="18">
        <f>Électricité!O1315</f>
        <v>0.12500000000000006</v>
      </c>
      <c r="C4230" s="17">
        <f>Électricité!P1315</f>
        <v>0</v>
      </c>
      <c r="D4230" s="17">
        <f>Électricité!S1315</f>
        <v>0</v>
      </c>
      <c r="E4230" s="24" t="str">
        <f t="shared" si="135"/>
        <v>02/24/2019 03:00:00 AM</v>
      </c>
      <c r="F4230" s="23" t="str">
        <f t="shared" si="136"/>
        <v>Feb</v>
      </c>
    </row>
    <row r="4231" spans="1:6" x14ac:dyDescent="0.4">
      <c r="A4231" s="19">
        <f>Électricité!N1316</f>
        <v>43520</v>
      </c>
      <c r="B4231" s="18">
        <f>Électricité!O1316</f>
        <v>0.16666666666666669</v>
      </c>
      <c r="C4231" s="17">
        <f>Électricité!P1316</f>
        <v>0</v>
      </c>
      <c r="D4231" s="17">
        <f>Électricité!S1316</f>
        <v>0</v>
      </c>
      <c r="E4231" s="24" t="str">
        <f t="shared" si="135"/>
        <v>02/24/2019 04:00:00 AM</v>
      </c>
      <c r="F4231" s="23" t="str">
        <f t="shared" si="136"/>
        <v>Feb</v>
      </c>
    </row>
    <row r="4232" spans="1:6" x14ac:dyDescent="0.4">
      <c r="A4232" s="19">
        <f>Électricité!N1317</f>
        <v>43520</v>
      </c>
      <c r="B4232" s="18">
        <f>Électricité!O1317</f>
        <v>0.20833333333333337</v>
      </c>
      <c r="C4232" s="17">
        <f>Électricité!P1317</f>
        <v>0</v>
      </c>
      <c r="D4232" s="17">
        <f>Électricité!S1317</f>
        <v>0</v>
      </c>
      <c r="E4232" s="24" t="str">
        <f t="shared" si="135"/>
        <v>02/24/2019 05:00:00 AM</v>
      </c>
      <c r="F4232" s="23" t="str">
        <f t="shared" si="136"/>
        <v>Feb</v>
      </c>
    </row>
    <row r="4233" spans="1:6" x14ac:dyDescent="0.4">
      <c r="A4233" s="19">
        <f>Électricité!N1318</f>
        <v>43520</v>
      </c>
      <c r="B4233" s="18">
        <f>Électricité!O1318</f>
        <v>0.25</v>
      </c>
      <c r="C4233" s="17">
        <f>Électricité!P1318</f>
        <v>0</v>
      </c>
      <c r="D4233" s="17">
        <f>Électricité!S1318</f>
        <v>0</v>
      </c>
      <c r="E4233" s="24" t="str">
        <f t="shared" si="135"/>
        <v>02/24/2019 06:00:00 AM</v>
      </c>
      <c r="F4233" s="23" t="str">
        <f t="shared" si="136"/>
        <v>Feb</v>
      </c>
    </row>
    <row r="4234" spans="1:6" x14ac:dyDescent="0.4">
      <c r="A4234" s="19">
        <f>Électricité!N1319</f>
        <v>43520</v>
      </c>
      <c r="B4234" s="18">
        <f>Électricité!O1319</f>
        <v>0.29166666666666669</v>
      </c>
      <c r="C4234" s="17">
        <f>Électricité!P1319</f>
        <v>0</v>
      </c>
      <c r="D4234" s="17">
        <f>Électricité!S1319</f>
        <v>0</v>
      </c>
      <c r="E4234" s="24" t="str">
        <f t="shared" si="135"/>
        <v>02/24/2019 07:00:00 AM</v>
      </c>
      <c r="F4234" s="23" t="str">
        <f t="shared" si="136"/>
        <v>Feb</v>
      </c>
    </row>
    <row r="4235" spans="1:6" x14ac:dyDescent="0.4">
      <c r="A4235" s="19">
        <f>Électricité!N1320</f>
        <v>43520</v>
      </c>
      <c r="B4235" s="18">
        <f>Électricité!O1320</f>
        <v>0.33333333333333337</v>
      </c>
      <c r="C4235" s="17">
        <f>Électricité!P1320</f>
        <v>0</v>
      </c>
      <c r="D4235" s="17">
        <f>Électricité!S1320</f>
        <v>0</v>
      </c>
      <c r="E4235" s="24" t="str">
        <f t="shared" si="135"/>
        <v>02/24/2019 08:00:00 AM</v>
      </c>
      <c r="F4235" s="23" t="str">
        <f t="shared" si="136"/>
        <v>Feb</v>
      </c>
    </row>
    <row r="4236" spans="1:6" x14ac:dyDescent="0.4">
      <c r="A4236" s="19">
        <f>Électricité!N1321</f>
        <v>43520</v>
      </c>
      <c r="B4236" s="18">
        <f>Électricité!O1321</f>
        <v>0.375</v>
      </c>
      <c r="C4236" s="17">
        <f>Électricité!P1321</f>
        <v>0</v>
      </c>
      <c r="D4236" s="17">
        <f>Électricité!S1321</f>
        <v>0</v>
      </c>
      <c r="E4236" s="24" t="str">
        <f t="shared" si="135"/>
        <v>02/24/2019 09:00:00 AM</v>
      </c>
      <c r="F4236" s="23" t="str">
        <f t="shared" si="136"/>
        <v>Feb</v>
      </c>
    </row>
    <row r="4237" spans="1:6" x14ac:dyDescent="0.4">
      <c r="A4237" s="19">
        <f>Électricité!N1322</f>
        <v>43520</v>
      </c>
      <c r="B4237" s="18">
        <f>Électricité!O1322</f>
        <v>0.41666666666666669</v>
      </c>
      <c r="C4237" s="17">
        <f>Électricité!P1322</f>
        <v>0</v>
      </c>
      <c r="D4237" s="17">
        <f>Électricité!S1322</f>
        <v>0</v>
      </c>
      <c r="E4237" s="24" t="str">
        <f t="shared" si="135"/>
        <v>02/24/2019 10:00:00 AM</v>
      </c>
      <c r="F4237" s="23" t="str">
        <f t="shared" si="136"/>
        <v>Feb</v>
      </c>
    </row>
    <row r="4238" spans="1:6" x14ac:dyDescent="0.4">
      <c r="A4238" s="19">
        <f>Électricité!N1323</f>
        <v>43520</v>
      </c>
      <c r="B4238" s="18">
        <f>Électricité!O1323</f>
        <v>0.45833333333333337</v>
      </c>
      <c r="C4238" s="17">
        <f>Électricité!P1323</f>
        <v>0</v>
      </c>
      <c r="D4238" s="17">
        <f>Électricité!S1323</f>
        <v>0</v>
      </c>
      <c r="E4238" s="24" t="str">
        <f t="shared" si="135"/>
        <v>02/24/2019 11:00:00 AM</v>
      </c>
      <c r="F4238" s="23" t="str">
        <f t="shared" si="136"/>
        <v>Feb</v>
      </c>
    </row>
    <row r="4239" spans="1:6" x14ac:dyDescent="0.4">
      <c r="A4239" s="19">
        <f>Électricité!N1324</f>
        <v>43520</v>
      </c>
      <c r="B4239" s="18">
        <f>Électricité!O1324</f>
        <v>0.50000000000000011</v>
      </c>
      <c r="C4239" s="17">
        <f>Électricité!P1324</f>
        <v>0</v>
      </c>
      <c r="D4239" s="17">
        <f>Électricité!S1324</f>
        <v>0</v>
      </c>
      <c r="E4239" s="24" t="str">
        <f t="shared" si="135"/>
        <v>02/24/2019 12:00:00 PM</v>
      </c>
      <c r="F4239" s="23" t="str">
        <f t="shared" si="136"/>
        <v>Feb</v>
      </c>
    </row>
    <row r="4240" spans="1:6" x14ac:dyDescent="0.4">
      <c r="A4240" s="19">
        <f>Électricité!N1325</f>
        <v>43520</v>
      </c>
      <c r="B4240" s="18">
        <f>Électricité!O1325</f>
        <v>0.54166666666666674</v>
      </c>
      <c r="C4240" s="17">
        <f>Électricité!P1325</f>
        <v>0</v>
      </c>
      <c r="D4240" s="17">
        <f>Électricité!S1325</f>
        <v>0</v>
      </c>
      <c r="E4240" s="24" t="str">
        <f t="shared" si="135"/>
        <v>02/24/2019 01:00:00 PM</v>
      </c>
      <c r="F4240" s="23" t="str">
        <f t="shared" si="136"/>
        <v>Feb</v>
      </c>
    </row>
    <row r="4241" spans="1:6" x14ac:dyDescent="0.4">
      <c r="A4241" s="19">
        <f>Électricité!N1326</f>
        <v>43520</v>
      </c>
      <c r="B4241" s="18">
        <f>Électricité!O1326</f>
        <v>0.58333333333333337</v>
      </c>
      <c r="C4241" s="17">
        <f>Électricité!P1326</f>
        <v>0</v>
      </c>
      <c r="D4241" s="17">
        <f>Électricité!S1326</f>
        <v>0</v>
      </c>
      <c r="E4241" s="24" t="str">
        <f t="shared" si="135"/>
        <v>02/24/2019 02:00:00 PM</v>
      </c>
      <c r="F4241" s="23" t="str">
        <f t="shared" si="136"/>
        <v>Feb</v>
      </c>
    </row>
    <row r="4242" spans="1:6" x14ac:dyDescent="0.4">
      <c r="A4242" s="19">
        <f>Électricité!N1327</f>
        <v>43520</v>
      </c>
      <c r="B4242" s="18">
        <f>Électricité!O1327</f>
        <v>0.62500000000000011</v>
      </c>
      <c r="C4242" s="17">
        <f>Électricité!P1327</f>
        <v>0</v>
      </c>
      <c r="D4242" s="17">
        <f>Électricité!S1327</f>
        <v>0</v>
      </c>
      <c r="E4242" s="24" t="str">
        <f t="shared" si="135"/>
        <v>02/24/2019 03:00:00 PM</v>
      </c>
      <c r="F4242" s="23" t="str">
        <f t="shared" si="136"/>
        <v>Feb</v>
      </c>
    </row>
    <row r="4243" spans="1:6" x14ac:dyDescent="0.4">
      <c r="A4243" s="19">
        <f>Électricité!N1328</f>
        <v>43520</v>
      </c>
      <c r="B4243" s="18">
        <f>Électricité!O1328</f>
        <v>0.66666666666666674</v>
      </c>
      <c r="C4243" s="17">
        <f>Électricité!P1328</f>
        <v>0</v>
      </c>
      <c r="D4243" s="17">
        <f>Électricité!S1328</f>
        <v>0</v>
      </c>
      <c r="E4243" s="24" t="str">
        <f t="shared" si="135"/>
        <v>02/24/2019 04:00:00 PM</v>
      </c>
      <c r="F4243" s="23" t="str">
        <f t="shared" si="136"/>
        <v>Feb</v>
      </c>
    </row>
    <row r="4244" spans="1:6" x14ac:dyDescent="0.4">
      <c r="A4244" s="19">
        <f>Électricité!N1329</f>
        <v>43520</v>
      </c>
      <c r="B4244" s="18">
        <f>Électricité!O1329</f>
        <v>0.70833333333333337</v>
      </c>
      <c r="C4244" s="17">
        <f>Électricité!P1329</f>
        <v>0</v>
      </c>
      <c r="D4244" s="17">
        <f>Électricité!S1329</f>
        <v>0</v>
      </c>
      <c r="E4244" s="24" t="str">
        <f t="shared" si="135"/>
        <v>02/24/2019 05:00:00 PM</v>
      </c>
      <c r="F4244" s="23" t="str">
        <f t="shared" si="136"/>
        <v>Feb</v>
      </c>
    </row>
    <row r="4245" spans="1:6" x14ac:dyDescent="0.4">
      <c r="A4245" s="19">
        <f>Électricité!N1330</f>
        <v>43520</v>
      </c>
      <c r="B4245" s="18">
        <f>Électricité!O1330</f>
        <v>0.75000000000000011</v>
      </c>
      <c r="C4245" s="17">
        <f>Électricité!P1330</f>
        <v>0</v>
      </c>
      <c r="D4245" s="17">
        <f>Électricité!S1330</f>
        <v>0</v>
      </c>
      <c r="E4245" s="24" t="str">
        <f t="shared" si="135"/>
        <v>02/24/2019 06:00:00 PM</v>
      </c>
      <c r="F4245" s="23" t="str">
        <f t="shared" si="136"/>
        <v>Feb</v>
      </c>
    </row>
    <row r="4246" spans="1:6" x14ac:dyDescent="0.4">
      <c r="A4246" s="19">
        <f>Électricité!N1331</f>
        <v>43520</v>
      </c>
      <c r="B4246" s="18">
        <f>Électricité!O1331</f>
        <v>0.79166666666666674</v>
      </c>
      <c r="C4246" s="17">
        <f>Électricité!P1331</f>
        <v>0</v>
      </c>
      <c r="D4246" s="17">
        <f>Électricité!S1331</f>
        <v>0</v>
      </c>
      <c r="E4246" s="24" t="str">
        <f t="shared" si="135"/>
        <v>02/24/2019 07:00:00 PM</v>
      </c>
      <c r="F4246" s="23" t="str">
        <f t="shared" si="136"/>
        <v>Feb</v>
      </c>
    </row>
    <row r="4247" spans="1:6" x14ac:dyDescent="0.4">
      <c r="A4247" s="19">
        <f>Électricité!N1332</f>
        <v>43520</v>
      </c>
      <c r="B4247" s="18">
        <f>Électricité!O1332</f>
        <v>0.83333333333333337</v>
      </c>
      <c r="C4247" s="17">
        <f>Électricité!P1332</f>
        <v>0</v>
      </c>
      <c r="D4247" s="17">
        <f>Électricité!S1332</f>
        <v>0</v>
      </c>
      <c r="E4247" s="24" t="str">
        <f t="shared" si="135"/>
        <v>02/24/2019 08:00:00 PM</v>
      </c>
      <c r="F4247" s="23" t="str">
        <f t="shared" si="136"/>
        <v>Feb</v>
      </c>
    </row>
    <row r="4248" spans="1:6" x14ac:dyDescent="0.4">
      <c r="A4248" s="19">
        <f>Électricité!N1333</f>
        <v>43520</v>
      </c>
      <c r="B4248" s="18">
        <f>Électricité!O1333</f>
        <v>0.87500000000000011</v>
      </c>
      <c r="C4248" s="17">
        <f>Électricité!P1333</f>
        <v>0</v>
      </c>
      <c r="D4248" s="17">
        <f>Électricité!S1333</f>
        <v>0</v>
      </c>
      <c r="E4248" s="24" t="str">
        <f t="shared" si="135"/>
        <v>02/24/2019 09:00:00 PM</v>
      </c>
      <c r="F4248" s="23" t="str">
        <f t="shared" si="136"/>
        <v>Feb</v>
      </c>
    </row>
    <row r="4249" spans="1:6" x14ac:dyDescent="0.4">
      <c r="A4249" s="19">
        <f>Électricité!N1334</f>
        <v>43520</v>
      </c>
      <c r="B4249" s="18">
        <f>Électricité!O1334</f>
        <v>0.91666666666666674</v>
      </c>
      <c r="C4249" s="17">
        <f>Électricité!P1334</f>
        <v>0</v>
      </c>
      <c r="D4249" s="17">
        <f>Électricité!S1334</f>
        <v>0</v>
      </c>
      <c r="E4249" s="24" t="str">
        <f t="shared" si="135"/>
        <v>02/24/2019 10:00:00 PM</v>
      </c>
      <c r="F4249" s="23" t="str">
        <f t="shared" si="136"/>
        <v>Feb</v>
      </c>
    </row>
    <row r="4250" spans="1:6" x14ac:dyDescent="0.4">
      <c r="A4250" s="19">
        <f>Électricité!N1335</f>
        <v>43520</v>
      </c>
      <c r="B4250" s="18">
        <f>Électricité!O1335</f>
        <v>0.95833333333333337</v>
      </c>
      <c r="C4250" s="17">
        <f>Électricité!P1335</f>
        <v>0</v>
      </c>
      <c r="D4250" s="17">
        <f>Électricité!S1335</f>
        <v>0</v>
      </c>
      <c r="E4250" s="24" t="str">
        <f t="shared" si="135"/>
        <v>02/24/2019 11:00:00 PM</v>
      </c>
      <c r="F4250" s="23" t="str">
        <f t="shared" si="136"/>
        <v>Feb</v>
      </c>
    </row>
    <row r="4251" spans="1:6" x14ac:dyDescent="0.4">
      <c r="A4251" s="19">
        <f>Électricité!N1336</f>
        <v>43521</v>
      </c>
      <c r="B4251" s="18">
        <f>Électricité!O1336</f>
        <v>3.1225022567582528E-17</v>
      </c>
      <c r="C4251" s="17">
        <f>Électricité!P1336</f>
        <v>0</v>
      </c>
      <c r="D4251" s="17">
        <f>Électricité!S1336</f>
        <v>0</v>
      </c>
      <c r="E4251" s="24" t="str">
        <f t="shared" si="135"/>
        <v>02/25/2019 12:00:00 AM</v>
      </c>
      <c r="F4251" s="23" t="str">
        <f t="shared" si="136"/>
        <v>Feb</v>
      </c>
    </row>
    <row r="4252" spans="1:6" x14ac:dyDescent="0.4">
      <c r="A4252" s="19">
        <f>Électricité!N1337</f>
        <v>43521</v>
      </c>
      <c r="B4252" s="18">
        <f>Électricité!O1337</f>
        <v>4.1666666666666699E-2</v>
      </c>
      <c r="C4252" s="17">
        <f>Électricité!P1337</f>
        <v>0</v>
      </c>
      <c r="D4252" s="17">
        <f>Électricité!S1337</f>
        <v>0</v>
      </c>
      <c r="E4252" s="24" t="str">
        <f t="shared" si="135"/>
        <v>02/25/2019 01:00:00 AM</v>
      </c>
      <c r="F4252" s="23" t="str">
        <f t="shared" si="136"/>
        <v>Feb</v>
      </c>
    </row>
    <row r="4253" spans="1:6" x14ac:dyDescent="0.4">
      <c r="A4253" s="19">
        <f>Électricité!N1338</f>
        <v>43521</v>
      </c>
      <c r="B4253" s="18">
        <f>Électricité!O1338</f>
        <v>8.333333333333337E-2</v>
      </c>
      <c r="C4253" s="17">
        <f>Électricité!P1338</f>
        <v>0</v>
      </c>
      <c r="D4253" s="17">
        <f>Électricité!S1338</f>
        <v>0</v>
      </c>
      <c r="E4253" s="24" t="str">
        <f t="shared" si="135"/>
        <v>02/25/2019 02:00:00 AM</v>
      </c>
      <c r="F4253" s="23" t="str">
        <f t="shared" si="136"/>
        <v>Feb</v>
      </c>
    </row>
    <row r="4254" spans="1:6" x14ac:dyDescent="0.4">
      <c r="A4254" s="19">
        <f>Électricité!N1339</f>
        <v>43521</v>
      </c>
      <c r="B4254" s="18">
        <f>Électricité!O1339</f>
        <v>0.12500000000000006</v>
      </c>
      <c r="C4254" s="17">
        <f>Électricité!P1339</f>
        <v>0</v>
      </c>
      <c r="D4254" s="17">
        <f>Électricité!S1339</f>
        <v>0</v>
      </c>
      <c r="E4254" s="24" t="str">
        <f t="shared" si="135"/>
        <v>02/25/2019 03:00:00 AM</v>
      </c>
      <c r="F4254" s="23" t="str">
        <f t="shared" si="136"/>
        <v>Feb</v>
      </c>
    </row>
    <row r="4255" spans="1:6" x14ac:dyDescent="0.4">
      <c r="A4255" s="19">
        <f>Électricité!N1340</f>
        <v>43521</v>
      </c>
      <c r="B4255" s="18">
        <f>Électricité!O1340</f>
        <v>0.16666666666666669</v>
      </c>
      <c r="C4255" s="17">
        <f>Électricité!P1340</f>
        <v>0</v>
      </c>
      <c r="D4255" s="17">
        <f>Électricité!S1340</f>
        <v>0</v>
      </c>
      <c r="E4255" s="24" t="str">
        <f t="shared" si="135"/>
        <v>02/25/2019 04:00:00 AM</v>
      </c>
      <c r="F4255" s="23" t="str">
        <f t="shared" si="136"/>
        <v>Feb</v>
      </c>
    </row>
    <row r="4256" spans="1:6" x14ac:dyDescent="0.4">
      <c r="A4256" s="19">
        <f>Électricité!N1341</f>
        <v>43521</v>
      </c>
      <c r="B4256" s="18">
        <f>Électricité!O1341</f>
        <v>0.20833333333333337</v>
      </c>
      <c r="C4256" s="17">
        <f>Électricité!P1341</f>
        <v>0</v>
      </c>
      <c r="D4256" s="17">
        <f>Électricité!S1341</f>
        <v>0</v>
      </c>
      <c r="E4256" s="24" t="str">
        <f t="shared" si="135"/>
        <v>02/25/2019 05:00:00 AM</v>
      </c>
      <c r="F4256" s="23" t="str">
        <f t="shared" si="136"/>
        <v>Feb</v>
      </c>
    </row>
    <row r="4257" spans="1:6" x14ac:dyDescent="0.4">
      <c r="A4257" s="19">
        <f>Électricité!N1342</f>
        <v>43521</v>
      </c>
      <c r="B4257" s="18">
        <f>Électricité!O1342</f>
        <v>0.25</v>
      </c>
      <c r="C4257" s="17">
        <f>Électricité!P1342</f>
        <v>0</v>
      </c>
      <c r="D4257" s="17">
        <f>Électricité!S1342</f>
        <v>0</v>
      </c>
      <c r="E4257" s="24" t="str">
        <f t="shared" si="135"/>
        <v>02/25/2019 06:00:00 AM</v>
      </c>
      <c r="F4257" s="23" t="str">
        <f t="shared" si="136"/>
        <v>Feb</v>
      </c>
    </row>
    <row r="4258" spans="1:6" x14ac:dyDescent="0.4">
      <c r="A4258" s="19">
        <f>Électricité!N1343</f>
        <v>43521</v>
      </c>
      <c r="B4258" s="18">
        <f>Électricité!O1343</f>
        <v>0.29166666666666669</v>
      </c>
      <c r="C4258" s="17">
        <f>Électricité!P1343</f>
        <v>0</v>
      </c>
      <c r="D4258" s="17">
        <f>Électricité!S1343</f>
        <v>0</v>
      </c>
      <c r="E4258" s="24" t="str">
        <f t="shared" si="135"/>
        <v>02/25/2019 07:00:00 AM</v>
      </c>
      <c r="F4258" s="23" t="str">
        <f t="shared" si="136"/>
        <v>Feb</v>
      </c>
    </row>
    <row r="4259" spans="1:6" x14ac:dyDescent="0.4">
      <c r="A4259" s="19">
        <f>Électricité!N1344</f>
        <v>43521</v>
      </c>
      <c r="B4259" s="18">
        <f>Électricité!O1344</f>
        <v>0.33333333333333337</v>
      </c>
      <c r="C4259" s="17">
        <f>Électricité!P1344</f>
        <v>0</v>
      </c>
      <c r="D4259" s="17">
        <f>Électricité!S1344</f>
        <v>0</v>
      </c>
      <c r="E4259" s="24" t="str">
        <f t="shared" si="135"/>
        <v>02/25/2019 08:00:00 AM</v>
      </c>
      <c r="F4259" s="23" t="str">
        <f t="shared" si="136"/>
        <v>Feb</v>
      </c>
    </row>
    <row r="4260" spans="1:6" x14ac:dyDescent="0.4">
      <c r="A4260" s="19">
        <f>Électricité!N1345</f>
        <v>43521</v>
      </c>
      <c r="B4260" s="18">
        <f>Électricité!O1345</f>
        <v>0.375</v>
      </c>
      <c r="C4260" s="17">
        <f>Électricité!P1345</f>
        <v>0</v>
      </c>
      <c r="D4260" s="17">
        <f>Électricité!S1345</f>
        <v>0</v>
      </c>
      <c r="E4260" s="24" t="str">
        <f t="shared" si="135"/>
        <v>02/25/2019 09:00:00 AM</v>
      </c>
      <c r="F4260" s="23" t="str">
        <f t="shared" si="136"/>
        <v>Feb</v>
      </c>
    </row>
    <row r="4261" spans="1:6" x14ac:dyDescent="0.4">
      <c r="A4261" s="19">
        <f>Électricité!N1346</f>
        <v>43521</v>
      </c>
      <c r="B4261" s="18">
        <f>Électricité!O1346</f>
        <v>0.41666666666666669</v>
      </c>
      <c r="C4261" s="17">
        <f>Électricité!P1346</f>
        <v>0</v>
      </c>
      <c r="D4261" s="17">
        <f>Électricité!S1346</f>
        <v>0</v>
      </c>
      <c r="E4261" s="24" t="str">
        <f t="shared" si="135"/>
        <v>02/25/2019 10:00:00 AM</v>
      </c>
      <c r="F4261" s="23" t="str">
        <f t="shared" si="136"/>
        <v>Feb</v>
      </c>
    </row>
    <row r="4262" spans="1:6" x14ac:dyDescent="0.4">
      <c r="A4262" s="19">
        <f>Électricité!N1347</f>
        <v>43521</v>
      </c>
      <c r="B4262" s="18">
        <f>Électricité!O1347</f>
        <v>0.45833333333333337</v>
      </c>
      <c r="C4262" s="17">
        <f>Électricité!P1347</f>
        <v>0</v>
      </c>
      <c r="D4262" s="17">
        <f>Électricité!S1347</f>
        <v>0</v>
      </c>
      <c r="E4262" s="24" t="str">
        <f t="shared" si="135"/>
        <v>02/25/2019 11:00:00 AM</v>
      </c>
      <c r="F4262" s="23" t="str">
        <f t="shared" si="136"/>
        <v>Feb</v>
      </c>
    </row>
    <row r="4263" spans="1:6" x14ac:dyDescent="0.4">
      <c r="A4263" s="19">
        <f>Électricité!N1348</f>
        <v>43521</v>
      </c>
      <c r="B4263" s="18">
        <f>Électricité!O1348</f>
        <v>0.50000000000000011</v>
      </c>
      <c r="C4263" s="17">
        <f>Électricité!P1348</f>
        <v>0</v>
      </c>
      <c r="D4263" s="17">
        <f>Électricité!S1348</f>
        <v>0</v>
      </c>
      <c r="E4263" s="24" t="str">
        <f t="shared" si="135"/>
        <v>02/25/2019 12:00:00 PM</v>
      </c>
      <c r="F4263" s="23" t="str">
        <f t="shared" si="136"/>
        <v>Feb</v>
      </c>
    </row>
    <row r="4264" spans="1:6" x14ac:dyDescent="0.4">
      <c r="A4264" s="19">
        <f>Électricité!N1349</f>
        <v>43521</v>
      </c>
      <c r="B4264" s="18">
        <f>Électricité!O1349</f>
        <v>0.54166666666666674</v>
      </c>
      <c r="C4264" s="17">
        <f>Électricité!P1349</f>
        <v>0</v>
      </c>
      <c r="D4264" s="17">
        <f>Électricité!S1349</f>
        <v>0</v>
      </c>
      <c r="E4264" s="24" t="str">
        <f t="shared" si="135"/>
        <v>02/25/2019 01:00:00 PM</v>
      </c>
      <c r="F4264" s="23" t="str">
        <f t="shared" si="136"/>
        <v>Feb</v>
      </c>
    </row>
    <row r="4265" spans="1:6" x14ac:dyDescent="0.4">
      <c r="A4265" s="19">
        <f>Électricité!N1350</f>
        <v>43521</v>
      </c>
      <c r="B4265" s="18">
        <f>Électricité!O1350</f>
        <v>0.58333333333333337</v>
      </c>
      <c r="C4265" s="17">
        <f>Électricité!P1350</f>
        <v>0</v>
      </c>
      <c r="D4265" s="17">
        <f>Électricité!S1350</f>
        <v>0</v>
      </c>
      <c r="E4265" s="24" t="str">
        <f t="shared" si="135"/>
        <v>02/25/2019 02:00:00 PM</v>
      </c>
      <c r="F4265" s="23" t="str">
        <f t="shared" si="136"/>
        <v>Feb</v>
      </c>
    </row>
    <row r="4266" spans="1:6" x14ac:dyDescent="0.4">
      <c r="A4266" s="19">
        <f>Électricité!N1351</f>
        <v>43521</v>
      </c>
      <c r="B4266" s="18">
        <f>Électricité!O1351</f>
        <v>0.62500000000000011</v>
      </c>
      <c r="C4266" s="17">
        <f>Électricité!P1351</f>
        <v>0</v>
      </c>
      <c r="D4266" s="17">
        <f>Électricité!S1351</f>
        <v>0</v>
      </c>
      <c r="E4266" s="24" t="str">
        <f t="shared" si="135"/>
        <v>02/25/2019 03:00:00 PM</v>
      </c>
      <c r="F4266" s="23" t="str">
        <f t="shared" si="136"/>
        <v>Feb</v>
      </c>
    </row>
    <row r="4267" spans="1:6" x14ac:dyDescent="0.4">
      <c r="A4267" s="19">
        <f>Électricité!N1352</f>
        <v>43521</v>
      </c>
      <c r="B4267" s="18">
        <f>Électricité!O1352</f>
        <v>0.66666666666666674</v>
      </c>
      <c r="C4267" s="17">
        <f>Électricité!P1352</f>
        <v>0</v>
      </c>
      <c r="D4267" s="17">
        <f>Électricité!S1352</f>
        <v>0</v>
      </c>
      <c r="E4267" s="24" t="str">
        <f t="shared" si="135"/>
        <v>02/25/2019 04:00:00 PM</v>
      </c>
      <c r="F4267" s="23" t="str">
        <f t="shared" si="136"/>
        <v>Feb</v>
      </c>
    </row>
    <row r="4268" spans="1:6" x14ac:dyDescent="0.4">
      <c r="A4268" s="19">
        <f>Électricité!N1353</f>
        <v>43521</v>
      </c>
      <c r="B4268" s="18">
        <f>Électricité!O1353</f>
        <v>0.70833333333333337</v>
      </c>
      <c r="C4268" s="17">
        <f>Électricité!P1353</f>
        <v>0</v>
      </c>
      <c r="D4268" s="17">
        <f>Électricité!S1353</f>
        <v>0</v>
      </c>
      <c r="E4268" s="24" t="str">
        <f t="shared" si="135"/>
        <v>02/25/2019 05:00:00 PM</v>
      </c>
      <c r="F4268" s="23" t="str">
        <f t="shared" si="136"/>
        <v>Feb</v>
      </c>
    </row>
    <row r="4269" spans="1:6" x14ac:dyDescent="0.4">
      <c r="A4269" s="19">
        <f>Électricité!N1354</f>
        <v>43521</v>
      </c>
      <c r="B4269" s="18">
        <f>Électricité!O1354</f>
        <v>0.75000000000000011</v>
      </c>
      <c r="C4269" s="17">
        <f>Électricité!P1354</f>
        <v>0</v>
      </c>
      <c r="D4269" s="17">
        <f>Électricité!S1354</f>
        <v>0</v>
      </c>
      <c r="E4269" s="24" t="str">
        <f t="shared" si="135"/>
        <v>02/25/2019 06:00:00 PM</v>
      </c>
      <c r="F4269" s="23" t="str">
        <f t="shared" si="136"/>
        <v>Feb</v>
      </c>
    </row>
    <row r="4270" spans="1:6" x14ac:dyDescent="0.4">
      <c r="A4270" s="19">
        <f>Électricité!N1355</f>
        <v>43521</v>
      </c>
      <c r="B4270" s="18">
        <f>Électricité!O1355</f>
        <v>0.79166666666666674</v>
      </c>
      <c r="C4270" s="17">
        <f>Électricité!P1355</f>
        <v>0</v>
      </c>
      <c r="D4270" s="17">
        <f>Électricité!S1355</f>
        <v>0</v>
      </c>
      <c r="E4270" s="24" t="str">
        <f t="shared" si="135"/>
        <v>02/25/2019 07:00:00 PM</v>
      </c>
      <c r="F4270" s="23" t="str">
        <f t="shared" si="136"/>
        <v>Feb</v>
      </c>
    </row>
    <row r="4271" spans="1:6" x14ac:dyDescent="0.4">
      <c r="A4271" s="19">
        <f>Électricité!N1356</f>
        <v>43521</v>
      </c>
      <c r="B4271" s="18">
        <f>Électricité!O1356</f>
        <v>0.83333333333333337</v>
      </c>
      <c r="C4271" s="17">
        <f>Électricité!P1356</f>
        <v>0</v>
      </c>
      <c r="D4271" s="17">
        <f>Électricité!S1356</f>
        <v>0</v>
      </c>
      <c r="E4271" s="24" t="str">
        <f t="shared" si="135"/>
        <v>02/25/2019 08:00:00 PM</v>
      </c>
      <c r="F4271" s="23" t="str">
        <f t="shared" si="136"/>
        <v>Feb</v>
      </c>
    </row>
    <row r="4272" spans="1:6" x14ac:dyDescent="0.4">
      <c r="A4272" s="19">
        <f>Électricité!N1357</f>
        <v>43521</v>
      </c>
      <c r="B4272" s="18">
        <f>Électricité!O1357</f>
        <v>0.87500000000000011</v>
      </c>
      <c r="C4272" s="17">
        <f>Électricité!P1357</f>
        <v>0</v>
      </c>
      <c r="D4272" s="17">
        <f>Électricité!S1357</f>
        <v>0</v>
      </c>
      <c r="E4272" s="24" t="str">
        <f t="shared" si="135"/>
        <v>02/25/2019 09:00:00 PM</v>
      </c>
      <c r="F4272" s="23" t="str">
        <f t="shared" si="136"/>
        <v>Feb</v>
      </c>
    </row>
    <row r="4273" spans="1:6" x14ac:dyDescent="0.4">
      <c r="A4273" s="19">
        <f>Électricité!N1358</f>
        <v>43521</v>
      </c>
      <c r="B4273" s="18">
        <f>Électricité!O1358</f>
        <v>0.91666666666666674</v>
      </c>
      <c r="C4273" s="17">
        <f>Électricité!P1358</f>
        <v>0</v>
      </c>
      <c r="D4273" s="17">
        <f>Électricité!S1358</f>
        <v>0</v>
      </c>
      <c r="E4273" s="24" t="str">
        <f t="shared" si="135"/>
        <v>02/25/2019 10:00:00 PM</v>
      </c>
      <c r="F4273" s="23" t="str">
        <f t="shared" si="136"/>
        <v>Feb</v>
      </c>
    </row>
    <row r="4274" spans="1:6" x14ac:dyDescent="0.4">
      <c r="A4274" s="19">
        <f>Électricité!N1359</f>
        <v>43521</v>
      </c>
      <c r="B4274" s="18">
        <f>Électricité!O1359</f>
        <v>0.95833333333333337</v>
      </c>
      <c r="C4274" s="17">
        <f>Électricité!P1359</f>
        <v>0</v>
      </c>
      <c r="D4274" s="17">
        <f>Électricité!S1359</f>
        <v>0</v>
      </c>
      <c r="E4274" s="24" t="str">
        <f t="shared" si="135"/>
        <v>02/25/2019 11:00:00 PM</v>
      </c>
      <c r="F4274" s="23" t="str">
        <f t="shared" si="136"/>
        <v>Feb</v>
      </c>
    </row>
    <row r="4275" spans="1:6" x14ac:dyDescent="0.4">
      <c r="A4275" s="19">
        <f>Électricité!N1360</f>
        <v>43522</v>
      </c>
      <c r="B4275" s="18">
        <f>Électricité!O1360</f>
        <v>3.1225022567582528E-17</v>
      </c>
      <c r="C4275" s="17">
        <f>Électricité!P1360</f>
        <v>0</v>
      </c>
      <c r="D4275" s="17">
        <f>Électricité!S1360</f>
        <v>0</v>
      </c>
      <c r="E4275" s="24" t="str">
        <f t="shared" si="135"/>
        <v>02/26/2019 12:00:00 AM</v>
      </c>
      <c r="F4275" s="23" t="str">
        <f t="shared" si="136"/>
        <v>Feb</v>
      </c>
    </row>
    <row r="4276" spans="1:6" x14ac:dyDescent="0.4">
      <c r="A4276" s="19">
        <f>Électricité!N1361</f>
        <v>43522</v>
      </c>
      <c r="B4276" s="18">
        <f>Électricité!O1361</f>
        <v>4.1666666666666699E-2</v>
      </c>
      <c r="C4276" s="17">
        <f>Électricité!P1361</f>
        <v>0</v>
      </c>
      <c r="D4276" s="17">
        <f>Électricité!S1361</f>
        <v>0</v>
      </c>
      <c r="E4276" s="24" t="str">
        <f t="shared" ref="E4276:E4339" si="137">CONCATENATE(TEXT(A4276,"mm/dd/yyyy")," ",TEXT(B4276,"hh:mm:ss AM/PM"))</f>
        <v>02/26/2019 01:00:00 AM</v>
      </c>
      <c r="F4276" s="23" t="str">
        <f t="shared" si="136"/>
        <v>Feb</v>
      </c>
    </row>
    <row r="4277" spans="1:6" x14ac:dyDescent="0.4">
      <c r="A4277" s="19">
        <f>Électricité!N1362</f>
        <v>43522</v>
      </c>
      <c r="B4277" s="18">
        <f>Électricité!O1362</f>
        <v>8.333333333333337E-2</v>
      </c>
      <c r="C4277" s="17">
        <f>Électricité!P1362</f>
        <v>0</v>
      </c>
      <c r="D4277" s="17">
        <f>Électricité!S1362</f>
        <v>0</v>
      </c>
      <c r="E4277" s="24" t="str">
        <f t="shared" si="137"/>
        <v>02/26/2019 02:00:00 AM</v>
      </c>
      <c r="F4277" s="23" t="str">
        <f t="shared" si="136"/>
        <v>Feb</v>
      </c>
    </row>
    <row r="4278" spans="1:6" x14ac:dyDescent="0.4">
      <c r="A4278" s="19">
        <f>Électricité!N1363</f>
        <v>43522</v>
      </c>
      <c r="B4278" s="18">
        <f>Électricité!O1363</f>
        <v>0.12500000000000006</v>
      </c>
      <c r="C4278" s="17">
        <f>Électricité!P1363</f>
        <v>0</v>
      </c>
      <c r="D4278" s="17">
        <f>Électricité!S1363</f>
        <v>0</v>
      </c>
      <c r="E4278" s="24" t="str">
        <f t="shared" si="137"/>
        <v>02/26/2019 03:00:00 AM</v>
      </c>
      <c r="F4278" s="23" t="str">
        <f t="shared" si="136"/>
        <v>Feb</v>
      </c>
    </row>
    <row r="4279" spans="1:6" x14ac:dyDescent="0.4">
      <c r="A4279" s="19">
        <f>Électricité!N1364</f>
        <v>43522</v>
      </c>
      <c r="B4279" s="18">
        <f>Électricité!O1364</f>
        <v>0.16666666666666669</v>
      </c>
      <c r="C4279" s="17">
        <f>Électricité!P1364</f>
        <v>0</v>
      </c>
      <c r="D4279" s="17">
        <f>Électricité!S1364</f>
        <v>0</v>
      </c>
      <c r="E4279" s="24" t="str">
        <f t="shared" si="137"/>
        <v>02/26/2019 04:00:00 AM</v>
      </c>
      <c r="F4279" s="23" t="str">
        <f t="shared" si="136"/>
        <v>Feb</v>
      </c>
    </row>
    <row r="4280" spans="1:6" x14ac:dyDescent="0.4">
      <c r="A4280" s="19">
        <f>Électricité!N1365</f>
        <v>43522</v>
      </c>
      <c r="B4280" s="18">
        <f>Électricité!O1365</f>
        <v>0.20833333333333337</v>
      </c>
      <c r="C4280" s="17">
        <f>Électricité!P1365</f>
        <v>0</v>
      </c>
      <c r="D4280" s="17">
        <f>Électricité!S1365</f>
        <v>0</v>
      </c>
      <c r="E4280" s="24" t="str">
        <f t="shared" si="137"/>
        <v>02/26/2019 05:00:00 AM</v>
      </c>
      <c r="F4280" s="23" t="str">
        <f t="shared" si="136"/>
        <v>Feb</v>
      </c>
    </row>
    <row r="4281" spans="1:6" x14ac:dyDescent="0.4">
      <c r="A4281" s="19">
        <f>Électricité!N1366</f>
        <v>43522</v>
      </c>
      <c r="B4281" s="18">
        <f>Électricité!O1366</f>
        <v>0.25</v>
      </c>
      <c r="C4281" s="17">
        <f>Électricité!P1366</f>
        <v>0</v>
      </c>
      <c r="D4281" s="17">
        <f>Électricité!S1366</f>
        <v>0</v>
      </c>
      <c r="E4281" s="24" t="str">
        <f t="shared" si="137"/>
        <v>02/26/2019 06:00:00 AM</v>
      </c>
      <c r="F4281" s="23" t="str">
        <f t="shared" si="136"/>
        <v>Feb</v>
      </c>
    </row>
    <row r="4282" spans="1:6" x14ac:dyDescent="0.4">
      <c r="A4282" s="19">
        <f>Électricité!N1367</f>
        <v>43522</v>
      </c>
      <c r="B4282" s="18">
        <f>Électricité!O1367</f>
        <v>0.29166666666666669</v>
      </c>
      <c r="C4282" s="17">
        <f>Électricité!P1367</f>
        <v>0</v>
      </c>
      <c r="D4282" s="17">
        <f>Électricité!S1367</f>
        <v>0</v>
      </c>
      <c r="E4282" s="24" t="str">
        <f t="shared" si="137"/>
        <v>02/26/2019 07:00:00 AM</v>
      </c>
      <c r="F4282" s="23" t="str">
        <f t="shared" si="136"/>
        <v>Feb</v>
      </c>
    </row>
    <row r="4283" spans="1:6" x14ac:dyDescent="0.4">
      <c r="A4283" s="19">
        <f>Électricité!N1368</f>
        <v>43522</v>
      </c>
      <c r="B4283" s="18">
        <f>Électricité!O1368</f>
        <v>0.33333333333333337</v>
      </c>
      <c r="C4283" s="17">
        <f>Électricité!P1368</f>
        <v>0</v>
      </c>
      <c r="D4283" s="17">
        <f>Électricité!S1368</f>
        <v>0</v>
      </c>
      <c r="E4283" s="24" t="str">
        <f t="shared" si="137"/>
        <v>02/26/2019 08:00:00 AM</v>
      </c>
      <c r="F4283" s="23" t="str">
        <f t="shared" si="136"/>
        <v>Feb</v>
      </c>
    </row>
    <row r="4284" spans="1:6" x14ac:dyDescent="0.4">
      <c r="A4284" s="19">
        <f>Électricité!N1369</f>
        <v>43522</v>
      </c>
      <c r="B4284" s="18">
        <f>Électricité!O1369</f>
        <v>0.375</v>
      </c>
      <c r="C4284" s="17">
        <f>Électricité!P1369</f>
        <v>0</v>
      </c>
      <c r="D4284" s="17">
        <f>Électricité!S1369</f>
        <v>0</v>
      </c>
      <c r="E4284" s="24" t="str">
        <f t="shared" si="137"/>
        <v>02/26/2019 09:00:00 AM</v>
      </c>
      <c r="F4284" s="23" t="str">
        <f t="shared" si="136"/>
        <v>Feb</v>
      </c>
    </row>
    <row r="4285" spans="1:6" x14ac:dyDescent="0.4">
      <c r="A4285" s="19">
        <f>Électricité!N1370</f>
        <v>43522</v>
      </c>
      <c r="B4285" s="18">
        <f>Électricité!O1370</f>
        <v>0.41666666666666669</v>
      </c>
      <c r="C4285" s="17">
        <f>Électricité!P1370</f>
        <v>0</v>
      </c>
      <c r="D4285" s="17">
        <f>Électricité!S1370</f>
        <v>0</v>
      </c>
      <c r="E4285" s="24" t="str">
        <f t="shared" si="137"/>
        <v>02/26/2019 10:00:00 AM</v>
      </c>
      <c r="F4285" s="23" t="str">
        <f t="shared" si="136"/>
        <v>Feb</v>
      </c>
    </row>
    <row r="4286" spans="1:6" x14ac:dyDescent="0.4">
      <c r="A4286" s="19">
        <f>Électricité!N1371</f>
        <v>43522</v>
      </c>
      <c r="B4286" s="18">
        <f>Électricité!O1371</f>
        <v>0.45833333333333337</v>
      </c>
      <c r="C4286" s="17">
        <f>Électricité!P1371</f>
        <v>0</v>
      </c>
      <c r="D4286" s="17">
        <f>Électricité!S1371</f>
        <v>0</v>
      </c>
      <c r="E4286" s="24" t="str">
        <f t="shared" si="137"/>
        <v>02/26/2019 11:00:00 AM</v>
      </c>
      <c r="F4286" s="23" t="str">
        <f t="shared" si="136"/>
        <v>Feb</v>
      </c>
    </row>
    <row r="4287" spans="1:6" x14ac:dyDescent="0.4">
      <c r="A4287" s="19">
        <f>Électricité!N1372</f>
        <v>43522</v>
      </c>
      <c r="B4287" s="18">
        <f>Électricité!O1372</f>
        <v>0.50000000000000011</v>
      </c>
      <c r="C4287" s="17">
        <f>Électricité!P1372</f>
        <v>0</v>
      </c>
      <c r="D4287" s="17">
        <f>Électricité!S1372</f>
        <v>0</v>
      </c>
      <c r="E4287" s="24" t="str">
        <f t="shared" si="137"/>
        <v>02/26/2019 12:00:00 PM</v>
      </c>
      <c r="F4287" s="23" t="str">
        <f t="shared" si="136"/>
        <v>Feb</v>
      </c>
    </row>
    <row r="4288" spans="1:6" x14ac:dyDescent="0.4">
      <c r="A4288" s="19">
        <f>Électricité!N1373</f>
        <v>43522</v>
      </c>
      <c r="B4288" s="18">
        <f>Électricité!O1373</f>
        <v>0.54166666666666674</v>
      </c>
      <c r="C4288" s="17">
        <f>Électricité!P1373</f>
        <v>0</v>
      </c>
      <c r="D4288" s="17">
        <f>Électricité!S1373</f>
        <v>0</v>
      </c>
      <c r="E4288" s="24" t="str">
        <f t="shared" si="137"/>
        <v>02/26/2019 01:00:00 PM</v>
      </c>
      <c r="F4288" s="23" t="str">
        <f t="shared" si="136"/>
        <v>Feb</v>
      </c>
    </row>
    <row r="4289" spans="1:6" x14ac:dyDescent="0.4">
      <c r="A4289" s="19">
        <f>Électricité!N1374</f>
        <v>43522</v>
      </c>
      <c r="B4289" s="18">
        <f>Électricité!O1374</f>
        <v>0.58333333333333337</v>
      </c>
      <c r="C4289" s="17">
        <f>Électricité!P1374</f>
        <v>0</v>
      </c>
      <c r="D4289" s="17">
        <f>Électricité!S1374</f>
        <v>0</v>
      </c>
      <c r="E4289" s="24" t="str">
        <f t="shared" si="137"/>
        <v>02/26/2019 02:00:00 PM</v>
      </c>
      <c r="F4289" s="23" t="str">
        <f t="shared" si="136"/>
        <v>Feb</v>
      </c>
    </row>
    <row r="4290" spans="1:6" x14ac:dyDescent="0.4">
      <c r="A4290" s="19">
        <f>Électricité!N1375</f>
        <v>43522</v>
      </c>
      <c r="B4290" s="18">
        <f>Électricité!O1375</f>
        <v>0.62500000000000011</v>
      </c>
      <c r="C4290" s="17">
        <f>Électricité!P1375</f>
        <v>0</v>
      </c>
      <c r="D4290" s="17">
        <f>Électricité!S1375</f>
        <v>0</v>
      </c>
      <c r="E4290" s="24" t="str">
        <f t="shared" si="137"/>
        <v>02/26/2019 03:00:00 PM</v>
      </c>
      <c r="F4290" s="23" t="str">
        <f t="shared" si="136"/>
        <v>Feb</v>
      </c>
    </row>
    <row r="4291" spans="1:6" x14ac:dyDescent="0.4">
      <c r="A4291" s="19">
        <f>Électricité!N1376</f>
        <v>43522</v>
      </c>
      <c r="B4291" s="18">
        <f>Électricité!O1376</f>
        <v>0.66666666666666674</v>
      </c>
      <c r="C4291" s="17">
        <f>Électricité!P1376</f>
        <v>0</v>
      </c>
      <c r="D4291" s="17">
        <f>Électricité!S1376</f>
        <v>0</v>
      </c>
      <c r="E4291" s="24" t="str">
        <f t="shared" si="137"/>
        <v>02/26/2019 04:00:00 PM</v>
      </c>
      <c r="F4291" s="23" t="str">
        <f t="shared" ref="F4291:F4354" si="138">TEXT(A4291,"mmm")</f>
        <v>Feb</v>
      </c>
    </row>
    <row r="4292" spans="1:6" x14ac:dyDescent="0.4">
      <c r="A4292" s="19">
        <f>Électricité!N1377</f>
        <v>43522</v>
      </c>
      <c r="B4292" s="18">
        <f>Électricité!O1377</f>
        <v>0.70833333333333337</v>
      </c>
      <c r="C4292" s="17">
        <f>Électricité!P1377</f>
        <v>0</v>
      </c>
      <c r="D4292" s="17">
        <f>Électricité!S1377</f>
        <v>0</v>
      </c>
      <c r="E4292" s="24" t="str">
        <f t="shared" si="137"/>
        <v>02/26/2019 05:00:00 PM</v>
      </c>
      <c r="F4292" s="23" t="str">
        <f t="shared" si="138"/>
        <v>Feb</v>
      </c>
    </row>
    <row r="4293" spans="1:6" x14ac:dyDescent="0.4">
      <c r="A4293" s="19">
        <f>Électricité!N1378</f>
        <v>43522</v>
      </c>
      <c r="B4293" s="18">
        <f>Électricité!O1378</f>
        <v>0.75000000000000011</v>
      </c>
      <c r="C4293" s="17">
        <f>Électricité!P1378</f>
        <v>0</v>
      </c>
      <c r="D4293" s="17">
        <f>Électricité!S1378</f>
        <v>0</v>
      </c>
      <c r="E4293" s="24" t="str">
        <f t="shared" si="137"/>
        <v>02/26/2019 06:00:00 PM</v>
      </c>
      <c r="F4293" s="23" t="str">
        <f t="shared" si="138"/>
        <v>Feb</v>
      </c>
    </row>
    <row r="4294" spans="1:6" x14ac:dyDescent="0.4">
      <c r="A4294" s="19">
        <f>Électricité!N1379</f>
        <v>43522</v>
      </c>
      <c r="B4294" s="18">
        <f>Électricité!O1379</f>
        <v>0.79166666666666674</v>
      </c>
      <c r="C4294" s="17">
        <f>Électricité!P1379</f>
        <v>0</v>
      </c>
      <c r="D4294" s="17">
        <f>Électricité!S1379</f>
        <v>0</v>
      </c>
      <c r="E4294" s="24" t="str">
        <f t="shared" si="137"/>
        <v>02/26/2019 07:00:00 PM</v>
      </c>
      <c r="F4294" s="23" t="str">
        <f t="shared" si="138"/>
        <v>Feb</v>
      </c>
    </row>
    <row r="4295" spans="1:6" x14ac:dyDescent="0.4">
      <c r="A4295" s="19">
        <f>Électricité!N1380</f>
        <v>43522</v>
      </c>
      <c r="B4295" s="18">
        <f>Électricité!O1380</f>
        <v>0.83333333333333337</v>
      </c>
      <c r="C4295" s="17">
        <f>Électricité!P1380</f>
        <v>0</v>
      </c>
      <c r="D4295" s="17">
        <f>Électricité!S1380</f>
        <v>0</v>
      </c>
      <c r="E4295" s="24" t="str">
        <f t="shared" si="137"/>
        <v>02/26/2019 08:00:00 PM</v>
      </c>
      <c r="F4295" s="23" t="str">
        <f t="shared" si="138"/>
        <v>Feb</v>
      </c>
    </row>
    <row r="4296" spans="1:6" x14ac:dyDescent="0.4">
      <c r="A4296" s="19">
        <f>Électricité!N1381</f>
        <v>43522</v>
      </c>
      <c r="B4296" s="18">
        <f>Électricité!O1381</f>
        <v>0.87500000000000011</v>
      </c>
      <c r="C4296" s="17">
        <f>Électricité!P1381</f>
        <v>0</v>
      </c>
      <c r="D4296" s="17">
        <f>Électricité!S1381</f>
        <v>0</v>
      </c>
      <c r="E4296" s="24" t="str">
        <f t="shared" si="137"/>
        <v>02/26/2019 09:00:00 PM</v>
      </c>
      <c r="F4296" s="23" t="str">
        <f t="shared" si="138"/>
        <v>Feb</v>
      </c>
    </row>
    <row r="4297" spans="1:6" x14ac:dyDescent="0.4">
      <c r="A4297" s="19">
        <f>Électricité!N1382</f>
        <v>43522</v>
      </c>
      <c r="B4297" s="18">
        <f>Électricité!O1382</f>
        <v>0.91666666666666674</v>
      </c>
      <c r="C4297" s="17">
        <f>Électricité!P1382</f>
        <v>0</v>
      </c>
      <c r="D4297" s="17">
        <f>Électricité!S1382</f>
        <v>0</v>
      </c>
      <c r="E4297" s="24" t="str">
        <f t="shared" si="137"/>
        <v>02/26/2019 10:00:00 PM</v>
      </c>
      <c r="F4297" s="23" t="str">
        <f t="shared" si="138"/>
        <v>Feb</v>
      </c>
    </row>
    <row r="4298" spans="1:6" x14ac:dyDescent="0.4">
      <c r="A4298" s="19">
        <f>Électricité!N1383</f>
        <v>43522</v>
      </c>
      <c r="B4298" s="18">
        <f>Électricité!O1383</f>
        <v>0.95833333333333337</v>
      </c>
      <c r="C4298" s="17">
        <f>Électricité!P1383</f>
        <v>0</v>
      </c>
      <c r="D4298" s="17">
        <f>Électricité!S1383</f>
        <v>0</v>
      </c>
      <c r="E4298" s="24" t="str">
        <f t="shared" si="137"/>
        <v>02/26/2019 11:00:00 PM</v>
      </c>
      <c r="F4298" s="23" t="str">
        <f t="shared" si="138"/>
        <v>Feb</v>
      </c>
    </row>
    <row r="4299" spans="1:6" x14ac:dyDescent="0.4">
      <c r="A4299" s="19">
        <f>Électricité!N1384</f>
        <v>43523</v>
      </c>
      <c r="B4299" s="18">
        <f>Électricité!O1384</f>
        <v>3.1225022567582528E-17</v>
      </c>
      <c r="C4299" s="17">
        <f>Électricité!P1384</f>
        <v>0</v>
      </c>
      <c r="D4299" s="17">
        <f>Électricité!S1384</f>
        <v>0</v>
      </c>
      <c r="E4299" s="24" t="str">
        <f t="shared" si="137"/>
        <v>02/27/2019 12:00:00 AM</v>
      </c>
      <c r="F4299" s="23" t="str">
        <f t="shared" si="138"/>
        <v>Feb</v>
      </c>
    </row>
    <row r="4300" spans="1:6" x14ac:dyDescent="0.4">
      <c r="A4300" s="19">
        <f>Électricité!N1385</f>
        <v>43523</v>
      </c>
      <c r="B4300" s="18">
        <f>Électricité!O1385</f>
        <v>4.1666666666666699E-2</v>
      </c>
      <c r="C4300" s="17">
        <f>Électricité!P1385</f>
        <v>0</v>
      </c>
      <c r="D4300" s="17">
        <f>Électricité!S1385</f>
        <v>0</v>
      </c>
      <c r="E4300" s="24" t="str">
        <f t="shared" si="137"/>
        <v>02/27/2019 01:00:00 AM</v>
      </c>
      <c r="F4300" s="23" t="str">
        <f t="shared" si="138"/>
        <v>Feb</v>
      </c>
    </row>
    <row r="4301" spans="1:6" x14ac:dyDescent="0.4">
      <c r="A4301" s="19">
        <f>Électricité!N1386</f>
        <v>43523</v>
      </c>
      <c r="B4301" s="18">
        <f>Électricité!O1386</f>
        <v>8.333333333333337E-2</v>
      </c>
      <c r="C4301" s="17">
        <f>Électricité!P1386</f>
        <v>0</v>
      </c>
      <c r="D4301" s="17">
        <f>Électricité!S1386</f>
        <v>0</v>
      </c>
      <c r="E4301" s="24" t="str">
        <f t="shared" si="137"/>
        <v>02/27/2019 02:00:00 AM</v>
      </c>
      <c r="F4301" s="23" t="str">
        <f t="shared" si="138"/>
        <v>Feb</v>
      </c>
    </row>
    <row r="4302" spans="1:6" x14ac:dyDescent="0.4">
      <c r="A4302" s="19">
        <f>Électricité!N1387</f>
        <v>43523</v>
      </c>
      <c r="B4302" s="18">
        <f>Électricité!O1387</f>
        <v>0.12500000000000006</v>
      </c>
      <c r="C4302" s="17">
        <f>Électricité!P1387</f>
        <v>0</v>
      </c>
      <c r="D4302" s="17">
        <f>Électricité!S1387</f>
        <v>0</v>
      </c>
      <c r="E4302" s="24" t="str">
        <f t="shared" si="137"/>
        <v>02/27/2019 03:00:00 AM</v>
      </c>
      <c r="F4302" s="23" t="str">
        <f t="shared" si="138"/>
        <v>Feb</v>
      </c>
    </row>
    <row r="4303" spans="1:6" x14ac:dyDescent="0.4">
      <c r="A4303" s="19">
        <f>Électricité!N1388</f>
        <v>43523</v>
      </c>
      <c r="B4303" s="18">
        <f>Électricité!O1388</f>
        <v>0.16666666666666669</v>
      </c>
      <c r="C4303" s="17">
        <f>Électricité!P1388</f>
        <v>0</v>
      </c>
      <c r="D4303" s="17">
        <f>Électricité!S1388</f>
        <v>0</v>
      </c>
      <c r="E4303" s="24" t="str">
        <f t="shared" si="137"/>
        <v>02/27/2019 04:00:00 AM</v>
      </c>
      <c r="F4303" s="23" t="str">
        <f t="shared" si="138"/>
        <v>Feb</v>
      </c>
    </row>
    <row r="4304" spans="1:6" x14ac:dyDescent="0.4">
      <c r="A4304" s="19">
        <f>Électricité!N1389</f>
        <v>43523</v>
      </c>
      <c r="B4304" s="18">
        <f>Électricité!O1389</f>
        <v>0.20833333333333337</v>
      </c>
      <c r="C4304" s="17">
        <f>Électricité!P1389</f>
        <v>0</v>
      </c>
      <c r="D4304" s="17">
        <f>Électricité!S1389</f>
        <v>0</v>
      </c>
      <c r="E4304" s="24" t="str">
        <f t="shared" si="137"/>
        <v>02/27/2019 05:00:00 AM</v>
      </c>
      <c r="F4304" s="23" t="str">
        <f t="shared" si="138"/>
        <v>Feb</v>
      </c>
    </row>
    <row r="4305" spans="1:6" x14ac:dyDescent="0.4">
      <c r="A4305" s="19">
        <f>Électricité!N1390</f>
        <v>43523</v>
      </c>
      <c r="B4305" s="18">
        <f>Électricité!O1390</f>
        <v>0.25</v>
      </c>
      <c r="C4305" s="17">
        <f>Électricité!P1390</f>
        <v>0</v>
      </c>
      <c r="D4305" s="17">
        <f>Électricité!S1390</f>
        <v>0</v>
      </c>
      <c r="E4305" s="24" t="str">
        <f t="shared" si="137"/>
        <v>02/27/2019 06:00:00 AM</v>
      </c>
      <c r="F4305" s="23" t="str">
        <f t="shared" si="138"/>
        <v>Feb</v>
      </c>
    </row>
    <row r="4306" spans="1:6" x14ac:dyDescent="0.4">
      <c r="A4306" s="19">
        <f>Électricité!N1391</f>
        <v>43523</v>
      </c>
      <c r="B4306" s="18">
        <f>Électricité!O1391</f>
        <v>0.29166666666666669</v>
      </c>
      <c r="C4306" s="17">
        <f>Électricité!P1391</f>
        <v>0</v>
      </c>
      <c r="D4306" s="17">
        <f>Électricité!S1391</f>
        <v>0</v>
      </c>
      <c r="E4306" s="24" t="str">
        <f t="shared" si="137"/>
        <v>02/27/2019 07:00:00 AM</v>
      </c>
      <c r="F4306" s="23" t="str">
        <f t="shared" si="138"/>
        <v>Feb</v>
      </c>
    </row>
    <row r="4307" spans="1:6" x14ac:dyDescent="0.4">
      <c r="A4307" s="19">
        <f>Électricité!N1392</f>
        <v>43523</v>
      </c>
      <c r="B4307" s="18">
        <f>Électricité!O1392</f>
        <v>0.33333333333333337</v>
      </c>
      <c r="C4307" s="17">
        <f>Électricité!P1392</f>
        <v>0</v>
      </c>
      <c r="D4307" s="17">
        <f>Électricité!S1392</f>
        <v>0</v>
      </c>
      <c r="E4307" s="24" t="str">
        <f t="shared" si="137"/>
        <v>02/27/2019 08:00:00 AM</v>
      </c>
      <c r="F4307" s="23" t="str">
        <f t="shared" si="138"/>
        <v>Feb</v>
      </c>
    </row>
    <row r="4308" spans="1:6" x14ac:dyDescent="0.4">
      <c r="A4308" s="19">
        <f>Électricité!N1393</f>
        <v>43523</v>
      </c>
      <c r="B4308" s="18">
        <f>Électricité!O1393</f>
        <v>0.375</v>
      </c>
      <c r="C4308" s="17">
        <f>Électricité!P1393</f>
        <v>0</v>
      </c>
      <c r="D4308" s="17">
        <f>Électricité!S1393</f>
        <v>0</v>
      </c>
      <c r="E4308" s="24" t="str">
        <f t="shared" si="137"/>
        <v>02/27/2019 09:00:00 AM</v>
      </c>
      <c r="F4308" s="23" t="str">
        <f t="shared" si="138"/>
        <v>Feb</v>
      </c>
    </row>
    <row r="4309" spans="1:6" x14ac:dyDescent="0.4">
      <c r="A4309" s="19">
        <f>Électricité!N1394</f>
        <v>43523</v>
      </c>
      <c r="B4309" s="18">
        <f>Électricité!O1394</f>
        <v>0.41666666666666669</v>
      </c>
      <c r="C4309" s="17">
        <f>Électricité!P1394</f>
        <v>0</v>
      </c>
      <c r="D4309" s="17">
        <f>Électricité!S1394</f>
        <v>0</v>
      </c>
      <c r="E4309" s="24" t="str">
        <f t="shared" si="137"/>
        <v>02/27/2019 10:00:00 AM</v>
      </c>
      <c r="F4309" s="23" t="str">
        <f t="shared" si="138"/>
        <v>Feb</v>
      </c>
    </row>
    <row r="4310" spans="1:6" x14ac:dyDescent="0.4">
      <c r="A4310" s="19">
        <f>Électricité!N1395</f>
        <v>43523</v>
      </c>
      <c r="B4310" s="18">
        <f>Électricité!O1395</f>
        <v>0.45833333333333337</v>
      </c>
      <c r="C4310" s="17">
        <f>Électricité!P1395</f>
        <v>0</v>
      </c>
      <c r="D4310" s="17">
        <f>Électricité!S1395</f>
        <v>0</v>
      </c>
      <c r="E4310" s="24" t="str">
        <f t="shared" si="137"/>
        <v>02/27/2019 11:00:00 AM</v>
      </c>
      <c r="F4310" s="23" t="str">
        <f t="shared" si="138"/>
        <v>Feb</v>
      </c>
    </row>
    <row r="4311" spans="1:6" x14ac:dyDescent="0.4">
      <c r="A4311" s="19">
        <f>Électricité!N1396</f>
        <v>43523</v>
      </c>
      <c r="B4311" s="18">
        <f>Électricité!O1396</f>
        <v>0.50000000000000011</v>
      </c>
      <c r="C4311" s="17">
        <f>Électricité!P1396</f>
        <v>0</v>
      </c>
      <c r="D4311" s="17">
        <f>Électricité!S1396</f>
        <v>0</v>
      </c>
      <c r="E4311" s="24" t="str">
        <f t="shared" si="137"/>
        <v>02/27/2019 12:00:00 PM</v>
      </c>
      <c r="F4311" s="23" t="str">
        <f t="shared" si="138"/>
        <v>Feb</v>
      </c>
    </row>
    <row r="4312" spans="1:6" x14ac:dyDescent="0.4">
      <c r="A4312" s="19">
        <f>Électricité!N1397</f>
        <v>43523</v>
      </c>
      <c r="B4312" s="18">
        <f>Électricité!O1397</f>
        <v>0.54166666666666674</v>
      </c>
      <c r="C4312" s="17">
        <f>Électricité!P1397</f>
        <v>0</v>
      </c>
      <c r="D4312" s="17">
        <f>Électricité!S1397</f>
        <v>0</v>
      </c>
      <c r="E4312" s="24" t="str">
        <f t="shared" si="137"/>
        <v>02/27/2019 01:00:00 PM</v>
      </c>
      <c r="F4312" s="23" t="str">
        <f t="shared" si="138"/>
        <v>Feb</v>
      </c>
    </row>
    <row r="4313" spans="1:6" x14ac:dyDescent="0.4">
      <c r="A4313" s="19">
        <f>Électricité!N1398</f>
        <v>43523</v>
      </c>
      <c r="B4313" s="18">
        <f>Électricité!O1398</f>
        <v>0.58333333333333337</v>
      </c>
      <c r="C4313" s="17">
        <f>Électricité!P1398</f>
        <v>0</v>
      </c>
      <c r="D4313" s="17">
        <f>Électricité!S1398</f>
        <v>0</v>
      </c>
      <c r="E4313" s="24" t="str">
        <f t="shared" si="137"/>
        <v>02/27/2019 02:00:00 PM</v>
      </c>
      <c r="F4313" s="23" t="str">
        <f t="shared" si="138"/>
        <v>Feb</v>
      </c>
    </row>
    <row r="4314" spans="1:6" x14ac:dyDescent="0.4">
      <c r="A4314" s="19">
        <f>Électricité!N1399</f>
        <v>43523</v>
      </c>
      <c r="B4314" s="18">
        <f>Électricité!O1399</f>
        <v>0.62500000000000011</v>
      </c>
      <c r="C4314" s="17">
        <f>Électricité!P1399</f>
        <v>0</v>
      </c>
      <c r="D4314" s="17">
        <f>Électricité!S1399</f>
        <v>0</v>
      </c>
      <c r="E4314" s="24" t="str">
        <f t="shared" si="137"/>
        <v>02/27/2019 03:00:00 PM</v>
      </c>
      <c r="F4314" s="23" t="str">
        <f t="shared" si="138"/>
        <v>Feb</v>
      </c>
    </row>
    <row r="4315" spans="1:6" x14ac:dyDescent="0.4">
      <c r="A4315" s="19">
        <f>Électricité!N1400</f>
        <v>43523</v>
      </c>
      <c r="B4315" s="18">
        <f>Électricité!O1400</f>
        <v>0.66666666666666674</v>
      </c>
      <c r="C4315" s="17">
        <f>Électricité!P1400</f>
        <v>0</v>
      </c>
      <c r="D4315" s="17">
        <f>Électricité!S1400</f>
        <v>0</v>
      </c>
      <c r="E4315" s="24" t="str">
        <f t="shared" si="137"/>
        <v>02/27/2019 04:00:00 PM</v>
      </c>
      <c r="F4315" s="23" t="str">
        <f t="shared" si="138"/>
        <v>Feb</v>
      </c>
    </row>
    <row r="4316" spans="1:6" x14ac:dyDescent="0.4">
      <c r="A4316" s="19">
        <f>Électricité!N1401</f>
        <v>43523</v>
      </c>
      <c r="B4316" s="18">
        <f>Électricité!O1401</f>
        <v>0.70833333333333337</v>
      </c>
      <c r="C4316" s="17">
        <f>Électricité!P1401</f>
        <v>0</v>
      </c>
      <c r="D4316" s="17">
        <f>Électricité!S1401</f>
        <v>0</v>
      </c>
      <c r="E4316" s="24" t="str">
        <f t="shared" si="137"/>
        <v>02/27/2019 05:00:00 PM</v>
      </c>
      <c r="F4316" s="23" t="str">
        <f t="shared" si="138"/>
        <v>Feb</v>
      </c>
    </row>
    <row r="4317" spans="1:6" x14ac:dyDescent="0.4">
      <c r="A4317" s="19">
        <f>Électricité!N1402</f>
        <v>43523</v>
      </c>
      <c r="B4317" s="18">
        <f>Électricité!O1402</f>
        <v>0.75000000000000011</v>
      </c>
      <c r="C4317" s="17">
        <f>Électricité!P1402</f>
        <v>0</v>
      </c>
      <c r="D4317" s="17">
        <f>Électricité!S1402</f>
        <v>0</v>
      </c>
      <c r="E4317" s="24" t="str">
        <f t="shared" si="137"/>
        <v>02/27/2019 06:00:00 PM</v>
      </c>
      <c r="F4317" s="23" t="str">
        <f t="shared" si="138"/>
        <v>Feb</v>
      </c>
    </row>
    <row r="4318" spans="1:6" x14ac:dyDescent="0.4">
      <c r="A4318" s="19">
        <f>Électricité!N1403</f>
        <v>43523</v>
      </c>
      <c r="B4318" s="18">
        <f>Électricité!O1403</f>
        <v>0.79166666666666674</v>
      </c>
      <c r="C4318" s="17">
        <f>Électricité!P1403</f>
        <v>0</v>
      </c>
      <c r="D4318" s="17">
        <f>Électricité!S1403</f>
        <v>0</v>
      </c>
      <c r="E4318" s="24" t="str">
        <f t="shared" si="137"/>
        <v>02/27/2019 07:00:00 PM</v>
      </c>
      <c r="F4318" s="23" t="str">
        <f t="shared" si="138"/>
        <v>Feb</v>
      </c>
    </row>
    <row r="4319" spans="1:6" x14ac:dyDescent="0.4">
      <c r="A4319" s="19">
        <f>Électricité!N1404</f>
        <v>43523</v>
      </c>
      <c r="B4319" s="18">
        <f>Électricité!O1404</f>
        <v>0.83333333333333337</v>
      </c>
      <c r="C4319" s="17">
        <f>Électricité!P1404</f>
        <v>0</v>
      </c>
      <c r="D4319" s="17">
        <f>Électricité!S1404</f>
        <v>0</v>
      </c>
      <c r="E4319" s="24" t="str">
        <f t="shared" si="137"/>
        <v>02/27/2019 08:00:00 PM</v>
      </c>
      <c r="F4319" s="23" t="str">
        <f t="shared" si="138"/>
        <v>Feb</v>
      </c>
    </row>
    <row r="4320" spans="1:6" x14ac:dyDescent="0.4">
      <c r="A4320" s="19">
        <f>Électricité!N1405</f>
        <v>43523</v>
      </c>
      <c r="B4320" s="18">
        <f>Électricité!O1405</f>
        <v>0.87500000000000011</v>
      </c>
      <c r="C4320" s="17">
        <f>Électricité!P1405</f>
        <v>0</v>
      </c>
      <c r="D4320" s="17">
        <f>Électricité!S1405</f>
        <v>0</v>
      </c>
      <c r="E4320" s="24" t="str">
        <f t="shared" si="137"/>
        <v>02/27/2019 09:00:00 PM</v>
      </c>
      <c r="F4320" s="23" t="str">
        <f t="shared" si="138"/>
        <v>Feb</v>
      </c>
    </row>
    <row r="4321" spans="1:6" x14ac:dyDescent="0.4">
      <c r="A4321" s="19">
        <f>Électricité!N1406</f>
        <v>43523</v>
      </c>
      <c r="B4321" s="18">
        <f>Électricité!O1406</f>
        <v>0.91666666666666674</v>
      </c>
      <c r="C4321" s="17">
        <f>Électricité!P1406</f>
        <v>0</v>
      </c>
      <c r="D4321" s="17">
        <f>Électricité!S1406</f>
        <v>0</v>
      </c>
      <c r="E4321" s="24" t="str">
        <f t="shared" si="137"/>
        <v>02/27/2019 10:00:00 PM</v>
      </c>
      <c r="F4321" s="23" t="str">
        <f t="shared" si="138"/>
        <v>Feb</v>
      </c>
    </row>
    <row r="4322" spans="1:6" x14ac:dyDescent="0.4">
      <c r="A4322" s="19">
        <f>Électricité!N1407</f>
        <v>43523</v>
      </c>
      <c r="B4322" s="18">
        <f>Électricité!O1407</f>
        <v>0.95833333333333337</v>
      </c>
      <c r="C4322" s="17">
        <f>Électricité!P1407</f>
        <v>0</v>
      </c>
      <c r="D4322" s="17">
        <f>Électricité!S1407</f>
        <v>0</v>
      </c>
      <c r="E4322" s="24" t="str">
        <f t="shared" si="137"/>
        <v>02/27/2019 11:00:00 PM</v>
      </c>
      <c r="F4322" s="23" t="str">
        <f t="shared" si="138"/>
        <v>Feb</v>
      </c>
    </row>
    <row r="4323" spans="1:6" x14ac:dyDescent="0.4">
      <c r="A4323" s="19">
        <f>Électricité!N1408</f>
        <v>43524</v>
      </c>
      <c r="B4323" s="18">
        <f>Électricité!O1408</f>
        <v>3.1225022567582528E-17</v>
      </c>
      <c r="C4323" s="17">
        <f>Électricité!P1408</f>
        <v>0</v>
      </c>
      <c r="D4323" s="17">
        <f>Électricité!S1408</f>
        <v>0</v>
      </c>
      <c r="E4323" s="24" t="str">
        <f t="shared" si="137"/>
        <v>02/28/2019 12:00:00 AM</v>
      </c>
      <c r="F4323" s="23" t="str">
        <f t="shared" si="138"/>
        <v>Feb</v>
      </c>
    </row>
    <row r="4324" spans="1:6" x14ac:dyDescent="0.4">
      <c r="A4324" s="19">
        <f>Électricité!N1409</f>
        <v>43524</v>
      </c>
      <c r="B4324" s="18">
        <f>Électricité!O1409</f>
        <v>4.1666666666666699E-2</v>
      </c>
      <c r="C4324" s="17">
        <f>Électricité!P1409</f>
        <v>0</v>
      </c>
      <c r="D4324" s="17">
        <f>Électricité!S1409</f>
        <v>0</v>
      </c>
      <c r="E4324" s="24" t="str">
        <f t="shared" si="137"/>
        <v>02/28/2019 01:00:00 AM</v>
      </c>
      <c r="F4324" s="23" t="str">
        <f t="shared" si="138"/>
        <v>Feb</v>
      </c>
    </row>
    <row r="4325" spans="1:6" x14ac:dyDescent="0.4">
      <c r="A4325" s="19">
        <f>Électricité!N1410</f>
        <v>43524</v>
      </c>
      <c r="B4325" s="18">
        <f>Électricité!O1410</f>
        <v>8.333333333333337E-2</v>
      </c>
      <c r="C4325" s="17">
        <f>Électricité!P1410</f>
        <v>0</v>
      </c>
      <c r="D4325" s="17">
        <f>Électricité!S1410</f>
        <v>0</v>
      </c>
      <c r="E4325" s="24" t="str">
        <f t="shared" si="137"/>
        <v>02/28/2019 02:00:00 AM</v>
      </c>
      <c r="F4325" s="23" t="str">
        <f t="shared" si="138"/>
        <v>Feb</v>
      </c>
    </row>
    <row r="4326" spans="1:6" x14ac:dyDescent="0.4">
      <c r="A4326" s="19">
        <f>Électricité!N1411</f>
        <v>43524</v>
      </c>
      <c r="B4326" s="18">
        <f>Électricité!O1411</f>
        <v>0.12500000000000006</v>
      </c>
      <c r="C4326" s="17">
        <f>Électricité!P1411</f>
        <v>0</v>
      </c>
      <c r="D4326" s="17">
        <f>Électricité!S1411</f>
        <v>0</v>
      </c>
      <c r="E4326" s="24" t="str">
        <f t="shared" si="137"/>
        <v>02/28/2019 03:00:00 AM</v>
      </c>
      <c r="F4326" s="23" t="str">
        <f t="shared" si="138"/>
        <v>Feb</v>
      </c>
    </row>
    <row r="4327" spans="1:6" x14ac:dyDescent="0.4">
      <c r="A4327" s="19">
        <f>Électricité!N1412</f>
        <v>43524</v>
      </c>
      <c r="B4327" s="18">
        <f>Électricité!O1412</f>
        <v>0.16666666666666669</v>
      </c>
      <c r="C4327" s="17">
        <f>Électricité!P1412</f>
        <v>0</v>
      </c>
      <c r="D4327" s="17">
        <f>Électricité!S1412</f>
        <v>0</v>
      </c>
      <c r="E4327" s="24" t="str">
        <f t="shared" si="137"/>
        <v>02/28/2019 04:00:00 AM</v>
      </c>
      <c r="F4327" s="23" t="str">
        <f t="shared" si="138"/>
        <v>Feb</v>
      </c>
    </row>
    <row r="4328" spans="1:6" x14ac:dyDescent="0.4">
      <c r="A4328" s="19">
        <f>Électricité!N1413</f>
        <v>43524</v>
      </c>
      <c r="B4328" s="18">
        <f>Électricité!O1413</f>
        <v>0.20833333333333337</v>
      </c>
      <c r="C4328" s="17">
        <f>Électricité!P1413</f>
        <v>0</v>
      </c>
      <c r="D4328" s="17">
        <f>Électricité!S1413</f>
        <v>0</v>
      </c>
      <c r="E4328" s="24" t="str">
        <f t="shared" si="137"/>
        <v>02/28/2019 05:00:00 AM</v>
      </c>
      <c r="F4328" s="23" t="str">
        <f t="shared" si="138"/>
        <v>Feb</v>
      </c>
    </row>
    <row r="4329" spans="1:6" x14ac:dyDescent="0.4">
      <c r="A4329" s="19">
        <f>Électricité!N1414</f>
        <v>43524</v>
      </c>
      <c r="B4329" s="18">
        <f>Électricité!O1414</f>
        <v>0.25</v>
      </c>
      <c r="C4329" s="17">
        <f>Électricité!P1414</f>
        <v>0</v>
      </c>
      <c r="D4329" s="17">
        <f>Électricité!S1414</f>
        <v>0</v>
      </c>
      <c r="E4329" s="24" t="str">
        <f t="shared" si="137"/>
        <v>02/28/2019 06:00:00 AM</v>
      </c>
      <c r="F4329" s="23" t="str">
        <f t="shared" si="138"/>
        <v>Feb</v>
      </c>
    </row>
    <row r="4330" spans="1:6" x14ac:dyDescent="0.4">
      <c r="A4330" s="19">
        <f>Électricité!N1415</f>
        <v>43524</v>
      </c>
      <c r="B4330" s="18">
        <f>Électricité!O1415</f>
        <v>0.29166666666666669</v>
      </c>
      <c r="C4330" s="17">
        <f>Électricité!P1415</f>
        <v>0</v>
      </c>
      <c r="D4330" s="17">
        <f>Électricité!S1415</f>
        <v>0</v>
      </c>
      <c r="E4330" s="24" t="str">
        <f t="shared" si="137"/>
        <v>02/28/2019 07:00:00 AM</v>
      </c>
      <c r="F4330" s="23" t="str">
        <f t="shared" si="138"/>
        <v>Feb</v>
      </c>
    </row>
    <row r="4331" spans="1:6" x14ac:dyDescent="0.4">
      <c r="A4331" s="19">
        <f>Électricité!N1416</f>
        <v>43524</v>
      </c>
      <c r="B4331" s="18">
        <f>Électricité!O1416</f>
        <v>0.33333333333333337</v>
      </c>
      <c r="C4331" s="17">
        <f>Électricité!P1416</f>
        <v>0</v>
      </c>
      <c r="D4331" s="17">
        <f>Électricité!S1416</f>
        <v>0</v>
      </c>
      <c r="E4331" s="24" t="str">
        <f t="shared" si="137"/>
        <v>02/28/2019 08:00:00 AM</v>
      </c>
      <c r="F4331" s="23" t="str">
        <f t="shared" si="138"/>
        <v>Feb</v>
      </c>
    </row>
    <row r="4332" spans="1:6" x14ac:dyDescent="0.4">
      <c r="A4332" s="19">
        <f>Électricité!N1417</f>
        <v>43524</v>
      </c>
      <c r="B4332" s="18">
        <f>Électricité!O1417</f>
        <v>0.375</v>
      </c>
      <c r="C4332" s="17">
        <f>Électricité!P1417</f>
        <v>0</v>
      </c>
      <c r="D4332" s="17">
        <f>Électricité!S1417</f>
        <v>0</v>
      </c>
      <c r="E4332" s="24" t="str">
        <f t="shared" si="137"/>
        <v>02/28/2019 09:00:00 AM</v>
      </c>
      <c r="F4332" s="23" t="str">
        <f t="shared" si="138"/>
        <v>Feb</v>
      </c>
    </row>
    <row r="4333" spans="1:6" x14ac:dyDescent="0.4">
      <c r="A4333" s="19">
        <f>Électricité!N1418</f>
        <v>43524</v>
      </c>
      <c r="B4333" s="18">
        <f>Électricité!O1418</f>
        <v>0.41666666666666669</v>
      </c>
      <c r="C4333" s="17">
        <f>Électricité!P1418</f>
        <v>0</v>
      </c>
      <c r="D4333" s="17">
        <f>Électricité!S1418</f>
        <v>0</v>
      </c>
      <c r="E4333" s="24" t="str">
        <f t="shared" si="137"/>
        <v>02/28/2019 10:00:00 AM</v>
      </c>
      <c r="F4333" s="23" t="str">
        <f t="shared" si="138"/>
        <v>Feb</v>
      </c>
    </row>
    <row r="4334" spans="1:6" x14ac:dyDescent="0.4">
      <c r="A4334" s="19">
        <f>Électricité!N1419</f>
        <v>43524</v>
      </c>
      <c r="B4334" s="18">
        <f>Électricité!O1419</f>
        <v>0.45833333333333337</v>
      </c>
      <c r="C4334" s="17">
        <f>Électricité!P1419</f>
        <v>0</v>
      </c>
      <c r="D4334" s="17">
        <f>Électricité!S1419</f>
        <v>0</v>
      </c>
      <c r="E4334" s="24" t="str">
        <f t="shared" si="137"/>
        <v>02/28/2019 11:00:00 AM</v>
      </c>
      <c r="F4334" s="23" t="str">
        <f t="shared" si="138"/>
        <v>Feb</v>
      </c>
    </row>
    <row r="4335" spans="1:6" x14ac:dyDescent="0.4">
      <c r="A4335" s="19">
        <f>Électricité!N1420</f>
        <v>43524</v>
      </c>
      <c r="B4335" s="18">
        <f>Électricité!O1420</f>
        <v>0.50000000000000011</v>
      </c>
      <c r="C4335" s="17">
        <f>Électricité!P1420</f>
        <v>0</v>
      </c>
      <c r="D4335" s="17">
        <f>Électricité!S1420</f>
        <v>0</v>
      </c>
      <c r="E4335" s="24" t="str">
        <f t="shared" si="137"/>
        <v>02/28/2019 12:00:00 PM</v>
      </c>
      <c r="F4335" s="23" t="str">
        <f t="shared" si="138"/>
        <v>Feb</v>
      </c>
    </row>
    <row r="4336" spans="1:6" x14ac:dyDescent="0.4">
      <c r="A4336" s="19">
        <f>Électricité!N1421</f>
        <v>43524</v>
      </c>
      <c r="B4336" s="18">
        <f>Électricité!O1421</f>
        <v>0.54166666666666674</v>
      </c>
      <c r="C4336" s="17">
        <f>Électricité!P1421</f>
        <v>0</v>
      </c>
      <c r="D4336" s="17">
        <f>Électricité!S1421</f>
        <v>0</v>
      </c>
      <c r="E4336" s="24" t="str">
        <f t="shared" si="137"/>
        <v>02/28/2019 01:00:00 PM</v>
      </c>
      <c r="F4336" s="23" t="str">
        <f t="shared" si="138"/>
        <v>Feb</v>
      </c>
    </row>
    <row r="4337" spans="1:6" x14ac:dyDescent="0.4">
      <c r="A4337" s="19">
        <f>Électricité!N1422</f>
        <v>43524</v>
      </c>
      <c r="B4337" s="18">
        <f>Électricité!O1422</f>
        <v>0.58333333333333337</v>
      </c>
      <c r="C4337" s="17">
        <f>Électricité!P1422</f>
        <v>0</v>
      </c>
      <c r="D4337" s="17">
        <f>Électricité!S1422</f>
        <v>0</v>
      </c>
      <c r="E4337" s="24" t="str">
        <f t="shared" si="137"/>
        <v>02/28/2019 02:00:00 PM</v>
      </c>
      <c r="F4337" s="23" t="str">
        <f t="shared" si="138"/>
        <v>Feb</v>
      </c>
    </row>
    <row r="4338" spans="1:6" x14ac:dyDescent="0.4">
      <c r="A4338" s="19">
        <f>Électricité!N1423</f>
        <v>43524</v>
      </c>
      <c r="B4338" s="18">
        <f>Électricité!O1423</f>
        <v>0.62500000000000011</v>
      </c>
      <c r="C4338" s="17">
        <f>Électricité!P1423</f>
        <v>0</v>
      </c>
      <c r="D4338" s="17">
        <f>Électricité!S1423</f>
        <v>0</v>
      </c>
      <c r="E4338" s="24" t="str">
        <f t="shared" si="137"/>
        <v>02/28/2019 03:00:00 PM</v>
      </c>
      <c r="F4338" s="23" t="str">
        <f t="shared" si="138"/>
        <v>Feb</v>
      </c>
    </row>
    <row r="4339" spans="1:6" x14ac:dyDescent="0.4">
      <c r="A4339" s="19">
        <f>Électricité!N1424</f>
        <v>43524</v>
      </c>
      <c r="B4339" s="18">
        <f>Électricité!O1424</f>
        <v>0.66666666666666674</v>
      </c>
      <c r="C4339" s="17">
        <f>Électricité!P1424</f>
        <v>0</v>
      </c>
      <c r="D4339" s="17">
        <f>Électricité!S1424</f>
        <v>0</v>
      </c>
      <c r="E4339" s="24" t="str">
        <f t="shared" si="137"/>
        <v>02/28/2019 04:00:00 PM</v>
      </c>
      <c r="F4339" s="23" t="str">
        <f t="shared" si="138"/>
        <v>Feb</v>
      </c>
    </row>
    <row r="4340" spans="1:6" x14ac:dyDescent="0.4">
      <c r="A4340" s="19">
        <f>Électricité!N1425</f>
        <v>43524</v>
      </c>
      <c r="B4340" s="18">
        <f>Électricité!O1425</f>
        <v>0.70833333333333337</v>
      </c>
      <c r="C4340" s="17">
        <f>Électricité!P1425</f>
        <v>0</v>
      </c>
      <c r="D4340" s="17">
        <f>Électricité!S1425</f>
        <v>0</v>
      </c>
      <c r="E4340" s="24" t="str">
        <f t="shared" ref="E4340:E4403" si="139">CONCATENATE(TEXT(A4340,"mm/dd/yyyy")," ",TEXT(B4340,"hh:mm:ss AM/PM"))</f>
        <v>02/28/2019 05:00:00 PM</v>
      </c>
      <c r="F4340" s="23" t="str">
        <f t="shared" si="138"/>
        <v>Feb</v>
      </c>
    </row>
    <row r="4341" spans="1:6" x14ac:dyDescent="0.4">
      <c r="A4341" s="19">
        <f>Électricité!N1426</f>
        <v>43524</v>
      </c>
      <c r="B4341" s="18">
        <f>Électricité!O1426</f>
        <v>0.75000000000000011</v>
      </c>
      <c r="C4341" s="17">
        <f>Électricité!P1426</f>
        <v>0</v>
      </c>
      <c r="D4341" s="17">
        <f>Électricité!S1426</f>
        <v>0</v>
      </c>
      <c r="E4341" s="24" t="str">
        <f t="shared" si="139"/>
        <v>02/28/2019 06:00:00 PM</v>
      </c>
      <c r="F4341" s="23" t="str">
        <f t="shared" si="138"/>
        <v>Feb</v>
      </c>
    </row>
    <row r="4342" spans="1:6" x14ac:dyDescent="0.4">
      <c r="A4342" s="19">
        <f>Électricité!N1427</f>
        <v>43524</v>
      </c>
      <c r="B4342" s="18">
        <f>Électricité!O1427</f>
        <v>0.79166666666666674</v>
      </c>
      <c r="C4342" s="17">
        <f>Électricité!P1427</f>
        <v>0</v>
      </c>
      <c r="D4342" s="17">
        <f>Électricité!S1427</f>
        <v>0</v>
      </c>
      <c r="E4342" s="24" t="str">
        <f t="shared" si="139"/>
        <v>02/28/2019 07:00:00 PM</v>
      </c>
      <c r="F4342" s="23" t="str">
        <f t="shared" si="138"/>
        <v>Feb</v>
      </c>
    </row>
    <row r="4343" spans="1:6" x14ac:dyDescent="0.4">
      <c r="A4343" s="19">
        <f>Électricité!N1428</f>
        <v>43524</v>
      </c>
      <c r="B4343" s="18">
        <f>Électricité!O1428</f>
        <v>0.83333333333333337</v>
      </c>
      <c r="C4343" s="17">
        <f>Électricité!P1428</f>
        <v>0</v>
      </c>
      <c r="D4343" s="17">
        <f>Électricité!S1428</f>
        <v>0</v>
      </c>
      <c r="E4343" s="24" t="str">
        <f t="shared" si="139"/>
        <v>02/28/2019 08:00:00 PM</v>
      </c>
      <c r="F4343" s="23" t="str">
        <f t="shared" si="138"/>
        <v>Feb</v>
      </c>
    </row>
    <row r="4344" spans="1:6" x14ac:dyDescent="0.4">
      <c r="A4344" s="19">
        <f>Électricité!N1429</f>
        <v>43524</v>
      </c>
      <c r="B4344" s="18">
        <f>Électricité!O1429</f>
        <v>0.87500000000000011</v>
      </c>
      <c r="C4344" s="17">
        <f>Électricité!P1429</f>
        <v>0</v>
      </c>
      <c r="D4344" s="17">
        <f>Électricité!S1429</f>
        <v>0</v>
      </c>
      <c r="E4344" s="24" t="str">
        <f t="shared" si="139"/>
        <v>02/28/2019 09:00:00 PM</v>
      </c>
      <c r="F4344" s="23" t="str">
        <f t="shared" si="138"/>
        <v>Feb</v>
      </c>
    </row>
    <row r="4345" spans="1:6" x14ac:dyDescent="0.4">
      <c r="A4345" s="19">
        <f>Électricité!N1430</f>
        <v>43524</v>
      </c>
      <c r="B4345" s="18">
        <f>Électricité!O1430</f>
        <v>0.91666666666666674</v>
      </c>
      <c r="C4345" s="17">
        <f>Électricité!P1430</f>
        <v>0</v>
      </c>
      <c r="D4345" s="17">
        <f>Électricité!S1430</f>
        <v>0</v>
      </c>
      <c r="E4345" s="24" t="str">
        <f t="shared" si="139"/>
        <v>02/28/2019 10:00:00 PM</v>
      </c>
      <c r="F4345" s="23" t="str">
        <f t="shared" si="138"/>
        <v>Feb</v>
      </c>
    </row>
    <row r="4346" spans="1:6" x14ac:dyDescent="0.4">
      <c r="A4346" s="19">
        <f>Électricité!N1431</f>
        <v>43524</v>
      </c>
      <c r="B4346" s="18">
        <f>Électricité!O1431</f>
        <v>0.95833333333333337</v>
      </c>
      <c r="C4346" s="17">
        <f>Électricité!P1431</f>
        <v>0</v>
      </c>
      <c r="D4346" s="17">
        <f>Électricité!S1431</f>
        <v>0</v>
      </c>
      <c r="E4346" s="24" t="str">
        <f t="shared" si="139"/>
        <v>02/28/2019 11:00:00 PM</v>
      </c>
      <c r="F4346" s="23" t="str">
        <f t="shared" si="138"/>
        <v>Feb</v>
      </c>
    </row>
    <row r="4347" spans="1:6" x14ac:dyDescent="0.4">
      <c r="A4347" s="19">
        <f>Électricité!N1432</f>
        <v>43525</v>
      </c>
      <c r="B4347" s="18">
        <f>Électricité!O1432</f>
        <v>3.1225022567582528E-17</v>
      </c>
      <c r="C4347" s="17">
        <f>Électricité!P1432</f>
        <v>0</v>
      </c>
      <c r="D4347" s="17">
        <f>Électricité!S1432</f>
        <v>0</v>
      </c>
      <c r="E4347" s="24" t="str">
        <f t="shared" si="139"/>
        <v>03/01/2019 12:00:00 AM</v>
      </c>
      <c r="F4347" s="23" t="str">
        <f t="shared" si="138"/>
        <v>Mar</v>
      </c>
    </row>
    <row r="4348" spans="1:6" x14ac:dyDescent="0.4">
      <c r="A4348" s="19">
        <f>Électricité!N1433</f>
        <v>43525</v>
      </c>
      <c r="B4348" s="18">
        <f>Électricité!O1433</f>
        <v>4.1666666666666699E-2</v>
      </c>
      <c r="C4348" s="17">
        <f>Électricité!P1433</f>
        <v>0</v>
      </c>
      <c r="D4348" s="17">
        <f>Électricité!S1433</f>
        <v>0</v>
      </c>
      <c r="E4348" s="24" t="str">
        <f t="shared" si="139"/>
        <v>03/01/2019 01:00:00 AM</v>
      </c>
      <c r="F4348" s="23" t="str">
        <f t="shared" si="138"/>
        <v>Mar</v>
      </c>
    </row>
    <row r="4349" spans="1:6" x14ac:dyDescent="0.4">
      <c r="A4349" s="19">
        <f>Électricité!N1434</f>
        <v>43525</v>
      </c>
      <c r="B4349" s="18">
        <f>Électricité!O1434</f>
        <v>8.333333333333337E-2</v>
      </c>
      <c r="C4349" s="17">
        <f>Électricité!P1434</f>
        <v>0</v>
      </c>
      <c r="D4349" s="17">
        <f>Électricité!S1434</f>
        <v>0</v>
      </c>
      <c r="E4349" s="24" t="str">
        <f t="shared" si="139"/>
        <v>03/01/2019 02:00:00 AM</v>
      </c>
      <c r="F4349" s="23" t="str">
        <f t="shared" si="138"/>
        <v>Mar</v>
      </c>
    </row>
    <row r="4350" spans="1:6" x14ac:dyDescent="0.4">
      <c r="A4350" s="19">
        <f>Électricité!N1435</f>
        <v>43525</v>
      </c>
      <c r="B4350" s="18">
        <f>Électricité!O1435</f>
        <v>0.12500000000000006</v>
      </c>
      <c r="C4350" s="17">
        <f>Électricité!P1435</f>
        <v>0</v>
      </c>
      <c r="D4350" s="17">
        <f>Électricité!S1435</f>
        <v>0</v>
      </c>
      <c r="E4350" s="24" t="str">
        <f t="shared" si="139"/>
        <v>03/01/2019 03:00:00 AM</v>
      </c>
      <c r="F4350" s="23" t="str">
        <f t="shared" si="138"/>
        <v>Mar</v>
      </c>
    </row>
    <row r="4351" spans="1:6" x14ac:dyDescent="0.4">
      <c r="A4351" s="19">
        <f>Électricité!N1436</f>
        <v>43525</v>
      </c>
      <c r="B4351" s="18">
        <f>Électricité!O1436</f>
        <v>0.16666666666666669</v>
      </c>
      <c r="C4351" s="17">
        <f>Électricité!P1436</f>
        <v>0</v>
      </c>
      <c r="D4351" s="17">
        <f>Électricité!S1436</f>
        <v>0</v>
      </c>
      <c r="E4351" s="24" t="str">
        <f t="shared" si="139"/>
        <v>03/01/2019 04:00:00 AM</v>
      </c>
      <c r="F4351" s="23" t="str">
        <f t="shared" si="138"/>
        <v>Mar</v>
      </c>
    </row>
    <row r="4352" spans="1:6" x14ac:dyDescent="0.4">
      <c r="A4352" s="19">
        <f>Électricité!N1437</f>
        <v>43525</v>
      </c>
      <c r="B4352" s="18">
        <f>Électricité!O1437</f>
        <v>0.20833333333333337</v>
      </c>
      <c r="C4352" s="17">
        <f>Électricité!P1437</f>
        <v>0</v>
      </c>
      <c r="D4352" s="17">
        <f>Électricité!S1437</f>
        <v>0</v>
      </c>
      <c r="E4352" s="24" t="str">
        <f t="shared" si="139"/>
        <v>03/01/2019 05:00:00 AM</v>
      </c>
      <c r="F4352" s="23" t="str">
        <f t="shared" si="138"/>
        <v>Mar</v>
      </c>
    </row>
    <row r="4353" spans="1:6" x14ac:dyDescent="0.4">
      <c r="A4353" s="19">
        <f>Électricité!N1438</f>
        <v>43525</v>
      </c>
      <c r="B4353" s="18">
        <f>Électricité!O1438</f>
        <v>0.25</v>
      </c>
      <c r="C4353" s="17">
        <f>Électricité!P1438</f>
        <v>0</v>
      </c>
      <c r="D4353" s="17">
        <f>Électricité!S1438</f>
        <v>0</v>
      </c>
      <c r="E4353" s="24" t="str">
        <f t="shared" si="139"/>
        <v>03/01/2019 06:00:00 AM</v>
      </c>
      <c r="F4353" s="23" t="str">
        <f t="shared" si="138"/>
        <v>Mar</v>
      </c>
    </row>
    <row r="4354" spans="1:6" x14ac:dyDescent="0.4">
      <c r="A4354" s="19">
        <f>Électricité!N1439</f>
        <v>43525</v>
      </c>
      <c r="B4354" s="18">
        <f>Électricité!O1439</f>
        <v>0.29166666666666669</v>
      </c>
      <c r="C4354" s="17">
        <f>Électricité!P1439</f>
        <v>0</v>
      </c>
      <c r="D4354" s="17">
        <f>Électricité!S1439</f>
        <v>0</v>
      </c>
      <c r="E4354" s="24" t="str">
        <f t="shared" si="139"/>
        <v>03/01/2019 07:00:00 AM</v>
      </c>
      <c r="F4354" s="23" t="str">
        <f t="shared" si="138"/>
        <v>Mar</v>
      </c>
    </row>
    <row r="4355" spans="1:6" x14ac:dyDescent="0.4">
      <c r="A4355" s="19">
        <f>Électricité!N1440</f>
        <v>43525</v>
      </c>
      <c r="B4355" s="18">
        <f>Électricité!O1440</f>
        <v>0.33333333333333337</v>
      </c>
      <c r="C4355" s="17">
        <f>Électricité!P1440</f>
        <v>0</v>
      </c>
      <c r="D4355" s="17">
        <f>Électricité!S1440</f>
        <v>0</v>
      </c>
      <c r="E4355" s="24" t="str">
        <f t="shared" si="139"/>
        <v>03/01/2019 08:00:00 AM</v>
      </c>
      <c r="F4355" s="23" t="str">
        <f t="shared" ref="F4355:F4418" si="140">TEXT(A4355,"mmm")</f>
        <v>Mar</v>
      </c>
    </row>
    <row r="4356" spans="1:6" x14ac:dyDescent="0.4">
      <c r="A4356" s="19">
        <f>Électricité!N1441</f>
        <v>43525</v>
      </c>
      <c r="B4356" s="18">
        <f>Électricité!O1441</f>
        <v>0.375</v>
      </c>
      <c r="C4356" s="17">
        <f>Électricité!P1441</f>
        <v>0</v>
      </c>
      <c r="D4356" s="17">
        <f>Électricité!S1441</f>
        <v>0</v>
      </c>
      <c r="E4356" s="24" t="str">
        <f t="shared" si="139"/>
        <v>03/01/2019 09:00:00 AM</v>
      </c>
      <c r="F4356" s="23" t="str">
        <f t="shared" si="140"/>
        <v>Mar</v>
      </c>
    </row>
    <row r="4357" spans="1:6" x14ac:dyDescent="0.4">
      <c r="A4357" s="19">
        <f>Électricité!N1442</f>
        <v>43525</v>
      </c>
      <c r="B4357" s="18">
        <f>Électricité!O1442</f>
        <v>0.41666666666666669</v>
      </c>
      <c r="C4357" s="17">
        <f>Électricité!P1442</f>
        <v>0</v>
      </c>
      <c r="D4357" s="17">
        <f>Électricité!S1442</f>
        <v>0</v>
      </c>
      <c r="E4357" s="24" t="str">
        <f t="shared" si="139"/>
        <v>03/01/2019 10:00:00 AM</v>
      </c>
      <c r="F4357" s="23" t="str">
        <f t="shared" si="140"/>
        <v>Mar</v>
      </c>
    </row>
    <row r="4358" spans="1:6" x14ac:dyDescent="0.4">
      <c r="A4358" s="19">
        <f>Électricité!N1443</f>
        <v>43525</v>
      </c>
      <c r="B4358" s="18">
        <f>Électricité!O1443</f>
        <v>0.45833333333333337</v>
      </c>
      <c r="C4358" s="17">
        <f>Électricité!P1443</f>
        <v>0</v>
      </c>
      <c r="D4358" s="17">
        <f>Électricité!S1443</f>
        <v>0</v>
      </c>
      <c r="E4358" s="24" t="str">
        <f t="shared" si="139"/>
        <v>03/01/2019 11:00:00 AM</v>
      </c>
      <c r="F4358" s="23" t="str">
        <f t="shared" si="140"/>
        <v>Mar</v>
      </c>
    </row>
    <row r="4359" spans="1:6" x14ac:dyDescent="0.4">
      <c r="A4359" s="19">
        <f>Électricité!N1444</f>
        <v>43525</v>
      </c>
      <c r="B4359" s="18">
        <f>Électricité!O1444</f>
        <v>0.50000000000000011</v>
      </c>
      <c r="C4359" s="17">
        <f>Électricité!P1444</f>
        <v>0</v>
      </c>
      <c r="D4359" s="17">
        <f>Électricité!S1444</f>
        <v>0</v>
      </c>
      <c r="E4359" s="24" t="str">
        <f t="shared" si="139"/>
        <v>03/01/2019 12:00:00 PM</v>
      </c>
      <c r="F4359" s="23" t="str">
        <f t="shared" si="140"/>
        <v>Mar</v>
      </c>
    </row>
    <row r="4360" spans="1:6" x14ac:dyDescent="0.4">
      <c r="A4360" s="19">
        <f>Électricité!N1445</f>
        <v>43525</v>
      </c>
      <c r="B4360" s="18">
        <f>Électricité!O1445</f>
        <v>0.54166666666666674</v>
      </c>
      <c r="C4360" s="17">
        <f>Électricité!P1445</f>
        <v>0</v>
      </c>
      <c r="D4360" s="17">
        <f>Électricité!S1445</f>
        <v>0</v>
      </c>
      <c r="E4360" s="24" t="str">
        <f t="shared" si="139"/>
        <v>03/01/2019 01:00:00 PM</v>
      </c>
      <c r="F4360" s="23" t="str">
        <f t="shared" si="140"/>
        <v>Mar</v>
      </c>
    </row>
    <row r="4361" spans="1:6" x14ac:dyDescent="0.4">
      <c r="A4361" s="19">
        <f>Électricité!N1446</f>
        <v>43525</v>
      </c>
      <c r="B4361" s="18">
        <f>Électricité!O1446</f>
        <v>0.58333333333333337</v>
      </c>
      <c r="C4361" s="17">
        <f>Électricité!P1446</f>
        <v>0</v>
      </c>
      <c r="D4361" s="17">
        <f>Électricité!S1446</f>
        <v>0</v>
      </c>
      <c r="E4361" s="24" t="str">
        <f t="shared" si="139"/>
        <v>03/01/2019 02:00:00 PM</v>
      </c>
      <c r="F4361" s="23" t="str">
        <f t="shared" si="140"/>
        <v>Mar</v>
      </c>
    </row>
    <row r="4362" spans="1:6" x14ac:dyDescent="0.4">
      <c r="A4362" s="19">
        <f>Électricité!N1447</f>
        <v>43525</v>
      </c>
      <c r="B4362" s="18">
        <f>Électricité!O1447</f>
        <v>0.62500000000000011</v>
      </c>
      <c r="C4362" s="17">
        <f>Électricité!P1447</f>
        <v>0</v>
      </c>
      <c r="D4362" s="17">
        <f>Électricité!S1447</f>
        <v>0</v>
      </c>
      <c r="E4362" s="24" t="str">
        <f t="shared" si="139"/>
        <v>03/01/2019 03:00:00 PM</v>
      </c>
      <c r="F4362" s="23" t="str">
        <f t="shared" si="140"/>
        <v>Mar</v>
      </c>
    </row>
    <row r="4363" spans="1:6" x14ac:dyDescent="0.4">
      <c r="A4363" s="19">
        <f>Électricité!N1448</f>
        <v>43525</v>
      </c>
      <c r="B4363" s="18">
        <f>Électricité!O1448</f>
        <v>0.66666666666666674</v>
      </c>
      <c r="C4363" s="17">
        <f>Électricité!P1448</f>
        <v>0</v>
      </c>
      <c r="D4363" s="17">
        <f>Électricité!S1448</f>
        <v>0</v>
      </c>
      <c r="E4363" s="24" t="str">
        <f t="shared" si="139"/>
        <v>03/01/2019 04:00:00 PM</v>
      </c>
      <c r="F4363" s="23" t="str">
        <f t="shared" si="140"/>
        <v>Mar</v>
      </c>
    </row>
    <row r="4364" spans="1:6" x14ac:dyDescent="0.4">
      <c r="A4364" s="19">
        <f>Électricité!N1449</f>
        <v>43525</v>
      </c>
      <c r="B4364" s="18">
        <f>Électricité!O1449</f>
        <v>0.70833333333333337</v>
      </c>
      <c r="C4364" s="17">
        <f>Électricité!P1449</f>
        <v>0</v>
      </c>
      <c r="D4364" s="17">
        <f>Électricité!S1449</f>
        <v>0</v>
      </c>
      <c r="E4364" s="24" t="str">
        <f t="shared" si="139"/>
        <v>03/01/2019 05:00:00 PM</v>
      </c>
      <c r="F4364" s="23" t="str">
        <f t="shared" si="140"/>
        <v>Mar</v>
      </c>
    </row>
    <row r="4365" spans="1:6" x14ac:dyDescent="0.4">
      <c r="A4365" s="19">
        <f>Électricité!N1450</f>
        <v>43525</v>
      </c>
      <c r="B4365" s="18">
        <f>Électricité!O1450</f>
        <v>0.75000000000000011</v>
      </c>
      <c r="C4365" s="17">
        <f>Électricité!P1450</f>
        <v>0</v>
      </c>
      <c r="D4365" s="17">
        <f>Électricité!S1450</f>
        <v>0</v>
      </c>
      <c r="E4365" s="24" t="str">
        <f t="shared" si="139"/>
        <v>03/01/2019 06:00:00 PM</v>
      </c>
      <c r="F4365" s="23" t="str">
        <f t="shared" si="140"/>
        <v>Mar</v>
      </c>
    </row>
    <row r="4366" spans="1:6" x14ac:dyDescent="0.4">
      <c r="A4366" s="19">
        <f>Électricité!N1451</f>
        <v>43525</v>
      </c>
      <c r="B4366" s="18">
        <f>Électricité!O1451</f>
        <v>0.79166666666666674</v>
      </c>
      <c r="C4366" s="17">
        <f>Électricité!P1451</f>
        <v>0</v>
      </c>
      <c r="D4366" s="17">
        <f>Électricité!S1451</f>
        <v>0</v>
      </c>
      <c r="E4366" s="24" t="str">
        <f t="shared" si="139"/>
        <v>03/01/2019 07:00:00 PM</v>
      </c>
      <c r="F4366" s="23" t="str">
        <f t="shared" si="140"/>
        <v>Mar</v>
      </c>
    </row>
    <row r="4367" spans="1:6" x14ac:dyDescent="0.4">
      <c r="A4367" s="19">
        <f>Électricité!N1452</f>
        <v>43525</v>
      </c>
      <c r="B4367" s="18">
        <f>Électricité!O1452</f>
        <v>0.83333333333333337</v>
      </c>
      <c r="C4367" s="17">
        <f>Électricité!P1452</f>
        <v>0</v>
      </c>
      <c r="D4367" s="17">
        <f>Électricité!S1452</f>
        <v>0</v>
      </c>
      <c r="E4367" s="24" t="str">
        <f t="shared" si="139"/>
        <v>03/01/2019 08:00:00 PM</v>
      </c>
      <c r="F4367" s="23" t="str">
        <f t="shared" si="140"/>
        <v>Mar</v>
      </c>
    </row>
    <row r="4368" spans="1:6" x14ac:dyDescent="0.4">
      <c r="A4368" s="19">
        <f>Électricité!N1453</f>
        <v>43525</v>
      </c>
      <c r="B4368" s="18">
        <f>Électricité!O1453</f>
        <v>0.87500000000000011</v>
      </c>
      <c r="C4368" s="17">
        <f>Électricité!P1453</f>
        <v>0</v>
      </c>
      <c r="D4368" s="17">
        <f>Électricité!S1453</f>
        <v>0</v>
      </c>
      <c r="E4368" s="24" t="str">
        <f t="shared" si="139"/>
        <v>03/01/2019 09:00:00 PM</v>
      </c>
      <c r="F4368" s="23" t="str">
        <f t="shared" si="140"/>
        <v>Mar</v>
      </c>
    </row>
    <row r="4369" spans="1:6" x14ac:dyDescent="0.4">
      <c r="A4369" s="19">
        <f>Électricité!N1454</f>
        <v>43525</v>
      </c>
      <c r="B4369" s="18">
        <f>Électricité!O1454</f>
        <v>0.91666666666666674</v>
      </c>
      <c r="C4369" s="17">
        <f>Électricité!P1454</f>
        <v>0</v>
      </c>
      <c r="D4369" s="17">
        <f>Électricité!S1454</f>
        <v>0</v>
      </c>
      <c r="E4369" s="24" t="str">
        <f t="shared" si="139"/>
        <v>03/01/2019 10:00:00 PM</v>
      </c>
      <c r="F4369" s="23" t="str">
        <f t="shared" si="140"/>
        <v>Mar</v>
      </c>
    </row>
    <row r="4370" spans="1:6" x14ac:dyDescent="0.4">
      <c r="A4370" s="19">
        <f>Électricité!N1455</f>
        <v>43525</v>
      </c>
      <c r="B4370" s="18">
        <f>Électricité!O1455</f>
        <v>0.95833333333333337</v>
      </c>
      <c r="C4370" s="17">
        <f>Électricité!P1455</f>
        <v>0</v>
      </c>
      <c r="D4370" s="17">
        <f>Électricité!S1455</f>
        <v>0</v>
      </c>
      <c r="E4370" s="24" t="str">
        <f t="shared" si="139"/>
        <v>03/01/2019 11:00:00 PM</v>
      </c>
      <c r="F4370" s="23" t="str">
        <f t="shared" si="140"/>
        <v>Mar</v>
      </c>
    </row>
    <row r="4371" spans="1:6" x14ac:dyDescent="0.4">
      <c r="A4371" s="19">
        <f>Électricité!N1456</f>
        <v>43526</v>
      </c>
      <c r="B4371" s="18">
        <f>Électricité!O1456</f>
        <v>3.1225022567582528E-17</v>
      </c>
      <c r="C4371" s="17">
        <f>Électricité!P1456</f>
        <v>0</v>
      </c>
      <c r="D4371" s="17">
        <f>Électricité!S1456</f>
        <v>0</v>
      </c>
      <c r="E4371" s="24" t="str">
        <f t="shared" si="139"/>
        <v>03/02/2019 12:00:00 AM</v>
      </c>
      <c r="F4371" s="23" t="str">
        <f t="shared" si="140"/>
        <v>Mar</v>
      </c>
    </row>
    <row r="4372" spans="1:6" x14ac:dyDescent="0.4">
      <c r="A4372" s="19">
        <f>Électricité!N1457</f>
        <v>43526</v>
      </c>
      <c r="B4372" s="18">
        <f>Électricité!O1457</f>
        <v>4.1666666666666699E-2</v>
      </c>
      <c r="C4372" s="17">
        <f>Électricité!P1457</f>
        <v>0</v>
      </c>
      <c r="D4372" s="17">
        <f>Électricité!S1457</f>
        <v>0</v>
      </c>
      <c r="E4372" s="24" t="str">
        <f t="shared" si="139"/>
        <v>03/02/2019 01:00:00 AM</v>
      </c>
      <c r="F4372" s="23" t="str">
        <f t="shared" si="140"/>
        <v>Mar</v>
      </c>
    </row>
    <row r="4373" spans="1:6" x14ac:dyDescent="0.4">
      <c r="A4373" s="19">
        <f>Électricité!N1458</f>
        <v>43526</v>
      </c>
      <c r="B4373" s="18">
        <f>Électricité!O1458</f>
        <v>8.333333333333337E-2</v>
      </c>
      <c r="C4373" s="17">
        <f>Électricité!P1458</f>
        <v>0</v>
      </c>
      <c r="D4373" s="17">
        <f>Électricité!S1458</f>
        <v>0</v>
      </c>
      <c r="E4373" s="24" t="str">
        <f t="shared" si="139"/>
        <v>03/02/2019 02:00:00 AM</v>
      </c>
      <c r="F4373" s="23" t="str">
        <f t="shared" si="140"/>
        <v>Mar</v>
      </c>
    </row>
    <row r="4374" spans="1:6" x14ac:dyDescent="0.4">
      <c r="A4374" s="19">
        <f>Électricité!N1459</f>
        <v>43526</v>
      </c>
      <c r="B4374" s="18">
        <f>Électricité!O1459</f>
        <v>0.12500000000000006</v>
      </c>
      <c r="C4374" s="17">
        <f>Électricité!P1459</f>
        <v>0</v>
      </c>
      <c r="D4374" s="17">
        <f>Électricité!S1459</f>
        <v>0</v>
      </c>
      <c r="E4374" s="24" t="str">
        <f t="shared" si="139"/>
        <v>03/02/2019 03:00:00 AM</v>
      </c>
      <c r="F4374" s="23" t="str">
        <f t="shared" si="140"/>
        <v>Mar</v>
      </c>
    </row>
    <row r="4375" spans="1:6" x14ac:dyDescent="0.4">
      <c r="A4375" s="19">
        <f>Électricité!N1460</f>
        <v>43526</v>
      </c>
      <c r="B4375" s="18">
        <f>Électricité!O1460</f>
        <v>0.16666666666666669</v>
      </c>
      <c r="C4375" s="17">
        <f>Électricité!P1460</f>
        <v>0</v>
      </c>
      <c r="D4375" s="17">
        <f>Électricité!S1460</f>
        <v>0</v>
      </c>
      <c r="E4375" s="24" t="str">
        <f t="shared" si="139"/>
        <v>03/02/2019 04:00:00 AM</v>
      </c>
      <c r="F4375" s="23" t="str">
        <f t="shared" si="140"/>
        <v>Mar</v>
      </c>
    </row>
    <row r="4376" spans="1:6" x14ac:dyDescent="0.4">
      <c r="A4376" s="19">
        <f>Électricité!N1461</f>
        <v>43526</v>
      </c>
      <c r="B4376" s="18">
        <f>Électricité!O1461</f>
        <v>0.20833333333333337</v>
      </c>
      <c r="C4376" s="17">
        <f>Électricité!P1461</f>
        <v>0</v>
      </c>
      <c r="D4376" s="17">
        <f>Électricité!S1461</f>
        <v>0</v>
      </c>
      <c r="E4376" s="24" t="str">
        <f t="shared" si="139"/>
        <v>03/02/2019 05:00:00 AM</v>
      </c>
      <c r="F4376" s="23" t="str">
        <f t="shared" si="140"/>
        <v>Mar</v>
      </c>
    </row>
    <row r="4377" spans="1:6" x14ac:dyDescent="0.4">
      <c r="A4377" s="19">
        <f>Électricité!N1462</f>
        <v>43526</v>
      </c>
      <c r="B4377" s="18">
        <f>Électricité!O1462</f>
        <v>0.25</v>
      </c>
      <c r="C4377" s="17">
        <f>Électricité!P1462</f>
        <v>0</v>
      </c>
      <c r="D4377" s="17">
        <f>Électricité!S1462</f>
        <v>0</v>
      </c>
      <c r="E4377" s="24" t="str">
        <f t="shared" si="139"/>
        <v>03/02/2019 06:00:00 AM</v>
      </c>
      <c r="F4377" s="23" t="str">
        <f t="shared" si="140"/>
        <v>Mar</v>
      </c>
    </row>
    <row r="4378" spans="1:6" x14ac:dyDescent="0.4">
      <c r="A4378" s="19">
        <f>Électricité!N1463</f>
        <v>43526</v>
      </c>
      <c r="B4378" s="18">
        <f>Électricité!O1463</f>
        <v>0.29166666666666669</v>
      </c>
      <c r="C4378" s="17">
        <f>Électricité!P1463</f>
        <v>0</v>
      </c>
      <c r="D4378" s="17">
        <f>Électricité!S1463</f>
        <v>0</v>
      </c>
      <c r="E4378" s="24" t="str">
        <f t="shared" si="139"/>
        <v>03/02/2019 07:00:00 AM</v>
      </c>
      <c r="F4378" s="23" t="str">
        <f t="shared" si="140"/>
        <v>Mar</v>
      </c>
    </row>
    <row r="4379" spans="1:6" x14ac:dyDescent="0.4">
      <c r="A4379" s="19">
        <f>Électricité!N1464</f>
        <v>43526</v>
      </c>
      <c r="B4379" s="18">
        <f>Électricité!O1464</f>
        <v>0.33333333333333337</v>
      </c>
      <c r="C4379" s="17">
        <f>Électricité!P1464</f>
        <v>0</v>
      </c>
      <c r="D4379" s="17">
        <f>Électricité!S1464</f>
        <v>0</v>
      </c>
      <c r="E4379" s="24" t="str">
        <f t="shared" si="139"/>
        <v>03/02/2019 08:00:00 AM</v>
      </c>
      <c r="F4379" s="23" t="str">
        <f t="shared" si="140"/>
        <v>Mar</v>
      </c>
    </row>
    <row r="4380" spans="1:6" x14ac:dyDescent="0.4">
      <c r="A4380" s="19">
        <f>Électricité!N1465</f>
        <v>43526</v>
      </c>
      <c r="B4380" s="18">
        <f>Électricité!O1465</f>
        <v>0.375</v>
      </c>
      <c r="C4380" s="17">
        <f>Électricité!P1465</f>
        <v>0</v>
      </c>
      <c r="D4380" s="17">
        <f>Électricité!S1465</f>
        <v>0</v>
      </c>
      <c r="E4380" s="24" t="str">
        <f t="shared" si="139"/>
        <v>03/02/2019 09:00:00 AM</v>
      </c>
      <c r="F4380" s="23" t="str">
        <f t="shared" si="140"/>
        <v>Mar</v>
      </c>
    </row>
    <row r="4381" spans="1:6" x14ac:dyDescent="0.4">
      <c r="A4381" s="19">
        <f>Électricité!N1466</f>
        <v>43526</v>
      </c>
      <c r="B4381" s="18">
        <f>Électricité!O1466</f>
        <v>0.41666666666666669</v>
      </c>
      <c r="C4381" s="17">
        <f>Électricité!P1466</f>
        <v>0</v>
      </c>
      <c r="D4381" s="17">
        <f>Électricité!S1466</f>
        <v>0</v>
      </c>
      <c r="E4381" s="24" t="str">
        <f t="shared" si="139"/>
        <v>03/02/2019 10:00:00 AM</v>
      </c>
      <c r="F4381" s="23" t="str">
        <f t="shared" si="140"/>
        <v>Mar</v>
      </c>
    </row>
    <row r="4382" spans="1:6" x14ac:dyDescent="0.4">
      <c r="A4382" s="19">
        <f>Électricité!N1467</f>
        <v>43526</v>
      </c>
      <c r="B4382" s="18">
        <f>Électricité!O1467</f>
        <v>0.45833333333333337</v>
      </c>
      <c r="C4382" s="17">
        <f>Électricité!P1467</f>
        <v>0</v>
      </c>
      <c r="D4382" s="17">
        <f>Électricité!S1467</f>
        <v>0</v>
      </c>
      <c r="E4382" s="24" t="str">
        <f t="shared" si="139"/>
        <v>03/02/2019 11:00:00 AM</v>
      </c>
      <c r="F4382" s="23" t="str">
        <f t="shared" si="140"/>
        <v>Mar</v>
      </c>
    </row>
    <row r="4383" spans="1:6" x14ac:dyDescent="0.4">
      <c r="A4383" s="19">
        <f>Électricité!N1468</f>
        <v>43526</v>
      </c>
      <c r="B4383" s="18">
        <f>Électricité!O1468</f>
        <v>0.50000000000000011</v>
      </c>
      <c r="C4383" s="17">
        <f>Électricité!P1468</f>
        <v>0</v>
      </c>
      <c r="D4383" s="17">
        <f>Électricité!S1468</f>
        <v>0</v>
      </c>
      <c r="E4383" s="24" t="str">
        <f t="shared" si="139"/>
        <v>03/02/2019 12:00:00 PM</v>
      </c>
      <c r="F4383" s="23" t="str">
        <f t="shared" si="140"/>
        <v>Mar</v>
      </c>
    </row>
    <row r="4384" spans="1:6" x14ac:dyDescent="0.4">
      <c r="A4384" s="19">
        <f>Électricité!N1469</f>
        <v>43526</v>
      </c>
      <c r="B4384" s="18">
        <f>Électricité!O1469</f>
        <v>0.54166666666666674</v>
      </c>
      <c r="C4384" s="17">
        <f>Électricité!P1469</f>
        <v>0</v>
      </c>
      <c r="D4384" s="17">
        <f>Électricité!S1469</f>
        <v>0</v>
      </c>
      <c r="E4384" s="24" t="str">
        <f t="shared" si="139"/>
        <v>03/02/2019 01:00:00 PM</v>
      </c>
      <c r="F4384" s="23" t="str">
        <f t="shared" si="140"/>
        <v>Mar</v>
      </c>
    </row>
    <row r="4385" spans="1:6" x14ac:dyDescent="0.4">
      <c r="A4385" s="19">
        <f>Électricité!N1470</f>
        <v>43526</v>
      </c>
      <c r="B4385" s="18">
        <f>Électricité!O1470</f>
        <v>0.58333333333333337</v>
      </c>
      <c r="C4385" s="17">
        <f>Électricité!P1470</f>
        <v>0</v>
      </c>
      <c r="D4385" s="17">
        <f>Électricité!S1470</f>
        <v>0</v>
      </c>
      <c r="E4385" s="24" t="str">
        <f t="shared" si="139"/>
        <v>03/02/2019 02:00:00 PM</v>
      </c>
      <c r="F4385" s="23" t="str">
        <f t="shared" si="140"/>
        <v>Mar</v>
      </c>
    </row>
    <row r="4386" spans="1:6" x14ac:dyDescent="0.4">
      <c r="A4386" s="19">
        <f>Électricité!N1471</f>
        <v>43526</v>
      </c>
      <c r="B4386" s="18">
        <f>Électricité!O1471</f>
        <v>0.62500000000000011</v>
      </c>
      <c r="C4386" s="17">
        <f>Électricité!P1471</f>
        <v>0</v>
      </c>
      <c r="D4386" s="17">
        <f>Électricité!S1471</f>
        <v>0</v>
      </c>
      <c r="E4386" s="24" t="str">
        <f t="shared" si="139"/>
        <v>03/02/2019 03:00:00 PM</v>
      </c>
      <c r="F4386" s="23" t="str">
        <f t="shared" si="140"/>
        <v>Mar</v>
      </c>
    </row>
    <row r="4387" spans="1:6" x14ac:dyDescent="0.4">
      <c r="A4387" s="19">
        <f>Électricité!N1472</f>
        <v>43526</v>
      </c>
      <c r="B4387" s="18">
        <f>Électricité!O1472</f>
        <v>0.66666666666666674</v>
      </c>
      <c r="C4387" s="17">
        <f>Électricité!P1472</f>
        <v>0</v>
      </c>
      <c r="D4387" s="17">
        <f>Électricité!S1472</f>
        <v>0</v>
      </c>
      <c r="E4387" s="24" t="str">
        <f t="shared" si="139"/>
        <v>03/02/2019 04:00:00 PM</v>
      </c>
      <c r="F4387" s="23" t="str">
        <f t="shared" si="140"/>
        <v>Mar</v>
      </c>
    </row>
    <row r="4388" spans="1:6" x14ac:dyDescent="0.4">
      <c r="A4388" s="19">
        <f>Électricité!N1473</f>
        <v>43526</v>
      </c>
      <c r="B4388" s="18">
        <f>Électricité!O1473</f>
        <v>0.70833333333333337</v>
      </c>
      <c r="C4388" s="17">
        <f>Électricité!P1473</f>
        <v>0</v>
      </c>
      <c r="D4388" s="17">
        <f>Électricité!S1473</f>
        <v>0</v>
      </c>
      <c r="E4388" s="24" t="str">
        <f t="shared" si="139"/>
        <v>03/02/2019 05:00:00 PM</v>
      </c>
      <c r="F4388" s="23" t="str">
        <f t="shared" si="140"/>
        <v>Mar</v>
      </c>
    </row>
    <row r="4389" spans="1:6" x14ac:dyDescent="0.4">
      <c r="A4389" s="19">
        <f>Électricité!N1474</f>
        <v>43526</v>
      </c>
      <c r="B4389" s="18">
        <f>Électricité!O1474</f>
        <v>0.75000000000000011</v>
      </c>
      <c r="C4389" s="17">
        <f>Électricité!P1474</f>
        <v>0</v>
      </c>
      <c r="D4389" s="17">
        <f>Électricité!S1474</f>
        <v>0</v>
      </c>
      <c r="E4389" s="24" t="str">
        <f t="shared" si="139"/>
        <v>03/02/2019 06:00:00 PM</v>
      </c>
      <c r="F4389" s="23" t="str">
        <f t="shared" si="140"/>
        <v>Mar</v>
      </c>
    </row>
    <row r="4390" spans="1:6" x14ac:dyDescent="0.4">
      <c r="A4390" s="19">
        <f>Électricité!N1475</f>
        <v>43526</v>
      </c>
      <c r="B4390" s="18">
        <f>Électricité!O1475</f>
        <v>0.79166666666666674</v>
      </c>
      <c r="C4390" s="17">
        <f>Électricité!P1475</f>
        <v>0</v>
      </c>
      <c r="D4390" s="17">
        <f>Électricité!S1475</f>
        <v>0</v>
      </c>
      <c r="E4390" s="24" t="str">
        <f t="shared" si="139"/>
        <v>03/02/2019 07:00:00 PM</v>
      </c>
      <c r="F4390" s="23" t="str">
        <f t="shared" si="140"/>
        <v>Mar</v>
      </c>
    </row>
    <row r="4391" spans="1:6" x14ac:dyDescent="0.4">
      <c r="A4391" s="19">
        <f>Électricité!N1476</f>
        <v>43526</v>
      </c>
      <c r="B4391" s="18">
        <f>Électricité!O1476</f>
        <v>0.83333333333333337</v>
      </c>
      <c r="C4391" s="17">
        <f>Électricité!P1476</f>
        <v>0</v>
      </c>
      <c r="D4391" s="17">
        <f>Électricité!S1476</f>
        <v>0</v>
      </c>
      <c r="E4391" s="24" t="str">
        <f t="shared" si="139"/>
        <v>03/02/2019 08:00:00 PM</v>
      </c>
      <c r="F4391" s="23" t="str">
        <f t="shared" si="140"/>
        <v>Mar</v>
      </c>
    </row>
    <row r="4392" spans="1:6" x14ac:dyDescent="0.4">
      <c r="A4392" s="19">
        <f>Électricité!N1477</f>
        <v>43526</v>
      </c>
      <c r="B4392" s="18">
        <f>Électricité!O1477</f>
        <v>0.87500000000000011</v>
      </c>
      <c r="C4392" s="17">
        <f>Électricité!P1477</f>
        <v>0</v>
      </c>
      <c r="D4392" s="17">
        <f>Électricité!S1477</f>
        <v>0</v>
      </c>
      <c r="E4392" s="24" t="str">
        <f t="shared" si="139"/>
        <v>03/02/2019 09:00:00 PM</v>
      </c>
      <c r="F4392" s="23" t="str">
        <f t="shared" si="140"/>
        <v>Mar</v>
      </c>
    </row>
    <row r="4393" spans="1:6" x14ac:dyDescent="0.4">
      <c r="A4393" s="19">
        <f>Électricité!N1478</f>
        <v>43526</v>
      </c>
      <c r="B4393" s="18">
        <f>Électricité!O1478</f>
        <v>0.91666666666666674</v>
      </c>
      <c r="C4393" s="17">
        <f>Électricité!P1478</f>
        <v>0</v>
      </c>
      <c r="D4393" s="17">
        <f>Électricité!S1478</f>
        <v>0</v>
      </c>
      <c r="E4393" s="24" t="str">
        <f t="shared" si="139"/>
        <v>03/02/2019 10:00:00 PM</v>
      </c>
      <c r="F4393" s="23" t="str">
        <f t="shared" si="140"/>
        <v>Mar</v>
      </c>
    </row>
    <row r="4394" spans="1:6" x14ac:dyDescent="0.4">
      <c r="A4394" s="19">
        <f>Électricité!N1479</f>
        <v>43526</v>
      </c>
      <c r="B4394" s="18">
        <f>Électricité!O1479</f>
        <v>0.95833333333333337</v>
      </c>
      <c r="C4394" s="17">
        <f>Électricité!P1479</f>
        <v>0</v>
      </c>
      <c r="D4394" s="17">
        <f>Électricité!S1479</f>
        <v>0</v>
      </c>
      <c r="E4394" s="24" t="str">
        <f t="shared" si="139"/>
        <v>03/02/2019 11:00:00 PM</v>
      </c>
      <c r="F4394" s="23" t="str">
        <f t="shared" si="140"/>
        <v>Mar</v>
      </c>
    </row>
    <row r="4395" spans="1:6" x14ac:dyDescent="0.4">
      <c r="A4395" s="19">
        <f>Électricité!N1480</f>
        <v>43527</v>
      </c>
      <c r="B4395" s="18">
        <f>Électricité!O1480</f>
        <v>3.1225022567582528E-17</v>
      </c>
      <c r="C4395" s="17">
        <f>Électricité!P1480</f>
        <v>0</v>
      </c>
      <c r="D4395" s="17">
        <f>Électricité!S1480</f>
        <v>0</v>
      </c>
      <c r="E4395" s="24" t="str">
        <f t="shared" si="139"/>
        <v>03/03/2019 12:00:00 AM</v>
      </c>
      <c r="F4395" s="23" t="str">
        <f t="shared" si="140"/>
        <v>Mar</v>
      </c>
    </row>
    <row r="4396" spans="1:6" x14ac:dyDescent="0.4">
      <c r="A4396" s="19">
        <f>Électricité!N1481</f>
        <v>43527</v>
      </c>
      <c r="B4396" s="18">
        <f>Électricité!O1481</f>
        <v>4.1666666666666699E-2</v>
      </c>
      <c r="C4396" s="17">
        <f>Électricité!P1481</f>
        <v>0</v>
      </c>
      <c r="D4396" s="17">
        <f>Électricité!S1481</f>
        <v>0</v>
      </c>
      <c r="E4396" s="24" t="str">
        <f t="shared" si="139"/>
        <v>03/03/2019 01:00:00 AM</v>
      </c>
      <c r="F4396" s="23" t="str">
        <f t="shared" si="140"/>
        <v>Mar</v>
      </c>
    </row>
    <row r="4397" spans="1:6" x14ac:dyDescent="0.4">
      <c r="A4397" s="19">
        <f>Électricité!N1482</f>
        <v>43527</v>
      </c>
      <c r="B4397" s="18">
        <f>Électricité!O1482</f>
        <v>8.333333333333337E-2</v>
      </c>
      <c r="C4397" s="17">
        <f>Électricité!P1482</f>
        <v>0</v>
      </c>
      <c r="D4397" s="17">
        <f>Électricité!S1482</f>
        <v>0</v>
      </c>
      <c r="E4397" s="24" t="str">
        <f t="shared" si="139"/>
        <v>03/03/2019 02:00:00 AM</v>
      </c>
      <c r="F4397" s="23" t="str">
        <f t="shared" si="140"/>
        <v>Mar</v>
      </c>
    </row>
    <row r="4398" spans="1:6" x14ac:dyDescent="0.4">
      <c r="A4398" s="19">
        <f>Électricité!N1483</f>
        <v>43527</v>
      </c>
      <c r="B4398" s="18">
        <f>Électricité!O1483</f>
        <v>0.12500000000000006</v>
      </c>
      <c r="C4398" s="17">
        <f>Électricité!P1483</f>
        <v>0</v>
      </c>
      <c r="D4398" s="17">
        <f>Électricité!S1483</f>
        <v>0</v>
      </c>
      <c r="E4398" s="24" t="str">
        <f t="shared" si="139"/>
        <v>03/03/2019 03:00:00 AM</v>
      </c>
      <c r="F4398" s="23" t="str">
        <f t="shared" si="140"/>
        <v>Mar</v>
      </c>
    </row>
    <row r="4399" spans="1:6" x14ac:dyDescent="0.4">
      <c r="A4399" s="19">
        <f>Électricité!N1484</f>
        <v>43527</v>
      </c>
      <c r="B4399" s="18">
        <f>Électricité!O1484</f>
        <v>0.16666666666666669</v>
      </c>
      <c r="C4399" s="17">
        <f>Électricité!P1484</f>
        <v>0</v>
      </c>
      <c r="D4399" s="17">
        <f>Électricité!S1484</f>
        <v>0</v>
      </c>
      <c r="E4399" s="24" t="str">
        <f t="shared" si="139"/>
        <v>03/03/2019 04:00:00 AM</v>
      </c>
      <c r="F4399" s="23" t="str">
        <f t="shared" si="140"/>
        <v>Mar</v>
      </c>
    </row>
    <row r="4400" spans="1:6" x14ac:dyDescent="0.4">
      <c r="A4400" s="19">
        <f>Électricité!N1485</f>
        <v>43527</v>
      </c>
      <c r="B4400" s="18">
        <f>Électricité!O1485</f>
        <v>0.20833333333333337</v>
      </c>
      <c r="C4400" s="17">
        <f>Électricité!P1485</f>
        <v>0</v>
      </c>
      <c r="D4400" s="17">
        <f>Électricité!S1485</f>
        <v>0</v>
      </c>
      <c r="E4400" s="24" t="str">
        <f t="shared" si="139"/>
        <v>03/03/2019 05:00:00 AM</v>
      </c>
      <c r="F4400" s="23" t="str">
        <f t="shared" si="140"/>
        <v>Mar</v>
      </c>
    </row>
    <row r="4401" spans="1:6" x14ac:dyDescent="0.4">
      <c r="A4401" s="19">
        <f>Électricité!N1486</f>
        <v>43527</v>
      </c>
      <c r="B4401" s="18">
        <f>Électricité!O1486</f>
        <v>0.25</v>
      </c>
      <c r="C4401" s="17">
        <f>Électricité!P1486</f>
        <v>0</v>
      </c>
      <c r="D4401" s="17">
        <f>Électricité!S1486</f>
        <v>0</v>
      </c>
      <c r="E4401" s="24" t="str">
        <f t="shared" si="139"/>
        <v>03/03/2019 06:00:00 AM</v>
      </c>
      <c r="F4401" s="23" t="str">
        <f t="shared" si="140"/>
        <v>Mar</v>
      </c>
    </row>
    <row r="4402" spans="1:6" x14ac:dyDescent="0.4">
      <c r="A4402" s="19">
        <f>Électricité!N1487</f>
        <v>43527</v>
      </c>
      <c r="B4402" s="18">
        <f>Électricité!O1487</f>
        <v>0.29166666666666669</v>
      </c>
      <c r="C4402" s="17">
        <f>Électricité!P1487</f>
        <v>0</v>
      </c>
      <c r="D4402" s="17">
        <f>Électricité!S1487</f>
        <v>0</v>
      </c>
      <c r="E4402" s="24" t="str">
        <f t="shared" si="139"/>
        <v>03/03/2019 07:00:00 AM</v>
      </c>
      <c r="F4402" s="23" t="str">
        <f t="shared" si="140"/>
        <v>Mar</v>
      </c>
    </row>
    <row r="4403" spans="1:6" x14ac:dyDescent="0.4">
      <c r="A4403" s="19">
        <f>Électricité!N1488</f>
        <v>43527</v>
      </c>
      <c r="B4403" s="18">
        <f>Électricité!O1488</f>
        <v>0.33333333333333337</v>
      </c>
      <c r="C4403" s="17">
        <f>Électricité!P1488</f>
        <v>0</v>
      </c>
      <c r="D4403" s="17">
        <f>Électricité!S1488</f>
        <v>0</v>
      </c>
      <c r="E4403" s="24" t="str">
        <f t="shared" si="139"/>
        <v>03/03/2019 08:00:00 AM</v>
      </c>
      <c r="F4403" s="23" t="str">
        <f t="shared" si="140"/>
        <v>Mar</v>
      </c>
    </row>
    <row r="4404" spans="1:6" x14ac:dyDescent="0.4">
      <c r="A4404" s="19">
        <f>Électricité!N1489</f>
        <v>43527</v>
      </c>
      <c r="B4404" s="18">
        <f>Électricité!O1489</f>
        <v>0.375</v>
      </c>
      <c r="C4404" s="17">
        <f>Électricité!P1489</f>
        <v>0</v>
      </c>
      <c r="D4404" s="17">
        <f>Électricité!S1489</f>
        <v>0</v>
      </c>
      <c r="E4404" s="24" t="str">
        <f t="shared" ref="E4404:E4467" si="141">CONCATENATE(TEXT(A4404,"mm/dd/yyyy")," ",TEXT(B4404,"hh:mm:ss AM/PM"))</f>
        <v>03/03/2019 09:00:00 AM</v>
      </c>
      <c r="F4404" s="23" t="str">
        <f t="shared" si="140"/>
        <v>Mar</v>
      </c>
    </row>
    <row r="4405" spans="1:6" x14ac:dyDescent="0.4">
      <c r="A4405" s="19">
        <f>Électricité!N1490</f>
        <v>43527</v>
      </c>
      <c r="B4405" s="18">
        <f>Électricité!O1490</f>
        <v>0.41666666666666669</v>
      </c>
      <c r="C4405" s="17">
        <f>Électricité!P1490</f>
        <v>0</v>
      </c>
      <c r="D4405" s="17">
        <f>Électricité!S1490</f>
        <v>0</v>
      </c>
      <c r="E4405" s="24" t="str">
        <f t="shared" si="141"/>
        <v>03/03/2019 10:00:00 AM</v>
      </c>
      <c r="F4405" s="23" t="str">
        <f t="shared" si="140"/>
        <v>Mar</v>
      </c>
    </row>
    <row r="4406" spans="1:6" x14ac:dyDescent="0.4">
      <c r="A4406" s="19">
        <f>Électricité!N1491</f>
        <v>43527</v>
      </c>
      <c r="B4406" s="18">
        <f>Électricité!O1491</f>
        <v>0.45833333333333337</v>
      </c>
      <c r="C4406" s="17">
        <f>Électricité!P1491</f>
        <v>0</v>
      </c>
      <c r="D4406" s="17">
        <f>Électricité!S1491</f>
        <v>0</v>
      </c>
      <c r="E4406" s="24" t="str">
        <f t="shared" si="141"/>
        <v>03/03/2019 11:00:00 AM</v>
      </c>
      <c r="F4406" s="23" t="str">
        <f t="shared" si="140"/>
        <v>Mar</v>
      </c>
    </row>
    <row r="4407" spans="1:6" x14ac:dyDescent="0.4">
      <c r="A4407" s="19">
        <f>Électricité!N1492</f>
        <v>43527</v>
      </c>
      <c r="B4407" s="18">
        <f>Électricité!O1492</f>
        <v>0.50000000000000011</v>
      </c>
      <c r="C4407" s="17">
        <f>Électricité!P1492</f>
        <v>0</v>
      </c>
      <c r="D4407" s="17">
        <f>Électricité!S1492</f>
        <v>0</v>
      </c>
      <c r="E4407" s="24" t="str">
        <f t="shared" si="141"/>
        <v>03/03/2019 12:00:00 PM</v>
      </c>
      <c r="F4407" s="23" t="str">
        <f t="shared" si="140"/>
        <v>Mar</v>
      </c>
    </row>
    <row r="4408" spans="1:6" x14ac:dyDescent="0.4">
      <c r="A4408" s="19">
        <f>Électricité!N1493</f>
        <v>43527</v>
      </c>
      <c r="B4408" s="18">
        <f>Électricité!O1493</f>
        <v>0.54166666666666674</v>
      </c>
      <c r="C4408" s="17">
        <f>Électricité!P1493</f>
        <v>0</v>
      </c>
      <c r="D4408" s="17">
        <f>Électricité!S1493</f>
        <v>0</v>
      </c>
      <c r="E4408" s="24" t="str">
        <f t="shared" si="141"/>
        <v>03/03/2019 01:00:00 PM</v>
      </c>
      <c r="F4408" s="23" t="str">
        <f t="shared" si="140"/>
        <v>Mar</v>
      </c>
    </row>
    <row r="4409" spans="1:6" x14ac:dyDescent="0.4">
      <c r="A4409" s="19">
        <f>Électricité!N1494</f>
        <v>43527</v>
      </c>
      <c r="B4409" s="18">
        <f>Électricité!O1494</f>
        <v>0.58333333333333337</v>
      </c>
      <c r="C4409" s="17">
        <f>Électricité!P1494</f>
        <v>0</v>
      </c>
      <c r="D4409" s="17">
        <f>Électricité!S1494</f>
        <v>0</v>
      </c>
      <c r="E4409" s="24" t="str">
        <f t="shared" si="141"/>
        <v>03/03/2019 02:00:00 PM</v>
      </c>
      <c r="F4409" s="23" t="str">
        <f t="shared" si="140"/>
        <v>Mar</v>
      </c>
    </row>
    <row r="4410" spans="1:6" x14ac:dyDescent="0.4">
      <c r="A4410" s="19">
        <f>Électricité!N1495</f>
        <v>43527</v>
      </c>
      <c r="B4410" s="18">
        <f>Électricité!O1495</f>
        <v>0.62500000000000011</v>
      </c>
      <c r="C4410" s="17">
        <f>Électricité!P1495</f>
        <v>0</v>
      </c>
      <c r="D4410" s="17">
        <f>Électricité!S1495</f>
        <v>0</v>
      </c>
      <c r="E4410" s="24" t="str">
        <f t="shared" si="141"/>
        <v>03/03/2019 03:00:00 PM</v>
      </c>
      <c r="F4410" s="23" t="str">
        <f t="shared" si="140"/>
        <v>Mar</v>
      </c>
    </row>
    <row r="4411" spans="1:6" x14ac:dyDescent="0.4">
      <c r="A4411" s="19">
        <f>Électricité!N1496</f>
        <v>43527</v>
      </c>
      <c r="B4411" s="18">
        <f>Électricité!O1496</f>
        <v>0.66666666666666674</v>
      </c>
      <c r="C4411" s="17">
        <f>Électricité!P1496</f>
        <v>0</v>
      </c>
      <c r="D4411" s="17">
        <f>Électricité!S1496</f>
        <v>0</v>
      </c>
      <c r="E4411" s="24" t="str">
        <f t="shared" si="141"/>
        <v>03/03/2019 04:00:00 PM</v>
      </c>
      <c r="F4411" s="23" t="str">
        <f t="shared" si="140"/>
        <v>Mar</v>
      </c>
    </row>
    <row r="4412" spans="1:6" x14ac:dyDescent="0.4">
      <c r="A4412" s="19">
        <f>Électricité!N1497</f>
        <v>43527</v>
      </c>
      <c r="B4412" s="18">
        <f>Électricité!O1497</f>
        <v>0.70833333333333337</v>
      </c>
      <c r="C4412" s="17">
        <f>Électricité!P1497</f>
        <v>0</v>
      </c>
      <c r="D4412" s="17">
        <f>Électricité!S1497</f>
        <v>0</v>
      </c>
      <c r="E4412" s="24" t="str">
        <f t="shared" si="141"/>
        <v>03/03/2019 05:00:00 PM</v>
      </c>
      <c r="F4412" s="23" t="str">
        <f t="shared" si="140"/>
        <v>Mar</v>
      </c>
    </row>
    <row r="4413" spans="1:6" x14ac:dyDescent="0.4">
      <c r="A4413" s="19">
        <f>Électricité!N1498</f>
        <v>43527</v>
      </c>
      <c r="B4413" s="18">
        <f>Électricité!O1498</f>
        <v>0.75000000000000011</v>
      </c>
      <c r="C4413" s="17">
        <f>Électricité!P1498</f>
        <v>0</v>
      </c>
      <c r="D4413" s="17">
        <f>Électricité!S1498</f>
        <v>0</v>
      </c>
      <c r="E4413" s="24" t="str">
        <f t="shared" si="141"/>
        <v>03/03/2019 06:00:00 PM</v>
      </c>
      <c r="F4413" s="23" t="str">
        <f t="shared" si="140"/>
        <v>Mar</v>
      </c>
    </row>
    <row r="4414" spans="1:6" x14ac:dyDescent="0.4">
      <c r="A4414" s="19">
        <f>Électricité!N1499</f>
        <v>43527</v>
      </c>
      <c r="B4414" s="18">
        <f>Électricité!O1499</f>
        <v>0.79166666666666674</v>
      </c>
      <c r="C4414" s="17">
        <f>Électricité!P1499</f>
        <v>0</v>
      </c>
      <c r="D4414" s="17">
        <f>Électricité!S1499</f>
        <v>0</v>
      </c>
      <c r="E4414" s="24" t="str">
        <f t="shared" si="141"/>
        <v>03/03/2019 07:00:00 PM</v>
      </c>
      <c r="F4414" s="23" t="str">
        <f t="shared" si="140"/>
        <v>Mar</v>
      </c>
    </row>
    <row r="4415" spans="1:6" x14ac:dyDescent="0.4">
      <c r="A4415" s="19">
        <f>Électricité!N1500</f>
        <v>43527</v>
      </c>
      <c r="B4415" s="18">
        <f>Électricité!O1500</f>
        <v>0.83333333333333337</v>
      </c>
      <c r="C4415" s="17">
        <f>Électricité!P1500</f>
        <v>0</v>
      </c>
      <c r="D4415" s="17">
        <f>Électricité!S1500</f>
        <v>0</v>
      </c>
      <c r="E4415" s="24" t="str">
        <f t="shared" si="141"/>
        <v>03/03/2019 08:00:00 PM</v>
      </c>
      <c r="F4415" s="23" t="str">
        <f t="shared" si="140"/>
        <v>Mar</v>
      </c>
    </row>
    <row r="4416" spans="1:6" x14ac:dyDescent="0.4">
      <c r="A4416" s="19">
        <f>Électricité!N1501</f>
        <v>43527</v>
      </c>
      <c r="B4416" s="18">
        <f>Électricité!O1501</f>
        <v>0.87500000000000011</v>
      </c>
      <c r="C4416" s="17">
        <f>Électricité!P1501</f>
        <v>0</v>
      </c>
      <c r="D4416" s="17">
        <f>Électricité!S1501</f>
        <v>0</v>
      </c>
      <c r="E4416" s="24" t="str">
        <f t="shared" si="141"/>
        <v>03/03/2019 09:00:00 PM</v>
      </c>
      <c r="F4416" s="23" t="str">
        <f t="shared" si="140"/>
        <v>Mar</v>
      </c>
    </row>
    <row r="4417" spans="1:6" x14ac:dyDescent="0.4">
      <c r="A4417" s="19">
        <f>Électricité!N1502</f>
        <v>43527</v>
      </c>
      <c r="B4417" s="18">
        <f>Électricité!O1502</f>
        <v>0.91666666666666674</v>
      </c>
      <c r="C4417" s="17">
        <f>Électricité!P1502</f>
        <v>0</v>
      </c>
      <c r="D4417" s="17">
        <f>Électricité!S1502</f>
        <v>0</v>
      </c>
      <c r="E4417" s="24" t="str">
        <f t="shared" si="141"/>
        <v>03/03/2019 10:00:00 PM</v>
      </c>
      <c r="F4417" s="23" t="str">
        <f t="shared" si="140"/>
        <v>Mar</v>
      </c>
    </row>
    <row r="4418" spans="1:6" x14ac:dyDescent="0.4">
      <c r="A4418" s="19">
        <f>Électricité!N1503</f>
        <v>43527</v>
      </c>
      <c r="B4418" s="18">
        <f>Électricité!O1503</f>
        <v>0.95833333333333337</v>
      </c>
      <c r="C4418" s="17">
        <f>Électricité!P1503</f>
        <v>0</v>
      </c>
      <c r="D4418" s="17">
        <f>Électricité!S1503</f>
        <v>0</v>
      </c>
      <c r="E4418" s="24" t="str">
        <f t="shared" si="141"/>
        <v>03/03/2019 11:00:00 PM</v>
      </c>
      <c r="F4418" s="23" t="str">
        <f t="shared" si="140"/>
        <v>Mar</v>
      </c>
    </row>
    <row r="4419" spans="1:6" x14ac:dyDescent="0.4">
      <c r="A4419" s="19">
        <f>Électricité!N1504</f>
        <v>43528</v>
      </c>
      <c r="B4419" s="18">
        <f>Électricité!O1504</f>
        <v>3.1225022567582528E-17</v>
      </c>
      <c r="C4419" s="17">
        <f>Électricité!P1504</f>
        <v>0</v>
      </c>
      <c r="D4419" s="17">
        <f>Électricité!S1504</f>
        <v>0</v>
      </c>
      <c r="E4419" s="24" t="str">
        <f t="shared" si="141"/>
        <v>03/04/2019 12:00:00 AM</v>
      </c>
      <c r="F4419" s="23" t="str">
        <f t="shared" ref="F4419:F4482" si="142">TEXT(A4419,"mmm")</f>
        <v>Mar</v>
      </c>
    </row>
    <row r="4420" spans="1:6" x14ac:dyDescent="0.4">
      <c r="A4420" s="19">
        <f>Électricité!N1505</f>
        <v>43528</v>
      </c>
      <c r="B4420" s="18">
        <f>Électricité!O1505</f>
        <v>4.1666666666666699E-2</v>
      </c>
      <c r="C4420" s="17">
        <f>Électricité!P1505</f>
        <v>0</v>
      </c>
      <c r="D4420" s="17">
        <f>Électricité!S1505</f>
        <v>0</v>
      </c>
      <c r="E4420" s="24" t="str">
        <f t="shared" si="141"/>
        <v>03/04/2019 01:00:00 AM</v>
      </c>
      <c r="F4420" s="23" t="str">
        <f t="shared" si="142"/>
        <v>Mar</v>
      </c>
    </row>
    <row r="4421" spans="1:6" x14ac:dyDescent="0.4">
      <c r="A4421" s="19">
        <f>Électricité!N1506</f>
        <v>43528</v>
      </c>
      <c r="B4421" s="18">
        <f>Électricité!O1506</f>
        <v>8.333333333333337E-2</v>
      </c>
      <c r="C4421" s="17">
        <f>Électricité!P1506</f>
        <v>0</v>
      </c>
      <c r="D4421" s="17">
        <f>Électricité!S1506</f>
        <v>0</v>
      </c>
      <c r="E4421" s="24" t="str">
        <f t="shared" si="141"/>
        <v>03/04/2019 02:00:00 AM</v>
      </c>
      <c r="F4421" s="23" t="str">
        <f t="shared" si="142"/>
        <v>Mar</v>
      </c>
    </row>
    <row r="4422" spans="1:6" x14ac:dyDescent="0.4">
      <c r="A4422" s="19">
        <f>Électricité!N1507</f>
        <v>43528</v>
      </c>
      <c r="B4422" s="18">
        <f>Électricité!O1507</f>
        <v>0.12500000000000006</v>
      </c>
      <c r="C4422" s="17">
        <f>Électricité!P1507</f>
        <v>0</v>
      </c>
      <c r="D4422" s="17">
        <f>Électricité!S1507</f>
        <v>0</v>
      </c>
      <c r="E4422" s="24" t="str">
        <f t="shared" si="141"/>
        <v>03/04/2019 03:00:00 AM</v>
      </c>
      <c r="F4422" s="23" t="str">
        <f t="shared" si="142"/>
        <v>Mar</v>
      </c>
    </row>
    <row r="4423" spans="1:6" x14ac:dyDescent="0.4">
      <c r="A4423" s="19">
        <f>Électricité!N1508</f>
        <v>43528</v>
      </c>
      <c r="B4423" s="18">
        <f>Électricité!O1508</f>
        <v>0.16666666666666669</v>
      </c>
      <c r="C4423" s="17">
        <f>Électricité!P1508</f>
        <v>0</v>
      </c>
      <c r="D4423" s="17">
        <f>Électricité!S1508</f>
        <v>0</v>
      </c>
      <c r="E4423" s="24" t="str">
        <f t="shared" si="141"/>
        <v>03/04/2019 04:00:00 AM</v>
      </c>
      <c r="F4423" s="23" t="str">
        <f t="shared" si="142"/>
        <v>Mar</v>
      </c>
    </row>
    <row r="4424" spans="1:6" x14ac:dyDescent="0.4">
      <c r="A4424" s="19">
        <f>Électricité!N1509</f>
        <v>43528</v>
      </c>
      <c r="B4424" s="18">
        <f>Électricité!O1509</f>
        <v>0.20833333333333337</v>
      </c>
      <c r="C4424" s="17">
        <f>Électricité!P1509</f>
        <v>0</v>
      </c>
      <c r="D4424" s="17">
        <f>Électricité!S1509</f>
        <v>0</v>
      </c>
      <c r="E4424" s="24" t="str">
        <f t="shared" si="141"/>
        <v>03/04/2019 05:00:00 AM</v>
      </c>
      <c r="F4424" s="23" t="str">
        <f t="shared" si="142"/>
        <v>Mar</v>
      </c>
    </row>
    <row r="4425" spans="1:6" x14ac:dyDescent="0.4">
      <c r="A4425" s="19">
        <f>Électricité!N1510</f>
        <v>43528</v>
      </c>
      <c r="B4425" s="18">
        <f>Électricité!O1510</f>
        <v>0.25</v>
      </c>
      <c r="C4425" s="17">
        <f>Électricité!P1510</f>
        <v>0</v>
      </c>
      <c r="D4425" s="17">
        <f>Électricité!S1510</f>
        <v>0</v>
      </c>
      <c r="E4425" s="24" t="str">
        <f t="shared" si="141"/>
        <v>03/04/2019 06:00:00 AM</v>
      </c>
      <c r="F4425" s="23" t="str">
        <f t="shared" si="142"/>
        <v>Mar</v>
      </c>
    </row>
    <row r="4426" spans="1:6" x14ac:dyDescent="0.4">
      <c r="A4426" s="19">
        <f>Électricité!N1511</f>
        <v>43528</v>
      </c>
      <c r="B4426" s="18">
        <f>Électricité!O1511</f>
        <v>0.29166666666666669</v>
      </c>
      <c r="C4426" s="17">
        <f>Électricité!P1511</f>
        <v>0</v>
      </c>
      <c r="D4426" s="17">
        <f>Électricité!S1511</f>
        <v>0</v>
      </c>
      <c r="E4426" s="24" t="str">
        <f t="shared" si="141"/>
        <v>03/04/2019 07:00:00 AM</v>
      </c>
      <c r="F4426" s="23" t="str">
        <f t="shared" si="142"/>
        <v>Mar</v>
      </c>
    </row>
    <row r="4427" spans="1:6" x14ac:dyDescent="0.4">
      <c r="A4427" s="19">
        <f>Électricité!N1512</f>
        <v>43528</v>
      </c>
      <c r="B4427" s="18">
        <f>Électricité!O1512</f>
        <v>0.33333333333333337</v>
      </c>
      <c r="C4427" s="17">
        <f>Électricité!P1512</f>
        <v>0</v>
      </c>
      <c r="D4427" s="17">
        <f>Électricité!S1512</f>
        <v>0</v>
      </c>
      <c r="E4427" s="24" t="str">
        <f t="shared" si="141"/>
        <v>03/04/2019 08:00:00 AM</v>
      </c>
      <c r="F4427" s="23" t="str">
        <f t="shared" si="142"/>
        <v>Mar</v>
      </c>
    </row>
    <row r="4428" spans="1:6" x14ac:dyDescent="0.4">
      <c r="A4428" s="19">
        <f>Électricité!N1513</f>
        <v>43528</v>
      </c>
      <c r="B4428" s="18">
        <f>Électricité!O1513</f>
        <v>0.375</v>
      </c>
      <c r="C4428" s="17">
        <f>Électricité!P1513</f>
        <v>0</v>
      </c>
      <c r="D4428" s="17">
        <f>Électricité!S1513</f>
        <v>0</v>
      </c>
      <c r="E4428" s="24" t="str">
        <f t="shared" si="141"/>
        <v>03/04/2019 09:00:00 AM</v>
      </c>
      <c r="F4428" s="23" t="str">
        <f t="shared" si="142"/>
        <v>Mar</v>
      </c>
    </row>
    <row r="4429" spans="1:6" x14ac:dyDescent="0.4">
      <c r="A4429" s="19">
        <f>Électricité!N1514</f>
        <v>43528</v>
      </c>
      <c r="B4429" s="18">
        <f>Électricité!O1514</f>
        <v>0.41666666666666669</v>
      </c>
      <c r="C4429" s="17">
        <f>Électricité!P1514</f>
        <v>0</v>
      </c>
      <c r="D4429" s="17">
        <f>Électricité!S1514</f>
        <v>0</v>
      </c>
      <c r="E4429" s="24" t="str">
        <f t="shared" si="141"/>
        <v>03/04/2019 10:00:00 AM</v>
      </c>
      <c r="F4429" s="23" t="str">
        <f t="shared" si="142"/>
        <v>Mar</v>
      </c>
    </row>
    <row r="4430" spans="1:6" x14ac:dyDescent="0.4">
      <c r="A4430" s="19">
        <f>Électricité!N1515</f>
        <v>43528</v>
      </c>
      <c r="B4430" s="18">
        <f>Électricité!O1515</f>
        <v>0.45833333333333337</v>
      </c>
      <c r="C4430" s="17">
        <f>Électricité!P1515</f>
        <v>0</v>
      </c>
      <c r="D4430" s="17">
        <f>Électricité!S1515</f>
        <v>0</v>
      </c>
      <c r="E4430" s="24" t="str">
        <f t="shared" si="141"/>
        <v>03/04/2019 11:00:00 AM</v>
      </c>
      <c r="F4430" s="23" t="str">
        <f t="shared" si="142"/>
        <v>Mar</v>
      </c>
    </row>
    <row r="4431" spans="1:6" x14ac:dyDescent="0.4">
      <c r="A4431" s="19">
        <f>Électricité!N1516</f>
        <v>43528</v>
      </c>
      <c r="B4431" s="18">
        <f>Électricité!O1516</f>
        <v>0.50000000000000011</v>
      </c>
      <c r="C4431" s="17">
        <f>Électricité!P1516</f>
        <v>0</v>
      </c>
      <c r="D4431" s="17">
        <f>Électricité!S1516</f>
        <v>0</v>
      </c>
      <c r="E4431" s="24" t="str">
        <f t="shared" si="141"/>
        <v>03/04/2019 12:00:00 PM</v>
      </c>
      <c r="F4431" s="23" t="str">
        <f t="shared" si="142"/>
        <v>Mar</v>
      </c>
    </row>
    <row r="4432" spans="1:6" x14ac:dyDescent="0.4">
      <c r="A4432" s="19">
        <f>Électricité!N1517</f>
        <v>43528</v>
      </c>
      <c r="B4432" s="18">
        <f>Électricité!O1517</f>
        <v>0.54166666666666674</v>
      </c>
      <c r="C4432" s="17">
        <f>Électricité!P1517</f>
        <v>0</v>
      </c>
      <c r="D4432" s="17">
        <f>Électricité!S1517</f>
        <v>0</v>
      </c>
      <c r="E4432" s="24" t="str">
        <f t="shared" si="141"/>
        <v>03/04/2019 01:00:00 PM</v>
      </c>
      <c r="F4432" s="23" t="str">
        <f t="shared" si="142"/>
        <v>Mar</v>
      </c>
    </row>
    <row r="4433" spans="1:6" x14ac:dyDescent="0.4">
      <c r="A4433" s="19">
        <f>Électricité!N1518</f>
        <v>43528</v>
      </c>
      <c r="B4433" s="18">
        <f>Électricité!O1518</f>
        <v>0.58333333333333337</v>
      </c>
      <c r="C4433" s="17">
        <f>Électricité!P1518</f>
        <v>0</v>
      </c>
      <c r="D4433" s="17">
        <f>Électricité!S1518</f>
        <v>0</v>
      </c>
      <c r="E4433" s="24" t="str">
        <f t="shared" si="141"/>
        <v>03/04/2019 02:00:00 PM</v>
      </c>
      <c r="F4433" s="23" t="str">
        <f t="shared" si="142"/>
        <v>Mar</v>
      </c>
    </row>
    <row r="4434" spans="1:6" x14ac:dyDescent="0.4">
      <c r="A4434" s="19">
        <f>Électricité!N1519</f>
        <v>43528</v>
      </c>
      <c r="B4434" s="18">
        <f>Électricité!O1519</f>
        <v>0.62500000000000011</v>
      </c>
      <c r="C4434" s="17">
        <f>Électricité!P1519</f>
        <v>0</v>
      </c>
      <c r="D4434" s="17">
        <f>Électricité!S1519</f>
        <v>0</v>
      </c>
      <c r="E4434" s="24" t="str">
        <f t="shared" si="141"/>
        <v>03/04/2019 03:00:00 PM</v>
      </c>
      <c r="F4434" s="23" t="str">
        <f t="shared" si="142"/>
        <v>Mar</v>
      </c>
    </row>
    <row r="4435" spans="1:6" x14ac:dyDescent="0.4">
      <c r="A4435" s="19">
        <f>Électricité!N1520</f>
        <v>43528</v>
      </c>
      <c r="B4435" s="18">
        <f>Électricité!O1520</f>
        <v>0.66666666666666674</v>
      </c>
      <c r="C4435" s="17">
        <f>Électricité!P1520</f>
        <v>0</v>
      </c>
      <c r="D4435" s="17">
        <f>Électricité!S1520</f>
        <v>0</v>
      </c>
      <c r="E4435" s="24" t="str">
        <f t="shared" si="141"/>
        <v>03/04/2019 04:00:00 PM</v>
      </c>
      <c r="F4435" s="23" t="str">
        <f t="shared" si="142"/>
        <v>Mar</v>
      </c>
    </row>
    <row r="4436" spans="1:6" x14ac:dyDescent="0.4">
      <c r="A4436" s="19">
        <f>Électricité!N1521</f>
        <v>43528</v>
      </c>
      <c r="B4436" s="18">
        <f>Électricité!O1521</f>
        <v>0.70833333333333337</v>
      </c>
      <c r="C4436" s="17">
        <f>Électricité!P1521</f>
        <v>0</v>
      </c>
      <c r="D4436" s="17">
        <f>Électricité!S1521</f>
        <v>0</v>
      </c>
      <c r="E4436" s="24" t="str">
        <f t="shared" si="141"/>
        <v>03/04/2019 05:00:00 PM</v>
      </c>
      <c r="F4436" s="23" t="str">
        <f t="shared" si="142"/>
        <v>Mar</v>
      </c>
    </row>
    <row r="4437" spans="1:6" x14ac:dyDescent="0.4">
      <c r="A4437" s="19">
        <f>Électricité!N1522</f>
        <v>43528</v>
      </c>
      <c r="B4437" s="18">
        <f>Électricité!O1522</f>
        <v>0.75000000000000011</v>
      </c>
      <c r="C4437" s="17">
        <f>Électricité!P1522</f>
        <v>0</v>
      </c>
      <c r="D4437" s="17">
        <f>Électricité!S1522</f>
        <v>0</v>
      </c>
      <c r="E4437" s="24" t="str">
        <f t="shared" si="141"/>
        <v>03/04/2019 06:00:00 PM</v>
      </c>
      <c r="F4437" s="23" t="str">
        <f t="shared" si="142"/>
        <v>Mar</v>
      </c>
    </row>
    <row r="4438" spans="1:6" x14ac:dyDescent="0.4">
      <c r="A4438" s="19">
        <f>Électricité!N1523</f>
        <v>43528</v>
      </c>
      <c r="B4438" s="18">
        <f>Électricité!O1523</f>
        <v>0.79166666666666674</v>
      </c>
      <c r="C4438" s="17">
        <f>Électricité!P1523</f>
        <v>0</v>
      </c>
      <c r="D4438" s="17">
        <f>Électricité!S1523</f>
        <v>0</v>
      </c>
      <c r="E4438" s="24" t="str">
        <f t="shared" si="141"/>
        <v>03/04/2019 07:00:00 PM</v>
      </c>
      <c r="F4438" s="23" t="str">
        <f t="shared" si="142"/>
        <v>Mar</v>
      </c>
    </row>
    <row r="4439" spans="1:6" x14ac:dyDescent="0.4">
      <c r="A4439" s="19">
        <f>Électricité!N1524</f>
        <v>43528</v>
      </c>
      <c r="B4439" s="18">
        <f>Électricité!O1524</f>
        <v>0.83333333333333337</v>
      </c>
      <c r="C4439" s="17">
        <f>Électricité!P1524</f>
        <v>0</v>
      </c>
      <c r="D4439" s="17">
        <f>Électricité!S1524</f>
        <v>0</v>
      </c>
      <c r="E4439" s="24" t="str">
        <f t="shared" si="141"/>
        <v>03/04/2019 08:00:00 PM</v>
      </c>
      <c r="F4439" s="23" t="str">
        <f t="shared" si="142"/>
        <v>Mar</v>
      </c>
    </row>
    <row r="4440" spans="1:6" x14ac:dyDescent="0.4">
      <c r="A4440" s="19">
        <f>Électricité!N1525</f>
        <v>43528</v>
      </c>
      <c r="B4440" s="18">
        <f>Électricité!O1525</f>
        <v>0.87500000000000011</v>
      </c>
      <c r="C4440" s="17">
        <f>Électricité!P1525</f>
        <v>0</v>
      </c>
      <c r="D4440" s="17">
        <f>Électricité!S1525</f>
        <v>0</v>
      </c>
      <c r="E4440" s="24" t="str">
        <f t="shared" si="141"/>
        <v>03/04/2019 09:00:00 PM</v>
      </c>
      <c r="F4440" s="23" t="str">
        <f t="shared" si="142"/>
        <v>Mar</v>
      </c>
    </row>
    <row r="4441" spans="1:6" x14ac:dyDescent="0.4">
      <c r="A4441" s="19">
        <f>Électricité!N1526</f>
        <v>43528</v>
      </c>
      <c r="B4441" s="18">
        <f>Électricité!O1526</f>
        <v>0.91666666666666674</v>
      </c>
      <c r="C4441" s="17">
        <f>Électricité!P1526</f>
        <v>0</v>
      </c>
      <c r="D4441" s="17">
        <f>Électricité!S1526</f>
        <v>0</v>
      </c>
      <c r="E4441" s="24" t="str">
        <f t="shared" si="141"/>
        <v>03/04/2019 10:00:00 PM</v>
      </c>
      <c r="F4441" s="23" t="str">
        <f t="shared" si="142"/>
        <v>Mar</v>
      </c>
    </row>
    <row r="4442" spans="1:6" x14ac:dyDescent="0.4">
      <c r="A4442" s="19">
        <f>Électricité!N1527</f>
        <v>43528</v>
      </c>
      <c r="B4442" s="18">
        <f>Électricité!O1527</f>
        <v>0.95833333333333337</v>
      </c>
      <c r="C4442" s="17">
        <f>Électricité!P1527</f>
        <v>0</v>
      </c>
      <c r="D4442" s="17">
        <f>Électricité!S1527</f>
        <v>0</v>
      </c>
      <c r="E4442" s="24" t="str">
        <f t="shared" si="141"/>
        <v>03/04/2019 11:00:00 PM</v>
      </c>
      <c r="F4442" s="23" t="str">
        <f t="shared" si="142"/>
        <v>Mar</v>
      </c>
    </row>
    <row r="4443" spans="1:6" x14ac:dyDescent="0.4">
      <c r="A4443" s="19">
        <f>Électricité!N1528</f>
        <v>43529</v>
      </c>
      <c r="B4443" s="18">
        <f>Électricité!O1528</f>
        <v>3.1225022567582528E-17</v>
      </c>
      <c r="C4443" s="17">
        <f>Électricité!P1528</f>
        <v>0</v>
      </c>
      <c r="D4443" s="17">
        <f>Électricité!S1528</f>
        <v>0</v>
      </c>
      <c r="E4443" s="24" t="str">
        <f t="shared" si="141"/>
        <v>03/05/2019 12:00:00 AM</v>
      </c>
      <c r="F4443" s="23" t="str">
        <f t="shared" si="142"/>
        <v>Mar</v>
      </c>
    </row>
    <row r="4444" spans="1:6" x14ac:dyDescent="0.4">
      <c r="A4444" s="19">
        <f>Électricité!N1529</f>
        <v>43529</v>
      </c>
      <c r="B4444" s="18">
        <f>Électricité!O1529</f>
        <v>4.1666666666666699E-2</v>
      </c>
      <c r="C4444" s="17">
        <f>Électricité!P1529</f>
        <v>0</v>
      </c>
      <c r="D4444" s="17">
        <f>Électricité!S1529</f>
        <v>0</v>
      </c>
      <c r="E4444" s="24" t="str">
        <f t="shared" si="141"/>
        <v>03/05/2019 01:00:00 AM</v>
      </c>
      <c r="F4444" s="23" t="str">
        <f t="shared" si="142"/>
        <v>Mar</v>
      </c>
    </row>
    <row r="4445" spans="1:6" x14ac:dyDescent="0.4">
      <c r="A4445" s="19">
        <f>Électricité!N1530</f>
        <v>43529</v>
      </c>
      <c r="B4445" s="18">
        <f>Électricité!O1530</f>
        <v>8.333333333333337E-2</v>
      </c>
      <c r="C4445" s="17">
        <f>Électricité!P1530</f>
        <v>0</v>
      </c>
      <c r="D4445" s="17">
        <f>Électricité!S1530</f>
        <v>0</v>
      </c>
      <c r="E4445" s="24" t="str">
        <f t="shared" si="141"/>
        <v>03/05/2019 02:00:00 AM</v>
      </c>
      <c r="F4445" s="23" t="str">
        <f t="shared" si="142"/>
        <v>Mar</v>
      </c>
    </row>
    <row r="4446" spans="1:6" x14ac:dyDescent="0.4">
      <c r="A4446" s="19">
        <f>Électricité!N1531</f>
        <v>43529</v>
      </c>
      <c r="B4446" s="18">
        <f>Électricité!O1531</f>
        <v>0.12500000000000006</v>
      </c>
      <c r="C4446" s="17">
        <f>Électricité!P1531</f>
        <v>0</v>
      </c>
      <c r="D4446" s="17">
        <f>Électricité!S1531</f>
        <v>0</v>
      </c>
      <c r="E4446" s="24" t="str">
        <f t="shared" si="141"/>
        <v>03/05/2019 03:00:00 AM</v>
      </c>
      <c r="F4446" s="23" t="str">
        <f t="shared" si="142"/>
        <v>Mar</v>
      </c>
    </row>
    <row r="4447" spans="1:6" x14ac:dyDescent="0.4">
      <c r="A4447" s="19">
        <f>Électricité!N1532</f>
        <v>43529</v>
      </c>
      <c r="B4447" s="18">
        <f>Électricité!O1532</f>
        <v>0.16666666666666669</v>
      </c>
      <c r="C4447" s="17">
        <f>Électricité!P1532</f>
        <v>0</v>
      </c>
      <c r="D4447" s="17">
        <f>Électricité!S1532</f>
        <v>0</v>
      </c>
      <c r="E4447" s="24" t="str">
        <f t="shared" si="141"/>
        <v>03/05/2019 04:00:00 AM</v>
      </c>
      <c r="F4447" s="23" t="str">
        <f t="shared" si="142"/>
        <v>Mar</v>
      </c>
    </row>
    <row r="4448" spans="1:6" x14ac:dyDescent="0.4">
      <c r="A4448" s="19">
        <f>Électricité!N1533</f>
        <v>43529</v>
      </c>
      <c r="B4448" s="18">
        <f>Électricité!O1533</f>
        <v>0.20833333333333337</v>
      </c>
      <c r="C4448" s="17">
        <f>Électricité!P1533</f>
        <v>0</v>
      </c>
      <c r="D4448" s="17">
        <f>Électricité!S1533</f>
        <v>0</v>
      </c>
      <c r="E4448" s="24" t="str">
        <f t="shared" si="141"/>
        <v>03/05/2019 05:00:00 AM</v>
      </c>
      <c r="F4448" s="23" t="str">
        <f t="shared" si="142"/>
        <v>Mar</v>
      </c>
    </row>
    <row r="4449" spans="1:6" x14ac:dyDescent="0.4">
      <c r="A4449" s="19">
        <f>Électricité!N1534</f>
        <v>43529</v>
      </c>
      <c r="B4449" s="18">
        <f>Électricité!O1534</f>
        <v>0.25</v>
      </c>
      <c r="C4449" s="17">
        <f>Électricité!P1534</f>
        <v>0</v>
      </c>
      <c r="D4449" s="17">
        <f>Électricité!S1534</f>
        <v>0</v>
      </c>
      <c r="E4449" s="24" t="str">
        <f t="shared" si="141"/>
        <v>03/05/2019 06:00:00 AM</v>
      </c>
      <c r="F4449" s="23" t="str">
        <f t="shared" si="142"/>
        <v>Mar</v>
      </c>
    </row>
    <row r="4450" spans="1:6" x14ac:dyDescent="0.4">
      <c r="A4450" s="19">
        <f>Électricité!N1535</f>
        <v>43529</v>
      </c>
      <c r="B4450" s="18">
        <f>Électricité!O1535</f>
        <v>0.29166666666666669</v>
      </c>
      <c r="C4450" s="17">
        <f>Électricité!P1535</f>
        <v>0</v>
      </c>
      <c r="D4450" s="17">
        <f>Électricité!S1535</f>
        <v>0</v>
      </c>
      <c r="E4450" s="24" t="str">
        <f t="shared" si="141"/>
        <v>03/05/2019 07:00:00 AM</v>
      </c>
      <c r="F4450" s="23" t="str">
        <f t="shared" si="142"/>
        <v>Mar</v>
      </c>
    </row>
    <row r="4451" spans="1:6" x14ac:dyDescent="0.4">
      <c r="A4451" s="19">
        <f>Électricité!N1536</f>
        <v>43529</v>
      </c>
      <c r="B4451" s="18">
        <f>Électricité!O1536</f>
        <v>0.33333333333333337</v>
      </c>
      <c r="C4451" s="17">
        <f>Électricité!P1536</f>
        <v>0</v>
      </c>
      <c r="D4451" s="17">
        <f>Électricité!S1536</f>
        <v>0</v>
      </c>
      <c r="E4451" s="24" t="str">
        <f t="shared" si="141"/>
        <v>03/05/2019 08:00:00 AM</v>
      </c>
      <c r="F4451" s="23" t="str">
        <f t="shared" si="142"/>
        <v>Mar</v>
      </c>
    </row>
    <row r="4452" spans="1:6" x14ac:dyDescent="0.4">
      <c r="A4452" s="19">
        <f>Électricité!N1537</f>
        <v>43529</v>
      </c>
      <c r="B4452" s="18">
        <f>Électricité!O1537</f>
        <v>0.375</v>
      </c>
      <c r="C4452" s="17">
        <f>Électricité!P1537</f>
        <v>0</v>
      </c>
      <c r="D4452" s="17">
        <f>Électricité!S1537</f>
        <v>0</v>
      </c>
      <c r="E4452" s="24" t="str">
        <f t="shared" si="141"/>
        <v>03/05/2019 09:00:00 AM</v>
      </c>
      <c r="F4452" s="23" t="str">
        <f t="shared" si="142"/>
        <v>Mar</v>
      </c>
    </row>
    <row r="4453" spans="1:6" x14ac:dyDescent="0.4">
      <c r="A4453" s="19">
        <f>Électricité!N1538</f>
        <v>43529</v>
      </c>
      <c r="B4453" s="18">
        <f>Électricité!O1538</f>
        <v>0.41666666666666669</v>
      </c>
      <c r="C4453" s="17">
        <f>Électricité!P1538</f>
        <v>0</v>
      </c>
      <c r="D4453" s="17">
        <f>Électricité!S1538</f>
        <v>0</v>
      </c>
      <c r="E4453" s="24" t="str">
        <f t="shared" si="141"/>
        <v>03/05/2019 10:00:00 AM</v>
      </c>
      <c r="F4453" s="23" t="str">
        <f t="shared" si="142"/>
        <v>Mar</v>
      </c>
    </row>
    <row r="4454" spans="1:6" x14ac:dyDescent="0.4">
      <c r="A4454" s="19">
        <f>Électricité!N1539</f>
        <v>43529</v>
      </c>
      <c r="B4454" s="18">
        <f>Électricité!O1539</f>
        <v>0.45833333333333337</v>
      </c>
      <c r="C4454" s="17">
        <f>Électricité!P1539</f>
        <v>0</v>
      </c>
      <c r="D4454" s="17">
        <f>Électricité!S1539</f>
        <v>0</v>
      </c>
      <c r="E4454" s="24" t="str">
        <f t="shared" si="141"/>
        <v>03/05/2019 11:00:00 AM</v>
      </c>
      <c r="F4454" s="23" t="str">
        <f t="shared" si="142"/>
        <v>Mar</v>
      </c>
    </row>
    <row r="4455" spans="1:6" x14ac:dyDescent="0.4">
      <c r="A4455" s="19">
        <f>Électricité!N1540</f>
        <v>43529</v>
      </c>
      <c r="B4455" s="18">
        <f>Électricité!O1540</f>
        <v>0.50000000000000011</v>
      </c>
      <c r="C4455" s="17">
        <f>Électricité!P1540</f>
        <v>0</v>
      </c>
      <c r="D4455" s="17">
        <f>Électricité!S1540</f>
        <v>0</v>
      </c>
      <c r="E4455" s="24" t="str">
        <f t="shared" si="141"/>
        <v>03/05/2019 12:00:00 PM</v>
      </c>
      <c r="F4455" s="23" t="str">
        <f t="shared" si="142"/>
        <v>Mar</v>
      </c>
    </row>
    <row r="4456" spans="1:6" x14ac:dyDescent="0.4">
      <c r="A4456" s="19">
        <f>Électricité!N1541</f>
        <v>43529</v>
      </c>
      <c r="B4456" s="18">
        <f>Électricité!O1541</f>
        <v>0.54166666666666674</v>
      </c>
      <c r="C4456" s="17">
        <f>Électricité!P1541</f>
        <v>0</v>
      </c>
      <c r="D4456" s="17">
        <f>Électricité!S1541</f>
        <v>0</v>
      </c>
      <c r="E4456" s="24" t="str">
        <f t="shared" si="141"/>
        <v>03/05/2019 01:00:00 PM</v>
      </c>
      <c r="F4456" s="23" t="str">
        <f t="shared" si="142"/>
        <v>Mar</v>
      </c>
    </row>
    <row r="4457" spans="1:6" x14ac:dyDescent="0.4">
      <c r="A4457" s="19">
        <f>Électricité!N1542</f>
        <v>43529</v>
      </c>
      <c r="B4457" s="18">
        <f>Électricité!O1542</f>
        <v>0.58333333333333337</v>
      </c>
      <c r="C4457" s="17">
        <f>Électricité!P1542</f>
        <v>0</v>
      </c>
      <c r="D4457" s="17">
        <f>Électricité!S1542</f>
        <v>0</v>
      </c>
      <c r="E4457" s="24" t="str">
        <f t="shared" si="141"/>
        <v>03/05/2019 02:00:00 PM</v>
      </c>
      <c r="F4457" s="23" t="str">
        <f t="shared" si="142"/>
        <v>Mar</v>
      </c>
    </row>
    <row r="4458" spans="1:6" x14ac:dyDescent="0.4">
      <c r="A4458" s="19">
        <f>Électricité!N1543</f>
        <v>43529</v>
      </c>
      <c r="B4458" s="18">
        <f>Électricité!O1543</f>
        <v>0.62500000000000011</v>
      </c>
      <c r="C4458" s="17">
        <f>Électricité!P1543</f>
        <v>0</v>
      </c>
      <c r="D4458" s="17">
        <f>Électricité!S1543</f>
        <v>0</v>
      </c>
      <c r="E4458" s="24" t="str">
        <f t="shared" si="141"/>
        <v>03/05/2019 03:00:00 PM</v>
      </c>
      <c r="F4458" s="23" t="str">
        <f t="shared" si="142"/>
        <v>Mar</v>
      </c>
    </row>
    <row r="4459" spans="1:6" x14ac:dyDescent="0.4">
      <c r="A4459" s="19">
        <f>Électricité!N1544</f>
        <v>43529</v>
      </c>
      <c r="B4459" s="18">
        <f>Électricité!O1544</f>
        <v>0.66666666666666674</v>
      </c>
      <c r="C4459" s="17">
        <f>Électricité!P1544</f>
        <v>0</v>
      </c>
      <c r="D4459" s="17">
        <f>Électricité!S1544</f>
        <v>0</v>
      </c>
      <c r="E4459" s="24" t="str">
        <f t="shared" si="141"/>
        <v>03/05/2019 04:00:00 PM</v>
      </c>
      <c r="F4459" s="23" t="str">
        <f t="shared" si="142"/>
        <v>Mar</v>
      </c>
    </row>
    <row r="4460" spans="1:6" x14ac:dyDescent="0.4">
      <c r="A4460" s="19">
        <f>Électricité!N1545</f>
        <v>43529</v>
      </c>
      <c r="B4460" s="18">
        <f>Électricité!O1545</f>
        <v>0.70833333333333337</v>
      </c>
      <c r="C4460" s="17">
        <f>Électricité!P1545</f>
        <v>0</v>
      </c>
      <c r="D4460" s="17">
        <f>Électricité!S1545</f>
        <v>0</v>
      </c>
      <c r="E4460" s="24" t="str">
        <f t="shared" si="141"/>
        <v>03/05/2019 05:00:00 PM</v>
      </c>
      <c r="F4460" s="23" t="str">
        <f t="shared" si="142"/>
        <v>Mar</v>
      </c>
    </row>
    <row r="4461" spans="1:6" x14ac:dyDescent="0.4">
      <c r="A4461" s="19">
        <f>Électricité!N1546</f>
        <v>43529</v>
      </c>
      <c r="B4461" s="18">
        <f>Électricité!O1546</f>
        <v>0.75000000000000011</v>
      </c>
      <c r="C4461" s="17">
        <f>Électricité!P1546</f>
        <v>0</v>
      </c>
      <c r="D4461" s="17">
        <f>Électricité!S1546</f>
        <v>0</v>
      </c>
      <c r="E4461" s="24" t="str">
        <f t="shared" si="141"/>
        <v>03/05/2019 06:00:00 PM</v>
      </c>
      <c r="F4461" s="23" t="str">
        <f t="shared" si="142"/>
        <v>Mar</v>
      </c>
    </row>
    <row r="4462" spans="1:6" x14ac:dyDescent="0.4">
      <c r="A4462" s="19">
        <f>Électricité!N1547</f>
        <v>43529</v>
      </c>
      <c r="B4462" s="18">
        <f>Électricité!O1547</f>
        <v>0.79166666666666674</v>
      </c>
      <c r="C4462" s="17">
        <f>Électricité!P1547</f>
        <v>0</v>
      </c>
      <c r="D4462" s="17">
        <f>Électricité!S1547</f>
        <v>0</v>
      </c>
      <c r="E4462" s="24" t="str">
        <f t="shared" si="141"/>
        <v>03/05/2019 07:00:00 PM</v>
      </c>
      <c r="F4462" s="23" t="str">
        <f t="shared" si="142"/>
        <v>Mar</v>
      </c>
    </row>
    <row r="4463" spans="1:6" x14ac:dyDescent="0.4">
      <c r="A4463" s="19">
        <f>Électricité!N1548</f>
        <v>43529</v>
      </c>
      <c r="B4463" s="18">
        <f>Électricité!O1548</f>
        <v>0.83333333333333337</v>
      </c>
      <c r="C4463" s="17">
        <f>Électricité!P1548</f>
        <v>0</v>
      </c>
      <c r="D4463" s="17">
        <f>Électricité!S1548</f>
        <v>0</v>
      </c>
      <c r="E4463" s="24" t="str">
        <f t="shared" si="141"/>
        <v>03/05/2019 08:00:00 PM</v>
      </c>
      <c r="F4463" s="23" t="str">
        <f t="shared" si="142"/>
        <v>Mar</v>
      </c>
    </row>
    <row r="4464" spans="1:6" x14ac:dyDescent="0.4">
      <c r="A4464" s="19">
        <f>Électricité!N1549</f>
        <v>43529</v>
      </c>
      <c r="B4464" s="18">
        <f>Électricité!O1549</f>
        <v>0.87500000000000011</v>
      </c>
      <c r="C4464" s="17">
        <f>Électricité!P1549</f>
        <v>0</v>
      </c>
      <c r="D4464" s="17">
        <f>Électricité!S1549</f>
        <v>0</v>
      </c>
      <c r="E4464" s="24" t="str">
        <f t="shared" si="141"/>
        <v>03/05/2019 09:00:00 PM</v>
      </c>
      <c r="F4464" s="23" t="str">
        <f t="shared" si="142"/>
        <v>Mar</v>
      </c>
    </row>
    <row r="4465" spans="1:6" x14ac:dyDescent="0.4">
      <c r="A4465" s="19">
        <f>Électricité!N1550</f>
        <v>43529</v>
      </c>
      <c r="B4465" s="18">
        <f>Électricité!O1550</f>
        <v>0.91666666666666674</v>
      </c>
      <c r="C4465" s="17">
        <f>Électricité!P1550</f>
        <v>0</v>
      </c>
      <c r="D4465" s="17">
        <f>Électricité!S1550</f>
        <v>0</v>
      </c>
      <c r="E4465" s="24" t="str">
        <f t="shared" si="141"/>
        <v>03/05/2019 10:00:00 PM</v>
      </c>
      <c r="F4465" s="23" t="str">
        <f t="shared" si="142"/>
        <v>Mar</v>
      </c>
    </row>
    <row r="4466" spans="1:6" x14ac:dyDescent="0.4">
      <c r="A4466" s="19">
        <f>Électricité!N1551</f>
        <v>43529</v>
      </c>
      <c r="B4466" s="18">
        <f>Électricité!O1551</f>
        <v>0.95833333333333337</v>
      </c>
      <c r="C4466" s="17">
        <f>Électricité!P1551</f>
        <v>0</v>
      </c>
      <c r="D4466" s="17">
        <f>Électricité!S1551</f>
        <v>0</v>
      </c>
      <c r="E4466" s="24" t="str">
        <f t="shared" si="141"/>
        <v>03/05/2019 11:00:00 PM</v>
      </c>
      <c r="F4466" s="23" t="str">
        <f t="shared" si="142"/>
        <v>Mar</v>
      </c>
    </row>
    <row r="4467" spans="1:6" x14ac:dyDescent="0.4">
      <c r="A4467" s="19">
        <f>Électricité!N1552</f>
        <v>43530</v>
      </c>
      <c r="B4467" s="18">
        <f>Électricité!O1552</f>
        <v>3.1225022567582528E-17</v>
      </c>
      <c r="C4467" s="17">
        <f>Électricité!P1552</f>
        <v>0</v>
      </c>
      <c r="D4467" s="17">
        <f>Électricité!S1552</f>
        <v>0</v>
      </c>
      <c r="E4467" s="24" t="str">
        <f t="shared" si="141"/>
        <v>03/06/2019 12:00:00 AM</v>
      </c>
      <c r="F4467" s="23" t="str">
        <f t="shared" si="142"/>
        <v>Mar</v>
      </c>
    </row>
    <row r="4468" spans="1:6" x14ac:dyDescent="0.4">
      <c r="A4468" s="19">
        <f>Électricité!N1553</f>
        <v>43530</v>
      </c>
      <c r="B4468" s="18">
        <f>Électricité!O1553</f>
        <v>4.1666666666666699E-2</v>
      </c>
      <c r="C4468" s="17">
        <f>Électricité!P1553</f>
        <v>0</v>
      </c>
      <c r="D4468" s="17">
        <f>Électricité!S1553</f>
        <v>0</v>
      </c>
      <c r="E4468" s="24" t="str">
        <f t="shared" ref="E4468:E4531" si="143">CONCATENATE(TEXT(A4468,"mm/dd/yyyy")," ",TEXT(B4468,"hh:mm:ss AM/PM"))</f>
        <v>03/06/2019 01:00:00 AM</v>
      </c>
      <c r="F4468" s="23" t="str">
        <f t="shared" si="142"/>
        <v>Mar</v>
      </c>
    </row>
    <row r="4469" spans="1:6" x14ac:dyDescent="0.4">
      <c r="A4469" s="19">
        <f>Électricité!N1554</f>
        <v>43530</v>
      </c>
      <c r="B4469" s="18">
        <f>Électricité!O1554</f>
        <v>8.333333333333337E-2</v>
      </c>
      <c r="C4469" s="17">
        <f>Électricité!P1554</f>
        <v>0</v>
      </c>
      <c r="D4469" s="17">
        <f>Électricité!S1554</f>
        <v>0</v>
      </c>
      <c r="E4469" s="24" t="str">
        <f t="shared" si="143"/>
        <v>03/06/2019 02:00:00 AM</v>
      </c>
      <c r="F4469" s="23" t="str">
        <f t="shared" si="142"/>
        <v>Mar</v>
      </c>
    </row>
    <row r="4470" spans="1:6" x14ac:dyDescent="0.4">
      <c r="A4470" s="19">
        <f>Électricité!N1555</f>
        <v>43530</v>
      </c>
      <c r="B4470" s="18">
        <f>Électricité!O1555</f>
        <v>0.12500000000000006</v>
      </c>
      <c r="C4470" s="17">
        <f>Électricité!P1555</f>
        <v>0</v>
      </c>
      <c r="D4470" s="17">
        <f>Électricité!S1555</f>
        <v>0</v>
      </c>
      <c r="E4470" s="24" t="str">
        <f t="shared" si="143"/>
        <v>03/06/2019 03:00:00 AM</v>
      </c>
      <c r="F4470" s="23" t="str">
        <f t="shared" si="142"/>
        <v>Mar</v>
      </c>
    </row>
    <row r="4471" spans="1:6" x14ac:dyDescent="0.4">
      <c r="A4471" s="19">
        <f>Électricité!N1556</f>
        <v>43530</v>
      </c>
      <c r="B4471" s="18">
        <f>Électricité!O1556</f>
        <v>0.16666666666666669</v>
      </c>
      <c r="C4471" s="17">
        <f>Électricité!P1556</f>
        <v>0</v>
      </c>
      <c r="D4471" s="17">
        <f>Électricité!S1556</f>
        <v>0</v>
      </c>
      <c r="E4471" s="24" t="str">
        <f t="shared" si="143"/>
        <v>03/06/2019 04:00:00 AM</v>
      </c>
      <c r="F4471" s="23" t="str">
        <f t="shared" si="142"/>
        <v>Mar</v>
      </c>
    </row>
    <row r="4472" spans="1:6" x14ac:dyDescent="0.4">
      <c r="A4472" s="19">
        <f>Électricité!N1557</f>
        <v>43530</v>
      </c>
      <c r="B4472" s="18">
        <f>Électricité!O1557</f>
        <v>0.20833333333333337</v>
      </c>
      <c r="C4472" s="17">
        <f>Électricité!P1557</f>
        <v>0</v>
      </c>
      <c r="D4472" s="17">
        <f>Électricité!S1557</f>
        <v>0</v>
      </c>
      <c r="E4472" s="24" t="str">
        <f t="shared" si="143"/>
        <v>03/06/2019 05:00:00 AM</v>
      </c>
      <c r="F4472" s="23" t="str">
        <f t="shared" si="142"/>
        <v>Mar</v>
      </c>
    </row>
    <row r="4473" spans="1:6" x14ac:dyDescent="0.4">
      <c r="A4473" s="19">
        <f>Électricité!N1558</f>
        <v>43530</v>
      </c>
      <c r="B4473" s="18">
        <f>Électricité!O1558</f>
        <v>0.25</v>
      </c>
      <c r="C4473" s="17">
        <f>Électricité!P1558</f>
        <v>0</v>
      </c>
      <c r="D4473" s="17">
        <f>Électricité!S1558</f>
        <v>0</v>
      </c>
      <c r="E4473" s="24" t="str">
        <f t="shared" si="143"/>
        <v>03/06/2019 06:00:00 AM</v>
      </c>
      <c r="F4473" s="23" t="str">
        <f t="shared" si="142"/>
        <v>Mar</v>
      </c>
    </row>
    <row r="4474" spans="1:6" x14ac:dyDescent="0.4">
      <c r="A4474" s="19">
        <f>Électricité!N1559</f>
        <v>43530</v>
      </c>
      <c r="B4474" s="18">
        <f>Électricité!O1559</f>
        <v>0.29166666666666669</v>
      </c>
      <c r="C4474" s="17">
        <f>Électricité!P1559</f>
        <v>0</v>
      </c>
      <c r="D4474" s="17">
        <f>Électricité!S1559</f>
        <v>0</v>
      </c>
      <c r="E4474" s="24" t="str">
        <f t="shared" si="143"/>
        <v>03/06/2019 07:00:00 AM</v>
      </c>
      <c r="F4474" s="23" t="str">
        <f t="shared" si="142"/>
        <v>Mar</v>
      </c>
    </row>
    <row r="4475" spans="1:6" x14ac:dyDescent="0.4">
      <c r="A4475" s="19">
        <f>Électricité!N1560</f>
        <v>43530</v>
      </c>
      <c r="B4475" s="18">
        <f>Électricité!O1560</f>
        <v>0.33333333333333337</v>
      </c>
      <c r="C4475" s="17">
        <f>Électricité!P1560</f>
        <v>0</v>
      </c>
      <c r="D4475" s="17">
        <f>Électricité!S1560</f>
        <v>0</v>
      </c>
      <c r="E4475" s="24" t="str">
        <f t="shared" si="143"/>
        <v>03/06/2019 08:00:00 AM</v>
      </c>
      <c r="F4475" s="23" t="str">
        <f t="shared" si="142"/>
        <v>Mar</v>
      </c>
    </row>
    <row r="4476" spans="1:6" x14ac:dyDescent="0.4">
      <c r="A4476" s="19">
        <f>Électricité!N1561</f>
        <v>43530</v>
      </c>
      <c r="B4476" s="18">
        <f>Électricité!O1561</f>
        <v>0.375</v>
      </c>
      <c r="C4476" s="17">
        <f>Électricité!P1561</f>
        <v>0</v>
      </c>
      <c r="D4476" s="17">
        <f>Électricité!S1561</f>
        <v>0</v>
      </c>
      <c r="E4476" s="24" t="str">
        <f t="shared" si="143"/>
        <v>03/06/2019 09:00:00 AM</v>
      </c>
      <c r="F4476" s="23" t="str">
        <f t="shared" si="142"/>
        <v>Mar</v>
      </c>
    </row>
    <row r="4477" spans="1:6" x14ac:dyDescent="0.4">
      <c r="A4477" s="19">
        <f>Électricité!N1562</f>
        <v>43530</v>
      </c>
      <c r="B4477" s="18">
        <f>Électricité!O1562</f>
        <v>0.41666666666666669</v>
      </c>
      <c r="C4477" s="17">
        <f>Électricité!P1562</f>
        <v>0</v>
      </c>
      <c r="D4477" s="17">
        <f>Électricité!S1562</f>
        <v>0</v>
      </c>
      <c r="E4477" s="24" t="str">
        <f t="shared" si="143"/>
        <v>03/06/2019 10:00:00 AM</v>
      </c>
      <c r="F4477" s="23" t="str">
        <f t="shared" si="142"/>
        <v>Mar</v>
      </c>
    </row>
    <row r="4478" spans="1:6" x14ac:dyDescent="0.4">
      <c r="A4478" s="19">
        <f>Électricité!N1563</f>
        <v>43530</v>
      </c>
      <c r="B4478" s="18">
        <f>Électricité!O1563</f>
        <v>0.45833333333333337</v>
      </c>
      <c r="C4478" s="17">
        <f>Électricité!P1563</f>
        <v>0</v>
      </c>
      <c r="D4478" s="17">
        <f>Électricité!S1563</f>
        <v>0</v>
      </c>
      <c r="E4478" s="24" t="str">
        <f t="shared" si="143"/>
        <v>03/06/2019 11:00:00 AM</v>
      </c>
      <c r="F4478" s="23" t="str">
        <f t="shared" si="142"/>
        <v>Mar</v>
      </c>
    </row>
    <row r="4479" spans="1:6" x14ac:dyDescent="0.4">
      <c r="A4479" s="19">
        <f>Électricité!N1564</f>
        <v>43530</v>
      </c>
      <c r="B4479" s="18">
        <f>Électricité!O1564</f>
        <v>0.50000000000000011</v>
      </c>
      <c r="C4479" s="17">
        <f>Électricité!P1564</f>
        <v>0</v>
      </c>
      <c r="D4479" s="17">
        <f>Électricité!S1564</f>
        <v>0</v>
      </c>
      <c r="E4479" s="24" t="str">
        <f t="shared" si="143"/>
        <v>03/06/2019 12:00:00 PM</v>
      </c>
      <c r="F4479" s="23" t="str">
        <f t="shared" si="142"/>
        <v>Mar</v>
      </c>
    </row>
    <row r="4480" spans="1:6" x14ac:dyDescent="0.4">
      <c r="A4480" s="19">
        <f>Électricité!N1565</f>
        <v>43530</v>
      </c>
      <c r="B4480" s="18">
        <f>Électricité!O1565</f>
        <v>0.54166666666666674</v>
      </c>
      <c r="C4480" s="17">
        <f>Électricité!P1565</f>
        <v>0</v>
      </c>
      <c r="D4480" s="17">
        <f>Électricité!S1565</f>
        <v>0</v>
      </c>
      <c r="E4480" s="24" t="str">
        <f t="shared" si="143"/>
        <v>03/06/2019 01:00:00 PM</v>
      </c>
      <c r="F4480" s="23" t="str">
        <f t="shared" si="142"/>
        <v>Mar</v>
      </c>
    </row>
    <row r="4481" spans="1:6" x14ac:dyDescent="0.4">
      <c r="A4481" s="19">
        <f>Électricité!N1566</f>
        <v>43530</v>
      </c>
      <c r="B4481" s="18">
        <f>Électricité!O1566</f>
        <v>0.58333333333333337</v>
      </c>
      <c r="C4481" s="17">
        <f>Électricité!P1566</f>
        <v>0</v>
      </c>
      <c r="D4481" s="17">
        <f>Électricité!S1566</f>
        <v>0</v>
      </c>
      <c r="E4481" s="24" t="str">
        <f t="shared" si="143"/>
        <v>03/06/2019 02:00:00 PM</v>
      </c>
      <c r="F4481" s="23" t="str">
        <f t="shared" si="142"/>
        <v>Mar</v>
      </c>
    </row>
    <row r="4482" spans="1:6" x14ac:dyDescent="0.4">
      <c r="A4482" s="19">
        <f>Électricité!N1567</f>
        <v>43530</v>
      </c>
      <c r="B4482" s="18">
        <f>Électricité!O1567</f>
        <v>0.62500000000000011</v>
      </c>
      <c r="C4482" s="17">
        <f>Électricité!P1567</f>
        <v>0</v>
      </c>
      <c r="D4482" s="17">
        <f>Électricité!S1567</f>
        <v>0</v>
      </c>
      <c r="E4482" s="24" t="str">
        <f t="shared" si="143"/>
        <v>03/06/2019 03:00:00 PM</v>
      </c>
      <c r="F4482" s="23" t="str">
        <f t="shared" si="142"/>
        <v>Mar</v>
      </c>
    </row>
    <row r="4483" spans="1:6" x14ac:dyDescent="0.4">
      <c r="A4483" s="19">
        <f>Électricité!N1568</f>
        <v>43530</v>
      </c>
      <c r="B4483" s="18">
        <f>Électricité!O1568</f>
        <v>0.66666666666666674</v>
      </c>
      <c r="C4483" s="17">
        <f>Électricité!P1568</f>
        <v>0</v>
      </c>
      <c r="D4483" s="17">
        <f>Électricité!S1568</f>
        <v>0</v>
      </c>
      <c r="E4483" s="24" t="str">
        <f t="shared" si="143"/>
        <v>03/06/2019 04:00:00 PM</v>
      </c>
      <c r="F4483" s="23" t="str">
        <f t="shared" ref="F4483:F4546" si="144">TEXT(A4483,"mmm")</f>
        <v>Mar</v>
      </c>
    </row>
    <row r="4484" spans="1:6" x14ac:dyDescent="0.4">
      <c r="A4484" s="19">
        <f>Électricité!N1569</f>
        <v>43530</v>
      </c>
      <c r="B4484" s="18">
        <f>Électricité!O1569</f>
        <v>0.70833333333333337</v>
      </c>
      <c r="C4484" s="17">
        <f>Électricité!P1569</f>
        <v>0</v>
      </c>
      <c r="D4484" s="17">
        <f>Électricité!S1569</f>
        <v>0</v>
      </c>
      <c r="E4484" s="24" t="str">
        <f t="shared" si="143"/>
        <v>03/06/2019 05:00:00 PM</v>
      </c>
      <c r="F4484" s="23" t="str">
        <f t="shared" si="144"/>
        <v>Mar</v>
      </c>
    </row>
    <row r="4485" spans="1:6" x14ac:dyDescent="0.4">
      <c r="A4485" s="19">
        <f>Électricité!N1570</f>
        <v>43530</v>
      </c>
      <c r="B4485" s="18">
        <f>Électricité!O1570</f>
        <v>0.75000000000000011</v>
      </c>
      <c r="C4485" s="17">
        <f>Électricité!P1570</f>
        <v>0</v>
      </c>
      <c r="D4485" s="17">
        <f>Électricité!S1570</f>
        <v>0</v>
      </c>
      <c r="E4485" s="24" t="str">
        <f t="shared" si="143"/>
        <v>03/06/2019 06:00:00 PM</v>
      </c>
      <c r="F4485" s="23" t="str">
        <f t="shared" si="144"/>
        <v>Mar</v>
      </c>
    </row>
    <row r="4486" spans="1:6" x14ac:dyDescent="0.4">
      <c r="A4486" s="19">
        <f>Électricité!N1571</f>
        <v>43530</v>
      </c>
      <c r="B4486" s="18">
        <f>Électricité!O1571</f>
        <v>0.79166666666666674</v>
      </c>
      <c r="C4486" s="17">
        <f>Électricité!P1571</f>
        <v>0</v>
      </c>
      <c r="D4486" s="17">
        <f>Électricité!S1571</f>
        <v>0</v>
      </c>
      <c r="E4486" s="24" t="str">
        <f t="shared" si="143"/>
        <v>03/06/2019 07:00:00 PM</v>
      </c>
      <c r="F4486" s="23" t="str">
        <f t="shared" si="144"/>
        <v>Mar</v>
      </c>
    </row>
    <row r="4487" spans="1:6" x14ac:dyDescent="0.4">
      <c r="A4487" s="19">
        <f>Électricité!N1572</f>
        <v>43530</v>
      </c>
      <c r="B4487" s="18">
        <f>Électricité!O1572</f>
        <v>0.83333333333333337</v>
      </c>
      <c r="C4487" s="17">
        <f>Électricité!P1572</f>
        <v>0</v>
      </c>
      <c r="D4487" s="17">
        <f>Électricité!S1572</f>
        <v>0</v>
      </c>
      <c r="E4487" s="24" t="str">
        <f t="shared" si="143"/>
        <v>03/06/2019 08:00:00 PM</v>
      </c>
      <c r="F4487" s="23" t="str">
        <f t="shared" si="144"/>
        <v>Mar</v>
      </c>
    </row>
    <row r="4488" spans="1:6" x14ac:dyDescent="0.4">
      <c r="A4488" s="19">
        <f>Électricité!N1573</f>
        <v>43530</v>
      </c>
      <c r="B4488" s="18">
        <f>Électricité!O1573</f>
        <v>0.87500000000000011</v>
      </c>
      <c r="C4488" s="17">
        <f>Électricité!P1573</f>
        <v>0</v>
      </c>
      <c r="D4488" s="17">
        <f>Électricité!S1573</f>
        <v>0</v>
      </c>
      <c r="E4488" s="24" t="str">
        <f t="shared" si="143"/>
        <v>03/06/2019 09:00:00 PM</v>
      </c>
      <c r="F4488" s="23" t="str">
        <f t="shared" si="144"/>
        <v>Mar</v>
      </c>
    </row>
    <row r="4489" spans="1:6" x14ac:dyDescent="0.4">
      <c r="A4489" s="19">
        <f>Électricité!N1574</f>
        <v>43530</v>
      </c>
      <c r="B4489" s="18">
        <f>Électricité!O1574</f>
        <v>0.91666666666666674</v>
      </c>
      <c r="C4489" s="17">
        <f>Électricité!P1574</f>
        <v>0</v>
      </c>
      <c r="D4489" s="17">
        <f>Électricité!S1574</f>
        <v>0</v>
      </c>
      <c r="E4489" s="24" t="str">
        <f t="shared" si="143"/>
        <v>03/06/2019 10:00:00 PM</v>
      </c>
      <c r="F4489" s="23" t="str">
        <f t="shared" si="144"/>
        <v>Mar</v>
      </c>
    </row>
    <row r="4490" spans="1:6" x14ac:dyDescent="0.4">
      <c r="A4490" s="19">
        <f>Électricité!N1575</f>
        <v>43530</v>
      </c>
      <c r="B4490" s="18">
        <f>Électricité!O1575</f>
        <v>0.95833333333333337</v>
      </c>
      <c r="C4490" s="17">
        <f>Électricité!P1575</f>
        <v>0</v>
      </c>
      <c r="D4490" s="17">
        <f>Électricité!S1575</f>
        <v>0</v>
      </c>
      <c r="E4490" s="24" t="str">
        <f t="shared" si="143"/>
        <v>03/06/2019 11:00:00 PM</v>
      </c>
      <c r="F4490" s="23" t="str">
        <f t="shared" si="144"/>
        <v>Mar</v>
      </c>
    </row>
    <row r="4491" spans="1:6" x14ac:dyDescent="0.4">
      <c r="A4491" s="19">
        <f>Électricité!N1576</f>
        <v>43531</v>
      </c>
      <c r="B4491" s="18">
        <f>Électricité!O1576</f>
        <v>3.1225022567582528E-17</v>
      </c>
      <c r="C4491" s="17">
        <f>Électricité!P1576</f>
        <v>0</v>
      </c>
      <c r="D4491" s="17">
        <f>Électricité!S1576</f>
        <v>0</v>
      </c>
      <c r="E4491" s="24" t="str">
        <f t="shared" si="143"/>
        <v>03/07/2019 12:00:00 AM</v>
      </c>
      <c r="F4491" s="23" t="str">
        <f t="shared" si="144"/>
        <v>Mar</v>
      </c>
    </row>
    <row r="4492" spans="1:6" x14ac:dyDescent="0.4">
      <c r="A4492" s="19">
        <f>Électricité!N1577</f>
        <v>43531</v>
      </c>
      <c r="B4492" s="18">
        <f>Électricité!O1577</f>
        <v>4.1666666666666699E-2</v>
      </c>
      <c r="C4492" s="17">
        <f>Électricité!P1577</f>
        <v>0</v>
      </c>
      <c r="D4492" s="17">
        <f>Électricité!S1577</f>
        <v>0</v>
      </c>
      <c r="E4492" s="24" t="str">
        <f t="shared" si="143"/>
        <v>03/07/2019 01:00:00 AM</v>
      </c>
      <c r="F4492" s="23" t="str">
        <f t="shared" si="144"/>
        <v>Mar</v>
      </c>
    </row>
    <row r="4493" spans="1:6" x14ac:dyDescent="0.4">
      <c r="A4493" s="19">
        <f>Électricité!N1578</f>
        <v>43531</v>
      </c>
      <c r="B4493" s="18">
        <f>Électricité!O1578</f>
        <v>8.333333333333337E-2</v>
      </c>
      <c r="C4493" s="17">
        <f>Électricité!P1578</f>
        <v>0</v>
      </c>
      <c r="D4493" s="17">
        <f>Électricité!S1578</f>
        <v>0</v>
      </c>
      <c r="E4493" s="24" t="str">
        <f t="shared" si="143"/>
        <v>03/07/2019 02:00:00 AM</v>
      </c>
      <c r="F4493" s="23" t="str">
        <f t="shared" si="144"/>
        <v>Mar</v>
      </c>
    </row>
    <row r="4494" spans="1:6" x14ac:dyDescent="0.4">
      <c r="A4494" s="19">
        <f>Électricité!N1579</f>
        <v>43531</v>
      </c>
      <c r="B4494" s="18">
        <f>Électricité!O1579</f>
        <v>0.12500000000000006</v>
      </c>
      <c r="C4494" s="17">
        <f>Électricité!P1579</f>
        <v>0</v>
      </c>
      <c r="D4494" s="17">
        <f>Électricité!S1579</f>
        <v>0</v>
      </c>
      <c r="E4494" s="24" t="str">
        <f t="shared" si="143"/>
        <v>03/07/2019 03:00:00 AM</v>
      </c>
      <c r="F4494" s="23" t="str">
        <f t="shared" si="144"/>
        <v>Mar</v>
      </c>
    </row>
    <row r="4495" spans="1:6" x14ac:dyDescent="0.4">
      <c r="A4495" s="19">
        <f>Électricité!N1580</f>
        <v>43531</v>
      </c>
      <c r="B4495" s="18">
        <f>Électricité!O1580</f>
        <v>0.16666666666666669</v>
      </c>
      <c r="C4495" s="17">
        <f>Électricité!P1580</f>
        <v>0</v>
      </c>
      <c r="D4495" s="17">
        <f>Électricité!S1580</f>
        <v>0</v>
      </c>
      <c r="E4495" s="24" t="str">
        <f t="shared" si="143"/>
        <v>03/07/2019 04:00:00 AM</v>
      </c>
      <c r="F4495" s="23" t="str">
        <f t="shared" si="144"/>
        <v>Mar</v>
      </c>
    </row>
    <row r="4496" spans="1:6" x14ac:dyDescent="0.4">
      <c r="A4496" s="19">
        <f>Électricité!N1581</f>
        <v>43531</v>
      </c>
      <c r="B4496" s="18">
        <f>Électricité!O1581</f>
        <v>0.20833333333333337</v>
      </c>
      <c r="C4496" s="17">
        <f>Électricité!P1581</f>
        <v>0</v>
      </c>
      <c r="D4496" s="17">
        <f>Électricité!S1581</f>
        <v>0</v>
      </c>
      <c r="E4496" s="24" t="str">
        <f t="shared" si="143"/>
        <v>03/07/2019 05:00:00 AM</v>
      </c>
      <c r="F4496" s="23" t="str">
        <f t="shared" si="144"/>
        <v>Mar</v>
      </c>
    </row>
    <row r="4497" spans="1:6" x14ac:dyDescent="0.4">
      <c r="A4497" s="19">
        <f>Électricité!N1582</f>
        <v>43531</v>
      </c>
      <c r="B4497" s="18">
        <f>Électricité!O1582</f>
        <v>0.25</v>
      </c>
      <c r="C4497" s="17">
        <f>Électricité!P1582</f>
        <v>0</v>
      </c>
      <c r="D4497" s="17">
        <f>Électricité!S1582</f>
        <v>0</v>
      </c>
      <c r="E4497" s="24" t="str">
        <f t="shared" si="143"/>
        <v>03/07/2019 06:00:00 AM</v>
      </c>
      <c r="F4497" s="23" t="str">
        <f t="shared" si="144"/>
        <v>Mar</v>
      </c>
    </row>
    <row r="4498" spans="1:6" x14ac:dyDescent="0.4">
      <c r="A4498" s="19">
        <f>Électricité!N1583</f>
        <v>43531</v>
      </c>
      <c r="B4498" s="18">
        <f>Électricité!O1583</f>
        <v>0.29166666666666669</v>
      </c>
      <c r="C4498" s="17">
        <f>Électricité!P1583</f>
        <v>0</v>
      </c>
      <c r="D4498" s="17">
        <f>Électricité!S1583</f>
        <v>0</v>
      </c>
      <c r="E4498" s="24" t="str">
        <f t="shared" si="143"/>
        <v>03/07/2019 07:00:00 AM</v>
      </c>
      <c r="F4498" s="23" t="str">
        <f t="shared" si="144"/>
        <v>Mar</v>
      </c>
    </row>
    <row r="4499" spans="1:6" x14ac:dyDescent="0.4">
      <c r="A4499" s="19">
        <f>Électricité!N1584</f>
        <v>43531</v>
      </c>
      <c r="B4499" s="18">
        <f>Électricité!O1584</f>
        <v>0.33333333333333337</v>
      </c>
      <c r="C4499" s="17">
        <f>Électricité!P1584</f>
        <v>0</v>
      </c>
      <c r="D4499" s="17">
        <f>Électricité!S1584</f>
        <v>0</v>
      </c>
      <c r="E4499" s="24" t="str">
        <f t="shared" si="143"/>
        <v>03/07/2019 08:00:00 AM</v>
      </c>
      <c r="F4499" s="23" t="str">
        <f t="shared" si="144"/>
        <v>Mar</v>
      </c>
    </row>
    <row r="4500" spans="1:6" x14ac:dyDescent="0.4">
      <c r="A4500" s="19">
        <f>Électricité!N1585</f>
        <v>43531</v>
      </c>
      <c r="B4500" s="18">
        <f>Électricité!O1585</f>
        <v>0.375</v>
      </c>
      <c r="C4500" s="17">
        <f>Électricité!P1585</f>
        <v>0</v>
      </c>
      <c r="D4500" s="17">
        <f>Électricité!S1585</f>
        <v>0</v>
      </c>
      <c r="E4500" s="24" t="str">
        <f t="shared" si="143"/>
        <v>03/07/2019 09:00:00 AM</v>
      </c>
      <c r="F4500" s="23" t="str">
        <f t="shared" si="144"/>
        <v>Mar</v>
      </c>
    </row>
    <row r="4501" spans="1:6" x14ac:dyDescent="0.4">
      <c r="A4501" s="19">
        <f>Électricité!N1586</f>
        <v>43531</v>
      </c>
      <c r="B4501" s="18">
        <f>Électricité!O1586</f>
        <v>0.41666666666666669</v>
      </c>
      <c r="C4501" s="17">
        <f>Électricité!P1586</f>
        <v>0</v>
      </c>
      <c r="D4501" s="17">
        <f>Électricité!S1586</f>
        <v>0</v>
      </c>
      <c r="E4501" s="24" t="str">
        <f t="shared" si="143"/>
        <v>03/07/2019 10:00:00 AM</v>
      </c>
      <c r="F4501" s="23" t="str">
        <f t="shared" si="144"/>
        <v>Mar</v>
      </c>
    </row>
    <row r="4502" spans="1:6" x14ac:dyDescent="0.4">
      <c r="A4502" s="19">
        <f>Électricité!N1587</f>
        <v>43531</v>
      </c>
      <c r="B4502" s="18">
        <f>Électricité!O1587</f>
        <v>0.45833333333333337</v>
      </c>
      <c r="C4502" s="17">
        <f>Électricité!P1587</f>
        <v>0</v>
      </c>
      <c r="D4502" s="17">
        <f>Électricité!S1587</f>
        <v>0</v>
      </c>
      <c r="E4502" s="24" t="str">
        <f t="shared" si="143"/>
        <v>03/07/2019 11:00:00 AM</v>
      </c>
      <c r="F4502" s="23" t="str">
        <f t="shared" si="144"/>
        <v>Mar</v>
      </c>
    </row>
    <row r="4503" spans="1:6" x14ac:dyDescent="0.4">
      <c r="A4503" s="19">
        <f>Électricité!N1588</f>
        <v>43531</v>
      </c>
      <c r="B4503" s="18">
        <f>Électricité!O1588</f>
        <v>0.50000000000000011</v>
      </c>
      <c r="C4503" s="17">
        <f>Électricité!P1588</f>
        <v>0</v>
      </c>
      <c r="D4503" s="17">
        <f>Électricité!S1588</f>
        <v>0</v>
      </c>
      <c r="E4503" s="24" t="str">
        <f t="shared" si="143"/>
        <v>03/07/2019 12:00:00 PM</v>
      </c>
      <c r="F4503" s="23" t="str">
        <f t="shared" si="144"/>
        <v>Mar</v>
      </c>
    </row>
    <row r="4504" spans="1:6" x14ac:dyDescent="0.4">
      <c r="A4504" s="19">
        <f>Électricité!N1589</f>
        <v>43531</v>
      </c>
      <c r="B4504" s="18">
        <f>Électricité!O1589</f>
        <v>0.54166666666666674</v>
      </c>
      <c r="C4504" s="17">
        <f>Électricité!P1589</f>
        <v>0</v>
      </c>
      <c r="D4504" s="17">
        <f>Électricité!S1589</f>
        <v>0</v>
      </c>
      <c r="E4504" s="24" t="str">
        <f t="shared" si="143"/>
        <v>03/07/2019 01:00:00 PM</v>
      </c>
      <c r="F4504" s="23" t="str">
        <f t="shared" si="144"/>
        <v>Mar</v>
      </c>
    </row>
    <row r="4505" spans="1:6" x14ac:dyDescent="0.4">
      <c r="A4505" s="19">
        <f>Électricité!N1590</f>
        <v>43531</v>
      </c>
      <c r="B4505" s="18">
        <f>Électricité!O1590</f>
        <v>0.58333333333333337</v>
      </c>
      <c r="C4505" s="17">
        <f>Électricité!P1590</f>
        <v>0</v>
      </c>
      <c r="D4505" s="17">
        <f>Électricité!S1590</f>
        <v>0</v>
      </c>
      <c r="E4505" s="24" t="str">
        <f t="shared" si="143"/>
        <v>03/07/2019 02:00:00 PM</v>
      </c>
      <c r="F4505" s="23" t="str">
        <f t="shared" si="144"/>
        <v>Mar</v>
      </c>
    </row>
    <row r="4506" spans="1:6" x14ac:dyDescent="0.4">
      <c r="A4506" s="19">
        <f>Électricité!N1591</f>
        <v>43531</v>
      </c>
      <c r="B4506" s="18">
        <f>Électricité!O1591</f>
        <v>0.62500000000000011</v>
      </c>
      <c r="C4506" s="17">
        <f>Électricité!P1591</f>
        <v>0</v>
      </c>
      <c r="D4506" s="17">
        <f>Électricité!S1591</f>
        <v>0</v>
      </c>
      <c r="E4506" s="24" t="str">
        <f t="shared" si="143"/>
        <v>03/07/2019 03:00:00 PM</v>
      </c>
      <c r="F4506" s="23" t="str">
        <f t="shared" si="144"/>
        <v>Mar</v>
      </c>
    </row>
    <row r="4507" spans="1:6" x14ac:dyDescent="0.4">
      <c r="A4507" s="19">
        <f>Électricité!N1592</f>
        <v>43531</v>
      </c>
      <c r="B4507" s="18">
        <f>Électricité!O1592</f>
        <v>0.66666666666666674</v>
      </c>
      <c r="C4507" s="17">
        <f>Électricité!P1592</f>
        <v>0</v>
      </c>
      <c r="D4507" s="17">
        <f>Électricité!S1592</f>
        <v>0</v>
      </c>
      <c r="E4507" s="24" t="str">
        <f t="shared" si="143"/>
        <v>03/07/2019 04:00:00 PM</v>
      </c>
      <c r="F4507" s="23" t="str">
        <f t="shared" si="144"/>
        <v>Mar</v>
      </c>
    </row>
    <row r="4508" spans="1:6" x14ac:dyDescent="0.4">
      <c r="A4508" s="19">
        <f>Électricité!N1593</f>
        <v>43531</v>
      </c>
      <c r="B4508" s="18">
        <f>Électricité!O1593</f>
        <v>0.70833333333333337</v>
      </c>
      <c r="C4508" s="17">
        <f>Électricité!P1593</f>
        <v>0</v>
      </c>
      <c r="D4508" s="17">
        <f>Électricité!S1593</f>
        <v>0</v>
      </c>
      <c r="E4508" s="24" t="str">
        <f t="shared" si="143"/>
        <v>03/07/2019 05:00:00 PM</v>
      </c>
      <c r="F4508" s="23" t="str">
        <f t="shared" si="144"/>
        <v>Mar</v>
      </c>
    </row>
    <row r="4509" spans="1:6" x14ac:dyDescent="0.4">
      <c r="A4509" s="19">
        <f>Électricité!N1594</f>
        <v>43531</v>
      </c>
      <c r="B4509" s="18">
        <f>Électricité!O1594</f>
        <v>0.75000000000000011</v>
      </c>
      <c r="C4509" s="17">
        <f>Électricité!P1594</f>
        <v>0</v>
      </c>
      <c r="D4509" s="17">
        <f>Électricité!S1594</f>
        <v>0</v>
      </c>
      <c r="E4509" s="24" t="str">
        <f t="shared" si="143"/>
        <v>03/07/2019 06:00:00 PM</v>
      </c>
      <c r="F4509" s="23" t="str">
        <f t="shared" si="144"/>
        <v>Mar</v>
      </c>
    </row>
    <row r="4510" spans="1:6" x14ac:dyDescent="0.4">
      <c r="A4510" s="19">
        <f>Électricité!N1595</f>
        <v>43531</v>
      </c>
      <c r="B4510" s="18">
        <f>Électricité!O1595</f>
        <v>0.79166666666666674</v>
      </c>
      <c r="C4510" s="17">
        <f>Électricité!P1595</f>
        <v>0</v>
      </c>
      <c r="D4510" s="17">
        <f>Électricité!S1595</f>
        <v>0</v>
      </c>
      <c r="E4510" s="24" t="str">
        <f t="shared" si="143"/>
        <v>03/07/2019 07:00:00 PM</v>
      </c>
      <c r="F4510" s="23" t="str">
        <f t="shared" si="144"/>
        <v>Mar</v>
      </c>
    </row>
    <row r="4511" spans="1:6" x14ac:dyDescent="0.4">
      <c r="A4511" s="19">
        <f>Électricité!N1596</f>
        <v>43531</v>
      </c>
      <c r="B4511" s="18">
        <f>Électricité!O1596</f>
        <v>0.83333333333333337</v>
      </c>
      <c r="C4511" s="17">
        <f>Électricité!P1596</f>
        <v>0</v>
      </c>
      <c r="D4511" s="17">
        <f>Électricité!S1596</f>
        <v>0</v>
      </c>
      <c r="E4511" s="24" t="str">
        <f t="shared" si="143"/>
        <v>03/07/2019 08:00:00 PM</v>
      </c>
      <c r="F4511" s="23" t="str">
        <f t="shared" si="144"/>
        <v>Mar</v>
      </c>
    </row>
    <row r="4512" spans="1:6" x14ac:dyDescent="0.4">
      <c r="A4512" s="19">
        <f>Électricité!N1597</f>
        <v>43531</v>
      </c>
      <c r="B4512" s="18">
        <f>Électricité!O1597</f>
        <v>0.87500000000000011</v>
      </c>
      <c r="C4512" s="17">
        <f>Électricité!P1597</f>
        <v>0</v>
      </c>
      <c r="D4512" s="17">
        <f>Électricité!S1597</f>
        <v>0</v>
      </c>
      <c r="E4512" s="24" t="str">
        <f t="shared" si="143"/>
        <v>03/07/2019 09:00:00 PM</v>
      </c>
      <c r="F4512" s="23" t="str">
        <f t="shared" si="144"/>
        <v>Mar</v>
      </c>
    </row>
    <row r="4513" spans="1:6" x14ac:dyDescent="0.4">
      <c r="A4513" s="19">
        <f>Électricité!N1598</f>
        <v>43531</v>
      </c>
      <c r="B4513" s="18">
        <f>Électricité!O1598</f>
        <v>0.91666666666666674</v>
      </c>
      <c r="C4513" s="17">
        <f>Électricité!P1598</f>
        <v>0</v>
      </c>
      <c r="D4513" s="17">
        <f>Électricité!S1598</f>
        <v>0</v>
      </c>
      <c r="E4513" s="24" t="str">
        <f t="shared" si="143"/>
        <v>03/07/2019 10:00:00 PM</v>
      </c>
      <c r="F4513" s="23" t="str">
        <f t="shared" si="144"/>
        <v>Mar</v>
      </c>
    </row>
    <row r="4514" spans="1:6" x14ac:dyDescent="0.4">
      <c r="A4514" s="19">
        <f>Électricité!N1599</f>
        <v>43531</v>
      </c>
      <c r="B4514" s="18">
        <f>Électricité!O1599</f>
        <v>0.95833333333333337</v>
      </c>
      <c r="C4514" s="17">
        <f>Électricité!P1599</f>
        <v>0</v>
      </c>
      <c r="D4514" s="17">
        <f>Électricité!S1599</f>
        <v>0</v>
      </c>
      <c r="E4514" s="24" t="str">
        <f t="shared" si="143"/>
        <v>03/07/2019 11:00:00 PM</v>
      </c>
      <c r="F4514" s="23" t="str">
        <f t="shared" si="144"/>
        <v>Mar</v>
      </c>
    </row>
    <row r="4515" spans="1:6" x14ac:dyDescent="0.4">
      <c r="A4515" s="19">
        <f>Électricité!N1600</f>
        <v>43532</v>
      </c>
      <c r="B4515" s="18">
        <f>Électricité!O1600</f>
        <v>3.1225022567582528E-17</v>
      </c>
      <c r="C4515" s="17">
        <f>Électricité!P1600</f>
        <v>0</v>
      </c>
      <c r="D4515" s="17">
        <f>Électricité!S1600</f>
        <v>0</v>
      </c>
      <c r="E4515" s="24" t="str">
        <f t="shared" si="143"/>
        <v>03/08/2019 12:00:00 AM</v>
      </c>
      <c r="F4515" s="23" t="str">
        <f t="shared" si="144"/>
        <v>Mar</v>
      </c>
    </row>
    <row r="4516" spans="1:6" x14ac:dyDescent="0.4">
      <c r="A4516" s="19">
        <f>Électricité!N1601</f>
        <v>43532</v>
      </c>
      <c r="B4516" s="18">
        <f>Électricité!O1601</f>
        <v>4.1666666666666699E-2</v>
      </c>
      <c r="C4516" s="17">
        <f>Électricité!P1601</f>
        <v>0</v>
      </c>
      <c r="D4516" s="17">
        <f>Électricité!S1601</f>
        <v>0</v>
      </c>
      <c r="E4516" s="24" t="str">
        <f t="shared" si="143"/>
        <v>03/08/2019 01:00:00 AM</v>
      </c>
      <c r="F4516" s="23" t="str">
        <f t="shared" si="144"/>
        <v>Mar</v>
      </c>
    </row>
    <row r="4517" spans="1:6" x14ac:dyDescent="0.4">
      <c r="A4517" s="19">
        <f>Électricité!N1602</f>
        <v>43532</v>
      </c>
      <c r="B4517" s="18">
        <f>Électricité!O1602</f>
        <v>8.333333333333337E-2</v>
      </c>
      <c r="C4517" s="17">
        <f>Électricité!P1602</f>
        <v>0</v>
      </c>
      <c r="D4517" s="17">
        <f>Électricité!S1602</f>
        <v>0</v>
      </c>
      <c r="E4517" s="24" t="str">
        <f t="shared" si="143"/>
        <v>03/08/2019 02:00:00 AM</v>
      </c>
      <c r="F4517" s="23" t="str">
        <f t="shared" si="144"/>
        <v>Mar</v>
      </c>
    </row>
    <row r="4518" spans="1:6" x14ac:dyDescent="0.4">
      <c r="A4518" s="19">
        <f>Électricité!N1603</f>
        <v>43532</v>
      </c>
      <c r="B4518" s="18">
        <f>Électricité!O1603</f>
        <v>0.12500000000000006</v>
      </c>
      <c r="C4518" s="17">
        <f>Électricité!P1603</f>
        <v>0</v>
      </c>
      <c r="D4518" s="17">
        <f>Électricité!S1603</f>
        <v>0</v>
      </c>
      <c r="E4518" s="24" t="str">
        <f t="shared" si="143"/>
        <v>03/08/2019 03:00:00 AM</v>
      </c>
      <c r="F4518" s="23" t="str">
        <f t="shared" si="144"/>
        <v>Mar</v>
      </c>
    </row>
    <row r="4519" spans="1:6" x14ac:dyDescent="0.4">
      <c r="A4519" s="19">
        <f>Électricité!N1604</f>
        <v>43532</v>
      </c>
      <c r="B4519" s="18">
        <f>Électricité!O1604</f>
        <v>0.16666666666666669</v>
      </c>
      <c r="C4519" s="17">
        <f>Électricité!P1604</f>
        <v>0</v>
      </c>
      <c r="D4519" s="17">
        <f>Électricité!S1604</f>
        <v>0</v>
      </c>
      <c r="E4519" s="24" t="str">
        <f t="shared" si="143"/>
        <v>03/08/2019 04:00:00 AM</v>
      </c>
      <c r="F4519" s="23" t="str">
        <f t="shared" si="144"/>
        <v>Mar</v>
      </c>
    </row>
    <row r="4520" spans="1:6" x14ac:dyDescent="0.4">
      <c r="A4520" s="19">
        <f>Électricité!N1605</f>
        <v>43532</v>
      </c>
      <c r="B4520" s="18">
        <f>Électricité!O1605</f>
        <v>0.20833333333333337</v>
      </c>
      <c r="C4520" s="17">
        <f>Électricité!P1605</f>
        <v>0</v>
      </c>
      <c r="D4520" s="17">
        <f>Électricité!S1605</f>
        <v>0</v>
      </c>
      <c r="E4520" s="24" t="str">
        <f t="shared" si="143"/>
        <v>03/08/2019 05:00:00 AM</v>
      </c>
      <c r="F4520" s="23" t="str">
        <f t="shared" si="144"/>
        <v>Mar</v>
      </c>
    </row>
    <row r="4521" spans="1:6" x14ac:dyDescent="0.4">
      <c r="A4521" s="19">
        <f>Électricité!N1606</f>
        <v>43532</v>
      </c>
      <c r="B4521" s="18">
        <f>Électricité!O1606</f>
        <v>0.25</v>
      </c>
      <c r="C4521" s="17">
        <f>Électricité!P1606</f>
        <v>0</v>
      </c>
      <c r="D4521" s="17">
        <f>Électricité!S1606</f>
        <v>0</v>
      </c>
      <c r="E4521" s="24" t="str">
        <f t="shared" si="143"/>
        <v>03/08/2019 06:00:00 AM</v>
      </c>
      <c r="F4521" s="23" t="str">
        <f t="shared" si="144"/>
        <v>Mar</v>
      </c>
    </row>
    <row r="4522" spans="1:6" x14ac:dyDescent="0.4">
      <c r="A4522" s="19">
        <f>Électricité!N1607</f>
        <v>43532</v>
      </c>
      <c r="B4522" s="18">
        <f>Électricité!O1607</f>
        <v>0.29166666666666669</v>
      </c>
      <c r="C4522" s="17">
        <f>Électricité!P1607</f>
        <v>0</v>
      </c>
      <c r="D4522" s="17">
        <f>Électricité!S1607</f>
        <v>0</v>
      </c>
      <c r="E4522" s="24" t="str">
        <f t="shared" si="143"/>
        <v>03/08/2019 07:00:00 AM</v>
      </c>
      <c r="F4522" s="23" t="str">
        <f t="shared" si="144"/>
        <v>Mar</v>
      </c>
    </row>
    <row r="4523" spans="1:6" x14ac:dyDescent="0.4">
      <c r="A4523" s="19">
        <f>Électricité!N1608</f>
        <v>43532</v>
      </c>
      <c r="B4523" s="18">
        <f>Électricité!O1608</f>
        <v>0.33333333333333337</v>
      </c>
      <c r="C4523" s="17">
        <f>Électricité!P1608</f>
        <v>0</v>
      </c>
      <c r="D4523" s="17">
        <f>Électricité!S1608</f>
        <v>0</v>
      </c>
      <c r="E4523" s="24" t="str">
        <f t="shared" si="143"/>
        <v>03/08/2019 08:00:00 AM</v>
      </c>
      <c r="F4523" s="23" t="str">
        <f t="shared" si="144"/>
        <v>Mar</v>
      </c>
    </row>
    <row r="4524" spans="1:6" x14ac:dyDescent="0.4">
      <c r="A4524" s="19">
        <f>Électricité!N1609</f>
        <v>43532</v>
      </c>
      <c r="B4524" s="18">
        <f>Électricité!O1609</f>
        <v>0.375</v>
      </c>
      <c r="C4524" s="17">
        <f>Électricité!P1609</f>
        <v>0</v>
      </c>
      <c r="D4524" s="17">
        <f>Électricité!S1609</f>
        <v>0</v>
      </c>
      <c r="E4524" s="24" t="str">
        <f t="shared" si="143"/>
        <v>03/08/2019 09:00:00 AM</v>
      </c>
      <c r="F4524" s="23" t="str">
        <f t="shared" si="144"/>
        <v>Mar</v>
      </c>
    </row>
    <row r="4525" spans="1:6" x14ac:dyDescent="0.4">
      <c r="A4525" s="19">
        <f>Électricité!N1610</f>
        <v>43532</v>
      </c>
      <c r="B4525" s="18">
        <f>Électricité!O1610</f>
        <v>0.41666666666666669</v>
      </c>
      <c r="C4525" s="17">
        <f>Électricité!P1610</f>
        <v>0</v>
      </c>
      <c r="D4525" s="17">
        <f>Électricité!S1610</f>
        <v>0</v>
      </c>
      <c r="E4525" s="24" t="str">
        <f t="shared" si="143"/>
        <v>03/08/2019 10:00:00 AM</v>
      </c>
      <c r="F4525" s="23" t="str">
        <f t="shared" si="144"/>
        <v>Mar</v>
      </c>
    </row>
    <row r="4526" spans="1:6" x14ac:dyDescent="0.4">
      <c r="A4526" s="19">
        <f>Électricité!N1611</f>
        <v>43532</v>
      </c>
      <c r="B4526" s="18">
        <f>Électricité!O1611</f>
        <v>0.45833333333333337</v>
      </c>
      <c r="C4526" s="17">
        <f>Électricité!P1611</f>
        <v>0</v>
      </c>
      <c r="D4526" s="17">
        <f>Électricité!S1611</f>
        <v>0</v>
      </c>
      <c r="E4526" s="24" t="str">
        <f t="shared" si="143"/>
        <v>03/08/2019 11:00:00 AM</v>
      </c>
      <c r="F4526" s="23" t="str">
        <f t="shared" si="144"/>
        <v>Mar</v>
      </c>
    </row>
    <row r="4527" spans="1:6" x14ac:dyDescent="0.4">
      <c r="A4527" s="19">
        <f>Électricité!N1612</f>
        <v>43532</v>
      </c>
      <c r="B4527" s="18">
        <f>Électricité!O1612</f>
        <v>0.50000000000000011</v>
      </c>
      <c r="C4527" s="17">
        <f>Électricité!P1612</f>
        <v>0</v>
      </c>
      <c r="D4527" s="17">
        <f>Électricité!S1612</f>
        <v>0</v>
      </c>
      <c r="E4527" s="24" t="str">
        <f t="shared" si="143"/>
        <v>03/08/2019 12:00:00 PM</v>
      </c>
      <c r="F4527" s="23" t="str">
        <f t="shared" si="144"/>
        <v>Mar</v>
      </c>
    </row>
    <row r="4528" spans="1:6" x14ac:dyDescent="0.4">
      <c r="A4528" s="19">
        <f>Électricité!N1613</f>
        <v>43532</v>
      </c>
      <c r="B4528" s="18">
        <f>Électricité!O1613</f>
        <v>0.54166666666666674</v>
      </c>
      <c r="C4528" s="17">
        <f>Électricité!P1613</f>
        <v>0</v>
      </c>
      <c r="D4528" s="17">
        <f>Électricité!S1613</f>
        <v>0</v>
      </c>
      <c r="E4528" s="24" t="str">
        <f t="shared" si="143"/>
        <v>03/08/2019 01:00:00 PM</v>
      </c>
      <c r="F4528" s="23" t="str">
        <f t="shared" si="144"/>
        <v>Mar</v>
      </c>
    </row>
    <row r="4529" spans="1:6" x14ac:dyDescent="0.4">
      <c r="A4529" s="19">
        <f>Électricité!N1614</f>
        <v>43532</v>
      </c>
      <c r="B4529" s="18">
        <f>Électricité!O1614</f>
        <v>0.58333333333333337</v>
      </c>
      <c r="C4529" s="17">
        <f>Électricité!P1614</f>
        <v>0</v>
      </c>
      <c r="D4529" s="17">
        <f>Électricité!S1614</f>
        <v>0</v>
      </c>
      <c r="E4529" s="24" t="str">
        <f t="shared" si="143"/>
        <v>03/08/2019 02:00:00 PM</v>
      </c>
      <c r="F4529" s="23" t="str">
        <f t="shared" si="144"/>
        <v>Mar</v>
      </c>
    </row>
    <row r="4530" spans="1:6" x14ac:dyDescent="0.4">
      <c r="A4530" s="19">
        <f>Électricité!N1615</f>
        <v>43532</v>
      </c>
      <c r="B4530" s="18">
        <f>Électricité!O1615</f>
        <v>0.62500000000000011</v>
      </c>
      <c r="C4530" s="17">
        <f>Électricité!P1615</f>
        <v>0</v>
      </c>
      <c r="D4530" s="17">
        <f>Électricité!S1615</f>
        <v>0</v>
      </c>
      <c r="E4530" s="24" t="str">
        <f t="shared" si="143"/>
        <v>03/08/2019 03:00:00 PM</v>
      </c>
      <c r="F4530" s="23" t="str">
        <f t="shared" si="144"/>
        <v>Mar</v>
      </c>
    </row>
    <row r="4531" spans="1:6" x14ac:dyDescent="0.4">
      <c r="A4531" s="19">
        <f>Électricité!N1616</f>
        <v>43532</v>
      </c>
      <c r="B4531" s="18">
        <f>Électricité!O1616</f>
        <v>0.66666666666666674</v>
      </c>
      <c r="C4531" s="17">
        <f>Électricité!P1616</f>
        <v>0</v>
      </c>
      <c r="D4531" s="17">
        <f>Électricité!S1616</f>
        <v>0</v>
      </c>
      <c r="E4531" s="24" t="str">
        <f t="shared" si="143"/>
        <v>03/08/2019 04:00:00 PM</v>
      </c>
      <c r="F4531" s="23" t="str">
        <f t="shared" si="144"/>
        <v>Mar</v>
      </c>
    </row>
    <row r="4532" spans="1:6" x14ac:dyDescent="0.4">
      <c r="A4532" s="19">
        <f>Électricité!N1617</f>
        <v>43532</v>
      </c>
      <c r="B4532" s="18">
        <f>Électricité!O1617</f>
        <v>0.70833333333333337</v>
      </c>
      <c r="C4532" s="17">
        <f>Électricité!P1617</f>
        <v>0</v>
      </c>
      <c r="D4532" s="17">
        <f>Électricité!S1617</f>
        <v>0</v>
      </c>
      <c r="E4532" s="24" t="str">
        <f t="shared" ref="E4532:E4595" si="145">CONCATENATE(TEXT(A4532,"mm/dd/yyyy")," ",TEXT(B4532,"hh:mm:ss AM/PM"))</f>
        <v>03/08/2019 05:00:00 PM</v>
      </c>
      <c r="F4532" s="23" t="str">
        <f t="shared" si="144"/>
        <v>Mar</v>
      </c>
    </row>
    <row r="4533" spans="1:6" x14ac:dyDescent="0.4">
      <c r="A4533" s="19">
        <f>Électricité!N1618</f>
        <v>43532</v>
      </c>
      <c r="B4533" s="18">
        <f>Électricité!O1618</f>
        <v>0.75000000000000011</v>
      </c>
      <c r="C4533" s="17">
        <f>Électricité!P1618</f>
        <v>0</v>
      </c>
      <c r="D4533" s="17">
        <f>Électricité!S1618</f>
        <v>0</v>
      </c>
      <c r="E4533" s="24" t="str">
        <f t="shared" si="145"/>
        <v>03/08/2019 06:00:00 PM</v>
      </c>
      <c r="F4533" s="23" t="str">
        <f t="shared" si="144"/>
        <v>Mar</v>
      </c>
    </row>
    <row r="4534" spans="1:6" x14ac:dyDescent="0.4">
      <c r="A4534" s="19">
        <f>Électricité!N1619</f>
        <v>43532</v>
      </c>
      <c r="B4534" s="18">
        <f>Électricité!O1619</f>
        <v>0.79166666666666674</v>
      </c>
      <c r="C4534" s="17">
        <f>Électricité!P1619</f>
        <v>0</v>
      </c>
      <c r="D4534" s="17">
        <f>Électricité!S1619</f>
        <v>0</v>
      </c>
      <c r="E4534" s="24" t="str">
        <f t="shared" si="145"/>
        <v>03/08/2019 07:00:00 PM</v>
      </c>
      <c r="F4534" s="23" t="str">
        <f t="shared" si="144"/>
        <v>Mar</v>
      </c>
    </row>
    <row r="4535" spans="1:6" x14ac:dyDescent="0.4">
      <c r="A4535" s="19">
        <f>Électricité!N1620</f>
        <v>43532</v>
      </c>
      <c r="B4535" s="18">
        <f>Électricité!O1620</f>
        <v>0.83333333333333337</v>
      </c>
      <c r="C4535" s="17">
        <f>Électricité!P1620</f>
        <v>0</v>
      </c>
      <c r="D4535" s="17">
        <f>Électricité!S1620</f>
        <v>0</v>
      </c>
      <c r="E4535" s="24" t="str">
        <f t="shared" si="145"/>
        <v>03/08/2019 08:00:00 PM</v>
      </c>
      <c r="F4535" s="23" t="str">
        <f t="shared" si="144"/>
        <v>Mar</v>
      </c>
    </row>
    <row r="4536" spans="1:6" x14ac:dyDescent="0.4">
      <c r="A4536" s="19">
        <f>Électricité!N1621</f>
        <v>43532</v>
      </c>
      <c r="B4536" s="18">
        <f>Électricité!O1621</f>
        <v>0.87500000000000011</v>
      </c>
      <c r="C4536" s="17">
        <f>Électricité!P1621</f>
        <v>0</v>
      </c>
      <c r="D4536" s="17">
        <f>Électricité!S1621</f>
        <v>0</v>
      </c>
      <c r="E4536" s="24" t="str">
        <f t="shared" si="145"/>
        <v>03/08/2019 09:00:00 PM</v>
      </c>
      <c r="F4536" s="23" t="str">
        <f t="shared" si="144"/>
        <v>Mar</v>
      </c>
    </row>
    <row r="4537" spans="1:6" x14ac:dyDescent="0.4">
      <c r="A4537" s="19">
        <f>Électricité!N1622</f>
        <v>43532</v>
      </c>
      <c r="B4537" s="18">
        <f>Électricité!O1622</f>
        <v>0.91666666666666674</v>
      </c>
      <c r="C4537" s="17">
        <f>Électricité!P1622</f>
        <v>0</v>
      </c>
      <c r="D4537" s="17">
        <f>Électricité!S1622</f>
        <v>0</v>
      </c>
      <c r="E4537" s="24" t="str">
        <f t="shared" si="145"/>
        <v>03/08/2019 10:00:00 PM</v>
      </c>
      <c r="F4537" s="23" t="str">
        <f t="shared" si="144"/>
        <v>Mar</v>
      </c>
    </row>
    <row r="4538" spans="1:6" x14ac:dyDescent="0.4">
      <c r="A4538" s="19">
        <f>Électricité!N1623</f>
        <v>43532</v>
      </c>
      <c r="B4538" s="18">
        <f>Électricité!O1623</f>
        <v>0.95833333333333337</v>
      </c>
      <c r="C4538" s="17">
        <f>Électricité!P1623</f>
        <v>0</v>
      </c>
      <c r="D4538" s="17">
        <f>Électricité!S1623</f>
        <v>0</v>
      </c>
      <c r="E4538" s="24" t="str">
        <f t="shared" si="145"/>
        <v>03/08/2019 11:00:00 PM</v>
      </c>
      <c r="F4538" s="23" t="str">
        <f t="shared" si="144"/>
        <v>Mar</v>
      </c>
    </row>
    <row r="4539" spans="1:6" x14ac:dyDescent="0.4">
      <c r="A4539" s="19">
        <f>Électricité!N1624</f>
        <v>43533</v>
      </c>
      <c r="B4539" s="18">
        <f>Électricité!O1624</f>
        <v>3.1225022567582528E-17</v>
      </c>
      <c r="C4539" s="17">
        <f>Électricité!P1624</f>
        <v>0</v>
      </c>
      <c r="D4539" s="17">
        <f>Électricité!S1624</f>
        <v>0</v>
      </c>
      <c r="E4539" s="24" t="str">
        <f t="shared" si="145"/>
        <v>03/09/2019 12:00:00 AM</v>
      </c>
      <c r="F4539" s="23" t="str">
        <f t="shared" si="144"/>
        <v>Mar</v>
      </c>
    </row>
    <row r="4540" spans="1:6" x14ac:dyDescent="0.4">
      <c r="A4540" s="19">
        <f>Électricité!N1625</f>
        <v>43533</v>
      </c>
      <c r="B4540" s="18">
        <f>Électricité!O1625</f>
        <v>4.1666666666666699E-2</v>
      </c>
      <c r="C4540" s="17">
        <f>Électricité!P1625</f>
        <v>0</v>
      </c>
      <c r="D4540" s="17">
        <f>Électricité!S1625</f>
        <v>0</v>
      </c>
      <c r="E4540" s="24" t="str">
        <f t="shared" si="145"/>
        <v>03/09/2019 01:00:00 AM</v>
      </c>
      <c r="F4540" s="23" t="str">
        <f t="shared" si="144"/>
        <v>Mar</v>
      </c>
    </row>
    <row r="4541" spans="1:6" x14ac:dyDescent="0.4">
      <c r="A4541" s="19">
        <f>Électricité!N1626</f>
        <v>43533</v>
      </c>
      <c r="B4541" s="18">
        <f>Électricité!O1626</f>
        <v>8.333333333333337E-2</v>
      </c>
      <c r="C4541" s="17">
        <f>Électricité!P1626</f>
        <v>0</v>
      </c>
      <c r="D4541" s="17">
        <f>Électricité!S1626</f>
        <v>0</v>
      </c>
      <c r="E4541" s="24" t="str">
        <f t="shared" si="145"/>
        <v>03/09/2019 02:00:00 AM</v>
      </c>
      <c r="F4541" s="23" t="str">
        <f t="shared" si="144"/>
        <v>Mar</v>
      </c>
    </row>
    <row r="4542" spans="1:6" x14ac:dyDescent="0.4">
      <c r="A4542" s="19">
        <f>Électricité!N1627</f>
        <v>43533</v>
      </c>
      <c r="B4542" s="18">
        <f>Électricité!O1627</f>
        <v>0.12500000000000006</v>
      </c>
      <c r="C4542" s="17">
        <f>Électricité!P1627</f>
        <v>0</v>
      </c>
      <c r="D4542" s="17">
        <f>Électricité!S1627</f>
        <v>0</v>
      </c>
      <c r="E4542" s="24" t="str">
        <f t="shared" si="145"/>
        <v>03/09/2019 03:00:00 AM</v>
      </c>
      <c r="F4542" s="23" t="str">
        <f t="shared" si="144"/>
        <v>Mar</v>
      </c>
    </row>
    <row r="4543" spans="1:6" x14ac:dyDescent="0.4">
      <c r="A4543" s="19">
        <f>Électricité!N1628</f>
        <v>43533</v>
      </c>
      <c r="B4543" s="18">
        <f>Électricité!O1628</f>
        <v>0.16666666666666669</v>
      </c>
      <c r="C4543" s="17">
        <f>Électricité!P1628</f>
        <v>0</v>
      </c>
      <c r="D4543" s="17">
        <f>Électricité!S1628</f>
        <v>0</v>
      </c>
      <c r="E4543" s="24" t="str">
        <f t="shared" si="145"/>
        <v>03/09/2019 04:00:00 AM</v>
      </c>
      <c r="F4543" s="23" t="str">
        <f t="shared" si="144"/>
        <v>Mar</v>
      </c>
    </row>
    <row r="4544" spans="1:6" x14ac:dyDescent="0.4">
      <c r="A4544" s="19">
        <f>Électricité!N1629</f>
        <v>43533</v>
      </c>
      <c r="B4544" s="18">
        <f>Électricité!O1629</f>
        <v>0.20833333333333337</v>
      </c>
      <c r="C4544" s="17">
        <f>Électricité!P1629</f>
        <v>0</v>
      </c>
      <c r="D4544" s="17">
        <f>Électricité!S1629</f>
        <v>0</v>
      </c>
      <c r="E4544" s="24" t="str">
        <f t="shared" si="145"/>
        <v>03/09/2019 05:00:00 AM</v>
      </c>
      <c r="F4544" s="23" t="str">
        <f t="shared" si="144"/>
        <v>Mar</v>
      </c>
    </row>
    <row r="4545" spans="1:6" x14ac:dyDescent="0.4">
      <c r="A4545" s="19">
        <f>Électricité!N1630</f>
        <v>43533</v>
      </c>
      <c r="B4545" s="18">
        <f>Électricité!O1630</f>
        <v>0.25</v>
      </c>
      <c r="C4545" s="17">
        <f>Électricité!P1630</f>
        <v>0</v>
      </c>
      <c r="D4545" s="17">
        <f>Électricité!S1630</f>
        <v>0</v>
      </c>
      <c r="E4545" s="24" t="str">
        <f t="shared" si="145"/>
        <v>03/09/2019 06:00:00 AM</v>
      </c>
      <c r="F4545" s="23" t="str">
        <f t="shared" si="144"/>
        <v>Mar</v>
      </c>
    </row>
    <row r="4546" spans="1:6" x14ac:dyDescent="0.4">
      <c r="A4546" s="19">
        <f>Électricité!N1631</f>
        <v>43533</v>
      </c>
      <c r="B4546" s="18">
        <f>Électricité!O1631</f>
        <v>0.29166666666666669</v>
      </c>
      <c r="C4546" s="17">
        <f>Électricité!P1631</f>
        <v>0</v>
      </c>
      <c r="D4546" s="17">
        <f>Électricité!S1631</f>
        <v>0</v>
      </c>
      <c r="E4546" s="24" t="str">
        <f t="shared" si="145"/>
        <v>03/09/2019 07:00:00 AM</v>
      </c>
      <c r="F4546" s="23" t="str">
        <f t="shared" si="144"/>
        <v>Mar</v>
      </c>
    </row>
    <row r="4547" spans="1:6" x14ac:dyDescent="0.4">
      <c r="A4547" s="19">
        <f>Électricité!N1632</f>
        <v>43533</v>
      </c>
      <c r="B4547" s="18">
        <f>Électricité!O1632</f>
        <v>0.33333333333333337</v>
      </c>
      <c r="C4547" s="17">
        <f>Électricité!P1632</f>
        <v>0</v>
      </c>
      <c r="D4547" s="17">
        <f>Électricité!S1632</f>
        <v>0</v>
      </c>
      <c r="E4547" s="24" t="str">
        <f t="shared" si="145"/>
        <v>03/09/2019 08:00:00 AM</v>
      </c>
      <c r="F4547" s="23" t="str">
        <f t="shared" ref="F4547:F4610" si="146">TEXT(A4547,"mmm")</f>
        <v>Mar</v>
      </c>
    </row>
    <row r="4548" spans="1:6" x14ac:dyDescent="0.4">
      <c r="A4548" s="19">
        <f>Électricité!N1633</f>
        <v>43533</v>
      </c>
      <c r="B4548" s="18">
        <f>Électricité!O1633</f>
        <v>0.375</v>
      </c>
      <c r="C4548" s="17">
        <f>Électricité!P1633</f>
        <v>0</v>
      </c>
      <c r="D4548" s="17">
        <f>Électricité!S1633</f>
        <v>0</v>
      </c>
      <c r="E4548" s="24" t="str">
        <f t="shared" si="145"/>
        <v>03/09/2019 09:00:00 AM</v>
      </c>
      <c r="F4548" s="23" t="str">
        <f t="shared" si="146"/>
        <v>Mar</v>
      </c>
    </row>
    <row r="4549" spans="1:6" x14ac:dyDescent="0.4">
      <c r="A4549" s="19">
        <f>Électricité!N1634</f>
        <v>43533</v>
      </c>
      <c r="B4549" s="18">
        <f>Électricité!O1634</f>
        <v>0.41666666666666669</v>
      </c>
      <c r="C4549" s="17">
        <f>Électricité!P1634</f>
        <v>0</v>
      </c>
      <c r="D4549" s="17">
        <f>Électricité!S1634</f>
        <v>0</v>
      </c>
      <c r="E4549" s="24" t="str">
        <f t="shared" si="145"/>
        <v>03/09/2019 10:00:00 AM</v>
      </c>
      <c r="F4549" s="23" t="str">
        <f t="shared" si="146"/>
        <v>Mar</v>
      </c>
    </row>
    <row r="4550" spans="1:6" x14ac:dyDescent="0.4">
      <c r="A4550" s="19">
        <f>Électricité!N1635</f>
        <v>43533</v>
      </c>
      <c r="B4550" s="18">
        <f>Électricité!O1635</f>
        <v>0.45833333333333337</v>
      </c>
      <c r="C4550" s="17">
        <f>Électricité!P1635</f>
        <v>0</v>
      </c>
      <c r="D4550" s="17">
        <f>Électricité!S1635</f>
        <v>0</v>
      </c>
      <c r="E4550" s="24" t="str">
        <f t="shared" si="145"/>
        <v>03/09/2019 11:00:00 AM</v>
      </c>
      <c r="F4550" s="23" t="str">
        <f t="shared" si="146"/>
        <v>Mar</v>
      </c>
    </row>
    <row r="4551" spans="1:6" x14ac:dyDescent="0.4">
      <c r="A4551" s="19">
        <f>Électricité!N1636</f>
        <v>43533</v>
      </c>
      <c r="B4551" s="18">
        <f>Électricité!O1636</f>
        <v>0.50000000000000011</v>
      </c>
      <c r="C4551" s="17">
        <f>Électricité!P1636</f>
        <v>0</v>
      </c>
      <c r="D4551" s="17">
        <f>Électricité!S1636</f>
        <v>0</v>
      </c>
      <c r="E4551" s="24" t="str">
        <f t="shared" si="145"/>
        <v>03/09/2019 12:00:00 PM</v>
      </c>
      <c r="F4551" s="23" t="str">
        <f t="shared" si="146"/>
        <v>Mar</v>
      </c>
    </row>
    <row r="4552" spans="1:6" x14ac:dyDescent="0.4">
      <c r="A4552" s="19">
        <f>Électricité!N1637</f>
        <v>43533</v>
      </c>
      <c r="B4552" s="18">
        <f>Électricité!O1637</f>
        <v>0.54166666666666674</v>
      </c>
      <c r="C4552" s="17">
        <f>Électricité!P1637</f>
        <v>0</v>
      </c>
      <c r="D4552" s="17">
        <f>Électricité!S1637</f>
        <v>0</v>
      </c>
      <c r="E4552" s="24" t="str">
        <f t="shared" si="145"/>
        <v>03/09/2019 01:00:00 PM</v>
      </c>
      <c r="F4552" s="23" t="str">
        <f t="shared" si="146"/>
        <v>Mar</v>
      </c>
    </row>
    <row r="4553" spans="1:6" x14ac:dyDescent="0.4">
      <c r="A4553" s="19">
        <f>Électricité!N1638</f>
        <v>43533</v>
      </c>
      <c r="B4553" s="18">
        <f>Électricité!O1638</f>
        <v>0.58333333333333337</v>
      </c>
      <c r="C4553" s="17">
        <f>Électricité!P1638</f>
        <v>0</v>
      </c>
      <c r="D4553" s="17">
        <f>Électricité!S1638</f>
        <v>0</v>
      </c>
      <c r="E4553" s="24" t="str">
        <f t="shared" si="145"/>
        <v>03/09/2019 02:00:00 PM</v>
      </c>
      <c r="F4553" s="23" t="str">
        <f t="shared" si="146"/>
        <v>Mar</v>
      </c>
    </row>
    <row r="4554" spans="1:6" x14ac:dyDescent="0.4">
      <c r="A4554" s="19">
        <f>Électricité!N1639</f>
        <v>43533</v>
      </c>
      <c r="B4554" s="18">
        <f>Électricité!O1639</f>
        <v>0.62500000000000011</v>
      </c>
      <c r="C4554" s="17">
        <f>Électricité!P1639</f>
        <v>0</v>
      </c>
      <c r="D4554" s="17">
        <f>Électricité!S1639</f>
        <v>0</v>
      </c>
      <c r="E4554" s="24" t="str">
        <f t="shared" si="145"/>
        <v>03/09/2019 03:00:00 PM</v>
      </c>
      <c r="F4554" s="23" t="str">
        <f t="shared" si="146"/>
        <v>Mar</v>
      </c>
    </row>
    <row r="4555" spans="1:6" x14ac:dyDescent="0.4">
      <c r="A4555" s="19">
        <f>Électricité!N1640</f>
        <v>43533</v>
      </c>
      <c r="B4555" s="18">
        <f>Électricité!O1640</f>
        <v>0.66666666666666674</v>
      </c>
      <c r="C4555" s="17">
        <f>Électricité!P1640</f>
        <v>0</v>
      </c>
      <c r="D4555" s="17">
        <f>Électricité!S1640</f>
        <v>0</v>
      </c>
      <c r="E4555" s="24" t="str">
        <f t="shared" si="145"/>
        <v>03/09/2019 04:00:00 PM</v>
      </c>
      <c r="F4555" s="23" t="str">
        <f t="shared" si="146"/>
        <v>Mar</v>
      </c>
    </row>
    <row r="4556" spans="1:6" x14ac:dyDescent="0.4">
      <c r="A4556" s="19">
        <f>Électricité!N1641</f>
        <v>43533</v>
      </c>
      <c r="B4556" s="18">
        <f>Électricité!O1641</f>
        <v>0.70833333333333337</v>
      </c>
      <c r="C4556" s="17">
        <f>Électricité!P1641</f>
        <v>0</v>
      </c>
      <c r="D4556" s="17">
        <f>Électricité!S1641</f>
        <v>0</v>
      </c>
      <c r="E4556" s="24" t="str">
        <f t="shared" si="145"/>
        <v>03/09/2019 05:00:00 PM</v>
      </c>
      <c r="F4556" s="23" t="str">
        <f t="shared" si="146"/>
        <v>Mar</v>
      </c>
    </row>
    <row r="4557" spans="1:6" x14ac:dyDescent="0.4">
      <c r="A4557" s="19">
        <f>Électricité!N1642</f>
        <v>43533</v>
      </c>
      <c r="B4557" s="18">
        <f>Électricité!O1642</f>
        <v>0.75000000000000011</v>
      </c>
      <c r="C4557" s="17">
        <f>Électricité!P1642</f>
        <v>0</v>
      </c>
      <c r="D4557" s="17">
        <f>Électricité!S1642</f>
        <v>0</v>
      </c>
      <c r="E4557" s="24" t="str">
        <f t="shared" si="145"/>
        <v>03/09/2019 06:00:00 PM</v>
      </c>
      <c r="F4557" s="23" t="str">
        <f t="shared" si="146"/>
        <v>Mar</v>
      </c>
    </row>
    <row r="4558" spans="1:6" x14ac:dyDescent="0.4">
      <c r="A4558" s="19">
        <f>Électricité!N1643</f>
        <v>43533</v>
      </c>
      <c r="B4558" s="18">
        <f>Électricité!O1643</f>
        <v>0.79166666666666674</v>
      </c>
      <c r="C4558" s="17">
        <f>Électricité!P1643</f>
        <v>0</v>
      </c>
      <c r="D4558" s="17">
        <f>Électricité!S1643</f>
        <v>0</v>
      </c>
      <c r="E4558" s="24" t="str">
        <f t="shared" si="145"/>
        <v>03/09/2019 07:00:00 PM</v>
      </c>
      <c r="F4558" s="23" t="str">
        <f t="shared" si="146"/>
        <v>Mar</v>
      </c>
    </row>
    <row r="4559" spans="1:6" x14ac:dyDescent="0.4">
      <c r="A4559" s="19">
        <f>Électricité!N1644</f>
        <v>43533</v>
      </c>
      <c r="B4559" s="18">
        <f>Électricité!O1644</f>
        <v>0.83333333333333337</v>
      </c>
      <c r="C4559" s="17">
        <f>Électricité!P1644</f>
        <v>0</v>
      </c>
      <c r="D4559" s="17">
        <f>Électricité!S1644</f>
        <v>0</v>
      </c>
      <c r="E4559" s="24" t="str">
        <f t="shared" si="145"/>
        <v>03/09/2019 08:00:00 PM</v>
      </c>
      <c r="F4559" s="23" t="str">
        <f t="shared" si="146"/>
        <v>Mar</v>
      </c>
    </row>
    <row r="4560" spans="1:6" x14ac:dyDescent="0.4">
      <c r="A4560" s="19">
        <f>Électricité!N1645</f>
        <v>43533</v>
      </c>
      <c r="B4560" s="18">
        <f>Électricité!O1645</f>
        <v>0.87500000000000011</v>
      </c>
      <c r="C4560" s="17">
        <f>Électricité!P1645</f>
        <v>0</v>
      </c>
      <c r="D4560" s="17">
        <f>Électricité!S1645</f>
        <v>0</v>
      </c>
      <c r="E4560" s="24" t="str">
        <f t="shared" si="145"/>
        <v>03/09/2019 09:00:00 PM</v>
      </c>
      <c r="F4560" s="23" t="str">
        <f t="shared" si="146"/>
        <v>Mar</v>
      </c>
    </row>
    <row r="4561" spans="1:6" x14ac:dyDescent="0.4">
      <c r="A4561" s="19">
        <f>Électricité!N1646</f>
        <v>43533</v>
      </c>
      <c r="B4561" s="18">
        <f>Électricité!O1646</f>
        <v>0.91666666666666674</v>
      </c>
      <c r="C4561" s="17">
        <f>Électricité!P1646</f>
        <v>0</v>
      </c>
      <c r="D4561" s="17">
        <f>Électricité!S1646</f>
        <v>0</v>
      </c>
      <c r="E4561" s="24" t="str">
        <f t="shared" si="145"/>
        <v>03/09/2019 10:00:00 PM</v>
      </c>
      <c r="F4561" s="23" t="str">
        <f t="shared" si="146"/>
        <v>Mar</v>
      </c>
    </row>
    <row r="4562" spans="1:6" x14ac:dyDescent="0.4">
      <c r="A4562" s="19">
        <f>Électricité!N1647</f>
        <v>43533</v>
      </c>
      <c r="B4562" s="18">
        <f>Électricité!O1647</f>
        <v>0.95833333333333337</v>
      </c>
      <c r="C4562" s="17">
        <f>Électricité!P1647</f>
        <v>0</v>
      </c>
      <c r="D4562" s="17">
        <f>Électricité!S1647</f>
        <v>0</v>
      </c>
      <c r="E4562" s="24" t="str">
        <f t="shared" si="145"/>
        <v>03/09/2019 11:00:00 PM</v>
      </c>
      <c r="F4562" s="23" t="str">
        <f t="shared" si="146"/>
        <v>Mar</v>
      </c>
    </row>
    <row r="4563" spans="1:6" x14ac:dyDescent="0.4">
      <c r="A4563" s="19">
        <f>Électricité!N1648</f>
        <v>43534</v>
      </c>
      <c r="B4563" s="18">
        <f>Électricité!O1648</f>
        <v>3.1225022567582528E-17</v>
      </c>
      <c r="C4563" s="17">
        <f>Électricité!P1648</f>
        <v>0</v>
      </c>
      <c r="D4563" s="17">
        <f>Électricité!S1648</f>
        <v>0</v>
      </c>
      <c r="E4563" s="24" t="str">
        <f t="shared" si="145"/>
        <v>03/10/2019 12:00:00 AM</v>
      </c>
      <c r="F4563" s="23" t="str">
        <f t="shared" si="146"/>
        <v>Mar</v>
      </c>
    </row>
    <row r="4564" spans="1:6" x14ac:dyDescent="0.4">
      <c r="A4564" s="19">
        <f>Électricité!N1649</f>
        <v>43534</v>
      </c>
      <c r="B4564" s="18">
        <f>Électricité!O1649</f>
        <v>4.1666666666666699E-2</v>
      </c>
      <c r="C4564" s="17">
        <f>Électricité!P1649</f>
        <v>0</v>
      </c>
      <c r="D4564" s="17">
        <f>Électricité!S1649</f>
        <v>0</v>
      </c>
      <c r="E4564" s="24" t="str">
        <f t="shared" si="145"/>
        <v>03/10/2019 01:00:00 AM</v>
      </c>
      <c r="F4564" s="23" t="str">
        <f t="shared" si="146"/>
        <v>Mar</v>
      </c>
    </row>
    <row r="4565" spans="1:6" x14ac:dyDescent="0.4">
      <c r="A4565" s="19">
        <f>Électricité!N1650</f>
        <v>43534</v>
      </c>
      <c r="B4565" s="18">
        <f>Électricité!O1650</f>
        <v>8.333333333333337E-2</v>
      </c>
      <c r="C4565" s="17">
        <f>Électricité!P1650</f>
        <v>0</v>
      </c>
      <c r="D4565" s="17">
        <f>Électricité!S1650</f>
        <v>0</v>
      </c>
      <c r="E4565" s="24" t="str">
        <f t="shared" si="145"/>
        <v>03/10/2019 02:00:00 AM</v>
      </c>
      <c r="F4565" s="23" t="str">
        <f t="shared" si="146"/>
        <v>Mar</v>
      </c>
    </row>
    <row r="4566" spans="1:6" x14ac:dyDescent="0.4">
      <c r="A4566" s="19">
        <f>Électricité!N1651</f>
        <v>43534</v>
      </c>
      <c r="B4566" s="18">
        <f>Électricité!O1651</f>
        <v>0.12500000000000006</v>
      </c>
      <c r="C4566" s="17">
        <f>Électricité!P1651</f>
        <v>0</v>
      </c>
      <c r="D4566" s="17">
        <f>Électricité!S1651</f>
        <v>0</v>
      </c>
      <c r="E4566" s="24" t="str">
        <f t="shared" si="145"/>
        <v>03/10/2019 03:00:00 AM</v>
      </c>
      <c r="F4566" s="23" t="str">
        <f t="shared" si="146"/>
        <v>Mar</v>
      </c>
    </row>
    <row r="4567" spans="1:6" x14ac:dyDescent="0.4">
      <c r="A4567" s="19">
        <f>Électricité!N1652</f>
        <v>43534</v>
      </c>
      <c r="B4567" s="18">
        <f>Électricité!O1652</f>
        <v>0.16666666666666669</v>
      </c>
      <c r="C4567" s="17">
        <f>Électricité!P1652</f>
        <v>0</v>
      </c>
      <c r="D4567" s="17">
        <f>Électricité!S1652</f>
        <v>0</v>
      </c>
      <c r="E4567" s="24" t="str">
        <f t="shared" si="145"/>
        <v>03/10/2019 04:00:00 AM</v>
      </c>
      <c r="F4567" s="23" t="str">
        <f t="shared" si="146"/>
        <v>Mar</v>
      </c>
    </row>
    <row r="4568" spans="1:6" x14ac:dyDescent="0.4">
      <c r="A4568" s="19">
        <f>Électricité!N1653</f>
        <v>43534</v>
      </c>
      <c r="B4568" s="18">
        <f>Électricité!O1653</f>
        <v>0.20833333333333337</v>
      </c>
      <c r="C4568" s="17">
        <f>Électricité!P1653</f>
        <v>0</v>
      </c>
      <c r="D4568" s="17">
        <f>Électricité!S1653</f>
        <v>0</v>
      </c>
      <c r="E4568" s="24" t="str">
        <f t="shared" si="145"/>
        <v>03/10/2019 05:00:00 AM</v>
      </c>
      <c r="F4568" s="23" t="str">
        <f t="shared" si="146"/>
        <v>Mar</v>
      </c>
    </row>
    <row r="4569" spans="1:6" x14ac:dyDescent="0.4">
      <c r="A4569" s="19">
        <f>Électricité!N1654</f>
        <v>43534</v>
      </c>
      <c r="B4569" s="18">
        <f>Électricité!O1654</f>
        <v>0.25</v>
      </c>
      <c r="C4569" s="17">
        <f>Électricité!P1654</f>
        <v>0</v>
      </c>
      <c r="D4569" s="17">
        <f>Électricité!S1654</f>
        <v>0</v>
      </c>
      <c r="E4569" s="24" t="str">
        <f t="shared" si="145"/>
        <v>03/10/2019 06:00:00 AM</v>
      </c>
      <c r="F4569" s="23" t="str">
        <f t="shared" si="146"/>
        <v>Mar</v>
      </c>
    </row>
    <row r="4570" spans="1:6" x14ac:dyDescent="0.4">
      <c r="A4570" s="19">
        <f>Électricité!N1655</f>
        <v>43534</v>
      </c>
      <c r="B4570" s="18">
        <f>Électricité!O1655</f>
        <v>0.29166666666666669</v>
      </c>
      <c r="C4570" s="17">
        <f>Électricité!P1655</f>
        <v>0</v>
      </c>
      <c r="D4570" s="17">
        <f>Électricité!S1655</f>
        <v>0</v>
      </c>
      <c r="E4570" s="24" t="str">
        <f t="shared" si="145"/>
        <v>03/10/2019 07:00:00 AM</v>
      </c>
      <c r="F4570" s="23" t="str">
        <f t="shared" si="146"/>
        <v>Mar</v>
      </c>
    </row>
    <row r="4571" spans="1:6" x14ac:dyDescent="0.4">
      <c r="A4571" s="19">
        <f>Électricité!N1656</f>
        <v>43534</v>
      </c>
      <c r="B4571" s="18">
        <f>Électricité!O1656</f>
        <v>0.33333333333333337</v>
      </c>
      <c r="C4571" s="17">
        <f>Électricité!P1656</f>
        <v>0</v>
      </c>
      <c r="D4571" s="17">
        <f>Électricité!S1656</f>
        <v>0</v>
      </c>
      <c r="E4571" s="24" t="str">
        <f t="shared" si="145"/>
        <v>03/10/2019 08:00:00 AM</v>
      </c>
      <c r="F4571" s="23" t="str">
        <f t="shared" si="146"/>
        <v>Mar</v>
      </c>
    </row>
    <row r="4572" spans="1:6" x14ac:dyDescent="0.4">
      <c r="A4572" s="19">
        <f>Électricité!N1657</f>
        <v>43534</v>
      </c>
      <c r="B4572" s="18">
        <f>Électricité!O1657</f>
        <v>0.375</v>
      </c>
      <c r="C4572" s="17">
        <f>Électricité!P1657</f>
        <v>0</v>
      </c>
      <c r="D4572" s="17">
        <f>Électricité!S1657</f>
        <v>0</v>
      </c>
      <c r="E4572" s="24" t="str">
        <f t="shared" si="145"/>
        <v>03/10/2019 09:00:00 AM</v>
      </c>
      <c r="F4572" s="23" t="str">
        <f t="shared" si="146"/>
        <v>Mar</v>
      </c>
    </row>
    <row r="4573" spans="1:6" x14ac:dyDescent="0.4">
      <c r="A4573" s="19">
        <f>Électricité!N1658</f>
        <v>43534</v>
      </c>
      <c r="B4573" s="18">
        <f>Électricité!O1658</f>
        <v>0.41666666666666669</v>
      </c>
      <c r="C4573" s="17">
        <f>Électricité!P1658</f>
        <v>0</v>
      </c>
      <c r="D4573" s="17">
        <f>Électricité!S1658</f>
        <v>0</v>
      </c>
      <c r="E4573" s="24" t="str">
        <f t="shared" si="145"/>
        <v>03/10/2019 10:00:00 AM</v>
      </c>
      <c r="F4573" s="23" t="str">
        <f t="shared" si="146"/>
        <v>Mar</v>
      </c>
    </row>
    <row r="4574" spans="1:6" x14ac:dyDescent="0.4">
      <c r="A4574" s="19">
        <f>Électricité!N1659</f>
        <v>43534</v>
      </c>
      <c r="B4574" s="18">
        <f>Électricité!O1659</f>
        <v>0.45833333333333337</v>
      </c>
      <c r="C4574" s="17">
        <f>Électricité!P1659</f>
        <v>0</v>
      </c>
      <c r="D4574" s="17">
        <f>Électricité!S1659</f>
        <v>0</v>
      </c>
      <c r="E4574" s="24" t="str">
        <f t="shared" si="145"/>
        <v>03/10/2019 11:00:00 AM</v>
      </c>
      <c r="F4574" s="23" t="str">
        <f t="shared" si="146"/>
        <v>Mar</v>
      </c>
    </row>
    <row r="4575" spans="1:6" x14ac:dyDescent="0.4">
      <c r="A4575" s="19">
        <f>Électricité!N1660</f>
        <v>43534</v>
      </c>
      <c r="B4575" s="18">
        <f>Électricité!O1660</f>
        <v>0.50000000000000011</v>
      </c>
      <c r="C4575" s="17">
        <f>Électricité!P1660</f>
        <v>0</v>
      </c>
      <c r="D4575" s="17">
        <f>Électricité!S1660</f>
        <v>0</v>
      </c>
      <c r="E4575" s="24" t="str">
        <f t="shared" si="145"/>
        <v>03/10/2019 12:00:00 PM</v>
      </c>
      <c r="F4575" s="23" t="str">
        <f t="shared" si="146"/>
        <v>Mar</v>
      </c>
    </row>
    <row r="4576" spans="1:6" x14ac:dyDescent="0.4">
      <c r="A4576" s="19">
        <f>Électricité!N1661</f>
        <v>43534</v>
      </c>
      <c r="B4576" s="18">
        <f>Électricité!O1661</f>
        <v>0.54166666666666674</v>
      </c>
      <c r="C4576" s="17">
        <f>Électricité!P1661</f>
        <v>0</v>
      </c>
      <c r="D4576" s="17">
        <f>Électricité!S1661</f>
        <v>0</v>
      </c>
      <c r="E4576" s="24" t="str">
        <f t="shared" si="145"/>
        <v>03/10/2019 01:00:00 PM</v>
      </c>
      <c r="F4576" s="23" t="str">
        <f t="shared" si="146"/>
        <v>Mar</v>
      </c>
    </row>
    <row r="4577" spans="1:6" x14ac:dyDescent="0.4">
      <c r="A4577" s="19">
        <f>Électricité!N1662</f>
        <v>43534</v>
      </c>
      <c r="B4577" s="18">
        <f>Électricité!O1662</f>
        <v>0.58333333333333337</v>
      </c>
      <c r="C4577" s="17">
        <f>Électricité!P1662</f>
        <v>0</v>
      </c>
      <c r="D4577" s="17">
        <f>Électricité!S1662</f>
        <v>0</v>
      </c>
      <c r="E4577" s="24" t="str">
        <f t="shared" si="145"/>
        <v>03/10/2019 02:00:00 PM</v>
      </c>
      <c r="F4577" s="23" t="str">
        <f t="shared" si="146"/>
        <v>Mar</v>
      </c>
    </row>
    <row r="4578" spans="1:6" x14ac:dyDescent="0.4">
      <c r="A4578" s="19">
        <f>Électricité!N1663</f>
        <v>43534</v>
      </c>
      <c r="B4578" s="18">
        <f>Électricité!O1663</f>
        <v>0.62500000000000011</v>
      </c>
      <c r="C4578" s="17">
        <f>Électricité!P1663</f>
        <v>0</v>
      </c>
      <c r="D4578" s="17">
        <f>Électricité!S1663</f>
        <v>0</v>
      </c>
      <c r="E4578" s="24" t="str">
        <f t="shared" si="145"/>
        <v>03/10/2019 03:00:00 PM</v>
      </c>
      <c r="F4578" s="23" t="str">
        <f t="shared" si="146"/>
        <v>Mar</v>
      </c>
    </row>
    <row r="4579" spans="1:6" x14ac:dyDescent="0.4">
      <c r="A4579" s="19">
        <f>Électricité!N1664</f>
        <v>43534</v>
      </c>
      <c r="B4579" s="18">
        <f>Électricité!O1664</f>
        <v>0.66666666666666674</v>
      </c>
      <c r="C4579" s="17">
        <f>Électricité!P1664</f>
        <v>0</v>
      </c>
      <c r="D4579" s="17">
        <f>Électricité!S1664</f>
        <v>0</v>
      </c>
      <c r="E4579" s="24" t="str">
        <f t="shared" si="145"/>
        <v>03/10/2019 04:00:00 PM</v>
      </c>
      <c r="F4579" s="23" t="str">
        <f t="shared" si="146"/>
        <v>Mar</v>
      </c>
    </row>
    <row r="4580" spans="1:6" x14ac:dyDescent="0.4">
      <c r="A4580" s="19">
        <f>Électricité!N1665</f>
        <v>43534</v>
      </c>
      <c r="B4580" s="18">
        <f>Électricité!O1665</f>
        <v>0.70833333333333337</v>
      </c>
      <c r="C4580" s="17">
        <f>Électricité!P1665</f>
        <v>0</v>
      </c>
      <c r="D4580" s="17">
        <f>Électricité!S1665</f>
        <v>0</v>
      </c>
      <c r="E4580" s="24" t="str">
        <f t="shared" si="145"/>
        <v>03/10/2019 05:00:00 PM</v>
      </c>
      <c r="F4580" s="23" t="str">
        <f t="shared" si="146"/>
        <v>Mar</v>
      </c>
    </row>
    <row r="4581" spans="1:6" x14ac:dyDescent="0.4">
      <c r="A4581" s="19">
        <f>Électricité!N1666</f>
        <v>43534</v>
      </c>
      <c r="B4581" s="18">
        <f>Électricité!O1666</f>
        <v>0.75000000000000011</v>
      </c>
      <c r="C4581" s="17">
        <f>Électricité!P1666</f>
        <v>0</v>
      </c>
      <c r="D4581" s="17">
        <f>Électricité!S1666</f>
        <v>0</v>
      </c>
      <c r="E4581" s="24" t="str">
        <f t="shared" si="145"/>
        <v>03/10/2019 06:00:00 PM</v>
      </c>
      <c r="F4581" s="23" t="str">
        <f t="shared" si="146"/>
        <v>Mar</v>
      </c>
    </row>
    <row r="4582" spans="1:6" x14ac:dyDescent="0.4">
      <c r="A4582" s="19">
        <f>Électricité!N1667</f>
        <v>43534</v>
      </c>
      <c r="B4582" s="18">
        <f>Électricité!O1667</f>
        <v>0.79166666666666674</v>
      </c>
      <c r="C4582" s="17">
        <f>Électricité!P1667</f>
        <v>0</v>
      </c>
      <c r="D4582" s="17">
        <f>Électricité!S1667</f>
        <v>0</v>
      </c>
      <c r="E4582" s="24" t="str">
        <f t="shared" si="145"/>
        <v>03/10/2019 07:00:00 PM</v>
      </c>
      <c r="F4582" s="23" t="str">
        <f t="shared" si="146"/>
        <v>Mar</v>
      </c>
    </row>
    <row r="4583" spans="1:6" x14ac:dyDescent="0.4">
      <c r="A4583" s="19">
        <f>Électricité!N1668</f>
        <v>43534</v>
      </c>
      <c r="B4583" s="18">
        <f>Électricité!O1668</f>
        <v>0.83333333333333337</v>
      </c>
      <c r="C4583" s="17">
        <f>Électricité!P1668</f>
        <v>0</v>
      </c>
      <c r="D4583" s="17">
        <f>Électricité!S1668</f>
        <v>0</v>
      </c>
      <c r="E4583" s="24" t="str">
        <f t="shared" si="145"/>
        <v>03/10/2019 08:00:00 PM</v>
      </c>
      <c r="F4583" s="23" t="str">
        <f t="shared" si="146"/>
        <v>Mar</v>
      </c>
    </row>
    <row r="4584" spans="1:6" x14ac:dyDescent="0.4">
      <c r="A4584" s="19">
        <f>Électricité!N1669</f>
        <v>43534</v>
      </c>
      <c r="B4584" s="18">
        <f>Électricité!O1669</f>
        <v>0.87500000000000011</v>
      </c>
      <c r="C4584" s="17">
        <f>Électricité!P1669</f>
        <v>0</v>
      </c>
      <c r="D4584" s="17">
        <f>Électricité!S1669</f>
        <v>0</v>
      </c>
      <c r="E4584" s="24" t="str">
        <f t="shared" si="145"/>
        <v>03/10/2019 09:00:00 PM</v>
      </c>
      <c r="F4584" s="23" t="str">
        <f t="shared" si="146"/>
        <v>Mar</v>
      </c>
    </row>
    <row r="4585" spans="1:6" x14ac:dyDescent="0.4">
      <c r="A4585" s="19">
        <f>Électricité!N1670</f>
        <v>43534</v>
      </c>
      <c r="B4585" s="18">
        <f>Électricité!O1670</f>
        <v>0.91666666666666674</v>
      </c>
      <c r="C4585" s="17">
        <f>Électricité!P1670</f>
        <v>0</v>
      </c>
      <c r="D4585" s="17">
        <f>Électricité!S1670</f>
        <v>0</v>
      </c>
      <c r="E4585" s="24" t="str">
        <f t="shared" si="145"/>
        <v>03/10/2019 10:00:00 PM</v>
      </c>
      <c r="F4585" s="23" t="str">
        <f t="shared" si="146"/>
        <v>Mar</v>
      </c>
    </row>
    <row r="4586" spans="1:6" x14ac:dyDescent="0.4">
      <c r="A4586" s="19">
        <f>Électricité!N1671</f>
        <v>43534</v>
      </c>
      <c r="B4586" s="18">
        <f>Électricité!O1671</f>
        <v>0.95833333333333337</v>
      </c>
      <c r="C4586" s="17">
        <f>Électricité!P1671</f>
        <v>0</v>
      </c>
      <c r="D4586" s="17">
        <f>Électricité!S1671</f>
        <v>0</v>
      </c>
      <c r="E4586" s="24" t="str">
        <f t="shared" si="145"/>
        <v>03/10/2019 11:00:00 PM</v>
      </c>
      <c r="F4586" s="23" t="str">
        <f t="shared" si="146"/>
        <v>Mar</v>
      </c>
    </row>
    <row r="4587" spans="1:6" x14ac:dyDescent="0.4">
      <c r="A4587" s="19">
        <f>Électricité!N1672</f>
        <v>43535</v>
      </c>
      <c r="B4587" s="18">
        <f>Électricité!O1672</f>
        <v>3.1225022567582528E-17</v>
      </c>
      <c r="C4587" s="17">
        <f>Électricité!P1672</f>
        <v>0</v>
      </c>
      <c r="D4587" s="17">
        <f>Électricité!S1672</f>
        <v>0</v>
      </c>
      <c r="E4587" s="24" t="str">
        <f t="shared" si="145"/>
        <v>03/11/2019 12:00:00 AM</v>
      </c>
      <c r="F4587" s="23" t="str">
        <f t="shared" si="146"/>
        <v>Mar</v>
      </c>
    </row>
    <row r="4588" spans="1:6" x14ac:dyDescent="0.4">
      <c r="A4588" s="19">
        <f>Électricité!N1673</f>
        <v>43535</v>
      </c>
      <c r="B4588" s="18">
        <f>Électricité!O1673</f>
        <v>4.1666666666666699E-2</v>
      </c>
      <c r="C4588" s="17">
        <f>Électricité!P1673</f>
        <v>0</v>
      </c>
      <c r="D4588" s="17">
        <f>Électricité!S1673</f>
        <v>0</v>
      </c>
      <c r="E4588" s="24" t="str">
        <f t="shared" si="145"/>
        <v>03/11/2019 01:00:00 AM</v>
      </c>
      <c r="F4588" s="23" t="str">
        <f t="shared" si="146"/>
        <v>Mar</v>
      </c>
    </row>
    <row r="4589" spans="1:6" x14ac:dyDescent="0.4">
      <c r="A4589" s="19">
        <f>Électricité!N1674</f>
        <v>43535</v>
      </c>
      <c r="B4589" s="18">
        <f>Électricité!O1674</f>
        <v>8.333333333333337E-2</v>
      </c>
      <c r="C4589" s="17">
        <f>Électricité!P1674</f>
        <v>0</v>
      </c>
      <c r="D4589" s="17">
        <f>Électricité!S1674</f>
        <v>0</v>
      </c>
      <c r="E4589" s="24" t="str">
        <f t="shared" si="145"/>
        <v>03/11/2019 02:00:00 AM</v>
      </c>
      <c r="F4589" s="23" t="str">
        <f t="shared" si="146"/>
        <v>Mar</v>
      </c>
    </row>
    <row r="4590" spans="1:6" x14ac:dyDescent="0.4">
      <c r="A4590" s="19">
        <f>Électricité!N1675</f>
        <v>43535</v>
      </c>
      <c r="B4590" s="18">
        <f>Électricité!O1675</f>
        <v>0.12500000000000006</v>
      </c>
      <c r="C4590" s="17">
        <f>Électricité!P1675</f>
        <v>0</v>
      </c>
      <c r="D4590" s="17">
        <f>Électricité!S1675</f>
        <v>0</v>
      </c>
      <c r="E4590" s="24" t="str">
        <f t="shared" si="145"/>
        <v>03/11/2019 03:00:00 AM</v>
      </c>
      <c r="F4590" s="23" t="str">
        <f t="shared" si="146"/>
        <v>Mar</v>
      </c>
    </row>
    <row r="4591" spans="1:6" x14ac:dyDescent="0.4">
      <c r="A4591" s="19">
        <f>Électricité!N1676</f>
        <v>43535</v>
      </c>
      <c r="B4591" s="18">
        <f>Électricité!O1676</f>
        <v>0.16666666666666669</v>
      </c>
      <c r="C4591" s="17">
        <f>Électricité!P1676</f>
        <v>0</v>
      </c>
      <c r="D4591" s="17">
        <f>Électricité!S1676</f>
        <v>0</v>
      </c>
      <c r="E4591" s="24" t="str">
        <f t="shared" si="145"/>
        <v>03/11/2019 04:00:00 AM</v>
      </c>
      <c r="F4591" s="23" t="str">
        <f t="shared" si="146"/>
        <v>Mar</v>
      </c>
    </row>
    <row r="4592" spans="1:6" x14ac:dyDescent="0.4">
      <c r="A4592" s="19">
        <f>Électricité!N1677</f>
        <v>43535</v>
      </c>
      <c r="B4592" s="18">
        <f>Électricité!O1677</f>
        <v>0.20833333333333337</v>
      </c>
      <c r="C4592" s="17">
        <f>Électricité!P1677</f>
        <v>0</v>
      </c>
      <c r="D4592" s="17">
        <f>Électricité!S1677</f>
        <v>0</v>
      </c>
      <c r="E4592" s="24" t="str">
        <f t="shared" si="145"/>
        <v>03/11/2019 05:00:00 AM</v>
      </c>
      <c r="F4592" s="23" t="str">
        <f t="shared" si="146"/>
        <v>Mar</v>
      </c>
    </row>
    <row r="4593" spans="1:6" x14ac:dyDescent="0.4">
      <c r="A4593" s="19">
        <f>Électricité!N1678</f>
        <v>43535</v>
      </c>
      <c r="B4593" s="18">
        <f>Électricité!O1678</f>
        <v>0.25</v>
      </c>
      <c r="C4593" s="17">
        <f>Électricité!P1678</f>
        <v>0</v>
      </c>
      <c r="D4593" s="17">
        <f>Électricité!S1678</f>
        <v>0</v>
      </c>
      <c r="E4593" s="24" t="str">
        <f t="shared" si="145"/>
        <v>03/11/2019 06:00:00 AM</v>
      </c>
      <c r="F4593" s="23" t="str">
        <f t="shared" si="146"/>
        <v>Mar</v>
      </c>
    </row>
    <row r="4594" spans="1:6" x14ac:dyDescent="0.4">
      <c r="A4594" s="19">
        <f>Électricité!N1679</f>
        <v>43535</v>
      </c>
      <c r="B4594" s="18">
        <f>Électricité!O1679</f>
        <v>0.29166666666666669</v>
      </c>
      <c r="C4594" s="17">
        <f>Électricité!P1679</f>
        <v>0</v>
      </c>
      <c r="D4594" s="17">
        <f>Électricité!S1679</f>
        <v>0</v>
      </c>
      <c r="E4594" s="24" t="str">
        <f t="shared" si="145"/>
        <v>03/11/2019 07:00:00 AM</v>
      </c>
      <c r="F4594" s="23" t="str">
        <f t="shared" si="146"/>
        <v>Mar</v>
      </c>
    </row>
    <row r="4595" spans="1:6" x14ac:dyDescent="0.4">
      <c r="A4595" s="19">
        <f>Électricité!N1680</f>
        <v>43535</v>
      </c>
      <c r="B4595" s="18">
        <f>Électricité!O1680</f>
        <v>0.33333333333333337</v>
      </c>
      <c r="C4595" s="17">
        <f>Électricité!P1680</f>
        <v>0</v>
      </c>
      <c r="D4595" s="17">
        <f>Électricité!S1680</f>
        <v>0</v>
      </c>
      <c r="E4595" s="24" t="str">
        <f t="shared" si="145"/>
        <v>03/11/2019 08:00:00 AM</v>
      </c>
      <c r="F4595" s="23" t="str">
        <f t="shared" si="146"/>
        <v>Mar</v>
      </c>
    </row>
    <row r="4596" spans="1:6" x14ac:dyDescent="0.4">
      <c r="A4596" s="19">
        <f>Électricité!N1681</f>
        <v>43535</v>
      </c>
      <c r="B4596" s="18">
        <f>Électricité!O1681</f>
        <v>0.375</v>
      </c>
      <c r="C4596" s="17">
        <f>Électricité!P1681</f>
        <v>0</v>
      </c>
      <c r="D4596" s="17">
        <f>Électricité!S1681</f>
        <v>0</v>
      </c>
      <c r="E4596" s="24" t="str">
        <f t="shared" ref="E4596:E4659" si="147">CONCATENATE(TEXT(A4596,"mm/dd/yyyy")," ",TEXT(B4596,"hh:mm:ss AM/PM"))</f>
        <v>03/11/2019 09:00:00 AM</v>
      </c>
      <c r="F4596" s="23" t="str">
        <f t="shared" si="146"/>
        <v>Mar</v>
      </c>
    </row>
    <row r="4597" spans="1:6" x14ac:dyDescent="0.4">
      <c r="A4597" s="19">
        <f>Électricité!N1682</f>
        <v>43535</v>
      </c>
      <c r="B4597" s="18">
        <f>Électricité!O1682</f>
        <v>0.41666666666666669</v>
      </c>
      <c r="C4597" s="17">
        <f>Électricité!P1682</f>
        <v>0</v>
      </c>
      <c r="D4597" s="17">
        <f>Électricité!S1682</f>
        <v>0</v>
      </c>
      <c r="E4597" s="24" t="str">
        <f t="shared" si="147"/>
        <v>03/11/2019 10:00:00 AM</v>
      </c>
      <c r="F4597" s="23" t="str">
        <f t="shared" si="146"/>
        <v>Mar</v>
      </c>
    </row>
    <row r="4598" spans="1:6" x14ac:dyDescent="0.4">
      <c r="A4598" s="19">
        <f>Électricité!N1683</f>
        <v>43535</v>
      </c>
      <c r="B4598" s="18">
        <f>Électricité!O1683</f>
        <v>0.45833333333333337</v>
      </c>
      <c r="C4598" s="17">
        <f>Électricité!P1683</f>
        <v>0</v>
      </c>
      <c r="D4598" s="17">
        <f>Électricité!S1683</f>
        <v>0</v>
      </c>
      <c r="E4598" s="24" t="str">
        <f t="shared" si="147"/>
        <v>03/11/2019 11:00:00 AM</v>
      </c>
      <c r="F4598" s="23" t="str">
        <f t="shared" si="146"/>
        <v>Mar</v>
      </c>
    </row>
    <row r="4599" spans="1:6" x14ac:dyDescent="0.4">
      <c r="A4599" s="19">
        <f>Électricité!N1684</f>
        <v>43535</v>
      </c>
      <c r="B4599" s="18">
        <f>Électricité!O1684</f>
        <v>0.50000000000000011</v>
      </c>
      <c r="C4599" s="17">
        <f>Électricité!P1684</f>
        <v>0</v>
      </c>
      <c r="D4599" s="17">
        <f>Électricité!S1684</f>
        <v>0</v>
      </c>
      <c r="E4599" s="24" t="str">
        <f t="shared" si="147"/>
        <v>03/11/2019 12:00:00 PM</v>
      </c>
      <c r="F4599" s="23" t="str">
        <f t="shared" si="146"/>
        <v>Mar</v>
      </c>
    </row>
    <row r="4600" spans="1:6" x14ac:dyDescent="0.4">
      <c r="A4600" s="19">
        <f>Électricité!N1685</f>
        <v>43535</v>
      </c>
      <c r="B4600" s="18">
        <f>Électricité!O1685</f>
        <v>0.54166666666666674</v>
      </c>
      <c r="C4600" s="17">
        <f>Électricité!P1685</f>
        <v>0</v>
      </c>
      <c r="D4600" s="17">
        <f>Électricité!S1685</f>
        <v>0</v>
      </c>
      <c r="E4600" s="24" t="str">
        <f t="shared" si="147"/>
        <v>03/11/2019 01:00:00 PM</v>
      </c>
      <c r="F4600" s="23" t="str">
        <f t="shared" si="146"/>
        <v>Mar</v>
      </c>
    </row>
    <row r="4601" spans="1:6" x14ac:dyDescent="0.4">
      <c r="A4601" s="19">
        <f>Électricité!N1686</f>
        <v>43535</v>
      </c>
      <c r="B4601" s="18">
        <f>Électricité!O1686</f>
        <v>0.58333333333333337</v>
      </c>
      <c r="C4601" s="17">
        <f>Électricité!P1686</f>
        <v>0</v>
      </c>
      <c r="D4601" s="17">
        <f>Électricité!S1686</f>
        <v>0</v>
      </c>
      <c r="E4601" s="24" t="str">
        <f t="shared" si="147"/>
        <v>03/11/2019 02:00:00 PM</v>
      </c>
      <c r="F4601" s="23" t="str">
        <f t="shared" si="146"/>
        <v>Mar</v>
      </c>
    </row>
    <row r="4602" spans="1:6" x14ac:dyDescent="0.4">
      <c r="A4602" s="19">
        <f>Électricité!N1687</f>
        <v>43535</v>
      </c>
      <c r="B4602" s="18">
        <f>Électricité!O1687</f>
        <v>0.62500000000000011</v>
      </c>
      <c r="C4602" s="17">
        <f>Électricité!P1687</f>
        <v>0</v>
      </c>
      <c r="D4602" s="17">
        <f>Électricité!S1687</f>
        <v>0</v>
      </c>
      <c r="E4602" s="24" t="str">
        <f t="shared" si="147"/>
        <v>03/11/2019 03:00:00 PM</v>
      </c>
      <c r="F4602" s="23" t="str">
        <f t="shared" si="146"/>
        <v>Mar</v>
      </c>
    </row>
    <row r="4603" spans="1:6" x14ac:dyDescent="0.4">
      <c r="A4603" s="19">
        <f>Électricité!N1688</f>
        <v>43535</v>
      </c>
      <c r="B4603" s="18">
        <f>Électricité!O1688</f>
        <v>0.66666666666666674</v>
      </c>
      <c r="C4603" s="17">
        <f>Électricité!P1688</f>
        <v>0</v>
      </c>
      <c r="D4603" s="17">
        <f>Électricité!S1688</f>
        <v>0</v>
      </c>
      <c r="E4603" s="24" t="str">
        <f t="shared" si="147"/>
        <v>03/11/2019 04:00:00 PM</v>
      </c>
      <c r="F4603" s="23" t="str">
        <f t="shared" si="146"/>
        <v>Mar</v>
      </c>
    </row>
    <row r="4604" spans="1:6" x14ac:dyDescent="0.4">
      <c r="A4604" s="19">
        <f>Électricité!N1689</f>
        <v>43535</v>
      </c>
      <c r="B4604" s="18">
        <f>Électricité!O1689</f>
        <v>0.70833333333333337</v>
      </c>
      <c r="C4604" s="17">
        <f>Électricité!P1689</f>
        <v>0</v>
      </c>
      <c r="D4604" s="17">
        <f>Électricité!S1689</f>
        <v>0</v>
      </c>
      <c r="E4604" s="24" t="str">
        <f t="shared" si="147"/>
        <v>03/11/2019 05:00:00 PM</v>
      </c>
      <c r="F4604" s="23" t="str">
        <f t="shared" si="146"/>
        <v>Mar</v>
      </c>
    </row>
    <row r="4605" spans="1:6" x14ac:dyDescent="0.4">
      <c r="A4605" s="19">
        <f>Électricité!N1690</f>
        <v>43535</v>
      </c>
      <c r="B4605" s="18">
        <f>Électricité!O1690</f>
        <v>0.75000000000000011</v>
      </c>
      <c r="C4605" s="17">
        <f>Électricité!P1690</f>
        <v>0</v>
      </c>
      <c r="D4605" s="17">
        <f>Électricité!S1690</f>
        <v>0</v>
      </c>
      <c r="E4605" s="24" t="str">
        <f t="shared" si="147"/>
        <v>03/11/2019 06:00:00 PM</v>
      </c>
      <c r="F4605" s="23" t="str">
        <f t="shared" si="146"/>
        <v>Mar</v>
      </c>
    </row>
    <row r="4606" spans="1:6" x14ac:dyDescent="0.4">
      <c r="A4606" s="19">
        <f>Électricité!N1691</f>
        <v>43535</v>
      </c>
      <c r="B4606" s="18">
        <f>Électricité!O1691</f>
        <v>0.79166666666666674</v>
      </c>
      <c r="C4606" s="17">
        <f>Électricité!P1691</f>
        <v>0</v>
      </c>
      <c r="D4606" s="17">
        <f>Électricité!S1691</f>
        <v>0</v>
      </c>
      <c r="E4606" s="24" t="str">
        <f t="shared" si="147"/>
        <v>03/11/2019 07:00:00 PM</v>
      </c>
      <c r="F4606" s="23" t="str">
        <f t="shared" si="146"/>
        <v>Mar</v>
      </c>
    </row>
    <row r="4607" spans="1:6" x14ac:dyDescent="0.4">
      <c r="A4607" s="19">
        <f>Électricité!N1692</f>
        <v>43535</v>
      </c>
      <c r="B4607" s="18">
        <f>Électricité!O1692</f>
        <v>0.83333333333333337</v>
      </c>
      <c r="C4607" s="17">
        <f>Électricité!P1692</f>
        <v>0</v>
      </c>
      <c r="D4607" s="17">
        <f>Électricité!S1692</f>
        <v>0</v>
      </c>
      <c r="E4607" s="24" t="str">
        <f t="shared" si="147"/>
        <v>03/11/2019 08:00:00 PM</v>
      </c>
      <c r="F4607" s="23" t="str">
        <f t="shared" si="146"/>
        <v>Mar</v>
      </c>
    </row>
    <row r="4608" spans="1:6" x14ac:dyDescent="0.4">
      <c r="A4608" s="19">
        <f>Électricité!N1693</f>
        <v>43535</v>
      </c>
      <c r="B4608" s="18">
        <f>Électricité!O1693</f>
        <v>0.87500000000000011</v>
      </c>
      <c r="C4608" s="17">
        <f>Électricité!P1693</f>
        <v>0</v>
      </c>
      <c r="D4608" s="17">
        <f>Électricité!S1693</f>
        <v>0</v>
      </c>
      <c r="E4608" s="24" t="str">
        <f t="shared" si="147"/>
        <v>03/11/2019 09:00:00 PM</v>
      </c>
      <c r="F4608" s="23" t="str">
        <f t="shared" si="146"/>
        <v>Mar</v>
      </c>
    </row>
    <row r="4609" spans="1:6" x14ac:dyDescent="0.4">
      <c r="A4609" s="19">
        <f>Électricité!N1694</f>
        <v>43535</v>
      </c>
      <c r="B4609" s="18">
        <f>Électricité!O1694</f>
        <v>0.91666666666666674</v>
      </c>
      <c r="C4609" s="17">
        <f>Électricité!P1694</f>
        <v>0</v>
      </c>
      <c r="D4609" s="17">
        <f>Électricité!S1694</f>
        <v>0</v>
      </c>
      <c r="E4609" s="24" t="str">
        <f t="shared" si="147"/>
        <v>03/11/2019 10:00:00 PM</v>
      </c>
      <c r="F4609" s="23" t="str">
        <f t="shared" si="146"/>
        <v>Mar</v>
      </c>
    </row>
    <row r="4610" spans="1:6" x14ac:dyDescent="0.4">
      <c r="A4610" s="19">
        <f>Électricité!N1695</f>
        <v>43535</v>
      </c>
      <c r="B4610" s="18">
        <f>Électricité!O1695</f>
        <v>0.95833333333333337</v>
      </c>
      <c r="C4610" s="17">
        <f>Électricité!P1695</f>
        <v>0</v>
      </c>
      <c r="D4610" s="17">
        <f>Électricité!S1695</f>
        <v>0</v>
      </c>
      <c r="E4610" s="24" t="str">
        <f t="shared" si="147"/>
        <v>03/11/2019 11:00:00 PM</v>
      </c>
      <c r="F4610" s="23" t="str">
        <f t="shared" si="146"/>
        <v>Mar</v>
      </c>
    </row>
    <row r="4611" spans="1:6" x14ac:dyDescent="0.4">
      <c r="A4611" s="19">
        <f>Électricité!N1696</f>
        <v>43536</v>
      </c>
      <c r="B4611" s="18">
        <f>Électricité!O1696</f>
        <v>3.1225022567582528E-17</v>
      </c>
      <c r="C4611" s="17">
        <f>Électricité!P1696</f>
        <v>0</v>
      </c>
      <c r="D4611" s="17">
        <f>Électricité!S1696</f>
        <v>0</v>
      </c>
      <c r="E4611" s="24" t="str">
        <f t="shared" si="147"/>
        <v>03/12/2019 12:00:00 AM</v>
      </c>
      <c r="F4611" s="23" t="str">
        <f t="shared" ref="F4611:F4674" si="148">TEXT(A4611,"mmm")</f>
        <v>Mar</v>
      </c>
    </row>
    <row r="4612" spans="1:6" x14ac:dyDescent="0.4">
      <c r="A4612" s="19">
        <f>Électricité!N1697</f>
        <v>43536</v>
      </c>
      <c r="B4612" s="18">
        <f>Électricité!O1697</f>
        <v>4.1666666666666699E-2</v>
      </c>
      <c r="C4612" s="17">
        <f>Électricité!P1697</f>
        <v>0</v>
      </c>
      <c r="D4612" s="17">
        <f>Électricité!S1697</f>
        <v>0</v>
      </c>
      <c r="E4612" s="24" t="str">
        <f t="shared" si="147"/>
        <v>03/12/2019 01:00:00 AM</v>
      </c>
      <c r="F4612" s="23" t="str">
        <f t="shared" si="148"/>
        <v>Mar</v>
      </c>
    </row>
    <row r="4613" spans="1:6" x14ac:dyDescent="0.4">
      <c r="A4613" s="19">
        <f>Électricité!N1698</f>
        <v>43536</v>
      </c>
      <c r="B4613" s="18">
        <f>Électricité!O1698</f>
        <v>8.333333333333337E-2</v>
      </c>
      <c r="C4613" s="17">
        <f>Électricité!P1698</f>
        <v>0</v>
      </c>
      <c r="D4613" s="17">
        <f>Électricité!S1698</f>
        <v>0</v>
      </c>
      <c r="E4613" s="24" t="str">
        <f t="shared" si="147"/>
        <v>03/12/2019 02:00:00 AM</v>
      </c>
      <c r="F4613" s="23" t="str">
        <f t="shared" si="148"/>
        <v>Mar</v>
      </c>
    </row>
    <row r="4614" spans="1:6" x14ac:dyDescent="0.4">
      <c r="A4614" s="19">
        <f>Électricité!N1699</f>
        <v>43536</v>
      </c>
      <c r="B4614" s="18">
        <f>Électricité!O1699</f>
        <v>0.12500000000000006</v>
      </c>
      <c r="C4614" s="17">
        <f>Électricité!P1699</f>
        <v>0</v>
      </c>
      <c r="D4614" s="17">
        <f>Électricité!S1699</f>
        <v>0</v>
      </c>
      <c r="E4614" s="24" t="str">
        <f t="shared" si="147"/>
        <v>03/12/2019 03:00:00 AM</v>
      </c>
      <c r="F4614" s="23" t="str">
        <f t="shared" si="148"/>
        <v>Mar</v>
      </c>
    </row>
    <row r="4615" spans="1:6" x14ac:dyDescent="0.4">
      <c r="A4615" s="19">
        <f>Électricité!N1700</f>
        <v>43536</v>
      </c>
      <c r="B4615" s="18">
        <f>Électricité!O1700</f>
        <v>0.16666666666666669</v>
      </c>
      <c r="C4615" s="17">
        <f>Électricité!P1700</f>
        <v>0</v>
      </c>
      <c r="D4615" s="17">
        <f>Électricité!S1700</f>
        <v>0</v>
      </c>
      <c r="E4615" s="24" t="str">
        <f t="shared" si="147"/>
        <v>03/12/2019 04:00:00 AM</v>
      </c>
      <c r="F4615" s="23" t="str">
        <f t="shared" si="148"/>
        <v>Mar</v>
      </c>
    </row>
    <row r="4616" spans="1:6" x14ac:dyDescent="0.4">
      <c r="A4616" s="19">
        <f>Électricité!N1701</f>
        <v>43536</v>
      </c>
      <c r="B4616" s="18">
        <f>Électricité!O1701</f>
        <v>0.20833333333333337</v>
      </c>
      <c r="C4616" s="17">
        <f>Électricité!P1701</f>
        <v>0</v>
      </c>
      <c r="D4616" s="17">
        <f>Électricité!S1701</f>
        <v>0</v>
      </c>
      <c r="E4616" s="24" t="str">
        <f t="shared" si="147"/>
        <v>03/12/2019 05:00:00 AM</v>
      </c>
      <c r="F4616" s="23" t="str">
        <f t="shared" si="148"/>
        <v>Mar</v>
      </c>
    </row>
    <row r="4617" spans="1:6" x14ac:dyDescent="0.4">
      <c r="A4617" s="19">
        <f>Électricité!N1702</f>
        <v>43536</v>
      </c>
      <c r="B4617" s="18">
        <f>Électricité!O1702</f>
        <v>0.25</v>
      </c>
      <c r="C4617" s="17">
        <f>Électricité!P1702</f>
        <v>0</v>
      </c>
      <c r="D4617" s="17">
        <f>Électricité!S1702</f>
        <v>0</v>
      </c>
      <c r="E4617" s="24" t="str">
        <f t="shared" si="147"/>
        <v>03/12/2019 06:00:00 AM</v>
      </c>
      <c r="F4617" s="23" t="str">
        <f t="shared" si="148"/>
        <v>Mar</v>
      </c>
    </row>
    <row r="4618" spans="1:6" x14ac:dyDescent="0.4">
      <c r="A4618" s="19">
        <f>Électricité!N1703</f>
        <v>43536</v>
      </c>
      <c r="B4618" s="18">
        <f>Électricité!O1703</f>
        <v>0.29166666666666669</v>
      </c>
      <c r="C4618" s="17">
        <f>Électricité!P1703</f>
        <v>0</v>
      </c>
      <c r="D4618" s="17">
        <f>Électricité!S1703</f>
        <v>0</v>
      </c>
      <c r="E4618" s="24" t="str">
        <f t="shared" si="147"/>
        <v>03/12/2019 07:00:00 AM</v>
      </c>
      <c r="F4618" s="23" t="str">
        <f t="shared" si="148"/>
        <v>Mar</v>
      </c>
    </row>
    <row r="4619" spans="1:6" x14ac:dyDescent="0.4">
      <c r="A4619" s="19">
        <f>Électricité!N1704</f>
        <v>43536</v>
      </c>
      <c r="B4619" s="18">
        <f>Électricité!O1704</f>
        <v>0.33333333333333337</v>
      </c>
      <c r="C4619" s="17">
        <f>Électricité!P1704</f>
        <v>0</v>
      </c>
      <c r="D4619" s="17">
        <f>Électricité!S1704</f>
        <v>0</v>
      </c>
      <c r="E4619" s="24" t="str">
        <f t="shared" si="147"/>
        <v>03/12/2019 08:00:00 AM</v>
      </c>
      <c r="F4619" s="23" t="str">
        <f t="shared" si="148"/>
        <v>Mar</v>
      </c>
    </row>
    <row r="4620" spans="1:6" x14ac:dyDescent="0.4">
      <c r="A4620" s="19">
        <f>Électricité!N1705</f>
        <v>43536</v>
      </c>
      <c r="B4620" s="18">
        <f>Électricité!O1705</f>
        <v>0.375</v>
      </c>
      <c r="C4620" s="17">
        <f>Électricité!P1705</f>
        <v>0</v>
      </c>
      <c r="D4620" s="17">
        <f>Électricité!S1705</f>
        <v>0</v>
      </c>
      <c r="E4620" s="24" t="str">
        <f t="shared" si="147"/>
        <v>03/12/2019 09:00:00 AM</v>
      </c>
      <c r="F4620" s="23" t="str">
        <f t="shared" si="148"/>
        <v>Mar</v>
      </c>
    </row>
    <row r="4621" spans="1:6" x14ac:dyDescent="0.4">
      <c r="A4621" s="19">
        <f>Électricité!N1706</f>
        <v>43536</v>
      </c>
      <c r="B4621" s="18">
        <f>Électricité!O1706</f>
        <v>0.41666666666666669</v>
      </c>
      <c r="C4621" s="17">
        <f>Électricité!P1706</f>
        <v>0</v>
      </c>
      <c r="D4621" s="17">
        <f>Électricité!S1706</f>
        <v>0</v>
      </c>
      <c r="E4621" s="24" t="str">
        <f t="shared" si="147"/>
        <v>03/12/2019 10:00:00 AM</v>
      </c>
      <c r="F4621" s="23" t="str">
        <f t="shared" si="148"/>
        <v>Mar</v>
      </c>
    </row>
    <row r="4622" spans="1:6" x14ac:dyDescent="0.4">
      <c r="A4622" s="19">
        <f>Électricité!N1707</f>
        <v>43536</v>
      </c>
      <c r="B4622" s="18">
        <f>Électricité!O1707</f>
        <v>0.45833333333333337</v>
      </c>
      <c r="C4622" s="17">
        <f>Électricité!P1707</f>
        <v>0</v>
      </c>
      <c r="D4622" s="17">
        <f>Électricité!S1707</f>
        <v>0</v>
      </c>
      <c r="E4622" s="24" t="str">
        <f t="shared" si="147"/>
        <v>03/12/2019 11:00:00 AM</v>
      </c>
      <c r="F4622" s="23" t="str">
        <f t="shared" si="148"/>
        <v>Mar</v>
      </c>
    </row>
    <row r="4623" spans="1:6" x14ac:dyDescent="0.4">
      <c r="A4623" s="19">
        <f>Électricité!N1708</f>
        <v>43536</v>
      </c>
      <c r="B4623" s="18">
        <f>Électricité!O1708</f>
        <v>0.50000000000000011</v>
      </c>
      <c r="C4623" s="17">
        <f>Électricité!P1708</f>
        <v>0</v>
      </c>
      <c r="D4623" s="17">
        <f>Électricité!S1708</f>
        <v>0</v>
      </c>
      <c r="E4623" s="24" t="str">
        <f t="shared" si="147"/>
        <v>03/12/2019 12:00:00 PM</v>
      </c>
      <c r="F4623" s="23" t="str">
        <f t="shared" si="148"/>
        <v>Mar</v>
      </c>
    </row>
    <row r="4624" spans="1:6" x14ac:dyDescent="0.4">
      <c r="A4624" s="19">
        <f>Électricité!N1709</f>
        <v>43536</v>
      </c>
      <c r="B4624" s="18">
        <f>Électricité!O1709</f>
        <v>0.54166666666666674</v>
      </c>
      <c r="C4624" s="17">
        <f>Électricité!P1709</f>
        <v>0</v>
      </c>
      <c r="D4624" s="17">
        <f>Électricité!S1709</f>
        <v>0</v>
      </c>
      <c r="E4624" s="24" t="str">
        <f t="shared" si="147"/>
        <v>03/12/2019 01:00:00 PM</v>
      </c>
      <c r="F4624" s="23" t="str">
        <f t="shared" si="148"/>
        <v>Mar</v>
      </c>
    </row>
    <row r="4625" spans="1:6" x14ac:dyDescent="0.4">
      <c r="A4625" s="19">
        <f>Électricité!N1710</f>
        <v>43536</v>
      </c>
      <c r="B4625" s="18">
        <f>Électricité!O1710</f>
        <v>0.58333333333333337</v>
      </c>
      <c r="C4625" s="17">
        <f>Électricité!P1710</f>
        <v>0</v>
      </c>
      <c r="D4625" s="17">
        <f>Électricité!S1710</f>
        <v>0</v>
      </c>
      <c r="E4625" s="24" t="str">
        <f t="shared" si="147"/>
        <v>03/12/2019 02:00:00 PM</v>
      </c>
      <c r="F4625" s="23" t="str">
        <f t="shared" si="148"/>
        <v>Mar</v>
      </c>
    </row>
    <row r="4626" spans="1:6" x14ac:dyDescent="0.4">
      <c r="A4626" s="19">
        <f>Électricité!N1711</f>
        <v>43536</v>
      </c>
      <c r="B4626" s="18">
        <f>Électricité!O1711</f>
        <v>0.62500000000000011</v>
      </c>
      <c r="C4626" s="17">
        <f>Électricité!P1711</f>
        <v>0</v>
      </c>
      <c r="D4626" s="17">
        <f>Électricité!S1711</f>
        <v>0</v>
      </c>
      <c r="E4626" s="24" t="str">
        <f t="shared" si="147"/>
        <v>03/12/2019 03:00:00 PM</v>
      </c>
      <c r="F4626" s="23" t="str">
        <f t="shared" si="148"/>
        <v>Mar</v>
      </c>
    </row>
    <row r="4627" spans="1:6" x14ac:dyDescent="0.4">
      <c r="A4627" s="19">
        <f>Électricité!N1712</f>
        <v>43536</v>
      </c>
      <c r="B4627" s="18">
        <f>Électricité!O1712</f>
        <v>0.66666666666666674</v>
      </c>
      <c r="C4627" s="17">
        <f>Électricité!P1712</f>
        <v>0</v>
      </c>
      <c r="D4627" s="17">
        <f>Électricité!S1712</f>
        <v>0</v>
      </c>
      <c r="E4627" s="24" t="str">
        <f t="shared" si="147"/>
        <v>03/12/2019 04:00:00 PM</v>
      </c>
      <c r="F4627" s="23" t="str">
        <f t="shared" si="148"/>
        <v>Mar</v>
      </c>
    </row>
    <row r="4628" spans="1:6" x14ac:dyDescent="0.4">
      <c r="A4628" s="19">
        <f>Électricité!N1713</f>
        <v>43536</v>
      </c>
      <c r="B4628" s="18">
        <f>Électricité!O1713</f>
        <v>0.70833333333333337</v>
      </c>
      <c r="C4628" s="17">
        <f>Électricité!P1713</f>
        <v>0</v>
      </c>
      <c r="D4628" s="17">
        <f>Électricité!S1713</f>
        <v>0</v>
      </c>
      <c r="E4628" s="24" t="str">
        <f t="shared" si="147"/>
        <v>03/12/2019 05:00:00 PM</v>
      </c>
      <c r="F4628" s="23" t="str">
        <f t="shared" si="148"/>
        <v>Mar</v>
      </c>
    </row>
    <row r="4629" spans="1:6" x14ac:dyDescent="0.4">
      <c r="A4629" s="19">
        <f>Électricité!N1714</f>
        <v>43536</v>
      </c>
      <c r="B4629" s="18">
        <f>Électricité!O1714</f>
        <v>0.75000000000000011</v>
      </c>
      <c r="C4629" s="17">
        <f>Électricité!P1714</f>
        <v>0</v>
      </c>
      <c r="D4629" s="17">
        <f>Électricité!S1714</f>
        <v>0</v>
      </c>
      <c r="E4629" s="24" t="str">
        <f t="shared" si="147"/>
        <v>03/12/2019 06:00:00 PM</v>
      </c>
      <c r="F4629" s="23" t="str">
        <f t="shared" si="148"/>
        <v>Mar</v>
      </c>
    </row>
    <row r="4630" spans="1:6" x14ac:dyDescent="0.4">
      <c r="A4630" s="19">
        <f>Électricité!N1715</f>
        <v>43536</v>
      </c>
      <c r="B4630" s="18">
        <f>Électricité!O1715</f>
        <v>0.79166666666666674</v>
      </c>
      <c r="C4630" s="17">
        <f>Électricité!P1715</f>
        <v>0</v>
      </c>
      <c r="D4630" s="17">
        <f>Électricité!S1715</f>
        <v>0</v>
      </c>
      <c r="E4630" s="24" t="str">
        <f t="shared" si="147"/>
        <v>03/12/2019 07:00:00 PM</v>
      </c>
      <c r="F4630" s="23" t="str">
        <f t="shared" si="148"/>
        <v>Mar</v>
      </c>
    </row>
    <row r="4631" spans="1:6" x14ac:dyDescent="0.4">
      <c r="A4631" s="19">
        <f>Électricité!N1716</f>
        <v>43536</v>
      </c>
      <c r="B4631" s="18">
        <f>Électricité!O1716</f>
        <v>0.83333333333333337</v>
      </c>
      <c r="C4631" s="17">
        <f>Électricité!P1716</f>
        <v>0</v>
      </c>
      <c r="D4631" s="17">
        <f>Électricité!S1716</f>
        <v>0</v>
      </c>
      <c r="E4631" s="24" t="str">
        <f t="shared" si="147"/>
        <v>03/12/2019 08:00:00 PM</v>
      </c>
      <c r="F4631" s="23" t="str">
        <f t="shared" si="148"/>
        <v>Mar</v>
      </c>
    </row>
    <row r="4632" spans="1:6" x14ac:dyDescent="0.4">
      <c r="A4632" s="19">
        <f>Électricité!N1717</f>
        <v>43536</v>
      </c>
      <c r="B4632" s="18">
        <f>Électricité!O1717</f>
        <v>0.87500000000000011</v>
      </c>
      <c r="C4632" s="17">
        <f>Électricité!P1717</f>
        <v>0</v>
      </c>
      <c r="D4632" s="17">
        <f>Électricité!S1717</f>
        <v>0</v>
      </c>
      <c r="E4632" s="24" t="str">
        <f t="shared" si="147"/>
        <v>03/12/2019 09:00:00 PM</v>
      </c>
      <c r="F4632" s="23" t="str">
        <f t="shared" si="148"/>
        <v>Mar</v>
      </c>
    </row>
    <row r="4633" spans="1:6" x14ac:dyDescent="0.4">
      <c r="A4633" s="19">
        <f>Électricité!N1718</f>
        <v>43536</v>
      </c>
      <c r="B4633" s="18">
        <f>Électricité!O1718</f>
        <v>0.91666666666666674</v>
      </c>
      <c r="C4633" s="17">
        <f>Électricité!P1718</f>
        <v>0</v>
      </c>
      <c r="D4633" s="17">
        <f>Électricité!S1718</f>
        <v>0</v>
      </c>
      <c r="E4633" s="24" t="str">
        <f t="shared" si="147"/>
        <v>03/12/2019 10:00:00 PM</v>
      </c>
      <c r="F4633" s="23" t="str">
        <f t="shared" si="148"/>
        <v>Mar</v>
      </c>
    </row>
    <row r="4634" spans="1:6" x14ac:dyDescent="0.4">
      <c r="A4634" s="19">
        <f>Électricité!N1719</f>
        <v>43536</v>
      </c>
      <c r="B4634" s="18">
        <f>Électricité!O1719</f>
        <v>0.95833333333333337</v>
      </c>
      <c r="C4634" s="17">
        <f>Électricité!P1719</f>
        <v>0</v>
      </c>
      <c r="D4634" s="17">
        <f>Électricité!S1719</f>
        <v>0</v>
      </c>
      <c r="E4634" s="24" t="str">
        <f t="shared" si="147"/>
        <v>03/12/2019 11:00:00 PM</v>
      </c>
      <c r="F4634" s="23" t="str">
        <f t="shared" si="148"/>
        <v>Mar</v>
      </c>
    </row>
    <row r="4635" spans="1:6" x14ac:dyDescent="0.4">
      <c r="A4635" s="19">
        <f>Électricité!N1720</f>
        <v>43537</v>
      </c>
      <c r="B4635" s="18">
        <f>Électricité!O1720</f>
        <v>3.1225022567582528E-17</v>
      </c>
      <c r="C4635" s="17">
        <f>Électricité!P1720</f>
        <v>0</v>
      </c>
      <c r="D4635" s="17">
        <f>Électricité!S1720</f>
        <v>0</v>
      </c>
      <c r="E4635" s="24" t="str">
        <f t="shared" si="147"/>
        <v>03/13/2019 12:00:00 AM</v>
      </c>
      <c r="F4635" s="23" t="str">
        <f t="shared" si="148"/>
        <v>Mar</v>
      </c>
    </row>
    <row r="4636" spans="1:6" x14ac:dyDescent="0.4">
      <c r="A4636" s="19">
        <f>Électricité!N1721</f>
        <v>43537</v>
      </c>
      <c r="B4636" s="18">
        <f>Électricité!O1721</f>
        <v>4.1666666666666699E-2</v>
      </c>
      <c r="C4636" s="17">
        <f>Électricité!P1721</f>
        <v>0</v>
      </c>
      <c r="D4636" s="17">
        <f>Électricité!S1721</f>
        <v>0</v>
      </c>
      <c r="E4636" s="24" t="str">
        <f t="shared" si="147"/>
        <v>03/13/2019 01:00:00 AM</v>
      </c>
      <c r="F4636" s="23" t="str">
        <f t="shared" si="148"/>
        <v>Mar</v>
      </c>
    </row>
    <row r="4637" spans="1:6" x14ac:dyDescent="0.4">
      <c r="A4637" s="19">
        <f>Électricité!N1722</f>
        <v>43537</v>
      </c>
      <c r="B4637" s="18">
        <f>Électricité!O1722</f>
        <v>8.333333333333337E-2</v>
      </c>
      <c r="C4637" s="17">
        <f>Électricité!P1722</f>
        <v>0</v>
      </c>
      <c r="D4637" s="17">
        <f>Électricité!S1722</f>
        <v>0</v>
      </c>
      <c r="E4637" s="24" t="str">
        <f t="shared" si="147"/>
        <v>03/13/2019 02:00:00 AM</v>
      </c>
      <c r="F4637" s="23" t="str">
        <f t="shared" si="148"/>
        <v>Mar</v>
      </c>
    </row>
    <row r="4638" spans="1:6" x14ac:dyDescent="0.4">
      <c r="A4638" s="19">
        <f>Électricité!N1723</f>
        <v>43537</v>
      </c>
      <c r="B4638" s="18">
        <f>Électricité!O1723</f>
        <v>0.12500000000000006</v>
      </c>
      <c r="C4638" s="17">
        <f>Électricité!P1723</f>
        <v>0</v>
      </c>
      <c r="D4638" s="17">
        <f>Électricité!S1723</f>
        <v>0</v>
      </c>
      <c r="E4638" s="24" t="str">
        <f t="shared" si="147"/>
        <v>03/13/2019 03:00:00 AM</v>
      </c>
      <c r="F4638" s="23" t="str">
        <f t="shared" si="148"/>
        <v>Mar</v>
      </c>
    </row>
    <row r="4639" spans="1:6" x14ac:dyDescent="0.4">
      <c r="A4639" s="19">
        <f>Électricité!N1724</f>
        <v>43537</v>
      </c>
      <c r="B4639" s="18">
        <f>Électricité!O1724</f>
        <v>0.16666666666666669</v>
      </c>
      <c r="C4639" s="17">
        <f>Électricité!P1724</f>
        <v>0</v>
      </c>
      <c r="D4639" s="17">
        <f>Électricité!S1724</f>
        <v>0</v>
      </c>
      <c r="E4639" s="24" t="str">
        <f t="shared" si="147"/>
        <v>03/13/2019 04:00:00 AM</v>
      </c>
      <c r="F4639" s="23" t="str">
        <f t="shared" si="148"/>
        <v>Mar</v>
      </c>
    </row>
    <row r="4640" spans="1:6" x14ac:dyDescent="0.4">
      <c r="A4640" s="19">
        <f>Électricité!N1725</f>
        <v>43537</v>
      </c>
      <c r="B4640" s="18">
        <f>Électricité!O1725</f>
        <v>0.20833333333333337</v>
      </c>
      <c r="C4640" s="17">
        <f>Électricité!P1725</f>
        <v>0</v>
      </c>
      <c r="D4640" s="17">
        <f>Électricité!S1725</f>
        <v>0</v>
      </c>
      <c r="E4640" s="24" t="str">
        <f t="shared" si="147"/>
        <v>03/13/2019 05:00:00 AM</v>
      </c>
      <c r="F4640" s="23" t="str">
        <f t="shared" si="148"/>
        <v>Mar</v>
      </c>
    </row>
    <row r="4641" spans="1:6" x14ac:dyDescent="0.4">
      <c r="A4641" s="19">
        <f>Électricité!N1726</f>
        <v>43537</v>
      </c>
      <c r="B4641" s="18">
        <f>Électricité!O1726</f>
        <v>0.25</v>
      </c>
      <c r="C4641" s="17">
        <f>Électricité!P1726</f>
        <v>0</v>
      </c>
      <c r="D4641" s="17">
        <f>Électricité!S1726</f>
        <v>0</v>
      </c>
      <c r="E4641" s="24" t="str">
        <f t="shared" si="147"/>
        <v>03/13/2019 06:00:00 AM</v>
      </c>
      <c r="F4641" s="23" t="str">
        <f t="shared" si="148"/>
        <v>Mar</v>
      </c>
    </row>
    <row r="4642" spans="1:6" x14ac:dyDescent="0.4">
      <c r="A4642" s="19">
        <f>Électricité!N1727</f>
        <v>43537</v>
      </c>
      <c r="B4642" s="18">
        <f>Électricité!O1727</f>
        <v>0.29166666666666669</v>
      </c>
      <c r="C4642" s="17">
        <f>Électricité!P1727</f>
        <v>0</v>
      </c>
      <c r="D4642" s="17">
        <f>Électricité!S1727</f>
        <v>0</v>
      </c>
      <c r="E4642" s="24" t="str">
        <f t="shared" si="147"/>
        <v>03/13/2019 07:00:00 AM</v>
      </c>
      <c r="F4642" s="23" t="str">
        <f t="shared" si="148"/>
        <v>Mar</v>
      </c>
    </row>
    <row r="4643" spans="1:6" x14ac:dyDescent="0.4">
      <c r="A4643" s="19">
        <f>Électricité!N1728</f>
        <v>43537</v>
      </c>
      <c r="B4643" s="18">
        <f>Électricité!O1728</f>
        <v>0.33333333333333337</v>
      </c>
      <c r="C4643" s="17">
        <f>Électricité!P1728</f>
        <v>0</v>
      </c>
      <c r="D4643" s="17">
        <f>Électricité!S1728</f>
        <v>0</v>
      </c>
      <c r="E4643" s="24" t="str">
        <f t="shared" si="147"/>
        <v>03/13/2019 08:00:00 AM</v>
      </c>
      <c r="F4643" s="23" t="str">
        <f t="shared" si="148"/>
        <v>Mar</v>
      </c>
    </row>
    <row r="4644" spans="1:6" x14ac:dyDescent="0.4">
      <c r="A4644" s="19">
        <f>Électricité!N1729</f>
        <v>43537</v>
      </c>
      <c r="B4644" s="18">
        <f>Électricité!O1729</f>
        <v>0.375</v>
      </c>
      <c r="C4644" s="17">
        <f>Électricité!P1729</f>
        <v>0</v>
      </c>
      <c r="D4644" s="17">
        <f>Électricité!S1729</f>
        <v>0</v>
      </c>
      <c r="E4644" s="24" t="str">
        <f t="shared" si="147"/>
        <v>03/13/2019 09:00:00 AM</v>
      </c>
      <c r="F4644" s="23" t="str">
        <f t="shared" si="148"/>
        <v>Mar</v>
      </c>
    </row>
    <row r="4645" spans="1:6" x14ac:dyDescent="0.4">
      <c r="A4645" s="19">
        <f>Électricité!N1730</f>
        <v>43537</v>
      </c>
      <c r="B4645" s="18">
        <f>Électricité!O1730</f>
        <v>0.41666666666666669</v>
      </c>
      <c r="C4645" s="17">
        <f>Électricité!P1730</f>
        <v>0</v>
      </c>
      <c r="D4645" s="17">
        <f>Électricité!S1730</f>
        <v>0</v>
      </c>
      <c r="E4645" s="24" t="str">
        <f t="shared" si="147"/>
        <v>03/13/2019 10:00:00 AM</v>
      </c>
      <c r="F4645" s="23" t="str">
        <f t="shared" si="148"/>
        <v>Mar</v>
      </c>
    </row>
    <row r="4646" spans="1:6" x14ac:dyDescent="0.4">
      <c r="A4646" s="19">
        <f>Électricité!N1731</f>
        <v>43537</v>
      </c>
      <c r="B4646" s="18">
        <f>Électricité!O1731</f>
        <v>0.45833333333333337</v>
      </c>
      <c r="C4646" s="17">
        <f>Électricité!P1731</f>
        <v>0</v>
      </c>
      <c r="D4646" s="17">
        <f>Électricité!S1731</f>
        <v>0</v>
      </c>
      <c r="E4646" s="24" t="str">
        <f t="shared" si="147"/>
        <v>03/13/2019 11:00:00 AM</v>
      </c>
      <c r="F4646" s="23" t="str">
        <f t="shared" si="148"/>
        <v>Mar</v>
      </c>
    </row>
    <row r="4647" spans="1:6" x14ac:dyDescent="0.4">
      <c r="A4647" s="19">
        <f>Électricité!N1732</f>
        <v>43537</v>
      </c>
      <c r="B4647" s="18">
        <f>Électricité!O1732</f>
        <v>0.50000000000000011</v>
      </c>
      <c r="C4647" s="17">
        <f>Électricité!P1732</f>
        <v>0</v>
      </c>
      <c r="D4647" s="17">
        <f>Électricité!S1732</f>
        <v>0</v>
      </c>
      <c r="E4647" s="24" t="str">
        <f t="shared" si="147"/>
        <v>03/13/2019 12:00:00 PM</v>
      </c>
      <c r="F4647" s="23" t="str">
        <f t="shared" si="148"/>
        <v>Mar</v>
      </c>
    </row>
    <row r="4648" spans="1:6" x14ac:dyDescent="0.4">
      <c r="A4648" s="19">
        <f>Électricité!N1733</f>
        <v>43537</v>
      </c>
      <c r="B4648" s="18">
        <f>Électricité!O1733</f>
        <v>0.54166666666666674</v>
      </c>
      <c r="C4648" s="17">
        <f>Électricité!P1733</f>
        <v>0</v>
      </c>
      <c r="D4648" s="17">
        <f>Électricité!S1733</f>
        <v>0</v>
      </c>
      <c r="E4648" s="24" t="str">
        <f t="shared" si="147"/>
        <v>03/13/2019 01:00:00 PM</v>
      </c>
      <c r="F4648" s="23" t="str">
        <f t="shared" si="148"/>
        <v>Mar</v>
      </c>
    </row>
    <row r="4649" spans="1:6" x14ac:dyDescent="0.4">
      <c r="A4649" s="19">
        <f>Électricité!N1734</f>
        <v>43537</v>
      </c>
      <c r="B4649" s="18">
        <f>Électricité!O1734</f>
        <v>0.58333333333333337</v>
      </c>
      <c r="C4649" s="17">
        <f>Électricité!P1734</f>
        <v>0</v>
      </c>
      <c r="D4649" s="17">
        <f>Électricité!S1734</f>
        <v>0</v>
      </c>
      <c r="E4649" s="24" t="str">
        <f t="shared" si="147"/>
        <v>03/13/2019 02:00:00 PM</v>
      </c>
      <c r="F4649" s="23" t="str">
        <f t="shared" si="148"/>
        <v>Mar</v>
      </c>
    </row>
    <row r="4650" spans="1:6" x14ac:dyDescent="0.4">
      <c r="A4650" s="19">
        <f>Électricité!N1735</f>
        <v>43537</v>
      </c>
      <c r="B4650" s="18">
        <f>Électricité!O1735</f>
        <v>0.62500000000000011</v>
      </c>
      <c r="C4650" s="17">
        <f>Électricité!P1735</f>
        <v>0</v>
      </c>
      <c r="D4650" s="17">
        <f>Électricité!S1735</f>
        <v>0</v>
      </c>
      <c r="E4650" s="24" t="str">
        <f t="shared" si="147"/>
        <v>03/13/2019 03:00:00 PM</v>
      </c>
      <c r="F4650" s="23" t="str">
        <f t="shared" si="148"/>
        <v>Mar</v>
      </c>
    </row>
    <row r="4651" spans="1:6" x14ac:dyDescent="0.4">
      <c r="A4651" s="19">
        <f>Électricité!N1736</f>
        <v>43537</v>
      </c>
      <c r="B4651" s="18">
        <f>Électricité!O1736</f>
        <v>0.66666666666666674</v>
      </c>
      <c r="C4651" s="17">
        <f>Électricité!P1736</f>
        <v>0</v>
      </c>
      <c r="D4651" s="17">
        <f>Électricité!S1736</f>
        <v>0</v>
      </c>
      <c r="E4651" s="24" t="str">
        <f t="shared" si="147"/>
        <v>03/13/2019 04:00:00 PM</v>
      </c>
      <c r="F4651" s="23" t="str">
        <f t="shared" si="148"/>
        <v>Mar</v>
      </c>
    </row>
    <row r="4652" spans="1:6" x14ac:dyDescent="0.4">
      <c r="A4652" s="19">
        <f>Électricité!N1737</f>
        <v>43537</v>
      </c>
      <c r="B4652" s="18">
        <f>Électricité!O1737</f>
        <v>0.70833333333333337</v>
      </c>
      <c r="C4652" s="17">
        <f>Électricité!P1737</f>
        <v>0</v>
      </c>
      <c r="D4652" s="17">
        <f>Électricité!S1737</f>
        <v>0</v>
      </c>
      <c r="E4652" s="24" t="str">
        <f t="shared" si="147"/>
        <v>03/13/2019 05:00:00 PM</v>
      </c>
      <c r="F4652" s="23" t="str">
        <f t="shared" si="148"/>
        <v>Mar</v>
      </c>
    </row>
    <row r="4653" spans="1:6" x14ac:dyDescent="0.4">
      <c r="A4653" s="19">
        <f>Électricité!N1738</f>
        <v>43537</v>
      </c>
      <c r="B4653" s="18">
        <f>Électricité!O1738</f>
        <v>0.75000000000000011</v>
      </c>
      <c r="C4653" s="17">
        <f>Électricité!P1738</f>
        <v>0</v>
      </c>
      <c r="D4653" s="17">
        <f>Électricité!S1738</f>
        <v>0</v>
      </c>
      <c r="E4653" s="24" t="str">
        <f t="shared" si="147"/>
        <v>03/13/2019 06:00:00 PM</v>
      </c>
      <c r="F4653" s="23" t="str">
        <f t="shared" si="148"/>
        <v>Mar</v>
      </c>
    </row>
    <row r="4654" spans="1:6" x14ac:dyDescent="0.4">
      <c r="A4654" s="19">
        <f>Électricité!N1739</f>
        <v>43537</v>
      </c>
      <c r="B4654" s="18">
        <f>Électricité!O1739</f>
        <v>0.79166666666666674</v>
      </c>
      <c r="C4654" s="17">
        <f>Électricité!P1739</f>
        <v>0</v>
      </c>
      <c r="D4654" s="17">
        <f>Électricité!S1739</f>
        <v>0</v>
      </c>
      <c r="E4654" s="24" t="str">
        <f t="shared" si="147"/>
        <v>03/13/2019 07:00:00 PM</v>
      </c>
      <c r="F4654" s="23" t="str">
        <f t="shared" si="148"/>
        <v>Mar</v>
      </c>
    </row>
    <row r="4655" spans="1:6" x14ac:dyDescent="0.4">
      <c r="A4655" s="19">
        <f>Électricité!N1740</f>
        <v>43537</v>
      </c>
      <c r="B4655" s="18">
        <f>Électricité!O1740</f>
        <v>0.83333333333333337</v>
      </c>
      <c r="C4655" s="17">
        <f>Électricité!P1740</f>
        <v>0</v>
      </c>
      <c r="D4655" s="17">
        <f>Électricité!S1740</f>
        <v>0</v>
      </c>
      <c r="E4655" s="24" t="str">
        <f t="shared" si="147"/>
        <v>03/13/2019 08:00:00 PM</v>
      </c>
      <c r="F4655" s="23" t="str">
        <f t="shared" si="148"/>
        <v>Mar</v>
      </c>
    </row>
    <row r="4656" spans="1:6" x14ac:dyDescent="0.4">
      <c r="A4656" s="19">
        <f>Électricité!N1741</f>
        <v>43537</v>
      </c>
      <c r="B4656" s="18">
        <f>Électricité!O1741</f>
        <v>0.87500000000000011</v>
      </c>
      <c r="C4656" s="17">
        <f>Électricité!P1741</f>
        <v>0</v>
      </c>
      <c r="D4656" s="17">
        <f>Électricité!S1741</f>
        <v>0</v>
      </c>
      <c r="E4656" s="24" t="str">
        <f t="shared" si="147"/>
        <v>03/13/2019 09:00:00 PM</v>
      </c>
      <c r="F4656" s="23" t="str">
        <f t="shared" si="148"/>
        <v>Mar</v>
      </c>
    </row>
    <row r="4657" spans="1:6" x14ac:dyDescent="0.4">
      <c r="A4657" s="19">
        <f>Électricité!N1742</f>
        <v>43537</v>
      </c>
      <c r="B4657" s="18">
        <f>Électricité!O1742</f>
        <v>0.91666666666666674</v>
      </c>
      <c r="C4657" s="17">
        <f>Électricité!P1742</f>
        <v>0</v>
      </c>
      <c r="D4657" s="17">
        <f>Électricité!S1742</f>
        <v>0</v>
      </c>
      <c r="E4657" s="24" t="str">
        <f t="shared" si="147"/>
        <v>03/13/2019 10:00:00 PM</v>
      </c>
      <c r="F4657" s="23" t="str">
        <f t="shared" si="148"/>
        <v>Mar</v>
      </c>
    </row>
    <row r="4658" spans="1:6" x14ac:dyDescent="0.4">
      <c r="A4658" s="19">
        <f>Électricité!N1743</f>
        <v>43537</v>
      </c>
      <c r="B4658" s="18">
        <f>Électricité!O1743</f>
        <v>0.95833333333333337</v>
      </c>
      <c r="C4658" s="17">
        <f>Électricité!P1743</f>
        <v>0</v>
      </c>
      <c r="D4658" s="17">
        <f>Électricité!S1743</f>
        <v>0</v>
      </c>
      <c r="E4658" s="24" t="str">
        <f t="shared" si="147"/>
        <v>03/13/2019 11:00:00 PM</v>
      </c>
      <c r="F4658" s="23" t="str">
        <f t="shared" si="148"/>
        <v>Mar</v>
      </c>
    </row>
    <row r="4659" spans="1:6" x14ac:dyDescent="0.4">
      <c r="A4659" s="19">
        <f>Électricité!N1744</f>
        <v>43538</v>
      </c>
      <c r="B4659" s="18">
        <f>Électricité!O1744</f>
        <v>3.1225022567582528E-17</v>
      </c>
      <c r="C4659" s="17">
        <f>Électricité!P1744</f>
        <v>0</v>
      </c>
      <c r="D4659" s="17">
        <f>Électricité!S1744</f>
        <v>0</v>
      </c>
      <c r="E4659" s="24" t="str">
        <f t="shared" si="147"/>
        <v>03/14/2019 12:00:00 AM</v>
      </c>
      <c r="F4659" s="23" t="str">
        <f t="shared" si="148"/>
        <v>Mar</v>
      </c>
    </row>
    <row r="4660" spans="1:6" x14ac:dyDescent="0.4">
      <c r="A4660" s="19">
        <f>Électricité!N1745</f>
        <v>43538</v>
      </c>
      <c r="B4660" s="18">
        <f>Électricité!O1745</f>
        <v>4.1666666666666699E-2</v>
      </c>
      <c r="C4660" s="17">
        <f>Électricité!P1745</f>
        <v>0</v>
      </c>
      <c r="D4660" s="17">
        <f>Électricité!S1745</f>
        <v>0</v>
      </c>
      <c r="E4660" s="24" t="str">
        <f t="shared" ref="E4660:E4723" si="149">CONCATENATE(TEXT(A4660,"mm/dd/yyyy")," ",TEXT(B4660,"hh:mm:ss AM/PM"))</f>
        <v>03/14/2019 01:00:00 AM</v>
      </c>
      <c r="F4660" s="23" t="str">
        <f t="shared" si="148"/>
        <v>Mar</v>
      </c>
    </row>
    <row r="4661" spans="1:6" x14ac:dyDescent="0.4">
      <c r="A4661" s="19">
        <f>Électricité!N1746</f>
        <v>43538</v>
      </c>
      <c r="B4661" s="18">
        <f>Électricité!O1746</f>
        <v>8.333333333333337E-2</v>
      </c>
      <c r="C4661" s="17">
        <f>Électricité!P1746</f>
        <v>0</v>
      </c>
      <c r="D4661" s="17">
        <f>Électricité!S1746</f>
        <v>0</v>
      </c>
      <c r="E4661" s="24" t="str">
        <f t="shared" si="149"/>
        <v>03/14/2019 02:00:00 AM</v>
      </c>
      <c r="F4661" s="23" t="str">
        <f t="shared" si="148"/>
        <v>Mar</v>
      </c>
    </row>
    <row r="4662" spans="1:6" x14ac:dyDescent="0.4">
      <c r="A4662" s="19">
        <f>Électricité!N1747</f>
        <v>43538</v>
      </c>
      <c r="B4662" s="18">
        <f>Électricité!O1747</f>
        <v>0.12500000000000006</v>
      </c>
      <c r="C4662" s="17">
        <f>Électricité!P1747</f>
        <v>0</v>
      </c>
      <c r="D4662" s="17">
        <f>Électricité!S1747</f>
        <v>0</v>
      </c>
      <c r="E4662" s="24" t="str">
        <f t="shared" si="149"/>
        <v>03/14/2019 03:00:00 AM</v>
      </c>
      <c r="F4662" s="23" t="str">
        <f t="shared" si="148"/>
        <v>Mar</v>
      </c>
    </row>
    <row r="4663" spans="1:6" x14ac:dyDescent="0.4">
      <c r="A4663" s="19">
        <f>Électricité!N1748</f>
        <v>43538</v>
      </c>
      <c r="B4663" s="18">
        <f>Électricité!O1748</f>
        <v>0.16666666666666669</v>
      </c>
      <c r="C4663" s="17">
        <f>Électricité!P1748</f>
        <v>0</v>
      </c>
      <c r="D4663" s="17">
        <f>Électricité!S1748</f>
        <v>0</v>
      </c>
      <c r="E4663" s="24" t="str">
        <f t="shared" si="149"/>
        <v>03/14/2019 04:00:00 AM</v>
      </c>
      <c r="F4663" s="23" t="str">
        <f t="shared" si="148"/>
        <v>Mar</v>
      </c>
    </row>
    <row r="4664" spans="1:6" x14ac:dyDescent="0.4">
      <c r="A4664" s="19">
        <f>Électricité!N1749</f>
        <v>43538</v>
      </c>
      <c r="B4664" s="18">
        <f>Électricité!O1749</f>
        <v>0.20833333333333337</v>
      </c>
      <c r="C4664" s="17">
        <f>Électricité!P1749</f>
        <v>0</v>
      </c>
      <c r="D4664" s="17">
        <f>Électricité!S1749</f>
        <v>0</v>
      </c>
      <c r="E4664" s="24" t="str">
        <f t="shared" si="149"/>
        <v>03/14/2019 05:00:00 AM</v>
      </c>
      <c r="F4664" s="23" t="str">
        <f t="shared" si="148"/>
        <v>Mar</v>
      </c>
    </row>
    <row r="4665" spans="1:6" x14ac:dyDescent="0.4">
      <c r="A4665" s="19">
        <f>Électricité!N1750</f>
        <v>43538</v>
      </c>
      <c r="B4665" s="18">
        <f>Électricité!O1750</f>
        <v>0.25</v>
      </c>
      <c r="C4665" s="17">
        <f>Électricité!P1750</f>
        <v>0</v>
      </c>
      <c r="D4665" s="17">
        <f>Électricité!S1750</f>
        <v>0</v>
      </c>
      <c r="E4665" s="24" t="str">
        <f t="shared" si="149"/>
        <v>03/14/2019 06:00:00 AM</v>
      </c>
      <c r="F4665" s="23" t="str">
        <f t="shared" si="148"/>
        <v>Mar</v>
      </c>
    </row>
    <row r="4666" spans="1:6" x14ac:dyDescent="0.4">
      <c r="A4666" s="19">
        <f>Électricité!N1751</f>
        <v>43538</v>
      </c>
      <c r="B4666" s="18">
        <f>Électricité!O1751</f>
        <v>0.29166666666666669</v>
      </c>
      <c r="C4666" s="17">
        <f>Électricité!P1751</f>
        <v>0</v>
      </c>
      <c r="D4666" s="17">
        <f>Électricité!S1751</f>
        <v>0</v>
      </c>
      <c r="E4666" s="24" t="str">
        <f t="shared" si="149"/>
        <v>03/14/2019 07:00:00 AM</v>
      </c>
      <c r="F4666" s="23" t="str">
        <f t="shared" si="148"/>
        <v>Mar</v>
      </c>
    </row>
    <row r="4667" spans="1:6" x14ac:dyDescent="0.4">
      <c r="A4667" s="19">
        <f>Électricité!N1752</f>
        <v>43538</v>
      </c>
      <c r="B4667" s="18">
        <f>Électricité!O1752</f>
        <v>0.33333333333333337</v>
      </c>
      <c r="C4667" s="17">
        <f>Électricité!P1752</f>
        <v>0</v>
      </c>
      <c r="D4667" s="17">
        <f>Électricité!S1752</f>
        <v>0</v>
      </c>
      <c r="E4667" s="24" t="str">
        <f t="shared" si="149"/>
        <v>03/14/2019 08:00:00 AM</v>
      </c>
      <c r="F4667" s="23" t="str">
        <f t="shared" si="148"/>
        <v>Mar</v>
      </c>
    </row>
    <row r="4668" spans="1:6" x14ac:dyDescent="0.4">
      <c r="A4668" s="19">
        <f>Électricité!N1753</f>
        <v>43538</v>
      </c>
      <c r="B4668" s="18">
        <f>Électricité!O1753</f>
        <v>0.375</v>
      </c>
      <c r="C4668" s="17">
        <f>Électricité!P1753</f>
        <v>0</v>
      </c>
      <c r="D4668" s="17">
        <f>Électricité!S1753</f>
        <v>0</v>
      </c>
      <c r="E4668" s="24" t="str">
        <f t="shared" si="149"/>
        <v>03/14/2019 09:00:00 AM</v>
      </c>
      <c r="F4668" s="23" t="str">
        <f t="shared" si="148"/>
        <v>Mar</v>
      </c>
    </row>
    <row r="4669" spans="1:6" x14ac:dyDescent="0.4">
      <c r="A4669" s="19">
        <f>Électricité!N1754</f>
        <v>43538</v>
      </c>
      <c r="B4669" s="18">
        <f>Électricité!O1754</f>
        <v>0.41666666666666669</v>
      </c>
      <c r="C4669" s="17">
        <f>Électricité!P1754</f>
        <v>0</v>
      </c>
      <c r="D4669" s="17">
        <f>Électricité!S1754</f>
        <v>0</v>
      </c>
      <c r="E4669" s="24" t="str">
        <f t="shared" si="149"/>
        <v>03/14/2019 10:00:00 AM</v>
      </c>
      <c r="F4669" s="23" t="str">
        <f t="shared" si="148"/>
        <v>Mar</v>
      </c>
    </row>
    <row r="4670" spans="1:6" x14ac:dyDescent="0.4">
      <c r="A4670" s="19">
        <f>Électricité!N1755</f>
        <v>43538</v>
      </c>
      <c r="B4670" s="18">
        <f>Électricité!O1755</f>
        <v>0.45833333333333337</v>
      </c>
      <c r="C4670" s="17">
        <f>Électricité!P1755</f>
        <v>0</v>
      </c>
      <c r="D4670" s="17">
        <f>Électricité!S1755</f>
        <v>0</v>
      </c>
      <c r="E4670" s="24" t="str">
        <f t="shared" si="149"/>
        <v>03/14/2019 11:00:00 AM</v>
      </c>
      <c r="F4670" s="23" t="str">
        <f t="shared" si="148"/>
        <v>Mar</v>
      </c>
    </row>
    <row r="4671" spans="1:6" x14ac:dyDescent="0.4">
      <c r="A4671" s="19">
        <f>Électricité!N1756</f>
        <v>43538</v>
      </c>
      <c r="B4671" s="18">
        <f>Électricité!O1756</f>
        <v>0.50000000000000011</v>
      </c>
      <c r="C4671" s="17">
        <f>Électricité!P1756</f>
        <v>0</v>
      </c>
      <c r="D4671" s="17">
        <f>Électricité!S1756</f>
        <v>0</v>
      </c>
      <c r="E4671" s="24" t="str">
        <f t="shared" si="149"/>
        <v>03/14/2019 12:00:00 PM</v>
      </c>
      <c r="F4671" s="23" t="str">
        <f t="shared" si="148"/>
        <v>Mar</v>
      </c>
    </row>
    <row r="4672" spans="1:6" x14ac:dyDescent="0.4">
      <c r="A4672" s="19">
        <f>Électricité!N1757</f>
        <v>43538</v>
      </c>
      <c r="B4672" s="18">
        <f>Électricité!O1757</f>
        <v>0.54166666666666674</v>
      </c>
      <c r="C4672" s="17">
        <f>Électricité!P1757</f>
        <v>0</v>
      </c>
      <c r="D4672" s="17">
        <f>Électricité!S1757</f>
        <v>0</v>
      </c>
      <c r="E4672" s="24" t="str">
        <f t="shared" si="149"/>
        <v>03/14/2019 01:00:00 PM</v>
      </c>
      <c r="F4672" s="23" t="str">
        <f t="shared" si="148"/>
        <v>Mar</v>
      </c>
    </row>
    <row r="4673" spans="1:6" x14ac:dyDescent="0.4">
      <c r="A4673" s="19">
        <f>Électricité!N1758</f>
        <v>43538</v>
      </c>
      <c r="B4673" s="18">
        <f>Électricité!O1758</f>
        <v>0.58333333333333337</v>
      </c>
      <c r="C4673" s="17">
        <f>Électricité!P1758</f>
        <v>0</v>
      </c>
      <c r="D4673" s="17">
        <f>Électricité!S1758</f>
        <v>0</v>
      </c>
      <c r="E4673" s="24" t="str">
        <f t="shared" si="149"/>
        <v>03/14/2019 02:00:00 PM</v>
      </c>
      <c r="F4673" s="23" t="str">
        <f t="shared" si="148"/>
        <v>Mar</v>
      </c>
    </row>
    <row r="4674" spans="1:6" x14ac:dyDescent="0.4">
      <c r="A4674" s="19">
        <f>Électricité!N1759</f>
        <v>43538</v>
      </c>
      <c r="B4674" s="18">
        <f>Électricité!O1759</f>
        <v>0.62500000000000011</v>
      </c>
      <c r="C4674" s="17">
        <f>Électricité!P1759</f>
        <v>0</v>
      </c>
      <c r="D4674" s="17">
        <f>Électricité!S1759</f>
        <v>0</v>
      </c>
      <c r="E4674" s="24" t="str">
        <f t="shared" si="149"/>
        <v>03/14/2019 03:00:00 PM</v>
      </c>
      <c r="F4674" s="23" t="str">
        <f t="shared" si="148"/>
        <v>Mar</v>
      </c>
    </row>
    <row r="4675" spans="1:6" x14ac:dyDescent="0.4">
      <c r="A4675" s="19">
        <f>Électricité!N1760</f>
        <v>43538</v>
      </c>
      <c r="B4675" s="18">
        <f>Électricité!O1760</f>
        <v>0.66666666666666674</v>
      </c>
      <c r="C4675" s="17">
        <f>Électricité!P1760</f>
        <v>0</v>
      </c>
      <c r="D4675" s="17">
        <f>Électricité!S1760</f>
        <v>0</v>
      </c>
      <c r="E4675" s="24" t="str">
        <f t="shared" si="149"/>
        <v>03/14/2019 04:00:00 PM</v>
      </c>
      <c r="F4675" s="23" t="str">
        <f t="shared" ref="F4675:F4738" si="150">TEXT(A4675,"mmm")</f>
        <v>Mar</v>
      </c>
    </row>
    <row r="4676" spans="1:6" x14ac:dyDescent="0.4">
      <c r="A4676" s="19">
        <f>Électricité!N1761</f>
        <v>43538</v>
      </c>
      <c r="B4676" s="18">
        <f>Électricité!O1761</f>
        <v>0.70833333333333337</v>
      </c>
      <c r="C4676" s="17">
        <f>Électricité!P1761</f>
        <v>0</v>
      </c>
      <c r="D4676" s="17">
        <f>Électricité!S1761</f>
        <v>0</v>
      </c>
      <c r="E4676" s="24" t="str">
        <f t="shared" si="149"/>
        <v>03/14/2019 05:00:00 PM</v>
      </c>
      <c r="F4676" s="23" t="str">
        <f t="shared" si="150"/>
        <v>Mar</v>
      </c>
    </row>
    <row r="4677" spans="1:6" x14ac:dyDescent="0.4">
      <c r="A4677" s="19">
        <f>Électricité!N1762</f>
        <v>43538</v>
      </c>
      <c r="B4677" s="18">
        <f>Électricité!O1762</f>
        <v>0.75000000000000011</v>
      </c>
      <c r="C4677" s="17">
        <f>Électricité!P1762</f>
        <v>0</v>
      </c>
      <c r="D4677" s="17">
        <f>Électricité!S1762</f>
        <v>0</v>
      </c>
      <c r="E4677" s="24" t="str">
        <f t="shared" si="149"/>
        <v>03/14/2019 06:00:00 PM</v>
      </c>
      <c r="F4677" s="23" t="str">
        <f t="shared" si="150"/>
        <v>Mar</v>
      </c>
    </row>
    <row r="4678" spans="1:6" x14ac:dyDescent="0.4">
      <c r="A4678" s="19">
        <f>Électricité!N1763</f>
        <v>43538</v>
      </c>
      <c r="B4678" s="18">
        <f>Électricité!O1763</f>
        <v>0.79166666666666674</v>
      </c>
      <c r="C4678" s="17">
        <f>Électricité!P1763</f>
        <v>0</v>
      </c>
      <c r="D4678" s="17">
        <f>Électricité!S1763</f>
        <v>0</v>
      </c>
      <c r="E4678" s="24" t="str">
        <f t="shared" si="149"/>
        <v>03/14/2019 07:00:00 PM</v>
      </c>
      <c r="F4678" s="23" t="str">
        <f t="shared" si="150"/>
        <v>Mar</v>
      </c>
    </row>
    <row r="4679" spans="1:6" x14ac:dyDescent="0.4">
      <c r="A4679" s="19">
        <f>Électricité!N1764</f>
        <v>43538</v>
      </c>
      <c r="B4679" s="18">
        <f>Électricité!O1764</f>
        <v>0.83333333333333337</v>
      </c>
      <c r="C4679" s="17">
        <f>Électricité!P1764</f>
        <v>0</v>
      </c>
      <c r="D4679" s="17">
        <f>Électricité!S1764</f>
        <v>0</v>
      </c>
      <c r="E4679" s="24" t="str">
        <f t="shared" si="149"/>
        <v>03/14/2019 08:00:00 PM</v>
      </c>
      <c r="F4679" s="23" t="str">
        <f t="shared" si="150"/>
        <v>Mar</v>
      </c>
    </row>
    <row r="4680" spans="1:6" x14ac:dyDescent="0.4">
      <c r="A4680" s="19">
        <f>Électricité!N1765</f>
        <v>43538</v>
      </c>
      <c r="B4680" s="18">
        <f>Électricité!O1765</f>
        <v>0.87500000000000011</v>
      </c>
      <c r="C4680" s="17">
        <f>Électricité!P1765</f>
        <v>0</v>
      </c>
      <c r="D4680" s="17">
        <f>Électricité!S1765</f>
        <v>0</v>
      </c>
      <c r="E4680" s="24" t="str">
        <f t="shared" si="149"/>
        <v>03/14/2019 09:00:00 PM</v>
      </c>
      <c r="F4680" s="23" t="str">
        <f t="shared" si="150"/>
        <v>Mar</v>
      </c>
    </row>
    <row r="4681" spans="1:6" x14ac:dyDescent="0.4">
      <c r="A4681" s="19">
        <f>Électricité!N1766</f>
        <v>43538</v>
      </c>
      <c r="B4681" s="18">
        <f>Électricité!O1766</f>
        <v>0.91666666666666674</v>
      </c>
      <c r="C4681" s="17">
        <f>Électricité!P1766</f>
        <v>0</v>
      </c>
      <c r="D4681" s="17">
        <f>Électricité!S1766</f>
        <v>0</v>
      </c>
      <c r="E4681" s="24" t="str">
        <f t="shared" si="149"/>
        <v>03/14/2019 10:00:00 PM</v>
      </c>
      <c r="F4681" s="23" t="str">
        <f t="shared" si="150"/>
        <v>Mar</v>
      </c>
    </row>
    <row r="4682" spans="1:6" x14ac:dyDescent="0.4">
      <c r="A4682" s="19">
        <f>Électricité!N1767</f>
        <v>43538</v>
      </c>
      <c r="B4682" s="18">
        <f>Électricité!O1767</f>
        <v>0.95833333333333337</v>
      </c>
      <c r="C4682" s="17">
        <f>Électricité!P1767</f>
        <v>0</v>
      </c>
      <c r="D4682" s="17">
        <f>Électricité!S1767</f>
        <v>0</v>
      </c>
      <c r="E4682" s="24" t="str">
        <f t="shared" si="149"/>
        <v>03/14/2019 11:00:00 PM</v>
      </c>
      <c r="F4682" s="23" t="str">
        <f t="shared" si="150"/>
        <v>Mar</v>
      </c>
    </row>
    <row r="4683" spans="1:6" x14ac:dyDescent="0.4">
      <c r="A4683" s="19">
        <f>Électricité!N1768</f>
        <v>43539</v>
      </c>
      <c r="B4683" s="18">
        <f>Électricité!O1768</f>
        <v>3.1225022567582528E-17</v>
      </c>
      <c r="C4683" s="17">
        <f>Électricité!P1768</f>
        <v>0</v>
      </c>
      <c r="D4683" s="17">
        <f>Électricité!S1768</f>
        <v>0</v>
      </c>
      <c r="E4683" s="24" t="str">
        <f t="shared" si="149"/>
        <v>03/15/2019 12:00:00 AM</v>
      </c>
      <c r="F4683" s="23" t="str">
        <f t="shared" si="150"/>
        <v>Mar</v>
      </c>
    </row>
    <row r="4684" spans="1:6" x14ac:dyDescent="0.4">
      <c r="A4684" s="19">
        <f>Électricité!N1769</f>
        <v>43539</v>
      </c>
      <c r="B4684" s="18">
        <f>Électricité!O1769</f>
        <v>4.1666666666666699E-2</v>
      </c>
      <c r="C4684" s="17">
        <f>Électricité!P1769</f>
        <v>0</v>
      </c>
      <c r="D4684" s="17">
        <f>Électricité!S1769</f>
        <v>0</v>
      </c>
      <c r="E4684" s="24" t="str">
        <f t="shared" si="149"/>
        <v>03/15/2019 01:00:00 AM</v>
      </c>
      <c r="F4684" s="23" t="str">
        <f t="shared" si="150"/>
        <v>Mar</v>
      </c>
    </row>
    <row r="4685" spans="1:6" x14ac:dyDescent="0.4">
      <c r="A4685" s="19">
        <f>Électricité!N1770</f>
        <v>43539</v>
      </c>
      <c r="B4685" s="18">
        <f>Électricité!O1770</f>
        <v>8.333333333333337E-2</v>
      </c>
      <c r="C4685" s="17">
        <f>Électricité!P1770</f>
        <v>0</v>
      </c>
      <c r="D4685" s="17">
        <f>Électricité!S1770</f>
        <v>0</v>
      </c>
      <c r="E4685" s="24" t="str">
        <f t="shared" si="149"/>
        <v>03/15/2019 02:00:00 AM</v>
      </c>
      <c r="F4685" s="23" t="str">
        <f t="shared" si="150"/>
        <v>Mar</v>
      </c>
    </row>
    <row r="4686" spans="1:6" x14ac:dyDescent="0.4">
      <c r="A4686" s="19">
        <f>Électricité!N1771</f>
        <v>43539</v>
      </c>
      <c r="B4686" s="18">
        <f>Électricité!O1771</f>
        <v>0.12500000000000006</v>
      </c>
      <c r="C4686" s="17">
        <f>Électricité!P1771</f>
        <v>0</v>
      </c>
      <c r="D4686" s="17">
        <f>Électricité!S1771</f>
        <v>0</v>
      </c>
      <c r="E4686" s="24" t="str">
        <f t="shared" si="149"/>
        <v>03/15/2019 03:00:00 AM</v>
      </c>
      <c r="F4686" s="23" t="str">
        <f t="shared" si="150"/>
        <v>Mar</v>
      </c>
    </row>
    <row r="4687" spans="1:6" x14ac:dyDescent="0.4">
      <c r="A4687" s="19">
        <f>Électricité!N1772</f>
        <v>43539</v>
      </c>
      <c r="B4687" s="18">
        <f>Électricité!O1772</f>
        <v>0.16666666666666669</v>
      </c>
      <c r="C4687" s="17">
        <f>Électricité!P1772</f>
        <v>0</v>
      </c>
      <c r="D4687" s="17">
        <f>Électricité!S1772</f>
        <v>0</v>
      </c>
      <c r="E4687" s="24" t="str">
        <f t="shared" si="149"/>
        <v>03/15/2019 04:00:00 AM</v>
      </c>
      <c r="F4687" s="23" t="str">
        <f t="shared" si="150"/>
        <v>Mar</v>
      </c>
    </row>
    <row r="4688" spans="1:6" x14ac:dyDescent="0.4">
      <c r="A4688" s="19">
        <f>Électricité!N1773</f>
        <v>43539</v>
      </c>
      <c r="B4688" s="18">
        <f>Électricité!O1773</f>
        <v>0.20833333333333337</v>
      </c>
      <c r="C4688" s="17">
        <f>Électricité!P1773</f>
        <v>0</v>
      </c>
      <c r="D4688" s="17">
        <f>Électricité!S1773</f>
        <v>0</v>
      </c>
      <c r="E4688" s="24" t="str">
        <f t="shared" si="149"/>
        <v>03/15/2019 05:00:00 AM</v>
      </c>
      <c r="F4688" s="23" t="str">
        <f t="shared" si="150"/>
        <v>Mar</v>
      </c>
    </row>
    <row r="4689" spans="1:6" x14ac:dyDescent="0.4">
      <c r="A4689" s="19">
        <f>Électricité!N1774</f>
        <v>43539</v>
      </c>
      <c r="B4689" s="18">
        <f>Électricité!O1774</f>
        <v>0.25</v>
      </c>
      <c r="C4689" s="17">
        <f>Électricité!P1774</f>
        <v>0</v>
      </c>
      <c r="D4689" s="17">
        <f>Électricité!S1774</f>
        <v>0</v>
      </c>
      <c r="E4689" s="24" t="str">
        <f t="shared" si="149"/>
        <v>03/15/2019 06:00:00 AM</v>
      </c>
      <c r="F4689" s="23" t="str">
        <f t="shared" si="150"/>
        <v>Mar</v>
      </c>
    </row>
    <row r="4690" spans="1:6" x14ac:dyDescent="0.4">
      <c r="A4690" s="19">
        <f>Électricité!N1775</f>
        <v>43539</v>
      </c>
      <c r="B4690" s="18">
        <f>Électricité!O1775</f>
        <v>0.29166666666666669</v>
      </c>
      <c r="C4690" s="17">
        <f>Électricité!P1775</f>
        <v>0</v>
      </c>
      <c r="D4690" s="17">
        <f>Électricité!S1775</f>
        <v>0</v>
      </c>
      <c r="E4690" s="24" t="str">
        <f t="shared" si="149"/>
        <v>03/15/2019 07:00:00 AM</v>
      </c>
      <c r="F4690" s="23" t="str">
        <f t="shared" si="150"/>
        <v>Mar</v>
      </c>
    </row>
    <row r="4691" spans="1:6" x14ac:dyDescent="0.4">
      <c r="A4691" s="19">
        <f>Électricité!N1776</f>
        <v>43539</v>
      </c>
      <c r="B4691" s="18">
        <f>Électricité!O1776</f>
        <v>0.33333333333333337</v>
      </c>
      <c r="C4691" s="17">
        <f>Électricité!P1776</f>
        <v>0</v>
      </c>
      <c r="D4691" s="17">
        <f>Électricité!S1776</f>
        <v>0</v>
      </c>
      <c r="E4691" s="24" t="str">
        <f t="shared" si="149"/>
        <v>03/15/2019 08:00:00 AM</v>
      </c>
      <c r="F4691" s="23" t="str">
        <f t="shared" si="150"/>
        <v>Mar</v>
      </c>
    </row>
    <row r="4692" spans="1:6" x14ac:dyDescent="0.4">
      <c r="A4692" s="19">
        <f>Électricité!N1777</f>
        <v>43539</v>
      </c>
      <c r="B4692" s="18">
        <f>Électricité!O1777</f>
        <v>0.375</v>
      </c>
      <c r="C4692" s="17">
        <f>Électricité!P1777</f>
        <v>0</v>
      </c>
      <c r="D4692" s="17">
        <f>Électricité!S1777</f>
        <v>0</v>
      </c>
      <c r="E4692" s="24" t="str">
        <f t="shared" si="149"/>
        <v>03/15/2019 09:00:00 AM</v>
      </c>
      <c r="F4692" s="23" t="str">
        <f t="shared" si="150"/>
        <v>Mar</v>
      </c>
    </row>
    <row r="4693" spans="1:6" x14ac:dyDescent="0.4">
      <c r="A4693" s="19">
        <f>Électricité!N1778</f>
        <v>43539</v>
      </c>
      <c r="B4693" s="18">
        <f>Électricité!O1778</f>
        <v>0.41666666666666669</v>
      </c>
      <c r="C4693" s="17">
        <f>Électricité!P1778</f>
        <v>0</v>
      </c>
      <c r="D4693" s="17">
        <f>Électricité!S1778</f>
        <v>0</v>
      </c>
      <c r="E4693" s="24" t="str">
        <f t="shared" si="149"/>
        <v>03/15/2019 10:00:00 AM</v>
      </c>
      <c r="F4693" s="23" t="str">
        <f t="shared" si="150"/>
        <v>Mar</v>
      </c>
    </row>
    <row r="4694" spans="1:6" x14ac:dyDescent="0.4">
      <c r="A4694" s="19">
        <f>Électricité!N1779</f>
        <v>43539</v>
      </c>
      <c r="B4694" s="18">
        <f>Électricité!O1779</f>
        <v>0.45833333333333337</v>
      </c>
      <c r="C4694" s="17">
        <f>Électricité!P1779</f>
        <v>0</v>
      </c>
      <c r="D4694" s="17">
        <f>Électricité!S1779</f>
        <v>0</v>
      </c>
      <c r="E4694" s="24" t="str">
        <f t="shared" si="149"/>
        <v>03/15/2019 11:00:00 AM</v>
      </c>
      <c r="F4694" s="23" t="str">
        <f t="shared" si="150"/>
        <v>Mar</v>
      </c>
    </row>
    <row r="4695" spans="1:6" x14ac:dyDescent="0.4">
      <c r="A4695" s="19">
        <f>Électricité!N1780</f>
        <v>43539</v>
      </c>
      <c r="B4695" s="18">
        <f>Électricité!O1780</f>
        <v>0.50000000000000011</v>
      </c>
      <c r="C4695" s="17">
        <f>Électricité!P1780</f>
        <v>0</v>
      </c>
      <c r="D4695" s="17">
        <f>Électricité!S1780</f>
        <v>0</v>
      </c>
      <c r="E4695" s="24" t="str">
        <f t="shared" si="149"/>
        <v>03/15/2019 12:00:00 PM</v>
      </c>
      <c r="F4695" s="23" t="str">
        <f t="shared" si="150"/>
        <v>Mar</v>
      </c>
    </row>
    <row r="4696" spans="1:6" x14ac:dyDescent="0.4">
      <c r="A4696" s="19">
        <f>Électricité!N1781</f>
        <v>43539</v>
      </c>
      <c r="B4696" s="18">
        <f>Électricité!O1781</f>
        <v>0.54166666666666674</v>
      </c>
      <c r="C4696" s="17">
        <f>Électricité!P1781</f>
        <v>0</v>
      </c>
      <c r="D4696" s="17">
        <f>Électricité!S1781</f>
        <v>0</v>
      </c>
      <c r="E4696" s="24" t="str">
        <f t="shared" si="149"/>
        <v>03/15/2019 01:00:00 PM</v>
      </c>
      <c r="F4696" s="23" t="str">
        <f t="shared" si="150"/>
        <v>Mar</v>
      </c>
    </row>
    <row r="4697" spans="1:6" x14ac:dyDescent="0.4">
      <c r="A4697" s="19">
        <f>Électricité!N1782</f>
        <v>43539</v>
      </c>
      <c r="B4697" s="18">
        <f>Électricité!O1782</f>
        <v>0.58333333333333337</v>
      </c>
      <c r="C4697" s="17">
        <f>Électricité!P1782</f>
        <v>0</v>
      </c>
      <c r="D4697" s="17">
        <f>Électricité!S1782</f>
        <v>0</v>
      </c>
      <c r="E4697" s="24" t="str">
        <f t="shared" si="149"/>
        <v>03/15/2019 02:00:00 PM</v>
      </c>
      <c r="F4697" s="23" t="str">
        <f t="shared" si="150"/>
        <v>Mar</v>
      </c>
    </row>
    <row r="4698" spans="1:6" x14ac:dyDescent="0.4">
      <c r="A4698" s="19">
        <f>Électricité!N1783</f>
        <v>43539</v>
      </c>
      <c r="B4698" s="18">
        <f>Électricité!O1783</f>
        <v>0.62500000000000011</v>
      </c>
      <c r="C4698" s="17">
        <f>Électricité!P1783</f>
        <v>0</v>
      </c>
      <c r="D4698" s="17">
        <f>Électricité!S1783</f>
        <v>0</v>
      </c>
      <c r="E4698" s="24" t="str">
        <f t="shared" si="149"/>
        <v>03/15/2019 03:00:00 PM</v>
      </c>
      <c r="F4698" s="23" t="str">
        <f t="shared" si="150"/>
        <v>Mar</v>
      </c>
    </row>
    <row r="4699" spans="1:6" x14ac:dyDescent="0.4">
      <c r="A4699" s="19">
        <f>Électricité!N1784</f>
        <v>43539</v>
      </c>
      <c r="B4699" s="18">
        <f>Électricité!O1784</f>
        <v>0.66666666666666674</v>
      </c>
      <c r="C4699" s="17">
        <f>Électricité!P1784</f>
        <v>0</v>
      </c>
      <c r="D4699" s="17">
        <f>Électricité!S1784</f>
        <v>0</v>
      </c>
      <c r="E4699" s="24" t="str">
        <f t="shared" si="149"/>
        <v>03/15/2019 04:00:00 PM</v>
      </c>
      <c r="F4699" s="23" t="str">
        <f t="shared" si="150"/>
        <v>Mar</v>
      </c>
    </row>
    <row r="4700" spans="1:6" x14ac:dyDescent="0.4">
      <c r="A4700" s="19">
        <f>Électricité!N1785</f>
        <v>43539</v>
      </c>
      <c r="B4700" s="18">
        <f>Électricité!O1785</f>
        <v>0.70833333333333337</v>
      </c>
      <c r="C4700" s="17">
        <f>Électricité!P1785</f>
        <v>0</v>
      </c>
      <c r="D4700" s="17">
        <f>Électricité!S1785</f>
        <v>0</v>
      </c>
      <c r="E4700" s="24" t="str">
        <f t="shared" si="149"/>
        <v>03/15/2019 05:00:00 PM</v>
      </c>
      <c r="F4700" s="23" t="str">
        <f t="shared" si="150"/>
        <v>Mar</v>
      </c>
    </row>
    <row r="4701" spans="1:6" x14ac:dyDescent="0.4">
      <c r="A4701" s="19">
        <f>Électricité!N1786</f>
        <v>43539</v>
      </c>
      <c r="B4701" s="18">
        <f>Électricité!O1786</f>
        <v>0.75000000000000011</v>
      </c>
      <c r="C4701" s="17">
        <f>Électricité!P1786</f>
        <v>0</v>
      </c>
      <c r="D4701" s="17">
        <f>Électricité!S1786</f>
        <v>0</v>
      </c>
      <c r="E4701" s="24" t="str">
        <f t="shared" si="149"/>
        <v>03/15/2019 06:00:00 PM</v>
      </c>
      <c r="F4701" s="23" t="str">
        <f t="shared" si="150"/>
        <v>Mar</v>
      </c>
    </row>
    <row r="4702" spans="1:6" x14ac:dyDescent="0.4">
      <c r="A4702" s="19">
        <f>Électricité!N1787</f>
        <v>43539</v>
      </c>
      <c r="B4702" s="18">
        <f>Électricité!O1787</f>
        <v>0.79166666666666674</v>
      </c>
      <c r="C4702" s="17">
        <f>Électricité!P1787</f>
        <v>0</v>
      </c>
      <c r="D4702" s="17">
        <f>Électricité!S1787</f>
        <v>0</v>
      </c>
      <c r="E4702" s="24" t="str">
        <f t="shared" si="149"/>
        <v>03/15/2019 07:00:00 PM</v>
      </c>
      <c r="F4702" s="23" t="str">
        <f t="shared" si="150"/>
        <v>Mar</v>
      </c>
    </row>
    <row r="4703" spans="1:6" x14ac:dyDescent="0.4">
      <c r="A4703" s="19">
        <f>Électricité!N1788</f>
        <v>43539</v>
      </c>
      <c r="B4703" s="18">
        <f>Électricité!O1788</f>
        <v>0.83333333333333337</v>
      </c>
      <c r="C4703" s="17">
        <f>Électricité!P1788</f>
        <v>0</v>
      </c>
      <c r="D4703" s="17">
        <f>Électricité!S1788</f>
        <v>0</v>
      </c>
      <c r="E4703" s="24" t="str">
        <f t="shared" si="149"/>
        <v>03/15/2019 08:00:00 PM</v>
      </c>
      <c r="F4703" s="23" t="str">
        <f t="shared" si="150"/>
        <v>Mar</v>
      </c>
    </row>
    <row r="4704" spans="1:6" x14ac:dyDescent="0.4">
      <c r="A4704" s="19">
        <f>Électricité!N1789</f>
        <v>43539</v>
      </c>
      <c r="B4704" s="18">
        <f>Électricité!O1789</f>
        <v>0.87500000000000011</v>
      </c>
      <c r="C4704" s="17">
        <f>Électricité!P1789</f>
        <v>0</v>
      </c>
      <c r="D4704" s="17">
        <f>Électricité!S1789</f>
        <v>0</v>
      </c>
      <c r="E4704" s="24" t="str">
        <f t="shared" si="149"/>
        <v>03/15/2019 09:00:00 PM</v>
      </c>
      <c r="F4704" s="23" t="str">
        <f t="shared" si="150"/>
        <v>Mar</v>
      </c>
    </row>
    <row r="4705" spans="1:6" x14ac:dyDescent="0.4">
      <c r="A4705" s="19">
        <f>Électricité!N1790</f>
        <v>43539</v>
      </c>
      <c r="B4705" s="18">
        <f>Électricité!O1790</f>
        <v>0.91666666666666674</v>
      </c>
      <c r="C4705" s="17">
        <f>Électricité!P1790</f>
        <v>0</v>
      </c>
      <c r="D4705" s="17">
        <f>Électricité!S1790</f>
        <v>0</v>
      </c>
      <c r="E4705" s="24" t="str">
        <f t="shared" si="149"/>
        <v>03/15/2019 10:00:00 PM</v>
      </c>
      <c r="F4705" s="23" t="str">
        <f t="shared" si="150"/>
        <v>Mar</v>
      </c>
    </row>
    <row r="4706" spans="1:6" x14ac:dyDescent="0.4">
      <c r="A4706" s="19">
        <f>Électricité!N1791</f>
        <v>43539</v>
      </c>
      <c r="B4706" s="18">
        <f>Électricité!O1791</f>
        <v>0.95833333333333337</v>
      </c>
      <c r="C4706" s="17">
        <f>Électricité!P1791</f>
        <v>0</v>
      </c>
      <c r="D4706" s="17">
        <f>Électricité!S1791</f>
        <v>0</v>
      </c>
      <c r="E4706" s="24" t="str">
        <f t="shared" si="149"/>
        <v>03/15/2019 11:00:00 PM</v>
      </c>
      <c r="F4706" s="23" t="str">
        <f t="shared" si="150"/>
        <v>Mar</v>
      </c>
    </row>
    <row r="4707" spans="1:6" x14ac:dyDescent="0.4">
      <c r="A4707" s="19">
        <f>Électricité!N1792</f>
        <v>43540</v>
      </c>
      <c r="B4707" s="18">
        <f>Électricité!O1792</f>
        <v>3.1225022567582528E-17</v>
      </c>
      <c r="C4707" s="17">
        <f>Électricité!P1792</f>
        <v>0</v>
      </c>
      <c r="D4707" s="17">
        <f>Électricité!S1792</f>
        <v>0</v>
      </c>
      <c r="E4707" s="24" t="str">
        <f t="shared" si="149"/>
        <v>03/16/2019 12:00:00 AM</v>
      </c>
      <c r="F4707" s="23" t="str">
        <f t="shared" si="150"/>
        <v>Mar</v>
      </c>
    </row>
    <row r="4708" spans="1:6" x14ac:dyDescent="0.4">
      <c r="A4708" s="19">
        <f>Électricité!N1793</f>
        <v>43540</v>
      </c>
      <c r="B4708" s="18">
        <f>Électricité!O1793</f>
        <v>4.1666666666666699E-2</v>
      </c>
      <c r="C4708" s="17">
        <f>Électricité!P1793</f>
        <v>0</v>
      </c>
      <c r="D4708" s="17">
        <f>Électricité!S1793</f>
        <v>0</v>
      </c>
      <c r="E4708" s="24" t="str">
        <f t="shared" si="149"/>
        <v>03/16/2019 01:00:00 AM</v>
      </c>
      <c r="F4708" s="23" t="str">
        <f t="shared" si="150"/>
        <v>Mar</v>
      </c>
    </row>
    <row r="4709" spans="1:6" x14ac:dyDescent="0.4">
      <c r="A4709" s="19">
        <f>Électricité!N1794</f>
        <v>43540</v>
      </c>
      <c r="B4709" s="18">
        <f>Électricité!O1794</f>
        <v>8.333333333333337E-2</v>
      </c>
      <c r="C4709" s="17">
        <f>Électricité!P1794</f>
        <v>0</v>
      </c>
      <c r="D4709" s="17">
        <f>Électricité!S1794</f>
        <v>0</v>
      </c>
      <c r="E4709" s="24" t="str">
        <f t="shared" si="149"/>
        <v>03/16/2019 02:00:00 AM</v>
      </c>
      <c r="F4709" s="23" t="str">
        <f t="shared" si="150"/>
        <v>Mar</v>
      </c>
    </row>
    <row r="4710" spans="1:6" x14ac:dyDescent="0.4">
      <c r="A4710" s="19">
        <f>Électricité!N1795</f>
        <v>43540</v>
      </c>
      <c r="B4710" s="18">
        <f>Électricité!O1795</f>
        <v>0.12500000000000006</v>
      </c>
      <c r="C4710" s="17">
        <f>Électricité!P1795</f>
        <v>0</v>
      </c>
      <c r="D4710" s="17">
        <f>Électricité!S1795</f>
        <v>0</v>
      </c>
      <c r="E4710" s="24" t="str">
        <f t="shared" si="149"/>
        <v>03/16/2019 03:00:00 AM</v>
      </c>
      <c r="F4710" s="23" t="str">
        <f t="shared" si="150"/>
        <v>Mar</v>
      </c>
    </row>
    <row r="4711" spans="1:6" x14ac:dyDescent="0.4">
      <c r="A4711" s="19">
        <f>Électricité!N1796</f>
        <v>43540</v>
      </c>
      <c r="B4711" s="18">
        <f>Électricité!O1796</f>
        <v>0.16666666666666669</v>
      </c>
      <c r="C4711" s="17">
        <f>Électricité!P1796</f>
        <v>0</v>
      </c>
      <c r="D4711" s="17">
        <f>Électricité!S1796</f>
        <v>0</v>
      </c>
      <c r="E4711" s="24" t="str">
        <f t="shared" si="149"/>
        <v>03/16/2019 04:00:00 AM</v>
      </c>
      <c r="F4711" s="23" t="str">
        <f t="shared" si="150"/>
        <v>Mar</v>
      </c>
    </row>
    <row r="4712" spans="1:6" x14ac:dyDescent="0.4">
      <c r="A4712" s="19">
        <f>Électricité!N1797</f>
        <v>43540</v>
      </c>
      <c r="B4712" s="18">
        <f>Électricité!O1797</f>
        <v>0.20833333333333337</v>
      </c>
      <c r="C4712" s="17">
        <f>Électricité!P1797</f>
        <v>0</v>
      </c>
      <c r="D4712" s="17">
        <f>Électricité!S1797</f>
        <v>0</v>
      </c>
      <c r="E4712" s="24" t="str">
        <f t="shared" si="149"/>
        <v>03/16/2019 05:00:00 AM</v>
      </c>
      <c r="F4712" s="23" t="str">
        <f t="shared" si="150"/>
        <v>Mar</v>
      </c>
    </row>
    <row r="4713" spans="1:6" x14ac:dyDescent="0.4">
      <c r="A4713" s="19">
        <f>Électricité!N1798</f>
        <v>43540</v>
      </c>
      <c r="B4713" s="18">
        <f>Électricité!O1798</f>
        <v>0.25</v>
      </c>
      <c r="C4713" s="17">
        <f>Électricité!P1798</f>
        <v>0</v>
      </c>
      <c r="D4713" s="17">
        <f>Électricité!S1798</f>
        <v>0</v>
      </c>
      <c r="E4713" s="24" t="str">
        <f t="shared" si="149"/>
        <v>03/16/2019 06:00:00 AM</v>
      </c>
      <c r="F4713" s="23" t="str">
        <f t="shared" si="150"/>
        <v>Mar</v>
      </c>
    </row>
    <row r="4714" spans="1:6" x14ac:dyDescent="0.4">
      <c r="A4714" s="19">
        <f>Électricité!N1799</f>
        <v>43540</v>
      </c>
      <c r="B4714" s="18">
        <f>Électricité!O1799</f>
        <v>0.29166666666666669</v>
      </c>
      <c r="C4714" s="17">
        <f>Électricité!P1799</f>
        <v>0</v>
      </c>
      <c r="D4714" s="17">
        <f>Électricité!S1799</f>
        <v>0</v>
      </c>
      <c r="E4714" s="24" t="str">
        <f t="shared" si="149"/>
        <v>03/16/2019 07:00:00 AM</v>
      </c>
      <c r="F4714" s="23" t="str">
        <f t="shared" si="150"/>
        <v>Mar</v>
      </c>
    </row>
    <row r="4715" spans="1:6" x14ac:dyDescent="0.4">
      <c r="A4715" s="19">
        <f>Électricité!N1800</f>
        <v>43540</v>
      </c>
      <c r="B4715" s="18">
        <f>Électricité!O1800</f>
        <v>0.33333333333333337</v>
      </c>
      <c r="C4715" s="17">
        <f>Électricité!P1800</f>
        <v>0</v>
      </c>
      <c r="D4715" s="17">
        <f>Électricité!S1800</f>
        <v>0</v>
      </c>
      <c r="E4715" s="24" t="str">
        <f t="shared" si="149"/>
        <v>03/16/2019 08:00:00 AM</v>
      </c>
      <c r="F4715" s="23" t="str">
        <f t="shared" si="150"/>
        <v>Mar</v>
      </c>
    </row>
    <row r="4716" spans="1:6" x14ac:dyDescent="0.4">
      <c r="A4716" s="19">
        <f>Électricité!N1801</f>
        <v>43540</v>
      </c>
      <c r="B4716" s="18">
        <f>Électricité!O1801</f>
        <v>0.375</v>
      </c>
      <c r="C4716" s="17">
        <f>Électricité!P1801</f>
        <v>0</v>
      </c>
      <c r="D4716" s="17">
        <f>Électricité!S1801</f>
        <v>0</v>
      </c>
      <c r="E4716" s="24" t="str">
        <f t="shared" si="149"/>
        <v>03/16/2019 09:00:00 AM</v>
      </c>
      <c r="F4716" s="23" t="str">
        <f t="shared" si="150"/>
        <v>Mar</v>
      </c>
    </row>
    <row r="4717" spans="1:6" x14ac:dyDescent="0.4">
      <c r="A4717" s="19">
        <f>Électricité!N1802</f>
        <v>43540</v>
      </c>
      <c r="B4717" s="18">
        <f>Électricité!O1802</f>
        <v>0.41666666666666669</v>
      </c>
      <c r="C4717" s="17">
        <f>Électricité!P1802</f>
        <v>0</v>
      </c>
      <c r="D4717" s="17">
        <f>Électricité!S1802</f>
        <v>0</v>
      </c>
      <c r="E4717" s="24" t="str">
        <f t="shared" si="149"/>
        <v>03/16/2019 10:00:00 AM</v>
      </c>
      <c r="F4717" s="23" t="str">
        <f t="shared" si="150"/>
        <v>Mar</v>
      </c>
    </row>
    <row r="4718" spans="1:6" x14ac:dyDescent="0.4">
      <c r="A4718" s="19">
        <f>Électricité!N1803</f>
        <v>43540</v>
      </c>
      <c r="B4718" s="18">
        <f>Électricité!O1803</f>
        <v>0.45833333333333337</v>
      </c>
      <c r="C4718" s="17">
        <f>Électricité!P1803</f>
        <v>0</v>
      </c>
      <c r="D4718" s="17">
        <f>Électricité!S1803</f>
        <v>0</v>
      </c>
      <c r="E4718" s="24" t="str">
        <f t="shared" si="149"/>
        <v>03/16/2019 11:00:00 AM</v>
      </c>
      <c r="F4718" s="23" t="str">
        <f t="shared" si="150"/>
        <v>Mar</v>
      </c>
    </row>
    <row r="4719" spans="1:6" x14ac:dyDescent="0.4">
      <c r="A4719" s="19">
        <f>Électricité!N1804</f>
        <v>43540</v>
      </c>
      <c r="B4719" s="18">
        <f>Électricité!O1804</f>
        <v>0.50000000000000011</v>
      </c>
      <c r="C4719" s="17">
        <f>Électricité!P1804</f>
        <v>0</v>
      </c>
      <c r="D4719" s="17">
        <f>Électricité!S1804</f>
        <v>0</v>
      </c>
      <c r="E4719" s="24" t="str">
        <f t="shared" si="149"/>
        <v>03/16/2019 12:00:00 PM</v>
      </c>
      <c r="F4719" s="23" t="str">
        <f t="shared" si="150"/>
        <v>Mar</v>
      </c>
    </row>
    <row r="4720" spans="1:6" x14ac:dyDescent="0.4">
      <c r="A4720" s="19">
        <f>Électricité!N1805</f>
        <v>43540</v>
      </c>
      <c r="B4720" s="18">
        <f>Électricité!O1805</f>
        <v>0.54166666666666674</v>
      </c>
      <c r="C4720" s="17">
        <f>Électricité!P1805</f>
        <v>0</v>
      </c>
      <c r="D4720" s="17">
        <f>Électricité!S1805</f>
        <v>0</v>
      </c>
      <c r="E4720" s="24" t="str">
        <f t="shared" si="149"/>
        <v>03/16/2019 01:00:00 PM</v>
      </c>
      <c r="F4720" s="23" t="str">
        <f t="shared" si="150"/>
        <v>Mar</v>
      </c>
    </row>
    <row r="4721" spans="1:6" x14ac:dyDescent="0.4">
      <c r="A4721" s="19">
        <f>Électricité!N1806</f>
        <v>43540</v>
      </c>
      <c r="B4721" s="18">
        <f>Électricité!O1806</f>
        <v>0.58333333333333337</v>
      </c>
      <c r="C4721" s="17">
        <f>Électricité!P1806</f>
        <v>0</v>
      </c>
      <c r="D4721" s="17">
        <f>Électricité!S1806</f>
        <v>0</v>
      </c>
      <c r="E4721" s="24" t="str">
        <f t="shared" si="149"/>
        <v>03/16/2019 02:00:00 PM</v>
      </c>
      <c r="F4721" s="23" t="str">
        <f t="shared" si="150"/>
        <v>Mar</v>
      </c>
    </row>
    <row r="4722" spans="1:6" x14ac:dyDescent="0.4">
      <c r="A4722" s="19">
        <f>Électricité!N1807</f>
        <v>43540</v>
      </c>
      <c r="B4722" s="18">
        <f>Électricité!O1807</f>
        <v>0.62500000000000011</v>
      </c>
      <c r="C4722" s="17">
        <f>Électricité!P1807</f>
        <v>0</v>
      </c>
      <c r="D4722" s="17">
        <f>Électricité!S1807</f>
        <v>0</v>
      </c>
      <c r="E4722" s="24" t="str">
        <f t="shared" si="149"/>
        <v>03/16/2019 03:00:00 PM</v>
      </c>
      <c r="F4722" s="23" t="str">
        <f t="shared" si="150"/>
        <v>Mar</v>
      </c>
    </row>
    <row r="4723" spans="1:6" x14ac:dyDescent="0.4">
      <c r="A4723" s="19">
        <f>Électricité!N1808</f>
        <v>43540</v>
      </c>
      <c r="B4723" s="18">
        <f>Électricité!O1808</f>
        <v>0.66666666666666674</v>
      </c>
      <c r="C4723" s="17">
        <f>Électricité!P1808</f>
        <v>0</v>
      </c>
      <c r="D4723" s="17">
        <f>Électricité!S1808</f>
        <v>0</v>
      </c>
      <c r="E4723" s="24" t="str">
        <f t="shared" si="149"/>
        <v>03/16/2019 04:00:00 PM</v>
      </c>
      <c r="F4723" s="23" t="str">
        <f t="shared" si="150"/>
        <v>Mar</v>
      </c>
    </row>
    <row r="4724" spans="1:6" x14ac:dyDescent="0.4">
      <c r="A4724" s="19">
        <f>Électricité!N1809</f>
        <v>43540</v>
      </c>
      <c r="B4724" s="18">
        <f>Électricité!O1809</f>
        <v>0.70833333333333337</v>
      </c>
      <c r="C4724" s="17">
        <f>Électricité!P1809</f>
        <v>0</v>
      </c>
      <c r="D4724" s="17">
        <f>Électricité!S1809</f>
        <v>0</v>
      </c>
      <c r="E4724" s="24" t="str">
        <f t="shared" ref="E4724:E4787" si="151">CONCATENATE(TEXT(A4724,"mm/dd/yyyy")," ",TEXT(B4724,"hh:mm:ss AM/PM"))</f>
        <v>03/16/2019 05:00:00 PM</v>
      </c>
      <c r="F4724" s="23" t="str">
        <f t="shared" si="150"/>
        <v>Mar</v>
      </c>
    </row>
    <row r="4725" spans="1:6" x14ac:dyDescent="0.4">
      <c r="A4725" s="19">
        <f>Électricité!N1810</f>
        <v>43540</v>
      </c>
      <c r="B4725" s="18">
        <f>Électricité!O1810</f>
        <v>0.75000000000000011</v>
      </c>
      <c r="C4725" s="17">
        <f>Électricité!P1810</f>
        <v>0</v>
      </c>
      <c r="D4725" s="17">
        <f>Électricité!S1810</f>
        <v>0</v>
      </c>
      <c r="E4725" s="24" t="str">
        <f t="shared" si="151"/>
        <v>03/16/2019 06:00:00 PM</v>
      </c>
      <c r="F4725" s="23" t="str">
        <f t="shared" si="150"/>
        <v>Mar</v>
      </c>
    </row>
    <row r="4726" spans="1:6" x14ac:dyDescent="0.4">
      <c r="A4726" s="19">
        <f>Électricité!N1811</f>
        <v>43540</v>
      </c>
      <c r="B4726" s="18">
        <f>Électricité!O1811</f>
        <v>0.79166666666666674</v>
      </c>
      <c r="C4726" s="17">
        <f>Électricité!P1811</f>
        <v>0</v>
      </c>
      <c r="D4726" s="17">
        <f>Électricité!S1811</f>
        <v>0</v>
      </c>
      <c r="E4726" s="24" t="str">
        <f t="shared" si="151"/>
        <v>03/16/2019 07:00:00 PM</v>
      </c>
      <c r="F4726" s="23" t="str">
        <f t="shared" si="150"/>
        <v>Mar</v>
      </c>
    </row>
    <row r="4727" spans="1:6" x14ac:dyDescent="0.4">
      <c r="A4727" s="19">
        <f>Électricité!N1812</f>
        <v>43540</v>
      </c>
      <c r="B4727" s="18">
        <f>Électricité!O1812</f>
        <v>0.83333333333333337</v>
      </c>
      <c r="C4727" s="17">
        <f>Électricité!P1812</f>
        <v>0</v>
      </c>
      <c r="D4727" s="17">
        <f>Électricité!S1812</f>
        <v>0</v>
      </c>
      <c r="E4727" s="24" t="str">
        <f t="shared" si="151"/>
        <v>03/16/2019 08:00:00 PM</v>
      </c>
      <c r="F4727" s="23" t="str">
        <f t="shared" si="150"/>
        <v>Mar</v>
      </c>
    </row>
    <row r="4728" spans="1:6" x14ac:dyDescent="0.4">
      <c r="A4728" s="19">
        <f>Électricité!N1813</f>
        <v>43540</v>
      </c>
      <c r="B4728" s="18">
        <f>Électricité!O1813</f>
        <v>0.87500000000000011</v>
      </c>
      <c r="C4728" s="17">
        <f>Électricité!P1813</f>
        <v>0</v>
      </c>
      <c r="D4728" s="17">
        <f>Électricité!S1813</f>
        <v>0</v>
      </c>
      <c r="E4728" s="24" t="str">
        <f t="shared" si="151"/>
        <v>03/16/2019 09:00:00 PM</v>
      </c>
      <c r="F4728" s="23" t="str">
        <f t="shared" si="150"/>
        <v>Mar</v>
      </c>
    </row>
    <row r="4729" spans="1:6" x14ac:dyDescent="0.4">
      <c r="A4729" s="19">
        <f>Électricité!N1814</f>
        <v>43540</v>
      </c>
      <c r="B4729" s="18">
        <f>Électricité!O1814</f>
        <v>0.91666666666666674</v>
      </c>
      <c r="C4729" s="17">
        <f>Électricité!P1814</f>
        <v>0</v>
      </c>
      <c r="D4729" s="17">
        <f>Électricité!S1814</f>
        <v>0</v>
      </c>
      <c r="E4729" s="24" t="str">
        <f t="shared" si="151"/>
        <v>03/16/2019 10:00:00 PM</v>
      </c>
      <c r="F4729" s="23" t="str">
        <f t="shared" si="150"/>
        <v>Mar</v>
      </c>
    </row>
    <row r="4730" spans="1:6" x14ac:dyDescent="0.4">
      <c r="A4730" s="19">
        <f>Électricité!N1815</f>
        <v>43540</v>
      </c>
      <c r="B4730" s="18">
        <f>Électricité!O1815</f>
        <v>0.95833333333333337</v>
      </c>
      <c r="C4730" s="17">
        <f>Électricité!P1815</f>
        <v>0</v>
      </c>
      <c r="D4730" s="17">
        <f>Électricité!S1815</f>
        <v>0</v>
      </c>
      <c r="E4730" s="24" t="str">
        <f t="shared" si="151"/>
        <v>03/16/2019 11:00:00 PM</v>
      </c>
      <c r="F4730" s="23" t="str">
        <f t="shared" si="150"/>
        <v>Mar</v>
      </c>
    </row>
    <row r="4731" spans="1:6" x14ac:dyDescent="0.4">
      <c r="A4731" s="19">
        <f>Électricité!N1816</f>
        <v>43541</v>
      </c>
      <c r="B4731" s="18">
        <f>Électricité!O1816</f>
        <v>3.1225022567582528E-17</v>
      </c>
      <c r="C4731" s="17">
        <f>Électricité!P1816</f>
        <v>0</v>
      </c>
      <c r="D4731" s="17">
        <f>Électricité!S1816</f>
        <v>0</v>
      </c>
      <c r="E4731" s="24" t="str">
        <f t="shared" si="151"/>
        <v>03/17/2019 12:00:00 AM</v>
      </c>
      <c r="F4731" s="23" t="str">
        <f t="shared" si="150"/>
        <v>Mar</v>
      </c>
    </row>
    <row r="4732" spans="1:6" x14ac:dyDescent="0.4">
      <c r="A4732" s="19">
        <f>Électricité!N1817</f>
        <v>43541</v>
      </c>
      <c r="B4732" s="18">
        <f>Électricité!O1817</f>
        <v>4.1666666666666699E-2</v>
      </c>
      <c r="C4732" s="17">
        <f>Électricité!P1817</f>
        <v>0</v>
      </c>
      <c r="D4732" s="17">
        <f>Électricité!S1817</f>
        <v>0</v>
      </c>
      <c r="E4732" s="24" t="str">
        <f t="shared" si="151"/>
        <v>03/17/2019 01:00:00 AM</v>
      </c>
      <c r="F4732" s="23" t="str">
        <f t="shared" si="150"/>
        <v>Mar</v>
      </c>
    </row>
    <row r="4733" spans="1:6" x14ac:dyDescent="0.4">
      <c r="A4733" s="19">
        <f>Électricité!N1818</f>
        <v>43541</v>
      </c>
      <c r="B4733" s="18">
        <f>Électricité!O1818</f>
        <v>8.333333333333337E-2</v>
      </c>
      <c r="C4733" s="17">
        <f>Électricité!P1818</f>
        <v>0</v>
      </c>
      <c r="D4733" s="17">
        <f>Électricité!S1818</f>
        <v>0</v>
      </c>
      <c r="E4733" s="24" t="str">
        <f t="shared" si="151"/>
        <v>03/17/2019 02:00:00 AM</v>
      </c>
      <c r="F4733" s="23" t="str">
        <f t="shared" si="150"/>
        <v>Mar</v>
      </c>
    </row>
    <row r="4734" spans="1:6" x14ac:dyDescent="0.4">
      <c r="A4734" s="19">
        <f>Électricité!N1819</f>
        <v>43541</v>
      </c>
      <c r="B4734" s="18">
        <f>Électricité!O1819</f>
        <v>0.12500000000000006</v>
      </c>
      <c r="C4734" s="17">
        <f>Électricité!P1819</f>
        <v>0</v>
      </c>
      <c r="D4734" s="17">
        <f>Électricité!S1819</f>
        <v>0</v>
      </c>
      <c r="E4734" s="24" t="str">
        <f t="shared" si="151"/>
        <v>03/17/2019 03:00:00 AM</v>
      </c>
      <c r="F4734" s="23" t="str">
        <f t="shared" si="150"/>
        <v>Mar</v>
      </c>
    </row>
    <row r="4735" spans="1:6" x14ac:dyDescent="0.4">
      <c r="A4735" s="19">
        <f>Électricité!N1820</f>
        <v>43541</v>
      </c>
      <c r="B4735" s="18">
        <f>Électricité!O1820</f>
        <v>0.16666666666666669</v>
      </c>
      <c r="C4735" s="17">
        <f>Électricité!P1820</f>
        <v>0</v>
      </c>
      <c r="D4735" s="17">
        <f>Électricité!S1820</f>
        <v>0</v>
      </c>
      <c r="E4735" s="24" t="str">
        <f t="shared" si="151"/>
        <v>03/17/2019 04:00:00 AM</v>
      </c>
      <c r="F4735" s="23" t="str">
        <f t="shared" si="150"/>
        <v>Mar</v>
      </c>
    </row>
    <row r="4736" spans="1:6" x14ac:dyDescent="0.4">
      <c r="A4736" s="19">
        <f>Électricité!N1821</f>
        <v>43541</v>
      </c>
      <c r="B4736" s="18">
        <f>Électricité!O1821</f>
        <v>0.20833333333333337</v>
      </c>
      <c r="C4736" s="17">
        <f>Électricité!P1821</f>
        <v>0</v>
      </c>
      <c r="D4736" s="17">
        <f>Électricité!S1821</f>
        <v>0</v>
      </c>
      <c r="E4736" s="24" t="str">
        <f t="shared" si="151"/>
        <v>03/17/2019 05:00:00 AM</v>
      </c>
      <c r="F4736" s="23" t="str">
        <f t="shared" si="150"/>
        <v>Mar</v>
      </c>
    </row>
    <row r="4737" spans="1:6" x14ac:dyDescent="0.4">
      <c r="A4737" s="19">
        <f>Électricité!N1822</f>
        <v>43541</v>
      </c>
      <c r="B4737" s="18">
        <f>Électricité!O1822</f>
        <v>0.25</v>
      </c>
      <c r="C4737" s="17">
        <f>Électricité!P1822</f>
        <v>0</v>
      </c>
      <c r="D4737" s="17">
        <f>Électricité!S1822</f>
        <v>0</v>
      </c>
      <c r="E4737" s="24" t="str">
        <f t="shared" si="151"/>
        <v>03/17/2019 06:00:00 AM</v>
      </c>
      <c r="F4737" s="23" t="str">
        <f t="shared" si="150"/>
        <v>Mar</v>
      </c>
    </row>
    <row r="4738" spans="1:6" x14ac:dyDescent="0.4">
      <c r="A4738" s="19">
        <f>Électricité!N1823</f>
        <v>43541</v>
      </c>
      <c r="B4738" s="18">
        <f>Électricité!O1823</f>
        <v>0.29166666666666669</v>
      </c>
      <c r="C4738" s="17">
        <f>Électricité!P1823</f>
        <v>0</v>
      </c>
      <c r="D4738" s="17">
        <f>Électricité!S1823</f>
        <v>0</v>
      </c>
      <c r="E4738" s="24" t="str">
        <f t="shared" si="151"/>
        <v>03/17/2019 07:00:00 AM</v>
      </c>
      <c r="F4738" s="23" t="str">
        <f t="shared" si="150"/>
        <v>Mar</v>
      </c>
    </row>
    <row r="4739" spans="1:6" x14ac:dyDescent="0.4">
      <c r="A4739" s="19">
        <f>Électricité!N1824</f>
        <v>43541</v>
      </c>
      <c r="B4739" s="18">
        <f>Électricité!O1824</f>
        <v>0.33333333333333337</v>
      </c>
      <c r="C4739" s="17">
        <f>Électricité!P1824</f>
        <v>0</v>
      </c>
      <c r="D4739" s="17">
        <f>Électricité!S1824</f>
        <v>0</v>
      </c>
      <c r="E4739" s="24" t="str">
        <f t="shared" si="151"/>
        <v>03/17/2019 08:00:00 AM</v>
      </c>
      <c r="F4739" s="23" t="str">
        <f t="shared" ref="F4739:F4802" si="152">TEXT(A4739,"mmm")</f>
        <v>Mar</v>
      </c>
    </row>
    <row r="4740" spans="1:6" x14ac:dyDescent="0.4">
      <c r="A4740" s="19">
        <f>Électricité!N1825</f>
        <v>43541</v>
      </c>
      <c r="B4740" s="18">
        <f>Électricité!O1825</f>
        <v>0.375</v>
      </c>
      <c r="C4740" s="17">
        <f>Électricité!P1825</f>
        <v>0</v>
      </c>
      <c r="D4740" s="17">
        <f>Électricité!S1825</f>
        <v>0</v>
      </c>
      <c r="E4740" s="24" t="str">
        <f t="shared" si="151"/>
        <v>03/17/2019 09:00:00 AM</v>
      </c>
      <c r="F4740" s="23" t="str">
        <f t="shared" si="152"/>
        <v>Mar</v>
      </c>
    </row>
    <row r="4741" spans="1:6" x14ac:dyDescent="0.4">
      <c r="A4741" s="19">
        <f>Électricité!N1826</f>
        <v>43541</v>
      </c>
      <c r="B4741" s="18">
        <f>Électricité!O1826</f>
        <v>0.41666666666666669</v>
      </c>
      <c r="C4741" s="17">
        <f>Électricité!P1826</f>
        <v>0</v>
      </c>
      <c r="D4741" s="17">
        <f>Électricité!S1826</f>
        <v>0</v>
      </c>
      <c r="E4741" s="24" t="str">
        <f t="shared" si="151"/>
        <v>03/17/2019 10:00:00 AM</v>
      </c>
      <c r="F4741" s="23" t="str">
        <f t="shared" si="152"/>
        <v>Mar</v>
      </c>
    </row>
    <row r="4742" spans="1:6" x14ac:dyDescent="0.4">
      <c r="A4742" s="19">
        <f>Électricité!N1827</f>
        <v>43541</v>
      </c>
      <c r="B4742" s="18">
        <f>Électricité!O1827</f>
        <v>0.45833333333333337</v>
      </c>
      <c r="C4742" s="17">
        <f>Électricité!P1827</f>
        <v>0</v>
      </c>
      <c r="D4742" s="17">
        <f>Électricité!S1827</f>
        <v>0</v>
      </c>
      <c r="E4742" s="24" t="str">
        <f t="shared" si="151"/>
        <v>03/17/2019 11:00:00 AM</v>
      </c>
      <c r="F4742" s="23" t="str">
        <f t="shared" si="152"/>
        <v>Mar</v>
      </c>
    </row>
    <row r="4743" spans="1:6" x14ac:dyDescent="0.4">
      <c r="A4743" s="19">
        <f>Électricité!N1828</f>
        <v>43541</v>
      </c>
      <c r="B4743" s="18">
        <f>Électricité!O1828</f>
        <v>0.50000000000000011</v>
      </c>
      <c r="C4743" s="17">
        <f>Électricité!P1828</f>
        <v>0</v>
      </c>
      <c r="D4743" s="17">
        <f>Électricité!S1828</f>
        <v>0</v>
      </c>
      <c r="E4743" s="24" t="str">
        <f t="shared" si="151"/>
        <v>03/17/2019 12:00:00 PM</v>
      </c>
      <c r="F4743" s="23" t="str">
        <f t="shared" si="152"/>
        <v>Mar</v>
      </c>
    </row>
    <row r="4744" spans="1:6" x14ac:dyDescent="0.4">
      <c r="A4744" s="19">
        <f>Électricité!N1829</f>
        <v>43541</v>
      </c>
      <c r="B4744" s="18">
        <f>Électricité!O1829</f>
        <v>0.54166666666666674</v>
      </c>
      <c r="C4744" s="17">
        <f>Électricité!P1829</f>
        <v>0</v>
      </c>
      <c r="D4744" s="17">
        <f>Électricité!S1829</f>
        <v>0</v>
      </c>
      <c r="E4744" s="24" t="str">
        <f t="shared" si="151"/>
        <v>03/17/2019 01:00:00 PM</v>
      </c>
      <c r="F4744" s="23" t="str">
        <f t="shared" si="152"/>
        <v>Mar</v>
      </c>
    </row>
    <row r="4745" spans="1:6" x14ac:dyDescent="0.4">
      <c r="A4745" s="19">
        <f>Électricité!N1830</f>
        <v>43541</v>
      </c>
      <c r="B4745" s="18">
        <f>Électricité!O1830</f>
        <v>0.58333333333333337</v>
      </c>
      <c r="C4745" s="17">
        <f>Électricité!P1830</f>
        <v>0</v>
      </c>
      <c r="D4745" s="17">
        <f>Électricité!S1830</f>
        <v>0</v>
      </c>
      <c r="E4745" s="24" t="str">
        <f t="shared" si="151"/>
        <v>03/17/2019 02:00:00 PM</v>
      </c>
      <c r="F4745" s="23" t="str">
        <f t="shared" si="152"/>
        <v>Mar</v>
      </c>
    </row>
    <row r="4746" spans="1:6" x14ac:dyDescent="0.4">
      <c r="A4746" s="19">
        <f>Électricité!N1831</f>
        <v>43541</v>
      </c>
      <c r="B4746" s="18">
        <f>Électricité!O1831</f>
        <v>0.62500000000000011</v>
      </c>
      <c r="C4746" s="17">
        <f>Électricité!P1831</f>
        <v>0</v>
      </c>
      <c r="D4746" s="17">
        <f>Électricité!S1831</f>
        <v>0</v>
      </c>
      <c r="E4746" s="24" t="str">
        <f t="shared" si="151"/>
        <v>03/17/2019 03:00:00 PM</v>
      </c>
      <c r="F4746" s="23" t="str">
        <f t="shared" si="152"/>
        <v>Mar</v>
      </c>
    </row>
    <row r="4747" spans="1:6" x14ac:dyDescent="0.4">
      <c r="A4747" s="19">
        <f>Électricité!N1832</f>
        <v>43541</v>
      </c>
      <c r="B4747" s="18">
        <f>Électricité!O1832</f>
        <v>0.66666666666666674</v>
      </c>
      <c r="C4747" s="17">
        <f>Électricité!P1832</f>
        <v>0</v>
      </c>
      <c r="D4747" s="17">
        <f>Électricité!S1832</f>
        <v>0</v>
      </c>
      <c r="E4747" s="24" t="str">
        <f t="shared" si="151"/>
        <v>03/17/2019 04:00:00 PM</v>
      </c>
      <c r="F4747" s="23" t="str">
        <f t="shared" si="152"/>
        <v>Mar</v>
      </c>
    </row>
    <row r="4748" spans="1:6" x14ac:dyDescent="0.4">
      <c r="A4748" s="19">
        <f>Électricité!N1833</f>
        <v>43541</v>
      </c>
      <c r="B4748" s="18">
        <f>Électricité!O1833</f>
        <v>0.70833333333333337</v>
      </c>
      <c r="C4748" s="17">
        <f>Électricité!P1833</f>
        <v>0</v>
      </c>
      <c r="D4748" s="17">
        <f>Électricité!S1833</f>
        <v>0</v>
      </c>
      <c r="E4748" s="24" t="str">
        <f t="shared" si="151"/>
        <v>03/17/2019 05:00:00 PM</v>
      </c>
      <c r="F4748" s="23" t="str">
        <f t="shared" si="152"/>
        <v>Mar</v>
      </c>
    </row>
    <row r="4749" spans="1:6" x14ac:dyDescent="0.4">
      <c r="A4749" s="19">
        <f>Électricité!N1834</f>
        <v>43541</v>
      </c>
      <c r="B4749" s="18">
        <f>Électricité!O1834</f>
        <v>0.75000000000000011</v>
      </c>
      <c r="C4749" s="17">
        <f>Électricité!P1834</f>
        <v>0</v>
      </c>
      <c r="D4749" s="17">
        <f>Électricité!S1834</f>
        <v>0</v>
      </c>
      <c r="E4749" s="24" t="str">
        <f t="shared" si="151"/>
        <v>03/17/2019 06:00:00 PM</v>
      </c>
      <c r="F4749" s="23" t="str">
        <f t="shared" si="152"/>
        <v>Mar</v>
      </c>
    </row>
    <row r="4750" spans="1:6" x14ac:dyDescent="0.4">
      <c r="A4750" s="19">
        <f>Électricité!N1835</f>
        <v>43541</v>
      </c>
      <c r="B4750" s="18">
        <f>Électricité!O1835</f>
        <v>0.79166666666666674</v>
      </c>
      <c r="C4750" s="17">
        <f>Électricité!P1835</f>
        <v>0</v>
      </c>
      <c r="D4750" s="17">
        <f>Électricité!S1835</f>
        <v>0</v>
      </c>
      <c r="E4750" s="24" t="str">
        <f t="shared" si="151"/>
        <v>03/17/2019 07:00:00 PM</v>
      </c>
      <c r="F4750" s="23" t="str">
        <f t="shared" si="152"/>
        <v>Mar</v>
      </c>
    </row>
    <row r="4751" spans="1:6" x14ac:dyDescent="0.4">
      <c r="A4751" s="19">
        <f>Électricité!N1836</f>
        <v>43541</v>
      </c>
      <c r="B4751" s="18">
        <f>Électricité!O1836</f>
        <v>0.83333333333333337</v>
      </c>
      <c r="C4751" s="17">
        <f>Électricité!P1836</f>
        <v>0</v>
      </c>
      <c r="D4751" s="17">
        <f>Électricité!S1836</f>
        <v>0</v>
      </c>
      <c r="E4751" s="24" t="str">
        <f t="shared" si="151"/>
        <v>03/17/2019 08:00:00 PM</v>
      </c>
      <c r="F4751" s="23" t="str">
        <f t="shared" si="152"/>
        <v>Mar</v>
      </c>
    </row>
    <row r="4752" spans="1:6" x14ac:dyDescent="0.4">
      <c r="A4752" s="19">
        <f>Électricité!N1837</f>
        <v>43541</v>
      </c>
      <c r="B4752" s="18">
        <f>Électricité!O1837</f>
        <v>0.87500000000000011</v>
      </c>
      <c r="C4752" s="17">
        <f>Électricité!P1837</f>
        <v>0</v>
      </c>
      <c r="D4752" s="17">
        <f>Électricité!S1837</f>
        <v>0</v>
      </c>
      <c r="E4752" s="24" t="str">
        <f t="shared" si="151"/>
        <v>03/17/2019 09:00:00 PM</v>
      </c>
      <c r="F4752" s="23" t="str">
        <f t="shared" si="152"/>
        <v>Mar</v>
      </c>
    </row>
    <row r="4753" spans="1:6" x14ac:dyDescent="0.4">
      <c r="A4753" s="19">
        <f>Électricité!N1838</f>
        <v>43541</v>
      </c>
      <c r="B4753" s="18">
        <f>Électricité!O1838</f>
        <v>0.91666666666666674</v>
      </c>
      <c r="C4753" s="17">
        <f>Électricité!P1838</f>
        <v>0</v>
      </c>
      <c r="D4753" s="17">
        <f>Électricité!S1838</f>
        <v>0</v>
      </c>
      <c r="E4753" s="24" t="str">
        <f t="shared" si="151"/>
        <v>03/17/2019 10:00:00 PM</v>
      </c>
      <c r="F4753" s="23" t="str">
        <f t="shared" si="152"/>
        <v>Mar</v>
      </c>
    </row>
    <row r="4754" spans="1:6" x14ac:dyDescent="0.4">
      <c r="A4754" s="19">
        <f>Électricité!N1839</f>
        <v>43541</v>
      </c>
      <c r="B4754" s="18">
        <f>Électricité!O1839</f>
        <v>0.95833333333333337</v>
      </c>
      <c r="C4754" s="17">
        <f>Électricité!P1839</f>
        <v>0</v>
      </c>
      <c r="D4754" s="17">
        <f>Électricité!S1839</f>
        <v>0</v>
      </c>
      <c r="E4754" s="24" t="str">
        <f t="shared" si="151"/>
        <v>03/17/2019 11:00:00 PM</v>
      </c>
      <c r="F4754" s="23" t="str">
        <f t="shared" si="152"/>
        <v>Mar</v>
      </c>
    </row>
    <row r="4755" spans="1:6" x14ac:dyDescent="0.4">
      <c r="A4755" s="19">
        <f>Électricité!N1840</f>
        <v>43542</v>
      </c>
      <c r="B4755" s="18">
        <f>Électricité!O1840</f>
        <v>3.1225022567582528E-17</v>
      </c>
      <c r="C4755" s="17">
        <f>Électricité!P1840</f>
        <v>0</v>
      </c>
      <c r="D4755" s="17">
        <f>Électricité!S1840</f>
        <v>0</v>
      </c>
      <c r="E4755" s="24" t="str">
        <f t="shared" si="151"/>
        <v>03/18/2019 12:00:00 AM</v>
      </c>
      <c r="F4755" s="23" t="str">
        <f t="shared" si="152"/>
        <v>Mar</v>
      </c>
    </row>
    <row r="4756" spans="1:6" x14ac:dyDescent="0.4">
      <c r="A4756" s="19">
        <f>Électricité!N1841</f>
        <v>43542</v>
      </c>
      <c r="B4756" s="18">
        <f>Électricité!O1841</f>
        <v>4.1666666666666699E-2</v>
      </c>
      <c r="C4756" s="17">
        <f>Électricité!P1841</f>
        <v>0</v>
      </c>
      <c r="D4756" s="17">
        <f>Électricité!S1841</f>
        <v>0</v>
      </c>
      <c r="E4756" s="24" t="str">
        <f t="shared" si="151"/>
        <v>03/18/2019 01:00:00 AM</v>
      </c>
      <c r="F4756" s="23" t="str">
        <f t="shared" si="152"/>
        <v>Mar</v>
      </c>
    </row>
    <row r="4757" spans="1:6" x14ac:dyDescent="0.4">
      <c r="A4757" s="19">
        <f>Électricité!N1842</f>
        <v>43542</v>
      </c>
      <c r="B4757" s="18">
        <f>Électricité!O1842</f>
        <v>8.333333333333337E-2</v>
      </c>
      <c r="C4757" s="17">
        <f>Électricité!P1842</f>
        <v>0</v>
      </c>
      <c r="D4757" s="17">
        <f>Électricité!S1842</f>
        <v>0</v>
      </c>
      <c r="E4757" s="24" t="str">
        <f t="shared" si="151"/>
        <v>03/18/2019 02:00:00 AM</v>
      </c>
      <c r="F4757" s="23" t="str">
        <f t="shared" si="152"/>
        <v>Mar</v>
      </c>
    </row>
    <row r="4758" spans="1:6" x14ac:dyDescent="0.4">
      <c r="A4758" s="19">
        <f>Électricité!N1843</f>
        <v>43542</v>
      </c>
      <c r="B4758" s="18">
        <f>Électricité!O1843</f>
        <v>0.12500000000000006</v>
      </c>
      <c r="C4758" s="17">
        <f>Électricité!P1843</f>
        <v>0</v>
      </c>
      <c r="D4758" s="17">
        <f>Électricité!S1843</f>
        <v>0</v>
      </c>
      <c r="E4758" s="24" t="str">
        <f t="shared" si="151"/>
        <v>03/18/2019 03:00:00 AM</v>
      </c>
      <c r="F4758" s="23" t="str">
        <f t="shared" si="152"/>
        <v>Mar</v>
      </c>
    </row>
    <row r="4759" spans="1:6" x14ac:dyDescent="0.4">
      <c r="A4759" s="19">
        <f>Électricité!N1844</f>
        <v>43542</v>
      </c>
      <c r="B4759" s="18">
        <f>Électricité!O1844</f>
        <v>0.16666666666666669</v>
      </c>
      <c r="C4759" s="17">
        <f>Électricité!P1844</f>
        <v>0</v>
      </c>
      <c r="D4759" s="17">
        <f>Électricité!S1844</f>
        <v>0</v>
      </c>
      <c r="E4759" s="24" t="str">
        <f t="shared" si="151"/>
        <v>03/18/2019 04:00:00 AM</v>
      </c>
      <c r="F4759" s="23" t="str">
        <f t="shared" si="152"/>
        <v>Mar</v>
      </c>
    </row>
    <row r="4760" spans="1:6" x14ac:dyDescent="0.4">
      <c r="A4760" s="19">
        <f>Électricité!N1845</f>
        <v>43542</v>
      </c>
      <c r="B4760" s="18">
        <f>Électricité!O1845</f>
        <v>0.20833333333333337</v>
      </c>
      <c r="C4760" s="17">
        <f>Électricité!P1845</f>
        <v>0</v>
      </c>
      <c r="D4760" s="17">
        <f>Électricité!S1845</f>
        <v>0</v>
      </c>
      <c r="E4760" s="24" t="str">
        <f t="shared" si="151"/>
        <v>03/18/2019 05:00:00 AM</v>
      </c>
      <c r="F4760" s="23" t="str">
        <f t="shared" si="152"/>
        <v>Mar</v>
      </c>
    </row>
    <row r="4761" spans="1:6" x14ac:dyDescent="0.4">
      <c r="A4761" s="19">
        <f>Électricité!N1846</f>
        <v>43542</v>
      </c>
      <c r="B4761" s="18">
        <f>Électricité!O1846</f>
        <v>0.25</v>
      </c>
      <c r="C4761" s="17">
        <f>Électricité!P1846</f>
        <v>0</v>
      </c>
      <c r="D4761" s="17">
        <f>Électricité!S1846</f>
        <v>0</v>
      </c>
      <c r="E4761" s="24" t="str">
        <f t="shared" si="151"/>
        <v>03/18/2019 06:00:00 AM</v>
      </c>
      <c r="F4761" s="23" t="str">
        <f t="shared" si="152"/>
        <v>Mar</v>
      </c>
    </row>
    <row r="4762" spans="1:6" x14ac:dyDescent="0.4">
      <c r="A4762" s="19">
        <f>Électricité!N1847</f>
        <v>43542</v>
      </c>
      <c r="B4762" s="18">
        <f>Électricité!O1847</f>
        <v>0.29166666666666669</v>
      </c>
      <c r="C4762" s="17">
        <f>Électricité!P1847</f>
        <v>0</v>
      </c>
      <c r="D4762" s="17">
        <f>Électricité!S1847</f>
        <v>0</v>
      </c>
      <c r="E4762" s="24" t="str">
        <f t="shared" si="151"/>
        <v>03/18/2019 07:00:00 AM</v>
      </c>
      <c r="F4762" s="23" t="str">
        <f t="shared" si="152"/>
        <v>Mar</v>
      </c>
    </row>
    <row r="4763" spans="1:6" x14ac:dyDescent="0.4">
      <c r="A4763" s="19">
        <f>Électricité!N1848</f>
        <v>43542</v>
      </c>
      <c r="B4763" s="18">
        <f>Électricité!O1848</f>
        <v>0.33333333333333337</v>
      </c>
      <c r="C4763" s="17">
        <f>Électricité!P1848</f>
        <v>0</v>
      </c>
      <c r="D4763" s="17">
        <f>Électricité!S1848</f>
        <v>0</v>
      </c>
      <c r="E4763" s="24" t="str">
        <f t="shared" si="151"/>
        <v>03/18/2019 08:00:00 AM</v>
      </c>
      <c r="F4763" s="23" t="str">
        <f t="shared" si="152"/>
        <v>Mar</v>
      </c>
    </row>
    <row r="4764" spans="1:6" x14ac:dyDescent="0.4">
      <c r="A4764" s="19">
        <f>Électricité!N1849</f>
        <v>43542</v>
      </c>
      <c r="B4764" s="18">
        <f>Électricité!O1849</f>
        <v>0.375</v>
      </c>
      <c r="C4764" s="17">
        <f>Électricité!P1849</f>
        <v>0</v>
      </c>
      <c r="D4764" s="17">
        <f>Électricité!S1849</f>
        <v>0</v>
      </c>
      <c r="E4764" s="24" t="str">
        <f t="shared" si="151"/>
        <v>03/18/2019 09:00:00 AM</v>
      </c>
      <c r="F4764" s="23" t="str">
        <f t="shared" si="152"/>
        <v>Mar</v>
      </c>
    </row>
    <row r="4765" spans="1:6" x14ac:dyDescent="0.4">
      <c r="A4765" s="19">
        <f>Électricité!N1850</f>
        <v>43542</v>
      </c>
      <c r="B4765" s="18">
        <f>Électricité!O1850</f>
        <v>0.41666666666666669</v>
      </c>
      <c r="C4765" s="17">
        <f>Électricité!P1850</f>
        <v>0</v>
      </c>
      <c r="D4765" s="17">
        <f>Électricité!S1850</f>
        <v>0</v>
      </c>
      <c r="E4765" s="24" t="str">
        <f t="shared" si="151"/>
        <v>03/18/2019 10:00:00 AM</v>
      </c>
      <c r="F4765" s="23" t="str">
        <f t="shared" si="152"/>
        <v>Mar</v>
      </c>
    </row>
    <row r="4766" spans="1:6" x14ac:dyDescent="0.4">
      <c r="A4766" s="19">
        <f>Électricité!N1851</f>
        <v>43542</v>
      </c>
      <c r="B4766" s="18">
        <f>Électricité!O1851</f>
        <v>0.45833333333333337</v>
      </c>
      <c r="C4766" s="17">
        <f>Électricité!P1851</f>
        <v>0</v>
      </c>
      <c r="D4766" s="17">
        <f>Électricité!S1851</f>
        <v>0</v>
      </c>
      <c r="E4766" s="24" t="str">
        <f t="shared" si="151"/>
        <v>03/18/2019 11:00:00 AM</v>
      </c>
      <c r="F4766" s="23" t="str">
        <f t="shared" si="152"/>
        <v>Mar</v>
      </c>
    </row>
    <row r="4767" spans="1:6" x14ac:dyDescent="0.4">
      <c r="A4767" s="19">
        <f>Électricité!N1852</f>
        <v>43542</v>
      </c>
      <c r="B4767" s="18">
        <f>Électricité!O1852</f>
        <v>0.50000000000000011</v>
      </c>
      <c r="C4767" s="17">
        <f>Électricité!P1852</f>
        <v>0</v>
      </c>
      <c r="D4767" s="17">
        <f>Électricité!S1852</f>
        <v>0</v>
      </c>
      <c r="E4767" s="24" t="str">
        <f t="shared" si="151"/>
        <v>03/18/2019 12:00:00 PM</v>
      </c>
      <c r="F4767" s="23" t="str">
        <f t="shared" si="152"/>
        <v>Mar</v>
      </c>
    </row>
    <row r="4768" spans="1:6" x14ac:dyDescent="0.4">
      <c r="A4768" s="19">
        <f>Électricité!N1853</f>
        <v>43542</v>
      </c>
      <c r="B4768" s="18">
        <f>Électricité!O1853</f>
        <v>0.54166666666666674</v>
      </c>
      <c r="C4768" s="17">
        <f>Électricité!P1853</f>
        <v>0</v>
      </c>
      <c r="D4768" s="17">
        <f>Électricité!S1853</f>
        <v>0</v>
      </c>
      <c r="E4768" s="24" t="str">
        <f t="shared" si="151"/>
        <v>03/18/2019 01:00:00 PM</v>
      </c>
      <c r="F4768" s="23" t="str">
        <f t="shared" si="152"/>
        <v>Mar</v>
      </c>
    </row>
    <row r="4769" spans="1:6" x14ac:dyDescent="0.4">
      <c r="A4769" s="19">
        <f>Électricité!N1854</f>
        <v>43542</v>
      </c>
      <c r="B4769" s="18">
        <f>Électricité!O1854</f>
        <v>0.58333333333333337</v>
      </c>
      <c r="C4769" s="17">
        <f>Électricité!P1854</f>
        <v>0</v>
      </c>
      <c r="D4769" s="17">
        <f>Électricité!S1854</f>
        <v>0</v>
      </c>
      <c r="E4769" s="24" t="str">
        <f t="shared" si="151"/>
        <v>03/18/2019 02:00:00 PM</v>
      </c>
      <c r="F4769" s="23" t="str">
        <f t="shared" si="152"/>
        <v>Mar</v>
      </c>
    </row>
    <row r="4770" spans="1:6" x14ac:dyDescent="0.4">
      <c r="A4770" s="19">
        <f>Électricité!N1855</f>
        <v>43542</v>
      </c>
      <c r="B4770" s="18">
        <f>Électricité!O1855</f>
        <v>0.62500000000000011</v>
      </c>
      <c r="C4770" s="17">
        <f>Électricité!P1855</f>
        <v>0</v>
      </c>
      <c r="D4770" s="17">
        <f>Électricité!S1855</f>
        <v>0</v>
      </c>
      <c r="E4770" s="24" t="str">
        <f t="shared" si="151"/>
        <v>03/18/2019 03:00:00 PM</v>
      </c>
      <c r="F4770" s="23" t="str">
        <f t="shared" si="152"/>
        <v>Mar</v>
      </c>
    </row>
    <row r="4771" spans="1:6" x14ac:dyDescent="0.4">
      <c r="A4771" s="19">
        <f>Électricité!N1856</f>
        <v>43542</v>
      </c>
      <c r="B4771" s="18">
        <f>Électricité!O1856</f>
        <v>0.66666666666666674</v>
      </c>
      <c r="C4771" s="17">
        <f>Électricité!P1856</f>
        <v>0</v>
      </c>
      <c r="D4771" s="17">
        <f>Électricité!S1856</f>
        <v>0</v>
      </c>
      <c r="E4771" s="24" t="str">
        <f t="shared" si="151"/>
        <v>03/18/2019 04:00:00 PM</v>
      </c>
      <c r="F4771" s="23" t="str">
        <f t="shared" si="152"/>
        <v>Mar</v>
      </c>
    </row>
    <row r="4772" spans="1:6" x14ac:dyDescent="0.4">
      <c r="A4772" s="19">
        <f>Électricité!N1857</f>
        <v>43542</v>
      </c>
      <c r="B4772" s="18">
        <f>Électricité!O1857</f>
        <v>0.70833333333333337</v>
      </c>
      <c r="C4772" s="17">
        <f>Électricité!P1857</f>
        <v>0</v>
      </c>
      <c r="D4772" s="17">
        <f>Électricité!S1857</f>
        <v>0</v>
      </c>
      <c r="E4772" s="24" t="str">
        <f t="shared" si="151"/>
        <v>03/18/2019 05:00:00 PM</v>
      </c>
      <c r="F4772" s="23" t="str">
        <f t="shared" si="152"/>
        <v>Mar</v>
      </c>
    </row>
    <row r="4773" spans="1:6" x14ac:dyDescent="0.4">
      <c r="A4773" s="19">
        <f>Électricité!N1858</f>
        <v>43542</v>
      </c>
      <c r="B4773" s="18">
        <f>Électricité!O1858</f>
        <v>0.75000000000000011</v>
      </c>
      <c r="C4773" s="17">
        <f>Électricité!P1858</f>
        <v>0</v>
      </c>
      <c r="D4773" s="17">
        <f>Électricité!S1858</f>
        <v>0</v>
      </c>
      <c r="E4773" s="24" t="str">
        <f t="shared" si="151"/>
        <v>03/18/2019 06:00:00 PM</v>
      </c>
      <c r="F4773" s="23" t="str">
        <f t="shared" si="152"/>
        <v>Mar</v>
      </c>
    </row>
    <row r="4774" spans="1:6" x14ac:dyDescent="0.4">
      <c r="A4774" s="19">
        <f>Électricité!N1859</f>
        <v>43542</v>
      </c>
      <c r="B4774" s="18">
        <f>Électricité!O1859</f>
        <v>0.79166666666666674</v>
      </c>
      <c r="C4774" s="17">
        <f>Électricité!P1859</f>
        <v>0</v>
      </c>
      <c r="D4774" s="17">
        <f>Électricité!S1859</f>
        <v>0</v>
      </c>
      <c r="E4774" s="24" t="str">
        <f t="shared" si="151"/>
        <v>03/18/2019 07:00:00 PM</v>
      </c>
      <c r="F4774" s="23" t="str">
        <f t="shared" si="152"/>
        <v>Mar</v>
      </c>
    </row>
    <row r="4775" spans="1:6" x14ac:dyDescent="0.4">
      <c r="A4775" s="19">
        <f>Électricité!N1860</f>
        <v>43542</v>
      </c>
      <c r="B4775" s="18">
        <f>Électricité!O1860</f>
        <v>0.83333333333333337</v>
      </c>
      <c r="C4775" s="17">
        <f>Électricité!P1860</f>
        <v>0</v>
      </c>
      <c r="D4775" s="17">
        <f>Électricité!S1860</f>
        <v>0</v>
      </c>
      <c r="E4775" s="24" t="str">
        <f t="shared" si="151"/>
        <v>03/18/2019 08:00:00 PM</v>
      </c>
      <c r="F4775" s="23" t="str">
        <f t="shared" si="152"/>
        <v>Mar</v>
      </c>
    </row>
    <row r="4776" spans="1:6" x14ac:dyDescent="0.4">
      <c r="A4776" s="19">
        <f>Électricité!N1861</f>
        <v>43542</v>
      </c>
      <c r="B4776" s="18">
        <f>Électricité!O1861</f>
        <v>0.87500000000000011</v>
      </c>
      <c r="C4776" s="17">
        <f>Électricité!P1861</f>
        <v>0</v>
      </c>
      <c r="D4776" s="17">
        <f>Électricité!S1861</f>
        <v>0</v>
      </c>
      <c r="E4776" s="24" t="str">
        <f t="shared" si="151"/>
        <v>03/18/2019 09:00:00 PM</v>
      </c>
      <c r="F4776" s="23" t="str">
        <f t="shared" si="152"/>
        <v>Mar</v>
      </c>
    </row>
    <row r="4777" spans="1:6" x14ac:dyDescent="0.4">
      <c r="A4777" s="19">
        <f>Électricité!N1862</f>
        <v>43542</v>
      </c>
      <c r="B4777" s="18">
        <f>Électricité!O1862</f>
        <v>0.91666666666666674</v>
      </c>
      <c r="C4777" s="17">
        <f>Électricité!P1862</f>
        <v>0</v>
      </c>
      <c r="D4777" s="17">
        <f>Électricité!S1862</f>
        <v>0</v>
      </c>
      <c r="E4777" s="24" t="str">
        <f t="shared" si="151"/>
        <v>03/18/2019 10:00:00 PM</v>
      </c>
      <c r="F4777" s="23" t="str">
        <f t="shared" si="152"/>
        <v>Mar</v>
      </c>
    </row>
    <row r="4778" spans="1:6" x14ac:dyDescent="0.4">
      <c r="A4778" s="19">
        <f>Électricité!N1863</f>
        <v>43542</v>
      </c>
      <c r="B4778" s="18">
        <f>Électricité!O1863</f>
        <v>0.95833333333333337</v>
      </c>
      <c r="C4778" s="17">
        <f>Électricité!P1863</f>
        <v>0</v>
      </c>
      <c r="D4778" s="17">
        <f>Électricité!S1863</f>
        <v>0</v>
      </c>
      <c r="E4778" s="24" t="str">
        <f t="shared" si="151"/>
        <v>03/18/2019 11:00:00 PM</v>
      </c>
      <c r="F4778" s="23" t="str">
        <f t="shared" si="152"/>
        <v>Mar</v>
      </c>
    </row>
    <row r="4779" spans="1:6" x14ac:dyDescent="0.4">
      <c r="A4779" s="19">
        <f>Électricité!N1864</f>
        <v>43543</v>
      </c>
      <c r="B4779" s="18">
        <f>Électricité!O1864</f>
        <v>3.1225022567582528E-17</v>
      </c>
      <c r="C4779" s="17">
        <f>Électricité!P1864</f>
        <v>0</v>
      </c>
      <c r="D4779" s="17">
        <f>Électricité!S1864</f>
        <v>0</v>
      </c>
      <c r="E4779" s="24" t="str">
        <f t="shared" si="151"/>
        <v>03/19/2019 12:00:00 AM</v>
      </c>
      <c r="F4779" s="23" t="str">
        <f t="shared" si="152"/>
        <v>Mar</v>
      </c>
    </row>
    <row r="4780" spans="1:6" x14ac:dyDescent="0.4">
      <c r="A4780" s="19">
        <f>Électricité!N1865</f>
        <v>43543</v>
      </c>
      <c r="B4780" s="18">
        <f>Électricité!O1865</f>
        <v>4.1666666666666699E-2</v>
      </c>
      <c r="C4780" s="17">
        <f>Électricité!P1865</f>
        <v>0</v>
      </c>
      <c r="D4780" s="17">
        <f>Électricité!S1865</f>
        <v>0</v>
      </c>
      <c r="E4780" s="24" t="str">
        <f t="shared" si="151"/>
        <v>03/19/2019 01:00:00 AM</v>
      </c>
      <c r="F4780" s="23" t="str">
        <f t="shared" si="152"/>
        <v>Mar</v>
      </c>
    </row>
    <row r="4781" spans="1:6" x14ac:dyDescent="0.4">
      <c r="A4781" s="19">
        <f>Électricité!N1866</f>
        <v>43543</v>
      </c>
      <c r="B4781" s="18">
        <f>Électricité!O1866</f>
        <v>8.333333333333337E-2</v>
      </c>
      <c r="C4781" s="17">
        <f>Électricité!P1866</f>
        <v>0</v>
      </c>
      <c r="D4781" s="17">
        <f>Électricité!S1866</f>
        <v>0</v>
      </c>
      <c r="E4781" s="24" t="str">
        <f t="shared" si="151"/>
        <v>03/19/2019 02:00:00 AM</v>
      </c>
      <c r="F4781" s="23" t="str">
        <f t="shared" si="152"/>
        <v>Mar</v>
      </c>
    </row>
    <row r="4782" spans="1:6" x14ac:dyDescent="0.4">
      <c r="A4782" s="19">
        <f>Électricité!N1867</f>
        <v>43543</v>
      </c>
      <c r="B4782" s="18">
        <f>Électricité!O1867</f>
        <v>0.12500000000000006</v>
      </c>
      <c r="C4782" s="17">
        <f>Électricité!P1867</f>
        <v>0</v>
      </c>
      <c r="D4782" s="17">
        <f>Électricité!S1867</f>
        <v>0</v>
      </c>
      <c r="E4782" s="24" t="str">
        <f t="shared" si="151"/>
        <v>03/19/2019 03:00:00 AM</v>
      </c>
      <c r="F4782" s="23" t="str">
        <f t="shared" si="152"/>
        <v>Mar</v>
      </c>
    </row>
    <row r="4783" spans="1:6" x14ac:dyDescent="0.4">
      <c r="A4783" s="19">
        <f>Électricité!N1868</f>
        <v>43543</v>
      </c>
      <c r="B4783" s="18">
        <f>Électricité!O1868</f>
        <v>0.16666666666666669</v>
      </c>
      <c r="C4783" s="17">
        <f>Électricité!P1868</f>
        <v>0</v>
      </c>
      <c r="D4783" s="17">
        <f>Électricité!S1868</f>
        <v>0</v>
      </c>
      <c r="E4783" s="24" t="str">
        <f t="shared" si="151"/>
        <v>03/19/2019 04:00:00 AM</v>
      </c>
      <c r="F4783" s="23" t="str">
        <f t="shared" si="152"/>
        <v>Mar</v>
      </c>
    </row>
    <row r="4784" spans="1:6" x14ac:dyDescent="0.4">
      <c r="A4784" s="19">
        <f>Électricité!N1869</f>
        <v>43543</v>
      </c>
      <c r="B4784" s="18">
        <f>Électricité!O1869</f>
        <v>0.20833333333333337</v>
      </c>
      <c r="C4784" s="17">
        <f>Électricité!P1869</f>
        <v>0</v>
      </c>
      <c r="D4784" s="17">
        <f>Électricité!S1869</f>
        <v>0</v>
      </c>
      <c r="E4784" s="24" t="str">
        <f t="shared" si="151"/>
        <v>03/19/2019 05:00:00 AM</v>
      </c>
      <c r="F4784" s="23" t="str">
        <f t="shared" si="152"/>
        <v>Mar</v>
      </c>
    </row>
    <row r="4785" spans="1:6" x14ac:dyDescent="0.4">
      <c r="A4785" s="19">
        <f>Électricité!N1870</f>
        <v>43543</v>
      </c>
      <c r="B4785" s="18">
        <f>Électricité!O1870</f>
        <v>0.25</v>
      </c>
      <c r="C4785" s="17">
        <f>Électricité!P1870</f>
        <v>0</v>
      </c>
      <c r="D4785" s="17">
        <f>Électricité!S1870</f>
        <v>0</v>
      </c>
      <c r="E4785" s="24" t="str">
        <f t="shared" si="151"/>
        <v>03/19/2019 06:00:00 AM</v>
      </c>
      <c r="F4785" s="23" t="str">
        <f t="shared" si="152"/>
        <v>Mar</v>
      </c>
    </row>
    <row r="4786" spans="1:6" x14ac:dyDescent="0.4">
      <c r="A4786" s="19">
        <f>Électricité!N1871</f>
        <v>43543</v>
      </c>
      <c r="B4786" s="18">
        <f>Électricité!O1871</f>
        <v>0.29166666666666669</v>
      </c>
      <c r="C4786" s="17">
        <f>Électricité!P1871</f>
        <v>0</v>
      </c>
      <c r="D4786" s="17">
        <f>Électricité!S1871</f>
        <v>0</v>
      </c>
      <c r="E4786" s="24" t="str">
        <f t="shared" si="151"/>
        <v>03/19/2019 07:00:00 AM</v>
      </c>
      <c r="F4786" s="23" t="str">
        <f t="shared" si="152"/>
        <v>Mar</v>
      </c>
    </row>
    <row r="4787" spans="1:6" x14ac:dyDescent="0.4">
      <c r="A4787" s="19">
        <f>Électricité!N1872</f>
        <v>43543</v>
      </c>
      <c r="B4787" s="18">
        <f>Électricité!O1872</f>
        <v>0.33333333333333337</v>
      </c>
      <c r="C4787" s="17">
        <f>Électricité!P1872</f>
        <v>0</v>
      </c>
      <c r="D4787" s="17">
        <f>Électricité!S1872</f>
        <v>0</v>
      </c>
      <c r="E4787" s="24" t="str">
        <f t="shared" si="151"/>
        <v>03/19/2019 08:00:00 AM</v>
      </c>
      <c r="F4787" s="23" t="str">
        <f t="shared" si="152"/>
        <v>Mar</v>
      </c>
    </row>
    <row r="4788" spans="1:6" x14ac:dyDescent="0.4">
      <c r="A4788" s="19">
        <f>Électricité!N1873</f>
        <v>43543</v>
      </c>
      <c r="B4788" s="18">
        <f>Électricité!O1873</f>
        <v>0.375</v>
      </c>
      <c r="C4788" s="17">
        <f>Électricité!P1873</f>
        <v>0</v>
      </c>
      <c r="D4788" s="17">
        <f>Électricité!S1873</f>
        <v>0</v>
      </c>
      <c r="E4788" s="24" t="str">
        <f t="shared" ref="E4788:E4851" si="153">CONCATENATE(TEXT(A4788,"mm/dd/yyyy")," ",TEXT(B4788,"hh:mm:ss AM/PM"))</f>
        <v>03/19/2019 09:00:00 AM</v>
      </c>
      <c r="F4788" s="23" t="str">
        <f t="shared" si="152"/>
        <v>Mar</v>
      </c>
    </row>
    <row r="4789" spans="1:6" x14ac:dyDescent="0.4">
      <c r="A4789" s="19">
        <f>Électricité!N1874</f>
        <v>43543</v>
      </c>
      <c r="B4789" s="18">
        <f>Électricité!O1874</f>
        <v>0.41666666666666669</v>
      </c>
      <c r="C4789" s="17">
        <f>Électricité!P1874</f>
        <v>0</v>
      </c>
      <c r="D4789" s="17">
        <f>Électricité!S1874</f>
        <v>0</v>
      </c>
      <c r="E4789" s="24" t="str">
        <f t="shared" si="153"/>
        <v>03/19/2019 10:00:00 AM</v>
      </c>
      <c r="F4789" s="23" t="str">
        <f t="shared" si="152"/>
        <v>Mar</v>
      </c>
    </row>
    <row r="4790" spans="1:6" x14ac:dyDescent="0.4">
      <c r="A4790" s="19">
        <f>Électricité!N1875</f>
        <v>43543</v>
      </c>
      <c r="B4790" s="18">
        <f>Électricité!O1875</f>
        <v>0.45833333333333337</v>
      </c>
      <c r="C4790" s="17">
        <f>Électricité!P1875</f>
        <v>0</v>
      </c>
      <c r="D4790" s="17">
        <f>Électricité!S1875</f>
        <v>0</v>
      </c>
      <c r="E4790" s="24" t="str">
        <f t="shared" si="153"/>
        <v>03/19/2019 11:00:00 AM</v>
      </c>
      <c r="F4790" s="23" t="str">
        <f t="shared" si="152"/>
        <v>Mar</v>
      </c>
    </row>
    <row r="4791" spans="1:6" x14ac:dyDescent="0.4">
      <c r="A4791" s="19">
        <f>Électricité!N1876</f>
        <v>43543</v>
      </c>
      <c r="B4791" s="18">
        <f>Électricité!O1876</f>
        <v>0.50000000000000011</v>
      </c>
      <c r="C4791" s="17">
        <f>Électricité!P1876</f>
        <v>0</v>
      </c>
      <c r="D4791" s="17">
        <f>Électricité!S1876</f>
        <v>0</v>
      </c>
      <c r="E4791" s="24" t="str">
        <f t="shared" si="153"/>
        <v>03/19/2019 12:00:00 PM</v>
      </c>
      <c r="F4791" s="23" t="str">
        <f t="shared" si="152"/>
        <v>Mar</v>
      </c>
    </row>
    <row r="4792" spans="1:6" x14ac:dyDescent="0.4">
      <c r="A4792" s="19">
        <f>Électricité!N1877</f>
        <v>43543</v>
      </c>
      <c r="B4792" s="18">
        <f>Électricité!O1877</f>
        <v>0.54166666666666674</v>
      </c>
      <c r="C4792" s="17">
        <f>Électricité!P1877</f>
        <v>0</v>
      </c>
      <c r="D4792" s="17">
        <f>Électricité!S1877</f>
        <v>0</v>
      </c>
      <c r="E4792" s="24" t="str">
        <f t="shared" si="153"/>
        <v>03/19/2019 01:00:00 PM</v>
      </c>
      <c r="F4792" s="23" t="str">
        <f t="shared" si="152"/>
        <v>Mar</v>
      </c>
    </row>
    <row r="4793" spans="1:6" x14ac:dyDescent="0.4">
      <c r="A4793" s="19">
        <f>Électricité!N1878</f>
        <v>43543</v>
      </c>
      <c r="B4793" s="18">
        <f>Électricité!O1878</f>
        <v>0.58333333333333337</v>
      </c>
      <c r="C4793" s="17">
        <f>Électricité!P1878</f>
        <v>0</v>
      </c>
      <c r="D4793" s="17">
        <f>Électricité!S1878</f>
        <v>0</v>
      </c>
      <c r="E4793" s="24" t="str">
        <f t="shared" si="153"/>
        <v>03/19/2019 02:00:00 PM</v>
      </c>
      <c r="F4793" s="23" t="str">
        <f t="shared" si="152"/>
        <v>Mar</v>
      </c>
    </row>
    <row r="4794" spans="1:6" x14ac:dyDescent="0.4">
      <c r="A4794" s="19">
        <f>Électricité!N1879</f>
        <v>43543</v>
      </c>
      <c r="B4794" s="18">
        <f>Électricité!O1879</f>
        <v>0.62500000000000011</v>
      </c>
      <c r="C4794" s="17">
        <f>Électricité!P1879</f>
        <v>0</v>
      </c>
      <c r="D4794" s="17">
        <f>Électricité!S1879</f>
        <v>0</v>
      </c>
      <c r="E4794" s="24" t="str">
        <f t="shared" si="153"/>
        <v>03/19/2019 03:00:00 PM</v>
      </c>
      <c r="F4794" s="23" t="str">
        <f t="shared" si="152"/>
        <v>Mar</v>
      </c>
    </row>
    <row r="4795" spans="1:6" x14ac:dyDescent="0.4">
      <c r="A4795" s="19">
        <f>Électricité!N1880</f>
        <v>43543</v>
      </c>
      <c r="B4795" s="18">
        <f>Électricité!O1880</f>
        <v>0.66666666666666674</v>
      </c>
      <c r="C4795" s="17">
        <f>Électricité!P1880</f>
        <v>0</v>
      </c>
      <c r="D4795" s="17">
        <f>Électricité!S1880</f>
        <v>0</v>
      </c>
      <c r="E4795" s="24" t="str">
        <f t="shared" si="153"/>
        <v>03/19/2019 04:00:00 PM</v>
      </c>
      <c r="F4795" s="23" t="str">
        <f t="shared" si="152"/>
        <v>Mar</v>
      </c>
    </row>
    <row r="4796" spans="1:6" x14ac:dyDescent="0.4">
      <c r="A4796" s="19">
        <f>Électricité!N1881</f>
        <v>43543</v>
      </c>
      <c r="B4796" s="18">
        <f>Électricité!O1881</f>
        <v>0.70833333333333337</v>
      </c>
      <c r="C4796" s="17">
        <f>Électricité!P1881</f>
        <v>0</v>
      </c>
      <c r="D4796" s="17">
        <f>Électricité!S1881</f>
        <v>0</v>
      </c>
      <c r="E4796" s="24" t="str">
        <f t="shared" si="153"/>
        <v>03/19/2019 05:00:00 PM</v>
      </c>
      <c r="F4796" s="23" t="str">
        <f t="shared" si="152"/>
        <v>Mar</v>
      </c>
    </row>
    <row r="4797" spans="1:6" x14ac:dyDescent="0.4">
      <c r="A4797" s="19">
        <f>Électricité!N1882</f>
        <v>43543</v>
      </c>
      <c r="B4797" s="18">
        <f>Électricité!O1882</f>
        <v>0.75000000000000011</v>
      </c>
      <c r="C4797" s="17">
        <f>Électricité!P1882</f>
        <v>0</v>
      </c>
      <c r="D4797" s="17">
        <f>Électricité!S1882</f>
        <v>0</v>
      </c>
      <c r="E4797" s="24" t="str">
        <f t="shared" si="153"/>
        <v>03/19/2019 06:00:00 PM</v>
      </c>
      <c r="F4797" s="23" t="str">
        <f t="shared" si="152"/>
        <v>Mar</v>
      </c>
    </row>
    <row r="4798" spans="1:6" x14ac:dyDescent="0.4">
      <c r="A4798" s="19">
        <f>Électricité!N1883</f>
        <v>43543</v>
      </c>
      <c r="B4798" s="18">
        <f>Électricité!O1883</f>
        <v>0.79166666666666674</v>
      </c>
      <c r="C4798" s="17">
        <f>Électricité!P1883</f>
        <v>0</v>
      </c>
      <c r="D4798" s="17">
        <f>Électricité!S1883</f>
        <v>0</v>
      </c>
      <c r="E4798" s="24" t="str">
        <f t="shared" si="153"/>
        <v>03/19/2019 07:00:00 PM</v>
      </c>
      <c r="F4798" s="23" t="str">
        <f t="shared" si="152"/>
        <v>Mar</v>
      </c>
    </row>
    <row r="4799" spans="1:6" x14ac:dyDescent="0.4">
      <c r="A4799" s="19">
        <f>Électricité!N1884</f>
        <v>43543</v>
      </c>
      <c r="B4799" s="18">
        <f>Électricité!O1884</f>
        <v>0.83333333333333337</v>
      </c>
      <c r="C4799" s="17">
        <f>Électricité!P1884</f>
        <v>0</v>
      </c>
      <c r="D4799" s="17">
        <f>Électricité!S1884</f>
        <v>0</v>
      </c>
      <c r="E4799" s="24" t="str">
        <f t="shared" si="153"/>
        <v>03/19/2019 08:00:00 PM</v>
      </c>
      <c r="F4799" s="23" t="str">
        <f t="shared" si="152"/>
        <v>Mar</v>
      </c>
    </row>
    <row r="4800" spans="1:6" x14ac:dyDescent="0.4">
      <c r="A4800" s="19">
        <f>Électricité!N1885</f>
        <v>43543</v>
      </c>
      <c r="B4800" s="18">
        <f>Électricité!O1885</f>
        <v>0.87500000000000011</v>
      </c>
      <c r="C4800" s="17">
        <f>Électricité!P1885</f>
        <v>0</v>
      </c>
      <c r="D4800" s="17">
        <f>Électricité!S1885</f>
        <v>0</v>
      </c>
      <c r="E4800" s="24" t="str">
        <f t="shared" si="153"/>
        <v>03/19/2019 09:00:00 PM</v>
      </c>
      <c r="F4800" s="23" t="str">
        <f t="shared" si="152"/>
        <v>Mar</v>
      </c>
    </row>
    <row r="4801" spans="1:6" x14ac:dyDescent="0.4">
      <c r="A4801" s="19">
        <f>Électricité!N1886</f>
        <v>43543</v>
      </c>
      <c r="B4801" s="18">
        <f>Électricité!O1886</f>
        <v>0.91666666666666674</v>
      </c>
      <c r="C4801" s="17">
        <f>Électricité!P1886</f>
        <v>0</v>
      </c>
      <c r="D4801" s="17">
        <f>Électricité!S1886</f>
        <v>0</v>
      </c>
      <c r="E4801" s="24" t="str">
        <f t="shared" si="153"/>
        <v>03/19/2019 10:00:00 PM</v>
      </c>
      <c r="F4801" s="23" t="str">
        <f t="shared" si="152"/>
        <v>Mar</v>
      </c>
    </row>
    <row r="4802" spans="1:6" x14ac:dyDescent="0.4">
      <c r="A4802" s="19">
        <f>Électricité!N1887</f>
        <v>43543</v>
      </c>
      <c r="B4802" s="18">
        <f>Électricité!O1887</f>
        <v>0.95833333333333337</v>
      </c>
      <c r="C4802" s="17">
        <f>Électricité!P1887</f>
        <v>0</v>
      </c>
      <c r="D4802" s="17">
        <f>Électricité!S1887</f>
        <v>0</v>
      </c>
      <c r="E4802" s="24" t="str">
        <f t="shared" si="153"/>
        <v>03/19/2019 11:00:00 PM</v>
      </c>
      <c r="F4802" s="23" t="str">
        <f t="shared" si="152"/>
        <v>Mar</v>
      </c>
    </row>
    <row r="4803" spans="1:6" x14ac:dyDescent="0.4">
      <c r="A4803" s="19">
        <f>Électricité!N1888</f>
        <v>43544</v>
      </c>
      <c r="B4803" s="18">
        <f>Électricité!O1888</f>
        <v>3.1225022567582528E-17</v>
      </c>
      <c r="C4803" s="17">
        <f>Électricité!P1888</f>
        <v>0</v>
      </c>
      <c r="D4803" s="17">
        <f>Électricité!S1888</f>
        <v>0</v>
      </c>
      <c r="E4803" s="24" t="str">
        <f t="shared" si="153"/>
        <v>03/20/2019 12:00:00 AM</v>
      </c>
      <c r="F4803" s="23" t="str">
        <f t="shared" ref="F4803:F4866" si="154">TEXT(A4803,"mmm")</f>
        <v>Mar</v>
      </c>
    </row>
    <row r="4804" spans="1:6" x14ac:dyDescent="0.4">
      <c r="A4804" s="19">
        <f>Électricité!N1889</f>
        <v>43544</v>
      </c>
      <c r="B4804" s="18">
        <f>Électricité!O1889</f>
        <v>4.1666666666666699E-2</v>
      </c>
      <c r="C4804" s="17">
        <f>Électricité!P1889</f>
        <v>0</v>
      </c>
      <c r="D4804" s="17">
        <f>Électricité!S1889</f>
        <v>0</v>
      </c>
      <c r="E4804" s="24" t="str">
        <f t="shared" si="153"/>
        <v>03/20/2019 01:00:00 AM</v>
      </c>
      <c r="F4804" s="23" t="str">
        <f t="shared" si="154"/>
        <v>Mar</v>
      </c>
    </row>
    <row r="4805" spans="1:6" x14ac:dyDescent="0.4">
      <c r="A4805" s="19">
        <f>Électricité!N1890</f>
        <v>43544</v>
      </c>
      <c r="B4805" s="18">
        <f>Électricité!O1890</f>
        <v>8.333333333333337E-2</v>
      </c>
      <c r="C4805" s="17">
        <f>Électricité!P1890</f>
        <v>0</v>
      </c>
      <c r="D4805" s="17">
        <f>Électricité!S1890</f>
        <v>0</v>
      </c>
      <c r="E4805" s="24" t="str">
        <f t="shared" si="153"/>
        <v>03/20/2019 02:00:00 AM</v>
      </c>
      <c r="F4805" s="23" t="str">
        <f t="shared" si="154"/>
        <v>Mar</v>
      </c>
    </row>
    <row r="4806" spans="1:6" x14ac:dyDescent="0.4">
      <c r="A4806" s="19">
        <f>Électricité!N1891</f>
        <v>43544</v>
      </c>
      <c r="B4806" s="18">
        <f>Électricité!O1891</f>
        <v>0.12500000000000006</v>
      </c>
      <c r="C4806" s="17">
        <f>Électricité!P1891</f>
        <v>0</v>
      </c>
      <c r="D4806" s="17">
        <f>Électricité!S1891</f>
        <v>0</v>
      </c>
      <c r="E4806" s="24" t="str">
        <f t="shared" si="153"/>
        <v>03/20/2019 03:00:00 AM</v>
      </c>
      <c r="F4806" s="23" t="str">
        <f t="shared" si="154"/>
        <v>Mar</v>
      </c>
    </row>
    <row r="4807" spans="1:6" x14ac:dyDescent="0.4">
      <c r="A4807" s="19">
        <f>Électricité!N1892</f>
        <v>43544</v>
      </c>
      <c r="B4807" s="18">
        <f>Électricité!O1892</f>
        <v>0.16666666666666669</v>
      </c>
      <c r="C4807" s="17">
        <f>Électricité!P1892</f>
        <v>0</v>
      </c>
      <c r="D4807" s="17">
        <f>Électricité!S1892</f>
        <v>0</v>
      </c>
      <c r="E4807" s="24" t="str">
        <f t="shared" si="153"/>
        <v>03/20/2019 04:00:00 AM</v>
      </c>
      <c r="F4807" s="23" t="str">
        <f t="shared" si="154"/>
        <v>Mar</v>
      </c>
    </row>
    <row r="4808" spans="1:6" x14ac:dyDescent="0.4">
      <c r="A4808" s="19">
        <f>Électricité!N1893</f>
        <v>43544</v>
      </c>
      <c r="B4808" s="18">
        <f>Électricité!O1893</f>
        <v>0.20833333333333337</v>
      </c>
      <c r="C4808" s="17">
        <f>Électricité!P1893</f>
        <v>0</v>
      </c>
      <c r="D4808" s="17">
        <f>Électricité!S1893</f>
        <v>0</v>
      </c>
      <c r="E4808" s="24" t="str">
        <f t="shared" si="153"/>
        <v>03/20/2019 05:00:00 AM</v>
      </c>
      <c r="F4808" s="23" t="str">
        <f t="shared" si="154"/>
        <v>Mar</v>
      </c>
    </row>
    <row r="4809" spans="1:6" x14ac:dyDescent="0.4">
      <c r="A4809" s="19">
        <f>Électricité!N1894</f>
        <v>43544</v>
      </c>
      <c r="B4809" s="18">
        <f>Électricité!O1894</f>
        <v>0.25</v>
      </c>
      <c r="C4809" s="17">
        <f>Électricité!P1894</f>
        <v>0</v>
      </c>
      <c r="D4809" s="17">
        <f>Électricité!S1894</f>
        <v>0</v>
      </c>
      <c r="E4809" s="24" t="str">
        <f t="shared" si="153"/>
        <v>03/20/2019 06:00:00 AM</v>
      </c>
      <c r="F4809" s="23" t="str">
        <f t="shared" si="154"/>
        <v>Mar</v>
      </c>
    </row>
    <row r="4810" spans="1:6" x14ac:dyDescent="0.4">
      <c r="A4810" s="19">
        <f>Électricité!N1895</f>
        <v>43544</v>
      </c>
      <c r="B4810" s="18">
        <f>Électricité!O1895</f>
        <v>0.29166666666666669</v>
      </c>
      <c r="C4810" s="17">
        <f>Électricité!P1895</f>
        <v>0</v>
      </c>
      <c r="D4810" s="17">
        <f>Électricité!S1895</f>
        <v>0</v>
      </c>
      <c r="E4810" s="24" t="str">
        <f t="shared" si="153"/>
        <v>03/20/2019 07:00:00 AM</v>
      </c>
      <c r="F4810" s="23" t="str">
        <f t="shared" si="154"/>
        <v>Mar</v>
      </c>
    </row>
    <row r="4811" spans="1:6" x14ac:dyDescent="0.4">
      <c r="A4811" s="19">
        <f>Électricité!N1896</f>
        <v>43544</v>
      </c>
      <c r="B4811" s="18">
        <f>Électricité!O1896</f>
        <v>0.33333333333333337</v>
      </c>
      <c r="C4811" s="17">
        <f>Électricité!P1896</f>
        <v>0</v>
      </c>
      <c r="D4811" s="17">
        <f>Électricité!S1896</f>
        <v>0</v>
      </c>
      <c r="E4811" s="24" t="str">
        <f t="shared" si="153"/>
        <v>03/20/2019 08:00:00 AM</v>
      </c>
      <c r="F4811" s="23" t="str">
        <f t="shared" si="154"/>
        <v>Mar</v>
      </c>
    </row>
    <row r="4812" spans="1:6" x14ac:dyDescent="0.4">
      <c r="A4812" s="19">
        <f>Électricité!N1897</f>
        <v>43544</v>
      </c>
      <c r="B4812" s="18">
        <f>Électricité!O1897</f>
        <v>0.375</v>
      </c>
      <c r="C4812" s="17">
        <f>Électricité!P1897</f>
        <v>0</v>
      </c>
      <c r="D4812" s="17">
        <f>Électricité!S1897</f>
        <v>0</v>
      </c>
      <c r="E4812" s="24" t="str">
        <f t="shared" si="153"/>
        <v>03/20/2019 09:00:00 AM</v>
      </c>
      <c r="F4812" s="23" t="str">
        <f t="shared" si="154"/>
        <v>Mar</v>
      </c>
    </row>
    <row r="4813" spans="1:6" x14ac:dyDescent="0.4">
      <c r="A4813" s="19">
        <f>Électricité!N1898</f>
        <v>43544</v>
      </c>
      <c r="B4813" s="18">
        <f>Électricité!O1898</f>
        <v>0.41666666666666669</v>
      </c>
      <c r="C4813" s="17">
        <f>Électricité!P1898</f>
        <v>0</v>
      </c>
      <c r="D4813" s="17">
        <f>Électricité!S1898</f>
        <v>0</v>
      </c>
      <c r="E4813" s="24" t="str">
        <f t="shared" si="153"/>
        <v>03/20/2019 10:00:00 AM</v>
      </c>
      <c r="F4813" s="23" t="str">
        <f t="shared" si="154"/>
        <v>Mar</v>
      </c>
    </row>
    <row r="4814" spans="1:6" x14ac:dyDescent="0.4">
      <c r="A4814" s="19">
        <f>Électricité!N1899</f>
        <v>43544</v>
      </c>
      <c r="B4814" s="18">
        <f>Électricité!O1899</f>
        <v>0.45833333333333337</v>
      </c>
      <c r="C4814" s="17">
        <f>Électricité!P1899</f>
        <v>0</v>
      </c>
      <c r="D4814" s="17">
        <f>Électricité!S1899</f>
        <v>0</v>
      </c>
      <c r="E4814" s="24" t="str">
        <f t="shared" si="153"/>
        <v>03/20/2019 11:00:00 AM</v>
      </c>
      <c r="F4814" s="23" t="str">
        <f t="shared" si="154"/>
        <v>Mar</v>
      </c>
    </row>
    <row r="4815" spans="1:6" x14ac:dyDescent="0.4">
      <c r="A4815" s="19">
        <f>Électricité!N1900</f>
        <v>43544</v>
      </c>
      <c r="B4815" s="18">
        <f>Électricité!O1900</f>
        <v>0.50000000000000011</v>
      </c>
      <c r="C4815" s="17">
        <f>Électricité!P1900</f>
        <v>0</v>
      </c>
      <c r="D4815" s="17">
        <f>Électricité!S1900</f>
        <v>0</v>
      </c>
      <c r="E4815" s="24" t="str">
        <f t="shared" si="153"/>
        <v>03/20/2019 12:00:00 PM</v>
      </c>
      <c r="F4815" s="23" t="str">
        <f t="shared" si="154"/>
        <v>Mar</v>
      </c>
    </row>
    <row r="4816" spans="1:6" x14ac:dyDescent="0.4">
      <c r="A4816" s="19">
        <f>Électricité!N1901</f>
        <v>43544</v>
      </c>
      <c r="B4816" s="18">
        <f>Électricité!O1901</f>
        <v>0.54166666666666674</v>
      </c>
      <c r="C4816" s="17">
        <f>Électricité!P1901</f>
        <v>0</v>
      </c>
      <c r="D4816" s="17">
        <f>Électricité!S1901</f>
        <v>0</v>
      </c>
      <c r="E4816" s="24" t="str">
        <f t="shared" si="153"/>
        <v>03/20/2019 01:00:00 PM</v>
      </c>
      <c r="F4816" s="23" t="str">
        <f t="shared" si="154"/>
        <v>Mar</v>
      </c>
    </row>
    <row r="4817" spans="1:6" x14ac:dyDescent="0.4">
      <c r="A4817" s="19">
        <f>Électricité!N1902</f>
        <v>43544</v>
      </c>
      <c r="B4817" s="18">
        <f>Électricité!O1902</f>
        <v>0.58333333333333337</v>
      </c>
      <c r="C4817" s="17">
        <f>Électricité!P1902</f>
        <v>0</v>
      </c>
      <c r="D4817" s="17">
        <f>Électricité!S1902</f>
        <v>0</v>
      </c>
      <c r="E4817" s="24" t="str">
        <f t="shared" si="153"/>
        <v>03/20/2019 02:00:00 PM</v>
      </c>
      <c r="F4817" s="23" t="str">
        <f t="shared" si="154"/>
        <v>Mar</v>
      </c>
    </row>
    <row r="4818" spans="1:6" x14ac:dyDescent="0.4">
      <c r="A4818" s="19">
        <f>Électricité!N1903</f>
        <v>43544</v>
      </c>
      <c r="B4818" s="18">
        <f>Électricité!O1903</f>
        <v>0.62500000000000011</v>
      </c>
      <c r="C4818" s="17">
        <f>Électricité!P1903</f>
        <v>0</v>
      </c>
      <c r="D4818" s="17">
        <f>Électricité!S1903</f>
        <v>0</v>
      </c>
      <c r="E4818" s="24" t="str">
        <f t="shared" si="153"/>
        <v>03/20/2019 03:00:00 PM</v>
      </c>
      <c r="F4818" s="23" t="str">
        <f t="shared" si="154"/>
        <v>Mar</v>
      </c>
    </row>
    <row r="4819" spans="1:6" x14ac:dyDescent="0.4">
      <c r="A4819" s="19">
        <f>Électricité!N1904</f>
        <v>43544</v>
      </c>
      <c r="B4819" s="18">
        <f>Électricité!O1904</f>
        <v>0.66666666666666674</v>
      </c>
      <c r="C4819" s="17">
        <f>Électricité!P1904</f>
        <v>0</v>
      </c>
      <c r="D4819" s="17">
        <f>Électricité!S1904</f>
        <v>0</v>
      </c>
      <c r="E4819" s="24" t="str">
        <f t="shared" si="153"/>
        <v>03/20/2019 04:00:00 PM</v>
      </c>
      <c r="F4819" s="23" t="str">
        <f t="shared" si="154"/>
        <v>Mar</v>
      </c>
    </row>
    <row r="4820" spans="1:6" x14ac:dyDescent="0.4">
      <c r="A4820" s="19">
        <f>Électricité!N1905</f>
        <v>43544</v>
      </c>
      <c r="B4820" s="18">
        <f>Électricité!O1905</f>
        <v>0.70833333333333337</v>
      </c>
      <c r="C4820" s="17">
        <f>Électricité!P1905</f>
        <v>0</v>
      </c>
      <c r="D4820" s="17">
        <f>Électricité!S1905</f>
        <v>0</v>
      </c>
      <c r="E4820" s="24" t="str">
        <f t="shared" si="153"/>
        <v>03/20/2019 05:00:00 PM</v>
      </c>
      <c r="F4820" s="23" t="str">
        <f t="shared" si="154"/>
        <v>Mar</v>
      </c>
    </row>
    <row r="4821" spans="1:6" x14ac:dyDescent="0.4">
      <c r="A4821" s="19">
        <f>Électricité!N1906</f>
        <v>43544</v>
      </c>
      <c r="B4821" s="18">
        <f>Électricité!O1906</f>
        <v>0.75000000000000011</v>
      </c>
      <c r="C4821" s="17">
        <f>Électricité!P1906</f>
        <v>0</v>
      </c>
      <c r="D4821" s="17">
        <f>Électricité!S1906</f>
        <v>0</v>
      </c>
      <c r="E4821" s="24" t="str">
        <f t="shared" si="153"/>
        <v>03/20/2019 06:00:00 PM</v>
      </c>
      <c r="F4821" s="23" t="str">
        <f t="shared" si="154"/>
        <v>Mar</v>
      </c>
    </row>
    <row r="4822" spans="1:6" x14ac:dyDescent="0.4">
      <c r="A4822" s="19">
        <f>Électricité!N1907</f>
        <v>43544</v>
      </c>
      <c r="B4822" s="18">
        <f>Électricité!O1907</f>
        <v>0.79166666666666674</v>
      </c>
      <c r="C4822" s="17">
        <f>Électricité!P1907</f>
        <v>0</v>
      </c>
      <c r="D4822" s="17">
        <f>Électricité!S1907</f>
        <v>0</v>
      </c>
      <c r="E4822" s="24" t="str">
        <f t="shared" si="153"/>
        <v>03/20/2019 07:00:00 PM</v>
      </c>
      <c r="F4822" s="23" t="str">
        <f t="shared" si="154"/>
        <v>Mar</v>
      </c>
    </row>
    <row r="4823" spans="1:6" x14ac:dyDescent="0.4">
      <c r="A4823" s="19">
        <f>Électricité!N1908</f>
        <v>43544</v>
      </c>
      <c r="B4823" s="18">
        <f>Électricité!O1908</f>
        <v>0.83333333333333337</v>
      </c>
      <c r="C4823" s="17">
        <f>Électricité!P1908</f>
        <v>0</v>
      </c>
      <c r="D4823" s="17">
        <f>Électricité!S1908</f>
        <v>0</v>
      </c>
      <c r="E4823" s="24" t="str">
        <f t="shared" si="153"/>
        <v>03/20/2019 08:00:00 PM</v>
      </c>
      <c r="F4823" s="23" t="str">
        <f t="shared" si="154"/>
        <v>Mar</v>
      </c>
    </row>
    <row r="4824" spans="1:6" x14ac:dyDescent="0.4">
      <c r="A4824" s="19">
        <f>Électricité!N1909</f>
        <v>43544</v>
      </c>
      <c r="B4824" s="18">
        <f>Électricité!O1909</f>
        <v>0.87500000000000011</v>
      </c>
      <c r="C4824" s="17">
        <f>Électricité!P1909</f>
        <v>0</v>
      </c>
      <c r="D4824" s="17">
        <f>Électricité!S1909</f>
        <v>0</v>
      </c>
      <c r="E4824" s="24" t="str">
        <f t="shared" si="153"/>
        <v>03/20/2019 09:00:00 PM</v>
      </c>
      <c r="F4824" s="23" t="str">
        <f t="shared" si="154"/>
        <v>Mar</v>
      </c>
    </row>
    <row r="4825" spans="1:6" x14ac:dyDescent="0.4">
      <c r="A4825" s="19">
        <f>Électricité!N1910</f>
        <v>43544</v>
      </c>
      <c r="B4825" s="18">
        <f>Électricité!O1910</f>
        <v>0.91666666666666674</v>
      </c>
      <c r="C4825" s="17">
        <f>Électricité!P1910</f>
        <v>0</v>
      </c>
      <c r="D4825" s="17">
        <f>Électricité!S1910</f>
        <v>0</v>
      </c>
      <c r="E4825" s="24" t="str">
        <f t="shared" si="153"/>
        <v>03/20/2019 10:00:00 PM</v>
      </c>
      <c r="F4825" s="23" t="str">
        <f t="shared" si="154"/>
        <v>Mar</v>
      </c>
    </row>
    <row r="4826" spans="1:6" x14ac:dyDescent="0.4">
      <c r="A4826" s="19">
        <f>Électricité!N1911</f>
        <v>43544</v>
      </c>
      <c r="B4826" s="18">
        <f>Électricité!O1911</f>
        <v>0.95833333333333337</v>
      </c>
      <c r="C4826" s="17">
        <f>Électricité!P1911</f>
        <v>0</v>
      </c>
      <c r="D4826" s="17">
        <f>Électricité!S1911</f>
        <v>0</v>
      </c>
      <c r="E4826" s="24" t="str">
        <f t="shared" si="153"/>
        <v>03/20/2019 11:00:00 PM</v>
      </c>
      <c r="F4826" s="23" t="str">
        <f t="shared" si="154"/>
        <v>Mar</v>
      </c>
    </row>
    <row r="4827" spans="1:6" x14ac:dyDescent="0.4">
      <c r="A4827" s="19">
        <f>Électricité!N1912</f>
        <v>43545</v>
      </c>
      <c r="B4827" s="18">
        <f>Électricité!O1912</f>
        <v>3.1225022567582528E-17</v>
      </c>
      <c r="C4827" s="17">
        <f>Électricité!P1912</f>
        <v>0</v>
      </c>
      <c r="D4827" s="17">
        <f>Électricité!S1912</f>
        <v>0</v>
      </c>
      <c r="E4827" s="24" t="str">
        <f t="shared" si="153"/>
        <v>03/21/2019 12:00:00 AM</v>
      </c>
      <c r="F4827" s="23" t="str">
        <f t="shared" si="154"/>
        <v>Mar</v>
      </c>
    </row>
    <row r="4828" spans="1:6" x14ac:dyDescent="0.4">
      <c r="A4828" s="19">
        <f>Électricité!N1913</f>
        <v>43545</v>
      </c>
      <c r="B4828" s="18">
        <f>Électricité!O1913</f>
        <v>4.1666666666666699E-2</v>
      </c>
      <c r="C4828" s="17">
        <f>Électricité!P1913</f>
        <v>0</v>
      </c>
      <c r="D4828" s="17">
        <f>Électricité!S1913</f>
        <v>0</v>
      </c>
      <c r="E4828" s="24" t="str">
        <f t="shared" si="153"/>
        <v>03/21/2019 01:00:00 AM</v>
      </c>
      <c r="F4828" s="23" t="str">
        <f t="shared" si="154"/>
        <v>Mar</v>
      </c>
    </row>
    <row r="4829" spans="1:6" x14ac:dyDescent="0.4">
      <c r="A4829" s="19">
        <f>Électricité!N1914</f>
        <v>43545</v>
      </c>
      <c r="B4829" s="18">
        <f>Électricité!O1914</f>
        <v>8.333333333333337E-2</v>
      </c>
      <c r="C4829" s="17">
        <f>Électricité!P1914</f>
        <v>0</v>
      </c>
      <c r="D4829" s="17">
        <f>Électricité!S1914</f>
        <v>0</v>
      </c>
      <c r="E4829" s="24" t="str">
        <f t="shared" si="153"/>
        <v>03/21/2019 02:00:00 AM</v>
      </c>
      <c r="F4829" s="23" t="str">
        <f t="shared" si="154"/>
        <v>Mar</v>
      </c>
    </row>
    <row r="4830" spans="1:6" x14ac:dyDescent="0.4">
      <c r="A4830" s="19">
        <f>Électricité!N1915</f>
        <v>43545</v>
      </c>
      <c r="B4830" s="18">
        <f>Électricité!O1915</f>
        <v>0.12500000000000006</v>
      </c>
      <c r="C4830" s="17">
        <f>Électricité!P1915</f>
        <v>0</v>
      </c>
      <c r="D4830" s="17">
        <f>Électricité!S1915</f>
        <v>0</v>
      </c>
      <c r="E4830" s="24" t="str">
        <f t="shared" si="153"/>
        <v>03/21/2019 03:00:00 AM</v>
      </c>
      <c r="F4830" s="23" t="str">
        <f t="shared" si="154"/>
        <v>Mar</v>
      </c>
    </row>
    <row r="4831" spans="1:6" x14ac:dyDescent="0.4">
      <c r="A4831" s="19">
        <f>Électricité!N1916</f>
        <v>43545</v>
      </c>
      <c r="B4831" s="18">
        <f>Électricité!O1916</f>
        <v>0.16666666666666669</v>
      </c>
      <c r="C4831" s="17">
        <f>Électricité!P1916</f>
        <v>0</v>
      </c>
      <c r="D4831" s="17">
        <f>Électricité!S1916</f>
        <v>0</v>
      </c>
      <c r="E4831" s="24" t="str">
        <f t="shared" si="153"/>
        <v>03/21/2019 04:00:00 AM</v>
      </c>
      <c r="F4831" s="23" t="str">
        <f t="shared" si="154"/>
        <v>Mar</v>
      </c>
    </row>
    <row r="4832" spans="1:6" x14ac:dyDescent="0.4">
      <c r="A4832" s="19">
        <f>Électricité!N1917</f>
        <v>43545</v>
      </c>
      <c r="B4832" s="18">
        <f>Électricité!O1917</f>
        <v>0.20833333333333337</v>
      </c>
      <c r="C4832" s="17">
        <f>Électricité!P1917</f>
        <v>0</v>
      </c>
      <c r="D4832" s="17">
        <f>Électricité!S1917</f>
        <v>0</v>
      </c>
      <c r="E4832" s="24" t="str">
        <f t="shared" si="153"/>
        <v>03/21/2019 05:00:00 AM</v>
      </c>
      <c r="F4832" s="23" t="str">
        <f t="shared" si="154"/>
        <v>Mar</v>
      </c>
    </row>
    <row r="4833" spans="1:6" x14ac:dyDescent="0.4">
      <c r="A4833" s="19">
        <f>Électricité!N1918</f>
        <v>43545</v>
      </c>
      <c r="B4833" s="18">
        <f>Électricité!O1918</f>
        <v>0.25</v>
      </c>
      <c r="C4833" s="17">
        <f>Électricité!P1918</f>
        <v>0</v>
      </c>
      <c r="D4833" s="17">
        <f>Électricité!S1918</f>
        <v>0</v>
      </c>
      <c r="E4833" s="24" t="str">
        <f t="shared" si="153"/>
        <v>03/21/2019 06:00:00 AM</v>
      </c>
      <c r="F4833" s="23" t="str">
        <f t="shared" si="154"/>
        <v>Mar</v>
      </c>
    </row>
    <row r="4834" spans="1:6" x14ac:dyDescent="0.4">
      <c r="A4834" s="19">
        <f>Électricité!N1919</f>
        <v>43545</v>
      </c>
      <c r="B4834" s="18">
        <f>Électricité!O1919</f>
        <v>0.29166666666666669</v>
      </c>
      <c r="C4834" s="17">
        <f>Électricité!P1919</f>
        <v>0</v>
      </c>
      <c r="D4834" s="17">
        <f>Électricité!S1919</f>
        <v>0</v>
      </c>
      <c r="E4834" s="24" t="str">
        <f t="shared" si="153"/>
        <v>03/21/2019 07:00:00 AM</v>
      </c>
      <c r="F4834" s="23" t="str">
        <f t="shared" si="154"/>
        <v>Mar</v>
      </c>
    </row>
    <row r="4835" spans="1:6" x14ac:dyDescent="0.4">
      <c r="A4835" s="19">
        <f>Électricité!N1920</f>
        <v>43545</v>
      </c>
      <c r="B4835" s="18">
        <f>Électricité!O1920</f>
        <v>0.33333333333333337</v>
      </c>
      <c r="C4835" s="17">
        <f>Électricité!P1920</f>
        <v>0</v>
      </c>
      <c r="D4835" s="17">
        <f>Électricité!S1920</f>
        <v>0</v>
      </c>
      <c r="E4835" s="24" t="str">
        <f t="shared" si="153"/>
        <v>03/21/2019 08:00:00 AM</v>
      </c>
      <c r="F4835" s="23" t="str">
        <f t="shared" si="154"/>
        <v>Mar</v>
      </c>
    </row>
    <row r="4836" spans="1:6" x14ac:dyDescent="0.4">
      <c r="A4836" s="19">
        <f>Électricité!N1921</f>
        <v>43545</v>
      </c>
      <c r="B4836" s="18">
        <f>Électricité!O1921</f>
        <v>0.375</v>
      </c>
      <c r="C4836" s="17">
        <f>Électricité!P1921</f>
        <v>0</v>
      </c>
      <c r="D4836" s="17">
        <f>Électricité!S1921</f>
        <v>0</v>
      </c>
      <c r="E4836" s="24" t="str">
        <f t="shared" si="153"/>
        <v>03/21/2019 09:00:00 AM</v>
      </c>
      <c r="F4836" s="23" t="str">
        <f t="shared" si="154"/>
        <v>Mar</v>
      </c>
    </row>
    <row r="4837" spans="1:6" x14ac:dyDescent="0.4">
      <c r="A4837" s="19">
        <f>Électricité!N1922</f>
        <v>43545</v>
      </c>
      <c r="B4837" s="18">
        <f>Électricité!O1922</f>
        <v>0.41666666666666669</v>
      </c>
      <c r="C4837" s="17">
        <f>Électricité!P1922</f>
        <v>0</v>
      </c>
      <c r="D4837" s="17">
        <f>Électricité!S1922</f>
        <v>0</v>
      </c>
      <c r="E4837" s="24" t="str">
        <f t="shared" si="153"/>
        <v>03/21/2019 10:00:00 AM</v>
      </c>
      <c r="F4837" s="23" t="str">
        <f t="shared" si="154"/>
        <v>Mar</v>
      </c>
    </row>
    <row r="4838" spans="1:6" x14ac:dyDescent="0.4">
      <c r="A4838" s="19">
        <f>Électricité!N1923</f>
        <v>43545</v>
      </c>
      <c r="B4838" s="18">
        <f>Électricité!O1923</f>
        <v>0.45833333333333337</v>
      </c>
      <c r="C4838" s="17">
        <f>Électricité!P1923</f>
        <v>0</v>
      </c>
      <c r="D4838" s="17">
        <f>Électricité!S1923</f>
        <v>0</v>
      </c>
      <c r="E4838" s="24" t="str">
        <f t="shared" si="153"/>
        <v>03/21/2019 11:00:00 AM</v>
      </c>
      <c r="F4838" s="23" t="str">
        <f t="shared" si="154"/>
        <v>Mar</v>
      </c>
    </row>
    <row r="4839" spans="1:6" x14ac:dyDescent="0.4">
      <c r="A4839" s="19">
        <f>Électricité!N1924</f>
        <v>43545</v>
      </c>
      <c r="B4839" s="18">
        <f>Électricité!O1924</f>
        <v>0.50000000000000011</v>
      </c>
      <c r="C4839" s="17">
        <f>Électricité!P1924</f>
        <v>0</v>
      </c>
      <c r="D4839" s="17">
        <f>Électricité!S1924</f>
        <v>0</v>
      </c>
      <c r="E4839" s="24" t="str">
        <f t="shared" si="153"/>
        <v>03/21/2019 12:00:00 PM</v>
      </c>
      <c r="F4839" s="23" t="str">
        <f t="shared" si="154"/>
        <v>Mar</v>
      </c>
    </row>
    <row r="4840" spans="1:6" x14ac:dyDescent="0.4">
      <c r="A4840" s="19">
        <f>Électricité!N1925</f>
        <v>43545</v>
      </c>
      <c r="B4840" s="18">
        <f>Électricité!O1925</f>
        <v>0.54166666666666674</v>
      </c>
      <c r="C4840" s="17">
        <f>Électricité!P1925</f>
        <v>0</v>
      </c>
      <c r="D4840" s="17">
        <f>Électricité!S1925</f>
        <v>0</v>
      </c>
      <c r="E4840" s="24" t="str">
        <f t="shared" si="153"/>
        <v>03/21/2019 01:00:00 PM</v>
      </c>
      <c r="F4840" s="23" t="str">
        <f t="shared" si="154"/>
        <v>Mar</v>
      </c>
    </row>
    <row r="4841" spans="1:6" x14ac:dyDescent="0.4">
      <c r="A4841" s="19">
        <f>Électricité!N1926</f>
        <v>43545</v>
      </c>
      <c r="B4841" s="18">
        <f>Électricité!O1926</f>
        <v>0.58333333333333337</v>
      </c>
      <c r="C4841" s="17">
        <f>Électricité!P1926</f>
        <v>0</v>
      </c>
      <c r="D4841" s="17">
        <f>Électricité!S1926</f>
        <v>0</v>
      </c>
      <c r="E4841" s="24" t="str">
        <f t="shared" si="153"/>
        <v>03/21/2019 02:00:00 PM</v>
      </c>
      <c r="F4841" s="23" t="str">
        <f t="shared" si="154"/>
        <v>Mar</v>
      </c>
    </row>
    <row r="4842" spans="1:6" x14ac:dyDescent="0.4">
      <c r="A4842" s="19">
        <f>Électricité!N1927</f>
        <v>43545</v>
      </c>
      <c r="B4842" s="18">
        <f>Électricité!O1927</f>
        <v>0.62500000000000011</v>
      </c>
      <c r="C4842" s="17">
        <f>Électricité!P1927</f>
        <v>0</v>
      </c>
      <c r="D4842" s="17">
        <f>Électricité!S1927</f>
        <v>0</v>
      </c>
      <c r="E4842" s="24" t="str">
        <f t="shared" si="153"/>
        <v>03/21/2019 03:00:00 PM</v>
      </c>
      <c r="F4842" s="23" t="str">
        <f t="shared" si="154"/>
        <v>Mar</v>
      </c>
    </row>
    <row r="4843" spans="1:6" x14ac:dyDescent="0.4">
      <c r="A4843" s="19">
        <f>Électricité!N1928</f>
        <v>43545</v>
      </c>
      <c r="B4843" s="18">
        <f>Électricité!O1928</f>
        <v>0.66666666666666674</v>
      </c>
      <c r="C4843" s="17">
        <f>Électricité!P1928</f>
        <v>0</v>
      </c>
      <c r="D4843" s="17">
        <f>Électricité!S1928</f>
        <v>0</v>
      </c>
      <c r="E4843" s="24" t="str">
        <f t="shared" si="153"/>
        <v>03/21/2019 04:00:00 PM</v>
      </c>
      <c r="F4843" s="23" t="str">
        <f t="shared" si="154"/>
        <v>Mar</v>
      </c>
    </row>
    <row r="4844" spans="1:6" x14ac:dyDescent="0.4">
      <c r="A4844" s="19">
        <f>Électricité!N1929</f>
        <v>43545</v>
      </c>
      <c r="B4844" s="18">
        <f>Électricité!O1929</f>
        <v>0.70833333333333337</v>
      </c>
      <c r="C4844" s="17">
        <f>Électricité!P1929</f>
        <v>0</v>
      </c>
      <c r="D4844" s="17">
        <f>Électricité!S1929</f>
        <v>0</v>
      </c>
      <c r="E4844" s="24" t="str">
        <f t="shared" si="153"/>
        <v>03/21/2019 05:00:00 PM</v>
      </c>
      <c r="F4844" s="23" t="str">
        <f t="shared" si="154"/>
        <v>Mar</v>
      </c>
    </row>
    <row r="4845" spans="1:6" x14ac:dyDescent="0.4">
      <c r="A4845" s="19">
        <f>Électricité!N1930</f>
        <v>43545</v>
      </c>
      <c r="B4845" s="18">
        <f>Électricité!O1930</f>
        <v>0.75000000000000011</v>
      </c>
      <c r="C4845" s="17">
        <f>Électricité!P1930</f>
        <v>0</v>
      </c>
      <c r="D4845" s="17">
        <f>Électricité!S1930</f>
        <v>0</v>
      </c>
      <c r="E4845" s="24" t="str">
        <f t="shared" si="153"/>
        <v>03/21/2019 06:00:00 PM</v>
      </c>
      <c r="F4845" s="23" t="str">
        <f t="shared" si="154"/>
        <v>Mar</v>
      </c>
    </row>
    <row r="4846" spans="1:6" x14ac:dyDescent="0.4">
      <c r="A4846" s="19">
        <f>Électricité!N1931</f>
        <v>43545</v>
      </c>
      <c r="B4846" s="18">
        <f>Électricité!O1931</f>
        <v>0.79166666666666674</v>
      </c>
      <c r="C4846" s="17">
        <f>Électricité!P1931</f>
        <v>0</v>
      </c>
      <c r="D4846" s="17">
        <f>Électricité!S1931</f>
        <v>0</v>
      </c>
      <c r="E4846" s="24" t="str">
        <f t="shared" si="153"/>
        <v>03/21/2019 07:00:00 PM</v>
      </c>
      <c r="F4846" s="23" t="str">
        <f t="shared" si="154"/>
        <v>Mar</v>
      </c>
    </row>
    <row r="4847" spans="1:6" x14ac:dyDescent="0.4">
      <c r="A4847" s="19">
        <f>Électricité!N1932</f>
        <v>43545</v>
      </c>
      <c r="B4847" s="18">
        <f>Électricité!O1932</f>
        <v>0.83333333333333337</v>
      </c>
      <c r="C4847" s="17">
        <f>Électricité!P1932</f>
        <v>0</v>
      </c>
      <c r="D4847" s="17">
        <f>Électricité!S1932</f>
        <v>0</v>
      </c>
      <c r="E4847" s="24" t="str">
        <f t="shared" si="153"/>
        <v>03/21/2019 08:00:00 PM</v>
      </c>
      <c r="F4847" s="23" t="str">
        <f t="shared" si="154"/>
        <v>Mar</v>
      </c>
    </row>
    <row r="4848" spans="1:6" x14ac:dyDescent="0.4">
      <c r="A4848" s="19">
        <f>Électricité!N1933</f>
        <v>43545</v>
      </c>
      <c r="B4848" s="18">
        <f>Électricité!O1933</f>
        <v>0.87500000000000011</v>
      </c>
      <c r="C4848" s="17">
        <f>Électricité!P1933</f>
        <v>0</v>
      </c>
      <c r="D4848" s="17">
        <f>Électricité!S1933</f>
        <v>0</v>
      </c>
      <c r="E4848" s="24" t="str">
        <f t="shared" si="153"/>
        <v>03/21/2019 09:00:00 PM</v>
      </c>
      <c r="F4848" s="23" t="str">
        <f t="shared" si="154"/>
        <v>Mar</v>
      </c>
    </row>
    <row r="4849" spans="1:6" x14ac:dyDescent="0.4">
      <c r="A4849" s="19">
        <f>Électricité!N1934</f>
        <v>43545</v>
      </c>
      <c r="B4849" s="18">
        <f>Électricité!O1934</f>
        <v>0.91666666666666674</v>
      </c>
      <c r="C4849" s="17">
        <f>Électricité!P1934</f>
        <v>0</v>
      </c>
      <c r="D4849" s="17">
        <f>Électricité!S1934</f>
        <v>0</v>
      </c>
      <c r="E4849" s="24" t="str">
        <f t="shared" si="153"/>
        <v>03/21/2019 10:00:00 PM</v>
      </c>
      <c r="F4849" s="23" t="str">
        <f t="shared" si="154"/>
        <v>Mar</v>
      </c>
    </row>
    <row r="4850" spans="1:6" x14ac:dyDescent="0.4">
      <c r="A4850" s="19">
        <f>Électricité!N1935</f>
        <v>43545</v>
      </c>
      <c r="B4850" s="18">
        <f>Électricité!O1935</f>
        <v>0.95833333333333337</v>
      </c>
      <c r="C4850" s="17">
        <f>Électricité!P1935</f>
        <v>0</v>
      </c>
      <c r="D4850" s="17">
        <f>Électricité!S1935</f>
        <v>0</v>
      </c>
      <c r="E4850" s="24" t="str">
        <f t="shared" si="153"/>
        <v>03/21/2019 11:00:00 PM</v>
      </c>
      <c r="F4850" s="23" t="str">
        <f t="shared" si="154"/>
        <v>Mar</v>
      </c>
    </row>
    <row r="4851" spans="1:6" x14ac:dyDescent="0.4">
      <c r="A4851" s="19">
        <f>Électricité!N1936</f>
        <v>43546</v>
      </c>
      <c r="B4851" s="18">
        <f>Électricité!O1936</f>
        <v>3.1225022567582528E-17</v>
      </c>
      <c r="C4851" s="17">
        <f>Électricité!P1936</f>
        <v>0</v>
      </c>
      <c r="D4851" s="17">
        <f>Électricité!S1936</f>
        <v>0</v>
      </c>
      <c r="E4851" s="24" t="str">
        <f t="shared" si="153"/>
        <v>03/22/2019 12:00:00 AM</v>
      </c>
      <c r="F4851" s="23" t="str">
        <f t="shared" si="154"/>
        <v>Mar</v>
      </c>
    </row>
    <row r="4852" spans="1:6" x14ac:dyDescent="0.4">
      <c r="A4852" s="19">
        <f>Électricité!N1937</f>
        <v>43546</v>
      </c>
      <c r="B4852" s="18">
        <f>Électricité!O1937</f>
        <v>4.1666666666666699E-2</v>
      </c>
      <c r="C4852" s="17">
        <f>Électricité!P1937</f>
        <v>0</v>
      </c>
      <c r="D4852" s="17">
        <f>Électricité!S1937</f>
        <v>0</v>
      </c>
      <c r="E4852" s="24" t="str">
        <f t="shared" ref="E4852:E4915" si="155">CONCATENATE(TEXT(A4852,"mm/dd/yyyy")," ",TEXT(B4852,"hh:mm:ss AM/PM"))</f>
        <v>03/22/2019 01:00:00 AM</v>
      </c>
      <c r="F4852" s="23" t="str">
        <f t="shared" si="154"/>
        <v>Mar</v>
      </c>
    </row>
    <row r="4853" spans="1:6" x14ac:dyDescent="0.4">
      <c r="A4853" s="19">
        <f>Électricité!N1938</f>
        <v>43546</v>
      </c>
      <c r="B4853" s="18">
        <f>Électricité!O1938</f>
        <v>8.333333333333337E-2</v>
      </c>
      <c r="C4853" s="17">
        <f>Électricité!P1938</f>
        <v>0</v>
      </c>
      <c r="D4853" s="17">
        <f>Électricité!S1938</f>
        <v>0</v>
      </c>
      <c r="E4853" s="24" t="str">
        <f t="shared" si="155"/>
        <v>03/22/2019 02:00:00 AM</v>
      </c>
      <c r="F4853" s="23" t="str">
        <f t="shared" si="154"/>
        <v>Mar</v>
      </c>
    </row>
    <row r="4854" spans="1:6" x14ac:dyDescent="0.4">
      <c r="A4854" s="19">
        <f>Électricité!N1939</f>
        <v>43546</v>
      </c>
      <c r="B4854" s="18">
        <f>Électricité!O1939</f>
        <v>0.12500000000000006</v>
      </c>
      <c r="C4854" s="17">
        <f>Électricité!P1939</f>
        <v>0</v>
      </c>
      <c r="D4854" s="17">
        <f>Électricité!S1939</f>
        <v>0</v>
      </c>
      <c r="E4854" s="24" t="str">
        <f t="shared" si="155"/>
        <v>03/22/2019 03:00:00 AM</v>
      </c>
      <c r="F4854" s="23" t="str">
        <f t="shared" si="154"/>
        <v>Mar</v>
      </c>
    </row>
    <row r="4855" spans="1:6" x14ac:dyDescent="0.4">
      <c r="A4855" s="19">
        <f>Électricité!N1940</f>
        <v>43546</v>
      </c>
      <c r="B4855" s="18">
        <f>Électricité!O1940</f>
        <v>0.16666666666666669</v>
      </c>
      <c r="C4855" s="17">
        <f>Électricité!P1940</f>
        <v>0</v>
      </c>
      <c r="D4855" s="17">
        <f>Électricité!S1940</f>
        <v>0</v>
      </c>
      <c r="E4855" s="24" t="str">
        <f t="shared" si="155"/>
        <v>03/22/2019 04:00:00 AM</v>
      </c>
      <c r="F4855" s="23" t="str">
        <f t="shared" si="154"/>
        <v>Mar</v>
      </c>
    </row>
    <row r="4856" spans="1:6" x14ac:dyDescent="0.4">
      <c r="A4856" s="19">
        <f>Électricité!N1941</f>
        <v>43546</v>
      </c>
      <c r="B4856" s="18">
        <f>Électricité!O1941</f>
        <v>0.20833333333333337</v>
      </c>
      <c r="C4856" s="17">
        <f>Électricité!P1941</f>
        <v>0</v>
      </c>
      <c r="D4856" s="17">
        <f>Électricité!S1941</f>
        <v>0</v>
      </c>
      <c r="E4856" s="24" t="str">
        <f t="shared" si="155"/>
        <v>03/22/2019 05:00:00 AM</v>
      </c>
      <c r="F4856" s="23" t="str">
        <f t="shared" si="154"/>
        <v>Mar</v>
      </c>
    </row>
    <row r="4857" spans="1:6" x14ac:dyDescent="0.4">
      <c r="A4857" s="19">
        <f>Électricité!N1942</f>
        <v>43546</v>
      </c>
      <c r="B4857" s="18">
        <f>Électricité!O1942</f>
        <v>0.25</v>
      </c>
      <c r="C4857" s="17">
        <f>Électricité!P1942</f>
        <v>0</v>
      </c>
      <c r="D4857" s="17">
        <f>Électricité!S1942</f>
        <v>0</v>
      </c>
      <c r="E4857" s="24" t="str">
        <f t="shared" si="155"/>
        <v>03/22/2019 06:00:00 AM</v>
      </c>
      <c r="F4857" s="23" t="str">
        <f t="shared" si="154"/>
        <v>Mar</v>
      </c>
    </row>
    <row r="4858" spans="1:6" x14ac:dyDescent="0.4">
      <c r="A4858" s="19">
        <f>Électricité!N1943</f>
        <v>43546</v>
      </c>
      <c r="B4858" s="18">
        <f>Électricité!O1943</f>
        <v>0.29166666666666669</v>
      </c>
      <c r="C4858" s="17">
        <f>Électricité!P1943</f>
        <v>0</v>
      </c>
      <c r="D4858" s="17">
        <f>Électricité!S1943</f>
        <v>0</v>
      </c>
      <c r="E4858" s="24" t="str">
        <f t="shared" si="155"/>
        <v>03/22/2019 07:00:00 AM</v>
      </c>
      <c r="F4858" s="23" t="str">
        <f t="shared" si="154"/>
        <v>Mar</v>
      </c>
    </row>
    <row r="4859" spans="1:6" x14ac:dyDescent="0.4">
      <c r="A4859" s="19">
        <f>Électricité!N1944</f>
        <v>43546</v>
      </c>
      <c r="B4859" s="18">
        <f>Électricité!O1944</f>
        <v>0.33333333333333337</v>
      </c>
      <c r="C4859" s="17">
        <f>Électricité!P1944</f>
        <v>0</v>
      </c>
      <c r="D4859" s="17">
        <f>Électricité!S1944</f>
        <v>0</v>
      </c>
      <c r="E4859" s="24" t="str">
        <f t="shared" si="155"/>
        <v>03/22/2019 08:00:00 AM</v>
      </c>
      <c r="F4859" s="23" t="str">
        <f t="shared" si="154"/>
        <v>Mar</v>
      </c>
    </row>
    <row r="4860" spans="1:6" x14ac:dyDescent="0.4">
      <c r="A4860" s="19">
        <f>Électricité!N1945</f>
        <v>43546</v>
      </c>
      <c r="B4860" s="18">
        <f>Électricité!O1945</f>
        <v>0.375</v>
      </c>
      <c r="C4860" s="17">
        <f>Électricité!P1945</f>
        <v>0</v>
      </c>
      <c r="D4860" s="17">
        <f>Électricité!S1945</f>
        <v>0</v>
      </c>
      <c r="E4860" s="24" t="str">
        <f t="shared" si="155"/>
        <v>03/22/2019 09:00:00 AM</v>
      </c>
      <c r="F4860" s="23" t="str">
        <f t="shared" si="154"/>
        <v>Mar</v>
      </c>
    </row>
    <row r="4861" spans="1:6" x14ac:dyDescent="0.4">
      <c r="A4861" s="19">
        <f>Électricité!N1946</f>
        <v>43546</v>
      </c>
      <c r="B4861" s="18">
        <f>Électricité!O1946</f>
        <v>0.41666666666666669</v>
      </c>
      <c r="C4861" s="17">
        <f>Électricité!P1946</f>
        <v>0</v>
      </c>
      <c r="D4861" s="17">
        <f>Électricité!S1946</f>
        <v>0</v>
      </c>
      <c r="E4861" s="24" t="str">
        <f t="shared" si="155"/>
        <v>03/22/2019 10:00:00 AM</v>
      </c>
      <c r="F4861" s="23" t="str">
        <f t="shared" si="154"/>
        <v>Mar</v>
      </c>
    </row>
    <row r="4862" spans="1:6" x14ac:dyDescent="0.4">
      <c r="A4862" s="19">
        <f>Électricité!N1947</f>
        <v>43546</v>
      </c>
      <c r="B4862" s="18">
        <f>Électricité!O1947</f>
        <v>0.45833333333333337</v>
      </c>
      <c r="C4862" s="17">
        <f>Électricité!P1947</f>
        <v>0</v>
      </c>
      <c r="D4862" s="17">
        <f>Électricité!S1947</f>
        <v>0</v>
      </c>
      <c r="E4862" s="24" t="str">
        <f t="shared" si="155"/>
        <v>03/22/2019 11:00:00 AM</v>
      </c>
      <c r="F4862" s="23" t="str">
        <f t="shared" si="154"/>
        <v>Mar</v>
      </c>
    </row>
    <row r="4863" spans="1:6" x14ac:dyDescent="0.4">
      <c r="A4863" s="19">
        <f>Électricité!N1948</f>
        <v>43546</v>
      </c>
      <c r="B4863" s="18">
        <f>Électricité!O1948</f>
        <v>0.50000000000000011</v>
      </c>
      <c r="C4863" s="17">
        <f>Électricité!P1948</f>
        <v>0</v>
      </c>
      <c r="D4863" s="17">
        <f>Électricité!S1948</f>
        <v>0</v>
      </c>
      <c r="E4863" s="24" t="str">
        <f t="shared" si="155"/>
        <v>03/22/2019 12:00:00 PM</v>
      </c>
      <c r="F4863" s="23" t="str">
        <f t="shared" si="154"/>
        <v>Mar</v>
      </c>
    </row>
    <row r="4864" spans="1:6" x14ac:dyDescent="0.4">
      <c r="A4864" s="19">
        <f>Électricité!N1949</f>
        <v>43546</v>
      </c>
      <c r="B4864" s="18">
        <f>Électricité!O1949</f>
        <v>0.54166666666666674</v>
      </c>
      <c r="C4864" s="17">
        <f>Électricité!P1949</f>
        <v>0</v>
      </c>
      <c r="D4864" s="17">
        <f>Électricité!S1949</f>
        <v>0</v>
      </c>
      <c r="E4864" s="24" t="str">
        <f t="shared" si="155"/>
        <v>03/22/2019 01:00:00 PM</v>
      </c>
      <c r="F4864" s="23" t="str">
        <f t="shared" si="154"/>
        <v>Mar</v>
      </c>
    </row>
    <row r="4865" spans="1:6" x14ac:dyDescent="0.4">
      <c r="A4865" s="19">
        <f>Électricité!N1950</f>
        <v>43546</v>
      </c>
      <c r="B4865" s="18">
        <f>Électricité!O1950</f>
        <v>0.58333333333333337</v>
      </c>
      <c r="C4865" s="17">
        <f>Électricité!P1950</f>
        <v>0</v>
      </c>
      <c r="D4865" s="17">
        <f>Électricité!S1950</f>
        <v>0</v>
      </c>
      <c r="E4865" s="24" t="str">
        <f t="shared" si="155"/>
        <v>03/22/2019 02:00:00 PM</v>
      </c>
      <c r="F4865" s="23" t="str">
        <f t="shared" si="154"/>
        <v>Mar</v>
      </c>
    </row>
    <row r="4866" spans="1:6" x14ac:dyDescent="0.4">
      <c r="A4866" s="19">
        <f>Électricité!N1951</f>
        <v>43546</v>
      </c>
      <c r="B4866" s="18">
        <f>Électricité!O1951</f>
        <v>0.62500000000000011</v>
      </c>
      <c r="C4866" s="17">
        <f>Électricité!P1951</f>
        <v>0</v>
      </c>
      <c r="D4866" s="17">
        <f>Électricité!S1951</f>
        <v>0</v>
      </c>
      <c r="E4866" s="24" t="str">
        <f t="shared" si="155"/>
        <v>03/22/2019 03:00:00 PM</v>
      </c>
      <c r="F4866" s="23" t="str">
        <f t="shared" si="154"/>
        <v>Mar</v>
      </c>
    </row>
    <row r="4867" spans="1:6" x14ac:dyDescent="0.4">
      <c r="A4867" s="19">
        <f>Électricité!N1952</f>
        <v>43546</v>
      </c>
      <c r="B4867" s="18">
        <f>Électricité!O1952</f>
        <v>0.66666666666666674</v>
      </c>
      <c r="C4867" s="17">
        <f>Électricité!P1952</f>
        <v>0</v>
      </c>
      <c r="D4867" s="17">
        <f>Électricité!S1952</f>
        <v>0</v>
      </c>
      <c r="E4867" s="24" t="str">
        <f t="shared" si="155"/>
        <v>03/22/2019 04:00:00 PM</v>
      </c>
      <c r="F4867" s="23" t="str">
        <f t="shared" ref="F4867:F4930" si="156">TEXT(A4867,"mmm")</f>
        <v>Mar</v>
      </c>
    </row>
    <row r="4868" spans="1:6" x14ac:dyDescent="0.4">
      <c r="A4868" s="19">
        <f>Électricité!N1953</f>
        <v>43546</v>
      </c>
      <c r="B4868" s="18">
        <f>Électricité!O1953</f>
        <v>0.70833333333333337</v>
      </c>
      <c r="C4868" s="17">
        <f>Électricité!P1953</f>
        <v>0</v>
      </c>
      <c r="D4868" s="17">
        <f>Électricité!S1953</f>
        <v>0</v>
      </c>
      <c r="E4868" s="24" t="str">
        <f t="shared" si="155"/>
        <v>03/22/2019 05:00:00 PM</v>
      </c>
      <c r="F4868" s="23" t="str">
        <f t="shared" si="156"/>
        <v>Mar</v>
      </c>
    </row>
    <row r="4869" spans="1:6" x14ac:dyDescent="0.4">
      <c r="A4869" s="19">
        <f>Électricité!N1954</f>
        <v>43546</v>
      </c>
      <c r="B4869" s="18">
        <f>Électricité!O1954</f>
        <v>0.75000000000000011</v>
      </c>
      <c r="C4869" s="17">
        <f>Électricité!P1954</f>
        <v>0</v>
      </c>
      <c r="D4869" s="17">
        <f>Électricité!S1954</f>
        <v>0</v>
      </c>
      <c r="E4869" s="24" t="str">
        <f t="shared" si="155"/>
        <v>03/22/2019 06:00:00 PM</v>
      </c>
      <c r="F4869" s="23" t="str">
        <f t="shared" si="156"/>
        <v>Mar</v>
      </c>
    </row>
    <row r="4870" spans="1:6" x14ac:dyDescent="0.4">
      <c r="A4870" s="19">
        <f>Électricité!N1955</f>
        <v>43546</v>
      </c>
      <c r="B4870" s="18">
        <f>Électricité!O1955</f>
        <v>0.79166666666666674</v>
      </c>
      <c r="C4870" s="17">
        <f>Électricité!P1955</f>
        <v>0</v>
      </c>
      <c r="D4870" s="17">
        <f>Électricité!S1955</f>
        <v>0</v>
      </c>
      <c r="E4870" s="24" t="str">
        <f t="shared" si="155"/>
        <v>03/22/2019 07:00:00 PM</v>
      </c>
      <c r="F4870" s="23" t="str">
        <f t="shared" si="156"/>
        <v>Mar</v>
      </c>
    </row>
    <row r="4871" spans="1:6" x14ac:dyDescent="0.4">
      <c r="A4871" s="19">
        <f>Électricité!N1956</f>
        <v>43546</v>
      </c>
      <c r="B4871" s="18">
        <f>Électricité!O1956</f>
        <v>0.83333333333333337</v>
      </c>
      <c r="C4871" s="17">
        <f>Électricité!P1956</f>
        <v>0</v>
      </c>
      <c r="D4871" s="17">
        <f>Électricité!S1956</f>
        <v>0</v>
      </c>
      <c r="E4871" s="24" t="str">
        <f t="shared" si="155"/>
        <v>03/22/2019 08:00:00 PM</v>
      </c>
      <c r="F4871" s="23" t="str">
        <f t="shared" si="156"/>
        <v>Mar</v>
      </c>
    </row>
    <row r="4872" spans="1:6" x14ac:dyDescent="0.4">
      <c r="A4872" s="19">
        <f>Électricité!N1957</f>
        <v>43546</v>
      </c>
      <c r="B4872" s="18">
        <f>Électricité!O1957</f>
        <v>0.87500000000000011</v>
      </c>
      <c r="C4872" s="17">
        <f>Électricité!P1957</f>
        <v>0</v>
      </c>
      <c r="D4872" s="17">
        <f>Électricité!S1957</f>
        <v>0</v>
      </c>
      <c r="E4872" s="24" t="str">
        <f t="shared" si="155"/>
        <v>03/22/2019 09:00:00 PM</v>
      </c>
      <c r="F4872" s="23" t="str">
        <f t="shared" si="156"/>
        <v>Mar</v>
      </c>
    </row>
    <row r="4873" spans="1:6" x14ac:dyDescent="0.4">
      <c r="A4873" s="19">
        <f>Électricité!N1958</f>
        <v>43546</v>
      </c>
      <c r="B4873" s="18">
        <f>Électricité!O1958</f>
        <v>0.91666666666666674</v>
      </c>
      <c r="C4873" s="17">
        <f>Électricité!P1958</f>
        <v>0</v>
      </c>
      <c r="D4873" s="17">
        <f>Électricité!S1958</f>
        <v>0</v>
      </c>
      <c r="E4873" s="24" t="str">
        <f t="shared" si="155"/>
        <v>03/22/2019 10:00:00 PM</v>
      </c>
      <c r="F4873" s="23" t="str">
        <f t="shared" si="156"/>
        <v>Mar</v>
      </c>
    </row>
    <row r="4874" spans="1:6" x14ac:dyDescent="0.4">
      <c r="A4874" s="19">
        <f>Électricité!N1959</f>
        <v>43546</v>
      </c>
      <c r="B4874" s="18">
        <f>Électricité!O1959</f>
        <v>0.95833333333333337</v>
      </c>
      <c r="C4874" s="17">
        <f>Électricité!P1959</f>
        <v>0</v>
      </c>
      <c r="D4874" s="17">
        <f>Électricité!S1959</f>
        <v>0</v>
      </c>
      <c r="E4874" s="24" t="str">
        <f t="shared" si="155"/>
        <v>03/22/2019 11:00:00 PM</v>
      </c>
      <c r="F4874" s="23" t="str">
        <f t="shared" si="156"/>
        <v>Mar</v>
      </c>
    </row>
    <row r="4875" spans="1:6" x14ac:dyDescent="0.4">
      <c r="A4875" s="19">
        <f>Électricité!N1960</f>
        <v>43547</v>
      </c>
      <c r="B4875" s="18">
        <f>Électricité!O1960</f>
        <v>3.1225022567582528E-17</v>
      </c>
      <c r="C4875" s="17">
        <f>Électricité!P1960</f>
        <v>0</v>
      </c>
      <c r="D4875" s="17">
        <f>Électricité!S1960</f>
        <v>0</v>
      </c>
      <c r="E4875" s="24" t="str">
        <f t="shared" si="155"/>
        <v>03/23/2019 12:00:00 AM</v>
      </c>
      <c r="F4875" s="23" t="str">
        <f t="shared" si="156"/>
        <v>Mar</v>
      </c>
    </row>
    <row r="4876" spans="1:6" x14ac:dyDescent="0.4">
      <c r="A4876" s="19">
        <f>Électricité!N1961</f>
        <v>43547</v>
      </c>
      <c r="B4876" s="18">
        <f>Électricité!O1961</f>
        <v>4.1666666666666699E-2</v>
      </c>
      <c r="C4876" s="17">
        <f>Électricité!P1961</f>
        <v>0</v>
      </c>
      <c r="D4876" s="17">
        <f>Électricité!S1961</f>
        <v>0</v>
      </c>
      <c r="E4876" s="24" t="str">
        <f t="shared" si="155"/>
        <v>03/23/2019 01:00:00 AM</v>
      </c>
      <c r="F4876" s="23" t="str">
        <f t="shared" si="156"/>
        <v>Mar</v>
      </c>
    </row>
    <row r="4877" spans="1:6" x14ac:dyDescent="0.4">
      <c r="A4877" s="19">
        <f>Électricité!N1962</f>
        <v>43547</v>
      </c>
      <c r="B4877" s="18">
        <f>Électricité!O1962</f>
        <v>8.333333333333337E-2</v>
      </c>
      <c r="C4877" s="17">
        <f>Électricité!P1962</f>
        <v>0</v>
      </c>
      <c r="D4877" s="17">
        <f>Électricité!S1962</f>
        <v>0</v>
      </c>
      <c r="E4877" s="24" t="str">
        <f t="shared" si="155"/>
        <v>03/23/2019 02:00:00 AM</v>
      </c>
      <c r="F4877" s="23" t="str">
        <f t="shared" si="156"/>
        <v>Mar</v>
      </c>
    </row>
    <row r="4878" spans="1:6" x14ac:dyDescent="0.4">
      <c r="A4878" s="19">
        <f>Électricité!N1963</f>
        <v>43547</v>
      </c>
      <c r="B4878" s="18">
        <f>Électricité!O1963</f>
        <v>0.12500000000000006</v>
      </c>
      <c r="C4878" s="17">
        <f>Électricité!P1963</f>
        <v>0</v>
      </c>
      <c r="D4878" s="17">
        <f>Électricité!S1963</f>
        <v>0</v>
      </c>
      <c r="E4878" s="24" t="str">
        <f t="shared" si="155"/>
        <v>03/23/2019 03:00:00 AM</v>
      </c>
      <c r="F4878" s="23" t="str">
        <f t="shared" si="156"/>
        <v>Mar</v>
      </c>
    </row>
    <row r="4879" spans="1:6" x14ac:dyDescent="0.4">
      <c r="A4879" s="19">
        <f>Électricité!N1964</f>
        <v>43547</v>
      </c>
      <c r="B4879" s="18">
        <f>Électricité!O1964</f>
        <v>0.16666666666666669</v>
      </c>
      <c r="C4879" s="17">
        <f>Électricité!P1964</f>
        <v>0</v>
      </c>
      <c r="D4879" s="17">
        <f>Électricité!S1964</f>
        <v>0</v>
      </c>
      <c r="E4879" s="24" t="str">
        <f t="shared" si="155"/>
        <v>03/23/2019 04:00:00 AM</v>
      </c>
      <c r="F4879" s="23" t="str">
        <f t="shared" si="156"/>
        <v>Mar</v>
      </c>
    </row>
    <row r="4880" spans="1:6" x14ac:dyDescent="0.4">
      <c r="A4880" s="19">
        <f>Électricité!N1965</f>
        <v>43547</v>
      </c>
      <c r="B4880" s="18">
        <f>Électricité!O1965</f>
        <v>0.20833333333333337</v>
      </c>
      <c r="C4880" s="17">
        <f>Électricité!P1965</f>
        <v>0</v>
      </c>
      <c r="D4880" s="17">
        <f>Électricité!S1965</f>
        <v>0</v>
      </c>
      <c r="E4880" s="24" t="str">
        <f t="shared" si="155"/>
        <v>03/23/2019 05:00:00 AM</v>
      </c>
      <c r="F4880" s="23" t="str">
        <f t="shared" si="156"/>
        <v>Mar</v>
      </c>
    </row>
    <row r="4881" spans="1:6" x14ac:dyDescent="0.4">
      <c r="A4881" s="19">
        <f>Électricité!N1966</f>
        <v>43547</v>
      </c>
      <c r="B4881" s="18">
        <f>Électricité!O1966</f>
        <v>0.25</v>
      </c>
      <c r="C4881" s="17">
        <f>Électricité!P1966</f>
        <v>0</v>
      </c>
      <c r="D4881" s="17">
        <f>Électricité!S1966</f>
        <v>0</v>
      </c>
      <c r="E4881" s="24" t="str">
        <f t="shared" si="155"/>
        <v>03/23/2019 06:00:00 AM</v>
      </c>
      <c r="F4881" s="23" t="str">
        <f t="shared" si="156"/>
        <v>Mar</v>
      </c>
    </row>
    <row r="4882" spans="1:6" x14ac:dyDescent="0.4">
      <c r="A4882" s="19">
        <f>Électricité!N1967</f>
        <v>43547</v>
      </c>
      <c r="B4882" s="18">
        <f>Électricité!O1967</f>
        <v>0.29166666666666669</v>
      </c>
      <c r="C4882" s="17">
        <f>Électricité!P1967</f>
        <v>0</v>
      </c>
      <c r="D4882" s="17">
        <f>Électricité!S1967</f>
        <v>0</v>
      </c>
      <c r="E4882" s="24" t="str">
        <f t="shared" si="155"/>
        <v>03/23/2019 07:00:00 AM</v>
      </c>
      <c r="F4882" s="23" t="str">
        <f t="shared" si="156"/>
        <v>Mar</v>
      </c>
    </row>
    <row r="4883" spans="1:6" x14ac:dyDescent="0.4">
      <c r="A4883" s="19">
        <f>Électricité!N1968</f>
        <v>43547</v>
      </c>
      <c r="B4883" s="18">
        <f>Électricité!O1968</f>
        <v>0.33333333333333337</v>
      </c>
      <c r="C4883" s="17">
        <f>Électricité!P1968</f>
        <v>0</v>
      </c>
      <c r="D4883" s="17">
        <f>Électricité!S1968</f>
        <v>0</v>
      </c>
      <c r="E4883" s="24" t="str">
        <f t="shared" si="155"/>
        <v>03/23/2019 08:00:00 AM</v>
      </c>
      <c r="F4883" s="23" t="str">
        <f t="shared" si="156"/>
        <v>Mar</v>
      </c>
    </row>
    <row r="4884" spans="1:6" x14ac:dyDescent="0.4">
      <c r="A4884" s="19">
        <f>Électricité!N1969</f>
        <v>43547</v>
      </c>
      <c r="B4884" s="18">
        <f>Électricité!O1969</f>
        <v>0.375</v>
      </c>
      <c r="C4884" s="17">
        <f>Électricité!P1969</f>
        <v>0</v>
      </c>
      <c r="D4884" s="17">
        <f>Électricité!S1969</f>
        <v>0</v>
      </c>
      <c r="E4884" s="24" t="str">
        <f t="shared" si="155"/>
        <v>03/23/2019 09:00:00 AM</v>
      </c>
      <c r="F4884" s="23" t="str">
        <f t="shared" si="156"/>
        <v>Mar</v>
      </c>
    </row>
    <row r="4885" spans="1:6" x14ac:dyDescent="0.4">
      <c r="A4885" s="19">
        <f>Électricité!N1970</f>
        <v>43547</v>
      </c>
      <c r="B4885" s="18">
        <f>Électricité!O1970</f>
        <v>0.41666666666666669</v>
      </c>
      <c r="C4885" s="17">
        <f>Électricité!P1970</f>
        <v>0</v>
      </c>
      <c r="D4885" s="17">
        <f>Électricité!S1970</f>
        <v>0</v>
      </c>
      <c r="E4885" s="24" t="str">
        <f t="shared" si="155"/>
        <v>03/23/2019 10:00:00 AM</v>
      </c>
      <c r="F4885" s="23" t="str">
        <f t="shared" si="156"/>
        <v>Mar</v>
      </c>
    </row>
    <row r="4886" spans="1:6" x14ac:dyDescent="0.4">
      <c r="A4886" s="19">
        <f>Électricité!N1971</f>
        <v>43547</v>
      </c>
      <c r="B4886" s="18">
        <f>Électricité!O1971</f>
        <v>0.45833333333333337</v>
      </c>
      <c r="C4886" s="17">
        <f>Électricité!P1971</f>
        <v>0</v>
      </c>
      <c r="D4886" s="17">
        <f>Électricité!S1971</f>
        <v>0</v>
      </c>
      <c r="E4886" s="24" t="str">
        <f t="shared" si="155"/>
        <v>03/23/2019 11:00:00 AM</v>
      </c>
      <c r="F4886" s="23" t="str">
        <f t="shared" si="156"/>
        <v>Mar</v>
      </c>
    </row>
    <row r="4887" spans="1:6" x14ac:dyDescent="0.4">
      <c r="A4887" s="19">
        <f>Électricité!N1972</f>
        <v>43547</v>
      </c>
      <c r="B4887" s="18">
        <f>Électricité!O1972</f>
        <v>0.50000000000000011</v>
      </c>
      <c r="C4887" s="17">
        <f>Électricité!P1972</f>
        <v>0</v>
      </c>
      <c r="D4887" s="17">
        <f>Électricité!S1972</f>
        <v>0</v>
      </c>
      <c r="E4887" s="24" t="str">
        <f t="shared" si="155"/>
        <v>03/23/2019 12:00:00 PM</v>
      </c>
      <c r="F4887" s="23" t="str">
        <f t="shared" si="156"/>
        <v>Mar</v>
      </c>
    </row>
    <row r="4888" spans="1:6" x14ac:dyDescent="0.4">
      <c r="A4888" s="19">
        <f>Électricité!N1973</f>
        <v>43547</v>
      </c>
      <c r="B4888" s="18">
        <f>Électricité!O1973</f>
        <v>0.54166666666666674</v>
      </c>
      <c r="C4888" s="17">
        <f>Électricité!P1973</f>
        <v>0</v>
      </c>
      <c r="D4888" s="17">
        <f>Électricité!S1973</f>
        <v>0</v>
      </c>
      <c r="E4888" s="24" t="str">
        <f t="shared" si="155"/>
        <v>03/23/2019 01:00:00 PM</v>
      </c>
      <c r="F4888" s="23" t="str">
        <f t="shared" si="156"/>
        <v>Mar</v>
      </c>
    </row>
    <row r="4889" spans="1:6" x14ac:dyDescent="0.4">
      <c r="A4889" s="19">
        <f>Électricité!N1974</f>
        <v>43547</v>
      </c>
      <c r="B4889" s="18">
        <f>Électricité!O1974</f>
        <v>0.58333333333333337</v>
      </c>
      <c r="C4889" s="17">
        <f>Électricité!P1974</f>
        <v>0</v>
      </c>
      <c r="D4889" s="17">
        <f>Électricité!S1974</f>
        <v>0</v>
      </c>
      <c r="E4889" s="24" t="str">
        <f t="shared" si="155"/>
        <v>03/23/2019 02:00:00 PM</v>
      </c>
      <c r="F4889" s="23" t="str">
        <f t="shared" si="156"/>
        <v>Mar</v>
      </c>
    </row>
    <row r="4890" spans="1:6" x14ac:dyDescent="0.4">
      <c r="A4890" s="19">
        <f>Électricité!N1975</f>
        <v>43547</v>
      </c>
      <c r="B4890" s="18">
        <f>Électricité!O1975</f>
        <v>0.62500000000000011</v>
      </c>
      <c r="C4890" s="17">
        <f>Électricité!P1975</f>
        <v>0</v>
      </c>
      <c r="D4890" s="17">
        <f>Électricité!S1975</f>
        <v>0</v>
      </c>
      <c r="E4890" s="24" t="str">
        <f t="shared" si="155"/>
        <v>03/23/2019 03:00:00 PM</v>
      </c>
      <c r="F4890" s="23" t="str">
        <f t="shared" si="156"/>
        <v>Mar</v>
      </c>
    </row>
    <row r="4891" spans="1:6" x14ac:dyDescent="0.4">
      <c r="A4891" s="19">
        <f>Électricité!N1976</f>
        <v>43547</v>
      </c>
      <c r="B4891" s="18">
        <f>Électricité!O1976</f>
        <v>0.66666666666666674</v>
      </c>
      <c r="C4891" s="17">
        <f>Électricité!P1976</f>
        <v>0</v>
      </c>
      <c r="D4891" s="17">
        <f>Électricité!S1976</f>
        <v>0</v>
      </c>
      <c r="E4891" s="24" t="str">
        <f t="shared" si="155"/>
        <v>03/23/2019 04:00:00 PM</v>
      </c>
      <c r="F4891" s="23" t="str">
        <f t="shared" si="156"/>
        <v>Mar</v>
      </c>
    </row>
    <row r="4892" spans="1:6" x14ac:dyDescent="0.4">
      <c r="A4892" s="19">
        <f>Électricité!N1977</f>
        <v>43547</v>
      </c>
      <c r="B4892" s="18">
        <f>Électricité!O1977</f>
        <v>0.70833333333333337</v>
      </c>
      <c r="C4892" s="17">
        <f>Électricité!P1977</f>
        <v>0</v>
      </c>
      <c r="D4892" s="17">
        <f>Électricité!S1977</f>
        <v>0</v>
      </c>
      <c r="E4892" s="24" t="str">
        <f t="shared" si="155"/>
        <v>03/23/2019 05:00:00 PM</v>
      </c>
      <c r="F4892" s="23" t="str">
        <f t="shared" si="156"/>
        <v>Mar</v>
      </c>
    </row>
    <row r="4893" spans="1:6" x14ac:dyDescent="0.4">
      <c r="A4893" s="19">
        <f>Électricité!N1978</f>
        <v>43547</v>
      </c>
      <c r="B4893" s="18">
        <f>Électricité!O1978</f>
        <v>0.75000000000000011</v>
      </c>
      <c r="C4893" s="17">
        <f>Électricité!P1978</f>
        <v>0</v>
      </c>
      <c r="D4893" s="17">
        <f>Électricité!S1978</f>
        <v>0</v>
      </c>
      <c r="E4893" s="24" t="str">
        <f t="shared" si="155"/>
        <v>03/23/2019 06:00:00 PM</v>
      </c>
      <c r="F4893" s="23" t="str">
        <f t="shared" si="156"/>
        <v>Mar</v>
      </c>
    </row>
    <row r="4894" spans="1:6" x14ac:dyDescent="0.4">
      <c r="A4894" s="19">
        <f>Électricité!N1979</f>
        <v>43547</v>
      </c>
      <c r="B4894" s="18">
        <f>Électricité!O1979</f>
        <v>0.79166666666666674</v>
      </c>
      <c r="C4894" s="17">
        <f>Électricité!P1979</f>
        <v>0</v>
      </c>
      <c r="D4894" s="17">
        <f>Électricité!S1979</f>
        <v>0</v>
      </c>
      <c r="E4894" s="24" t="str">
        <f t="shared" si="155"/>
        <v>03/23/2019 07:00:00 PM</v>
      </c>
      <c r="F4894" s="23" t="str">
        <f t="shared" si="156"/>
        <v>Mar</v>
      </c>
    </row>
    <row r="4895" spans="1:6" x14ac:dyDescent="0.4">
      <c r="A4895" s="19">
        <f>Électricité!N1980</f>
        <v>43547</v>
      </c>
      <c r="B4895" s="18">
        <f>Électricité!O1980</f>
        <v>0.83333333333333337</v>
      </c>
      <c r="C4895" s="17">
        <f>Électricité!P1980</f>
        <v>0</v>
      </c>
      <c r="D4895" s="17">
        <f>Électricité!S1980</f>
        <v>0</v>
      </c>
      <c r="E4895" s="24" t="str">
        <f t="shared" si="155"/>
        <v>03/23/2019 08:00:00 PM</v>
      </c>
      <c r="F4895" s="23" t="str">
        <f t="shared" si="156"/>
        <v>Mar</v>
      </c>
    </row>
    <row r="4896" spans="1:6" x14ac:dyDescent="0.4">
      <c r="A4896" s="19">
        <f>Électricité!N1981</f>
        <v>43547</v>
      </c>
      <c r="B4896" s="18">
        <f>Électricité!O1981</f>
        <v>0.87500000000000011</v>
      </c>
      <c r="C4896" s="17">
        <f>Électricité!P1981</f>
        <v>0</v>
      </c>
      <c r="D4896" s="17">
        <f>Électricité!S1981</f>
        <v>0</v>
      </c>
      <c r="E4896" s="24" t="str">
        <f t="shared" si="155"/>
        <v>03/23/2019 09:00:00 PM</v>
      </c>
      <c r="F4896" s="23" t="str">
        <f t="shared" si="156"/>
        <v>Mar</v>
      </c>
    </row>
    <row r="4897" spans="1:6" x14ac:dyDescent="0.4">
      <c r="A4897" s="19">
        <f>Électricité!N1982</f>
        <v>43547</v>
      </c>
      <c r="B4897" s="18">
        <f>Électricité!O1982</f>
        <v>0.91666666666666674</v>
      </c>
      <c r="C4897" s="17">
        <f>Électricité!P1982</f>
        <v>0</v>
      </c>
      <c r="D4897" s="17">
        <f>Électricité!S1982</f>
        <v>0</v>
      </c>
      <c r="E4897" s="24" t="str">
        <f t="shared" si="155"/>
        <v>03/23/2019 10:00:00 PM</v>
      </c>
      <c r="F4897" s="23" t="str">
        <f t="shared" si="156"/>
        <v>Mar</v>
      </c>
    </row>
    <row r="4898" spans="1:6" x14ac:dyDescent="0.4">
      <c r="A4898" s="19">
        <f>Électricité!N1983</f>
        <v>43547</v>
      </c>
      <c r="B4898" s="18">
        <f>Électricité!O1983</f>
        <v>0.95833333333333337</v>
      </c>
      <c r="C4898" s="17">
        <f>Électricité!P1983</f>
        <v>0</v>
      </c>
      <c r="D4898" s="17">
        <f>Électricité!S1983</f>
        <v>0</v>
      </c>
      <c r="E4898" s="24" t="str">
        <f t="shared" si="155"/>
        <v>03/23/2019 11:00:00 PM</v>
      </c>
      <c r="F4898" s="23" t="str">
        <f t="shared" si="156"/>
        <v>Mar</v>
      </c>
    </row>
    <row r="4899" spans="1:6" x14ac:dyDescent="0.4">
      <c r="A4899" s="19">
        <f>Électricité!N1984</f>
        <v>43548</v>
      </c>
      <c r="B4899" s="18">
        <f>Électricité!O1984</f>
        <v>3.1225022567582528E-17</v>
      </c>
      <c r="C4899" s="17">
        <f>Électricité!P1984</f>
        <v>0</v>
      </c>
      <c r="D4899" s="17">
        <f>Électricité!S1984</f>
        <v>0</v>
      </c>
      <c r="E4899" s="24" t="str">
        <f t="shared" si="155"/>
        <v>03/24/2019 12:00:00 AM</v>
      </c>
      <c r="F4899" s="23" t="str">
        <f t="shared" si="156"/>
        <v>Mar</v>
      </c>
    </row>
    <row r="4900" spans="1:6" x14ac:dyDescent="0.4">
      <c r="A4900" s="19">
        <f>Électricité!N1985</f>
        <v>43548</v>
      </c>
      <c r="B4900" s="18">
        <f>Électricité!O1985</f>
        <v>4.1666666666666699E-2</v>
      </c>
      <c r="C4900" s="17">
        <f>Électricité!P1985</f>
        <v>0</v>
      </c>
      <c r="D4900" s="17">
        <f>Électricité!S1985</f>
        <v>0</v>
      </c>
      <c r="E4900" s="24" t="str">
        <f t="shared" si="155"/>
        <v>03/24/2019 01:00:00 AM</v>
      </c>
      <c r="F4900" s="23" t="str">
        <f t="shared" si="156"/>
        <v>Mar</v>
      </c>
    </row>
    <row r="4901" spans="1:6" x14ac:dyDescent="0.4">
      <c r="A4901" s="19">
        <f>Électricité!N1986</f>
        <v>43548</v>
      </c>
      <c r="B4901" s="18">
        <f>Électricité!O1986</f>
        <v>8.333333333333337E-2</v>
      </c>
      <c r="C4901" s="17">
        <f>Électricité!P1986</f>
        <v>0</v>
      </c>
      <c r="D4901" s="17">
        <f>Électricité!S1986</f>
        <v>0</v>
      </c>
      <c r="E4901" s="24" t="str">
        <f t="shared" si="155"/>
        <v>03/24/2019 02:00:00 AM</v>
      </c>
      <c r="F4901" s="23" t="str">
        <f t="shared" si="156"/>
        <v>Mar</v>
      </c>
    </row>
    <row r="4902" spans="1:6" x14ac:dyDescent="0.4">
      <c r="A4902" s="19">
        <f>Électricité!N1987</f>
        <v>43548</v>
      </c>
      <c r="B4902" s="18">
        <f>Électricité!O1987</f>
        <v>0.12500000000000006</v>
      </c>
      <c r="C4902" s="17">
        <f>Électricité!P1987</f>
        <v>0</v>
      </c>
      <c r="D4902" s="17">
        <f>Électricité!S1987</f>
        <v>0</v>
      </c>
      <c r="E4902" s="24" t="str">
        <f t="shared" si="155"/>
        <v>03/24/2019 03:00:00 AM</v>
      </c>
      <c r="F4902" s="23" t="str">
        <f t="shared" si="156"/>
        <v>Mar</v>
      </c>
    </row>
    <row r="4903" spans="1:6" x14ac:dyDescent="0.4">
      <c r="A4903" s="19">
        <f>Électricité!N1988</f>
        <v>43548</v>
      </c>
      <c r="B4903" s="18">
        <f>Électricité!O1988</f>
        <v>0.16666666666666669</v>
      </c>
      <c r="C4903" s="17">
        <f>Électricité!P1988</f>
        <v>0</v>
      </c>
      <c r="D4903" s="17">
        <f>Électricité!S1988</f>
        <v>0</v>
      </c>
      <c r="E4903" s="24" t="str">
        <f t="shared" si="155"/>
        <v>03/24/2019 04:00:00 AM</v>
      </c>
      <c r="F4903" s="23" t="str">
        <f t="shared" si="156"/>
        <v>Mar</v>
      </c>
    </row>
    <row r="4904" spans="1:6" x14ac:dyDescent="0.4">
      <c r="A4904" s="19">
        <f>Électricité!N1989</f>
        <v>43548</v>
      </c>
      <c r="B4904" s="18">
        <f>Électricité!O1989</f>
        <v>0.20833333333333337</v>
      </c>
      <c r="C4904" s="17">
        <f>Électricité!P1989</f>
        <v>0</v>
      </c>
      <c r="D4904" s="17">
        <f>Électricité!S1989</f>
        <v>0</v>
      </c>
      <c r="E4904" s="24" t="str">
        <f t="shared" si="155"/>
        <v>03/24/2019 05:00:00 AM</v>
      </c>
      <c r="F4904" s="23" t="str">
        <f t="shared" si="156"/>
        <v>Mar</v>
      </c>
    </row>
    <row r="4905" spans="1:6" x14ac:dyDescent="0.4">
      <c r="A4905" s="19">
        <f>Électricité!N1990</f>
        <v>43548</v>
      </c>
      <c r="B4905" s="18">
        <f>Électricité!O1990</f>
        <v>0.25</v>
      </c>
      <c r="C4905" s="17">
        <f>Électricité!P1990</f>
        <v>0</v>
      </c>
      <c r="D4905" s="17">
        <f>Électricité!S1990</f>
        <v>0</v>
      </c>
      <c r="E4905" s="24" t="str">
        <f t="shared" si="155"/>
        <v>03/24/2019 06:00:00 AM</v>
      </c>
      <c r="F4905" s="23" t="str">
        <f t="shared" si="156"/>
        <v>Mar</v>
      </c>
    </row>
    <row r="4906" spans="1:6" x14ac:dyDescent="0.4">
      <c r="A4906" s="19">
        <f>Électricité!N1991</f>
        <v>43548</v>
      </c>
      <c r="B4906" s="18">
        <f>Électricité!O1991</f>
        <v>0.29166666666666669</v>
      </c>
      <c r="C4906" s="17">
        <f>Électricité!P1991</f>
        <v>0</v>
      </c>
      <c r="D4906" s="17">
        <f>Électricité!S1991</f>
        <v>0</v>
      </c>
      <c r="E4906" s="24" t="str">
        <f t="shared" si="155"/>
        <v>03/24/2019 07:00:00 AM</v>
      </c>
      <c r="F4906" s="23" t="str">
        <f t="shared" si="156"/>
        <v>Mar</v>
      </c>
    </row>
    <row r="4907" spans="1:6" x14ac:dyDescent="0.4">
      <c r="A4907" s="19">
        <f>Électricité!N1992</f>
        <v>43548</v>
      </c>
      <c r="B4907" s="18">
        <f>Électricité!O1992</f>
        <v>0.33333333333333337</v>
      </c>
      <c r="C4907" s="17">
        <f>Électricité!P1992</f>
        <v>0</v>
      </c>
      <c r="D4907" s="17">
        <f>Électricité!S1992</f>
        <v>0</v>
      </c>
      <c r="E4907" s="24" t="str">
        <f t="shared" si="155"/>
        <v>03/24/2019 08:00:00 AM</v>
      </c>
      <c r="F4907" s="23" t="str">
        <f t="shared" si="156"/>
        <v>Mar</v>
      </c>
    </row>
    <row r="4908" spans="1:6" x14ac:dyDescent="0.4">
      <c r="A4908" s="19">
        <f>Électricité!N1993</f>
        <v>43548</v>
      </c>
      <c r="B4908" s="18">
        <f>Électricité!O1993</f>
        <v>0.375</v>
      </c>
      <c r="C4908" s="17">
        <f>Électricité!P1993</f>
        <v>0</v>
      </c>
      <c r="D4908" s="17">
        <f>Électricité!S1993</f>
        <v>0</v>
      </c>
      <c r="E4908" s="24" t="str">
        <f t="shared" si="155"/>
        <v>03/24/2019 09:00:00 AM</v>
      </c>
      <c r="F4908" s="23" t="str">
        <f t="shared" si="156"/>
        <v>Mar</v>
      </c>
    </row>
    <row r="4909" spans="1:6" x14ac:dyDescent="0.4">
      <c r="A4909" s="19">
        <f>Électricité!N1994</f>
        <v>43548</v>
      </c>
      <c r="B4909" s="18">
        <f>Électricité!O1994</f>
        <v>0.41666666666666669</v>
      </c>
      <c r="C4909" s="17">
        <f>Électricité!P1994</f>
        <v>0</v>
      </c>
      <c r="D4909" s="17">
        <f>Électricité!S1994</f>
        <v>0</v>
      </c>
      <c r="E4909" s="24" t="str">
        <f t="shared" si="155"/>
        <v>03/24/2019 10:00:00 AM</v>
      </c>
      <c r="F4909" s="23" t="str">
        <f t="shared" si="156"/>
        <v>Mar</v>
      </c>
    </row>
    <row r="4910" spans="1:6" x14ac:dyDescent="0.4">
      <c r="A4910" s="19">
        <f>Électricité!N1995</f>
        <v>43548</v>
      </c>
      <c r="B4910" s="18">
        <f>Électricité!O1995</f>
        <v>0.45833333333333337</v>
      </c>
      <c r="C4910" s="17">
        <f>Électricité!P1995</f>
        <v>0</v>
      </c>
      <c r="D4910" s="17">
        <f>Électricité!S1995</f>
        <v>0</v>
      </c>
      <c r="E4910" s="24" t="str">
        <f t="shared" si="155"/>
        <v>03/24/2019 11:00:00 AM</v>
      </c>
      <c r="F4910" s="23" t="str">
        <f t="shared" si="156"/>
        <v>Mar</v>
      </c>
    </row>
    <row r="4911" spans="1:6" x14ac:dyDescent="0.4">
      <c r="A4911" s="19">
        <f>Électricité!N1996</f>
        <v>43548</v>
      </c>
      <c r="B4911" s="18">
        <f>Électricité!O1996</f>
        <v>0.50000000000000011</v>
      </c>
      <c r="C4911" s="17">
        <f>Électricité!P1996</f>
        <v>0</v>
      </c>
      <c r="D4911" s="17">
        <f>Électricité!S1996</f>
        <v>0</v>
      </c>
      <c r="E4911" s="24" t="str">
        <f t="shared" si="155"/>
        <v>03/24/2019 12:00:00 PM</v>
      </c>
      <c r="F4911" s="23" t="str">
        <f t="shared" si="156"/>
        <v>Mar</v>
      </c>
    </row>
    <row r="4912" spans="1:6" x14ac:dyDescent="0.4">
      <c r="A4912" s="19">
        <f>Électricité!N1997</f>
        <v>43548</v>
      </c>
      <c r="B4912" s="18">
        <f>Électricité!O1997</f>
        <v>0.54166666666666674</v>
      </c>
      <c r="C4912" s="17">
        <f>Électricité!P1997</f>
        <v>0</v>
      </c>
      <c r="D4912" s="17">
        <f>Électricité!S1997</f>
        <v>0</v>
      </c>
      <c r="E4912" s="24" t="str">
        <f t="shared" si="155"/>
        <v>03/24/2019 01:00:00 PM</v>
      </c>
      <c r="F4912" s="23" t="str">
        <f t="shared" si="156"/>
        <v>Mar</v>
      </c>
    </row>
    <row r="4913" spans="1:6" x14ac:dyDescent="0.4">
      <c r="A4913" s="19">
        <f>Électricité!N1998</f>
        <v>43548</v>
      </c>
      <c r="B4913" s="18">
        <f>Électricité!O1998</f>
        <v>0.58333333333333337</v>
      </c>
      <c r="C4913" s="17">
        <f>Électricité!P1998</f>
        <v>0</v>
      </c>
      <c r="D4913" s="17">
        <f>Électricité!S1998</f>
        <v>0</v>
      </c>
      <c r="E4913" s="24" t="str">
        <f t="shared" si="155"/>
        <v>03/24/2019 02:00:00 PM</v>
      </c>
      <c r="F4913" s="23" t="str">
        <f t="shared" si="156"/>
        <v>Mar</v>
      </c>
    </row>
    <row r="4914" spans="1:6" x14ac:dyDescent="0.4">
      <c r="A4914" s="19">
        <f>Électricité!N1999</f>
        <v>43548</v>
      </c>
      <c r="B4914" s="18">
        <f>Électricité!O1999</f>
        <v>0.62500000000000011</v>
      </c>
      <c r="C4914" s="17">
        <f>Électricité!P1999</f>
        <v>0</v>
      </c>
      <c r="D4914" s="17">
        <f>Électricité!S1999</f>
        <v>0</v>
      </c>
      <c r="E4914" s="24" t="str">
        <f t="shared" si="155"/>
        <v>03/24/2019 03:00:00 PM</v>
      </c>
      <c r="F4914" s="23" t="str">
        <f t="shared" si="156"/>
        <v>Mar</v>
      </c>
    </row>
    <row r="4915" spans="1:6" x14ac:dyDescent="0.4">
      <c r="A4915" s="19">
        <f>Électricité!N2000</f>
        <v>43548</v>
      </c>
      <c r="B4915" s="18">
        <f>Électricité!O2000</f>
        <v>0.66666666666666674</v>
      </c>
      <c r="C4915" s="17">
        <f>Électricité!P2000</f>
        <v>0</v>
      </c>
      <c r="D4915" s="17">
        <f>Électricité!S2000</f>
        <v>0</v>
      </c>
      <c r="E4915" s="24" t="str">
        <f t="shared" si="155"/>
        <v>03/24/2019 04:00:00 PM</v>
      </c>
      <c r="F4915" s="23" t="str">
        <f t="shared" si="156"/>
        <v>Mar</v>
      </c>
    </row>
    <row r="4916" spans="1:6" x14ac:dyDescent="0.4">
      <c r="A4916" s="19">
        <f>Électricité!N2001</f>
        <v>43548</v>
      </c>
      <c r="B4916" s="18">
        <f>Électricité!O2001</f>
        <v>0.70833333333333337</v>
      </c>
      <c r="C4916" s="17">
        <f>Électricité!P2001</f>
        <v>0</v>
      </c>
      <c r="D4916" s="17">
        <f>Électricité!S2001</f>
        <v>0</v>
      </c>
      <c r="E4916" s="24" t="str">
        <f t="shared" ref="E4916:E4979" si="157">CONCATENATE(TEXT(A4916,"mm/dd/yyyy")," ",TEXT(B4916,"hh:mm:ss AM/PM"))</f>
        <v>03/24/2019 05:00:00 PM</v>
      </c>
      <c r="F4916" s="23" t="str">
        <f t="shared" si="156"/>
        <v>Mar</v>
      </c>
    </row>
    <row r="4917" spans="1:6" x14ac:dyDescent="0.4">
      <c r="A4917" s="19">
        <f>Électricité!N2002</f>
        <v>43548</v>
      </c>
      <c r="B4917" s="18">
        <f>Électricité!O2002</f>
        <v>0.75000000000000011</v>
      </c>
      <c r="C4917" s="17">
        <f>Électricité!P2002</f>
        <v>0</v>
      </c>
      <c r="D4917" s="17">
        <f>Électricité!S2002</f>
        <v>0</v>
      </c>
      <c r="E4917" s="24" t="str">
        <f t="shared" si="157"/>
        <v>03/24/2019 06:00:00 PM</v>
      </c>
      <c r="F4917" s="23" t="str">
        <f t="shared" si="156"/>
        <v>Mar</v>
      </c>
    </row>
    <row r="4918" spans="1:6" x14ac:dyDescent="0.4">
      <c r="A4918" s="19">
        <f>Électricité!N2003</f>
        <v>43548</v>
      </c>
      <c r="B4918" s="18">
        <f>Électricité!O2003</f>
        <v>0.79166666666666674</v>
      </c>
      <c r="C4918" s="17">
        <f>Électricité!P2003</f>
        <v>0</v>
      </c>
      <c r="D4918" s="17">
        <f>Électricité!S2003</f>
        <v>0</v>
      </c>
      <c r="E4918" s="24" t="str">
        <f t="shared" si="157"/>
        <v>03/24/2019 07:00:00 PM</v>
      </c>
      <c r="F4918" s="23" t="str">
        <f t="shared" si="156"/>
        <v>Mar</v>
      </c>
    </row>
    <row r="4919" spans="1:6" x14ac:dyDescent="0.4">
      <c r="A4919" s="19">
        <f>Électricité!N2004</f>
        <v>43548</v>
      </c>
      <c r="B4919" s="18">
        <f>Électricité!O2004</f>
        <v>0.83333333333333337</v>
      </c>
      <c r="C4919" s="17">
        <f>Électricité!P2004</f>
        <v>0</v>
      </c>
      <c r="D4919" s="17">
        <f>Électricité!S2004</f>
        <v>0</v>
      </c>
      <c r="E4919" s="24" t="str">
        <f t="shared" si="157"/>
        <v>03/24/2019 08:00:00 PM</v>
      </c>
      <c r="F4919" s="23" t="str">
        <f t="shared" si="156"/>
        <v>Mar</v>
      </c>
    </row>
    <row r="4920" spans="1:6" x14ac:dyDescent="0.4">
      <c r="A4920" s="19">
        <f>Électricité!N2005</f>
        <v>43548</v>
      </c>
      <c r="B4920" s="18">
        <f>Électricité!O2005</f>
        <v>0.87500000000000011</v>
      </c>
      <c r="C4920" s="17">
        <f>Électricité!P2005</f>
        <v>0</v>
      </c>
      <c r="D4920" s="17">
        <f>Électricité!S2005</f>
        <v>0</v>
      </c>
      <c r="E4920" s="24" t="str">
        <f t="shared" si="157"/>
        <v>03/24/2019 09:00:00 PM</v>
      </c>
      <c r="F4920" s="23" t="str">
        <f t="shared" si="156"/>
        <v>Mar</v>
      </c>
    </row>
    <row r="4921" spans="1:6" x14ac:dyDescent="0.4">
      <c r="A4921" s="19">
        <f>Électricité!N2006</f>
        <v>43548</v>
      </c>
      <c r="B4921" s="18">
        <f>Électricité!O2006</f>
        <v>0.91666666666666674</v>
      </c>
      <c r="C4921" s="17">
        <f>Électricité!P2006</f>
        <v>0</v>
      </c>
      <c r="D4921" s="17">
        <f>Électricité!S2006</f>
        <v>0</v>
      </c>
      <c r="E4921" s="24" t="str">
        <f t="shared" si="157"/>
        <v>03/24/2019 10:00:00 PM</v>
      </c>
      <c r="F4921" s="23" t="str">
        <f t="shared" si="156"/>
        <v>Mar</v>
      </c>
    </row>
    <row r="4922" spans="1:6" x14ac:dyDescent="0.4">
      <c r="A4922" s="19">
        <f>Électricité!N2007</f>
        <v>43548</v>
      </c>
      <c r="B4922" s="18">
        <f>Électricité!O2007</f>
        <v>0.95833333333333337</v>
      </c>
      <c r="C4922" s="17">
        <f>Électricité!P2007</f>
        <v>0</v>
      </c>
      <c r="D4922" s="17">
        <f>Électricité!S2007</f>
        <v>0</v>
      </c>
      <c r="E4922" s="24" t="str">
        <f t="shared" si="157"/>
        <v>03/24/2019 11:00:00 PM</v>
      </c>
      <c r="F4922" s="23" t="str">
        <f t="shared" si="156"/>
        <v>Mar</v>
      </c>
    </row>
    <row r="4923" spans="1:6" x14ac:dyDescent="0.4">
      <c r="A4923" s="19">
        <f>Électricité!N2008</f>
        <v>43549</v>
      </c>
      <c r="B4923" s="18">
        <f>Électricité!O2008</f>
        <v>3.1225022567582528E-17</v>
      </c>
      <c r="C4923" s="17">
        <f>Électricité!P2008</f>
        <v>0</v>
      </c>
      <c r="D4923" s="17">
        <f>Électricité!S2008</f>
        <v>0</v>
      </c>
      <c r="E4923" s="24" t="str">
        <f t="shared" si="157"/>
        <v>03/25/2019 12:00:00 AM</v>
      </c>
      <c r="F4923" s="23" t="str">
        <f t="shared" si="156"/>
        <v>Mar</v>
      </c>
    </row>
    <row r="4924" spans="1:6" x14ac:dyDescent="0.4">
      <c r="A4924" s="19">
        <f>Électricité!N2009</f>
        <v>43549</v>
      </c>
      <c r="B4924" s="18">
        <f>Électricité!O2009</f>
        <v>4.1666666666666699E-2</v>
      </c>
      <c r="C4924" s="17">
        <f>Électricité!P2009</f>
        <v>0</v>
      </c>
      <c r="D4924" s="17">
        <f>Électricité!S2009</f>
        <v>0</v>
      </c>
      <c r="E4924" s="24" t="str">
        <f t="shared" si="157"/>
        <v>03/25/2019 01:00:00 AM</v>
      </c>
      <c r="F4924" s="23" t="str">
        <f t="shared" si="156"/>
        <v>Mar</v>
      </c>
    </row>
    <row r="4925" spans="1:6" x14ac:dyDescent="0.4">
      <c r="A4925" s="19">
        <f>Électricité!N2010</f>
        <v>43549</v>
      </c>
      <c r="B4925" s="18">
        <f>Électricité!O2010</f>
        <v>8.333333333333337E-2</v>
      </c>
      <c r="C4925" s="17">
        <f>Électricité!P2010</f>
        <v>0</v>
      </c>
      <c r="D4925" s="17">
        <f>Électricité!S2010</f>
        <v>0</v>
      </c>
      <c r="E4925" s="24" t="str">
        <f t="shared" si="157"/>
        <v>03/25/2019 02:00:00 AM</v>
      </c>
      <c r="F4925" s="23" t="str">
        <f t="shared" si="156"/>
        <v>Mar</v>
      </c>
    </row>
    <row r="4926" spans="1:6" x14ac:dyDescent="0.4">
      <c r="A4926" s="19">
        <f>Électricité!N2011</f>
        <v>43549</v>
      </c>
      <c r="B4926" s="18">
        <f>Électricité!O2011</f>
        <v>0.12500000000000006</v>
      </c>
      <c r="C4926" s="17">
        <f>Électricité!P2011</f>
        <v>0</v>
      </c>
      <c r="D4926" s="17">
        <f>Électricité!S2011</f>
        <v>0</v>
      </c>
      <c r="E4926" s="24" t="str">
        <f t="shared" si="157"/>
        <v>03/25/2019 03:00:00 AM</v>
      </c>
      <c r="F4926" s="23" t="str">
        <f t="shared" si="156"/>
        <v>Mar</v>
      </c>
    </row>
    <row r="4927" spans="1:6" x14ac:dyDescent="0.4">
      <c r="A4927" s="19">
        <f>Électricité!N2012</f>
        <v>43549</v>
      </c>
      <c r="B4927" s="18">
        <f>Électricité!O2012</f>
        <v>0.16666666666666669</v>
      </c>
      <c r="C4927" s="17">
        <f>Électricité!P2012</f>
        <v>0</v>
      </c>
      <c r="D4927" s="17">
        <f>Électricité!S2012</f>
        <v>0</v>
      </c>
      <c r="E4927" s="24" t="str">
        <f t="shared" si="157"/>
        <v>03/25/2019 04:00:00 AM</v>
      </c>
      <c r="F4927" s="23" t="str">
        <f t="shared" si="156"/>
        <v>Mar</v>
      </c>
    </row>
    <row r="4928" spans="1:6" x14ac:dyDescent="0.4">
      <c r="A4928" s="19">
        <f>Électricité!N2013</f>
        <v>43549</v>
      </c>
      <c r="B4928" s="18">
        <f>Électricité!O2013</f>
        <v>0.20833333333333337</v>
      </c>
      <c r="C4928" s="17">
        <f>Électricité!P2013</f>
        <v>0</v>
      </c>
      <c r="D4928" s="17">
        <f>Électricité!S2013</f>
        <v>0</v>
      </c>
      <c r="E4928" s="24" t="str">
        <f t="shared" si="157"/>
        <v>03/25/2019 05:00:00 AM</v>
      </c>
      <c r="F4928" s="23" t="str">
        <f t="shared" si="156"/>
        <v>Mar</v>
      </c>
    </row>
    <row r="4929" spans="1:6" x14ac:dyDescent="0.4">
      <c r="A4929" s="19">
        <f>Électricité!N2014</f>
        <v>43549</v>
      </c>
      <c r="B4929" s="18">
        <f>Électricité!O2014</f>
        <v>0.25</v>
      </c>
      <c r="C4929" s="17">
        <f>Électricité!P2014</f>
        <v>0</v>
      </c>
      <c r="D4929" s="17">
        <f>Électricité!S2014</f>
        <v>0</v>
      </c>
      <c r="E4929" s="24" t="str">
        <f t="shared" si="157"/>
        <v>03/25/2019 06:00:00 AM</v>
      </c>
      <c r="F4929" s="23" t="str">
        <f t="shared" si="156"/>
        <v>Mar</v>
      </c>
    </row>
    <row r="4930" spans="1:6" x14ac:dyDescent="0.4">
      <c r="A4930" s="19">
        <f>Électricité!N2015</f>
        <v>43549</v>
      </c>
      <c r="B4930" s="18">
        <f>Électricité!O2015</f>
        <v>0.29166666666666669</v>
      </c>
      <c r="C4930" s="17">
        <f>Électricité!P2015</f>
        <v>0</v>
      </c>
      <c r="D4930" s="17">
        <f>Électricité!S2015</f>
        <v>0</v>
      </c>
      <c r="E4930" s="24" t="str">
        <f t="shared" si="157"/>
        <v>03/25/2019 07:00:00 AM</v>
      </c>
      <c r="F4930" s="23" t="str">
        <f t="shared" si="156"/>
        <v>Mar</v>
      </c>
    </row>
    <row r="4931" spans="1:6" x14ac:dyDescent="0.4">
      <c r="A4931" s="19">
        <f>Électricité!N2016</f>
        <v>43549</v>
      </c>
      <c r="B4931" s="18">
        <f>Électricité!O2016</f>
        <v>0.33333333333333337</v>
      </c>
      <c r="C4931" s="17">
        <f>Électricité!P2016</f>
        <v>0</v>
      </c>
      <c r="D4931" s="17">
        <f>Électricité!S2016</f>
        <v>0</v>
      </c>
      <c r="E4931" s="24" t="str">
        <f t="shared" si="157"/>
        <v>03/25/2019 08:00:00 AM</v>
      </c>
      <c r="F4931" s="23" t="str">
        <f t="shared" ref="F4931:F4994" si="158">TEXT(A4931,"mmm")</f>
        <v>Mar</v>
      </c>
    </row>
    <row r="4932" spans="1:6" x14ac:dyDescent="0.4">
      <c r="A4932" s="19">
        <f>Électricité!N2017</f>
        <v>43549</v>
      </c>
      <c r="B4932" s="18">
        <f>Électricité!O2017</f>
        <v>0.375</v>
      </c>
      <c r="C4932" s="17">
        <f>Électricité!P2017</f>
        <v>0</v>
      </c>
      <c r="D4932" s="17">
        <f>Électricité!S2017</f>
        <v>0</v>
      </c>
      <c r="E4932" s="24" t="str">
        <f t="shared" si="157"/>
        <v>03/25/2019 09:00:00 AM</v>
      </c>
      <c r="F4932" s="23" t="str">
        <f t="shared" si="158"/>
        <v>Mar</v>
      </c>
    </row>
    <row r="4933" spans="1:6" x14ac:dyDescent="0.4">
      <c r="A4933" s="19">
        <f>Électricité!N2018</f>
        <v>43549</v>
      </c>
      <c r="B4933" s="18">
        <f>Électricité!O2018</f>
        <v>0.41666666666666669</v>
      </c>
      <c r="C4933" s="17">
        <f>Électricité!P2018</f>
        <v>0</v>
      </c>
      <c r="D4933" s="17">
        <f>Électricité!S2018</f>
        <v>0</v>
      </c>
      <c r="E4933" s="24" t="str">
        <f t="shared" si="157"/>
        <v>03/25/2019 10:00:00 AM</v>
      </c>
      <c r="F4933" s="23" t="str">
        <f t="shared" si="158"/>
        <v>Mar</v>
      </c>
    </row>
    <row r="4934" spans="1:6" x14ac:dyDescent="0.4">
      <c r="A4934" s="19">
        <f>Électricité!N2019</f>
        <v>43549</v>
      </c>
      <c r="B4934" s="18">
        <f>Électricité!O2019</f>
        <v>0.45833333333333337</v>
      </c>
      <c r="C4934" s="17">
        <f>Électricité!P2019</f>
        <v>0</v>
      </c>
      <c r="D4934" s="17">
        <f>Électricité!S2019</f>
        <v>0</v>
      </c>
      <c r="E4934" s="24" t="str">
        <f t="shared" si="157"/>
        <v>03/25/2019 11:00:00 AM</v>
      </c>
      <c r="F4934" s="23" t="str">
        <f t="shared" si="158"/>
        <v>Mar</v>
      </c>
    </row>
    <row r="4935" spans="1:6" x14ac:dyDescent="0.4">
      <c r="A4935" s="19">
        <f>Électricité!N2020</f>
        <v>43549</v>
      </c>
      <c r="B4935" s="18">
        <f>Électricité!O2020</f>
        <v>0.50000000000000011</v>
      </c>
      <c r="C4935" s="17">
        <f>Électricité!P2020</f>
        <v>0</v>
      </c>
      <c r="D4935" s="17">
        <f>Électricité!S2020</f>
        <v>0</v>
      </c>
      <c r="E4935" s="24" t="str">
        <f t="shared" si="157"/>
        <v>03/25/2019 12:00:00 PM</v>
      </c>
      <c r="F4935" s="23" t="str">
        <f t="shared" si="158"/>
        <v>Mar</v>
      </c>
    </row>
    <row r="4936" spans="1:6" x14ac:dyDescent="0.4">
      <c r="A4936" s="19">
        <f>Électricité!N2021</f>
        <v>43549</v>
      </c>
      <c r="B4936" s="18">
        <f>Électricité!O2021</f>
        <v>0.54166666666666674</v>
      </c>
      <c r="C4936" s="17">
        <f>Électricité!P2021</f>
        <v>0</v>
      </c>
      <c r="D4936" s="17">
        <f>Électricité!S2021</f>
        <v>0</v>
      </c>
      <c r="E4936" s="24" t="str">
        <f t="shared" si="157"/>
        <v>03/25/2019 01:00:00 PM</v>
      </c>
      <c r="F4936" s="23" t="str">
        <f t="shared" si="158"/>
        <v>Mar</v>
      </c>
    </row>
    <row r="4937" spans="1:6" x14ac:dyDescent="0.4">
      <c r="A4937" s="19">
        <f>Électricité!N2022</f>
        <v>43549</v>
      </c>
      <c r="B4937" s="18">
        <f>Électricité!O2022</f>
        <v>0.58333333333333337</v>
      </c>
      <c r="C4937" s="17">
        <f>Électricité!P2022</f>
        <v>0</v>
      </c>
      <c r="D4937" s="17">
        <f>Électricité!S2022</f>
        <v>0</v>
      </c>
      <c r="E4937" s="24" t="str">
        <f t="shared" si="157"/>
        <v>03/25/2019 02:00:00 PM</v>
      </c>
      <c r="F4937" s="23" t="str">
        <f t="shared" si="158"/>
        <v>Mar</v>
      </c>
    </row>
    <row r="4938" spans="1:6" x14ac:dyDescent="0.4">
      <c r="A4938" s="19">
        <f>Électricité!N2023</f>
        <v>43549</v>
      </c>
      <c r="B4938" s="18">
        <f>Électricité!O2023</f>
        <v>0.62500000000000011</v>
      </c>
      <c r="C4938" s="17">
        <f>Électricité!P2023</f>
        <v>0</v>
      </c>
      <c r="D4938" s="17">
        <f>Électricité!S2023</f>
        <v>0</v>
      </c>
      <c r="E4938" s="24" t="str">
        <f t="shared" si="157"/>
        <v>03/25/2019 03:00:00 PM</v>
      </c>
      <c r="F4938" s="23" t="str">
        <f t="shared" si="158"/>
        <v>Mar</v>
      </c>
    </row>
    <row r="4939" spans="1:6" x14ac:dyDescent="0.4">
      <c r="A4939" s="19">
        <f>Électricité!N2024</f>
        <v>43549</v>
      </c>
      <c r="B4939" s="18">
        <f>Électricité!O2024</f>
        <v>0.66666666666666674</v>
      </c>
      <c r="C4939" s="17">
        <f>Électricité!P2024</f>
        <v>0</v>
      </c>
      <c r="D4939" s="17">
        <f>Électricité!S2024</f>
        <v>0</v>
      </c>
      <c r="E4939" s="24" t="str">
        <f t="shared" si="157"/>
        <v>03/25/2019 04:00:00 PM</v>
      </c>
      <c r="F4939" s="23" t="str">
        <f t="shared" si="158"/>
        <v>Mar</v>
      </c>
    </row>
    <row r="4940" spans="1:6" x14ac:dyDescent="0.4">
      <c r="A4940" s="19">
        <f>Électricité!N2025</f>
        <v>43549</v>
      </c>
      <c r="B4940" s="18">
        <f>Électricité!O2025</f>
        <v>0.70833333333333337</v>
      </c>
      <c r="C4940" s="17">
        <f>Électricité!P2025</f>
        <v>0</v>
      </c>
      <c r="D4940" s="17">
        <f>Électricité!S2025</f>
        <v>0</v>
      </c>
      <c r="E4940" s="24" t="str">
        <f t="shared" si="157"/>
        <v>03/25/2019 05:00:00 PM</v>
      </c>
      <c r="F4940" s="23" t="str">
        <f t="shared" si="158"/>
        <v>Mar</v>
      </c>
    </row>
    <row r="4941" spans="1:6" x14ac:dyDescent="0.4">
      <c r="A4941" s="19">
        <f>Électricité!N2026</f>
        <v>43549</v>
      </c>
      <c r="B4941" s="18">
        <f>Électricité!O2026</f>
        <v>0.75000000000000011</v>
      </c>
      <c r="C4941" s="17">
        <f>Électricité!P2026</f>
        <v>0</v>
      </c>
      <c r="D4941" s="17">
        <f>Électricité!S2026</f>
        <v>0</v>
      </c>
      <c r="E4941" s="24" t="str">
        <f t="shared" si="157"/>
        <v>03/25/2019 06:00:00 PM</v>
      </c>
      <c r="F4941" s="23" t="str">
        <f t="shared" si="158"/>
        <v>Mar</v>
      </c>
    </row>
    <row r="4942" spans="1:6" x14ac:dyDescent="0.4">
      <c r="A4942" s="19">
        <f>Électricité!N2027</f>
        <v>43549</v>
      </c>
      <c r="B4942" s="18">
        <f>Électricité!O2027</f>
        <v>0.79166666666666674</v>
      </c>
      <c r="C4942" s="17">
        <f>Électricité!P2027</f>
        <v>0</v>
      </c>
      <c r="D4942" s="17">
        <f>Électricité!S2027</f>
        <v>0</v>
      </c>
      <c r="E4942" s="24" t="str">
        <f t="shared" si="157"/>
        <v>03/25/2019 07:00:00 PM</v>
      </c>
      <c r="F4942" s="23" t="str">
        <f t="shared" si="158"/>
        <v>Mar</v>
      </c>
    </row>
    <row r="4943" spans="1:6" x14ac:dyDescent="0.4">
      <c r="A4943" s="19">
        <f>Électricité!N2028</f>
        <v>43549</v>
      </c>
      <c r="B4943" s="18">
        <f>Électricité!O2028</f>
        <v>0.83333333333333337</v>
      </c>
      <c r="C4943" s="17">
        <f>Électricité!P2028</f>
        <v>0</v>
      </c>
      <c r="D4943" s="17">
        <f>Électricité!S2028</f>
        <v>0</v>
      </c>
      <c r="E4943" s="24" t="str">
        <f t="shared" si="157"/>
        <v>03/25/2019 08:00:00 PM</v>
      </c>
      <c r="F4943" s="23" t="str">
        <f t="shared" si="158"/>
        <v>Mar</v>
      </c>
    </row>
    <row r="4944" spans="1:6" x14ac:dyDescent="0.4">
      <c r="A4944" s="19">
        <f>Électricité!N2029</f>
        <v>43549</v>
      </c>
      <c r="B4944" s="18">
        <f>Électricité!O2029</f>
        <v>0.87500000000000011</v>
      </c>
      <c r="C4944" s="17">
        <f>Électricité!P2029</f>
        <v>0</v>
      </c>
      <c r="D4944" s="17">
        <f>Électricité!S2029</f>
        <v>0</v>
      </c>
      <c r="E4944" s="24" t="str">
        <f t="shared" si="157"/>
        <v>03/25/2019 09:00:00 PM</v>
      </c>
      <c r="F4944" s="23" t="str">
        <f t="shared" si="158"/>
        <v>Mar</v>
      </c>
    </row>
    <row r="4945" spans="1:6" x14ac:dyDescent="0.4">
      <c r="A4945" s="19">
        <f>Électricité!N2030</f>
        <v>43549</v>
      </c>
      <c r="B4945" s="18">
        <f>Électricité!O2030</f>
        <v>0.91666666666666674</v>
      </c>
      <c r="C4945" s="17">
        <f>Électricité!P2030</f>
        <v>0</v>
      </c>
      <c r="D4945" s="17">
        <f>Électricité!S2030</f>
        <v>0</v>
      </c>
      <c r="E4945" s="24" t="str">
        <f t="shared" si="157"/>
        <v>03/25/2019 10:00:00 PM</v>
      </c>
      <c r="F4945" s="23" t="str">
        <f t="shared" si="158"/>
        <v>Mar</v>
      </c>
    </row>
    <row r="4946" spans="1:6" x14ac:dyDescent="0.4">
      <c r="A4946" s="19">
        <f>Électricité!N2031</f>
        <v>43549</v>
      </c>
      <c r="B4946" s="18">
        <f>Électricité!O2031</f>
        <v>0.95833333333333337</v>
      </c>
      <c r="C4946" s="17">
        <f>Électricité!P2031</f>
        <v>0</v>
      </c>
      <c r="D4946" s="17">
        <f>Électricité!S2031</f>
        <v>0</v>
      </c>
      <c r="E4946" s="24" t="str">
        <f t="shared" si="157"/>
        <v>03/25/2019 11:00:00 PM</v>
      </c>
      <c r="F4946" s="23" t="str">
        <f t="shared" si="158"/>
        <v>Mar</v>
      </c>
    </row>
    <row r="4947" spans="1:6" x14ac:dyDescent="0.4">
      <c r="A4947" s="19">
        <f>Électricité!N2032</f>
        <v>43550</v>
      </c>
      <c r="B4947" s="18">
        <f>Électricité!O2032</f>
        <v>3.1225022567582528E-17</v>
      </c>
      <c r="C4947" s="17">
        <f>Électricité!P2032</f>
        <v>0</v>
      </c>
      <c r="D4947" s="17">
        <f>Électricité!S2032</f>
        <v>0</v>
      </c>
      <c r="E4947" s="24" t="str">
        <f t="shared" si="157"/>
        <v>03/26/2019 12:00:00 AM</v>
      </c>
      <c r="F4947" s="23" t="str">
        <f t="shared" si="158"/>
        <v>Mar</v>
      </c>
    </row>
    <row r="4948" spans="1:6" x14ac:dyDescent="0.4">
      <c r="A4948" s="19">
        <f>Électricité!N2033</f>
        <v>43550</v>
      </c>
      <c r="B4948" s="18">
        <f>Électricité!O2033</f>
        <v>4.1666666666666699E-2</v>
      </c>
      <c r="C4948" s="17">
        <f>Électricité!P2033</f>
        <v>0</v>
      </c>
      <c r="D4948" s="17">
        <f>Électricité!S2033</f>
        <v>0</v>
      </c>
      <c r="E4948" s="24" t="str">
        <f t="shared" si="157"/>
        <v>03/26/2019 01:00:00 AM</v>
      </c>
      <c r="F4948" s="23" t="str">
        <f t="shared" si="158"/>
        <v>Mar</v>
      </c>
    </row>
    <row r="4949" spans="1:6" x14ac:dyDescent="0.4">
      <c r="A4949" s="19">
        <f>Électricité!N2034</f>
        <v>43550</v>
      </c>
      <c r="B4949" s="18">
        <f>Électricité!O2034</f>
        <v>8.333333333333337E-2</v>
      </c>
      <c r="C4949" s="17">
        <f>Électricité!P2034</f>
        <v>0</v>
      </c>
      <c r="D4949" s="17">
        <f>Électricité!S2034</f>
        <v>0</v>
      </c>
      <c r="E4949" s="24" t="str">
        <f t="shared" si="157"/>
        <v>03/26/2019 02:00:00 AM</v>
      </c>
      <c r="F4949" s="23" t="str">
        <f t="shared" si="158"/>
        <v>Mar</v>
      </c>
    </row>
    <row r="4950" spans="1:6" x14ac:dyDescent="0.4">
      <c r="A4950" s="19">
        <f>Électricité!N2035</f>
        <v>43550</v>
      </c>
      <c r="B4950" s="18">
        <f>Électricité!O2035</f>
        <v>0.12500000000000006</v>
      </c>
      <c r="C4950" s="17">
        <f>Électricité!P2035</f>
        <v>0</v>
      </c>
      <c r="D4950" s="17">
        <f>Électricité!S2035</f>
        <v>0</v>
      </c>
      <c r="E4950" s="24" t="str">
        <f t="shared" si="157"/>
        <v>03/26/2019 03:00:00 AM</v>
      </c>
      <c r="F4950" s="23" t="str">
        <f t="shared" si="158"/>
        <v>Mar</v>
      </c>
    </row>
    <row r="4951" spans="1:6" x14ac:dyDescent="0.4">
      <c r="A4951" s="19">
        <f>Électricité!N2036</f>
        <v>43550</v>
      </c>
      <c r="B4951" s="18">
        <f>Électricité!O2036</f>
        <v>0.16666666666666669</v>
      </c>
      <c r="C4951" s="17">
        <f>Électricité!P2036</f>
        <v>0</v>
      </c>
      <c r="D4951" s="17">
        <f>Électricité!S2036</f>
        <v>0</v>
      </c>
      <c r="E4951" s="24" t="str">
        <f t="shared" si="157"/>
        <v>03/26/2019 04:00:00 AM</v>
      </c>
      <c r="F4951" s="23" t="str">
        <f t="shared" si="158"/>
        <v>Mar</v>
      </c>
    </row>
    <row r="4952" spans="1:6" x14ac:dyDescent="0.4">
      <c r="A4952" s="19">
        <f>Électricité!N2037</f>
        <v>43550</v>
      </c>
      <c r="B4952" s="18">
        <f>Électricité!O2037</f>
        <v>0.20833333333333337</v>
      </c>
      <c r="C4952" s="17">
        <f>Électricité!P2037</f>
        <v>0</v>
      </c>
      <c r="D4952" s="17">
        <f>Électricité!S2037</f>
        <v>0</v>
      </c>
      <c r="E4952" s="24" t="str">
        <f t="shared" si="157"/>
        <v>03/26/2019 05:00:00 AM</v>
      </c>
      <c r="F4952" s="23" t="str">
        <f t="shared" si="158"/>
        <v>Mar</v>
      </c>
    </row>
    <row r="4953" spans="1:6" x14ac:dyDescent="0.4">
      <c r="A4953" s="19">
        <f>Électricité!N2038</f>
        <v>43550</v>
      </c>
      <c r="B4953" s="18">
        <f>Électricité!O2038</f>
        <v>0.25</v>
      </c>
      <c r="C4953" s="17">
        <f>Électricité!P2038</f>
        <v>0</v>
      </c>
      <c r="D4953" s="17">
        <f>Électricité!S2038</f>
        <v>0</v>
      </c>
      <c r="E4953" s="24" t="str">
        <f t="shared" si="157"/>
        <v>03/26/2019 06:00:00 AM</v>
      </c>
      <c r="F4953" s="23" t="str">
        <f t="shared" si="158"/>
        <v>Mar</v>
      </c>
    </row>
    <row r="4954" spans="1:6" x14ac:dyDescent="0.4">
      <c r="A4954" s="19">
        <f>Électricité!N2039</f>
        <v>43550</v>
      </c>
      <c r="B4954" s="18">
        <f>Électricité!O2039</f>
        <v>0.29166666666666669</v>
      </c>
      <c r="C4954" s="17">
        <f>Électricité!P2039</f>
        <v>0</v>
      </c>
      <c r="D4954" s="17">
        <f>Électricité!S2039</f>
        <v>0</v>
      </c>
      <c r="E4954" s="24" t="str">
        <f t="shared" si="157"/>
        <v>03/26/2019 07:00:00 AM</v>
      </c>
      <c r="F4954" s="23" t="str">
        <f t="shared" si="158"/>
        <v>Mar</v>
      </c>
    </row>
    <row r="4955" spans="1:6" x14ac:dyDescent="0.4">
      <c r="A4955" s="19">
        <f>Électricité!N2040</f>
        <v>43550</v>
      </c>
      <c r="B4955" s="18">
        <f>Électricité!O2040</f>
        <v>0.33333333333333337</v>
      </c>
      <c r="C4955" s="17">
        <f>Électricité!P2040</f>
        <v>0</v>
      </c>
      <c r="D4955" s="17">
        <f>Électricité!S2040</f>
        <v>0</v>
      </c>
      <c r="E4955" s="24" t="str">
        <f t="shared" si="157"/>
        <v>03/26/2019 08:00:00 AM</v>
      </c>
      <c r="F4955" s="23" t="str">
        <f t="shared" si="158"/>
        <v>Mar</v>
      </c>
    </row>
    <row r="4956" spans="1:6" x14ac:dyDescent="0.4">
      <c r="A4956" s="19">
        <f>Électricité!N2041</f>
        <v>43550</v>
      </c>
      <c r="B4956" s="18">
        <f>Électricité!O2041</f>
        <v>0.375</v>
      </c>
      <c r="C4956" s="17">
        <f>Électricité!P2041</f>
        <v>0</v>
      </c>
      <c r="D4956" s="17">
        <f>Électricité!S2041</f>
        <v>0</v>
      </c>
      <c r="E4956" s="24" t="str">
        <f t="shared" si="157"/>
        <v>03/26/2019 09:00:00 AM</v>
      </c>
      <c r="F4956" s="23" t="str">
        <f t="shared" si="158"/>
        <v>Mar</v>
      </c>
    </row>
    <row r="4957" spans="1:6" x14ac:dyDescent="0.4">
      <c r="A4957" s="19">
        <f>Électricité!N2042</f>
        <v>43550</v>
      </c>
      <c r="B4957" s="18">
        <f>Électricité!O2042</f>
        <v>0.41666666666666669</v>
      </c>
      <c r="C4957" s="17">
        <f>Électricité!P2042</f>
        <v>0</v>
      </c>
      <c r="D4957" s="17">
        <f>Électricité!S2042</f>
        <v>0</v>
      </c>
      <c r="E4957" s="24" t="str">
        <f t="shared" si="157"/>
        <v>03/26/2019 10:00:00 AM</v>
      </c>
      <c r="F4957" s="23" t="str">
        <f t="shared" si="158"/>
        <v>Mar</v>
      </c>
    </row>
    <row r="4958" spans="1:6" x14ac:dyDescent="0.4">
      <c r="A4958" s="19">
        <f>Électricité!N2043</f>
        <v>43550</v>
      </c>
      <c r="B4958" s="18">
        <f>Électricité!O2043</f>
        <v>0.45833333333333337</v>
      </c>
      <c r="C4958" s="17">
        <f>Électricité!P2043</f>
        <v>0</v>
      </c>
      <c r="D4958" s="17">
        <f>Électricité!S2043</f>
        <v>0</v>
      </c>
      <c r="E4958" s="24" t="str">
        <f t="shared" si="157"/>
        <v>03/26/2019 11:00:00 AM</v>
      </c>
      <c r="F4958" s="23" t="str">
        <f t="shared" si="158"/>
        <v>Mar</v>
      </c>
    </row>
    <row r="4959" spans="1:6" x14ac:dyDescent="0.4">
      <c r="A4959" s="19">
        <f>Électricité!N2044</f>
        <v>43550</v>
      </c>
      <c r="B4959" s="18">
        <f>Électricité!O2044</f>
        <v>0.50000000000000011</v>
      </c>
      <c r="C4959" s="17">
        <f>Électricité!P2044</f>
        <v>0</v>
      </c>
      <c r="D4959" s="17">
        <f>Électricité!S2044</f>
        <v>0</v>
      </c>
      <c r="E4959" s="24" t="str">
        <f t="shared" si="157"/>
        <v>03/26/2019 12:00:00 PM</v>
      </c>
      <c r="F4959" s="23" t="str">
        <f t="shared" si="158"/>
        <v>Mar</v>
      </c>
    </row>
    <row r="4960" spans="1:6" x14ac:dyDescent="0.4">
      <c r="A4960" s="19">
        <f>Électricité!N2045</f>
        <v>43550</v>
      </c>
      <c r="B4960" s="18">
        <f>Électricité!O2045</f>
        <v>0.54166666666666674</v>
      </c>
      <c r="C4960" s="17">
        <f>Électricité!P2045</f>
        <v>0</v>
      </c>
      <c r="D4960" s="17">
        <f>Électricité!S2045</f>
        <v>0</v>
      </c>
      <c r="E4960" s="24" t="str">
        <f t="shared" si="157"/>
        <v>03/26/2019 01:00:00 PM</v>
      </c>
      <c r="F4960" s="23" t="str">
        <f t="shared" si="158"/>
        <v>Mar</v>
      </c>
    </row>
    <row r="4961" spans="1:6" x14ac:dyDescent="0.4">
      <c r="A4961" s="19">
        <f>Électricité!N2046</f>
        <v>43550</v>
      </c>
      <c r="B4961" s="18">
        <f>Électricité!O2046</f>
        <v>0.58333333333333337</v>
      </c>
      <c r="C4961" s="17">
        <f>Électricité!P2046</f>
        <v>0</v>
      </c>
      <c r="D4961" s="17">
        <f>Électricité!S2046</f>
        <v>0</v>
      </c>
      <c r="E4961" s="24" t="str">
        <f t="shared" si="157"/>
        <v>03/26/2019 02:00:00 PM</v>
      </c>
      <c r="F4961" s="23" t="str">
        <f t="shared" si="158"/>
        <v>Mar</v>
      </c>
    </row>
    <row r="4962" spans="1:6" x14ac:dyDescent="0.4">
      <c r="A4962" s="19">
        <f>Électricité!N2047</f>
        <v>43550</v>
      </c>
      <c r="B4962" s="18">
        <f>Électricité!O2047</f>
        <v>0.62500000000000011</v>
      </c>
      <c r="C4962" s="17">
        <f>Électricité!P2047</f>
        <v>0</v>
      </c>
      <c r="D4962" s="17">
        <f>Électricité!S2047</f>
        <v>0</v>
      </c>
      <c r="E4962" s="24" t="str">
        <f t="shared" si="157"/>
        <v>03/26/2019 03:00:00 PM</v>
      </c>
      <c r="F4962" s="23" t="str">
        <f t="shared" si="158"/>
        <v>Mar</v>
      </c>
    </row>
    <row r="4963" spans="1:6" x14ac:dyDescent="0.4">
      <c r="A4963" s="19">
        <f>Électricité!N2048</f>
        <v>43550</v>
      </c>
      <c r="B4963" s="18">
        <f>Électricité!O2048</f>
        <v>0.66666666666666674</v>
      </c>
      <c r="C4963" s="17">
        <f>Électricité!P2048</f>
        <v>0</v>
      </c>
      <c r="D4963" s="17">
        <f>Électricité!S2048</f>
        <v>0</v>
      </c>
      <c r="E4963" s="24" t="str">
        <f t="shared" si="157"/>
        <v>03/26/2019 04:00:00 PM</v>
      </c>
      <c r="F4963" s="23" t="str">
        <f t="shared" si="158"/>
        <v>Mar</v>
      </c>
    </row>
    <row r="4964" spans="1:6" x14ac:dyDescent="0.4">
      <c r="A4964" s="19">
        <f>Électricité!N2049</f>
        <v>43550</v>
      </c>
      <c r="B4964" s="18">
        <f>Électricité!O2049</f>
        <v>0.70833333333333337</v>
      </c>
      <c r="C4964" s="17">
        <f>Électricité!P2049</f>
        <v>0</v>
      </c>
      <c r="D4964" s="17">
        <f>Électricité!S2049</f>
        <v>0</v>
      </c>
      <c r="E4964" s="24" t="str">
        <f t="shared" si="157"/>
        <v>03/26/2019 05:00:00 PM</v>
      </c>
      <c r="F4964" s="23" t="str">
        <f t="shared" si="158"/>
        <v>Mar</v>
      </c>
    </row>
    <row r="4965" spans="1:6" x14ac:dyDescent="0.4">
      <c r="A4965" s="19">
        <f>Électricité!N2050</f>
        <v>43550</v>
      </c>
      <c r="B4965" s="18">
        <f>Électricité!O2050</f>
        <v>0.75000000000000011</v>
      </c>
      <c r="C4965" s="17">
        <f>Électricité!P2050</f>
        <v>0</v>
      </c>
      <c r="D4965" s="17">
        <f>Électricité!S2050</f>
        <v>0</v>
      </c>
      <c r="E4965" s="24" t="str">
        <f t="shared" si="157"/>
        <v>03/26/2019 06:00:00 PM</v>
      </c>
      <c r="F4965" s="23" t="str">
        <f t="shared" si="158"/>
        <v>Mar</v>
      </c>
    </row>
    <row r="4966" spans="1:6" x14ac:dyDescent="0.4">
      <c r="A4966" s="19">
        <f>Électricité!N2051</f>
        <v>43550</v>
      </c>
      <c r="B4966" s="18">
        <f>Électricité!O2051</f>
        <v>0.79166666666666674</v>
      </c>
      <c r="C4966" s="17">
        <f>Électricité!P2051</f>
        <v>0</v>
      </c>
      <c r="D4966" s="17">
        <f>Électricité!S2051</f>
        <v>0</v>
      </c>
      <c r="E4966" s="24" t="str">
        <f t="shared" si="157"/>
        <v>03/26/2019 07:00:00 PM</v>
      </c>
      <c r="F4966" s="23" t="str">
        <f t="shared" si="158"/>
        <v>Mar</v>
      </c>
    </row>
    <row r="4967" spans="1:6" x14ac:dyDescent="0.4">
      <c r="A4967" s="19">
        <f>Électricité!N2052</f>
        <v>43550</v>
      </c>
      <c r="B4967" s="18">
        <f>Électricité!O2052</f>
        <v>0.83333333333333337</v>
      </c>
      <c r="C4967" s="17">
        <f>Électricité!P2052</f>
        <v>0</v>
      </c>
      <c r="D4967" s="17">
        <f>Électricité!S2052</f>
        <v>0</v>
      </c>
      <c r="E4967" s="24" t="str">
        <f t="shared" si="157"/>
        <v>03/26/2019 08:00:00 PM</v>
      </c>
      <c r="F4967" s="23" t="str">
        <f t="shared" si="158"/>
        <v>Mar</v>
      </c>
    </row>
    <row r="4968" spans="1:6" x14ac:dyDescent="0.4">
      <c r="A4968" s="19">
        <f>Électricité!N2053</f>
        <v>43550</v>
      </c>
      <c r="B4968" s="18">
        <f>Électricité!O2053</f>
        <v>0.87500000000000011</v>
      </c>
      <c r="C4968" s="17">
        <f>Électricité!P2053</f>
        <v>0</v>
      </c>
      <c r="D4968" s="17">
        <f>Électricité!S2053</f>
        <v>0</v>
      </c>
      <c r="E4968" s="24" t="str">
        <f t="shared" si="157"/>
        <v>03/26/2019 09:00:00 PM</v>
      </c>
      <c r="F4968" s="23" t="str">
        <f t="shared" si="158"/>
        <v>Mar</v>
      </c>
    </row>
    <row r="4969" spans="1:6" x14ac:dyDescent="0.4">
      <c r="A4969" s="19">
        <f>Électricité!N2054</f>
        <v>43550</v>
      </c>
      <c r="B4969" s="18">
        <f>Électricité!O2054</f>
        <v>0.91666666666666674</v>
      </c>
      <c r="C4969" s="17">
        <f>Électricité!P2054</f>
        <v>0</v>
      </c>
      <c r="D4969" s="17">
        <f>Électricité!S2054</f>
        <v>0</v>
      </c>
      <c r="E4969" s="24" t="str">
        <f t="shared" si="157"/>
        <v>03/26/2019 10:00:00 PM</v>
      </c>
      <c r="F4969" s="23" t="str">
        <f t="shared" si="158"/>
        <v>Mar</v>
      </c>
    </row>
    <row r="4970" spans="1:6" x14ac:dyDescent="0.4">
      <c r="A4970" s="19">
        <f>Électricité!N2055</f>
        <v>43550</v>
      </c>
      <c r="B4970" s="18">
        <f>Électricité!O2055</f>
        <v>0.95833333333333337</v>
      </c>
      <c r="C4970" s="17">
        <f>Électricité!P2055</f>
        <v>0</v>
      </c>
      <c r="D4970" s="17">
        <f>Électricité!S2055</f>
        <v>0</v>
      </c>
      <c r="E4970" s="24" t="str">
        <f t="shared" si="157"/>
        <v>03/26/2019 11:00:00 PM</v>
      </c>
      <c r="F4970" s="23" t="str">
        <f t="shared" si="158"/>
        <v>Mar</v>
      </c>
    </row>
    <row r="4971" spans="1:6" x14ac:dyDescent="0.4">
      <c r="A4971" s="19">
        <f>Électricité!N2056</f>
        <v>43551</v>
      </c>
      <c r="B4971" s="18">
        <f>Électricité!O2056</f>
        <v>3.1225022567582528E-17</v>
      </c>
      <c r="C4971" s="17">
        <f>Électricité!P2056</f>
        <v>0</v>
      </c>
      <c r="D4971" s="17">
        <f>Électricité!S2056</f>
        <v>0</v>
      </c>
      <c r="E4971" s="24" t="str">
        <f t="shared" si="157"/>
        <v>03/27/2019 12:00:00 AM</v>
      </c>
      <c r="F4971" s="23" t="str">
        <f t="shared" si="158"/>
        <v>Mar</v>
      </c>
    </row>
    <row r="4972" spans="1:6" x14ac:dyDescent="0.4">
      <c r="A4972" s="19">
        <f>Électricité!N2057</f>
        <v>43551</v>
      </c>
      <c r="B4972" s="18">
        <f>Électricité!O2057</f>
        <v>4.1666666666666699E-2</v>
      </c>
      <c r="C4972" s="17">
        <f>Électricité!P2057</f>
        <v>0</v>
      </c>
      <c r="D4972" s="17">
        <f>Électricité!S2057</f>
        <v>0</v>
      </c>
      <c r="E4972" s="24" t="str">
        <f t="shared" si="157"/>
        <v>03/27/2019 01:00:00 AM</v>
      </c>
      <c r="F4972" s="23" t="str">
        <f t="shared" si="158"/>
        <v>Mar</v>
      </c>
    </row>
    <row r="4973" spans="1:6" x14ac:dyDescent="0.4">
      <c r="A4973" s="19">
        <f>Électricité!N2058</f>
        <v>43551</v>
      </c>
      <c r="B4973" s="18">
        <f>Électricité!O2058</f>
        <v>8.333333333333337E-2</v>
      </c>
      <c r="C4973" s="17">
        <f>Électricité!P2058</f>
        <v>0</v>
      </c>
      <c r="D4973" s="17">
        <f>Électricité!S2058</f>
        <v>0</v>
      </c>
      <c r="E4973" s="24" t="str">
        <f t="shared" si="157"/>
        <v>03/27/2019 02:00:00 AM</v>
      </c>
      <c r="F4973" s="23" t="str">
        <f t="shared" si="158"/>
        <v>Mar</v>
      </c>
    </row>
    <row r="4974" spans="1:6" x14ac:dyDescent="0.4">
      <c r="A4974" s="19">
        <f>Électricité!N2059</f>
        <v>43551</v>
      </c>
      <c r="B4974" s="18">
        <f>Électricité!O2059</f>
        <v>0.12500000000000006</v>
      </c>
      <c r="C4974" s="17">
        <f>Électricité!P2059</f>
        <v>0</v>
      </c>
      <c r="D4974" s="17">
        <f>Électricité!S2059</f>
        <v>0</v>
      </c>
      <c r="E4974" s="24" t="str">
        <f t="shared" si="157"/>
        <v>03/27/2019 03:00:00 AM</v>
      </c>
      <c r="F4974" s="23" t="str">
        <f t="shared" si="158"/>
        <v>Mar</v>
      </c>
    </row>
    <row r="4975" spans="1:6" x14ac:dyDescent="0.4">
      <c r="A4975" s="19">
        <f>Électricité!N2060</f>
        <v>43551</v>
      </c>
      <c r="B4975" s="18">
        <f>Électricité!O2060</f>
        <v>0.16666666666666669</v>
      </c>
      <c r="C4975" s="17">
        <f>Électricité!P2060</f>
        <v>0</v>
      </c>
      <c r="D4975" s="17">
        <f>Électricité!S2060</f>
        <v>0</v>
      </c>
      <c r="E4975" s="24" t="str">
        <f t="shared" si="157"/>
        <v>03/27/2019 04:00:00 AM</v>
      </c>
      <c r="F4975" s="23" t="str">
        <f t="shared" si="158"/>
        <v>Mar</v>
      </c>
    </row>
    <row r="4976" spans="1:6" x14ac:dyDescent="0.4">
      <c r="A4976" s="19">
        <f>Électricité!N2061</f>
        <v>43551</v>
      </c>
      <c r="B4976" s="18">
        <f>Électricité!O2061</f>
        <v>0.20833333333333337</v>
      </c>
      <c r="C4976" s="17">
        <f>Électricité!P2061</f>
        <v>0</v>
      </c>
      <c r="D4976" s="17">
        <f>Électricité!S2061</f>
        <v>0</v>
      </c>
      <c r="E4976" s="24" t="str">
        <f t="shared" si="157"/>
        <v>03/27/2019 05:00:00 AM</v>
      </c>
      <c r="F4976" s="23" t="str">
        <f t="shared" si="158"/>
        <v>Mar</v>
      </c>
    </row>
    <row r="4977" spans="1:6" x14ac:dyDescent="0.4">
      <c r="A4977" s="19">
        <f>Électricité!N2062</f>
        <v>43551</v>
      </c>
      <c r="B4977" s="18">
        <f>Électricité!O2062</f>
        <v>0.25</v>
      </c>
      <c r="C4977" s="17">
        <f>Électricité!P2062</f>
        <v>0</v>
      </c>
      <c r="D4977" s="17">
        <f>Électricité!S2062</f>
        <v>0</v>
      </c>
      <c r="E4977" s="24" t="str">
        <f t="shared" si="157"/>
        <v>03/27/2019 06:00:00 AM</v>
      </c>
      <c r="F4977" s="23" t="str">
        <f t="shared" si="158"/>
        <v>Mar</v>
      </c>
    </row>
    <row r="4978" spans="1:6" x14ac:dyDescent="0.4">
      <c r="A4978" s="19">
        <f>Électricité!N2063</f>
        <v>43551</v>
      </c>
      <c r="B4978" s="18">
        <f>Électricité!O2063</f>
        <v>0.29166666666666669</v>
      </c>
      <c r="C4978" s="17">
        <f>Électricité!P2063</f>
        <v>0</v>
      </c>
      <c r="D4978" s="17">
        <f>Électricité!S2063</f>
        <v>0</v>
      </c>
      <c r="E4978" s="24" t="str">
        <f t="shared" si="157"/>
        <v>03/27/2019 07:00:00 AM</v>
      </c>
      <c r="F4978" s="23" t="str">
        <f t="shared" si="158"/>
        <v>Mar</v>
      </c>
    </row>
    <row r="4979" spans="1:6" x14ac:dyDescent="0.4">
      <c r="A4979" s="19">
        <f>Électricité!N2064</f>
        <v>43551</v>
      </c>
      <c r="B4979" s="18">
        <f>Électricité!O2064</f>
        <v>0.33333333333333337</v>
      </c>
      <c r="C4979" s="17">
        <f>Électricité!P2064</f>
        <v>0</v>
      </c>
      <c r="D4979" s="17">
        <f>Électricité!S2064</f>
        <v>0</v>
      </c>
      <c r="E4979" s="24" t="str">
        <f t="shared" si="157"/>
        <v>03/27/2019 08:00:00 AM</v>
      </c>
      <c r="F4979" s="23" t="str">
        <f t="shared" si="158"/>
        <v>Mar</v>
      </c>
    </row>
    <row r="4980" spans="1:6" x14ac:dyDescent="0.4">
      <c r="A4980" s="19">
        <f>Électricité!N2065</f>
        <v>43551</v>
      </c>
      <c r="B4980" s="18">
        <f>Électricité!O2065</f>
        <v>0.375</v>
      </c>
      <c r="C4980" s="17">
        <f>Électricité!P2065</f>
        <v>0</v>
      </c>
      <c r="D4980" s="17">
        <f>Électricité!S2065</f>
        <v>0</v>
      </c>
      <c r="E4980" s="24" t="str">
        <f t="shared" ref="E4980:E5043" si="159">CONCATENATE(TEXT(A4980,"mm/dd/yyyy")," ",TEXT(B4980,"hh:mm:ss AM/PM"))</f>
        <v>03/27/2019 09:00:00 AM</v>
      </c>
      <c r="F4980" s="23" t="str">
        <f t="shared" si="158"/>
        <v>Mar</v>
      </c>
    </row>
    <row r="4981" spans="1:6" x14ac:dyDescent="0.4">
      <c r="A4981" s="19">
        <f>Électricité!N2066</f>
        <v>43551</v>
      </c>
      <c r="B4981" s="18">
        <f>Électricité!O2066</f>
        <v>0.41666666666666669</v>
      </c>
      <c r="C4981" s="17">
        <f>Électricité!P2066</f>
        <v>0</v>
      </c>
      <c r="D4981" s="17">
        <f>Électricité!S2066</f>
        <v>0</v>
      </c>
      <c r="E4981" s="24" t="str">
        <f t="shared" si="159"/>
        <v>03/27/2019 10:00:00 AM</v>
      </c>
      <c r="F4981" s="23" t="str">
        <f t="shared" si="158"/>
        <v>Mar</v>
      </c>
    </row>
    <row r="4982" spans="1:6" x14ac:dyDescent="0.4">
      <c r="A4982" s="19">
        <f>Électricité!N2067</f>
        <v>43551</v>
      </c>
      <c r="B4982" s="18">
        <f>Électricité!O2067</f>
        <v>0.45833333333333337</v>
      </c>
      <c r="C4982" s="17">
        <f>Électricité!P2067</f>
        <v>0</v>
      </c>
      <c r="D4982" s="17">
        <f>Électricité!S2067</f>
        <v>0</v>
      </c>
      <c r="E4982" s="24" t="str">
        <f t="shared" si="159"/>
        <v>03/27/2019 11:00:00 AM</v>
      </c>
      <c r="F4982" s="23" t="str">
        <f t="shared" si="158"/>
        <v>Mar</v>
      </c>
    </row>
    <row r="4983" spans="1:6" x14ac:dyDescent="0.4">
      <c r="A4983" s="19">
        <f>Électricité!N2068</f>
        <v>43551</v>
      </c>
      <c r="B4983" s="18">
        <f>Électricité!O2068</f>
        <v>0.50000000000000011</v>
      </c>
      <c r="C4983" s="17">
        <f>Électricité!P2068</f>
        <v>0</v>
      </c>
      <c r="D4983" s="17">
        <f>Électricité!S2068</f>
        <v>0</v>
      </c>
      <c r="E4983" s="24" t="str">
        <f t="shared" si="159"/>
        <v>03/27/2019 12:00:00 PM</v>
      </c>
      <c r="F4983" s="23" t="str">
        <f t="shared" si="158"/>
        <v>Mar</v>
      </c>
    </row>
    <row r="4984" spans="1:6" x14ac:dyDescent="0.4">
      <c r="A4984" s="19">
        <f>Électricité!N2069</f>
        <v>43551</v>
      </c>
      <c r="B4984" s="18">
        <f>Électricité!O2069</f>
        <v>0.54166666666666674</v>
      </c>
      <c r="C4984" s="17">
        <f>Électricité!P2069</f>
        <v>0</v>
      </c>
      <c r="D4984" s="17">
        <f>Électricité!S2069</f>
        <v>0</v>
      </c>
      <c r="E4984" s="24" t="str">
        <f t="shared" si="159"/>
        <v>03/27/2019 01:00:00 PM</v>
      </c>
      <c r="F4984" s="23" t="str">
        <f t="shared" si="158"/>
        <v>Mar</v>
      </c>
    </row>
    <row r="4985" spans="1:6" x14ac:dyDescent="0.4">
      <c r="A4985" s="19">
        <f>Électricité!N2070</f>
        <v>43551</v>
      </c>
      <c r="B4985" s="18">
        <f>Électricité!O2070</f>
        <v>0.58333333333333337</v>
      </c>
      <c r="C4985" s="17">
        <f>Électricité!P2070</f>
        <v>0</v>
      </c>
      <c r="D4985" s="17">
        <f>Électricité!S2070</f>
        <v>0</v>
      </c>
      <c r="E4985" s="24" t="str">
        <f t="shared" si="159"/>
        <v>03/27/2019 02:00:00 PM</v>
      </c>
      <c r="F4985" s="23" t="str">
        <f t="shared" si="158"/>
        <v>Mar</v>
      </c>
    </row>
    <row r="4986" spans="1:6" x14ac:dyDescent="0.4">
      <c r="A4986" s="19">
        <f>Électricité!N2071</f>
        <v>43551</v>
      </c>
      <c r="B4986" s="18">
        <f>Électricité!O2071</f>
        <v>0.62500000000000011</v>
      </c>
      <c r="C4986" s="17">
        <f>Électricité!P2071</f>
        <v>0</v>
      </c>
      <c r="D4986" s="17">
        <f>Électricité!S2071</f>
        <v>0</v>
      </c>
      <c r="E4986" s="24" t="str">
        <f t="shared" si="159"/>
        <v>03/27/2019 03:00:00 PM</v>
      </c>
      <c r="F4986" s="23" t="str">
        <f t="shared" si="158"/>
        <v>Mar</v>
      </c>
    </row>
    <row r="4987" spans="1:6" x14ac:dyDescent="0.4">
      <c r="A4987" s="19">
        <f>Électricité!N2072</f>
        <v>43551</v>
      </c>
      <c r="B4987" s="18">
        <f>Électricité!O2072</f>
        <v>0.66666666666666674</v>
      </c>
      <c r="C4987" s="17">
        <f>Électricité!P2072</f>
        <v>0</v>
      </c>
      <c r="D4987" s="17">
        <f>Électricité!S2072</f>
        <v>0</v>
      </c>
      <c r="E4987" s="24" t="str">
        <f t="shared" si="159"/>
        <v>03/27/2019 04:00:00 PM</v>
      </c>
      <c r="F4987" s="23" t="str">
        <f t="shared" si="158"/>
        <v>Mar</v>
      </c>
    </row>
    <row r="4988" spans="1:6" x14ac:dyDescent="0.4">
      <c r="A4988" s="19">
        <f>Électricité!N2073</f>
        <v>43551</v>
      </c>
      <c r="B4988" s="18">
        <f>Électricité!O2073</f>
        <v>0.70833333333333337</v>
      </c>
      <c r="C4988" s="17">
        <f>Électricité!P2073</f>
        <v>0</v>
      </c>
      <c r="D4988" s="17">
        <f>Électricité!S2073</f>
        <v>0</v>
      </c>
      <c r="E4988" s="24" t="str">
        <f t="shared" si="159"/>
        <v>03/27/2019 05:00:00 PM</v>
      </c>
      <c r="F4988" s="23" t="str">
        <f t="shared" si="158"/>
        <v>Mar</v>
      </c>
    </row>
    <row r="4989" spans="1:6" x14ac:dyDescent="0.4">
      <c r="A4989" s="19">
        <f>Électricité!N2074</f>
        <v>43551</v>
      </c>
      <c r="B4989" s="18">
        <f>Électricité!O2074</f>
        <v>0.75000000000000011</v>
      </c>
      <c r="C4989" s="17">
        <f>Électricité!P2074</f>
        <v>0</v>
      </c>
      <c r="D4989" s="17">
        <f>Électricité!S2074</f>
        <v>0</v>
      </c>
      <c r="E4989" s="24" t="str">
        <f t="shared" si="159"/>
        <v>03/27/2019 06:00:00 PM</v>
      </c>
      <c r="F4989" s="23" t="str">
        <f t="shared" si="158"/>
        <v>Mar</v>
      </c>
    </row>
    <row r="4990" spans="1:6" x14ac:dyDescent="0.4">
      <c r="A4990" s="19">
        <f>Électricité!N2075</f>
        <v>43551</v>
      </c>
      <c r="B4990" s="18">
        <f>Électricité!O2075</f>
        <v>0.79166666666666674</v>
      </c>
      <c r="C4990" s="17">
        <f>Électricité!P2075</f>
        <v>0</v>
      </c>
      <c r="D4990" s="17">
        <f>Électricité!S2075</f>
        <v>0</v>
      </c>
      <c r="E4990" s="24" t="str">
        <f t="shared" si="159"/>
        <v>03/27/2019 07:00:00 PM</v>
      </c>
      <c r="F4990" s="23" t="str">
        <f t="shared" si="158"/>
        <v>Mar</v>
      </c>
    </row>
    <row r="4991" spans="1:6" x14ac:dyDescent="0.4">
      <c r="A4991" s="19">
        <f>Électricité!N2076</f>
        <v>43551</v>
      </c>
      <c r="B4991" s="18">
        <f>Électricité!O2076</f>
        <v>0.83333333333333337</v>
      </c>
      <c r="C4991" s="17">
        <f>Électricité!P2076</f>
        <v>0</v>
      </c>
      <c r="D4991" s="17">
        <f>Électricité!S2076</f>
        <v>0</v>
      </c>
      <c r="E4991" s="24" t="str">
        <f t="shared" si="159"/>
        <v>03/27/2019 08:00:00 PM</v>
      </c>
      <c r="F4991" s="23" t="str">
        <f t="shared" si="158"/>
        <v>Mar</v>
      </c>
    </row>
    <row r="4992" spans="1:6" x14ac:dyDescent="0.4">
      <c r="A4992" s="19">
        <f>Électricité!N2077</f>
        <v>43551</v>
      </c>
      <c r="B4992" s="18">
        <f>Électricité!O2077</f>
        <v>0.87500000000000011</v>
      </c>
      <c r="C4992" s="17">
        <f>Électricité!P2077</f>
        <v>0</v>
      </c>
      <c r="D4992" s="17">
        <f>Électricité!S2077</f>
        <v>0</v>
      </c>
      <c r="E4992" s="24" t="str">
        <f t="shared" si="159"/>
        <v>03/27/2019 09:00:00 PM</v>
      </c>
      <c r="F4992" s="23" t="str">
        <f t="shared" si="158"/>
        <v>Mar</v>
      </c>
    </row>
    <row r="4993" spans="1:6" x14ac:dyDescent="0.4">
      <c r="A4993" s="19">
        <f>Électricité!N2078</f>
        <v>43551</v>
      </c>
      <c r="B4993" s="18">
        <f>Électricité!O2078</f>
        <v>0.91666666666666674</v>
      </c>
      <c r="C4993" s="17">
        <f>Électricité!P2078</f>
        <v>0</v>
      </c>
      <c r="D4993" s="17">
        <f>Électricité!S2078</f>
        <v>0</v>
      </c>
      <c r="E4993" s="24" t="str">
        <f t="shared" si="159"/>
        <v>03/27/2019 10:00:00 PM</v>
      </c>
      <c r="F4993" s="23" t="str">
        <f t="shared" si="158"/>
        <v>Mar</v>
      </c>
    </row>
    <row r="4994" spans="1:6" x14ac:dyDescent="0.4">
      <c r="A4994" s="19">
        <f>Électricité!N2079</f>
        <v>43551</v>
      </c>
      <c r="B4994" s="18">
        <f>Électricité!O2079</f>
        <v>0.95833333333333337</v>
      </c>
      <c r="C4994" s="17">
        <f>Électricité!P2079</f>
        <v>0</v>
      </c>
      <c r="D4994" s="17">
        <f>Électricité!S2079</f>
        <v>0</v>
      </c>
      <c r="E4994" s="24" t="str">
        <f t="shared" si="159"/>
        <v>03/27/2019 11:00:00 PM</v>
      </c>
      <c r="F4994" s="23" t="str">
        <f t="shared" si="158"/>
        <v>Mar</v>
      </c>
    </row>
    <row r="4995" spans="1:6" x14ac:dyDescent="0.4">
      <c r="A4995" s="19">
        <f>Électricité!N2080</f>
        <v>43552</v>
      </c>
      <c r="B4995" s="18">
        <f>Électricité!O2080</f>
        <v>3.1225022567582528E-17</v>
      </c>
      <c r="C4995" s="17">
        <f>Électricité!P2080</f>
        <v>0</v>
      </c>
      <c r="D4995" s="17">
        <f>Électricité!S2080</f>
        <v>0</v>
      </c>
      <c r="E4995" s="24" t="str">
        <f t="shared" si="159"/>
        <v>03/28/2019 12:00:00 AM</v>
      </c>
      <c r="F4995" s="23" t="str">
        <f t="shared" ref="F4995:F5058" si="160">TEXT(A4995,"mmm")</f>
        <v>Mar</v>
      </c>
    </row>
    <row r="4996" spans="1:6" x14ac:dyDescent="0.4">
      <c r="A4996" s="19">
        <f>Électricité!N2081</f>
        <v>43552</v>
      </c>
      <c r="B4996" s="18">
        <f>Électricité!O2081</f>
        <v>4.1666666666666699E-2</v>
      </c>
      <c r="C4996" s="17">
        <f>Électricité!P2081</f>
        <v>0</v>
      </c>
      <c r="D4996" s="17">
        <f>Électricité!S2081</f>
        <v>0</v>
      </c>
      <c r="E4996" s="24" t="str">
        <f t="shared" si="159"/>
        <v>03/28/2019 01:00:00 AM</v>
      </c>
      <c r="F4996" s="23" t="str">
        <f t="shared" si="160"/>
        <v>Mar</v>
      </c>
    </row>
    <row r="4997" spans="1:6" x14ac:dyDescent="0.4">
      <c r="A4997" s="19">
        <f>Électricité!N2082</f>
        <v>43552</v>
      </c>
      <c r="B4997" s="18">
        <f>Électricité!O2082</f>
        <v>8.333333333333337E-2</v>
      </c>
      <c r="C4997" s="17">
        <f>Électricité!P2082</f>
        <v>0</v>
      </c>
      <c r="D4997" s="17">
        <f>Électricité!S2082</f>
        <v>0</v>
      </c>
      <c r="E4997" s="24" t="str">
        <f t="shared" si="159"/>
        <v>03/28/2019 02:00:00 AM</v>
      </c>
      <c r="F4997" s="23" t="str">
        <f t="shared" si="160"/>
        <v>Mar</v>
      </c>
    </row>
    <row r="4998" spans="1:6" x14ac:dyDescent="0.4">
      <c r="A4998" s="19">
        <f>Électricité!N2083</f>
        <v>43552</v>
      </c>
      <c r="B4998" s="18">
        <f>Électricité!O2083</f>
        <v>0.12500000000000006</v>
      </c>
      <c r="C4998" s="17">
        <f>Électricité!P2083</f>
        <v>0</v>
      </c>
      <c r="D4998" s="17">
        <f>Électricité!S2083</f>
        <v>0</v>
      </c>
      <c r="E4998" s="24" t="str">
        <f t="shared" si="159"/>
        <v>03/28/2019 03:00:00 AM</v>
      </c>
      <c r="F4998" s="23" t="str">
        <f t="shared" si="160"/>
        <v>Mar</v>
      </c>
    </row>
    <row r="4999" spans="1:6" x14ac:dyDescent="0.4">
      <c r="A4999" s="19">
        <f>Électricité!N2084</f>
        <v>43552</v>
      </c>
      <c r="B4999" s="18">
        <f>Électricité!O2084</f>
        <v>0.16666666666666669</v>
      </c>
      <c r="C4999" s="17">
        <f>Électricité!P2084</f>
        <v>0</v>
      </c>
      <c r="D4999" s="17">
        <f>Électricité!S2084</f>
        <v>0</v>
      </c>
      <c r="E4999" s="24" t="str">
        <f t="shared" si="159"/>
        <v>03/28/2019 04:00:00 AM</v>
      </c>
      <c r="F4999" s="23" t="str">
        <f t="shared" si="160"/>
        <v>Mar</v>
      </c>
    </row>
    <row r="5000" spans="1:6" x14ac:dyDescent="0.4">
      <c r="A5000" s="19">
        <f>Électricité!N2085</f>
        <v>43552</v>
      </c>
      <c r="B5000" s="18">
        <f>Électricité!O2085</f>
        <v>0.20833333333333337</v>
      </c>
      <c r="C5000" s="17">
        <f>Électricité!P2085</f>
        <v>0</v>
      </c>
      <c r="D5000" s="17">
        <f>Électricité!S2085</f>
        <v>0</v>
      </c>
      <c r="E5000" s="24" t="str">
        <f t="shared" si="159"/>
        <v>03/28/2019 05:00:00 AM</v>
      </c>
      <c r="F5000" s="23" t="str">
        <f t="shared" si="160"/>
        <v>Mar</v>
      </c>
    </row>
    <row r="5001" spans="1:6" x14ac:dyDescent="0.4">
      <c r="A5001" s="19">
        <f>Électricité!N2086</f>
        <v>43552</v>
      </c>
      <c r="B5001" s="18">
        <f>Électricité!O2086</f>
        <v>0.25</v>
      </c>
      <c r="C5001" s="17">
        <f>Électricité!P2086</f>
        <v>0</v>
      </c>
      <c r="D5001" s="17">
        <f>Électricité!S2086</f>
        <v>0</v>
      </c>
      <c r="E5001" s="24" t="str">
        <f t="shared" si="159"/>
        <v>03/28/2019 06:00:00 AM</v>
      </c>
      <c r="F5001" s="23" t="str">
        <f t="shared" si="160"/>
        <v>Mar</v>
      </c>
    </row>
    <row r="5002" spans="1:6" x14ac:dyDescent="0.4">
      <c r="A5002" s="19">
        <f>Électricité!N2087</f>
        <v>43552</v>
      </c>
      <c r="B5002" s="18">
        <f>Électricité!O2087</f>
        <v>0.29166666666666669</v>
      </c>
      <c r="C5002" s="17">
        <f>Électricité!P2087</f>
        <v>0</v>
      </c>
      <c r="D5002" s="17">
        <f>Électricité!S2087</f>
        <v>0</v>
      </c>
      <c r="E5002" s="24" t="str">
        <f t="shared" si="159"/>
        <v>03/28/2019 07:00:00 AM</v>
      </c>
      <c r="F5002" s="23" t="str">
        <f t="shared" si="160"/>
        <v>Mar</v>
      </c>
    </row>
    <row r="5003" spans="1:6" x14ac:dyDescent="0.4">
      <c r="A5003" s="19">
        <f>Électricité!N2088</f>
        <v>43552</v>
      </c>
      <c r="B5003" s="18">
        <f>Électricité!O2088</f>
        <v>0.33333333333333337</v>
      </c>
      <c r="C5003" s="17">
        <f>Électricité!P2088</f>
        <v>0</v>
      </c>
      <c r="D5003" s="17">
        <f>Électricité!S2088</f>
        <v>0</v>
      </c>
      <c r="E5003" s="24" t="str">
        <f t="shared" si="159"/>
        <v>03/28/2019 08:00:00 AM</v>
      </c>
      <c r="F5003" s="23" t="str">
        <f t="shared" si="160"/>
        <v>Mar</v>
      </c>
    </row>
    <row r="5004" spans="1:6" x14ac:dyDescent="0.4">
      <c r="A5004" s="19">
        <f>Électricité!N2089</f>
        <v>43552</v>
      </c>
      <c r="B5004" s="18">
        <f>Électricité!O2089</f>
        <v>0.375</v>
      </c>
      <c r="C5004" s="17">
        <f>Électricité!P2089</f>
        <v>0</v>
      </c>
      <c r="D5004" s="17">
        <f>Électricité!S2089</f>
        <v>0</v>
      </c>
      <c r="E5004" s="24" t="str">
        <f t="shared" si="159"/>
        <v>03/28/2019 09:00:00 AM</v>
      </c>
      <c r="F5004" s="23" t="str">
        <f t="shared" si="160"/>
        <v>Mar</v>
      </c>
    </row>
    <row r="5005" spans="1:6" x14ac:dyDescent="0.4">
      <c r="A5005" s="19">
        <f>Électricité!N2090</f>
        <v>43552</v>
      </c>
      <c r="B5005" s="18">
        <f>Électricité!O2090</f>
        <v>0.41666666666666669</v>
      </c>
      <c r="C5005" s="17">
        <f>Électricité!P2090</f>
        <v>0</v>
      </c>
      <c r="D5005" s="17">
        <f>Électricité!S2090</f>
        <v>0</v>
      </c>
      <c r="E5005" s="24" t="str">
        <f t="shared" si="159"/>
        <v>03/28/2019 10:00:00 AM</v>
      </c>
      <c r="F5005" s="23" t="str">
        <f t="shared" si="160"/>
        <v>Mar</v>
      </c>
    </row>
    <row r="5006" spans="1:6" x14ac:dyDescent="0.4">
      <c r="A5006" s="19">
        <f>Électricité!N2091</f>
        <v>43552</v>
      </c>
      <c r="B5006" s="18">
        <f>Électricité!O2091</f>
        <v>0.45833333333333337</v>
      </c>
      <c r="C5006" s="17">
        <f>Électricité!P2091</f>
        <v>0</v>
      </c>
      <c r="D5006" s="17">
        <f>Électricité!S2091</f>
        <v>0</v>
      </c>
      <c r="E5006" s="24" t="str">
        <f t="shared" si="159"/>
        <v>03/28/2019 11:00:00 AM</v>
      </c>
      <c r="F5006" s="23" t="str">
        <f t="shared" si="160"/>
        <v>Mar</v>
      </c>
    </row>
    <row r="5007" spans="1:6" x14ac:dyDescent="0.4">
      <c r="A5007" s="19">
        <f>Électricité!N2092</f>
        <v>43552</v>
      </c>
      <c r="B5007" s="18">
        <f>Électricité!O2092</f>
        <v>0.50000000000000011</v>
      </c>
      <c r="C5007" s="17">
        <f>Électricité!P2092</f>
        <v>0</v>
      </c>
      <c r="D5007" s="17">
        <f>Électricité!S2092</f>
        <v>0</v>
      </c>
      <c r="E5007" s="24" t="str">
        <f t="shared" si="159"/>
        <v>03/28/2019 12:00:00 PM</v>
      </c>
      <c r="F5007" s="23" t="str">
        <f t="shared" si="160"/>
        <v>Mar</v>
      </c>
    </row>
    <row r="5008" spans="1:6" x14ac:dyDescent="0.4">
      <c r="A5008" s="19">
        <f>Électricité!N2093</f>
        <v>43552</v>
      </c>
      <c r="B5008" s="18">
        <f>Électricité!O2093</f>
        <v>0.54166666666666674</v>
      </c>
      <c r="C5008" s="17">
        <f>Électricité!P2093</f>
        <v>0</v>
      </c>
      <c r="D5008" s="17">
        <f>Électricité!S2093</f>
        <v>0</v>
      </c>
      <c r="E5008" s="24" t="str">
        <f t="shared" si="159"/>
        <v>03/28/2019 01:00:00 PM</v>
      </c>
      <c r="F5008" s="23" t="str">
        <f t="shared" si="160"/>
        <v>Mar</v>
      </c>
    </row>
    <row r="5009" spans="1:6" x14ac:dyDescent="0.4">
      <c r="A5009" s="19">
        <f>Électricité!N2094</f>
        <v>43552</v>
      </c>
      <c r="B5009" s="18">
        <f>Électricité!O2094</f>
        <v>0.58333333333333337</v>
      </c>
      <c r="C5009" s="17">
        <f>Électricité!P2094</f>
        <v>0</v>
      </c>
      <c r="D5009" s="17">
        <f>Électricité!S2094</f>
        <v>0</v>
      </c>
      <c r="E5009" s="24" t="str">
        <f t="shared" si="159"/>
        <v>03/28/2019 02:00:00 PM</v>
      </c>
      <c r="F5009" s="23" t="str">
        <f t="shared" si="160"/>
        <v>Mar</v>
      </c>
    </row>
    <row r="5010" spans="1:6" x14ac:dyDescent="0.4">
      <c r="A5010" s="19">
        <f>Électricité!N2095</f>
        <v>43552</v>
      </c>
      <c r="B5010" s="18">
        <f>Électricité!O2095</f>
        <v>0.62500000000000011</v>
      </c>
      <c r="C5010" s="17">
        <f>Électricité!P2095</f>
        <v>0</v>
      </c>
      <c r="D5010" s="17">
        <f>Électricité!S2095</f>
        <v>0</v>
      </c>
      <c r="E5010" s="24" t="str">
        <f t="shared" si="159"/>
        <v>03/28/2019 03:00:00 PM</v>
      </c>
      <c r="F5010" s="23" t="str">
        <f t="shared" si="160"/>
        <v>Mar</v>
      </c>
    </row>
    <row r="5011" spans="1:6" x14ac:dyDescent="0.4">
      <c r="A5011" s="19">
        <f>Électricité!N2096</f>
        <v>43552</v>
      </c>
      <c r="B5011" s="18">
        <f>Électricité!O2096</f>
        <v>0.66666666666666674</v>
      </c>
      <c r="C5011" s="17">
        <f>Électricité!P2096</f>
        <v>0</v>
      </c>
      <c r="D5011" s="17">
        <f>Électricité!S2096</f>
        <v>0</v>
      </c>
      <c r="E5011" s="24" t="str">
        <f t="shared" si="159"/>
        <v>03/28/2019 04:00:00 PM</v>
      </c>
      <c r="F5011" s="23" t="str">
        <f t="shared" si="160"/>
        <v>Mar</v>
      </c>
    </row>
    <row r="5012" spans="1:6" x14ac:dyDescent="0.4">
      <c r="A5012" s="19">
        <f>Électricité!N2097</f>
        <v>43552</v>
      </c>
      <c r="B5012" s="18">
        <f>Électricité!O2097</f>
        <v>0.70833333333333337</v>
      </c>
      <c r="C5012" s="17">
        <f>Électricité!P2097</f>
        <v>0</v>
      </c>
      <c r="D5012" s="17">
        <f>Électricité!S2097</f>
        <v>0</v>
      </c>
      <c r="E5012" s="24" t="str">
        <f t="shared" si="159"/>
        <v>03/28/2019 05:00:00 PM</v>
      </c>
      <c r="F5012" s="23" t="str">
        <f t="shared" si="160"/>
        <v>Mar</v>
      </c>
    </row>
    <row r="5013" spans="1:6" x14ac:dyDescent="0.4">
      <c r="A5013" s="19">
        <f>Électricité!N2098</f>
        <v>43552</v>
      </c>
      <c r="B5013" s="18">
        <f>Électricité!O2098</f>
        <v>0.75000000000000011</v>
      </c>
      <c r="C5013" s="17">
        <f>Électricité!P2098</f>
        <v>0</v>
      </c>
      <c r="D5013" s="17">
        <f>Électricité!S2098</f>
        <v>0</v>
      </c>
      <c r="E5013" s="24" t="str">
        <f t="shared" si="159"/>
        <v>03/28/2019 06:00:00 PM</v>
      </c>
      <c r="F5013" s="23" t="str">
        <f t="shared" si="160"/>
        <v>Mar</v>
      </c>
    </row>
    <row r="5014" spans="1:6" x14ac:dyDescent="0.4">
      <c r="A5014" s="19">
        <f>Électricité!N2099</f>
        <v>43552</v>
      </c>
      <c r="B5014" s="18">
        <f>Électricité!O2099</f>
        <v>0.79166666666666674</v>
      </c>
      <c r="C5014" s="17">
        <f>Électricité!P2099</f>
        <v>0</v>
      </c>
      <c r="D5014" s="17">
        <f>Électricité!S2099</f>
        <v>0</v>
      </c>
      <c r="E5014" s="24" t="str">
        <f t="shared" si="159"/>
        <v>03/28/2019 07:00:00 PM</v>
      </c>
      <c r="F5014" s="23" t="str">
        <f t="shared" si="160"/>
        <v>Mar</v>
      </c>
    </row>
    <row r="5015" spans="1:6" x14ac:dyDescent="0.4">
      <c r="A5015" s="19">
        <f>Électricité!N2100</f>
        <v>43552</v>
      </c>
      <c r="B5015" s="18">
        <f>Électricité!O2100</f>
        <v>0.83333333333333337</v>
      </c>
      <c r="C5015" s="17">
        <f>Électricité!P2100</f>
        <v>0</v>
      </c>
      <c r="D5015" s="17">
        <f>Électricité!S2100</f>
        <v>0</v>
      </c>
      <c r="E5015" s="24" t="str">
        <f t="shared" si="159"/>
        <v>03/28/2019 08:00:00 PM</v>
      </c>
      <c r="F5015" s="23" t="str">
        <f t="shared" si="160"/>
        <v>Mar</v>
      </c>
    </row>
    <row r="5016" spans="1:6" x14ac:dyDescent="0.4">
      <c r="A5016" s="19">
        <f>Électricité!N2101</f>
        <v>43552</v>
      </c>
      <c r="B5016" s="18">
        <f>Électricité!O2101</f>
        <v>0.87500000000000011</v>
      </c>
      <c r="C5016" s="17">
        <f>Électricité!P2101</f>
        <v>0</v>
      </c>
      <c r="D5016" s="17">
        <f>Électricité!S2101</f>
        <v>0</v>
      </c>
      <c r="E5016" s="24" t="str">
        <f t="shared" si="159"/>
        <v>03/28/2019 09:00:00 PM</v>
      </c>
      <c r="F5016" s="23" t="str">
        <f t="shared" si="160"/>
        <v>Mar</v>
      </c>
    </row>
    <row r="5017" spans="1:6" x14ac:dyDescent="0.4">
      <c r="A5017" s="19">
        <f>Électricité!N2102</f>
        <v>43552</v>
      </c>
      <c r="B5017" s="18">
        <f>Électricité!O2102</f>
        <v>0.91666666666666674</v>
      </c>
      <c r="C5017" s="17">
        <f>Électricité!P2102</f>
        <v>0</v>
      </c>
      <c r="D5017" s="17">
        <f>Électricité!S2102</f>
        <v>0</v>
      </c>
      <c r="E5017" s="24" t="str">
        <f t="shared" si="159"/>
        <v>03/28/2019 10:00:00 PM</v>
      </c>
      <c r="F5017" s="23" t="str">
        <f t="shared" si="160"/>
        <v>Mar</v>
      </c>
    </row>
    <row r="5018" spans="1:6" x14ac:dyDescent="0.4">
      <c r="A5018" s="19">
        <f>Électricité!N2103</f>
        <v>43552</v>
      </c>
      <c r="B5018" s="18">
        <f>Électricité!O2103</f>
        <v>0.95833333333333337</v>
      </c>
      <c r="C5018" s="17">
        <f>Électricité!P2103</f>
        <v>0</v>
      </c>
      <c r="D5018" s="17">
        <f>Électricité!S2103</f>
        <v>0</v>
      </c>
      <c r="E5018" s="24" t="str">
        <f t="shared" si="159"/>
        <v>03/28/2019 11:00:00 PM</v>
      </c>
      <c r="F5018" s="23" t="str">
        <f t="shared" si="160"/>
        <v>Mar</v>
      </c>
    </row>
    <row r="5019" spans="1:6" x14ac:dyDescent="0.4">
      <c r="A5019" s="19">
        <f>Électricité!N2104</f>
        <v>43553</v>
      </c>
      <c r="B5019" s="18">
        <f>Électricité!O2104</f>
        <v>3.1225022567582528E-17</v>
      </c>
      <c r="C5019" s="17">
        <f>Électricité!P2104</f>
        <v>0</v>
      </c>
      <c r="D5019" s="17">
        <f>Électricité!S2104</f>
        <v>0</v>
      </c>
      <c r="E5019" s="24" t="str">
        <f t="shared" si="159"/>
        <v>03/29/2019 12:00:00 AM</v>
      </c>
      <c r="F5019" s="23" t="str">
        <f t="shared" si="160"/>
        <v>Mar</v>
      </c>
    </row>
    <row r="5020" spans="1:6" x14ac:dyDescent="0.4">
      <c r="A5020" s="19">
        <f>Électricité!N2105</f>
        <v>43553</v>
      </c>
      <c r="B5020" s="18">
        <f>Électricité!O2105</f>
        <v>4.1666666666666699E-2</v>
      </c>
      <c r="C5020" s="17">
        <f>Électricité!P2105</f>
        <v>0</v>
      </c>
      <c r="D5020" s="17">
        <f>Électricité!S2105</f>
        <v>0</v>
      </c>
      <c r="E5020" s="24" t="str">
        <f t="shared" si="159"/>
        <v>03/29/2019 01:00:00 AM</v>
      </c>
      <c r="F5020" s="23" t="str">
        <f t="shared" si="160"/>
        <v>Mar</v>
      </c>
    </row>
    <row r="5021" spans="1:6" x14ac:dyDescent="0.4">
      <c r="A5021" s="19">
        <f>Électricité!N2106</f>
        <v>43553</v>
      </c>
      <c r="B5021" s="18">
        <f>Électricité!O2106</f>
        <v>8.333333333333337E-2</v>
      </c>
      <c r="C5021" s="17">
        <f>Électricité!P2106</f>
        <v>0</v>
      </c>
      <c r="D5021" s="17">
        <f>Électricité!S2106</f>
        <v>0</v>
      </c>
      <c r="E5021" s="24" t="str">
        <f t="shared" si="159"/>
        <v>03/29/2019 02:00:00 AM</v>
      </c>
      <c r="F5021" s="23" t="str">
        <f t="shared" si="160"/>
        <v>Mar</v>
      </c>
    </row>
    <row r="5022" spans="1:6" x14ac:dyDescent="0.4">
      <c r="A5022" s="19">
        <f>Électricité!N2107</f>
        <v>43553</v>
      </c>
      <c r="B5022" s="18">
        <f>Électricité!O2107</f>
        <v>0.12500000000000006</v>
      </c>
      <c r="C5022" s="17">
        <f>Électricité!P2107</f>
        <v>0</v>
      </c>
      <c r="D5022" s="17">
        <f>Électricité!S2107</f>
        <v>0</v>
      </c>
      <c r="E5022" s="24" t="str">
        <f t="shared" si="159"/>
        <v>03/29/2019 03:00:00 AM</v>
      </c>
      <c r="F5022" s="23" t="str">
        <f t="shared" si="160"/>
        <v>Mar</v>
      </c>
    </row>
    <row r="5023" spans="1:6" x14ac:dyDescent="0.4">
      <c r="A5023" s="19">
        <f>Électricité!N2108</f>
        <v>43553</v>
      </c>
      <c r="B5023" s="18">
        <f>Électricité!O2108</f>
        <v>0.16666666666666669</v>
      </c>
      <c r="C5023" s="17">
        <f>Électricité!P2108</f>
        <v>0</v>
      </c>
      <c r="D5023" s="17">
        <f>Électricité!S2108</f>
        <v>0</v>
      </c>
      <c r="E5023" s="24" t="str">
        <f t="shared" si="159"/>
        <v>03/29/2019 04:00:00 AM</v>
      </c>
      <c r="F5023" s="23" t="str">
        <f t="shared" si="160"/>
        <v>Mar</v>
      </c>
    </row>
    <row r="5024" spans="1:6" x14ac:dyDescent="0.4">
      <c r="A5024" s="19">
        <f>Électricité!N2109</f>
        <v>43553</v>
      </c>
      <c r="B5024" s="18">
        <f>Électricité!O2109</f>
        <v>0.20833333333333337</v>
      </c>
      <c r="C5024" s="17">
        <f>Électricité!P2109</f>
        <v>0</v>
      </c>
      <c r="D5024" s="17">
        <f>Électricité!S2109</f>
        <v>0</v>
      </c>
      <c r="E5024" s="24" t="str">
        <f t="shared" si="159"/>
        <v>03/29/2019 05:00:00 AM</v>
      </c>
      <c r="F5024" s="23" t="str">
        <f t="shared" si="160"/>
        <v>Mar</v>
      </c>
    </row>
    <row r="5025" spans="1:6" x14ac:dyDescent="0.4">
      <c r="A5025" s="19">
        <f>Électricité!N2110</f>
        <v>43553</v>
      </c>
      <c r="B5025" s="18">
        <f>Électricité!O2110</f>
        <v>0.25</v>
      </c>
      <c r="C5025" s="17">
        <f>Électricité!P2110</f>
        <v>0</v>
      </c>
      <c r="D5025" s="17">
        <f>Électricité!S2110</f>
        <v>0</v>
      </c>
      <c r="E5025" s="24" t="str">
        <f t="shared" si="159"/>
        <v>03/29/2019 06:00:00 AM</v>
      </c>
      <c r="F5025" s="23" t="str">
        <f t="shared" si="160"/>
        <v>Mar</v>
      </c>
    </row>
    <row r="5026" spans="1:6" x14ac:dyDescent="0.4">
      <c r="A5026" s="19">
        <f>Électricité!N2111</f>
        <v>43553</v>
      </c>
      <c r="B5026" s="18">
        <f>Électricité!O2111</f>
        <v>0.29166666666666669</v>
      </c>
      <c r="C5026" s="17">
        <f>Électricité!P2111</f>
        <v>0</v>
      </c>
      <c r="D5026" s="17">
        <f>Électricité!S2111</f>
        <v>0</v>
      </c>
      <c r="E5026" s="24" t="str">
        <f t="shared" si="159"/>
        <v>03/29/2019 07:00:00 AM</v>
      </c>
      <c r="F5026" s="23" t="str">
        <f t="shared" si="160"/>
        <v>Mar</v>
      </c>
    </row>
    <row r="5027" spans="1:6" x14ac:dyDescent="0.4">
      <c r="A5027" s="19">
        <f>Électricité!N2112</f>
        <v>43553</v>
      </c>
      <c r="B5027" s="18">
        <f>Électricité!O2112</f>
        <v>0.33333333333333337</v>
      </c>
      <c r="C5027" s="17">
        <f>Électricité!P2112</f>
        <v>0</v>
      </c>
      <c r="D5027" s="17">
        <f>Électricité!S2112</f>
        <v>0</v>
      </c>
      <c r="E5027" s="24" t="str">
        <f t="shared" si="159"/>
        <v>03/29/2019 08:00:00 AM</v>
      </c>
      <c r="F5027" s="23" t="str">
        <f t="shared" si="160"/>
        <v>Mar</v>
      </c>
    </row>
    <row r="5028" spans="1:6" x14ac:dyDescent="0.4">
      <c r="A5028" s="19">
        <f>Électricité!N2113</f>
        <v>43553</v>
      </c>
      <c r="B5028" s="18">
        <f>Électricité!O2113</f>
        <v>0.375</v>
      </c>
      <c r="C5028" s="17">
        <f>Électricité!P2113</f>
        <v>0</v>
      </c>
      <c r="D5028" s="17">
        <f>Électricité!S2113</f>
        <v>0</v>
      </c>
      <c r="E5028" s="24" t="str">
        <f t="shared" si="159"/>
        <v>03/29/2019 09:00:00 AM</v>
      </c>
      <c r="F5028" s="23" t="str">
        <f t="shared" si="160"/>
        <v>Mar</v>
      </c>
    </row>
    <row r="5029" spans="1:6" x14ac:dyDescent="0.4">
      <c r="A5029" s="19">
        <f>Électricité!N2114</f>
        <v>43553</v>
      </c>
      <c r="B5029" s="18">
        <f>Électricité!O2114</f>
        <v>0.41666666666666669</v>
      </c>
      <c r="C5029" s="17">
        <f>Électricité!P2114</f>
        <v>0</v>
      </c>
      <c r="D5029" s="17">
        <f>Électricité!S2114</f>
        <v>0</v>
      </c>
      <c r="E5029" s="24" t="str">
        <f t="shared" si="159"/>
        <v>03/29/2019 10:00:00 AM</v>
      </c>
      <c r="F5029" s="23" t="str">
        <f t="shared" si="160"/>
        <v>Mar</v>
      </c>
    </row>
    <row r="5030" spans="1:6" x14ac:dyDescent="0.4">
      <c r="A5030" s="19">
        <f>Électricité!N2115</f>
        <v>43553</v>
      </c>
      <c r="B5030" s="18">
        <f>Électricité!O2115</f>
        <v>0.45833333333333337</v>
      </c>
      <c r="C5030" s="17">
        <f>Électricité!P2115</f>
        <v>0</v>
      </c>
      <c r="D5030" s="17">
        <f>Électricité!S2115</f>
        <v>0</v>
      </c>
      <c r="E5030" s="24" t="str">
        <f t="shared" si="159"/>
        <v>03/29/2019 11:00:00 AM</v>
      </c>
      <c r="F5030" s="23" t="str">
        <f t="shared" si="160"/>
        <v>Mar</v>
      </c>
    </row>
    <row r="5031" spans="1:6" x14ac:dyDescent="0.4">
      <c r="A5031" s="19">
        <f>Électricité!N2116</f>
        <v>43553</v>
      </c>
      <c r="B5031" s="18">
        <f>Électricité!O2116</f>
        <v>0.50000000000000011</v>
      </c>
      <c r="C5031" s="17">
        <f>Électricité!P2116</f>
        <v>0</v>
      </c>
      <c r="D5031" s="17">
        <f>Électricité!S2116</f>
        <v>0</v>
      </c>
      <c r="E5031" s="24" t="str">
        <f t="shared" si="159"/>
        <v>03/29/2019 12:00:00 PM</v>
      </c>
      <c r="F5031" s="23" t="str">
        <f t="shared" si="160"/>
        <v>Mar</v>
      </c>
    </row>
    <row r="5032" spans="1:6" x14ac:dyDescent="0.4">
      <c r="A5032" s="19">
        <f>Électricité!N2117</f>
        <v>43553</v>
      </c>
      <c r="B5032" s="18">
        <f>Électricité!O2117</f>
        <v>0.54166666666666674</v>
      </c>
      <c r="C5032" s="17">
        <f>Électricité!P2117</f>
        <v>0</v>
      </c>
      <c r="D5032" s="17">
        <f>Électricité!S2117</f>
        <v>0</v>
      </c>
      <c r="E5032" s="24" t="str">
        <f t="shared" si="159"/>
        <v>03/29/2019 01:00:00 PM</v>
      </c>
      <c r="F5032" s="23" t="str">
        <f t="shared" si="160"/>
        <v>Mar</v>
      </c>
    </row>
    <row r="5033" spans="1:6" x14ac:dyDescent="0.4">
      <c r="A5033" s="19">
        <f>Électricité!N2118</f>
        <v>43553</v>
      </c>
      <c r="B5033" s="18">
        <f>Électricité!O2118</f>
        <v>0.58333333333333337</v>
      </c>
      <c r="C5033" s="17">
        <f>Électricité!P2118</f>
        <v>0</v>
      </c>
      <c r="D5033" s="17">
        <f>Électricité!S2118</f>
        <v>0</v>
      </c>
      <c r="E5033" s="24" t="str">
        <f t="shared" si="159"/>
        <v>03/29/2019 02:00:00 PM</v>
      </c>
      <c r="F5033" s="23" t="str">
        <f t="shared" si="160"/>
        <v>Mar</v>
      </c>
    </row>
    <row r="5034" spans="1:6" x14ac:dyDescent="0.4">
      <c r="A5034" s="19">
        <f>Électricité!N2119</f>
        <v>43553</v>
      </c>
      <c r="B5034" s="18">
        <f>Électricité!O2119</f>
        <v>0.62500000000000011</v>
      </c>
      <c r="C5034" s="17">
        <f>Électricité!P2119</f>
        <v>0</v>
      </c>
      <c r="D5034" s="17">
        <f>Électricité!S2119</f>
        <v>0</v>
      </c>
      <c r="E5034" s="24" t="str">
        <f t="shared" si="159"/>
        <v>03/29/2019 03:00:00 PM</v>
      </c>
      <c r="F5034" s="23" t="str">
        <f t="shared" si="160"/>
        <v>Mar</v>
      </c>
    </row>
    <row r="5035" spans="1:6" x14ac:dyDescent="0.4">
      <c r="A5035" s="19">
        <f>Électricité!N2120</f>
        <v>43553</v>
      </c>
      <c r="B5035" s="18">
        <f>Électricité!O2120</f>
        <v>0.66666666666666674</v>
      </c>
      <c r="C5035" s="17">
        <f>Électricité!P2120</f>
        <v>0</v>
      </c>
      <c r="D5035" s="17">
        <f>Électricité!S2120</f>
        <v>0</v>
      </c>
      <c r="E5035" s="24" t="str">
        <f t="shared" si="159"/>
        <v>03/29/2019 04:00:00 PM</v>
      </c>
      <c r="F5035" s="23" t="str">
        <f t="shared" si="160"/>
        <v>Mar</v>
      </c>
    </row>
    <row r="5036" spans="1:6" x14ac:dyDescent="0.4">
      <c r="A5036" s="19">
        <f>Électricité!N2121</f>
        <v>43553</v>
      </c>
      <c r="B5036" s="18">
        <f>Électricité!O2121</f>
        <v>0.70833333333333337</v>
      </c>
      <c r="C5036" s="17">
        <f>Électricité!P2121</f>
        <v>0</v>
      </c>
      <c r="D5036" s="17">
        <f>Électricité!S2121</f>
        <v>0</v>
      </c>
      <c r="E5036" s="24" t="str">
        <f t="shared" si="159"/>
        <v>03/29/2019 05:00:00 PM</v>
      </c>
      <c r="F5036" s="23" t="str">
        <f t="shared" si="160"/>
        <v>Mar</v>
      </c>
    </row>
    <row r="5037" spans="1:6" x14ac:dyDescent="0.4">
      <c r="A5037" s="19">
        <f>Électricité!N2122</f>
        <v>43553</v>
      </c>
      <c r="B5037" s="18">
        <f>Électricité!O2122</f>
        <v>0.75000000000000011</v>
      </c>
      <c r="C5037" s="17">
        <f>Électricité!P2122</f>
        <v>0</v>
      </c>
      <c r="D5037" s="17">
        <f>Électricité!S2122</f>
        <v>0</v>
      </c>
      <c r="E5037" s="24" t="str">
        <f t="shared" si="159"/>
        <v>03/29/2019 06:00:00 PM</v>
      </c>
      <c r="F5037" s="23" t="str">
        <f t="shared" si="160"/>
        <v>Mar</v>
      </c>
    </row>
    <row r="5038" spans="1:6" x14ac:dyDescent="0.4">
      <c r="A5038" s="19">
        <f>Électricité!N2123</f>
        <v>43553</v>
      </c>
      <c r="B5038" s="18">
        <f>Électricité!O2123</f>
        <v>0.79166666666666674</v>
      </c>
      <c r="C5038" s="17">
        <f>Électricité!P2123</f>
        <v>0</v>
      </c>
      <c r="D5038" s="17">
        <f>Électricité!S2123</f>
        <v>0</v>
      </c>
      <c r="E5038" s="24" t="str">
        <f t="shared" si="159"/>
        <v>03/29/2019 07:00:00 PM</v>
      </c>
      <c r="F5038" s="23" t="str">
        <f t="shared" si="160"/>
        <v>Mar</v>
      </c>
    </row>
    <row r="5039" spans="1:6" x14ac:dyDescent="0.4">
      <c r="A5039" s="19">
        <f>Électricité!N2124</f>
        <v>43553</v>
      </c>
      <c r="B5039" s="18">
        <f>Électricité!O2124</f>
        <v>0.83333333333333337</v>
      </c>
      <c r="C5039" s="17">
        <f>Électricité!P2124</f>
        <v>0</v>
      </c>
      <c r="D5039" s="17">
        <f>Électricité!S2124</f>
        <v>0</v>
      </c>
      <c r="E5039" s="24" t="str">
        <f t="shared" si="159"/>
        <v>03/29/2019 08:00:00 PM</v>
      </c>
      <c r="F5039" s="23" t="str">
        <f t="shared" si="160"/>
        <v>Mar</v>
      </c>
    </row>
    <row r="5040" spans="1:6" x14ac:dyDescent="0.4">
      <c r="A5040" s="19">
        <f>Électricité!N2125</f>
        <v>43553</v>
      </c>
      <c r="B5040" s="18">
        <f>Électricité!O2125</f>
        <v>0.87500000000000011</v>
      </c>
      <c r="C5040" s="17">
        <f>Électricité!P2125</f>
        <v>0</v>
      </c>
      <c r="D5040" s="17">
        <f>Électricité!S2125</f>
        <v>0</v>
      </c>
      <c r="E5040" s="24" t="str">
        <f t="shared" si="159"/>
        <v>03/29/2019 09:00:00 PM</v>
      </c>
      <c r="F5040" s="23" t="str">
        <f t="shared" si="160"/>
        <v>Mar</v>
      </c>
    </row>
    <row r="5041" spans="1:6" x14ac:dyDescent="0.4">
      <c r="A5041" s="19">
        <f>Électricité!N2126</f>
        <v>43553</v>
      </c>
      <c r="B5041" s="18">
        <f>Électricité!O2126</f>
        <v>0.91666666666666674</v>
      </c>
      <c r="C5041" s="17">
        <f>Électricité!P2126</f>
        <v>0</v>
      </c>
      <c r="D5041" s="17">
        <f>Électricité!S2126</f>
        <v>0</v>
      </c>
      <c r="E5041" s="24" t="str">
        <f t="shared" si="159"/>
        <v>03/29/2019 10:00:00 PM</v>
      </c>
      <c r="F5041" s="23" t="str">
        <f t="shared" si="160"/>
        <v>Mar</v>
      </c>
    </row>
    <row r="5042" spans="1:6" x14ac:dyDescent="0.4">
      <c r="A5042" s="19">
        <f>Électricité!N2127</f>
        <v>43553</v>
      </c>
      <c r="B5042" s="18">
        <f>Électricité!O2127</f>
        <v>0.95833333333333337</v>
      </c>
      <c r="C5042" s="17">
        <f>Électricité!P2127</f>
        <v>0</v>
      </c>
      <c r="D5042" s="17">
        <f>Électricité!S2127</f>
        <v>0</v>
      </c>
      <c r="E5042" s="24" t="str">
        <f t="shared" si="159"/>
        <v>03/29/2019 11:00:00 PM</v>
      </c>
      <c r="F5042" s="23" t="str">
        <f t="shared" si="160"/>
        <v>Mar</v>
      </c>
    </row>
    <row r="5043" spans="1:6" x14ac:dyDescent="0.4">
      <c r="A5043" s="19">
        <f>Électricité!N2128</f>
        <v>43554</v>
      </c>
      <c r="B5043" s="18">
        <f>Électricité!O2128</f>
        <v>3.1225022567582528E-17</v>
      </c>
      <c r="C5043" s="17">
        <f>Électricité!P2128</f>
        <v>0</v>
      </c>
      <c r="D5043" s="17">
        <f>Électricité!S2128</f>
        <v>0</v>
      </c>
      <c r="E5043" s="24" t="str">
        <f t="shared" si="159"/>
        <v>03/30/2019 12:00:00 AM</v>
      </c>
      <c r="F5043" s="23" t="str">
        <f t="shared" si="160"/>
        <v>Mar</v>
      </c>
    </row>
    <row r="5044" spans="1:6" x14ac:dyDescent="0.4">
      <c r="A5044" s="19">
        <f>Électricité!N2129</f>
        <v>43554</v>
      </c>
      <c r="B5044" s="18">
        <f>Électricité!O2129</f>
        <v>4.1666666666666699E-2</v>
      </c>
      <c r="C5044" s="17">
        <f>Électricité!P2129</f>
        <v>0</v>
      </c>
      <c r="D5044" s="17">
        <f>Électricité!S2129</f>
        <v>0</v>
      </c>
      <c r="E5044" s="24" t="str">
        <f t="shared" ref="E5044:E5090" si="161">CONCATENATE(TEXT(A5044,"mm/dd/yyyy")," ",TEXT(B5044,"hh:mm:ss AM/PM"))</f>
        <v>03/30/2019 01:00:00 AM</v>
      </c>
      <c r="F5044" s="23" t="str">
        <f t="shared" si="160"/>
        <v>Mar</v>
      </c>
    </row>
    <row r="5045" spans="1:6" x14ac:dyDescent="0.4">
      <c r="A5045" s="19">
        <f>Électricité!N2130</f>
        <v>43554</v>
      </c>
      <c r="B5045" s="18">
        <f>Électricité!O2130</f>
        <v>8.333333333333337E-2</v>
      </c>
      <c r="C5045" s="17">
        <f>Électricité!P2130</f>
        <v>0</v>
      </c>
      <c r="D5045" s="17">
        <f>Électricité!S2130</f>
        <v>0</v>
      </c>
      <c r="E5045" s="24" t="str">
        <f t="shared" si="161"/>
        <v>03/30/2019 02:00:00 AM</v>
      </c>
      <c r="F5045" s="23" t="str">
        <f t="shared" si="160"/>
        <v>Mar</v>
      </c>
    </row>
    <row r="5046" spans="1:6" x14ac:dyDescent="0.4">
      <c r="A5046" s="19">
        <f>Électricité!N2131</f>
        <v>43554</v>
      </c>
      <c r="B5046" s="18">
        <f>Électricité!O2131</f>
        <v>0.12500000000000006</v>
      </c>
      <c r="C5046" s="17">
        <f>Électricité!P2131</f>
        <v>0</v>
      </c>
      <c r="D5046" s="17">
        <f>Électricité!S2131</f>
        <v>0</v>
      </c>
      <c r="E5046" s="24" t="str">
        <f t="shared" si="161"/>
        <v>03/30/2019 03:00:00 AM</v>
      </c>
      <c r="F5046" s="23" t="str">
        <f t="shared" si="160"/>
        <v>Mar</v>
      </c>
    </row>
    <row r="5047" spans="1:6" x14ac:dyDescent="0.4">
      <c r="A5047" s="19">
        <f>Électricité!N2132</f>
        <v>43554</v>
      </c>
      <c r="B5047" s="18">
        <f>Électricité!O2132</f>
        <v>0.16666666666666669</v>
      </c>
      <c r="C5047" s="17">
        <f>Électricité!P2132</f>
        <v>0</v>
      </c>
      <c r="D5047" s="17">
        <f>Électricité!S2132</f>
        <v>0</v>
      </c>
      <c r="E5047" s="24" t="str">
        <f t="shared" si="161"/>
        <v>03/30/2019 04:00:00 AM</v>
      </c>
      <c r="F5047" s="23" t="str">
        <f t="shared" si="160"/>
        <v>Mar</v>
      </c>
    </row>
    <row r="5048" spans="1:6" x14ac:dyDescent="0.4">
      <c r="A5048" s="19">
        <f>Électricité!N2133</f>
        <v>43554</v>
      </c>
      <c r="B5048" s="18">
        <f>Électricité!O2133</f>
        <v>0.20833333333333337</v>
      </c>
      <c r="C5048" s="17">
        <f>Électricité!P2133</f>
        <v>0</v>
      </c>
      <c r="D5048" s="17">
        <f>Électricité!S2133</f>
        <v>0</v>
      </c>
      <c r="E5048" s="24" t="str">
        <f t="shared" si="161"/>
        <v>03/30/2019 05:00:00 AM</v>
      </c>
      <c r="F5048" s="23" t="str">
        <f t="shared" si="160"/>
        <v>Mar</v>
      </c>
    </row>
    <row r="5049" spans="1:6" x14ac:dyDescent="0.4">
      <c r="A5049" s="19">
        <f>Électricité!N2134</f>
        <v>43554</v>
      </c>
      <c r="B5049" s="18">
        <f>Électricité!O2134</f>
        <v>0.25</v>
      </c>
      <c r="C5049" s="17">
        <f>Électricité!P2134</f>
        <v>0</v>
      </c>
      <c r="D5049" s="17">
        <f>Électricité!S2134</f>
        <v>0</v>
      </c>
      <c r="E5049" s="24" t="str">
        <f t="shared" si="161"/>
        <v>03/30/2019 06:00:00 AM</v>
      </c>
      <c r="F5049" s="23" t="str">
        <f t="shared" si="160"/>
        <v>Mar</v>
      </c>
    </row>
    <row r="5050" spans="1:6" x14ac:dyDescent="0.4">
      <c r="A5050" s="19">
        <f>Électricité!N2135</f>
        <v>43554</v>
      </c>
      <c r="B5050" s="18">
        <f>Électricité!O2135</f>
        <v>0.29166666666666669</v>
      </c>
      <c r="C5050" s="17">
        <f>Électricité!P2135</f>
        <v>0</v>
      </c>
      <c r="D5050" s="17">
        <f>Électricité!S2135</f>
        <v>0</v>
      </c>
      <c r="E5050" s="24" t="str">
        <f t="shared" si="161"/>
        <v>03/30/2019 07:00:00 AM</v>
      </c>
      <c r="F5050" s="23" t="str">
        <f t="shared" si="160"/>
        <v>Mar</v>
      </c>
    </row>
    <row r="5051" spans="1:6" x14ac:dyDescent="0.4">
      <c r="A5051" s="19">
        <f>Électricité!N2136</f>
        <v>43554</v>
      </c>
      <c r="B5051" s="18">
        <f>Électricité!O2136</f>
        <v>0.33333333333333337</v>
      </c>
      <c r="C5051" s="17">
        <f>Électricité!P2136</f>
        <v>0</v>
      </c>
      <c r="D5051" s="17">
        <f>Électricité!S2136</f>
        <v>0</v>
      </c>
      <c r="E5051" s="24" t="str">
        <f t="shared" si="161"/>
        <v>03/30/2019 08:00:00 AM</v>
      </c>
      <c r="F5051" s="23" t="str">
        <f t="shared" si="160"/>
        <v>Mar</v>
      </c>
    </row>
    <row r="5052" spans="1:6" x14ac:dyDescent="0.4">
      <c r="A5052" s="19">
        <f>Électricité!N2137</f>
        <v>43554</v>
      </c>
      <c r="B5052" s="18">
        <f>Électricité!O2137</f>
        <v>0.375</v>
      </c>
      <c r="C5052" s="17">
        <f>Électricité!P2137</f>
        <v>0</v>
      </c>
      <c r="D5052" s="17">
        <f>Électricité!S2137</f>
        <v>0</v>
      </c>
      <c r="E5052" s="24" t="str">
        <f t="shared" si="161"/>
        <v>03/30/2019 09:00:00 AM</v>
      </c>
      <c r="F5052" s="23" t="str">
        <f t="shared" si="160"/>
        <v>Mar</v>
      </c>
    </row>
    <row r="5053" spans="1:6" x14ac:dyDescent="0.4">
      <c r="A5053" s="19">
        <f>Électricité!N2138</f>
        <v>43554</v>
      </c>
      <c r="B5053" s="18">
        <f>Électricité!O2138</f>
        <v>0.41666666666666669</v>
      </c>
      <c r="C5053" s="17">
        <f>Électricité!P2138</f>
        <v>0</v>
      </c>
      <c r="D5053" s="17">
        <f>Électricité!S2138</f>
        <v>0</v>
      </c>
      <c r="E5053" s="24" t="str">
        <f t="shared" si="161"/>
        <v>03/30/2019 10:00:00 AM</v>
      </c>
      <c r="F5053" s="23" t="str">
        <f t="shared" si="160"/>
        <v>Mar</v>
      </c>
    </row>
    <row r="5054" spans="1:6" x14ac:dyDescent="0.4">
      <c r="A5054" s="19">
        <f>Électricité!N2139</f>
        <v>43554</v>
      </c>
      <c r="B5054" s="18">
        <f>Électricité!O2139</f>
        <v>0.45833333333333337</v>
      </c>
      <c r="C5054" s="17">
        <f>Électricité!P2139</f>
        <v>0</v>
      </c>
      <c r="D5054" s="17">
        <f>Électricité!S2139</f>
        <v>0</v>
      </c>
      <c r="E5054" s="24" t="str">
        <f t="shared" si="161"/>
        <v>03/30/2019 11:00:00 AM</v>
      </c>
      <c r="F5054" s="23" t="str">
        <f t="shared" si="160"/>
        <v>Mar</v>
      </c>
    </row>
    <row r="5055" spans="1:6" x14ac:dyDescent="0.4">
      <c r="A5055" s="19">
        <f>Électricité!N2140</f>
        <v>43554</v>
      </c>
      <c r="B5055" s="18">
        <f>Électricité!O2140</f>
        <v>0.50000000000000011</v>
      </c>
      <c r="C5055" s="17">
        <f>Électricité!P2140</f>
        <v>0</v>
      </c>
      <c r="D5055" s="17">
        <f>Électricité!S2140</f>
        <v>0</v>
      </c>
      <c r="E5055" s="24" t="str">
        <f t="shared" si="161"/>
        <v>03/30/2019 12:00:00 PM</v>
      </c>
      <c r="F5055" s="23" t="str">
        <f t="shared" si="160"/>
        <v>Mar</v>
      </c>
    </row>
    <row r="5056" spans="1:6" x14ac:dyDescent="0.4">
      <c r="A5056" s="19">
        <f>Électricité!N2141</f>
        <v>43554</v>
      </c>
      <c r="B5056" s="18">
        <f>Électricité!O2141</f>
        <v>0.54166666666666674</v>
      </c>
      <c r="C5056" s="17">
        <f>Électricité!P2141</f>
        <v>0</v>
      </c>
      <c r="D5056" s="17">
        <f>Électricité!S2141</f>
        <v>0</v>
      </c>
      <c r="E5056" s="24" t="str">
        <f t="shared" si="161"/>
        <v>03/30/2019 01:00:00 PM</v>
      </c>
      <c r="F5056" s="23" t="str">
        <f t="shared" si="160"/>
        <v>Mar</v>
      </c>
    </row>
    <row r="5057" spans="1:6" x14ac:dyDescent="0.4">
      <c r="A5057" s="19">
        <f>Électricité!N2142</f>
        <v>43554</v>
      </c>
      <c r="B5057" s="18">
        <f>Électricité!O2142</f>
        <v>0.58333333333333337</v>
      </c>
      <c r="C5057" s="17">
        <f>Électricité!P2142</f>
        <v>0</v>
      </c>
      <c r="D5057" s="17">
        <f>Électricité!S2142</f>
        <v>0</v>
      </c>
      <c r="E5057" s="24" t="str">
        <f t="shared" si="161"/>
        <v>03/30/2019 02:00:00 PM</v>
      </c>
      <c r="F5057" s="23" t="str">
        <f t="shared" si="160"/>
        <v>Mar</v>
      </c>
    </row>
    <row r="5058" spans="1:6" x14ac:dyDescent="0.4">
      <c r="A5058" s="19">
        <f>Électricité!N2143</f>
        <v>43554</v>
      </c>
      <c r="B5058" s="18">
        <f>Électricité!O2143</f>
        <v>0.62500000000000011</v>
      </c>
      <c r="C5058" s="17">
        <f>Électricité!P2143</f>
        <v>0</v>
      </c>
      <c r="D5058" s="17">
        <f>Électricité!S2143</f>
        <v>0</v>
      </c>
      <c r="E5058" s="24" t="str">
        <f t="shared" si="161"/>
        <v>03/30/2019 03:00:00 PM</v>
      </c>
      <c r="F5058" s="23" t="str">
        <f t="shared" si="160"/>
        <v>Mar</v>
      </c>
    </row>
    <row r="5059" spans="1:6" x14ac:dyDescent="0.4">
      <c r="A5059" s="19">
        <f>Électricité!N2144</f>
        <v>43554</v>
      </c>
      <c r="B5059" s="18">
        <f>Électricité!O2144</f>
        <v>0.66666666666666674</v>
      </c>
      <c r="C5059" s="17">
        <f>Électricité!P2144</f>
        <v>0</v>
      </c>
      <c r="D5059" s="17">
        <f>Électricité!S2144</f>
        <v>0</v>
      </c>
      <c r="E5059" s="24" t="str">
        <f t="shared" si="161"/>
        <v>03/30/2019 04:00:00 PM</v>
      </c>
      <c r="F5059" s="23" t="str">
        <f t="shared" ref="F5059:F5122" si="162">TEXT(A5059,"mmm")</f>
        <v>Mar</v>
      </c>
    </row>
    <row r="5060" spans="1:6" x14ac:dyDescent="0.4">
      <c r="A5060" s="19">
        <f>Électricité!N2145</f>
        <v>43554</v>
      </c>
      <c r="B5060" s="18">
        <f>Électricité!O2145</f>
        <v>0.70833333333333337</v>
      </c>
      <c r="C5060" s="17">
        <f>Électricité!P2145</f>
        <v>0</v>
      </c>
      <c r="D5060" s="17">
        <f>Électricité!S2145</f>
        <v>0</v>
      </c>
      <c r="E5060" s="24" t="str">
        <f t="shared" si="161"/>
        <v>03/30/2019 05:00:00 PM</v>
      </c>
      <c r="F5060" s="23" t="str">
        <f t="shared" si="162"/>
        <v>Mar</v>
      </c>
    </row>
    <row r="5061" spans="1:6" x14ac:dyDescent="0.4">
      <c r="A5061" s="19">
        <f>Électricité!N2146</f>
        <v>43554</v>
      </c>
      <c r="B5061" s="18">
        <f>Électricité!O2146</f>
        <v>0.75000000000000011</v>
      </c>
      <c r="C5061" s="17">
        <f>Électricité!P2146</f>
        <v>0</v>
      </c>
      <c r="D5061" s="17">
        <f>Électricité!S2146</f>
        <v>0</v>
      </c>
      <c r="E5061" s="24" t="str">
        <f t="shared" si="161"/>
        <v>03/30/2019 06:00:00 PM</v>
      </c>
      <c r="F5061" s="23" t="str">
        <f t="shared" si="162"/>
        <v>Mar</v>
      </c>
    </row>
    <row r="5062" spans="1:6" x14ac:dyDescent="0.4">
      <c r="A5062" s="19">
        <f>Électricité!N2147</f>
        <v>43554</v>
      </c>
      <c r="B5062" s="18">
        <f>Électricité!O2147</f>
        <v>0.79166666666666674</v>
      </c>
      <c r="C5062" s="17">
        <f>Électricité!P2147</f>
        <v>0</v>
      </c>
      <c r="D5062" s="17">
        <f>Électricité!S2147</f>
        <v>0</v>
      </c>
      <c r="E5062" s="24" t="str">
        <f t="shared" si="161"/>
        <v>03/30/2019 07:00:00 PM</v>
      </c>
      <c r="F5062" s="23" t="str">
        <f t="shared" si="162"/>
        <v>Mar</v>
      </c>
    </row>
    <row r="5063" spans="1:6" x14ac:dyDescent="0.4">
      <c r="A5063" s="19">
        <f>Électricité!N2148</f>
        <v>43554</v>
      </c>
      <c r="B5063" s="18">
        <f>Électricité!O2148</f>
        <v>0.83333333333333337</v>
      </c>
      <c r="C5063" s="17">
        <f>Électricité!P2148</f>
        <v>0</v>
      </c>
      <c r="D5063" s="17">
        <f>Électricité!S2148</f>
        <v>0</v>
      </c>
      <c r="E5063" s="24" t="str">
        <f t="shared" si="161"/>
        <v>03/30/2019 08:00:00 PM</v>
      </c>
      <c r="F5063" s="23" t="str">
        <f t="shared" si="162"/>
        <v>Mar</v>
      </c>
    </row>
    <row r="5064" spans="1:6" x14ac:dyDescent="0.4">
      <c r="A5064" s="19">
        <f>Électricité!N2149</f>
        <v>43554</v>
      </c>
      <c r="B5064" s="18">
        <f>Électricité!O2149</f>
        <v>0.87500000000000011</v>
      </c>
      <c r="C5064" s="17">
        <f>Électricité!P2149</f>
        <v>0</v>
      </c>
      <c r="D5064" s="17">
        <f>Électricité!S2149</f>
        <v>0</v>
      </c>
      <c r="E5064" s="24" t="str">
        <f t="shared" si="161"/>
        <v>03/30/2019 09:00:00 PM</v>
      </c>
      <c r="F5064" s="23" t="str">
        <f t="shared" si="162"/>
        <v>Mar</v>
      </c>
    </row>
    <row r="5065" spans="1:6" x14ac:dyDescent="0.4">
      <c r="A5065" s="19">
        <f>Électricité!N2150</f>
        <v>43554</v>
      </c>
      <c r="B5065" s="18">
        <f>Électricité!O2150</f>
        <v>0.91666666666666674</v>
      </c>
      <c r="C5065" s="17">
        <f>Électricité!P2150</f>
        <v>0</v>
      </c>
      <c r="D5065" s="17">
        <f>Électricité!S2150</f>
        <v>0</v>
      </c>
      <c r="E5065" s="24" t="str">
        <f t="shared" si="161"/>
        <v>03/30/2019 10:00:00 PM</v>
      </c>
      <c r="F5065" s="23" t="str">
        <f t="shared" si="162"/>
        <v>Mar</v>
      </c>
    </row>
    <row r="5066" spans="1:6" x14ac:dyDescent="0.4">
      <c r="A5066" s="19">
        <f>Électricité!N2151</f>
        <v>43554</v>
      </c>
      <c r="B5066" s="18">
        <f>Électricité!O2151</f>
        <v>0.95833333333333337</v>
      </c>
      <c r="C5066" s="17">
        <f>Électricité!P2151</f>
        <v>0</v>
      </c>
      <c r="D5066" s="17">
        <f>Électricité!S2151</f>
        <v>0</v>
      </c>
      <c r="E5066" s="24" t="str">
        <f t="shared" si="161"/>
        <v>03/30/2019 11:00:00 PM</v>
      </c>
      <c r="F5066" s="23" t="str">
        <f t="shared" si="162"/>
        <v>Mar</v>
      </c>
    </row>
    <row r="5067" spans="1:6" x14ac:dyDescent="0.4">
      <c r="A5067" s="19">
        <f>Électricité!N2152</f>
        <v>43555</v>
      </c>
      <c r="B5067" s="18">
        <f>Électricité!O2152</f>
        <v>3.1225022567582528E-17</v>
      </c>
      <c r="C5067" s="17">
        <f>Électricité!P2152</f>
        <v>0</v>
      </c>
      <c r="D5067" s="17">
        <f>Électricité!S2152</f>
        <v>0</v>
      </c>
      <c r="E5067" s="24" t="str">
        <f t="shared" si="161"/>
        <v>03/31/2019 12:00:00 AM</v>
      </c>
      <c r="F5067" s="23" t="str">
        <f t="shared" si="162"/>
        <v>Mar</v>
      </c>
    </row>
    <row r="5068" spans="1:6" x14ac:dyDescent="0.4">
      <c r="A5068" s="19">
        <f>Électricité!N2153</f>
        <v>43555</v>
      </c>
      <c r="B5068" s="18">
        <f>Électricité!O2153</f>
        <v>4.1666666666666699E-2</v>
      </c>
      <c r="C5068" s="17">
        <f>Électricité!P2153</f>
        <v>0</v>
      </c>
      <c r="D5068" s="17">
        <f>Électricité!S2153</f>
        <v>0</v>
      </c>
      <c r="E5068" s="24" t="str">
        <f t="shared" si="161"/>
        <v>03/31/2019 01:00:00 AM</v>
      </c>
      <c r="F5068" s="23" t="str">
        <f t="shared" si="162"/>
        <v>Mar</v>
      </c>
    </row>
    <row r="5069" spans="1:6" x14ac:dyDescent="0.4">
      <c r="A5069" s="19">
        <f>Électricité!N2154</f>
        <v>43555</v>
      </c>
      <c r="B5069" s="18">
        <f>Électricité!O2154</f>
        <v>8.333333333333337E-2</v>
      </c>
      <c r="C5069" s="17">
        <f>Électricité!P2154</f>
        <v>0</v>
      </c>
      <c r="D5069" s="17">
        <f>Électricité!S2154</f>
        <v>0</v>
      </c>
      <c r="E5069" s="24" t="str">
        <f t="shared" si="161"/>
        <v>03/31/2019 02:00:00 AM</v>
      </c>
      <c r="F5069" s="23" t="str">
        <f t="shared" si="162"/>
        <v>Mar</v>
      </c>
    </row>
    <row r="5070" spans="1:6" x14ac:dyDescent="0.4">
      <c r="A5070" s="19">
        <f>Électricité!N2155</f>
        <v>43555</v>
      </c>
      <c r="B5070" s="18">
        <f>Électricité!O2155</f>
        <v>0.12500000000000006</v>
      </c>
      <c r="C5070" s="17">
        <f>Électricité!P2155</f>
        <v>0</v>
      </c>
      <c r="D5070" s="17">
        <f>Électricité!S2155</f>
        <v>0</v>
      </c>
      <c r="E5070" s="24" t="str">
        <f t="shared" si="161"/>
        <v>03/31/2019 03:00:00 AM</v>
      </c>
      <c r="F5070" s="23" t="str">
        <f t="shared" si="162"/>
        <v>Mar</v>
      </c>
    </row>
    <row r="5071" spans="1:6" x14ac:dyDescent="0.4">
      <c r="A5071" s="19">
        <f>Électricité!N2156</f>
        <v>43555</v>
      </c>
      <c r="B5071" s="18">
        <f>Électricité!O2156</f>
        <v>0.16666666666666669</v>
      </c>
      <c r="C5071" s="17">
        <f>Électricité!P2156</f>
        <v>0</v>
      </c>
      <c r="D5071" s="17">
        <f>Électricité!S2156</f>
        <v>0</v>
      </c>
      <c r="E5071" s="24" t="str">
        <f t="shared" si="161"/>
        <v>03/31/2019 04:00:00 AM</v>
      </c>
      <c r="F5071" s="23" t="str">
        <f t="shared" si="162"/>
        <v>Mar</v>
      </c>
    </row>
    <row r="5072" spans="1:6" x14ac:dyDescent="0.4">
      <c r="A5072" s="19">
        <f>Électricité!N2157</f>
        <v>43555</v>
      </c>
      <c r="B5072" s="18">
        <f>Électricité!O2157</f>
        <v>0.20833333333333337</v>
      </c>
      <c r="C5072" s="17">
        <f>Électricité!P2157</f>
        <v>0</v>
      </c>
      <c r="D5072" s="17">
        <f>Électricité!S2157</f>
        <v>0</v>
      </c>
      <c r="E5072" s="24" t="str">
        <f t="shared" si="161"/>
        <v>03/31/2019 05:00:00 AM</v>
      </c>
      <c r="F5072" s="23" t="str">
        <f t="shared" si="162"/>
        <v>Mar</v>
      </c>
    </row>
    <row r="5073" spans="1:6" x14ac:dyDescent="0.4">
      <c r="A5073" s="19">
        <f>Électricité!N2158</f>
        <v>43555</v>
      </c>
      <c r="B5073" s="18">
        <f>Électricité!O2158</f>
        <v>0.25</v>
      </c>
      <c r="C5073" s="17">
        <f>Électricité!P2158</f>
        <v>0</v>
      </c>
      <c r="D5073" s="17">
        <f>Électricité!S2158</f>
        <v>0</v>
      </c>
      <c r="E5073" s="24" t="str">
        <f t="shared" si="161"/>
        <v>03/31/2019 06:00:00 AM</v>
      </c>
      <c r="F5073" s="23" t="str">
        <f t="shared" si="162"/>
        <v>Mar</v>
      </c>
    </row>
    <row r="5074" spans="1:6" x14ac:dyDescent="0.4">
      <c r="A5074" s="19">
        <f>Électricité!N2159</f>
        <v>43555</v>
      </c>
      <c r="B5074" s="18">
        <f>Électricité!O2159</f>
        <v>0.29166666666666669</v>
      </c>
      <c r="C5074" s="17">
        <f>Électricité!P2159</f>
        <v>0</v>
      </c>
      <c r="D5074" s="17">
        <f>Électricité!S2159</f>
        <v>0</v>
      </c>
      <c r="E5074" s="24" t="str">
        <f t="shared" si="161"/>
        <v>03/31/2019 07:00:00 AM</v>
      </c>
      <c r="F5074" s="23" t="str">
        <f t="shared" si="162"/>
        <v>Mar</v>
      </c>
    </row>
    <row r="5075" spans="1:6" x14ac:dyDescent="0.4">
      <c r="A5075" s="19">
        <f>Électricité!N2160</f>
        <v>43555</v>
      </c>
      <c r="B5075" s="18">
        <f>Électricité!O2160</f>
        <v>0.33333333333333337</v>
      </c>
      <c r="C5075" s="17">
        <f>Électricité!P2160</f>
        <v>0</v>
      </c>
      <c r="D5075" s="17">
        <f>Électricité!S2160</f>
        <v>0</v>
      </c>
      <c r="E5075" s="24" t="str">
        <f t="shared" si="161"/>
        <v>03/31/2019 08:00:00 AM</v>
      </c>
      <c r="F5075" s="23" t="str">
        <f t="shared" si="162"/>
        <v>Mar</v>
      </c>
    </row>
    <row r="5076" spans="1:6" x14ac:dyDescent="0.4">
      <c r="A5076" s="19">
        <f>Électricité!N2161</f>
        <v>43555</v>
      </c>
      <c r="B5076" s="18">
        <f>Électricité!O2161</f>
        <v>0.375</v>
      </c>
      <c r="C5076" s="17">
        <f>Électricité!P2161</f>
        <v>0</v>
      </c>
      <c r="D5076" s="17">
        <f>Électricité!S2161</f>
        <v>0</v>
      </c>
      <c r="E5076" s="24" t="str">
        <f t="shared" si="161"/>
        <v>03/31/2019 09:00:00 AM</v>
      </c>
      <c r="F5076" s="23" t="str">
        <f t="shared" si="162"/>
        <v>Mar</v>
      </c>
    </row>
    <row r="5077" spans="1:6" x14ac:dyDescent="0.4">
      <c r="A5077" s="19">
        <f>Électricité!N2162</f>
        <v>43555</v>
      </c>
      <c r="B5077" s="18">
        <f>Électricité!O2162</f>
        <v>0.41666666666666669</v>
      </c>
      <c r="C5077" s="17">
        <f>Électricité!P2162</f>
        <v>0</v>
      </c>
      <c r="D5077" s="17">
        <f>Électricité!S2162</f>
        <v>0</v>
      </c>
      <c r="E5077" s="24" t="str">
        <f t="shared" si="161"/>
        <v>03/31/2019 10:00:00 AM</v>
      </c>
      <c r="F5077" s="23" t="str">
        <f t="shared" si="162"/>
        <v>Mar</v>
      </c>
    </row>
    <row r="5078" spans="1:6" x14ac:dyDescent="0.4">
      <c r="A5078" s="19">
        <f>Électricité!N2163</f>
        <v>43555</v>
      </c>
      <c r="B5078" s="18">
        <f>Électricité!O2163</f>
        <v>0.45833333333333337</v>
      </c>
      <c r="C5078" s="17">
        <f>Électricité!P2163</f>
        <v>0</v>
      </c>
      <c r="D5078" s="17">
        <f>Électricité!S2163</f>
        <v>0</v>
      </c>
      <c r="E5078" s="24" t="str">
        <f t="shared" si="161"/>
        <v>03/31/2019 11:00:00 AM</v>
      </c>
      <c r="F5078" s="23" t="str">
        <f t="shared" si="162"/>
        <v>Mar</v>
      </c>
    </row>
    <row r="5079" spans="1:6" x14ac:dyDescent="0.4">
      <c r="A5079" s="19">
        <f>Électricité!N2164</f>
        <v>43555</v>
      </c>
      <c r="B5079" s="18">
        <f>Électricité!O2164</f>
        <v>0.50000000000000011</v>
      </c>
      <c r="C5079" s="17">
        <f>Électricité!P2164</f>
        <v>0</v>
      </c>
      <c r="D5079" s="17">
        <f>Électricité!S2164</f>
        <v>0</v>
      </c>
      <c r="E5079" s="24" t="str">
        <f t="shared" si="161"/>
        <v>03/31/2019 12:00:00 PM</v>
      </c>
      <c r="F5079" s="23" t="str">
        <f t="shared" si="162"/>
        <v>Mar</v>
      </c>
    </row>
    <row r="5080" spans="1:6" x14ac:dyDescent="0.4">
      <c r="A5080" s="19">
        <f>Électricité!N2165</f>
        <v>43555</v>
      </c>
      <c r="B5080" s="18">
        <f>Électricité!O2165</f>
        <v>0.54166666666666674</v>
      </c>
      <c r="C5080" s="17">
        <f>Électricité!P2165</f>
        <v>0</v>
      </c>
      <c r="D5080" s="17">
        <f>Électricité!S2165</f>
        <v>0</v>
      </c>
      <c r="E5080" s="24" t="str">
        <f t="shared" si="161"/>
        <v>03/31/2019 01:00:00 PM</v>
      </c>
      <c r="F5080" s="23" t="str">
        <f t="shared" si="162"/>
        <v>Mar</v>
      </c>
    </row>
    <row r="5081" spans="1:6" x14ac:dyDescent="0.4">
      <c r="A5081" s="19">
        <f>Électricité!N2166</f>
        <v>43555</v>
      </c>
      <c r="B5081" s="18">
        <f>Électricité!O2166</f>
        <v>0.58333333333333337</v>
      </c>
      <c r="C5081" s="17">
        <f>Électricité!P2166</f>
        <v>0</v>
      </c>
      <c r="D5081" s="17">
        <f>Électricité!S2166</f>
        <v>0</v>
      </c>
      <c r="E5081" s="24" t="str">
        <f t="shared" si="161"/>
        <v>03/31/2019 02:00:00 PM</v>
      </c>
      <c r="F5081" s="23" t="str">
        <f t="shared" si="162"/>
        <v>Mar</v>
      </c>
    </row>
    <row r="5082" spans="1:6" x14ac:dyDescent="0.4">
      <c r="A5082" s="19">
        <f>Électricité!N2167</f>
        <v>43555</v>
      </c>
      <c r="B5082" s="18">
        <f>Électricité!O2167</f>
        <v>0.62500000000000011</v>
      </c>
      <c r="C5082" s="17">
        <f>Électricité!P2167</f>
        <v>0</v>
      </c>
      <c r="D5082" s="17">
        <f>Électricité!S2167</f>
        <v>0</v>
      </c>
      <c r="E5082" s="24" t="str">
        <f t="shared" si="161"/>
        <v>03/31/2019 03:00:00 PM</v>
      </c>
      <c r="F5082" s="23" t="str">
        <f t="shared" si="162"/>
        <v>Mar</v>
      </c>
    </row>
    <row r="5083" spans="1:6" x14ac:dyDescent="0.4">
      <c r="A5083" s="19">
        <f>Électricité!N2168</f>
        <v>43555</v>
      </c>
      <c r="B5083" s="18">
        <f>Électricité!O2168</f>
        <v>0.66666666666666674</v>
      </c>
      <c r="C5083" s="17">
        <f>Électricité!P2168</f>
        <v>0</v>
      </c>
      <c r="D5083" s="17">
        <f>Électricité!S2168</f>
        <v>0</v>
      </c>
      <c r="E5083" s="24" t="str">
        <f t="shared" si="161"/>
        <v>03/31/2019 04:00:00 PM</v>
      </c>
      <c r="F5083" s="23" t="str">
        <f t="shared" si="162"/>
        <v>Mar</v>
      </c>
    </row>
    <row r="5084" spans="1:6" x14ac:dyDescent="0.4">
      <c r="A5084" s="19">
        <f>Électricité!N2169</f>
        <v>43555</v>
      </c>
      <c r="B5084" s="18">
        <f>Électricité!O2169</f>
        <v>0.70833333333333337</v>
      </c>
      <c r="C5084" s="17">
        <f>Électricité!P2169</f>
        <v>0</v>
      </c>
      <c r="D5084" s="17">
        <f>Électricité!S2169</f>
        <v>0</v>
      </c>
      <c r="E5084" s="24" t="str">
        <f t="shared" si="161"/>
        <v>03/31/2019 05:00:00 PM</v>
      </c>
      <c r="F5084" s="23" t="str">
        <f t="shared" si="162"/>
        <v>Mar</v>
      </c>
    </row>
    <row r="5085" spans="1:6" x14ac:dyDescent="0.4">
      <c r="A5085" s="19">
        <f>Électricité!N2170</f>
        <v>43555</v>
      </c>
      <c r="B5085" s="18">
        <f>Électricité!O2170</f>
        <v>0.75000000000000011</v>
      </c>
      <c r="C5085" s="17">
        <f>Électricité!P2170</f>
        <v>0</v>
      </c>
      <c r="D5085" s="17">
        <f>Électricité!S2170</f>
        <v>0</v>
      </c>
      <c r="E5085" s="24" t="str">
        <f t="shared" si="161"/>
        <v>03/31/2019 06:00:00 PM</v>
      </c>
      <c r="F5085" s="23" t="str">
        <f t="shared" si="162"/>
        <v>Mar</v>
      </c>
    </row>
    <row r="5086" spans="1:6" x14ac:dyDescent="0.4">
      <c r="A5086" s="19">
        <f>Électricité!N2171</f>
        <v>43555</v>
      </c>
      <c r="B5086" s="18">
        <f>Électricité!O2171</f>
        <v>0.79166666666666674</v>
      </c>
      <c r="C5086" s="17">
        <f>Électricité!P2171</f>
        <v>0</v>
      </c>
      <c r="D5086" s="17">
        <f>Électricité!S2171</f>
        <v>0</v>
      </c>
      <c r="E5086" s="24" t="str">
        <f t="shared" si="161"/>
        <v>03/31/2019 07:00:00 PM</v>
      </c>
      <c r="F5086" s="23" t="str">
        <f t="shared" si="162"/>
        <v>Mar</v>
      </c>
    </row>
    <row r="5087" spans="1:6" x14ac:dyDescent="0.4">
      <c r="A5087" s="19">
        <f>Électricité!N2172</f>
        <v>43555</v>
      </c>
      <c r="B5087" s="18">
        <f>Électricité!O2172</f>
        <v>0.83333333333333337</v>
      </c>
      <c r="C5087" s="17">
        <f>Électricité!P2172</f>
        <v>0</v>
      </c>
      <c r="D5087" s="17">
        <f>Électricité!S2172</f>
        <v>0</v>
      </c>
      <c r="E5087" s="24" t="str">
        <f t="shared" si="161"/>
        <v>03/31/2019 08:00:00 PM</v>
      </c>
      <c r="F5087" s="23" t="str">
        <f t="shared" si="162"/>
        <v>Mar</v>
      </c>
    </row>
    <row r="5088" spans="1:6" x14ac:dyDescent="0.4">
      <c r="A5088" s="19">
        <f>Électricité!N2173</f>
        <v>43555</v>
      </c>
      <c r="B5088" s="18">
        <f>Électricité!O2173</f>
        <v>0.87500000000000011</v>
      </c>
      <c r="C5088" s="17">
        <f>Électricité!P2173</f>
        <v>0</v>
      </c>
      <c r="D5088" s="17">
        <f>Électricité!S2173</f>
        <v>0</v>
      </c>
      <c r="E5088" s="24" t="str">
        <f t="shared" si="161"/>
        <v>03/31/2019 09:00:00 PM</v>
      </c>
      <c r="F5088" s="23" t="str">
        <f t="shared" si="162"/>
        <v>Mar</v>
      </c>
    </row>
    <row r="5089" spans="1:6" x14ac:dyDescent="0.4">
      <c r="A5089" s="19">
        <f>Électricité!N2174</f>
        <v>43555</v>
      </c>
      <c r="B5089" s="18">
        <f>Électricité!O2174</f>
        <v>0.91666666666666674</v>
      </c>
      <c r="C5089" s="17">
        <f>Électricité!P2174</f>
        <v>0</v>
      </c>
      <c r="D5089" s="17">
        <f>Électricité!S2174</f>
        <v>0</v>
      </c>
      <c r="E5089" s="24" t="str">
        <f t="shared" si="161"/>
        <v>03/31/2019 10:00:00 PM</v>
      </c>
      <c r="F5089" s="23" t="str">
        <f t="shared" si="162"/>
        <v>Mar</v>
      </c>
    </row>
    <row r="5090" spans="1:6" x14ac:dyDescent="0.4">
      <c r="A5090" s="19">
        <f>Électricité!N2175</f>
        <v>43555</v>
      </c>
      <c r="B5090" s="18">
        <f>Électricité!O2175</f>
        <v>0.95833333333333337</v>
      </c>
      <c r="C5090" s="17">
        <f>Électricité!P2175</f>
        <v>0</v>
      </c>
      <c r="D5090" s="17">
        <f>Électricité!S2175</f>
        <v>0</v>
      </c>
      <c r="E5090" s="24" t="str">
        <f t="shared" si="161"/>
        <v>03/31/2019 11:00:00 PM</v>
      </c>
      <c r="F5090" s="23" t="str">
        <f t="shared" si="162"/>
        <v>Mar</v>
      </c>
    </row>
    <row r="5091" spans="1:6" x14ac:dyDescent="0.4">
      <c r="A5091" s="19">
        <f>Électricité!N2176</f>
        <v>43556</v>
      </c>
      <c r="B5091" s="18">
        <f>Électricité!O2176</f>
        <v>3.1225022567582528E-17</v>
      </c>
      <c r="C5091" s="17">
        <f>Électricité!P2176</f>
        <v>0</v>
      </c>
      <c r="D5091" s="17">
        <f>Électricité!S2176</f>
        <v>0</v>
      </c>
      <c r="E5091" s="24" t="str">
        <f>CONCATENATE(TEXT(A5091,"mm/dd/yyyy")," ",TEXT(B5091,"hh:mm:ss AM/PM"))</f>
        <v>04/01/2019 12:00:00 AM</v>
      </c>
      <c r="F5091" s="23" t="str">
        <f t="shared" si="162"/>
        <v>Apr</v>
      </c>
    </row>
    <row r="5092" spans="1:6" x14ac:dyDescent="0.4">
      <c r="A5092" s="19">
        <f>Électricité!N2177</f>
        <v>43556</v>
      </c>
      <c r="B5092" s="18">
        <f>Électricité!O2177</f>
        <v>4.1666666666666699E-2</v>
      </c>
      <c r="C5092" s="17">
        <f>Électricité!P2177</f>
        <v>0</v>
      </c>
      <c r="D5092" s="17">
        <f>Électricité!S2177</f>
        <v>0</v>
      </c>
      <c r="E5092" s="24" t="str">
        <f t="shared" ref="E5092:E5155" si="163">CONCATENATE(TEXT(A5092,"mm/dd/yyyy")," ",TEXT(B5092,"hh:mm:ss AM/PM"))</f>
        <v>04/01/2019 01:00:00 AM</v>
      </c>
      <c r="F5092" s="23" t="str">
        <f t="shared" si="162"/>
        <v>Apr</v>
      </c>
    </row>
    <row r="5093" spans="1:6" x14ac:dyDescent="0.4">
      <c r="A5093" s="19">
        <f>Électricité!N2178</f>
        <v>43556</v>
      </c>
      <c r="B5093" s="18">
        <f>Électricité!O2178</f>
        <v>8.333333333333337E-2</v>
      </c>
      <c r="C5093" s="17">
        <f>Électricité!P2178</f>
        <v>0</v>
      </c>
      <c r="D5093" s="17">
        <f>Électricité!S2178</f>
        <v>0</v>
      </c>
      <c r="E5093" s="24" t="str">
        <f t="shared" si="163"/>
        <v>04/01/2019 02:00:00 AM</v>
      </c>
      <c r="F5093" s="23" t="str">
        <f t="shared" si="162"/>
        <v>Apr</v>
      </c>
    </row>
    <row r="5094" spans="1:6" x14ac:dyDescent="0.4">
      <c r="A5094" s="19">
        <f>Électricité!N2179</f>
        <v>43556</v>
      </c>
      <c r="B5094" s="18">
        <f>Électricité!O2179</f>
        <v>0.12500000000000006</v>
      </c>
      <c r="C5094" s="17">
        <f>Électricité!P2179</f>
        <v>0</v>
      </c>
      <c r="D5094" s="17">
        <f>Électricité!S2179</f>
        <v>0</v>
      </c>
      <c r="E5094" s="24" t="str">
        <f t="shared" si="163"/>
        <v>04/01/2019 03:00:00 AM</v>
      </c>
      <c r="F5094" s="23" t="str">
        <f t="shared" si="162"/>
        <v>Apr</v>
      </c>
    </row>
    <row r="5095" spans="1:6" x14ac:dyDescent="0.4">
      <c r="A5095" s="19">
        <f>Électricité!N2180</f>
        <v>43556</v>
      </c>
      <c r="B5095" s="18">
        <f>Électricité!O2180</f>
        <v>0.16666666666666669</v>
      </c>
      <c r="C5095" s="17">
        <f>Électricité!P2180</f>
        <v>0</v>
      </c>
      <c r="D5095" s="17">
        <f>Électricité!S2180</f>
        <v>0</v>
      </c>
      <c r="E5095" s="24" t="str">
        <f t="shared" si="163"/>
        <v>04/01/2019 04:00:00 AM</v>
      </c>
      <c r="F5095" s="23" t="str">
        <f t="shared" si="162"/>
        <v>Apr</v>
      </c>
    </row>
    <row r="5096" spans="1:6" x14ac:dyDescent="0.4">
      <c r="A5096" s="19">
        <f>Électricité!N2181</f>
        <v>43556</v>
      </c>
      <c r="B5096" s="18">
        <f>Électricité!O2181</f>
        <v>0.20833333333333337</v>
      </c>
      <c r="C5096" s="17">
        <f>Électricité!P2181</f>
        <v>0</v>
      </c>
      <c r="D5096" s="17">
        <f>Électricité!S2181</f>
        <v>0</v>
      </c>
      <c r="E5096" s="24" t="str">
        <f t="shared" si="163"/>
        <v>04/01/2019 05:00:00 AM</v>
      </c>
      <c r="F5096" s="23" t="str">
        <f t="shared" si="162"/>
        <v>Apr</v>
      </c>
    </row>
    <row r="5097" spans="1:6" x14ac:dyDescent="0.4">
      <c r="A5097" s="19">
        <f>Électricité!N2182</f>
        <v>43556</v>
      </c>
      <c r="B5097" s="18">
        <f>Électricité!O2182</f>
        <v>0.25</v>
      </c>
      <c r="C5097" s="17">
        <f>Électricité!P2182</f>
        <v>0</v>
      </c>
      <c r="D5097" s="17">
        <f>Électricité!S2182</f>
        <v>0</v>
      </c>
      <c r="E5097" s="24" t="str">
        <f t="shared" si="163"/>
        <v>04/01/2019 06:00:00 AM</v>
      </c>
      <c r="F5097" s="23" t="str">
        <f t="shared" si="162"/>
        <v>Apr</v>
      </c>
    </row>
    <row r="5098" spans="1:6" x14ac:dyDescent="0.4">
      <c r="A5098" s="19">
        <f>Électricité!N2183</f>
        <v>43556</v>
      </c>
      <c r="B5098" s="18">
        <f>Électricité!O2183</f>
        <v>0.29166666666666669</v>
      </c>
      <c r="C5098" s="17">
        <f>Électricité!P2183</f>
        <v>0</v>
      </c>
      <c r="D5098" s="17">
        <f>Électricité!S2183</f>
        <v>0</v>
      </c>
      <c r="E5098" s="24" t="str">
        <f t="shared" si="163"/>
        <v>04/01/2019 07:00:00 AM</v>
      </c>
      <c r="F5098" s="23" t="str">
        <f t="shared" si="162"/>
        <v>Apr</v>
      </c>
    </row>
    <row r="5099" spans="1:6" x14ac:dyDescent="0.4">
      <c r="A5099" s="19">
        <f>Électricité!N2184</f>
        <v>43556</v>
      </c>
      <c r="B5099" s="18">
        <f>Électricité!O2184</f>
        <v>0.33333333333333337</v>
      </c>
      <c r="C5099" s="17">
        <f>Électricité!P2184</f>
        <v>0</v>
      </c>
      <c r="D5099" s="17">
        <f>Électricité!S2184</f>
        <v>0</v>
      </c>
      <c r="E5099" s="24" t="str">
        <f t="shared" si="163"/>
        <v>04/01/2019 08:00:00 AM</v>
      </c>
      <c r="F5099" s="23" t="str">
        <f t="shared" si="162"/>
        <v>Apr</v>
      </c>
    </row>
    <row r="5100" spans="1:6" x14ac:dyDescent="0.4">
      <c r="A5100" s="19">
        <f>Électricité!N2185</f>
        <v>43556</v>
      </c>
      <c r="B5100" s="18">
        <f>Électricité!O2185</f>
        <v>0.375</v>
      </c>
      <c r="C5100" s="17">
        <f>Électricité!P2185</f>
        <v>0</v>
      </c>
      <c r="D5100" s="17">
        <f>Électricité!S2185</f>
        <v>0</v>
      </c>
      <c r="E5100" s="24" t="str">
        <f t="shared" si="163"/>
        <v>04/01/2019 09:00:00 AM</v>
      </c>
      <c r="F5100" s="23" t="str">
        <f t="shared" si="162"/>
        <v>Apr</v>
      </c>
    </row>
    <row r="5101" spans="1:6" x14ac:dyDescent="0.4">
      <c r="A5101" s="19">
        <f>Électricité!N2186</f>
        <v>43556</v>
      </c>
      <c r="B5101" s="18">
        <f>Électricité!O2186</f>
        <v>0.41666666666666669</v>
      </c>
      <c r="C5101" s="17">
        <f>Électricité!P2186</f>
        <v>0</v>
      </c>
      <c r="D5101" s="17">
        <f>Électricité!S2186</f>
        <v>0</v>
      </c>
      <c r="E5101" s="24" t="str">
        <f t="shared" si="163"/>
        <v>04/01/2019 10:00:00 AM</v>
      </c>
      <c r="F5101" s="23" t="str">
        <f t="shared" si="162"/>
        <v>Apr</v>
      </c>
    </row>
    <row r="5102" spans="1:6" x14ac:dyDescent="0.4">
      <c r="A5102" s="19">
        <f>Électricité!N2187</f>
        <v>43556</v>
      </c>
      <c r="B5102" s="18">
        <f>Électricité!O2187</f>
        <v>0.45833333333333337</v>
      </c>
      <c r="C5102" s="17">
        <f>Électricité!P2187</f>
        <v>0</v>
      </c>
      <c r="D5102" s="17">
        <f>Électricité!S2187</f>
        <v>0</v>
      </c>
      <c r="E5102" s="24" t="str">
        <f t="shared" si="163"/>
        <v>04/01/2019 11:00:00 AM</v>
      </c>
      <c r="F5102" s="23" t="str">
        <f t="shared" si="162"/>
        <v>Apr</v>
      </c>
    </row>
    <row r="5103" spans="1:6" x14ac:dyDescent="0.4">
      <c r="A5103" s="19">
        <f>Électricité!N2188</f>
        <v>43556</v>
      </c>
      <c r="B5103" s="18">
        <f>Électricité!O2188</f>
        <v>0.50000000000000011</v>
      </c>
      <c r="C5103" s="17">
        <f>Électricité!P2188</f>
        <v>0</v>
      </c>
      <c r="D5103" s="17">
        <f>Électricité!S2188</f>
        <v>0</v>
      </c>
      <c r="E5103" s="24" t="str">
        <f t="shared" si="163"/>
        <v>04/01/2019 12:00:00 PM</v>
      </c>
      <c r="F5103" s="23" t="str">
        <f t="shared" si="162"/>
        <v>Apr</v>
      </c>
    </row>
    <row r="5104" spans="1:6" x14ac:dyDescent="0.4">
      <c r="A5104" s="19">
        <f>Électricité!N2189</f>
        <v>43556</v>
      </c>
      <c r="B5104" s="18">
        <f>Électricité!O2189</f>
        <v>0.54166666666666674</v>
      </c>
      <c r="C5104" s="17">
        <f>Électricité!P2189</f>
        <v>0</v>
      </c>
      <c r="D5104" s="17">
        <f>Électricité!S2189</f>
        <v>0</v>
      </c>
      <c r="E5104" s="24" t="str">
        <f t="shared" si="163"/>
        <v>04/01/2019 01:00:00 PM</v>
      </c>
      <c r="F5104" s="23" t="str">
        <f t="shared" si="162"/>
        <v>Apr</v>
      </c>
    </row>
    <row r="5105" spans="1:6" x14ac:dyDescent="0.4">
      <c r="A5105" s="19">
        <f>Électricité!N2190</f>
        <v>43556</v>
      </c>
      <c r="B5105" s="18">
        <f>Électricité!O2190</f>
        <v>0.58333333333333337</v>
      </c>
      <c r="C5105" s="17">
        <f>Électricité!P2190</f>
        <v>0</v>
      </c>
      <c r="D5105" s="17">
        <f>Électricité!S2190</f>
        <v>0</v>
      </c>
      <c r="E5105" s="24" t="str">
        <f t="shared" si="163"/>
        <v>04/01/2019 02:00:00 PM</v>
      </c>
      <c r="F5105" s="23" t="str">
        <f t="shared" si="162"/>
        <v>Apr</v>
      </c>
    </row>
    <row r="5106" spans="1:6" x14ac:dyDescent="0.4">
      <c r="A5106" s="19">
        <f>Électricité!N2191</f>
        <v>43556</v>
      </c>
      <c r="B5106" s="18">
        <f>Électricité!O2191</f>
        <v>0.62500000000000011</v>
      </c>
      <c r="C5106" s="17">
        <f>Électricité!P2191</f>
        <v>0</v>
      </c>
      <c r="D5106" s="17">
        <f>Électricité!S2191</f>
        <v>0</v>
      </c>
      <c r="E5106" s="24" t="str">
        <f t="shared" si="163"/>
        <v>04/01/2019 03:00:00 PM</v>
      </c>
      <c r="F5106" s="23" t="str">
        <f t="shared" si="162"/>
        <v>Apr</v>
      </c>
    </row>
    <row r="5107" spans="1:6" x14ac:dyDescent="0.4">
      <c r="A5107" s="19">
        <f>Électricité!N2192</f>
        <v>43556</v>
      </c>
      <c r="B5107" s="18">
        <f>Électricité!O2192</f>
        <v>0.66666666666666674</v>
      </c>
      <c r="C5107" s="17">
        <f>Électricité!P2192</f>
        <v>0</v>
      </c>
      <c r="D5107" s="17">
        <f>Électricité!S2192</f>
        <v>0</v>
      </c>
      <c r="E5107" s="24" t="str">
        <f t="shared" si="163"/>
        <v>04/01/2019 04:00:00 PM</v>
      </c>
      <c r="F5107" s="23" t="str">
        <f t="shared" si="162"/>
        <v>Apr</v>
      </c>
    </row>
    <row r="5108" spans="1:6" x14ac:dyDescent="0.4">
      <c r="A5108" s="19">
        <f>Électricité!N2193</f>
        <v>43556</v>
      </c>
      <c r="B5108" s="18">
        <f>Électricité!O2193</f>
        <v>0.70833333333333337</v>
      </c>
      <c r="C5108" s="17">
        <f>Électricité!P2193</f>
        <v>0</v>
      </c>
      <c r="D5108" s="17">
        <f>Électricité!S2193</f>
        <v>0</v>
      </c>
      <c r="E5108" s="24" t="str">
        <f t="shared" si="163"/>
        <v>04/01/2019 05:00:00 PM</v>
      </c>
      <c r="F5108" s="23" t="str">
        <f t="shared" si="162"/>
        <v>Apr</v>
      </c>
    </row>
    <row r="5109" spans="1:6" x14ac:dyDescent="0.4">
      <c r="A5109" s="19">
        <f>Électricité!N2194</f>
        <v>43556</v>
      </c>
      <c r="B5109" s="18">
        <f>Électricité!O2194</f>
        <v>0.75000000000000011</v>
      </c>
      <c r="C5109" s="17">
        <f>Électricité!P2194</f>
        <v>0</v>
      </c>
      <c r="D5109" s="17">
        <f>Électricité!S2194</f>
        <v>0</v>
      </c>
      <c r="E5109" s="24" t="str">
        <f t="shared" si="163"/>
        <v>04/01/2019 06:00:00 PM</v>
      </c>
      <c r="F5109" s="23" t="str">
        <f t="shared" si="162"/>
        <v>Apr</v>
      </c>
    </row>
    <row r="5110" spans="1:6" x14ac:dyDescent="0.4">
      <c r="A5110" s="19">
        <f>Électricité!N2195</f>
        <v>43556</v>
      </c>
      <c r="B5110" s="18">
        <f>Électricité!O2195</f>
        <v>0.79166666666666674</v>
      </c>
      <c r="C5110" s="17">
        <f>Électricité!P2195</f>
        <v>0</v>
      </c>
      <c r="D5110" s="17">
        <f>Électricité!S2195</f>
        <v>0</v>
      </c>
      <c r="E5110" s="24" t="str">
        <f t="shared" si="163"/>
        <v>04/01/2019 07:00:00 PM</v>
      </c>
      <c r="F5110" s="23" t="str">
        <f t="shared" si="162"/>
        <v>Apr</v>
      </c>
    </row>
    <row r="5111" spans="1:6" x14ac:dyDescent="0.4">
      <c r="A5111" s="19">
        <f>Électricité!N2196</f>
        <v>43556</v>
      </c>
      <c r="B5111" s="18">
        <f>Électricité!O2196</f>
        <v>0.83333333333333337</v>
      </c>
      <c r="C5111" s="17">
        <f>Électricité!P2196</f>
        <v>0</v>
      </c>
      <c r="D5111" s="17">
        <f>Électricité!S2196</f>
        <v>0</v>
      </c>
      <c r="E5111" s="24" t="str">
        <f t="shared" si="163"/>
        <v>04/01/2019 08:00:00 PM</v>
      </c>
      <c r="F5111" s="23" t="str">
        <f t="shared" si="162"/>
        <v>Apr</v>
      </c>
    </row>
    <row r="5112" spans="1:6" x14ac:dyDescent="0.4">
      <c r="A5112" s="19">
        <f>Électricité!N2197</f>
        <v>43556</v>
      </c>
      <c r="B5112" s="18">
        <f>Électricité!O2197</f>
        <v>0.87500000000000011</v>
      </c>
      <c r="C5112" s="17">
        <f>Électricité!P2197</f>
        <v>0</v>
      </c>
      <c r="D5112" s="17">
        <f>Électricité!S2197</f>
        <v>0</v>
      </c>
      <c r="E5112" s="24" t="str">
        <f t="shared" si="163"/>
        <v>04/01/2019 09:00:00 PM</v>
      </c>
      <c r="F5112" s="23" t="str">
        <f t="shared" si="162"/>
        <v>Apr</v>
      </c>
    </row>
    <row r="5113" spans="1:6" x14ac:dyDescent="0.4">
      <c r="A5113" s="19">
        <f>Électricité!N2198</f>
        <v>43556</v>
      </c>
      <c r="B5113" s="18">
        <f>Électricité!O2198</f>
        <v>0.91666666666666674</v>
      </c>
      <c r="C5113" s="17">
        <f>Électricité!P2198</f>
        <v>0</v>
      </c>
      <c r="D5113" s="17">
        <f>Électricité!S2198</f>
        <v>0</v>
      </c>
      <c r="E5113" s="24" t="str">
        <f t="shared" si="163"/>
        <v>04/01/2019 10:00:00 PM</v>
      </c>
      <c r="F5113" s="23" t="str">
        <f t="shared" si="162"/>
        <v>Apr</v>
      </c>
    </row>
    <row r="5114" spans="1:6" x14ac:dyDescent="0.4">
      <c r="A5114" s="19">
        <f>Électricité!N2199</f>
        <v>43556</v>
      </c>
      <c r="B5114" s="18">
        <f>Électricité!O2199</f>
        <v>0.95833333333333337</v>
      </c>
      <c r="C5114" s="17">
        <f>Électricité!P2199</f>
        <v>0</v>
      </c>
      <c r="D5114" s="17">
        <f>Électricité!S2199</f>
        <v>0</v>
      </c>
      <c r="E5114" s="24" t="str">
        <f t="shared" si="163"/>
        <v>04/01/2019 11:00:00 PM</v>
      </c>
      <c r="F5114" s="23" t="str">
        <f t="shared" si="162"/>
        <v>Apr</v>
      </c>
    </row>
    <row r="5115" spans="1:6" x14ac:dyDescent="0.4">
      <c r="A5115" s="19">
        <f>Électricité!N2200</f>
        <v>43557</v>
      </c>
      <c r="B5115" s="18">
        <f>Électricité!O2200</f>
        <v>3.1225022567582528E-17</v>
      </c>
      <c r="C5115" s="17">
        <f>Électricité!P2200</f>
        <v>0</v>
      </c>
      <c r="D5115" s="17">
        <f>Électricité!S2200</f>
        <v>0</v>
      </c>
      <c r="E5115" s="24" t="str">
        <f t="shared" si="163"/>
        <v>04/02/2019 12:00:00 AM</v>
      </c>
      <c r="F5115" s="23" t="str">
        <f t="shared" si="162"/>
        <v>Apr</v>
      </c>
    </row>
    <row r="5116" spans="1:6" x14ac:dyDescent="0.4">
      <c r="A5116" s="19">
        <f>Électricité!N2201</f>
        <v>43557</v>
      </c>
      <c r="B5116" s="18">
        <f>Électricité!O2201</f>
        <v>4.1666666666666699E-2</v>
      </c>
      <c r="C5116" s="17">
        <f>Électricité!P2201</f>
        <v>0</v>
      </c>
      <c r="D5116" s="17">
        <f>Électricité!S2201</f>
        <v>0</v>
      </c>
      <c r="E5116" s="24" t="str">
        <f t="shared" si="163"/>
        <v>04/02/2019 01:00:00 AM</v>
      </c>
      <c r="F5116" s="23" t="str">
        <f t="shared" si="162"/>
        <v>Apr</v>
      </c>
    </row>
    <row r="5117" spans="1:6" x14ac:dyDescent="0.4">
      <c r="A5117" s="19">
        <f>Électricité!N2202</f>
        <v>43557</v>
      </c>
      <c r="B5117" s="18">
        <f>Électricité!O2202</f>
        <v>8.333333333333337E-2</v>
      </c>
      <c r="C5117" s="17">
        <f>Électricité!P2202</f>
        <v>0</v>
      </c>
      <c r="D5117" s="17">
        <f>Électricité!S2202</f>
        <v>0</v>
      </c>
      <c r="E5117" s="24" t="str">
        <f t="shared" si="163"/>
        <v>04/02/2019 02:00:00 AM</v>
      </c>
      <c r="F5117" s="23" t="str">
        <f t="shared" si="162"/>
        <v>Apr</v>
      </c>
    </row>
    <row r="5118" spans="1:6" x14ac:dyDescent="0.4">
      <c r="A5118" s="19">
        <f>Électricité!N2203</f>
        <v>43557</v>
      </c>
      <c r="B5118" s="18">
        <f>Électricité!O2203</f>
        <v>0.12500000000000006</v>
      </c>
      <c r="C5118" s="17">
        <f>Électricité!P2203</f>
        <v>0</v>
      </c>
      <c r="D5118" s="17">
        <f>Électricité!S2203</f>
        <v>0</v>
      </c>
      <c r="E5118" s="24" t="str">
        <f t="shared" si="163"/>
        <v>04/02/2019 03:00:00 AM</v>
      </c>
      <c r="F5118" s="23" t="str">
        <f t="shared" si="162"/>
        <v>Apr</v>
      </c>
    </row>
    <row r="5119" spans="1:6" x14ac:dyDescent="0.4">
      <c r="A5119" s="19">
        <f>Électricité!N2204</f>
        <v>43557</v>
      </c>
      <c r="B5119" s="18">
        <f>Électricité!O2204</f>
        <v>0.16666666666666669</v>
      </c>
      <c r="C5119" s="17">
        <f>Électricité!P2204</f>
        <v>0</v>
      </c>
      <c r="D5119" s="17">
        <f>Électricité!S2204</f>
        <v>0</v>
      </c>
      <c r="E5119" s="24" t="str">
        <f t="shared" si="163"/>
        <v>04/02/2019 04:00:00 AM</v>
      </c>
      <c r="F5119" s="23" t="str">
        <f t="shared" si="162"/>
        <v>Apr</v>
      </c>
    </row>
    <row r="5120" spans="1:6" x14ac:dyDescent="0.4">
      <c r="A5120" s="19">
        <f>Électricité!N2205</f>
        <v>43557</v>
      </c>
      <c r="B5120" s="18">
        <f>Électricité!O2205</f>
        <v>0.20833333333333337</v>
      </c>
      <c r="C5120" s="17">
        <f>Électricité!P2205</f>
        <v>0</v>
      </c>
      <c r="D5120" s="17">
        <f>Électricité!S2205</f>
        <v>0</v>
      </c>
      <c r="E5120" s="24" t="str">
        <f t="shared" si="163"/>
        <v>04/02/2019 05:00:00 AM</v>
      </c>
      <c r="F5120" s="23" t="str">
        <f t="shared" si="162"/>
        <v>Apr</v>
      </c>
    </row>
    <row r="5121" spans="1:6" x14ac:dyDescent="0.4">
      <c r="A5121" s="19">
        <f>Électricité!N2206</f>
        <v>43557</v>
      </c>
      <c r="B5121" s="18">
        <f>Électricité!O2206</f>
        <v>0.25</v>
      </c>
      <c r="C5121" s="17">
        <f>Électricité!P2206</f>
        <v>0</v>
      </c>
      <c r="D5121" s="17">
        <f>Électricité!S2206</f>
        <v>0</v>
      </c>
      <c r="E5121" s="24" t="str">
        <f t="shared" si="163"/>
        <v>04/02/2019 06:00:00 AM</v>
      </c>
      <c r="F5121" s="23" t="str">
        <f t="shared" si="162"/>
        <v>Apr</v>
      </c>
    </row>
    <row r="5122" spans="1:6" x14ac:dyDescent="0.4">
      <c r="A5122" s="19">
        <f>Électricité!N2207</f>
        <v>43557</v>
      </c>
      <c r="B5122" s="18">
        <f>Électricité!O2207</f>
        <v>0.29166666666666669</v>
      </c>
      <c r="C5122" s="17">
        <f>Électricité!P2207</f>
        <v>0</v>
      </c>
      <c r="D5122" s="17">
        <f>Électricité!S2207</f>
        <v>0</v>
      </c>
      <c r="E5122" s="24" t="str">
        <f t="shared" si="163"/>
        <v>04/02/2019 07:00:00 AM</v>
      </c>
      <c r="F5122" s="23" t="str">
        <f t="shared" si="162"/>
        <v>Apr</v>
      </c>
    </row>
    <row r="5123" spans="1:6" x14ac:dyDescent="0.4">
      <c r="A5123" s="19">
        <f>Électricité!N2208</f>
        <v>43557</v>
      </c>
      <c r="B5123" s="18">
        <f>Électricité!O2208</f>
        <v>0.33333333333333337</v>
      </c>
      <c r="C5123" s="17">
        <f>Électricité!P2208</f>
        <v>0</v>
      </c>
      <c r="D5123" s="17">
        <f>Électricité!S2208</f>
        <v>0</v>
      </c>
      <c r="E5123" s="24" t="str">
        <f t="shared" si="163"/>
        <v>04/02/2019 08:00:00 AM</v>
      </c>
      <c r="F5123" s="23" t="str">
        <f t="shared" ref="F5123:F5186" si="164">TEXT(A5123,"mmm")</f>
        <v>Apr</v>
      </c>
    </row>
    <row r="5124" spans="1:6" x14ac:dyDescent="0.4">
      <c r="A5124" s="19">
        <f>Électricité!N2209</f>
        <v>43557</v>
      </c>
      <c r="B5124" s="18">
        <f>Électricité!O2209</f>
        <v>0.375</v>
      </c>
      <c r="C5124" s="17">
        <f>Électricité!P2209</f>
        <v>0</v>
      </c>
      <c r="D5124" s="17">
        <f>Électricité!S2209</f>
        <v>0</v>
      </c>
      <c r="E5124" s="24" t="str">
        <f t="shared" si="163"/>
        <v>04/02/2019 09:00:00 AM</v>
      </c>
      <c r="F5124" s="23" t="str">
        <f t="shared" si="164"/>
        <v>Apr</v>
      </c>
    </row>
    <row r="5125" spans="1:6" x14ac:dyDescent="0.4">
      <c r="A5125" s="19">
        <f>Électricité!N2210</f>
        <v>43557</v>
      </c>
      <c r="B5125" s="18">
        <f>Électricité!O2210</f>
        <v>0.41666666666666669</v>
      </c>
      <c r="C5125" s="17">
        <f>Électricité!P2210</f>
        <v>0</v>
      </c>
      <c r="D5125" s="17">
        <f>Électricité!S2210</f>
        <v>0</v>
      </c>
      <c r="E5125" s="24" t="str">
        <f t="shared" si="163"/>
        <v>04/02/2019 10:00:00 AM</v>
      </c>
      <c r="F5125" s="23" t="str">
        <f t="shared" si="164"/>
        <v>Apr</v>
      </c>
    </row>
    <row r="5126" spans="1:6" x14ac:dyDescent="0.4">
      <c r="A5126" s="19">
        <f>Électricité!N2211</f>
        <v>43557</v>
      </c>
      <c r="B5126" s="18">
        <f>Électricité!O2211</f>
        <v>0.45833333333333337</v>
      </c>
      <c r="C5126" s="17">
        <f>Électricité!P2211</f>
        <v>0</v>
      </c>
      <c r="D5126" s="17">
        <f>Électricité!S2211</f>
        <v>0</v>
      </c>
      <c r="E5126" s="24" t="str">
        <f t="shared" si="163"/>
        <v>04/02/2019 11:00:00 AM</v>
      </c>
      <c r="F5126" s="23" t="str">
        <f t="shared" si="164"/>
        <v>Apr</v>
      </c>
    </row>
    <row r="5127" spans="1:6" x14ac:dyDescent="0.4">
      <c r="A5127" s="19">
        <f>Électricité!N2212</f>
        <v>43557</v>
      </c>
      <c r="B5127" s="18">
        <f>Électricité!O2212</f>
        <v>0.50000000000000011</v>
      </c>
      <c r="C5127" s="17">
        <f>Électricité!P2212</f>
        <v>0</v>
      </c>
      <c r="D5127" s="17">
        <f>Électricité!S2212</f>
        <v>0</v>
      </c>
      <c r="E5127" s="24" t="str">
        <f t="shared" si="163"/>
        <v>04/02/2019 12:00:00 PM</v>
      </c>
      <c r="F5127" s="23" t="str">
        <f t="shared" si="164"/>
        <v>Apr</v>
      </c>
    </row>
    <row r="5128" spans="1:6" x14ac:dyDescent="0.4">
      <c r="A5128" s="19">
        <f>Électricité!N2213</f>
        <v>43557</v>
      </c>
      <c r="B5128" s="18">
        <f>Électricité!O2213</f>
        <v>0.54166666666666674</v>
      </c>
      <c r="C5128" s="17">
        <f>Électricité!P2213</f>
        <v>0</v>
      </c>
      <c r="D5128" s="17">
        <f>Électricité!S2213</f>
        <v>0</v>
      </c>
      <c r="E5128" s="24" t="str">
        <f t="shared" si="163"/>
        <v>04/02/2019 01:00:00 PM</v>
      </c>
      <c r="F5128" s="23" t="str">
        <f t="shared" si="164"/>
        <v>Apr</v>
      </c>
    </row>
    <row r="5129" spans="1:6" x14ac:dyDescent="0.4">
      <c r="A5129" s="19">
        <f>Électricité!N2214</f>
        <v>43557</v>
      </c>
      <c r="B5129" s="18">
        <f>Électricité!O2214</f>
        <v>0.58333333333333337</v>
      </c>
      <c r="C5129" s="17">
        <f>Électricité!P2214</f>
        <v>0</v>
      </c>
      <c r="D5129" s="17">
        <f>Électricité!S2214</f>
        <v>0</v>
      </c>
      <c r="E5129" s="24" t="str">
        <f t="shared" si="163"/>
        <v>04/02/2019 02:00:00 PM</v>
      </c>
      <c r="F5129" s="23" t="str">
        <f t="shared" si="164"/>
        <v>Apr</v>
      </c>
    </row>
    <row r="5130" spans="1:6" x14ac:dyDescent="0.4">
      <c r="A5130" s="19">
        <f>Électricité!N2215</f>
        <v>43557</v>
      </c>
      <c r="B5130" s="18">
        <f>Électricité!O2215</f>
        <v>0.62500000000000011</v>
      </c>
      <c r="C5130" s="17">
        <f>Électricité!P2215</f>
        <v>0</v>
      </c>
      <c r="D5130" s="17">
        <f>Électricité!S2215</f>
        <v>0</v>
      </c>
      <c r="E5130" s="24" t="str">
        <f t="shared" si="163"/>
        <v>04/02/2019 03:00:00 PM</v>
      </c>
      <c r="F5130" s="23" t="str">
        <f t="shared" si="164"/>
        <v>Apr</v>
      </c>
    </row>
    <row r="5131" spans="1:6" x14ac:dyDescent="0.4">
      <c r="A5131" s="19">
        <f>Électricité!N2216</f>
        <v>43557</v>
      </c>
      <c r="B5131" s="18">
        <f>Électricité!O2216</f>
        <v>0.66666666666666674</v>
      </c>
      <c r="C5131" s="17">
        <f>Électricité!P2216</f>
        <v>0</v>
      </c>
      <c r="D5131" s="17">
        <f>Électricité!S2216</f>
        <v>0</v>
      </c>
      <c r="E5131" s="24" t="str">
        <f t="shared" si="163"/>
        <v>04/02/2019 04:00:00 PM</v>
      </c>
      <c r="F5131" s="23" t="str">
        <f t="shared" si="164"/>
        <v>Apr</v>
      </c>
    </row>
    <row r="5132" spans="1:6" x14ac:dyDescent="0.4">
      <c r="A5132" s="19">
        <f>Électricité!N2217</f>
        <v>43557</v>
      </c>
      <c r="B5132" s="18">
        <f>Électricité!O2217</f>
        <v>0.70833333333333337</v>
      </c>
      <c r="C5132" s="17">
        <f>Électricité!P2217</f>
        <v>0</v>
      </c>
      <c r="D5132" s="17">
        <f>Électricité!S2217</f>
        <v>0</v>
      </c>
      <c r="E5132" s="24" t="str">
        <f t="shared" si="163"/>
        <v>04/02/2019 05:00:00 PM</v>
      </c>
      <c r="F5132" s="23" t="str">
        <f t="shared" si="164"/>
        <v>Apr</v>
      </c>
    </row>
    <row r="5133" spans="1:6" x14ac:dyDescent="0.4">
      <c r="A5133" s="19">
        <f>Électricité!N2218</f>
        <v>43557</v>
      </c>
      <c r="B5133" s="18">
        <f>Électricité!O2218</f>
        <v>0.75000000000000011</v>
      </c>
      <c r="C5133" s="17">
        <f>Électricité!P2218</f>
        <v>0</v>
      </c>
      <c r="D5133" s="17">
        <f>Électricité!S2218</f>
        <v>0</v>
      </c>
      <c r="E5133" s="24" t="str">
        <f t="shared" si="163"/>
        <v>04/02/2019 06:00:00 PM</v>
      </c>
      <c r="F5133" s="23" t="str">
        <f t="shared" si="164"/>
        <v>Apr</v>
      </c>
    </row>
    <row r="5134" spans="1:6" x14ac:dyDescent="0.4">
      <c r="A5134" s="19">
        <f>Électricité!N2219</f>
        <v>43557</v>
      </c>
      <c r="B5134" s="18">
        <f>Électricité!O2219</f>
        <v>0.79166666666666674</v>
      </c>
      <c r="C5134" s="17">
        <f>Électricité!P2219</f>
        <v>0</v>
      </c>
      <c r="D5134" s="17">
        <f>Électricité!S2219</f>
        <v>0</v>
      </c>
      <c r="E5134" s="24" t="str">
        <f t="shared" si="163"/>
        <v>04/02/2019 07:00:00 PM</v>
      </c>
      <c r="F5134" s="23" t="str">
        <f t="shared" si="164"/>
        <v>Apr</v>
      </c>
    </row>
    <row r="5135" spans="1:6" x14ac:dyDescent="0.4">
      <c r="A5135" s="19">
        <f>Électricité!N2220</f>
        <v>43557</v>
      </c>
      <c r="B5135" s="18">
        <f>Électricité!O2220</f>
        <v>0.83333333333333337</v>
      </c>
      <c r="C5135" s="17">
        <f>Électricité!P2220</f>
        <v>0</v>
      </c>
      <c r="D5135" s="17">
        <f>Électricité!S2220</f>
        <v>0</v>
      </c>
      <c r="E5135" s="24" t="str">
        <f t="shared" si="163"/>
        <v>04/02/2019 08:00:00 PM</v>
      </c>
      <c r="F5135" s="23" t="str">
        <f t="shared" si="164"/>
        <v>Apr</v>
      </c>
    </row>
    <row r="5136" spans="1:6" x14ac:dyDescent="0.4">
      <c r="A5136" s="19">
        <f>Électricité!N2221</f>
        <v>43557</v>
      </c>
      <c r="B5136" s="18">
        <f>Électricité!O2221</f>
        <v>0.87500000000000011</v>
      </c>
      <c r="C5136" s="17">
        <f>Électricité!P2221</f>
        <v>0</v>
      </c>
      <c r="D5136" s="17">
        <f>Électricité!S2221</f>
        <v>0</v>
      </c>
      <c r="E5136" s="24" t="str">
        <f t="shared" si="163"/>
        <v>04/02/2019 09:00:00 PM</v>
      </c>
      <c r="F5136" s="23" t="str">
        <f t="shared" si="164"/>
        <v>Apr</v>
      </c>
    </row>
    <row r="5137" spans="1:6" x14ac:dyDescent="0.4">
      <c r="A5137" s="19">
        <f>Électricité!N2222</f>
        <v>43557</v>
      </c>
      <c r="B5137" s="18">
        <f>Électricité!O2222</f>
        <v>0.91666666666666674</v>
      </c>
      <c r="C5137" s="17">
        <f>Électricité!P2222</f>
        <v>0</v>
      </c>
      <c r="D5137" s="17">
        <f>Électricité!S2222</f>
        <v>0</v>
      </c>
      <c r="E5137" s="24" t="str">
        <f t="shared" si="163"/>
        <v>04/02/2019 10:00:00 PM</v>
      </c>
      <c r="F5137" s="23" t="str">
        <f t="shared" si="164"/>
        <v>Apr</v>
      </c>
    </row>
    <row r="5138" spans="1:6" x14ac:dyDescent="0.4">
      <c r="A5138" s="19">
        <f>Électricité!N2223</f>
        <v>43557</v>
      </c>
      <c r="B5138" s="18">
        <f>Électricité!O2223</f>
        <v>0.95833333333333337</v>
      </c>
      <c r="C5138" s="17">
        <f>Électricité!P2223</f>
        <v>0</v>
      </c>
      <c r="D5138" s="17">
        <f>Électricité!S2223</f>
        <v>0</v>
      </c>
      <c r="E5138" s="24" t="str">
        <f t="shared" si="163"/>
        <v>04/02/2019 11:00:00 PM</v>
      </c>
      <c r="F5138" s="23" t="str">
        <f t="shared" si="164"/>
        <v>Apr</v>
      </c>
    </row>
    <row r="5139" spans="1:6" x14ac:dyDescent="0.4">
      <c r="A5139" s="19">
        <f>Électricité!N2224</f>
        <v>43558</v>
      </c>
      <c r="B5139" s="18">
        <f>Électricité!O2224</f>
        <v>3.1225022567582528E-17</v>
      </c>
      <c r="C5139" s="17">
        <f>Électricité!P2224</f>
        <v>0</v>
      </c>
      <c r="D5139" s="17">
        <f>Électricité!S2224</f>
        <v>0</v>
      </c>
      <c r="E5139" s="24" t="str">
        <f t="shared" si="163"/>
        <v>04/03/2019 12:00:00 AM</v>
      </c>
      <c r="F5139" s="23" t="str">
        <f t="shared" si="164"/>
        <v>Apr</v>
      </c>
    </row>
    <row r="5140" spans="1:6" x14ac:dyDescent="0.4">
      <c r="A5140" s="19">
        <f>Électricité!N2225</f>
        <v>43558</v>
      </c>
      <c r="B5140" s="18">
        <f>Électricité!O2225</f>
        <v>4.1666666666666699E-2</v>
      </c>
      <c r="C5140" s="17">
        <f>Électricité!P2225</f>
        <v>0</v>
      </c>
      <c r="D5140" s="17">
        <f>Électricité!S2225</f>
        <v>0</v>
      </c>
      <c r="E5140" s="24" t="str">
        <f t="shared" si="163"/>
        <v>04/03/2019 01:00:00 AM</v>
      </c>
      <c r="F5140" s="23" t="str">
        <f t="shared" si="164"/>
        <v>Apr</v>
      </c>
    </row>
    <row r="5141" spans="1:6" x14ac:dyDescent="0.4">
      <c r="A5141" s="19">
        <f>Électricité!N2226</f>
        <v>43558</v>
      </c>
      <c r="B5141" s="18">
        <f>Électricité!O2226</f>
        <v>8.333333333333337E-2</v>
      </c>
      <c r="C5141" s="17">
        <f>Électricité!P2226</f>
        <v>0</v>
      </c>
      <c r="D5141" s="17">
        <f>Électricité!S2226</f>
        <v>0</v>
      </c>
      <c r="E5141" s="24" t="str">
        <f t="shared" si="163"/>
        <v>04/03/2019 02:00:00 AM</v>
      </c>
      <c r="F5141" s="23" t="str">
        <f t="shared" si="164"/>
        <v>Apr</v>
      </c>
    </row>
    <row r="5142" spans="1:6" x14ac:dyDescent="0.4">
      <c r="A5142" s="19">
        <f>Électricité!N2227</f>
        <v>43558</v>
      </c>
      <c r="B5142" s="18">
        <f>Électricité!O2227</f>
        <v>0.12500000000000006</v>
      </c>
      <c r="C5142" s="17">
        <f>Électricité!P2227</f>
        <v>0</v>
      </c>
      <c r="D5142" s="17">
        <f>Électricité!S2227</f>
        <v>0</v>
      </c>
      <c r="E5142" s="24" t="str">
        <f t="shared" si="163"/>
        <v>04/03/2019 03:00:00 AM</v>
      </c>
      <c r="F5142" s="23" t="str">
        <f t="shared" si="164"/>
        <v>Apr</v>
      </c>
    </row>
    <row r="5143" spans="1:6" x14ac:dyDescent="0.4">
      <c r="A5143" s="19">
        <f>Électricité!N2228</f>
        <v>43558</v>
      </c>
      <c r="B5143" s="18">
        <f>Électricité!O2228</f>
        <v>0.16666666666666669</v>
      </c>
      <c r="C5143" s="17">
        <f>Électricité!P2228</f>
        <v>0</v>
      </c>
      <c r="D5143" s="17">
        <f>Électricité!S2228</f>
        <v>0</v>
      </c>
      <c r="E5143" s="24" t="str">
        <f t="shared" si="163"/>
        <v>04/03/2019 04:00:00 AM</v>
      </c>
      <c r="F5143" s="23" t="str">
        <f t="shared" si="164"/>
        <v>Apr</v>
      </c>
    </row>
    <row r="5144" spans="1:6" x14ac:dyDescent="0.4">
      <c r="A5144" s="19">
        <f>Électricité!N2229</f>
        <v>43558</v>
      </c>
      <c r="B5144" s="18">
        <f>Électricité!O2229</f>
        <v>0.20833333333333337</v>
      </c>
      <c r="C5144" s="17">
        <f>Électricité!P2229</f>
        <v>0</v>
      </c>
      <c r="D5144" s="17">
        <f>Électricité!S2229</f>
        <v>0</v>
      </c>
      <c r="E5144" s="24" t="str">
        <f t="shared" si="163"/>
        <v>04/03/2019 05:00:00 AM</v>
      </c>
      <c r="F5144" s="23" t="str">
        <f t="shared" si="164"/>
        <v>Apr</v>
      </c>
    </row>
    <row r="5145" spans="1:6" x14ac:dyDescent="0.4">
      <c r="A5145" s="19">
        <f>Électricité!N2230</f>
        <v>43558</v>
      </c>
      <c r="B5145" s="18">
        <f>Électricité!O2230</f>
        <v>0.25</v>
      </c>
      <c r="C5145" s="17">
        <f>Électricité!P2230</f>
        <v>0</v>
      </c>
      <c r="D5145" s="17">
        <f>Électricité!S2230</f>
        <v>0</v>
      </c>
      <c r="E5145" s="24" t="str">
        <f t="shared" si="163"/>
        <v>04/03/2019 06:00:00 AM</v>
      </c>
      <c r="F5145" s="23" t="str">
        <f t="shared" si="164"/>
        <v>Apr</v>
      </c>
    </row>
    <row r="5146" spans="1:6" x14ac:dyDescent="0.4">
      <c r="A5146" s="19">
        <f>Électricité!N2231</f>
        <v>43558</v>
      </c>
      <c r="B5146" s="18">
        <f>Électricité!O2231</f>
        <v>0.29166666666666669</v>
      </c>
      <c r="C5146" s="17">
        <f>Électricité!P2231</f>
        <v>0</v>
      </c>
      <c r="D5146" s="17">
        <f>Électricité!S2231</f>
        <v>0</v>
      </c>
      <c r="E5146" s="24" t="str">
        <f t="shared" si="163"/>
        <v>04/03/2019 07:00:00 AM</v>
      </c>
      <c r="F5146" s="23" t="str">
        <f t="shared" si="164"/>
        <v>Apr</v>
      </c>
    </row>
    <row r="5147" spans="1:6" x14ac:dyDescent="0.4">
      <c r="A5147" s="19">
        <f>Électricité!N2232</f>
        <v>43558</v>
      </c>
      <c r="B5147" s="18">
        <f>Électricité!O2232</f>
        <v>0.33333333333333337</v>
      </c>
      <c r="C5147" s="17">
        <f>Électricité!P2232</f>
        <v>0</v>
      </c>
      <c r="D5147" s="17">
        <f>Électricité!S2232</f>
        <v>0</v>
      </c>
      <c r="E5147" s="24" t="str">
        <f t="shared" si="163"/>
        <v>04/03/2019 08:00:00 AM</v>
      </c>
      <c r="F5147" s="23" t="str">
        <f t="shared" si="164"/>
        <v>Apr</v>
      </c>
    </row>
    <row r="5148" spans="1:6" x14ac:dyDescent="0.4">
      <c r="A5148" s="19">
        <f>Électricité!N2233</f>
        <v>43558</v>
      </c>
      <c r="B5148" s="18">
        <f>Électricité!O2233</f>
        <v>0.375</v>
      </c>
      <c r="C5148" s="17">
        <f>Électricité!P2233</f>
        <v>0</v>
      </c>
      <c r="D5148" s="17">
        <f>Électricité!S2233</f>
        <v>0</v>
      </c>
      <c r="E5148" s="24" t="str">
        <f t="shared" si="163"/>
        <v>04/03/2019 09:00:00 AM</v>
      </c>
      <c r="F5148" s="23" t="str">
        <f t="shared" si="164"/>
        <v>Apr</v>
      </c>
    </row>
    <row r="5149" spans="1:6" x14ac:dyDescent="0.4">
      <c r="A5149" s="19">
        <f>Électricité!N2234</f>
        <v>43558</v>
      </c>
      <c r="B5149" s="18">
        <f>Électricité!O2234</f>
        <v>0.41666666666666669</v>
      </c>
      <c r="C5149" s="17">
        <f>Électricité!P2234</f>
        <v>0</v>
      </c>
      <c r="D5149" s="17">
        <f>Électricité!S2234</f>
        <v>0</v>
      </c>
      <c r="E5149" s="24" t="str">
        <f t="shared" si="163"/>
        <v>04/03/2019 10:00:00 AM</v>
      </c>
      <c r="F5149" s="23" t="str">
        <f t="shared" si="164"/>
        <v>Apr</v>
      </c>
    </row>
    <row r="5150" spans="1:6" x14ac:dyDescent="0.4">
      <c r="A5150" s="19">
        <f>Électricité!N2235</f>
        <v>43558</v>
      </c>
      <c r="B5150" s="18">
        <f>Électricité!O2235</f>
        <v>0.45833333333333337</v>
      </c>
      <c r="C5150" s="17">
        <f>Électricité!P2235</f>
        <v>0</v>
      </c>
      <c r="D5150" s="17">
        <f>Électricité!S2235</f>
        <v>0</v>
      </c>
      <c r="E5150" s="24" t="str">
        <f t="shared" si="163"/>
        <v>04/03/2019 11:00:00 AM</v>
      </c>
      <c r="F5150" s="23" t="str">
        <f t="shared" si="164"/>
        <v>Apr</v>
      </c>
    </row>
    <row r="5151" spans="1:6" x14ac:dyDescent="0.4">
      <c r="A5151" s="19">
        <f>Électricité!N2236</f>
        <v>43558</v>
      </c>
      <c r="B5151" s="18">
        <f>Électricité!O2236</f>
        <v>0.50000000000000011</v>
      </c>
      <c r="C5151" s="17">
        <f>Électricité!P2236</f>
        <v>0</v>
      </c>
      <c r="D5151" s="17">
        <f>Électricité!S2236</f>
        <v>0</v>
      </c>
      <c r="E5151" s="24" t="str">
        <f t="shared" si="163"/>
        <v>04/03/2019 12:00:00 PM</v>
      </c>
      <c r="F5151" s="23" t="str">
        <f t="shared" si="164"/>
        <v>Apr</v>
      </c>
    </row>
    <row r="5152" spans="1:6" x14ac:dyDescent="0.4">
      <c r="A5152" s="19">
        <f>Électricité!N2237</f>
        <v>43558</v>
      </c>
      <c r="B5152" s="18">
        <f>Électricité!O2237</f>
        <v>0.54166666666666674</v>
      </c>
      <c r="C5152" s="17">
        <f>Électricité!P2237</f>
        <v>0</v>
      </c>
      <c r="D5152" s="17">
        <f>Électricité!S2237</f>
        <v>0</v>
      </c>
      <c r="E5152" s="24" t="str">
        <f t="shared" si="163"/>
        <v>04/03/2019 01:00:00 PM</v>
      </c>
      <c r="F5152" s="23" t="str">
        <f t="shared" si="164"/>
        <v>Apr</v>
      </c>
    </row>
    <row r="5153" spans="1:6" x14ac:dyDescent="0.4">
      <c r="A5153" s="19">
        <f>Électricité!N2238</f>
        <v>43558</v>
      </c>
      <c r="B5153" s="18">
        <f>Électricité!O2238</f>
        <v>0.58333333333333337</v>
      </c>
      <c r="C5153" s="17">
        <f>Électricité!P2238</f>
        <v>0</v>
      </c>
      <c r="D5153" s="17">
        <f>Électricité!S2238</f>
        <v>0</v>
      </c>
      <c r="E5153" s="24" t="str">
        <f t="shared" si="163"/>
        <v>04/03/2019 02:00:00 PM</v>
      </c>
      <c r="F5153" s="23" t="str">
        <f t="shared" si="164"/>
        <v>Apr</v>
      </c>
    </row>
    <row r="5154" spans="1:6" x14ac:dyDescent="0.4">
      <c r="A5154" s="19">
        <f>Électricité!N2239</f>
        <v>43558</v>
      </c>
      <c r="B5154" s="18">
        <f>Électricité!O2239</f>
        <v>0.62500000000000011</v>
      </c>
      <c r="C5154" s="17">
        <f>Électricité!P2239</f>
        <v>0</v>
      </c>
      <c r="D5154" s="17">
        <f>Électricité!S2239</f>
        <v>0</v>
      </c>
      <c r="E5154" s="24" t="str">
        <f t="shared" si="163"/>
        <v>04/03/2019 03:00:00 PM</v>
      </c>
      <c r="F5154" s="23" t="str">
        <f t="shared" si="164"/>
        <v>Apr</v>
      </c>
    </row>
    <row r="5155" spans="1:6" x14ac:dyDescent="0.4">
      <c r="A5155" s="19">
        <f>Électricité!N2240</f>
        <v>43558</v>
      </c>
      <c r="B5155" s="18">
        <f>Électricité!O2240</f>
        <v>0.66666666666666674</v>
      </c>
      <c r="C5155" s="17">
        <f>Électricité!P2240</f>
        <v>0</v>
      </c>
      <c r="D5155" s="17">
        <f>Électricité!S2240</f>
        <v>0</v>
      </c>
      <c r="E5155" s="24" t="str">
        <f t="shared" si="163"/>
        <v>04/03/2019 04:00:00 PM</v>
      </c>
      <c r="F5155" s="23" t="str">
        <f t="shared" si="164"/>
        <v>Apr</v>
      </c>
    </row>
    <row r="5156" spans="1:6" x14ac:dyDescent="0.4">
      <c r="A5156" s="19">
        <f>Électricité!N2241</f>
        <v>43558</v>
      </c>
      <c r="B5156" s="18">
        <f>Électricité!O2241</f>
        <v>0.70833333333333337</v>
      </c>
      <c r="C5156" s="17">
        <f>Électricité!P2241</f>
        <v>0</v>
      </c>
      <c r="D5156" s="17">
        <f>Électricité!S2241</f>
        <v>0</v>
      </c>
      <c r="E5156" s="24" t="str">
        <f t="shared" ref="E5156:E5219" si="165">CONCATENATE(TEXT(A5156,"mm/dd/yyyy")," ",TEXT(B5156,"hh:mm:ss AM/PM"))</f>
        <v>04/03/2019 05:00:00 PM</v>
      </c>
      <c r="F5156" s="23" t="str">
        <f t="shared" si="164"/>
        <v>Apr</v>
      </c>
    </row>
    <row r="5157" spans="1:6" x14ac:dyDescent="0.4">
      <c r="A5157" s="19">
        <f>Électricité!N2242</f>
        <v>43558</v>
      </c>
      <c r="B5157" s="18">
        <f>Électricité!O2242</f>
        <v>0.75000000000000011</v>
      </c>
      <c r="C5157" s="17">
        <f>Électricité!P2242</f>
        <v>0</v>
      </c>
      <c r="D5157" s="17">
        <f>Électricité!S2242</f>
        <v>0</v>
      </c>
      <c r="E5157" s="24" t="str">
        <f t="shared" si="165"/>
        <v>04/03/2019 06:00:00 PM</v>
      </c>
      <c r="F5157" s="23" t="str">
        <f t="shared" si="164"/>
        <v>Apr</v>
      </c>
    </row>
    <row r="5158" spans="1:6" x14ac:dyDescent="0.4">
      <c r="A5158" s="19">
        <f>Électricité!N2243</f>
        <v>43558</v>
      </c>
      <c r="B5158" s="18">
        <f>Électricité!O2243</f>
        <v>0.79166666666666674</v>
      </c>
      <c r="C5158" s="17">
        <f>Électricité!P2243</f>
        <v>0</v>
      </c>
      <c r="D5158" s="17">
        <f>Électricité!S2243</f>
        <v>0</v>
      </c>
      <c r="E5158" s="24" t="str">
        <f t="shared" si="165"/>
        <v>04/03/2019 07:00:00 PM</v>
      </c>
      <c r="F5158" s="23" t="str">
        <f t="shared" si="164"/>
        <v>Apr</v>
      </c>
    </row>
    <row r="5159" spans="1:6" x14ac:dyDescent="0.4">
      <c r="A5159" s="19">
        <f>Électricité!N2244</f>
        <v>43558</v>
      </c>
      <c r="B5159" s="18">
        <f>Électricité!O2244</f>
        <v>0.83333333333333337</v>
      </c>
      <c r="C5159" s="17">
        <f>Électricité!P2244</f>
        <v>0</v>
      </c>
      <c r="D5159" s="17">
        <f>Électricité!S2244</f>
        <v>0</v>
      </c>
      <c r="E5159" s="24" t="str">
        <f t="shared" si="165"/>
        <v>04/03/2019 08:00:00 PM</v>
      </c>
      <c r="F5159" s="23" t="str">
        <f t="shared" si="164"/>
        <v>Apr</v>
      </c>
    </row>
    <row r="5160" spans="1:6" x14ac:dyDescent="0.4">
      <c r="A5160" s="19">
        <f>Électricité!N2245</f>
        <v>43558</v>
      </c>
      <c r="B5160" s="18">
        <f>Électricité!O2245</f>
        <v>0.87500000000000011</v>
      </c>
      <c r="C5160" s="17">
        <f>Électricité!P2245</f>
        <v>0</v>
      </c>
      <c r="D5160" s="17">
        <f>Électricité!S2245</f>
        <v>0</v>
      </c>
      <c r="E5160" s="24" t="str">
        <f t="shared" si="165"/>
        <v>04/03/2019 09:00:00 PM</v>
      </c>
      <c r="F5160" s="23" t="str">
        <f t="shared" si="164"/>
        <v>Apr</v>
      </c>
    </row>
    <row r="5161" spans="1:6" x14ac:dyDescent="0.4">
      <c r="A5161" s="19">
        <f>Électricité!N2246</f>
        <v>43558</v>
      </c>
      <c r="B5161" s="18">
        <f>Électricité!O2246</f>
        <v>0.91666666666666674</v>
      </c>
      <c r="C5161" s="17">
        <f>Électricité!P2246</f>
        <v>0</v>
      </c>
      <c r="D5161" s="17">
        <f>Électricité!S2246</f>
        <v>0</v>
      </c>
      <c r="E5161" s="24" t="str">
        <f t="shared" si="165"/>
        <v>04/03/2019 10:00:00 PM</v>
      </c>
      <c r="F5161" s="23" t="str">
        <f t="shared" si="164"/>
        <v>Apr</v>
      </c>
    </row>
    <row r="5162" spans="1:6" x14ac:dyDescent="0.4">
      <c r="A5162" s="19">
        <f>Électricité!N2247</f>
        <v>43558</v>
      </c>
      <c r="B5162" s="18">
        <f>Électricité!O2247</f>
        <v>0.95833333333333337</v>
      </c>
      <c r="C5162" s="17">
        <f>Électricité!P2247</f>
        <v>0</v>
      </c>
      <c r="D5162" s="17">
        <f>Électricité!S2247</f>
        <v>0</v>
      </c>
      <c r="E5162" s="24" t="str">
        <f t="shared" si="165"/>
        <v>04/03/2019 11:00:00 PM</v>
      </c>
      <c r="F5162" s="23" t="str">
        <f t="shared" si="164"/>
        <v>Apr</v>
      </c>
    </row>
    <row r="5163" spans="1:6" x14ac:dyDescent="0.4">
      <c r="A5163" s="19">
        <f>Électricité!N2248</f>
        <v>43559</v>
      </c>
      <c r="B5163" s="18">
        <f>Électricité!O2248</f>
        <v>3.1225022567582528E-17</v>
      </c>
      <c r="C5163" s="17">
        <f>Électricité!P2248</f>
        <v>0</v>
      </c>
      <c r="D5163" s="17">
        <f>Électricité!S2248</f>
        <v>0</v>
      </c>
      <c r="E5163" s="24" t="str">
        <f t="shared" si="165"/>
        <v>04/04/2019 12:00:00 AM</v>
      </c>
      <c r="F5163" s="23" t="str">
        <f t="shared" si="164"/>
        <v>Apr</v>
      </c>
    </row>
    <row r="5164" spans="1:6" x14ac:dyDescent="0.4">
      <c r="A5164" s="19">
        <f>Électricité!N2249</f>
        <v>43559</v>
      </c>
      <c r="B5164" s="18">
        <f>Électricité!O2249</f>
        <v>4.1666666666666699E-2</v>
      </c>
      <c r="C5164" s="17">
        <f>Électricité!P2249</f>
        <v>0</v>
      </c>
      <c r="D5164" s="17">
        <f>Électricité!S2249</f>
        <v>0</v>
      </c>
      <c r="E5164" s="24" t="str">
        <f t="shared" si="165"/>
        <v>04/04/2019 01:00:00 AM</v>
      </c>
      <c r="F5164" s="23" t="str">
        <f t="shared" si="164"/>
        <v>Apr</v>
      </c>
    </row>
    <row r="5165" spans="1:6" x14ac:dyDescent="0.4">
      <c r="A5165" s="19">
        <f>Électricité!N2250</f>
        <v>43559</v>
      </c>
      <c r="B5165" s="18">
        <f>Électricité!O2250</f>
        <v>8.333333333333337E-2</v>
      </c>
      <c r="C5165" s="17">
        <f>Électricité!P2250</f>
        <v>0</v>
      </c>
      <c r="D5165" s="17">
        <f>Électricité!S2250</f>
        <v>0</v>
      </c>
      <c r="E5165" s="24" t="str">
        <f t="shared" si="165"/>
        <v>04/04/2019 02:00:00 AM</v>
      </c>
      <c r="F5165" s="23" t="str">
        <f t="shared" si="164"/>
        <v>Apr</v>
      </c>
    </row>
    <row r="5166" spans="1:6" x14ac:dyDescent="0.4">
      <c r="A5166" s="19">
        <f>Électricité!N2251</f>
        <v>43559</v>
      </c>
      <c r="B5166" s="18">
        <f>Électricité!O2251</f>
        <v>0.12500000000000006</v>
      </c>
      <c r="C5166" s="17">
        <f>Électricité!P2251</f>
        <v>0</v>
      </c>
      <c r="D5166" s="17">
        <f>Électricité!S2251</f>
        <v>0</v>
      </c>
      <c r="E5166" s="24" t="str">
        <f t="shared" si="165"/>
        <v>04/04/2019 03:00:00 AM</v>
      </c>
      <c r="F5166" s="23" t="str">
        <f t="shared" si="164"/>
        <v>Apr</v>
      </c>
    </row>
    <row r="5167" spans="1:6" x14ac:dyDescent="0.4">
      <c r="A5167" s="19">
        <f>Électricité!N2252</f>
        <v>43559</v>
      </c>
      <c r="B5167" s="18">
        <f>Électricité!O2252</f>
        <v>0.16666666666666669</v>
      </c>
      <c r="C5167" s="17">
        <f>Électricité!P2252</f>
        <v>0</v>
      </c>
      <c r="D5167" s="17">
        <f>Électricité!S2252</f>
        <v>0</v>
      </c>
      <c r="E5167" s="24" t="str">
        <f t="shared" si="165"/>
        <v>04/04/2019 04:00:00 AM</v>
      </c>
      <c r="F5167" s="23" t="str">
        <f t="shared" si="164"/>
        <v>Apr</v>
      </c>
    </row>
    <row r="5168" spans="1:6" x14ac:dyDescent="0.4">
      <c r="A5168" s="19">
        <f>Électricité!N2253</f>
        <v>43559</v>
      </c>
      <c r="B5168" s="18">
        <f>Électricité!O2253</f>
        <v>0.20833333333333337</v>
      </c>
      <c r="C5168" s="17">
        <f>Électricité!P2253</f>
        <v>0</v>
      </c>
      <c r="D5168" s="17">
        <f>Électricité!S2253</f>
        <v>0</v>
      </c>
      <c r="E5168" s="24" t="str">
        <f t="shared" si="165"/>
        <v>04/04/2019 05:00:00 AM</v>
      </c>
      <c r="F5168" s="23" t="str">
        <f t="shared" si="164"/>
        <v>Apr</v>
      </c>
    </row>
    <row r="5169" spans="1:6" x14ac:dyDescent="0.4">
      <c r="A5169" s="19">
        <f>Électricité!N2254</f>
        <v>43559</v>
      </c>
      <c r="B5169" s="18">
        <f>Électricité!O2254</f>
        <v>0.25</v>
      </c>
      <c r="C5169" s="17">
        <f>Électricité!P2254</f>
        <v>0</v>
      </c>
      <c r="D5169" s="17">
        <f>Électricité!S2254</f>
        <v>0</v>
      </c>
      <c r="E5169" s="24" t="str">
        <f t="shared" si="165"/>
        <v>04/04/2019 06:00:00 AM</v>
      </c>
      <c r="F5169" s="23" t="str">
        <f t="shared" si="164"/>
        <v>Apr</v>
      </c>
    </row>
    <row r="5170" spans="1:6" x14ac:dyDescent="0.4">
      <c r="A5170" s="19">
        <f>Électricité!N2255</f>
        <v>43559</v>
      </c>
      <c r="B5170" s="18">
        <f>Électricité!O2255</f>
        <v>0.29166666666666669</v>
      </c>
      <c r="C5170" s="17">
        <f>Électricité!P2255</f>
        <v>0</v>
      </c>
      <c r="D5170" s="17">
        <f>Électricité!S2255</f>
        <v>0</v>
      </c>
      <c r="E5170" s="24" t="str">
        <f t="shared" si="165"/>
        <v>04/04/2019 07:00:00 AM</v>
      </c>
      <c r="F5170" s="23" t="str">
        <f t="shared" si="164"/>
        <v>Apr</v>
      </c>
    </row>
    <row r="5171" spans="1:6" x14ac:dyDescent="0.4">
      <c r="A5171" s="19">
        <f>Électricité!N2256</f>
        <v>43559</v>
      </c>
      <c r="B5171" s="18">
        <f>Électricité!O2256</f>
        <v>0.33333333333333337</v>
      </c>
      <c r="C5171" s="17">
        <f>Électricité!P2256</f>
        <v>0</v>
      </c>
      <c r="D5171" s="17">
        <f>Électricité!S2256</f>
        <v>0</v>
      </c>
      <c r="E5171" s="24" t="str">
        <f t="shared" si="165"/>
        <v>04/04/2019 08:00:00 AM</v>
      </c>
      <c r="F5171" s="23" t="str">
        <f t="shared" si="164"/>
        <v>Apr</v>
      </c>
    </row>
    <row r="5172" spans="1:6" x14ac:dyDescent="0.4">
      <c r="A5172" s="19">
        <f>Électricité!N2257</f>
        <v>43559</v>
      </c>
      <c r="B5172" s="18">
        <f>Électricité!O2257</f>
        <v>0.375</v>
      </c>
      <c r="C5172" s="17">
        <f>Électricité!P2257</f>
        <v>0</v>
      </c>
      <c r="D5172" s="17">
        <f>Électricité!S2257</f>
        <v>0</v>
      </c>
      <c r="E5172" s="24" t="str">
        <f t="shared" si="165"/>
        <v>04/04/2019 09:00:00 AM</v>
      </c>
      <c r="F5172" s="23" t="str">
        <f t="shared" si="164"/>
        <v>Apr</v>
      </c>
    </row>
    <row r="5173" spans="1:6" x14ac:dyDescent="0.4">
      <c r="A5173" s="19">
        <f>Électricité!N2258</f>
        <v>43559</v>
      </c>
      <c r="B5173" s="18">
        <f>Électricité!O2258</f>
        <v>0.41666666666666669</v>
      </c>
      <c r="C5173" s="17">
        <f>Électricité!P2258</f>
        <v>0</v>
      </c>
      <c r="D5173" s="17">
        <f>Électricité!S2258</f>
        <v>0</v>
      </c>
      <c r="E5173" s="24" t="str">
        <f t="shared" si="165"/>
        <v>04/04/2019 10:00:00 AM</v>
      </c>
      <c r="F5173" s="23" t="str">
        <f t="shared" si="164"/>
        <v>Apr</v>
      </c>
    </row>
    <row r="5174" spans="1:6" x14ac:dyDescent="0.4">
      <c r="A5174" s="19">
        <f>Électricité!N2259</f>
        <v>43559</v>
      </c>
      <c r="B5174" s="18">
        <f>Électricité!O2259</f>
        <v>0.45833333333333337</v>
      </c>
      <c r="C5174" s="17">
        <f>Électricité!P2259</f>
        <v>0</v>
      </c>
      <c r="D5174" s="17">
        <f>Électricité!S2259</f>
        <v>0</v>
      </c>
      <c r="E5174" s="24" t="str">
        <f t="shared" si="165"/>
        <v>04/04/2019 11:00:00 AM</v>
      </c>
      <c r="F5174" s="23" t="str">
        <f t="shared" si="164"/>
        <v>Apr</v>
      </c>
    </row>
    <row r="5175" spans="1:6" x14ac:dyDescent="0.4">
      <c r="A5175" s="19">
        <f>Électricité!N2260</f>
        <v>43559</v>
      </c>
      <c r="B5175" s="18">
        <f>Électricité!O2260</f>
        <v>0.50000000000000011</v>
      </c>
      <c r="C5175" s="17">
        <f>Électricité!P2260</f>
        <v>0</v>
      </c>
      <c r="D5175" s="17">
        <f>Électricité!S2260</f>
        <v>0</v>
      </c>
      <c r="E5175" s="24" t="str">
        <f t="shared" si="165"/>
        <v>04/04/2019 12:00:00 PM</v>
      </c>
      <c r="F5175" s="23" t="str">
        <f t="shared" si="164"/>
        <v>Apr</v>
      </c>
    </row>
    <row r="5176" spans="1:6" x14ac:dyDescent="0.4">
      <c r="A5176" s="19">
        <f>Électricité!N2261</f>
        <v>43559</v>
      </c>
      <c r="B5176" s="18">
        <f>Électricité!O2261</f>
        <v>0.54166666666666674</v>
      </c>
      <c r="C5176" s="17">
        <f>Électricité!P2261</f>
        <v>0</v>
      </c>
      <c r="D5176" s="17">
        <f>Électricité!S2261</f>
        <v>0</v>
      </c>
      <c r="E5176" s="24" t="str">
        <f t="shared" si="165"/>
        <v>04/04/2019 01:00:00 PM</v>
      </c>
      <c r="F5176" s="23" t="str">
        <f t="shared" si="164"/>
        <v>Apr</v>
      </c>
    </row>
    <row r="5177" spans="1:6" x14ac:dyDescent="0.4">
      <c r="A5177" s="19">
        <f>Électricité!N2262</f>
        <v>43559</v>
      </c>
      <c r="B5177" s="18">
        <f>Électricité!O2262</f>
        <v>0.58333333333333337</v>
      </c>
      <c r="C5177" s="17">
        <f>Électricité!P2262</f>
        <v>0</v>
      </c>
      <c r="D5177" s="17">
        <f>Électricité!S2262</f>
        <v>0</v>
      </c>
      <c r="E5177" s="24" t="str">
        <f t="shared" si="165"/>
        <v>04/04/2019 02:00:00 PM</v>
      </c>
      <c r="F5177" s="23" t="str">
        <f t="shared" si="164"/>
        <v>Apr</v>
      </c>
    </row>
    <row r="5178" spans="1:6" x14ac:dyDescent="0.4">
      <c r="A5178" s="19">
        <f>Électricité!N2263</f>
        <v>43559</v>
      </c>
      <c r="B5178" s="18">
        <f>Électricité!O2263</f>
        <v>0.62500000000000011</v>
      </c>
      <c r="C5178" s="17">
        <f>Électricité!P2263</f>
        <v>0</v>
      </c>
      <c r="D5178" s="17">
        <f>Électricité!S2263</f>
        <v>0</v>
      </c>
      <c r="E5178" s="24" t="str">
        <f t="shared" si="165"/>
        <v>04/04/2019 03:00:00 PM</v>
      </c>
      <c r="F5178" s="23" t="str">
        <f t="shared" si="164"/>
        <v>Apr</v>
      </c>
    </row>
    <row r="5179" spans="1:6" x14ac:dyDescent="0.4">
      <c r="A5179" s="19">
        <f>Électricité!N2264</f>
        <v>43559</v>
      </c>
      <c r="B5179" s="18">
        <f>Électricité!O2264</f>
        <v>0.66666666666666674</v>
      </c>
      <c r="C5179" s="17">
        <f>Électricité!P2264</f>
        <v>0</v>
      </c>
      <c r="D5179" s="17">
        <f>Électricité!S2264</f>
        <v>0</v>
      </c>
      <c r="E5179" s="24" t="str">
        <f t="shared" si="165"/>
        <v>04/04/2019 04:00:00 PM</v>
      </c>
      <c r="F5179" s="23" t="str">
        <f t="shared" si="164"/>
        <v>Apr</v>
      </c>
    </row>
    <row r="5180" spans="1:6" x14ac:dyDescent="0.4">
      <c r="A5180" s="19">
        <f>Électricité!N2265</f>
        <v>43559</v>
      </c>
      <c r="B5180" s="18">
        <f>Électricité!O2265</f>
        <v>0.70833333333333337</v>
      </c>
      <c r="C5180" s="17">
        <f>Électricité!P2265</f>
        <v>0</v>
      </c>
      <c r="D5180" s="17">
        <f>Électricité!S2265</f>
        <v>0</v>
      </c>
      <c r="E5180" s="24" t="str">
        <f t="shared" si="165"/>
        <v>04/04/2019 05:00:00 PM</v>
      </c>
      <c r="F5180" s="23" t="str">
        <f t="shared" si="164"/>
        <v>Apr</v>
      </c>
    </row>
    <row r="5181" spans="1:6" x14ac:dyDescent="0.4">
      <c r="A5181" s="19">
        <f>Électricité!N2266</f>
        <v>43559</v>
      </c>
      <c r="B5181" s="18">
        <f>Électricité!O2266</f>
        <v>0.75000000000000011</v>
      </c>
      <c r="C5181" s="17">
        <f>Électricité!P2266</f>
        <v>0</v>
      </c>
      <c r="D5181" s="17">
        <f>Électricité!S2266</f>
        <v>0</v>
      </c>
      <c r="E5181" s="24" t="str">
        <f t="shared" si="165"/>
        <v>04/04/2019 06:00:00 PM</v>
      </c>
      <c r="F5181" s="23" t="str">
        <f t="shared" si="164"/>
        <v>Apr</v>
      </c>
    </row>
    <row r="5182" spans="1:6" x14ac:dyDescent="0.4">
      <c r="A5182" s="19">
        <f>Électricité!N2267</f>
        <v>43559</v>
      </c>
      <c r="B5182" s="18">
        <f>Électricité!O2267</f>
        <v>0.79166666666666674</v>
      </c>
      <c r="C5182" s="17">
        <f>Électricité!P2267</f>
        <v>0</v>
      </c>
      <c r="D5182" s="17">
        <f>Électricité!S2267</f>
        <v>0</v>
      </c>
      <c r="E5182" s="24" t="str">
        <f t="shared" si="165"/>
        <v>04/04/2019 07:00:00 PM</v>
      </c>
      <c r="F5182" s="23" t="str">
        <f t="shared" si="164"/>
        <v>Apr</v>
      </c>
    </row>
    <row r="5183" spans="1:6" x14ac:dyDescent="0.4">
      <c r="A5183" s="19">
        <f>Électricité!N2268</f>
        <v>43559</v>
      </c>
      <c r="B5183" s="18">
        <f>Électricité!O2268</f>
        <v>0.83333333333333337</v>
      </c>
      <c r="C5183" s="17">
        <f>Électricité!P2268</f>
        <v>0</v>
      </c>
      <c r="D5183" s="17">
        <f>Électricité!S2268</f>
        <v>0</v>
      </c>
      <c r="E5183" s="24" t="str">
        <f t="shared" si="165"/>
        <v>04/04/2019 08:00:00 PM</v>
      </c>
      <c r="F5183" s="23" t="str">
        <f t="shared" si="164"/>
        <v>Apr</v>
      </c>
    </row>
    <row r="5184" spans="1:6" x14ac:dyDescent="0.4">
      <c r="A5184" s="19">
        <f>Électricité!N2269</f>
        <v>43559</v>
      </c>
      <c r="B5184" s="18">
        <f>Électricité!O2269</f>
        <v>0.87500000000000011</v>
      </c>
      <c r="C5184" s="17">
        <f>Électricité!P2269</f>
        <v>0</v>
      </c>
      <c r="D5184" s="17">
        <f>Électricité!S2269</f>
        <v>0</v>
      </c>
      <c r="E5184" s="24" t="str">
        <f t="shared" si="165"/>
        <v>04/04/2019 09:00:00 PM</v>
      </c>
      <c r="F5184" s="23" t="str">
        <f t="shared" si="164"/>
        <v>Apr</v>
      </c>
    </row>
    <row r="5185" spans="1:6" x14ac:dyDescent="0.4">
      <c r="A5185" s="19">
        <f>Électricité!N2270</f>
        <v>43559</v>
      </c>
      <c r="B5185" s="18">
        <f>Électricité!O2270</f>
        <v>0.91666666666666674</v>
      </c>
      <c r="C5185" s="17">
        <f>Électricité!P2270</f>
        <v>0</v>
      </c>
      <c r="D5185" s="17">
        <f>Électricité!S2270</f>
        <v>0</v>
      </c>
      <c r="E5185" s="24" t="str">
        <f t="shared" si="165"/>
        <v>04/04/2019 10:00:00 PM</v>
      </c>
      <c r="F5185" s="23" t="str">
        <f t="shared" si="164"/>
        <v>Apr</v>
      </c>
    </row>
    <row r="5186" spans="1:6" x14ac:dyDescent="0.4">
      <c r="A5186" s="19">
        <f>Électricité!N2271</f>
        <v>43559</v>
      </c>
      <c r="B5186" s="18">
        <f>Électricité!O2271</f>
        <v>0.95833333333333337</v>
      </c>
      <c r="C5186" s="17">
        <f>Électricité!P2271</f>
        <v>0</v>
      </c>
      <c r="D5186" s="17">
        <f>Électricité!S2271</f>
        <v>0</v>
      </c>
      <c r="E5186" s="24" t="str">
        <f t="shared" si="165"/>
        <v>04/04/2019 11:00:00 PM</v>
      </c>
      <c r="F5186" s="23" t="str">
        <f t="shared" si="164"/>
        <v>Apr</v>
      </c>
    </row>
    <row r="5187" spans="1:6" x14ac:dyDescent="0.4">
      <c r="A5187" s="19">
        <f>Électricité!N2272</f>
        <v>43560</v>
      </c>
      <c r="B5187" s="18">
        <f>Électricité!O2272</f>
        <v>3.1225022567582528E-17</v>
      </c>
      <c r="C5187" s="17">
        <f>Électricité!P2272</f>
        <v>0</v>
      </c>
      <c r="D5187" s="17">
        <f>Électricité!S2272</f>
        <v>0</v>
      </c>
      <c r="E5187" s="24" t="str">
        <f t="shared" si="165"/>
        <v>04/05/2019 12:00:00 AM</v>
      </c>
      <c r="F5187" s="23" t="str">
        <f t="shared" ref="F5187:F5250" si="166">TEXT(A5187,"mmm")</f>
        <v>Apr</v>
      </c>
    </row>
    <row r="5188" spans="1:6" x14ac:dyDescent="0.4">
      <c r="A5188" s="19">
        <f>Électricité!N2273</f>
        <v>43560</v>
      </c>
      <c r="B5188" s="18">
        <f>Électricité!O2273</f>
        <v>4.1666666666666699E-2</v>
      </c>
      <c r="C5188" s="17">
        <f>Électricité!P2273</f>
        <v>0</v>
      </c>
      <c r="D5188" s="17">
        <f>Électricité!S2273</f>
        <v>0</v>
      </c>
      <c r="E5188" s="24" t="str">
        <f t="shared" si="165"/>
        <v>04/05/2019 01:00:00 AM</v>
      </c>
      <c r="F5188" s="23" t="str">
        <f t="shared" si="166"/>
        <v>Apr</v>
      </c>
    </row>
    <row r="5189" spans="1:6" x14ac:dyDescent="0.4">
      <c r="A5189" s="19">
        <f>Électricité!N2274</f>
        <v>43560</v>
      </c>
      <c r="B5189" s="18">
        <f>Électricité!O2274</f>
        <v>8.333333333333337E-2</v>
      </c>
      <c r="C5189" s="17">
        <f>Électricité!P2274</f>
        <v>0</v>
      </c>
      <c r="D5189" s="17">
        <f>Électricité!S2274</f>
        <v>0</v>
      </c>
      <c r="E5189" s="24" t="str">
        <f t="shared" si="165"/>
        <v>04/05/2019 02:00:00 AM</v>
      </c>
      <c r="F5189" s="23" t="str">
        <f t="shared" si="166"/>
        <v>Apr</v>
      </c>
    </row>
    <row r="5190" spans="1:6" x14ac:dyDescent="0.4">
      <c r="A5190" s="19">
        <f>Électricité!N2275</f>
        <v>43560</v>
      </c>
      <c r="B5190" s="18">
        <f>Électricité!O2275</f>
        <v>0.12500000000000006</v>
      </c>
      <c r="C5190" s="17">
        <f>Électricité!P2275</f>
        <v>0</v>
      </c>
      <c r="D5190" s="17">
        <f>Électricité!S2275</f>
        <v>0</v>
      </c>
      <c r="E5190" s="24" t="str">
        <f t="shared" si="165"/>
        <v>04/05/2019 03:00:00 AM</v>
      </c>
      <c r="F5190" s="23" t="str">
        <f t="shared" si="166"/>
        <v>Apr</v>
      </c>
    </row>
    <row r="5191" spans="1:6" x14ac:dyDescent="0.4">
      <c r="A5191" s="19">
        <f>Électricité!N2276</f>
        <v>43560</v>
      </c>
      <c r="B5191" s="18">
        <f>Électricité!O2276</f>
        <v>0.16666666666666669</v>
      </c>
      <c r="C5191" s="17">
        <f>Électricité!P2276</f>
        <v>0</v>
      </c>
      <c r="D5191" s="17">
        <f>Électricité!S2276</f>
        <v>0</v>
      </c>
      <c r="E5191" s="24" t="str">
        <f t="shared" si="165"/>
        <v>04/05/2019 04:00:00 AM</v>
      </c>
      <c r="F5191" s="23" t="str">
        <f t="shared" si="166"/>
        <v>Apr</v>
      </c>
    </row>
    <row r="5192" spans="1:6" x14ac:dyDescent="0.4">
      <c r="A5192" s="19">
        <f>Électricité!N2277</f>
        <v>43560</v>
      </c>
      <c r="B5192" s="18">
        <f>Électricité!O2277</f>
        <v>0.20833333333333337</v>
      </c>
      <c r="C5192" s="17">
        <f>Électricité!P2277</f>
        <v>0</v>
      </c>
      <c r="D5192" s="17">
        <f>Électricité!S2277</f>
        <v>0</v>
      </c>
      <c r="E5192" s="24" t="str">
        <f t="shared" si="165"/>
        <v>04/05/2019 05:00:00 AM</v>
      </c>
      <c r="F5192" s="23" t="str">
        <f t="shared" si="166"/>
        <v>Apr</v>
      </c>
    </row>
    <row r="5193" spans="1:6" x14ac:dyDescent="0.4">
      <c r="A5193" s="19">
        <f>Électricité!N2278</f>
        <v>43560</v>
      </c>
      <c r="B5193" s="18">
        <f>Électricité!O2278</f>
        <v>0.25</v>
      </c>
      <c r="C5193" s="17">
        <f>Électricité!P2278</f>
        <v>0</v>
      </c>
      <c r="D5193" s="17">
        <f>Électricité!S2278</f>
        <v>0</v>
      </c>
      <c r="E5193" s="24" t="str">
        <f t="shared" si="165"/>
        <v>04/05/2019 06:00:00 AM</v>
      </c>
      <c r="F5193" s="23" t="str">
        <f t="shared" si="166"/>
        <v>Apr</v>
      </c>
    </row>
    <row r="5194" spans="1:6" x14ac:dyDescent="0.4">
      <c r="A5194" s="19">
        <f>Électricité!N2279</f>
        <v>43560</v>
      </c>
      <c r="B5194" s="18">
        <f>Électricité!O2279</f>
        <v>0.29166666666666669</v>
      </c>
      <c r="C5194" s="17">
        <f>Électricité!P2279</f>
        <v>0</v>
      </c>
      <c r="D5194" s="17">
        <f>Électricité!S2279</f>
        <v>0</v>
      </c>
      <c r="E5194" s="24" t="str">
        <f t="shared" si="165"/>
        <v>04/05/2019 07:00:00 AM</v>
      </c>
      <c r="F5194" s="23" t="str">
        <f t="shared" si="166"/>
        <v>Apr</v>
      </c>
    </row>
    <row r="5195" spans="1:6" x14ac:dyDescent="0.4">
      <c r="A5195" s="19">
        <f>Électricité!N2280</f>
        <v>43560</v>
      </c>
      <c r="B5195" s="18">
        <f>Électricité!O2280</f>
        <v>0.33333333333333337</v>
      </c>
      <c r="C5195" s="17">
        <f>Électricité!P2280</f>
        <v>0</v>
      </c>
      <c r="D5195" s="17">
        <f>Électricité!S2280</f>
        <v>0</v>
      </c>
      <c r="E5195" s="24" t="str">
        <f t="shared" si="165"/>
        <v>04/05/2019 08:00:00 AM</v>
      </c>
      <c r="F5195" s="23" t="str">
        <f t="shared" si="166"/>
        <v>Apr</v>
      </c>
    </row>
    <row r="5196" spans="1:6" x14ac:dyDescent="0.4">
      <c r="A5196" s="19">
        <f>Électricité!N2281</f>
        <v>43560</v>
      </c>
      <c r="B5196" s="18">
        <f>Électricité!O2281</f>
        <v>0.375</v>
      </c>
      <c r="C5196" s="17">
        <f>Électricité!P2281</f>
        <v>0</v>
      </c>
      <c r="D5196" s="17">
        <f>Électricité!S2281</f>
        <v>0</v>
      </c>
      <c r="E5196" s="24" t="str">
        <f t="shared" si="165"/>
        <v>04/05/2019 09:00:00 AM</v>
      </c>
      <c r="F5196" s="23" t="str">
        <f t="shared" si="166"/>
        <v>Apr</v>
      </c>
    </row>
    <row r="5197" spans="1:6" x14ac:dyDescent="0.4">
      <c r="A5197" s="19">
        <f>Électricité!N2282</f>
        <v>43560</v>
      </c>
      <c r="B5197" s="18">
        <f>Électricité!O2282</f>
        <v>0.41666666666666669</v>
      </c>
      <c r="C5197" s="17">
        <f>Électricité!P2282</f>
        <v>0</v>
      </c>
      <c r="D5197" s="17">
        <f>Électricité!S2282</f>
        <v>0</v>
      </c>
      <c r="E5197" s="24" t="str">
        <f t="shared" si="165"/>
        <v>04/05/2019 10:00:00 AM</v>
      </c>
      <c r="F5197" s="23" t="str">
        <f t="shared" si="166"/>
        <v>Apr</v>
      </c>
    </row>
    <row r="5198" spans="1:6" x14ac:dyDescent="0.4">
      <c r="A5198" s="19">
        <f>Électricité!N2283</f>
        <v>43560</v>
      </c>
      <c r="B5198" s="18">
        <f>Électricité!O2283</f>
        <v>0.45833333333333337</v>
      </c>
      <c r="C5198" s="17">
        <f>Électricité!P2283</f>
        <v>0</v>
      </c>
      <c r="D5198" s="17">
        <f>Électricité!S2283</f>
        <v>0</v>
      </c>
      <c r="E5198" s="24" t="str">
        <f t="shared" si="165"/>
        <v>04/05/2019 11:00:00 AM</v>
      </c>
      <c r="F5198" s="23" t="str">
        <f t="shared" si="166"/>
        <v>Apr</v>
      </c>
    </row>
    <row r="5199" spans="1:6" x14ac:dyDescent="0.4">
      <c r="A5199" s="19">
        <f>Électricité!N2284</f>
        <v>43560</v>
      </c>
      <c r="B5199" s="18">
        <f>Électricité!O2284</f>
        <v>0.50000000000000011</v>
      </c>
      <c r="C5199" s="17">
        <f>Électricité!P2284</f>
        <v>0</v>
      </c>
      <c r="D5199" s="17">
        <f>Électricité!S2284</f>
        <v>0</v>
      </c>
      <c r="E5199" s="24" t="str">
        <f t="shared" si="165"/>
        <v>04/05/2019 12:00:00 PM</v>
      </c>
      <c r="F5199" s="23" t="str">
        <f t="shared" si="166"/>
        <v>Apr</v>
      </c>
    </row>
    <row r="5200" spans="1:6" x14ac:dyDescent="0.4">
      <c r="A5200" s="19">
        <f>Électricité!N2285</f>
        <v>43560</v>
      </c>
      <c r="B5200" s="18">
        <f>Électricité!O2285</f>
        <v>0.54166666666666674</v>
      </c>
      <c r="C5200" s="17">
        <f>Électricité!P2285</f>
        <v>0</v>
      </c>
      <c r="D5200" s="17">
        <f>Électricité!S2285</f>
        <v>0</v>
      </c>
      <c r="E5200" s="24" t="str">
        <f t="shared" si="165"/>
        <v>04/05/2019 01:00:00 PM</v>
      </c>
      <c r="F5200" s="23" t="str">
        <f t="shared" si="166"/>
        <v>Apr</v>
      </c>
    </row>
    <row r="5201" spans="1:6" x14ac:dyDescent="0.4">
      <c r="A5201" s="19">
        <f>Électricité!N2286</f>
        <v>43560</v>
      </c>
      <c r="B5201" s="18">
        <f>Électricité!O2286</f>
        <v>0.58333333333333337</v>
      </c>
      <c r="C5201" s="17">
        <f>Électricité!P2286</f>
        <v>0</v>
      </c>
      <c r="D5201" s="17">
        <f>Électricité!S2286</f>
        <v>0</v>
      </c>
      <c r="E5201" s="24" t="str">
        <f t="shared" si="165"/>
        <v>04/05/2019 02:00:00 PM</v>
      </c>
      <c r="F5201" s="23" t="str">
        <f t="shared" si="166"/>
        <v>Apr</v>
      </c>
    </row>
    <row r="5202" spans="1:6" x14ac:dyDescent="0.4">
      <c r="A5202" s="19">
        <f>Électricité!N2287</f>
        <v>43560</v>
      </c>
      <c r="B5202" s="18">
        <f>Électricité!O2287</f>
        <v>0.62500000000000011</v>
      </c>
      <c r="C5202" s="17">
        <f>Électricité!P2287</f>
        <v>0</v>
      </c>
      <c r="D5202" s="17">
        <f>Électricité!S2287</f>
        <v>0</v>
      </c>
      <c r="E5202" s="24" t="str">
        <f t="shared" si="165"/>
        <v>04/05/2019 03:00:00 PM</v>
      </c>
      <c r="F5202" s="23" t="str">
        <f t="shared" si="166"/>
        <v>Apr</v>
      </c>
    </row>
    <row r="5203" spans="1:6" x14ac:dyDescent="0.4">
      <c r="A5203" s="19">
        <f>Électricité!N2288</f>
        <v>43560</v>
      </c>
      <c r="B5203" s="18">
        <f>Électricité!O2288</f>
        <v>0.66666666666666674</v>
      </c>
      <c r="C5203" s="17">
        <f>Électricité!P2288</f>
        <v>0</v>
      </c>
      <c r="D5203" s="17">
        <f>Électricité!S2288</f>
        <v>0</v>
      </c>
      <c r="E5203" s="24" t="str">
        <f t="shared" si="165"/>
        <v>04/05/2019 04:00:00 PM</v>
      </c>
      <c r="F5203" s="23" t="str">
        <f t="shared" si="166"/>
        <v>Apr</v>
      </c>
    </row>
    <row r="5204" spans="1:6" x14ac:dyDescent="0.4">
      <c r="A5204" s="19">
        <f>Électricité!N2289</f>
        <v>43560</v>
      </c>
      <c r="B5204" s="18">
        <f>Électricité!O2289</f>
        <v>0.70833333333333337</v>
      </c>
      <c r="C5204" s="17">
        <f>Électricité!P2289</f>
        <v>0</v>
      </c>
      <c r="D5204" s="17">
        <f>Électricité!S2289</f>
        <v>0</v>
      </c>
      <c r="E5204" s="24" t="str">
        <f t="shared" si="165"/>
        <v>04/05/2019 05:00:00 PM</v>
      </c>
      <c r="F5204" s="23" t="str">
        <f t="shared" si="166"/>
        <v>Apr</v>
      </c>
    </row>
    <row r="5205" spans="1:6" x14ac:dyDescent="0.4">
      <c r="A5205" s="19">
        <f>Électricité!N2290</f>
        <v>43560</v>
      </c>
      <c r="B5205" s="18">
        <f>Électricité!O2290</f>
        <v>0.75000000000000011</v>
      </c>
      <c r="C5205" s="17">
        <f>Électricité!P2290</f>
        <v>0</v>
      </c>
      <c r="D5205" s="17">
        <f>Électricité!S2290</f>
        <v>0</v>
      </c>
      <c r="E5205" s="24" t="str">
        <f t="shared" si="165"/>
        <v>04/05/2019 06:00:00 PM</v>
      </c>
      <c r="F5205" s="23" t="str">
        <f t="shared" si="166"/>
        <v>Apr</v>
      </c>
    </row>
    <row r="5206" spans="1:6" x14ac:dyDescent="0.4">
      <c r="A5206" s="19">
        <f>Électricité!N2291</f>
        <v>43560</v>
      </c>
      <c r="B5206" s="18">
        <f>Électricité!O2291</f>
        <v>0.79166666666666674</v>
      </c>
      <c r="C5206" s="17">
        <f>Électricité!P2291</f>
        <v>0</v>
      </c>
      <c r="D5206" s="17">
        <f>Électricité!S2291</f>
        <v>0</v>
      </c>
      <c r="E5206" s="24" t="str">
        <f t="shared" si="165"/>
        <v>04/05/2019 07:00:00 PM</v>
      </c>
      <c r="F5206" s="23" t="str">
        <f t="shared" si="166"/>
        <v>Apr</v>
      </c>
    </row>
    <row r="5207" spans="1:6" x14ac:dyDescent="0.4">
      <c r="A5207" s="19">
        <f>Électricité!N2292</f>
        <v>43560</v>
      </c>
      <c r="B5207" s="18">
        <f>Électricité!O2292</f>
        <v>0.83333333333333337</v>
      </c>
      <c r="C5207" s="17">
        <f>Électricité!P2292</f>
        <v>0</v>
      </c>
      <c r="D5207" s="17">
        <f>Électricité!S2292</f>
        <v>0</v>
      </c>
      <c r="E5207" s="24" t="str">
        <f t="shared" si="165"/>
        <v>04/05/2019 08:00:00 PM</v>
      </c>
      <c r="F5207" s="23" t="str">
        <f t="shared" si="166"/>
        <v>Apr</v>
      </c>
    </row>
    <row r="5208" spans="1:6" x14ac:dyDescent="0.4">
      <c r="A5208" s="19">
        <f>Électricité!N2293</f>
        <v>43560</v>
      </c>
      <c r="B5208" s="18">
        <f>Électricité!O2293</f>
        <v>0.87500000000000011</v>
      </c>
      <c r="C5208" s="17">
        <f>Électricité!P2293</f>
        <v>0</v>
      </c>
      <c r="D5208" s="17">
        <f>Électricité!S2293</f>
        <v>0</v>
      </c>
      <c r="E5208" s="24" t="str">
        <f t="shared" si="165"/>
        <v>04/05/2019 09:00:00 PM</v>
      </c>
      <c r="F5208" s="23" t="str">
        <f t="shared" si="166"/>
        <v>Apr</v>
      </c>
    </row>
    <row r="5209" spans="1:6" x14ac:dyDescent="0.4">
      <c r="A5209" s="19">
        <f>Électricité!N2294</f>
        <v>43560</v>
      </c>
      <c r="B5209" s="18">
        <f>Électricité!O2294</f>
        <v>0.91666666666666674</v>
      </c>
      <c r="C5209" s="17">
        <f>Électricité!P2294</f>
        <v>0</v>
      </c>
      <c r="D5209" s="17">
        <f>Électricité!S2294</f>
        <v>0</v>
      </c>
      <c r="E5209" s="24" t="str">
        <f t="shared" si="165"/>
        <v>04/05/2019 10:00:00 PM</v>
      </c>
      <c r="F5209" s="23" t="str">
        <f t="shared" si="166"/>
        <v>Apr</v>
      </c>
    </row>
    <row r="5210" spans="1:6" x14ac:dyDescent="0.4">
      <c r="A5210" s="19">
        <f>Électricité!N2295</f>
        <v>43560</v>
      </c>
      <c r="B5210" s="18">
        <f>Électricité!O2295</f>
        <v>0.95833333333333337</v>
      </c>
      <c r="C5210" s="17">
        <f>Électricité!P2295</f>
        <v>0</v>
      </c>
      <c r="D5210" s="17">
        <f>Électricité!S2295</f>
        <v>0</v>
      </c>
      <c r="E5210" s="24" t="str">
        <f t="shared" si="165"/>
        <v>04/05/2019 11:00:00 PM</v>
      </c>
      <c r="F5210" s="23" t="str">
        <f t="shared" si="166"/>
        <v>Apr</v>
      </c>
    </row>
    <row r="5211" spans="1:6" x14ac:dyDescent="0.4">
      <c r="A5211" s="19">
        <f>Électricité!N2296</f>
        <v>43561</v>
      </c>
      <c r="B5211" s="18">
        <f>Électricité!O2296</f>
        <v>3.1225022567582528E-17</v>
      </c>
      <c r="C5211" s="17">
        <f>Électricité!P2296</f>
        <v>0</v>
      </c>
      <c r="D5211" s="17">
        <f>Électricité!S2296</f>
        <v>0</v>
      </c>
      <c r="E5211" s="24" t="str">
        <f t="shared" si="165"/>
        <v>04/06/2019 12:00:00 AM</v>
      </c>
      <c r="F5211" s="23" t="str">
        <f t="shared" si="166"/>
        <v>Apr</v>
      </c>
    </row>
    <row r="5212" spans="1:6" x14ac:dyDescent="0.4">
      <c r="A5212" s="19">
        <f>Électricité!N2297</f>
        <v>43561</v>
      </c>
      <c r="B5212" s="18">
        <f>Électricité!O2297</f>
        <v>4.1666666666666699E-2</v>
      </c>
      <c r="C5212" s="17">
        <f>Électricité!P2297</f>
        <v>0</v>
      </c>
      <c r="D5212" s="17">
        <f>Électricité!S2297</f>
        <v>0</v>
      </c>
      <c r="E5212" s="24" t="str">
        <f t="shared" si="165"/>
        <v>04/06/2019 01:00:00 AM</v>
      </c>
      <c r="F5212" s="23" t="str">
        <f t="shared" si="166"/>
        <v>Apr</v>
      </c>
    </row>
    <row r="5213" spans="1:6" x14ac:dyDescent="0.4">
      <c r="A5213" s="19">
        <f>Électricité!N2298</f>
        <v>43561</v>
      </c>
      <c r="B5213" s="18">
        <f>Électricité!O2298</f>
        <v>8.333333333333337E-2</v>
      </c>
      <c r="C5213" s="17">
        <f>Électricité!P2298</f>
        <v>0</v>
      </c>
      <c r="D5213" s="17">
        <f>Électricité!S2298</f>
        <v>0</v>
      </c>
      <c r="E5213" s="24" t="str">
        <f t="shared" si="165"/>
        <v>04/06/2019 02:00:00 AM</v>
      </c>
      <c r="F5213" s="23" t="str">
        <f t="shared" si="166"/>
        <v>Apr</v>
      </c>
    </row>
    <row r="5214" spans="1:6" x14ac:dyDescent="0.4">
      <c r="A5214" s="19">
        <f>Électricité!N2299</f>
        <v>43561</v>
      </c>
      <c r="B5214" s="18">
        <f>Électricité!O2299</f>
        <v>0.12500000000000006</v>
      </c>
      <c r="C5214" s="17">
        <f>Électricité!P2299</f>
        <v>0</v>
      </c>
      <c r="D5214" s="17">
        <f>Électricité!S2299</f>
        <v>0</v>
      </c>
      <c r="E5214" s="24" t="str">
        <f t="shared" si="165"/>
        <v>04/06/2019 03:00:00 AM</v>
      </c>
      <c r="F5214" s="23" t="str">
        <f t="shared" si="166"/>
        <v>Apr</v>
      </c>
    </row>
    <row r="5215" spans="1:6" x14ac:dyDescent="0.4">
      <c r="A5215" s="19">
        <f>Électricité!N2300</f>
        <v>43561</v>
      </c>
      <c r="B5215" s="18">
        <f>Électricité!O2300</f>
        <v>0.16666666666666669</v>
      </c>
      <c r="C5215" s="17">
        <f>Électricité!P2300</f>
        <v>0</v>
      </c>
      <c r="D5215" s="17">
        <f>Électricité!S2300</f>
        <v>0</v>
      </c>
      <c r="E5215" s="24" t="str">
        <f t="shared" si="165"/>
        <v>04/06/2019 04:00:00 AM</v>
      </c>
      <c r="F5215" s="23" t="str">
        <f t="shared" si="166"/>
        <v>Apr</v>
      </c>
    </row>
    <row r="5216" spans="1:6" x14ac:dyDescent="0.4">
      <c r="A5216" s="19">
        <f>Électricité!N2301</f>
        <v>43561</v>
      </c>
      <c r="B5216" s="18">
        <f>Électricité!O2301</f>
        <v>0.20833333333333337</v>
      </c>
      <c r="C5216" s="17">
        <f>Électricité!P2301</f>
        <v>0</v>
      </c>
      <c r="D5216" s="17">
        <f>Électricité!S2301</f>
        <v>0</v>
      </c>
      <c r="E5216" s="24" t="str">
        <f t="shared" si="165"/>
        <v>04/06/2019 05:00:00 AM</v>
      </c>
      <c r="F5216" s="23" t="str">
        <f t="shared" si="166"/>
        <v>Apr</v>
      </c>
    </row>
    <row r="5217" spans="1:6" x14ac:dyDescent="0.4">
      <c r="A5217" s="19">
        <f>Électricité!N2302</f>
        <v>43561</v>
      </c>
      <c r="B5217" s="18">
        <f>Électricité!O2302</f>
        <v>0.25</v>
      </c>
      <c r="C5217" s="17">
        <f>Électricité!P2302</f>
        <v>0</v>
      </c>
      <c r="D5217" s="17">
        <f>Électricité!S2302</f>
        <v>0</v>
      </c>
      <c r="E5217" s="24" t="str">
        <f t="shared" si="165"/>
        <v>04/06/2019 06:00:00 AM</v>
      </c>
      <c r="F5217" s="23" t="str">
        <f t="shared" si="166"/>
        <v>Apr</v>
      </c>
    </row>
    <row r="5218" spans="1:6" x14ac:dyDescent="0.4">
      <c r="A5218" s="19">
        <f>Électricité!N2303</f>
        <v>43561</v>
      </c>
      <c r="B5218" s="18">
        <f>Électricité!O2303</f>
        <v>0.29166666666666669</v>
      </c>
      <c r="C5218" s="17">
        <f>Électricité!P2303</f>
        <v>0</v>
      </c>
      <c r="D5218" s="17">
        <f>Électricité!S2303</f>
        <v>0</v>
      </c>
      <c r="E5218" s="24" t="str">
        <f t="shared" si="165"/>
        <v>04/06/2019 07:00:00 AM</v>
      </c>
      <c r="F5218" s="23" t="str">
        <f t="shared" si="166"/>
        <v>Apr</v>
      </c>
    </row>
    <row r="5219" spans="1:6" x14ac:dyDescent="0.4">
      <c r="A5219" s="19">
        <f>Électricité!N2304</f>
        <v>43561</v>
      </c>
      <c r="B5219" s="18">
        <f>Électricité!O2304</f>
        <v>0.33333333333333337</v>
      </c>
      <c r="C5219" s="17">
        <f>Électricité!P2304</f>
        <v>0</v>
      </c>
      <c r="D5219" s="17">
        <f>Électricité!S2304</f>
        <v>0</v>
      </c>
      <c r="E5219" s="24" t="str">
        <f t="shared" si="165"/>
        <v>04/06/2019 08:00:00 AM</v>
      </c>
      <c r="F5219" s="23" t="str">
        <f t="shared" si="166"/>
        <v>Apr</v>
      </c>
    </row>
    <row r="5220" spans="1:6" x14ac:dyDescent="0.4">
      <c r="A5220" s="19">
        <f>Électricité!N2305</f>
        <v>43561</v>
      </c>
      <c r="B5220" s="18">
        <f>Électricité!O2305</f>
        <v>0.375</v>
      </c>
      <c r="C5220" s="17">
        <f>Électricité!P2305</f>
        <v>0</v>
      </c>
      <c r="D5220" s="17">
        <f>Électricité!S2305</f>
        <v>0</v>
      </c>
      <c r="E5220" s="24" t="str">
        <f t="shared" ref="E5220:E5283" si="167">CONCATENATE(TEXT(A5220,"mm/dd/yyyy")," ",TEXT(B5220,"hh:mm:ss AM/PM"))</f>
        <v>04/06/2019 09:00:00 AM</v>
      </c>
      <c r="F5220" s="23" t="str">
        <f t="shared" si="166"/>
        <v>Apr</v>
      </c>
    </row>
    <row r="5221" spans="1:6" x14ac:dyDescent="0.4">
      <c r="A5221" s="19">
        <f>Électricité!N2306</f>
        <v>43561</v>
      </c>
      <c r="B5221" s="18">
        <f>Électricité!O2306</f>
        <v>0.41666666666666669</v>
      </c>
      <c r="C5221" s="17">
        <f>Électricité!P2306</f>
        <v>0</v>
      </c>
      <c r="D5221" s="17">
        <f>Électricité!S2306</f>
        <v>0</v>
      </c>
      <c r="E5221" s="24" t="str">
        <f t="shared" si="167"/>
        <v>04/06/2019 10:00:00 AM</v>
      </c>
      <c r="F5221" s="23" t="str">
        <f t="shared" si="166"/>
        <v>Apr</v>
      </c>
    </row>
    <row r="5222" spans="1:6" x14ac:dyDescent="0.4">
      <c r="A5222" s="19">
        <f>Électricité!N2307</f>
        <v>43561</v>
      </c>
      <c r="B5222" s="18">
        <f>Électricité!O2307</f>
        <v>0.45833333333333337</v>
      </c>
      <c r="C5222" s="17">
        <f>Électricité!P2307</f>
        <v>0</v>
      </c>
      <c r="D5222" s="17">
        <f>Électricité!S2307</f>
        <v>0</v>
      </c>
      <c r="E5222" s="24" t="str">
        <f t="shared" si="167"/>
        <v>04/06/2019 11:00:00 AM</v>
      </c>
      <c r="F5222" s="23" t="str">
        <f t="shared" si="166"/>
        <v>Apr</v>
      </c>
    </row>
    <row r="5223" spans="1:6" x14ac:dyDescent="0.4">
      <c r="A5223" s="19">
        <f>Électricité!N2308</f>
        <v>43561</v>
      </c>
      <c r="B5223" s="18">
        <f>Électricité!O2308</f>
        <v>0.50000000000000011</v>
      </c>
      <c r="C5223" s="17">
        <f>Électricité!P2308</f>
        <v>0</v>
      </c>
      <c r="D5223" s="17">
        <f>Électricité!S2308</f>
        <v>0</v>
      </c>
      <c r="E5223" s="24" t="str">
        <f t="shared" si="167"/>
        <v>04/06/2019 12:00:00 PM</v>
      </c>
      <c r="F5223" s="23" t="str">
        <f t="shared" si="166"/>
        <v>Apr</v>
      </c>
    </row>
    <row r="5224" spans="1:6" x14ac:dyDescent="0.4">
      <c r="A5224" s="19">
        <f>Électricité!N2309</f>
        <v>43561</v>
      </c>
      <c r="B5224" s="18">
        <f>Électricité!O2309</f>
        <v>0.54166666666666674</v>
      </c>
      <c r="C5224" s="17">
        <f>Électricité!P2309</f>
        <v>0</v>
      </c>
      <c r="D5224" s="17">
        <f>Électricité!S2309</f>
        <v>0</v>
      </c>
      <c r="E5224" s="24" t="str">
        <f t="shared" si="167"/>
        <v>04/06/2019 01:00:00 PM</v>
      </c>
      <c r="F5224" s="23" t="str">
        <f t="shared" si="166"/>
        <v>Apr</v>
      </c>
    </row>
    <row r="5225" spans="1:6" x14ac:dyDescent="0.4">
      <c r="A5225" s="19">
        <f>Électricité!N2310</f>
        <v>43561</v>
      </c>
      <c r="B5225" s="18">
        <f>Électricité!O2310</f>
        <v>0.58333333333333337</v>
      </c>
      <c r="C5225" s="17">
        <f>Électricité!P2310</f>
        <v>0</v>
      </c>
      <c r="D5225" s="17">
        <f>Électricité!S2310</f>
        <v>0</v>
      </c>
      <c r="E5225" s="24" t="str">
        <f t="shared" si="167"/>
        <v>04/06/2019 02:00:00 PM</v>
      </c>
      <c r="F5225" s="23" t="str">
        <f t="shared" si="166"/>
        <v>Apr</v>
      </c>
    </row>
    <row r="5226" spans="1:6" x14ac:dyDescent="0.4">
      <c r="A5226" s="19">
        <f>Électricité!N2311</f>
        <v>43561</v>
      </c>
      <c r="B5226" s="18">
        <f>Électricité!O2311</f>
        <v>0.62500000000000011</v>
      </c>
      <c r="C5226" s="17">
        <f>Électricité!P2311</f>
        <v>0</v>
      </c>
      <c r="D5226" s="17">
        <f>Électricité!S2311</f>
        <v>0</v>
      </c>
      <c r="E5226" s="24" t="str">
        <f t="shared" si="167"/>
        <v>04/06/2019 03:00:00 PM</v>
      </c>
      <c r="F5226" s="23" t="str">
        <f t="shared" si="166"/>
        <v>Apr</v>
      </c>
    </row>
    <row r="5227" spans="1:6" x14ac:dyDescent="0.4">
      <c r="A5227" s="19">
        <f>Électricité!N2312</f>
        <v>43561</v>
      </c>
      <c r="B5227" s="18">
        <f>Électricité!O2312</f>
        <v>0.66666666666666674</v>
      </c>
      <c r="C5227" s="17">
        <f>Électricité!P2312</f>
        <v>0</v>
      </c>
      <c r="D5227" s="17">
        <f>Électricité!S2312</f>
        <v>0</v>
      </c>
      <c r="E5227" s="24" t="str">
        <f t="shared" si="167"/>
        <v>04/06/2019 04:00:00 PM</v>
      </c>
      <c r="F5227" s="23" t="str">
        <f t="shared" si="166"/>
        <v>Apr</v>
      </c>
    </row>
    <row r="5228" spans="1:6" x14ac:dyDescent="0.4">
      <c r="A5228" s="19">
        <f>Électricité!N2313</f>
        <v>43561</v>
      </c>
      <c r="B5228" s="18">
        <f>Électricité!O2313</f>
        <v>0.70833333333333337</v>
      </c>
      <c r="C5228" s="17">
        <f>Électricité!P2313</f>
        <v>0</v>
      </c>
      <c r="D5228" s="17">
        <f>Électricité!S2313</f>
        <v>0</v>
      </c>
      <c r="E5228" s="24" t="str">
        <f t="shared" si="167"/>
        <v>04/06/2019 05:00:00 PM</v>
      </c>
      <c r="F5228" s="23" t="str">
        <f t="shared" si="166"/>
        <v>Apr</v>
      </c>
    </row>
    <row r="5229" spans="1:6" x14ac:dyDescent="0.4">
      <c r="A5229" s="19">
        <f>Électricité!N2314</f>
        <v>43561</v>
      </c>
      <c r="B5229" s="18">
        <f>Électricité!O2314</f>
        <v>0.75000000000000011</v>
      </c>
      <c r="C5229" s="17">
        <f>Électricité!P2314</f>
        <v>0</v>
      </c>
      <c r="D5229" s="17">
        <f>Électricité!S2314</f>
        <v>0</v>
      </c>
      <c r="E5229" s="24" t="str">
        <f t="shared" si="167"/>
        <v>04/06/2019 06:00:00 PM</v>
      </c>
      <c r="F5229" s="23" t="str">
        <f t="shared" si="166"/>
        <v>Apr</v>
      </c>
    </row>
    <row r="5230" spans="1:6" x14ac:dyDescent="0.4">
      <c r="A5230" s="19">
        <f>Électricité!N2315</f>
        <v>43561</v>
      </c>
      <c r="B5230" s="18">
        <f>Électricité!O2315</f>
        <v>0.79166666666666674</v>
      </c>
      <c r="C5230" s="17">
        <f>Électricité!P2315</f>
        <v>0</v>
      </c>
      <c r="D5230" s="17">
        <f>Électricité!S2315</f>
        <v>0</v>
      </c>
      <c r="E5230" s="24" t="str">
        <f t="shared" si="167"/>
        <v>04/06/2019 07:00:00 PM</v>
      </c>
      <c r="F5230" s="23" t="str">
        <f t="shared" si="166"/>
        <v>Apr</v>
      </c>
    </row>
    <row r="5231" spans="1:6" x14ac:dyDescent="0.4">
      <c r="A5231" s="19">
        <f>Électricité!N2316</f>
        <v>43561</v>
      </c>
      <c r="B5231" s="18">
        <f>Électricité!O2316</f>
        <v>0.83333333333333337</v>
      </c>
      <c r="C5231" s="17">
        <f>Électricité!P2316</f>
        <v>0</v>
      </c>
      <c r="D5231" s="17">
        <f>Électricité!S2316</f>
        <v>0</v>
      </c>
      <c r="E5231" s="24" t="str">
        <f t="shared" si="167"/>
        <v>04/06/2019 08:00:00 PM</v>
      </c>
      <c r="F5231" s="23" t="str">
        <f t="shared" si="166"/>
        <v>Apr</v>
      </c>
    </row>
    <row r="5232" spans="1:6" x14ac:dyDescent="0.4">
      <c r="A5232" s="19">
        <f>Électricité!N2317</f>
        <v>43561</v>
      </c>
      <c r="B5232" s="18">
        <f>Électricité!O2317</f>
        <v>0.87500000000000011</v>
      </c>
      <c r="C5232" s="17">
        <f>Électricité!P2317</f>
        <v>0</v>
      </c>
      <c r="D5232" s="17">
        <f>Électricité!S2317</f>
        <v>0</v>
      </c>
      <c r="E5232" s="24" t="str">
        <f t="shared" si="167"/>
        <v>04/06/2019 09:00:00 PM</v>
      </c>
      <c r="F5232" s="23" t="str">
        <f t="shared" si="166"/>
        <v>Apr</v>
      </c>
    </row>
    <row r="5233" spans="1:6" x14ac:dyDescent="0.4">
      <c r="A5233" s="19">
        <f>Électricité!N2318</f>
        <v>43561</v>
      </c>
      <c r="B5233" s="18">
        <f>Électricité!O2318</f>
        <v>0.91666666666666674</v>
      </c>
      <c r="C5233" s="17">
        <f>Électricité!P2318</f>
        <v>0</v>
      </c>
      <c r="D5233" s="17">
        <f>Électricité!S2318</f>
        <v>0</v>
      </c>
      <c r="E5233" s="24" t="str">
        <f t="shared" si="167"/>
        <v>04/06/2019 10:00:00 PM</v>
      </c>
      <c r="F5233" s="23" t="str">
        <f t="shared" si="166"/>
        <v>Apr</v>
      </c>
    </row>
    <row r="5234" spans="1:6" x14ac:dyDescent="0.4">
      <c r="A5234" s="19">
        <f>Électricité!N2319</f>
        <v>43561</v>
      </c>
      <c r="B5234" s="18">
        <f>Électricité!O2319</f>
        <v>0.95833333333333337</v>
      </c>
      <c r="C5234" s="17">
        <f>Électricité!P2319</f>
        <v>0</v>
      </c>
      <c r="D5234" s="17">
        <f>Électricité!S2319</f>
        <v>0</v>
      </c>
      <c r="E5234" s="24" t="str">
        <f t="shared" si="167"/>
        <v>04/06/2019 11:00:00 PM</v>
      </c>
      <c r="F5234" s="23" t="str">
        <f t="shared" si="166"/>
        <v>Apr</v>
      </c>
    </row>
    <row r="5235" spans="1:6" x14ac:dyDescent="0.4">
      <c r="A5235" s="19">
        <f>Électricité!N2320</f>
        <v>43562</v>
      </c>
      <c r="B5235" s="18">
        <f>Électricité!O2320</f>
        <v>3.1225022567582528E-17</v>
      </c>
      <c r="C5235" s="17">
        <f>Électricité!P2320</f>
        <v>0</v>
      </c>
      <c r="D5235" s="17">
        <f>Électricité!S2320</f>
        <v>0</v>
      </c>
      <c r="E5235" s="24" t="str">
        <f t="shared" si="167"/>
        <v>04/07/2019 12:00:00 AM</v>
      </c>
      <c r="F5235" s="23" t="str">
        <f t="shared" si="166"/>
        <v>Apr</v>
      </c>
    </row>
    <row r="5236" spans="1:6" x14ac:dyDescent="0.4">
      <c r="A5236" s="19">
        <f>Électricité!N2321</f>
        <v>43562</v>
      </c>
      <c r="B5236" s="18">
        <f>Électricité!O2321</f>
        <v>4.1666666666666699E-2</v>
      </c>
      <c r="C5236" s="17">
        <f>Électricité!P2321</f>
        <v>0</v>
      </c>
      <c r="D5236" s="17">
        <f>Électricité!S2321</f>
        <v>0</v>
      </c>
      <c r="E5236" s="24" t="str">
        <f t="shared" si="167"/>
        <v>04/07/2019 01:00:00 AM</v>
      </c>
      <c r="F5236" s="23" t="str">
        <f t="shared" si="166"/>
        <v>Apr</v>
      </c>
    </row>
    <row r="5237" spans="1:6" x14ac:dyDescent="0.4">
      <c r="A5237" s="19">
        <f>Électricité!N2322</f>
        <v>43562</v>
      </c>
      <c r="B5237" s="18">
        <f>Électricité!O2322</f>
        <v>8.333333333333337E-2</v>
      </c>
      <c r="C5237" s="17">
        <f>Électricité!P2322</f>
        <v>0</v>
      </c>
      <c r="D5237" s="17">
        <f>Électricité!S2322</f>
        <v>0</v>
      </c>
      <c r="E5237" s="24" t="str">
        <f t="shared" si="167"/>
        <v>04/07/2019 02:00:00 AM</v>
      </c>
      <c r="F5237" s="23" t="str">
        <f t="shared" si="166"/>
        <v>Apr</v>
      </c>
    </row>
    <row r="5238" spans="1:6" x14ac:dyDescent="0.4">
      <c r="A5238" s="19">
        <f>Électricité!N2323</f>
        <v>43562</v>
      </c>
      <c r="B5238" s="18">
        <f>Électricité!O2323</f>
        <v>0.12500000000000006</v>
      </c>
      <c r="C5238" s="17">
        <f>Électricité!P2323</f>
        <v>0</v>
      </c>
      <c r="D5238" s="17">
        <f>Électricité!S2323</f>
        <v>0</v>
      </c>
      <c r="E5238" s="24" t="str">
        <f t="shared" si="167"/>
        <v>04/07/2019 03:00:00 AM</v>
      </c>
      <c r="F5238" s="23" t="str">
        <f t="shared" si="166"/>
        <v>Apr</v>
      </c>
    </row>
    <row r="5239" spans="1:6" x14ac:dyDescent="0.4">
      <c r="A5239" s="19">
        <f>Électricité!N2324</f>
        <v>43562</v>
      </c>
      <c r="B5239" s="18">
        <f>Électricité!O2324</f>
        <v>0.16666666666666669</v>
      </c>
      <c r="C5239" s="17">
        <f>Électricité!P2324</f>
        <v>0</v>
      </c>
      <c r="D5239" s="17">
        <f>Électricité!S2324</f>
        <v>0</v>
      </c>
      <c r="E5239" s="24" t="str">
        <f t="shared" si="167"/>
        <v>04/07/2019 04:00:00 AM</v>
      </c>
      <c r="F5239" s="23" t="str">
        <f t="shared" si="166"/>
        <v>Apr</v>
      </c>
    </row>
    <row r="5240" spans="1:6" x14ac:dyDescent="0.4">
      <c r="A5240" s="19">
        <f>Électricité!N2325</f>
        <v>43562</v>
      </c>
      <c r="B5240" s="18">
        <f>Électricité!O2325</f>
        <v>0.20833333333333337</v>
      </c>
      <c r="C5240" s="17">
        <f>Électricité!P2325</f>
        <v>0</v>
      </c>
      <c r="D5240" s="17">
        <f>Électricité!S2325</f>
        <v>0</v>
      </c>
      <c r="E5240" s="24" t="str">
        <f t="shared" si="167"/>
        <v>04/07/2019 05:00:00 AM</v>
      </c>
      <c r="F5240" s="23" t="str">
        <f t="shared" si="166"/>
        <v>Apr</v>
      </c>
    </row>
    <row r="5241" spans="1:6" x14ac:dyDescent="0.4">
      <c r="A5241" s="19">
        <f>Électricité!N2326</f>
        <v>43562</v>
      </c>
      <c r="B5241" s="18">
        <f>Électricité!O2326</f>
        <v>0.25</v>
      </c>
      <c r="C5241" s="17">
        <f>Électricité!P2326</f>
        <v>0</v>
      </c>
      <c r="D5241" s="17">
        <f>Électricité!S2326</f>
        <v>0</v>
      </c>
      <c r="E5241" s="24" t="str">
        <f t="shared" si="167"/>
        <v>04/07/2019 06:00:00 AM</v>
      </c>
      <c r="F5241" s="23" t="str">
        <f t="shared" si="166"/>
        <v>Apr</v>
      </c>
    </row>
    <row r="5242" spans="1:6" x14ac:dyDescent="0.4">
      <c r="A5242" s="19">
        <f>Électricité!N2327</f>
        <v>43562</v>
      </c>
      <c r="B5242" s="18">
        <f>Électricité!O2327</f>
        <v>0.29166666666666669</v>
      </c>
      <c r="C5242" s="17">
        <f>Électricité!P2327</f>
        <v>0</v>
      </c>
      <c r="D5242" s="17">
        <f>Électricité!S2327</f>
        <v>0</v>
      </c>
      <c r="E5242" s="24" t="str">
        <f t="shared" si="167"/>
        <v>04/07/2019 07:00:00 AM</v>
      </c>
      <c r="F5242" s="23" t="str">
        <f t="shared" si="166"/>
        <v>Apr</v>
      </c>
    </row>
    <row r="5243" spans="1:6" x14ac:dyDescent="0.4">
      <c r="A5243" s="19">
        <f>Électricité!N2328</f>
        <v>43562</v>
      </c>
      <c r="B5243" s="18">
        <f>Électricité!O2328</f>
        <v>0.33333333333333337</v>
      </c>
      <c r="C5243" s="17">
        <f>Électricité!P2328</f>
        <v>0</v>
      </c>
      <c r="D5243" s="17">
        <f>Électricité!S2328</f>
        <v>0</v>
      </c>
      <c r="E5243" s="24" t="str">
        <f t="shared" si="167"/>
        <v>04/07/2019 08:00:00 AM</v>
      </c>
      <c r="F5243" s="23" t="str">
        <f t="shared" si="166"/>
        <v>Apr</v>
      </c>
    </row>
    <row r="5244" spans="1:6" x14ac:dyDescent="0.4">
      <c r="A5244" s="19">
        <f>Électricité!N2329</f>
        <v>43562</v>
      </c>
      <c r="B5244" s="18">
        <f>Électricité!O2329</f>
        <v>0.375</v>
      </c>
      <c r="C5244" s="17">
        <f>Électricité!P2329</f>
        <v>0</v>
      </c>
      <c r="D5244" s="17">
        <f>Électricité!S2329</f>
        <v>0</v>
      </c>
      <c r="E5244" s="24" t="str">
        <f t="shared" si="167"/>
        <v>04/07/2019 09:00:00 AM</v>
      </c>
      <c r="F5244" s="23" t="str">
        <f t="shared" si="166"/>
        <v>Apr</v>
      </c>
    </row>
    <row r="5245" spans="1:6" x14ac:dyDescent="0.4">
      <c r="A5245" s="19">
        <f>Électricité!N2330</f>
        <v>43562</v>
      </c>
      <c r="B5245" s="18">
        <f>Électricité!O2330</f>
        <v>0.41666666666666669</v>
      </c>
      <c r="C5245" s="17">
        <f>Électricité!P2330</f>
        <v>0</v>
      </c>
      <c r="D5245" s="17">
        <f>Électricité!S2330</f>
        <v>0</v>
      </c>
      <c r="E5245" s="24" t="str">
        <f t="shared" si="167"/>
        <v>04/07/2019 10:00:00 AM</v>
      </c>
      <c r="F5245" s="23" t="str">
        <f t="shared" si="166"/>
        <v>Apr</v>
      </c>
    </row>
    <row r="5246" spans="1:6" x14ac:dyDescent="0.4">
      <c r="A5246" s="19">
        <f>Électricité!N2331</f>
        <v>43562</v>
      </c>
      <c r="B5246" s="18">
        <f>Électricité!O2331</f>
        <v>0.45833333333333337</v>
      </c>
      <c r="C5246" s="17">
        <f>Électricité!P2331</f>
        <v>0</v>
      </c>
      <c r="D5246" s="17">
        <f>Électricité!S2331</f>
        <v>0</v>
      </c>
      <c r="E5246" s="24" t="str">
        <f t="shared" si="167"/>
        <v>04/07/2019 11:00:00 AM</v>
      </c>
      <c r="F5246" s="23" t="str">
        <f t="shared" si="166"/>
        <v>Apr</v>
      </c>
    </row>
    <row r="5247" spans="1:6" x14ac:dyDescent="0.4">
      <c r="A5247" s="19">
        <f>Électricité!N2332</f>
        <v>43562</v>
      </c>
      <c r="B5247" s="18">
        <f>Électricité!O2332</f>
        <v>0.50000000000000011</v>
      </c>
      <c r="C5247" s="17">
        <f>Électricité!P2332</f>
        <v>0</v>
      </c>
      <c r="D5247" s="17">
        <f>Électricité!S2332</f>
        <v>0</v>
      </c>
      <c r="E5247" s="24" t="str">
        <f t="shared" si="167"/>
        <v>04/07/2019 12:00:00 PM</v>
      </c>
      <c r="F5247" s="23" t="str">
        <f t="shared" si="166"/>
        <v>Apr</v>
      </c>
    </row>
    <row r="5248" spans="1:6" x14ac:dyDescent="0.4">
      <c r="A5248" s="19">
        <f>Électricité!N2333</f>
        <v>43562</v>
      </c>
      <c r="B5248" s="18">
        <f>Électricité!O2333</f>
        <v>0.54166666666666674</v>
      </c>
      <c r="C5248" s="17">
        <f>Électricité!P2333</f>
        <v>0</v>
      </c>
      <c r="D5248" s="17">
        <f>Électricité!S2333</f>
        <v>0</v>
      </c>
      <c r="E5248" s="24" t="str">
        <f t="shared" si="167"/>
        <v>04/07/2019 01:00:00 PM</v>
      </c>
      <c r="F5248" s="23" t="str">
        <f t="shared" si="166"/>
        <v>Apr</v>
      </c>
    </row>
    <row r="5249" spans="1:6" x14ac:dyDescent="0.4">
      <c r="A5249" s="19">
        <f>Électricité!N2334</f>
        <v>43562</v>
      </c>
      <c r="B5249" s="18">
        <f>Électricité!O2334</f>
        <v>0.58333333333333337</v>
      </c>
      <c r="C5249" s="17">
        <f>Électricité!P2334</f>
        <v>0</v>
      </c>
      <c r="D5249" s="17">
        <f>Électricité!S2334</f>
        <v>0</v>
      </c>
      <c r="E5249" s="24" t="str">
        <f t="shared" si="167"/>
        <v>04/07/2019 02:00:00 PM</v>
      </c>
      <c r="F5249" s="23" t="str">
        <f t="shared" si="166"/>
        <v>Apr</v>
      </c>
    </row>
    <row r="5250" spans="1:6" x14ac:dyDescent="0.4">
      <c r="A5250" s="19">
        <f>Électricité!N2335</f>
        <v>43562</v>
      </c>
      <c r="B5250" s="18">
        <f>Électricité!O2335</f>
        <v>0.62500000000000011</v>
      </c>
      <c r="C5250" s="17">
        <f>Électricité!P2335</f>
        <v>0</v>
      </c>
      <c r="D5250" s="17">
        <f>Électricité!S2335</f>
        <v>0</v>
      </c>
      <c r="E5250" s="24" t="str">
        <f t="shared" si="167"/>
        <v>04/07/2019 03:00:00 PM</v>
      </c>
      <c r="F5250" s="23" t="str">
        <f t="shared" si="166"/>
        <v>Apr</v>
      </c>
    </row>
    <row r="5251" spans="1:6" x14ac:dyDescent="0.4">
      <c r="A5251" s="19">
        <f>Électricité!N2336</f>
        <v>43562</v>
      </c>
      <c r="B5251" s="18">
        <f>Électricité!O2336</f>
        <v>0.66666666666666674</v>
      </c>
      <c r="C5251" s="17">
        <f>Électricité!P2336</f>
        <v>0</v>
      </c>
      <c r="D5251" s="17">
        <f>Électricité!S2336</f>
        <v>0</v>
      </c>
      <c r="E5251" s="24" t="str">
        <f t="shared" si="167"/>
        <v>04/07/2019 04:00:00 PM</v>
      </c>
      <c r="F5251" s="23" t="str">
        <f t="shared" ref="F5251:F5314" si="168">TEXT(A5251,"mmm")</f>
        <v>Apr</v>
      </c>
    </row>
    <row r="5252" spans="1:6" x14ac:dyDescent="0.4">
      <c r="A5252" s="19">
        <f>Électricité!N2337</f>
        <v>43562</v>
      </c>
      <c r="B5252" s="18">
        <f>Électricité!O2337</f>
        <v>0.70833333333333337</v>
      </c>
      <c r="C5252" s="17">
        <f>Électricité!P2337</f>
        <v>0</v>
      </c>
      <c r="D5252" s="17">
        <f>Électricité!S2337</f>
        <v>0</v>
      </c>
      <c r="E5252" s="24" t="str">
        <f t="shared" si="167"/>
        <v>04/07/2019 05:00:00 PM</v>
      </c>
      <c r="F5252" s="23" t="str">
        <f t="shared" si="168"/>
        <v>Apr</v>
      </c>
    </row>
    <row r="5253" spans="1:6" x14ac:dyDescent="0.4">
      <c r="A5253" s="19">
        <f>Électricité!N2338</f>
        <v>43562</v>
      </c>
      <c r="B5253" s="18">
        <f>Électricité!O2338</f>
        <v>0.75000000000000011</v>
      </c>
      <c r="C5253" s="17">
        <f>Électricité!P2338</f>
        <v>0</v>
      </c>
      <c r="D5253" s="17">
        <f>Électricité!S2338</f>
        <v>0</v>
      </c>
      <c r="E5253" s="24" t="str">
        <f t="shared" si="167"/>
        <v>04/07/2019 06:00:00 PM</v>
      </c>
      <c r="F5253" s="23" t="str">
        <f t="shared" si="168"/>
        <v>Apr</v>
      </c>
    </row>
    <row r="5254" spans="1:6" x14ac:dyDescent="0.4">
      <c r="A5254" s="19">
        <f>Électricité!N2339</f>
        <v>43562</v>
      </c>
      <c r="B5254" s="18">
        <f>Électricité!O2339</f>
        <v>0.79166666666666674</v>
      </c>
      <c r="C5254" s="17">
        <f>Électricité!P2339</f>
        <v>0</v>
      </c>
      <c r="D5254" s="17">
        <f>Électricité!S2339</f>
        <v>0</v>
      </c>
      <c r="E5254" s="24" t="str">
        <f t="shared" si="167"/>
        <v>04/07/2019 07:00:00 PM</v>
      </c>
      <c r="F5254" s="23" t="str">
        <f t="shared" si="168"/>
        <v>Apr</v>
      </c>
    </row>
    <row r="5255" spans="1:6" x14ac:dyDescent="0.4">
      <c r="A5255" s="19">
        <f>Électricité!N2340</f>
        <v>43562</v>
      </c>
      <c r="B5255" s="18">
        <f>Électricité!O2340</f>
        <v>0.83333333333333337</v>
      </c>
      <c r="C5255" s="17">
        <f>Électricité!P2340</f>
        <v>0</v>
      </c>
      <c r="D5255" s="17">
        <f>Électricité!S2340</f>
        <v>0</v>
      </c>
      <c r="E5255" s="24" t="str">
        <f t="shared" si="167"/>
        <v>04/07/2019 08:00:00 PM</v>
      </c>
      <c r="F5255" s="23" t="str">
        <f t="shared" si="168"/>
        <v>Apr</v>
      </c>
    </row>
    <row r="5256" spans="1:6" x14ac:dyDescent="0.4">
      <c r="A5256" s="19">
        <f>Électricité!N2341</f>
        <v>43562</v>
      </c>
      <c r="B5256" s="18">
        <f>Électricité!O2341</f>
        <v>0.87500000000000011</v>
      </c>
      <c r="C5256" s="17">
        <f>Électricité!P2341</f>
        <v>0</v>
      </c>
      <c r="D5256" s="17">
        <f>Électricité!S2341</f>
        <v>0</v>
      </c>
      <c r="E5256" s="24" t="str">
        <f t="shared" si="167"/>
        <v>04/07/2019 09:00:00 PM</v>
      </c>
      <c r="F5256" s="23" t="str">
        <f t="shared" si="168"/>
        <v>Apr</v>
      </c>
    </row>
    <row r="5257" spans="1:6" x14ac:dyDescent="0.4">
      <c r="A5257" s="19">
        <f>Électricité!N2342</f>
        <v>43562</v>
      </c>
      <c r="B5257" s="18">
        <f>Électricité!O2342</f>
        <v>0.91666666666666674</v>
      </c>
      <c r="C5257" s="17">
        <f>Électricité!P2342</f>
        <v>0</v>
      </c>
      <c r="D5257" s="17">
        <f>Électricité!S2342</f>
        <v>0</v>
      </c>
      <c r="E5257" s="24" t="str">
        <f t="shared" si="167"/>
        <v>04/07/2019 10:00:00 PM</v>
      </c>
      <c r="F5257" s="23" t="str">
        <f t="shared" si="168"/>
        <v>Apr</v>
      </c>
    </row>
    <row r="5258" spans="1:6" x14ac:dyDescent="0.4">
      <c r="A5258" s="19">
        <f>Électricité!N2343</f>
        <v>43562</v>
      </c>
      <c r="B5258" s="18">
        <f>Électricité!O2343</f>
        <v>0.95833333333333337</v>
      </c>
      <c r="C5258" s="17">
        <f>Électricité!P2343</f>
        <v>0</v>
      </c>
      <c r="D5258" s="17">
        <f>Électricité!S2343</f>
        <v>0</v>
      </c>
      <c r="E5258" s="24" t="str">
        <f t="shared" si="167"/>
        <v>04/07/2019 11:00:00 PM</v>
      </c>
      <c r="F5258" s="23" t="str">
        <f t="shared" si="168"/>
        <v>Apr</v>
      </c>
    </row>
    <row r="5259" spans="1:6" x14ac:dyDescent="0.4">
      <c r="A5259" s="19">
        <f>Électricité!N2344</f>
        <v>43563</v>
      </c>
      <c r="B5259" s="18">
        <f>Électricité!O2344</f>
        <v>3.1225022567582528E-17</v>
      </c>
      <c r="C5259" s="17">
        <f>Électricité!P2344</f>
        <v>0</v>
      </c>
      <c r="D5259" s="17">
        <f>Électricité!S2344</f>
        <v>0</v>
      </c>
      <c r="E5259" s="24" t="str">
        <f t="shared" si="167"/>
        <v>04/08/2019 12:00:00 AM</v>
      </c>
      <c r="F5259" s="23" t="str">
        <f t="shared" si="168"/>
        <v>Apr</v>
      </c>
    </row>
    <row r="5260" spans="1:6" x14ac:dyDescent="0.4">
      <c r="A5260" s="19">
        <f>Électricité!N2345</f>
        <v>43563</v>
      </c>
      <c r="B5260" s="18">
        <f>Électricité!O2345</f>
        <v>4.1666666666666699E-2</v>
      </c>
      <c r="C5260" s="17">
        <f>Électricité!P2345</f>
        <v>0</v>
      </c>
      <c r="D5260" s="17">
        <f>Électricité!S2345</f>
        <v>0</v>
      </c>
      <c r="E5260" s="24" t="str">
        <f t="shared" si="167"/>
        <v>04/08/2019 01:00:00 AM</v>
      </c>
      <c r="F5260" s="23" t="str">
        <f t="shared" si="168"/>
        <v>Apr</v>
      </c>
    </row>
    <row r="5261" spans="1:6" x14ac:dyDescent="0.4">
      <c r="A5261" s="19">
        <f>Électricité!N2346</f>
        <v>43563</v>
      </c>
      <c r="B5261" s="18">
        <f>Électricité!O2346</f>
        <v>8.333333333333337E-2</v>
      </c>
      <c r="C5261" s="17">
        <f>Électricité!P2346</f>
        <v>0</v>
      </c>
      <c r="D5261" s="17">
        <f>Électricité!S2346</f>
        <v>0</v>
      </c>
      <c r="E5261" s="24" t="str">
        <f t="shared" si="167"/>
        <v>04/08/2019 02:00:00 AM</v>
      </c>
      <c r="F5261" s="23" t="str">
        <f t="shared" si="168"/>
        <v>Apr</v>
      </c>
    </row>
    <row r="5262" spans="1:6" x14ac:dyDescent="0.4">
      <c r="A5262" s="19">
        <f>Électricité!N2347</f>
        <v>43563</v>
      </c>
      <c r="B5262" s="18">
        <f>Électricité!O2347</f>
        <v>0.12500000000000006</v>
      </c>
      <c r="C5262" s="17">
        <f>Électricité!P2347</f>
        <v>0</v>
      </c>
      <c r="D5262" s="17">
        <f>Électricité!S2347</f>
        <v>0</v>
      </c>
      <c r="E5262" s="24" t="str">
        <f t="shared" si="167"/>
        <v>04/08/2019 03:00:00 AM</v>
      </c>
      <c r="F5262" s="23" t="str">
        <f t="shared" si="168"/>
        <v>Apr</v>
      </c>
    </row>
    <row r="5263" spans="1:6" x14ac:dyDescent="0.4">
      <c r="A5263" s="19">
        <f>Électricité!N2348</f>
        <v>43563</v>
      </c>
      <c r="B5263" s="18">
        <f>Électricité!O2348</f>
        <v>0.16666666666666669</v>
      </c>
      <c r="C5263" s="17">
        <f>Électricité!P2348</f>
        <v>0</v>
      </c>
      <c r="D5263" s="17">
        <f>Électricité!S2348</f>
        <v>0</v>
      </c>
      <c r="E5263" s="24" t="str">
        <f t="shared" si="167"/>
        <v>04/08/2019 04:00:00 AM</v>
      </c>
      <c r="F5263" s="23" t="str">
        <f t="shared" si="168"/>
        <v>Apr</v>
      </c>
    </row>
    <row r="5264" spans="1:6" x14ac:dyDescent="0.4">
      <c r="A5264" s="19">
        <f>Électricité!N2349</f>
        <v>43563</v>
      </c>
      <c r="B5264" s="18">
        <f>Électricité!O2349</f>
        <v>0.20833333333333337</v>
      </c>
      <c r="C5264" s="17">
        <f>Électricité!P2349</f>
        <v>0</v>
      </c>
      <c r="D5264" s="17">
        <f>Électricité!S2349</f>
        <v>0</v>
      </c>
      <c r="E5264" s="24" t="str">
        <f t="shared" si="167"/>
        <v>04/08/2019 05:00:00 AM</v>
      </c>
      <c r="F5264" s="23" t="str">
        <f t="shared" si="168"/>
        <v>Apr</v>
      </c>
    </row>
    <row r="5265" spans="1:6" x14ac:dyDescent="0.4">
      <c r="A5265" s="19">
        <f>Électricité!N2350</f>
        <v>43563</v>
      </c>
      <c r="B5265" s="18">
        <f>Électricité!O2350</f>
        <v>0.25</v>
      </c>
      <c r="C5265" s="17">
        <f>Électricité!P2350</f>
        <v>0</v>
      </c>
      <c r="D5265" s="17">
        <f>Électricité!S2350</f>
        <v>0</v>
      </c>
      <c r="E5265" s="24" t="str">
        <f t="shared" si="167"/>
        <v>04/08/2019 06:00:00 AM</v>
      </c>
      <c r="F5265" s="23" t="str">
        <f t="shared" si="168"/>
        <v>Apr</v>
      </c>
    </row>
    <row r="5266" spans="1:6" x14ac:dyDescent="0.4">
      <c r="A5266" s="19">
        <f>Électricité!N2351</f>
        <v>43563</v>
      </c>
      <c r="B5266" s="18">
        <f>Électricité!O2351</f>
        <v>0.29166666666666669</v>
      </c>
      <c r="C5266" s="17">
        <f>Électricité!P2351</f>
        <v>0</v>
      </c>
      <c r="D5266" s="17">
        <f>Électricité!S2351</f>
        <v>0</v>
      </c>
      <c r="E5266" s="24" t="str">
        <f t="shared" si="167"/>
        <v>04/08/2019 07:00:00 AM</v>
      </c>
      <c r="F5266" s="23" t="str">
        <f t="shared" si="168"/>
        <v>Apr</v>
      </c>
    </row>
    <row r="5267" spans="1:6" x14ac:dyDescent="0.4">
      <c r="A5267" s="19">
        <f>Électricité!N2352</f>
        <v>43563</v>
      </c>
      <c r="B5267" s="18">
        <f>Électricité!O2352</f>
        <v>0.33333333333333337</v>
      </c>
      <c r="C5267" s="17">
        <f>Électricité!P2352</f>
        <v>0</v>
      </c>
      <c r="D5267" s="17">
        <f>Électricité!S2352</f>
        <v>0</v>
      </c>
      <c r="E5267" s="24" t="str">
        <f t="shared" si="167"/>
        <v>04/08/2019 08:00:00 AM</v>
      </c>
      <c r="F5267" s="23" t="str">
        <f t="shared" si="168"/>
        <v>Apr</v>
      </c>
    </row>
    <row r="5268" spans="1:6" x14ac:dyDescent="0.4">
      <c r="A5268" s="19">
        <f>Électricité!N2353</f>
        <v>43563</v>
      </c>
      <c r="B5268" s="18">
        <f>Électricité!O2353</f>
        <v>0.375</v>
      </c>
      <c r="C5268" s="17">
        <f>Électricité!P2353</f>
        <v>0</v>
      </c>
      <c r="D5268" s="17">
        <f>Électricité!S2353</f>
        <v>0</v>
      </c>
      <c r="E5268" s="24" t="str">
        <f t="shared" si="167"/>
        <v>04/08/2019 09:00:00 AM</v>
      </c>
      <c r="F5268" s="23" t="str">
        <f t="shared" si="168"/>
        <v>Apr</v>
      </c>
    </row>
    <row r="5269" spans="1:6" x14ac:dyDescent="0.4">
      <c r="A5269" s="19">
        <f>Électricité!N2354</f>
        <v>43563</v>
      </c>
      <c r="B5269" s="18">
        <f>Électricité!O2354</f>
        <v>0.41666666666666669</v>
      </c>
      <c r="C5269" s="17">
        <f>Électricité!P2354</f>
        <v>0</v>
      </c>
      <c r="D5269" s="17">
        <f>Électricité!S2354</f>
        <v>0</v>
      </c>
      <c r="E5269" s="24" t="str">
        <f t="shared" si="167"/>
        <v>04/08/2019 10:00:00 AM</v>
      </c>
      <c r="F5269" s="23" t="str">
        <f t="shared" si="168"/>
        <v>Apr</v>
      </c>
    </row>
    <row r="5270" spans="1:6" x14ac:dyDescent="0.4">
      <c r="A5270" s="19">
        <f>Électricité!N2355</f>
        <v>43563</v>
      </c>
      <c r="B5270" s="18">
        <f>Électricité!O2355</f>
        <v>0.45833333333333337</v>
      </c>
      <c r="C5270" s="17">
        <f>Électricité!P2355</f>
        <v>0</v>
      </c>
      <c r="D5270" s="17">
        <f>Électricité!S2355</f>
        <v>0</v>
      </c>
      <c r="E5270" s="24" t="str">
        <f t="shared" si="167"/>
        <v>04/08/2019 11:00:00 AM</v>
      </c>
      <c r="F5270" s="23" t="str">
        <f t="shared" si="168"/>
        <v>Apr</v>
      </c>
    </row>
    <row r="5271" spans="1:6" x14ac:dyDescent="0.4">
      <c r="A5271" s="19">
        <f>Électricité!N2356</f>
        <v>43563</v>
      </c>
      <c r="B5271" s="18">
        <f>Électricité!O2356</f>
        <v>0.50000000000000011</v>
      </c>
      <c r="C5271" s="17">
        <f>Électricité!P2356</f>
        <v>0</v>
      </c>
      <c r="D5271" s="17">
        <f>Électricité!S2356</f>
        <v>0</v>
      </c>
      <c r="E5271" s="24" t="str">
        <f t="shared" si="167"/>
        <v>04/08/2019 12:00:00 PM</v>
      </c>
      <c r="F5271" s="23" t="str">
        <f t="shared" si="168"/>
        <v>Apr</v>
      </c>
    </row>
    <row r="5272" spans="1:6" x14ac:dyDescent="0.4">
      <c r="A5272" s="19">
        <f>Électricité!N2357</f>
        <v>43563</v>
      </c>
      <c r="B5272" s="18">
        <f>Électricité!O2357</f>
        <v>0.54166666666666674</v>
      </c>
      <c r="C5272" s="17">
        <f>Électricité!P2357</f>
        <v>0</v>
      </c>
      <c r="D5272" s="17">
        <f>Électricité!S2357</f>
        <v>0</v>
      </c>
      <c r="E5272" s="24" t="str">
        <f t="shared" si="167"/>
        <v>04/08/2019 01:00:00 PM</v>
      </c>
      <c r="F5272" s="23" t="str">
        <f t="shared" si="168"/>
        <v>Apr</v>
      </c>
    </row>
    <row r="5273" spans="1:6" x14ac:dyDescent="0.4">
      <c r="A5273" s="19">
        <f>Électricité!N2358</f>
        <v>43563</v>
      </c>
      <c r="B5273" s="18">
        <f>Électricité!O2358</f>
        <v>0.58333333333333337</v>
      </c>
      <c r="C5273" s="17">
        <f>Électricité!P2358</f>
        <v>0</v>
      </c>
      <c r="D5273" s="17">
        <f>Électricité!S2358</f>
        <v>0</v>
      </c>
      <c r="E5273" s="24" t="str">
        <f t="shared" si="167"/>
        <v>04/08/2019 02:00:00 PM</v>
      </c>
      <c r="F5273" s="23" t="str">
        <f t="shared" si="168"/>
        <v>Apr</v>
      </c>
    </row>
    <row r="5274" spans="1:6" x14ac:dyDescent="0.4">
      <c r="A5274" s="19">
        <f>Électricité!N2359</f>
        <v>43563</v>
      </c>
      <c r="B5274" s="18">
        <f>Électricité!O2359</f>
        <v>0.62500000000000011</v>
      </c>
      <c r="C5274" s="17">
        <f>Électricité!P2359</f>
        <v>0</v>
      </c>
      <c r="D5274" s="17">
        <f>Électricité!S2359</f>
        <v>0</v>
      </c>
      <c r="E5274" s="24" t="str">
        <f t="shared" si="167"/>
        <v>04/08/2019 03:00:00 PM</v>
      </c>
      <c r="F5274" s="23" t="str">
        <f t="shared" si="168"/>
        <v>Apr</v>
      </c>
    </row>
    <row r="5275" spans="1:6" x14ac:dyDescent="0.4">
      <c r="A5275" s="19">
        <f>Électricité!N2360</f>
        <v>43563</v>
      </c>
      <c r="B5275" s="18">
        <f>Électricité!O2360</f>
        <v>0.66666666666666674</v>
      </c>
      <c r="C5275" s="17">
        <f>Électricité!P2360</f>
        <v>0</v>
      </c>
      <c r="D5275" s="17">
        <f>Électricité!S2360</f>
        <v>0</v>
      </c>
      <c r="E5275" s="24" t="str">
        <f t="shared" si="167"/>
        <v>04/08/2019 04:00:00 PM</v>
      </c>
      <c r="F5275" s="23" t="str">
        <f t="shared" si="168"/>
        <v>Apr</v>
      </c>
    </row>
    <row r="5276" spans="1:6" x14ac:dyDescent="0.4">
      <c r="A5276" s="19">
        <f>Électricité!N2361</f>
        <v>43563</v>
      </c>
      <c r="B5276" s="18">
        <f>Électricité!O2361</f>
        <v>0.70833333333333337</v>
      </c>
      <c r="C5276" s="17">
        <f>Électricité!P2361</f>
        <v>0</v>
      </c>
      <c r="D5276" s="17">
        <f>Électricité!S2361</f>
        <v>0</v>
      </c>
      <c r="E5276" s="24" t="str">
        <f t="shared" si="167"/>
        <v>04/08/2019 05:00:00 PM</v>
      </c>
      <c r="F5276" s="23" t="str">
        <f t="shared" si="168"/>
        <v>Apr</v>
      </c>
    </row>
    <row r="5277" spans="1:6" x14ac:dyDescent="0.4">
      <c r="A5277" s="19">
        <f>Électricité!N2362</f>
        <v>43563</v>
      </c>
      <c r="B5277" s="18">
        <f>Électricité!O2362</f>
        <v>0.75000000000000011</v>
      </c>
      <c r="C5277" s="17">
        <f>Électricité!P2362</f>
        <v>0</v>
      </c>
      <c r="D5277" s="17">
        <f>Électricité!S2362</f>
        <v>0</v>
      </c>
      <c r="E5277" s="24" t="str">
        <f t="shared" si="167"/>
        <v>04/08/2019 06:00:00 PM</v>
      </c>
      <c r="F5277" s="23" t="str">
        <f t="shared" si="168"/>
        <v>Apr</v>
      </c>
    </row>
    <row r="5278" spans="1:6" x14ac:dyDescent="0.4">
      <c r="A5278" s="19">
        <f>Électricité!N2363</f>
        <v>43563</v>
      </c>
      <c r="B5278" s="18">
        <f>Électricité!O2363</f>
        <v>0.79166666666666674</v>
      </c>
      <c r="C5278" s="17">
        <f>Électricité!P2363</f>
        <v>0</v>
      </c>
      <c r="D5278" s="17">
        <f>Électricité!S2363</f>
        <v>0</v>
      </c>
      <c r="E5278" s="24" t="str">
        <f t="shared" si="167"/>
        <v>04/08/2019 07:00:00 PM</v>
      </c>
      <c r="F5278" s="23" t="str">
        <f t="shared" si="168"/>
        <v>Apr</v>
      </c>
    </row>
    <row r="5279" spans="1:6" x14ac:dyDescent="0.4">
      <c r="A5279" s="19">
        <f>Électricité!N2364</f>
        <v>43563</v>
      </c>
      <c r="B5279" s="18">
        <f>Électricité!O2364</f>
        <v>0.83333333333333337</v>
      </c>
      <c r="C5279" s="17">
        <f>Électricité!P2364</f>
        <v>0</v>
      </c>
      <c r="D5279" s="17">
        <f>Électricité!S2364</f>
        <v>0</v>
      </c>
      <c r="E5279" s="24" t="str">
        <f t="shared" si="167"/>
        <v>04/08/2019 08:00:00 PM</v>
      </c>
      <c r="F5279" s="23" t="str">
        <f t="shared" si="168"/>
        <v>Apr</v>
      </c>
    </row>
    <row r="5280" spans="1:6" x14ac:dyDescent="0.4">
      <c r="A5280" s="19">
        <f>Électricité!N2365</f>
        <v>43563</v>
      </c>
      <c r="B5280" s="18">
        <f>Électricité!O2365</f>
        <v>0.87500000000000011</v>
      </c>
      <c r="C5280" s="17">
        <f>Électricité!P2365</f>
        <v>0</v>
      </c>
      <c r="D5280" s="17">
        <f>Électricité!S2365</f>
        <v>0</v>
      </c>
      <c r="E5280" s="24" t="str">
        <f t="shared" si="167"/>
        <v>04/08/2019 09:00:00 PM</v>
      </c>
      <c r="F5280" s="23" t="str">
        <f t="shared" si="168"/>
        <v>Apr</v>
      </c>
    </row>
    <row r="5281" spans="1:6" x14ac:dyDescent="0.4">
      <c r="A5281" s="19">
        <f>Électricité!N2366</f>
        <v>43563</v>
      </c>
      <c r="B5281" s="18">
        <f>Électricité!O2366</f>
        <v>0.91666666666666674</v>
      </c>
      <c r="C5281" s="17">
        <f>Électricité!P2366</f>
        <v>0</v>
      </c>
      <c r="D5281" s="17">
        <f>Électricité!S2366</f>
        <v>0</v>
      </c>
      <c r="E5281" s="24" t="str">
        <f t="shared" si="167"/>
        <v>04/08/2019 10:00:00 PM</v>
      </c>
      <c r="F5281" s="23" t="str">
        <f t="shared" si="168"/>
        <v>Apr</v>
      </c>
    </row>
    <row r="5282" spans="1:6" x14ac:dyDescent="0.4">
      <c r="A5282" s="19">
        <f>Électricité!N2367</f>
        <v>43563</v>
      </c>
      <c r="B5282" s="18">
        <f>Électricité!O2367</f>
        <v>0.95833333333333337</v>
      </c>
      <c r="C5282" s="17">
        <f>Électricité!P2367</f>
        <v>0</v>
      </c>
      <c r="D5282" s="17">
        <f>Électricité!S2367</f>
        <v>0</v>
      </c>
      <c r="E5282" s="24" t="str">
        <f t="shared" si="167"/>
        <v>04/08/2019 11:00:00 PM</v>
      </c>
      <c r="F5282" s="23" t="str">
        <f t="shared" si="168"/>
        <v>Apr</v>
      </c>
    </row>
    <row r="5283" spans="1:6" x14ac:dyDescent="0.4">
      <c r="A5283" s="19">
        <f>Électricité!N2368</f>
        <v>43564</v>
      </c>
      <c r="B5283" s="18">
        <f>Électricité!O2368</f>
        <v>3.1225022567582528E-17</v>
      </c>
      <c r="C5283" s="17">
        <f>Électricité!P2368</f>
        <v>0</v>
      </c>
      <c r="D5283" s="17">
        <f>Électricité!S2368</f>
        <v>0</v>
      </c>
      <c r="E5283" s="24" t="str">
        <f t="shared" si="167"/>
        <v>04/09/2019 12:00:00 AM</v>
      </c>
      <c r="F5283" s="23" t="str">
        <f t="shared" si="168"/>
        <v>Apr</v>
      </c>
    </row>
    <row r="5284" spans="1:6" x14ac:dyDescent="0.4">
      <c r="A5284" s="19">
        <f>Électricité!N2369</f>
        <v>43564</v>
      </c>
      <c r="B5284" s="18">
        <f>Électricité!O2369</f>
        <v>4.1666666666666699E-2</v>
      </c>
      <c r="C5284" s="17">
        <f>Électricité!P2369</f>
        <v>0</v>
      </c>
      <c r="D5284" s="17">
        <f>Électricité!S2369</f>
        <v>0</v>
      </c>
      <c r="E5284" s="24" t="str">
        <f t="shared" ref="E5284:E5347" si="169">CONCATENATE(TEXT(A5284,"mm/dd/yyyy")," ",TEXT(B5284,"hh:mm:ss AM/PM"))</f>
        <v>04/09/2019 01:00:00 AM</v>
      </c>
      <c r="F5284" s="23" t="str">
        <f t="shared" si="168"/>
        <v>Apr</v>
      </c>
    </row>
    <row r="5285" spans="1:6" x14ac:dyDescent="0.4">
      <c r="A5285" s="19">
        <f>Électricité!N2370</f>
        <v>43564</v>
      </c>
      <c r="B5285" s="18">
        <f>Électricité!O2370</f>
        <v>8.333333333333337E-2</v>
      </c>
      <c r="C5285" s="17">
        <f>Électricité!P2370</f>
        <v>0</v>
      </c>
      <c r="D5285" s="17">
        <f>Électricité!S2370</f>
        <v>0</v>
      </c>
      <c r="E5285" s="24" t="str">
        <f t="shared" si="169"/>
        <v>04/09/2019 02:00:00 AM</v>
      </c>
      <c r="F5285" s="23" t="str">
        <f t="shared" si="168"/>
        <v>Apr</v>
      </c>
    </row>
    <row r="5286" spans="1:6" x14ac:dyDescent="0.4">
      <c r="A5286" s="19">
        <f>Électricité!N2371</f>
        <v>43564</v>
      </c>
      <c r="B5286" s="18">
        <f>Électricité!O2371</f>
        <v>0.12500000000000006</v>
      </c>
      <c r="C5286" s="17">
        <f>Électricité!P2371</f>
        <v>0</v>
      </c>
      <c r="D5286" s="17">
        <f>Électricité!S2371</f>
        <v>0</v>
      </c>
      <c r="E5286" s="24" t="str">
        <f t="shared" si="169"/>
        <v>04/09/2019 03:00:00 AM</v>
      </c>
      <c r="F5286" s="23" t="str">
        <f t="shared" si="168"/>
        <v>Apr</v>
      </c>
    </row>
    <row r="5287" spans="1:6" x14ac:dyDescent="0.4">
      <c r="A5287" s="19">
        <f>Électricité!N2372</f>
        <v>43564</v>
      </c>
      <c r="B5287" s="18">
        <f>Électricité!O2372</f>
        <v>0.16666666666666669</v>
      </c>
      <c r="C5287" s="17">
        <f>Électricité!P2372</f>
        <v>0</v>
      </c>
      <c r="D5287" s="17">
        <f>Électricité!S2372</f>
        <v>0</v>
      </c>
      <c r="E5287" s="24" t="str">
        <f t="shared" si="169"/>
        <v>04/09/2019 04:00:00 AM</v>
      </c>
      <c r="F5287" s="23" t="str">
        <f t="shared" si="168"/>
        <v>Apr</v>
      </c>
    </row>
    <row r="5288" spans="1:6" x14ac:dyDescent="0.4">
      <c r="A5288" s="19">
        <f>Électricité!N2373</f>
        <v>43564</v>
      </c>
      <c r="B5288" s="18">
        <f>Électricité!O2373</f>
        <v>0.20833333333333337</v>
      </c>
      <c r="C5288" s="17">
        <f>Électricité!P2373</f>
        <v>0</v>
      </c>
      <c r="D5288" s="17">
        <f>Électricité!S2373</f>
        <v>0</v>
      </c>
      <c r="E5288" s="24" t="str">
        <f t="shared" si="169"/>
        <v>04/09/2019 05:00:00 AM</v>
      </c>
      <c r="F5288" s="23" t="str">
        <f t="shared" si="168"/>
        <v>Apr</v>
      </c>
    </row>
    <row r="5289" spans="1:6" x14ac:dyDescent="0.4">
      <c r="A5289" s="19">
        <f>Électricité!N2374</f>
        <v>43564</v>
      </c>
      <c r="B5289" s="18">
        <f>Électricité!O2374</f>
        <v>0.25</v>
      </c>
      <c r="C5289" s="17">
        <f>Électricité!P2374</f>
        <v>0</v>
      </c>
      <c r="D5289" s="17">
        <f>Électricité!S2374</f>
        <v>0</v>
      </c>
      <c r="E5289" s="24" t="str">
        <f t="shared" si="169"/>
        <v>04/09/2019 06:00:00 AM</v>
      </c>
      <c r="F5289" s="23" t="str">
        <f t="shared" si="168"/>
        <v>Apr</v>
      </c>
    </row>
    <row r="5290" spans="1:6" x14ac:dyDescent="0.4">
      <c r="A5290" s="19">
        <f>Électricité!N2375</f>
        <v>43564</v>
      </c>
      <c r="B5290" s="18">
        <f>Électricité!O2375</f>
        <v>0.29166666666666669</v>
      </c>
      <c r="C5290" s="17">
        <f>Électricité!P2375</f>
        <v>0</v>
      </c>
      <c r="D5290" s="17">
        <f>Électricité!S2375</f>
        <v>0</v>
      </c>
      <c r="E5290" s="24" t="str">
        <f t="shared" si="169"/>
        <v>04/09/2019 07:00:00 AM</v>
      </c>
      <c r="F5290" s="23" t="str">
        <f t="shared" si="168"/>
        <v>Apr</v>
      </c>
    </row>
    <row r="5291" spans="1:6" x14ac:dyDescent="0.4">
      <c r="A5291" s="19">
        <f>Électricité!N2376</f>
        <v>43564</v>
      </c>
      <c r="B5291" s="18">
        <f>Électricité!O2376</f>
        <v>0.33333333333333337</v>
      </c>
      <c r="C5291" s="17">
        <f>Électricité!P2376</f>
        <v>0</v>
      </c>
      <c r="D5291" s="17">
        <f>Électricité!S2376</f>
        <v>0</v>
      </c>
      <c r="E5291" s="24" t="str">
        <f t="shared" si="169"/>
        <v>04/09/2019 08:00:00 AM</v>
      </c>
      <c r="F5291" s="23" t="str">
        <f t="shared" si="168"/>
        <v>Apr</v>
      </c>
    </row>
    <row r="5292" spans="1:6" x14ac:dyDescent="0.4">
      <c r="A5292" s="19">
        <f>Électricité!N2377</f>
        <v>43564</v>
      </c>
      <c r="B5292" s="18">
        <f>Électricité!O2377</f>
        <v>0.375</v>
      </c>
      <c r="C5292" s="17">
        <f>Électricité!P2377</f>
        <v>0</v>
      </c>
      <c r="D5292" s="17">
        <f>Électricité!S2377</f>
        <v>0</v>
      </c>
      <c r="E5292" s="24" t="str">
        <f t="shared" si="169"/>
        <v>04/09/2019 09:00:00 AM</v>
      </c>
      <c r="F5292" s="23" t="str">
        <f t="shared" si="168"/>
        <v>Apr</v>
      </c>
    </row>
    <row r="5293" spans="1:6" x14ac:dyDescent="0.4">
      <c r="A5293" s="19">
        <f>Électricité!N2378</f>
        <v>43564</v>
      </c>
      <c r="B5293" s="18">
        <f>Électricité!O2378</f>
        <v>0.41666666666666669</v>
      </c>
      <c r="C5293" s="17">
        <f>Électricité!P2378</f>
        <v>0</v>
      </c>
      <c r="D5293" s="17">
        <f>Électricité!S2378</f>
        <v>0</v>
      </c>
      <c r="E5293" s="24" t="str">
        <f t="shared" si="169"/>
        <v>04/09/2019 10:00:00 AM</v>
      </c>
      <c r="F5293" s="23" t="str">
        <f t="shared" si="168"/>
        <v>Apr</v>
      </c>
    </row>
    <row r="5294" spans="1:6" x14ac:dyDescent="0.4">
      <c r="A5294" s="19">
        <f>Électricité!N2379</f>
        <v>43564</v>
      </c>
      <c r="B5294" s="18">
        <f>Électricité!O2379</f>
        <v>0.45833333333333337</v>
      </c>
      <c r="C5294" s="17">
        <f>Électricité!P2379</f>
        <v>0</v>
      </c>
      <c r="D5294" s="17">
        <f>Électricité!S2379</f>
        <v>0</v>
      </c>
      <c r="E5294" s="24" t="str">
        <f t="shared" si="169"/>
        <v>04/09/2019 11:00:00 AM</v>
      </c>
      <c r="F5294" s="23" t="str">
        <f t="shared" si="168"/>
        <v>Apr</v>
      </c>
    </row>
    <row r="5295" spans="1:6" x14ac:dyDescent="0.4">
      <c r="A5295" s="19">
        <f>Électricité!N2380</f>
        <v>43564</v>
      </c>
      <c r="B5295" s="18">
        <f>Électricité!O2380</f>
        <v>0.50000000000000011</v>
      </c>
      <c r="C5295" s="17">
        <f>Électricité!P2380</f>
        <v>0</v>
      </c>
      <c r="D5295" s="17">
        <f>Électricité!S2380</f>
        <v>0</v>
      </c>
      <c r="E5295" s="24" t="str">
        <f t="shared" si="169"/>
        <v>04/09/2019 12:00:00 PM</v>
      </c>
      <c r="F5295" s="23" t="str">
        <f t="shared" si="168"/>
        <v>Apr</v>
      </c>
    </row>
    <row r="5296" spans="1:6" x14ac:dyDescent="0.4">
      <c r="A5296" s="19">
        <f>Électricité!N2381</f>
        <v>43564</v>
      </c>
      <c r="B5296" s="18">
        <f>Électricité!O2381</f>
        <v>0.54166666666666674</v>
      </c>
      <c r="C5296" s="17">
        <f>Électricité!P2381</f>
        <v>0</v>
      </c>
      <c r="D5296" s="17">
        <f>Électricité!S2381</f>
        <v>0</v>
      </c>
      <c r="E5296" s="24" t="str">
        <f t="shared" si="169"/>
        <v>04/09/2019 01:00:00 PM</v>
      </c>
      <c r="F5296" s="23" t="str">
        <f t="shared" si="168"/>
        <v>Apr</v>
      </c>
    </row>
    <row r="5297" spans="1:6" x14ac:dyDescent="0.4">
      <c r="A5297" s="19">
        <f>Électricité!N2382</f>
        <v>43564</v>
      </c>
      <c r="B5297" s="18">
        <f>Électricité!O2382</f>
        <v>0.58333333333333337</v>
      </c>
      <c r="C5297" s="17">
        <f>Électricité!P2382</f>
        <v>0</v>
      </c>
      <c r="D5297" s="17">
        <f>Électricité!S2382</f>
        <v>0</v>
      </c>
      <c r="E5297" s="24" t="str">
        <f t="shared" si="169"/>
        <v>04/09/2019 02:00:00 PM</v>
      </c>
      <c r="F5297" s="23" t="str">
        <f t="shared" si="168"/>
        <v>Apr</v>
      </c>
    </row>
    <row r="5298" spans="1:6" x14ac:dyDescent="0.4">
      <c r="A5298" s="19">
        <f>Électricité!N2383</f>
        <v>43564</v>
      </c>
      <c r="B5298" s="18">
        <f>Électricité!O2383</f>
        <v>0.62500000000000011</v>
      </c>
      <c r="C5298" s="17">
        <f>Électricité!P2383</f>
        <v>0</v>
      </c>
      <c r="D5298" s="17">
        <f>Électricité!S2383</f>
        <v>0</v>
      </c>
      <c r="E5298" s="24" t="str">
        <f t="shared" si="169"/>
        <v>04/09/2019 03:00:00 PM</v>
      </c>
      <c r="F5298" s="23" t="str">
        <f t="shared" si="168"/>
        <v>Apr</v>
      </c>
    </row>
    <row r="5299" spans="1:6" x14ac:dyDescent="0.4">
      <c r="A5299" s="19">
        <f>Électricité!N2384</f>
        <v>43564</v>
      </c>
      <c r="B5299" s="18">
        <f>Électricité!O2384</f>
        <v>0.66666666666666674</v>
      </c>
      <c r="C5299" s="17">
        <f>Électricité!P2384</f>
        <v>0</v>
      </c>
      <c r="D5299" s="17">
        <f>Électricité!S2384</f>
        <v>0</v>
      </c>
      <c r="E5299" s="24" t="str">
        <f t="shared" si="169"/>
        <v>04/09/2019 04:00:00 PM</v>
      </c>
      <c r="F5299" s="23" t="str">
        <f t="shared" si="168"/>
        <v>Apr</v>
      </c>
    </row>
    <row r="5300" spans="1:6" x14ac:dyDescent="0.4">
      <c r="A5300" s="19">
        <f>Électricité!N2385</f>
        <v>43564</v>
      </c>
      <c r="B5300" s="18">
        <f>Électricité!O2385</f>
        <v>0.70833333333333337</v>
      </c>
      <c r="C5300" s="17">
        <f>Électricité!P2385</f>
        <v>0</v>
      </c>
      <c r="D5300" s="17">
        <f>Électricité!S2385</f>
        <v>0</v>
      </c>
      <c r="E5300" s="24" t="str">
        <f t="shared" si="169"/>
        <v>04/09/2019 05:00:00 PM</v>
      </c>
      <c r="F5300" s="23" t="str">
        <f t="shared" si="168"/>
        <v>Apr</v>
      </c>
    </row>
    <row r="5301" spans="1:6" x14ac:dyDescent="0.4">
      <c r="A5301" s="19">
        <f>Électricité!N2386</f>
        <v>43564</v>
      </c>
      <c r="B5301" s="18">
        <f>Électricité!O2386</f>
        <v>0.75000000000000011</v>
      </c>
      <c r="C5301" s="17">
        <f>Électricité!P2386</f>
        <v>0</v>
      </c>
      <c r="D5301" s="17">
        <f>Électricité!S2386</f>
        <v>0</v>
      </c>
      <c r="E5301" s="24" t="str">
        <f t="shared" si="169"/>
        <v>04/09/2019 06:00:00 PM</v>
      </c>
      <c r="F5301" s="23" t="str">
        <f t="shared" si="168"/>
        <v>Apr</v>
      </c>
    </row>
    <row r="5302" spans="1:6" x14ac:dyDescent="0.4">
      <c r="A5302" s="19">
        <f>Électricité!N2387</f>
        <v>43564</v>
      </c>
      <c r="B5302" s="18">
        <f>Électricité!O2387</f>
        <v>0.79166666666666674</v>
      </c>
      <c r="C5302" s="17">
        <f>Électricité!P2387</f>
        <v>0</v>
      </c>
      <c r="D5302" s="17">
        <f>Électricité!S2387</f>
        <v>0</v>
      </c>
      <c r="E5302" s="24" t="str">
        <f t="shared" si="169"/>
        <v>04/09/2019 07:00:00 PM</v>
      </c>
      <c r="F5302" s="23" t="str">
        <f t="shared" si="168"/>
        <v>Apr</v>
      </c>
    </row>
    <row r="5303" spans="1:6" x14ac:dyDescent="0.4">
      <c r="A5303" s="19">
        <f>Électricité!N2388</f>
        <v>43564</v>
      </c>
      <c r="B5303" s="18">
        <f>Électricité!O2388</f>
        <v>0.83333333333333337</v>
      </c>
      <c r="C5303" s="17">
        <f>Électricité!P2388</f>
        <v>0</v>
      </c>
      <c r="D5303" s="17">
        <f>Électricité!S2388</f>
        <v>0</v>
      </c>
      <c r="E5303" s="24" t="str">
        <f t="shared" si="169"/>
        <v>04/09/2019 08:00:00 PM</v>
      </c>
      <c r="F5303" s="23" t="str">
        <f t="shared" si="168"/>
        <v>Apr</v>
      </c>
    </row>
    <row r="5304" spans="1:6" x14ac:dyDescent="0.4">
      <c r="A5304" s="19">
        <f>Électricité!N2389</f>
        <v>43564</v>
      </c>
      <c r="B5304" s="18">
        <f>Électricité!O2389</f>
        <v>0.87500000000000011</v>
      </c>
      <c r="C5304" s="17">
        <f>Électricité!P2389</f>
        <v>0</v>
      </c>
      <c r="D5304" s="17">
        <f>Électricité!S2389</f>
        <v>0</v>
      </c>
      <c r="E5304" s="24" t="str">
        <f t="shared" si="169"/>
        <v>04/09/2019 09:00:00 PM</v>
      </c>
      <c r="F5304" s="23" t="str">
        <f t="shared" si="168"/>
        <v>Apr</v>
      </c>
    </row>
    <row r="5305" spans="1:6" x14ac:dyDescent="0.4">
      <c r="A5305" s="19">
        <f>Électricité!N2390</f>
        <v>43564</v>
      </c>
      <c r="B5305" s="18">
        <f>Électricité!O2390</f>
        <v>0.91666666666666674</v>
      </c>
      <c r="C5305" s="17">
        <f>Électricité!P2390</f>
        <v>0</v>
      </c>
      <c r="D5305" s="17">
        <f>Électricité!S2390</f>
        <v>0</v>
      </c>
      <c r="E5305" s="24" t="str">
        <f t="shared" si="169"/>
        <v>04/09/2019 10:00:00 PM</v>
      </c>
      <c r="F5305" s="23" t="str">
        <f t="shared" si="168"/>
        <v>Apr</v>
      </c>
    </row>
    <row r="5306" spans="1:6" x14ac:dyDescent="0.4">
      <c r="A5306" s="19">
        <f>Électricité!N2391</f>
        <v>43564</v>
      </c>
      <c r="B5306" s="18">
        <f>Électricité!O2391</f>
        <v>0.95833333333333337</v>
      </c>
      <c r="C5306" s="17">
        <f>Électricité!P2391</f>
        <v>0</v>
      </c>
      <c r="D5306" s="17">
        <f>Électricité!S2391</f>
        <v>0</v>
      </c>
      <c r="E5306" s="24" t="str">
        <f t="shared" si="169"/>
        <v>04/09/2019 11:00:00 PM</v>
      </c>
      <c r="F5306" s="23" t="str">
        <f t="shared" si="168"/>
        <v>Apr</v>
      </c>
    </row>
    <row r="5307" spans="1:6" x14ac:dyDescent="0.4">
      <c r="A5307" s="19">
        <f>Électricité!N2392</f>
        <v>43565</v>
      </c>
      <c r="B5307" s="18">
        <f>Électricité!O2392</f>
        <v>3.1225022567582528E-17</v>
      </c>
      <c r="C5307" s="17">
        <f>Électricité!P2392</f>
        <v>0</v>
      </c>
      <c r="D5307" s="17">
        <f>Électricité!S2392</f>
        <v>0</v>
      </c>
      <c r="E5307" s="24" t="str">
        <f t="shared" si="169"/>
        <v>04/10/2019 12:00:00 AM</v>
      </c>
      <c r="F5307" s="23" t="str">
        <f t="shared" si="168"/>
        <v>Apr</v>
      </c>
    </row>
    <row r="5308" spans="1:6" x14ac:dyDescent="0.4">
      <c r="A5308" s="19">
        <f>Électricité!N2393</f>
        <v>43565</v>
      </c>
      <c r="B5308" s="18">
        <f>Électricité!O2393</f>
        <v>4.1666666666666699E-2</v>
      </c>
      <c r="C5308" s="17">
        <f>Électricité!P2393</f>
        <v>0</v>
      </c>
      <c r="D5308" s="17">
        <f>Électricité!S2393</f>
        <v>0</v>
      </c>
      <c r="E5308" s="24" t="str">
        <f t="shared" si="169"/>
        <v>04/10/2019 01:00:00 AM</v>
      </c>
      <c r="F5308" s="23" t="str">
        <f t="shared" si="168"/>
        <v>Apr</v>
      </c>
    </row>
    <row r="5309" spans="1:6" x14ac:dyDescent="0.4">
      <c r="A5309" s="19">
        <f>Électricité!N2394</f>
        <v>43565</v>
      </c>
      <c r="B5309" s="18">
        <f>Électricité!O2394</f>
        <v>8.333333333333337E-2</v>
      </c>
      <c r="C5309" s="17">
        <f>Électricité!P2394</f>
        <v>0</v>
      </c>
      <c r="D5309" s="17">
        <f>Électricité!S2394</f>
        <v>0</v>
      </c>
      <c r="E5309" s="24" t="str">
        <f t="shared" si="169"/>
        <v>04/10/2019 02:00:00 AM</v>
      </c>
      <c r="F5309" s="23" t="str">
        <f t="shared" si="168"/>
        <v>Apr</v>
      </c>
    </row>
    <row r="5310" spans="1:6" x14ac:dyDescent="0.4">
      <c r="A5310" s="19">
        <f>Électricité!N2395</f>
        <v>43565</v>
      </c>
      <c r="B5310" s="18">
        <f>Électricité!O2395</f>
        <v>0.12500000000000006</v>
      </c>
      <c r="C5310" s="17">
        <f>Électricité!P2395</f>
        <v>0</v>
      </c>
      <c r="D5310" s="17">
        <f>Électricité!S2395</f>
        <v>0</v>
      </c>
      <c r="E5310" s="24" t="str">
        <f t="shared" si="169"/>
        <v>04/10/2019 03:00:00 AM</v>
      </c>
      <c r="F5310" s="23" t="str">
        <f t="shared" si="168"/>
        <v>Apr</v>
      </c>
    </row>
    <row r="5311" spans="1:6" x14ac:dyDescent="0.4">
      <c r="A5311" s="19">
        <f>Électricité!N2396</f>
        <v>43565</v>
      </c>
      <c r="B5311" s="18">
        <f>Électricité!O2396</f>
        <v>0.16666666666666669</v>
      </c>
      <c r="C5311" s="17">
        <f>Électricité!P2396</f>
        <v>0</v>
      </c>
      <c r="D5311" s="17">
        <f>Électricité!S2396</f>
        <v>0</v>
      </c>
      <c r="E5311" s="24" t="str">
        <f t="shared" si="169"/>
        <v>04/10/2019 04:00:00 AM</v>
      </c>
      <c r="F5311" s="23" t="str">
        <f t="shared" si="168"/>
        <v>Apr</v>
      </c>
    </row>
    <row r="5312" spans="1:6" x14ac:dyDescent="0.4">
      <c r="A5312" s="19">
        <f>Électricité!N2397</f>
        <v>43565</v>
      </c>
      <c r="B5312" s="18">
        <f>Électricité!O2397</f>
        <v>0.20833333333333337</v>
      </c>
      <c r="C5312" s="17">
        <f>Électricité!P2397</f>
        <v>0</v>
      </c>
      <c r="D5312" s="17">
        <f>Électricité!S2397</f>
        <v>0</v>
      </c>
      <c r="E5312" s="24" t="str">
        <f t="shared" si="169"/>
        <v>04/10/2019 05:00:00 AM</v>
      </c>
      <c r="F5312" s="23" t="str">
        <f t="shared" si="168"/>
        <v>Apr</v>
      </c>
    </row>
    <row r="5313" spans="1:6" x14ac:dyDescent="0.4">
      <c r="A5313" s="19">
        <f>Électricité!N2398</f>
        <v>43565</v>
      </c>
      <c r="B5313" s="18">
        <f>Électricité!O2398</f>
        <v>0.25</v>
      </c>
      <c r="C5313" s="17">
        <f>Électricité!P2398</f>
        <v>0</v>
      </c>
      <c r="D5313" s="17">
        <f>Électricité!S2398</f>
        <v>0</v>
      </c>
      <c r="E5313" s="24" t="str">
        <f t="shared" si="169"/>
        <v>04/10/2019 06:00:00 AM</v>
      </c>
      <c r="F5313" s="23" t="str">
        <f t="shared" si="168"/>
        <v>Apr</v>
      </c>
    </row>
    <row r="5314" spans="1:6" x14ac:dyDescent="0.4">
      <c r="A5314" s="19">
        <f>Électricité!N2399</f>
        <v>43565</v>
      </c>
      <c r="B5314" s="18">
        <f>Électricité!O2399</f>
        <v>0.29166666666666669</v>
      </c>
      <c r="C5314" s="17">
        <f>Électricité!P2399</f>
        <v>0</v>
      </c>
      <c r="D5314" s="17">
        <f>Électricité!S2399</f>
        <v>0</v>
      </c>
      <c r="E5314" s="24" t="str">
        <f t="shared" si="169"/>
        <v>04/10/2019 07:00:00 AM</v>
      </c>
      <c r="F5314" s="23" t="str">
        <f t="shared" si="168"/>
        <v>Apr</v>
      </c>
    </row>
    <row r="5315" spans="1:6" x14ac:dyDescent="0.4">
      <c r="A5315" s="19">
        <f>Électricité!N2400</f>
        <v>43565</v>
      </c>
      <c r="B5315" s="18">
        <f>Électricité!O2400</f>
        <v>0.33333333333333337</v>
      </c>
      <c r="C5315" s="17">
        <f>Électricité!P2400</f>
        <v>0</v>
      </c>
      <c r="D5315" s="17">
        <f>Électricité!S2400</f>
        <v>0</v>
      </c>
      <c r="E5315" s="24" t="str">
        <f t="shared" si="169"/>
        <v>04/10/2019 08:00:00 AM</v>
      </c>
      <c r="F5315" s="23" t="str">
        <f t="shared" ref="F5315:F5378" si="170">TEXT(A5315,"mmm")</f>
        <v>Apr</v>
      </c>
    </row>
    <row r="5316" spans="1:6" x14ac:dyDescent="0.4">
      <c r="A5316" s="19">
        <f>Électricité!N2401</f>
        <v>43565</v>
      </c>
      <c r="B5316" s="18">
        <f>Électricité!O2401</f>
        <v>0.375</v>
      </c>
      <c r="C5316" s="17">
        <f>Électricité!P2401</f>
        <v>0</v>
      </c>
      <c r="D5316" s="17">
        <f>Électricité!S2401</f>
        <v>0</v>
      </c>
      <c r="E5316" s="24" t="str">
        <f t="shared" si="169"/>
        <v>04/10/2019 09:00:00 AM</v>
      </c>
      <c r="F5316" s="23" t="str">
        <f t="shared" si="170"/>
        <v>Apr</v>
      </c>
    </row>
    <row r="5317" spans="1:6" x14ac:dyDescent="0.4">
      <c r="A5317" s="19">
        <f>Électricité!N2402</f>
        <v>43565</v>
      </c>
      <c r="B5317" s="18">
        <f>Électricité!O2402</f>
        <v>0.41666666666666669</v>
      </c>
      <c r="C5317" s="17">
        <f>Électricité!P2402</f>
        <v>0</v>
      </c>
      <c r="D5317" s="17">
        <f>Électricité!S2402</f>
        <v>0</v>
      </c>
      <c r="E5317" s="24" t="str">
        <f t="shared" si="169"/>
        <v>04/10/2019 10:00:00 AM</v>
      </c>
      <c r="F5317" s="23" t="str">
        <f t="shared" si="170"/>
        <v>Apr</v>
      </c>
    </row>
    <row r="5318" spans="1:6" x14ac:dyDescent="0.4">
      <c r="A5318" s="19">
        <f>Électricité!N2403</f>
        <v>43565</v>
      </c>
      <c r="B5318" s="18">
        <f>Électricité!O2403</f>
        <v>0.45833333333333337</v>
      </c>
      <c r="C5318" s="17">
        <f>Électricité!P2403</f>
        <v>0</v>
      </c>
      <c r="D5318" s="17">
        <f>Électricité!S2403</f>
        <v>0</v>
      </c>
      <c r="E5318" s="24" t="str">
        <f t="shared" si="169"/>
        <v>04/10/2019 11:00:00 AM</v>
      </c>
      <c r="F5318" s="23" t="str">
        <f t="shared" si="170"/>
        <v>Apr</v>
      </c>
    </row>
    <row r="5319" spans="1:6" x14ac:dyDescent="0.4">
      <c r="A5319" s="19">
        <f>Électricité!N2404</f>
        <v>43565</v>
      </c>
      <c r="B5319" s="18">
        <f>Électricité!O2404</f>
        <v>0.50000000000000011</v>
      </c>
      <c r="C5319" s="17">
        <f>Électricité!P2404</f>
        <v>0</v>
      </c>
      <c r="D5319" s="17">
        <f>Électricité!S2404</f>
        <v>0</v>
      </c>
      <c r="E5319" s="24" t="str">
        <f t="shared" si="169"/>
        <v>04/10/2019 12:00:00 PM</v>
      </c>
      <c r="F5319" s="23" t="str">
        <f t="shared" si="170"/>
        <v>Apr</v>
      </c>
    </row>
    <row r="5320" spans="1:6" x14ac:dyDescent="0.4">
      <c r="A5320" s="19">
        <f>Électricité!N2405</f>
        <v>43565</v>
      </c>
      <c r="B5320" s="18">
        <f>Électricité!O2405</f>
        <v>0.54166666666666674</v>
      </c>
      <c r="C5320" s="17">
        <f>Électricité!P2405</f>
        <v>0</v>
      </c>
      <c r="D5320" s="17">
        <f>Électricité!S2405</f>
        <v>0</v>
      </c>
      <c r="E5320" s="24" t="str">
        <f t="shared" si="169"/>
        <v>04/10/2019 01:00:00 PM</v>
      </c>
      <c r="F5320" s="23" t="str">
        <f t="shared" si="170"/>
        <v>Apr</v>
      </c>
    </row>
    <row r="5321" spans="1:6" x14ac:dyDescent="0.4">
      <c r="A5321" s="19">
        <f>Électricité!N2406</f>
        <v>43565</v>
      </c>
      <c r="B5321" s="18">
        <f>Électricité!O2406</f>
        <v>0.58333333333333337</v>
      </c>
      <c r="C5321" s="17">
        <f>Électricité!P2406</f>
        <v>0</v>
      </c>
      <c r="D5321" s="17">
        <f>Électricité!S2406</f>
        <v>0</v>
      </c>
      <c r="E5321" s="24" t="str">
        <f t="shared" si="169"/>
        <v>04/10/2019 02:00:00 PM</v>
      </c>
      <c r="F5321" s="23" t="str">
        <f t="shared" si="170"/>
        <v>Apr</v>
      </c>
    </row>
    <row r="5322" spans="1:6" x14ac:dyDescent="0.4">
      <c r="A5322" s="19">
        <f>Électricité!N2407</f>
        <v>43565</v>
      </c>
      <c r="B5322" s="18">
        <f>Électricité!O2407</f>
        <v>0.62500000000000011</v>
      </c>
      <c r="C5322" s="17">
        <f>Électricité!P2407</f>
        <v>0</v>
      </c>
      <c r="D5322" s="17">
        <f>Électricité!S2407</f>
        <v>0</v>
      </c>
      <c r="E5322" s="24" t="str">
        <f t="shared" si="169"/>
        <v>04/10/2019 03:00:00 PM</v>
      </c>
      <c r="F5322" s="23" t="str">
        <f t="shared" si="170"/>
        <v>Apr</v>
      </c>
    </row>
    <row r="5323" spans="1:6" x14ac:dyDescent="0.4">
      <c r="A5323" s="19">
        <f>Électricité!N2408</f>
        <v>43565</v>
      </c>
      <c r="B5323" s="18">
        <f>Électricité!O2408</f>
        <v>0.66666666666666674</v>
      </c>
      <c r="C5323" s="17">
        <f>Électricité!P2408</f>
        <v>0</v>
      </c>
      <c r="D5323" s="17">
        <f>Électricité!S2408</f>
        <v>0</v>
      </c>
      <c r="E5323" s="24" t="str">
        <f t="shared" si="169"/>
        <v>04/10/2019 04:00:00 PM</v>
      </c>
      <c r="F5323" s="23" t="str">
        <f t="shared" si="170"/>
        <v>Apr</v>
      </c>
    </row>
    <row r="5324" spans="1:6" x14ac:dyDescent="0.4">
      <c r="A5324" s="19">
        <f>Électricité!N2409</f>
        <v>43565</v>
      </c>
      <c r="B5324" s="18">
        <f>Électricité!O2409</f>
        <v>0.70833333333333337</v>
      </c>
      <c r="C5324" s="17">
        <f>Électricité!P2409</f>
        <v>0</v>
      </c>
      <c r="D5324" s="17">
        <f>Électricité!S2409</f>
        <v>0</v>
      </c>
      <c r="E5324" s="24" t="str">
        <f t="shared" si="169"/>
        <v>04/10/2019 05:00:00 PM</v>
      </c>
      <c r="F5324" s="23" t="str">
        <f t="shared" si="170"/>
        <v>Apr</v>
      </c>
    </row>
    <row r="5325" spans="1:6" x14ac:dyDescent="0.4">
      <c r="A5325" s="19">
        <f>Électricité!N2410</f>
        <v>43565</v>
      </c>
      <c r="B5325" s="18">
        <f>Électricité!O2410</f>
        <v>0.75000000000000011</v>
      </c>
      <c r="C5325" s="17">
        <f>Électricité!P2410</f>
        <v>0</v>
      </c>
      <c r="D5325" s="17">
        <f>Électricité!S2410</f>
        <v>0</v>
      </c>
      <c r="E5325" s="24" t="str">
        <f t="shared" si="169"/>
        <v>04/10/2019 06:00:00 PM</v>
      </c>
      <c r="F5325" s="23" t="str">
        <f t="shared" si="170"/>
        <v>Apr</v>
      </c>
    </row>
    <row r="5326" spans="1:6" x14ac:dyDescent="0.4">
      <c r="A5326" s="19">
        <f>Électricité!N2411</f>
        <v>43565</v>
      </c>
      <c r="B5326" s="18">
        <f>Électricité!O2411</f>
        <v>0.79166666666666674</v>
      </c>
      <c r="C5326" s="17">
        <f>Électricité!P2411</f>
        <v>0</v>
      </c>
      <c r="D5326" s="17">
        <f>Électricité!S2411</f>
        <v>0</v>
      </c>
      <c r="E5326" s="24" t="str">
        <f t="shared" si="169"/>
        <v>04/10/2019 07:00:00 PM</v>
      </c>
      <c r="F5326" s="23" t="str">
        <f t="shared" si="170"/>
        <v>Apr</v>
      </c>
    </row>
    <row r="5327" spans="1:6" x14ac:dyDescent="0.4">
      <c r="A5327" s="19">
        <f>Électricité!N2412</f>
        <v>43565</v>
      </c>
      <c r="B5327" s="18">
        <f>Électricité!O2412</f>
        <v>0.83333333333333337</v>
      </c>
      <c r="C5327" s="17">
        <f>Électricité!P2412</f>
        <v>0</v>
      </c>
      <c r="D5327" s="17">
        <f>Électricité!S2412</f>
        <v>0</v>
      </c>
      <c r="E5327" s="24" t="str">
        <f t="shared" si="169"/>
        <v>04/10/2019 08:00:00 PM</v>
      </c>
      <c r="F5327" s="23" t="str">
        <f t="shared" si="170"/>
        <v>Apr</v>
      </c>
    </row>
    <row r="5328" spans="1:6" x14ac:dyDescent="0.4">
      <c r="A5328" s="19">
        <f>Électricité!N2413</f>
        <v>43565</v>
      </c>
      <c r="B5328" s="18">
        <f>Électricité!O2413</f>
        <v>0.87500000000000011</v>
      </c>
      <c r="C5328" s="17">
        <f>Électricité!P2413</f>
        <v>0</v>
      </c>
      <c r="D5328" s="17">
        <f>Électricité!S2413</f>
        <v>0</v>
      </c>
      <c r="E5328" s="24" t="str">
        <f t="shared" si="169"/>
        <v>04/10/2019 09:00:00 PM</v>
      </c>
      <c r="F5328" s="23" t="str">
        <f t="shared" si="170"/>
        <v>Apr</v>
      </c>
    </row>
    <row r="5329" spans="1:6" x14ac:dyDescent="0.4">
      <c r="A5329" s="19">
        <f>Électricité!N2414</f>
        <v>43565</v>
      </c>
      <c r="B5329" s="18">
        <f>Électricité!O2414</f>
        <v>0.91666666666666674</v>
      </c>
      <c r="C5329" s="17">
        <f>Électricité!P2414</f>
        <v>0</v>
      </c>
      <c r="D5329" s="17">
        <f>Électricité!S2414</f>
        <v>0</v>
      </c>
      <c r="E5329" s="24" t="str">
        <f t="shared" si="169"/>
        <v>04/10/2019 10:00:00 PM</v>
      </c>
      <c r="F5329" s="23" t="str">
        <f t="shared" si="170"/>
        <v>Apr</v>
      </c>
    </row>
    <row r="5330" spans="1:6" x14ac:dyDescent="0.4">
      <c r="A5330" s="19">
        <f>Électricité!N2415</f>
        <v>43565</v>
      </c>
      <c r="B5330" s="18">
        <f>Électricité!O2415</f>
        <v>0.95833333333333337</v>
      </c>
      <c r="C5330" s="17">
        <f>Électricité!P2415</f>
        <v>0</v>
      </c>
      <c r="D5330" s="17">
        <f>Électricité!S2415</f>
        <v>0</v>
      </c>
      <c r="E5330" s="24" t="str">
        <f t="shared" si="169"/>
        <v>04/10/2019 11:00:00 PM</v>
      </c>
      <c r="F5330" s="23" t="str">
        <f t="shared" si="170"/>
        <v>Apr</v>
      </c>
    </row>
    <row r="5331" spans="1:6" x14ac:dyDescent="0.4">
      <c r="A5331" s="19">
        <f>Électricité!N2416</f>
        <v>43566</v>
      </c>
      <c r="B5331" s="18">
        <f>Électricité!O2416</f>
        <v>3.1225022567582528E-17</v>
      </c>
      <c r="C5331" s="17">
        <f>Électricité!P2416</f>
        <v>0</v>
      </c>
      <c r="D5331" s="17">
        <f>Électricité!S2416</f>
        <v>0</v>
      </c>
      <c r="E5331" s="24" t="str">
        <f t="shared" si="169"/>
        <v>04/11/2019 12:00:00 AM</v>
      </c>
      <c r="F5331" s="23" t="str">
        <f t="shared" si="170"/>
        <v>Apr</v>
      </c>
    </row>
    <row r="5332" spans="1:6" x14ac:dyDescent="0.4">
      <c r="A5332" s="19">
        <f>Électricité!N2417</f>
        <v>43566</v>
      </c>
      <c r="B5332" s="18">
        <f>Électricité!O2417</f>
        <v>4.1666666666666699E-2</v>
      </c>
      <c r="C5332" s="17">
        <f>Électricité!P2417</f>
        <v>0</v>
      </c>
      <c r="D5332" s="17">
        <f>Électricité!S2417</f>
        <v>0</v>
      </c>
      <c r="E5332" s="24" t="str">
        <f t="shared" si="169"/>
        <v>04/11/2019 01:00:00 AM</v>
      </c>
      <c r="F5332" s="23" t="str">
        <f t="shared" si="170"/>
        <v>Apr</v>
      </c>
    </row>
    <row r="5333" spans="1:6" x14ac:dyDescent="0.4">
      <c r="A5333" s="19">
        <f>Électricité!N2418</f>
        <v>43566</v>
      </c>
      <c r="B5333" s="18">
        <f>Électricité!O2418</f>
        <v>8.333333333333337E-2</v>
      </c>
      <c r="C5333" s="17">
        <f>Électricité!P2418</f>
        <v>0</v>
      </c>
      <c r="D5333" s="17">
        <f>Électricité!S2418</f>
        <v>0</v>
      </c>
      <c r="E5333" s="24" t="str">
        <f t="shared" si="169"/>
        <v>04/11/2019 02:00:00 AM</v>
      </c>
      <c r="F5333" s="23" t="str">
        <f t="shared" si="170"/>
        <v>Apr</v>
      </c>
    </row>
    <row r="5334" spans="1:6" x14ac:dyDescent="0.4">
      <c r="A5334" s="19">
        <f>Électricité!N2419</f>
        <v>43566</v>
      </c>
      <c r="B5334" s="18">
        <f>Électricité!O2419</f>
        <v>0.12500000000000006</v>
      </c>
      <c r="C5334" s="17">
        <f>Électricité!P2419</f>
        <v>0</v>
      </c>
      <c r="D5334" s="17">
        <f>Électricité!S2419</f>
        <v>0</v>
      </c>
      <c r="E5334" s="24" t="str">
        <f t="shared" si="169"/>
        <v>04/11/2019 03:00:00 AM</v>
      </c>
      <c r="F5334" s="23" t="str">
        <f t="shared" si="170"/>
        <v>Apr</v>
      </c>
    </row>
    <row r="5335" spans="1:6" x14ac:dyDescent="0.4">
      <c r="A5335" s="19">
        <f>Électricité!N2420</f>
        <v>43566</v>
      </c>
      <c r="B5335" s="18">
        <f>Électricité!O2420</f>
        <v>0.16666666666666669</v>
      </c>
      <c r="C5335" s="17">
        <f>Électricité!P2420</f>
        <v>0</v>
      </c>
      <c r="D5335" s="17">
        <f>Électricité!S2420</f>
        <v>0</v>
      </c>
      <c r="E5335" s="24" t="str">
        <f t="shared" si="169"/>
        <v>04/11/2019 04:00:00 AM</v>
      </c>
      <c r="F5335" s="23" t="str">
        <f t="shared" si="170"/>
        <v>Apr</v>
      </c>
    </row>
    <row r="5336" spans="1:6" x14ac:dyDescent="0.4">
      <c r="A5336" s="19">
        <f>Électricité!N2421</f>
        <v>43566</v>
      </c>
      <c r="B5336" s="18">
        <f>Électricité!O2421</f>
        <v>0.20833333333333337</v>
      </c>
      <c r="C5336" s="17">
        <f>Électricité!P2421</f>
        <v>0</v>
      </c>
      <c r="D5336" s="17">
        <f>Électricité!S2421</f>
        <v>0</v>
      </c>
      <c r="E5336" s="24" t="str">
        <f t="shared" si="169"/>
        <v>04/11/2019 05:00:00 AM</v>
      </c>
      <c r="F5336" s="23" t="str">
        <f t="shared" si="170"/>
        <v>Apr</v>
      </c>
    </row>
    <row r="5337" spans="1:6" x14ac:dyDescent="0.4">
      <c r="A5337" s="19">
        <f>Électricité!N2422</f>
        <v>43566</v>
      </c>
      <c r="B5337" s="18">
        <f>Électricité!O2422</f>
        <v>0.25</v>
      </c>
      <c r="C5337" s="17">
        <f>Électricité!P2422</f>
        <v>0</v>
      </c>
      <c r="D5337" s="17">
        <f>Électricité!S2422</f>
        <v>0</v>
      </c>
      <c r="E5337" s="24" t="str">
        <f t="shared" si="169"/>
        <v>04/11/2019 06:00:00 AM</v>
      </c>
      <c r="F5337" s="23" t="str">
        <f t="shared" si="170"/>
        <v>Apr</v>
      </c>
    </row>
    <row r="5338" spans="1:6" x14ac:dyDescent="0.4">
      <c r="A5338" s="19">
        <f>Électricité!N2423</f>
        <v>43566</v>
      </c>
      <c r="B5338" s="18">
        <f>Électricité!O2423</f>
        <v>0.29166666666666669</v>
      </c>
      <c r="C5338" s="17">
        <f>Électricité!P2423</f>
        <v>0</v>
      </c>
      <c r="D5338" s="17">
        <f>Électricité!S2423</f>
        <v>0</v>
      </c>
      <c r="E5338" s="24" t="str">
        <f t="shared" si="169"/>
        <v>04/11/2019 07:00:00 AM</v>
      </c>
      <c r="F5338" s="23" t="str">
        <f t="shared" si="170"/>
        <v>Apr</v>
      </c>
    </row>
    <row r="5339" spans="1:6" x14ac:dyDescent="0.4">
      <c r="A5339" s="19">
        <f>Électricité!N2424</f>
        <v>43566</v>
      </c>
      <c r="B5339" s="18">
        <f>Électricité!O2424</f>
        <v>0.33333333333333337</v>
      </c>
      <c r="C5339" s="17">
        <f>Électricité!P2424</f>
        <v>0</v>
      </c>
      <c r="D5339" s="17">
        <f>Électricité!S2424</f>
        <v>0</v>
      </c>
      <c r="E5339" s="24" t="str">
        <f t="shared" si="169"/>
        <v>04/11/2019 08:00:00 AM</v>
      </c>
      <c r="F5339" s="23" t="str">
        <f t="shared" si="170"/>
        <v>Apr</v>
      </c>
    </row>
    <row r="5340" spans="1:6" x14ac:dyDescent="0.4">
      <c r="A5340" s="19">
        <f>Électricité!N2425</f>
        <v>43566</v>
      </c>
      <c r="B5340" s="18">
        <f>Électricité!O2425</f>
        <v>0.375</v>
      </c>
      <c r="C5340" s="17">
        <f>Électricité!P2425</f>
        <v>0</v>
      </c>
      <c r="D5340" s="17">
        <f>Électricité!S2425</f>
        <v>0</v>
      </c>
      <c r="E5340" s="24" t="str">
        <f t="shared" si="169"/>
        <v>04/11/2019 09:00:00 AM</v>
      </c>
      <c r="F5340" s="23" t="str">
        <f t="shared" si="170"/>
        <v>Apr</v>
      </c>
    </row>
    <row r="5341" spans="1:6" x14ac:dyDescent="0.4">
      <c r="A5341" s="19">
        <f>Électricité!N2426</f>
        <v>43566</v>
      </c>
      <c r="B5341" s="18">
        <f>Électricité!O2426</f>
        <v>0.41666666666666669</v>
      </c>
      <c r="C5341" s="17">
        <f>Électricité!P2426</f>
        <v>0</v>
      </c>
      <c r="D5341" s="17">
        <f>Électricité!S2426</f>
        <v>0</v>
      </c>
      <c r="E5341" s="24" t="str">
        <f t="shared" si="169"/>
        <v>04/11/2019 10:00:00 AM</v>
      </c>
      <c r="F5341" s="23" t="str">
        <f t="shared" si="170"/>
        <v>Apr</v>
      </c>
    </row>
    <row r="5342" spans="1:6" x14ac:dyDescent="0.4">
      <c r="A5342" s="19">
        <f>Électricité!N2427</f>
        <v>43566</v>
      </c>
      <c r="B5342" s="18">
        <f>Électricité!O2427</f>
        <v>0.45833333333333337</v>
      </c>
      <c r="C5342" s="17">
        <f>Électricité!P2427</f>
        <v>0</v>
      </c>
      <c r="D5342" s="17">
        <f>Électricité!S2427</f>
        <v>0</v>
      </c>
      <c r="E5342" s="24" t="str">
        <f t="shared" si="169"/>
        <v>04/11/2019 11:00:00 AM</v>
      </c>
      <c r="F5342" s="23" t="str">
        <f t="shared" si="170"/>
        <v>Apr</v>
      </c>
    </row>
    <row r="5343" spans="1:6" x14ac:dyDescent="0.4">
      <c r="A5343" s="19">
        <f>Électricité!N2428</f>
        <v>43566</v>
      </c>
      <c r="B5343" s="18">
        <f>Électricité!O2428</f>
        <v>0.50000000000000011</v>
      </c>
      <c r="C5343" s="17">
        <f>Électricité!P2428</f>
        <v>0</v>
      </c>
      <c r="D5343" s="17">
        <f>Électricité!S2428</f>
        <v>0</v>
      </c>
      <c r="E5343" s="24" t="str">
        <f t="shared" si="169"/>
        <v>04/11/2019 12:00:00 PM</v>
      </c>
      <c r="F5343" s="23" t="str">
        <f t="shared" si="170"/>
        <v>Apr</v>
      </c>
    </row>
    <row r="5344" spans="1:6" x14ac:dyDescent="0.4">
      <c r="A5344" s="19">
        <f>Électricité!N2429</f>
        <v>43566</v>
      </c>
      <c r="B5344" s="18">
        <f>Électricité!O2429</f>
        <v>0.54166666666666674</v>
      </c>
      <c r="C5344" s="17">
        <f>Électricité!P2429</f>
        <v>0</v>
      </c>
      <c r="D5344" s="17">
        <f>Électricité!S2429</f>
        <v>0</v>
      </c>
      <c r="E5344" s="24" t="str">
        <f t="shared" si="169"/>
        <v>04/11/2019 01:00:00 PM</v>
      </c>
      <c r="F5344" s="23" t="str">
        <f t="shared" si="170"/>
        <v>Apr</v>
      </c>
    </row>
    <row r="5345" spans="1:6" x14ac:dyDescent="0.4">
      <c r="A5345" s="19">
        <f>Électricité!N2430</f>
        <v>43566</v>
      </c>
      <c r="B5345" s="18">
        <f>Électricité!O2430</f>
        <v>0.58333333333333337</v>
      </c>
      <c r="C5345" s="17">
        <f>Électricité!P2430</f>
        <v>0</v>
      </c>
      <c r="D5345" s="17">
        <f>Électricité!S2430</f>
        <v>0</v>
      </c>
      <c r="E5345" s="24" t="str">
        <f t="shared" si="169"/>
        <v>04/11/2019 02:00:00 PM</v>
      </c>
      <c r="F5345" s="23" t="str">
        <f t="shared" si="170"/>
        <v>Apr</v>
      </c>
    </row>
    <row r="5346" spans="1:6" x14ac:dyDescent="0.4">
      <c r="A5346" s="19">
        <f>Électricité!N2431</f>
        <v>43566</v>
      </c>
      <c r="B5346" s="18">
        <f>Électricité!O2431</f>
        <v>0.62500000000000011</v>
      </c>
      <c r="C5346" s="17">
        <f>Électricité!P2431</f>
        <v>0</v>
      </c>
      <c r="D5346" s="17">
        <f>Électricité!S2431</f>
        <v>0</v>
      </c>
      <c r="E5346" s="24" t="str">
        <f t="shared" si="169"/>
        <v>04/11/2019 03:00:00 PM</v>
      </c>
      <c r="F5346" s="23" t="str">
        <f t="shared" si="170"/>
        <v>Apr</v>
      </c>
    </row>
    <row r="5347" spans="1:6" x14ac:dyDescent="0.4">
      <c r="A5347" s="19">
        <f>Électricité!N2432</f>
        <v>43566</v>
      </c>
      <c r="B5347" s="18">
        <f>Électricité!O2432</f>
        <v>0.66666666666666674</v>
      </c>
      <c r="C5347" s="17">
        <f>Électricité!P2432</f>
        <v>0</v>
      </c>
      <c r="D5347" s="17">
        <f>Électricité!S2432</f>
        <v>0</v>
      </c>
      <c r="E5347" s="24" t="str">
        <f t="shared" si="169"/>
        <v>04/11/2019 04:00:00 PM</v>
      </c>
      <c r="F5347" s="23" t="str">
        <f t="shared" si="170"/>
        <v>Apr</v>
      </c>
    </row>
    <row r="5348" spans="1:6" x14ac:dyDescent="0.4">
      <c r="A5348" s="19">
        <f>Électricité!N2433</f>
        <v>43566</v>
      </c>
      <c r="B5348" s="18">
        <f>Électricité!O2433</f>
        <v>0.70833333333333337</v>
      </c>
      <c r="C5348" s="17">
        <f>Électricité!P2433</f>
        <v>0</v>
      </c>
      <c r="D5348" s="17">
        <f>Électricité!S2433</f>
        <v>0</v>
      </c>
      <c r="E5348" s="24" t="str">
        <f t="shared" ref="E5348:E5411" si="171">CONCATENATE(TEXT(A5348,"mm/dd/yyyy")," ",TEXT(B5348,"hh:mm:ss AM/PM"))</f>
        <v>04/11/2019 05:00:00 PM</v>
      </c>
      <c r="F5348" s="23" t="str">
        <f t="shared" si="170"/>
        <v>Apr</v>
      </c>
    </row>
    <row r="5349" spans="1:6" x14ac:dyDescent="0.4">
      <c r="A5349" s="19">
        <f>Électricité!N2434</f>
        <v>43566</v>
      </c>
      <c r="B5349" s="18">
        <f>Électricité!O2434</f>
        <v>0.75000000000000011</v>
      </c>
      <c r="C5349" s="17">
        <f>Électricité!P2434</f>
        <v>0</v>
      </c>
      <c r="D5349" s="17">
        <f>Électricité!S2434</f>
        <v>0</v>
      </c>
      <c r="E5349" s="24" t="str">
        <f t="shared" si="171"/>
        <v>04/11/2019 06:00:00 PM</v>
      </c>
      <c r="F5349" s="23" t="str">
        <f t="shared" si="170"/>
        <v>Apr</v>
      </c>
    </row>
    <row r="5350" spans="1:6" x14ac:dyDescent="0.4">
      <c r="A5350" s="19">
        <f>Électricité!N2435</f>
        <v>43566</v>
      </c>
      <c r="B5350" s="18">
        <f>Électricité!O2435</f>
        <v>0.79166666666666674</v>
      </c>
      <c r="C5350" s="17">
        <f>Électricité!P2435</f>
        <v>0</v>
      </c>
      <c r="D5350" s="17">
        <f>Électricité!S2435</f>
        <v>0</v>
      </c>
      <c r="E5350" s="24" t="str">
        <f t="shared" si="171"/>
        <v>04/11/2019 07:00:00 PM</v>
      </c>
      <c r="F5350" s="23" t="str">
        <f t="shared" si="170"/>
        <v>Apr</v>
      </c>
    </row>
    <row r="5351" spans="1:6" x14ac:dyDescent="0.4">
      <c r="A5351" s="19">
        <f>Électricité!N2436</f>
        <v>43566</v>
      </c>
      <c r="B5351" s="18">
        <f>Électricité!O2436</f>
        <v>0.83333333333333337</v>
      </c>
      <c r="C5351" s="17">
        <f>Électricité!P2436</f>
        <v>0</v>
      </c>
      <c r="D5351" s="17">
        <f>Électricité!S2436</f>
        <v>0</v>
      </c>
      <c r="E5351" s="24" t="str">
        <f t="shared" si="171"/>
        <v>04/11/2019 08:00:00 PM</v>
      </c>
      <c r="F5351" s="23" t="str">
        <f t="shared" si="170"/>
        <v>Apr</v>
      </c>
    </row>
    <row r="5352" spans="1:6" x14ac:dyDescent="0.4">
      <c r="A5352" s="19">
        <f>Électricité!N2437</f>
        <v>43566</v>
      </c>
      <c r="B5352" s="18">
        <f>Électricité!O2437</f>
        <v>0.87500000000000011</v>
      </c>
      <c r="C5352" s="17">
        <f>Électricité!P2437</f>
        <v>0</v>
      </c>
      <c r="D5352" s="17">
        <f>Électricité!S2437</f>
        <v>0</v>
      </c>
      <c r="E5352" s="24" t="str">
        <f t="shared" si="171"/>
        <v>04/11/2019 09:00:00 PM</v>
      </c>
      <c r="F5352" s="23" t="str">
        <f t="shared" si="170"/>
        <v>Apr</v>
      </c>
    </row>
    <row r="5353" spans="1:6" x14ac:dyDescent="0.4">
      <c r="A5353" s="19">
        <f>Électricité!N2438</f>
        <v>43566</v>
      </c>
      <c r="B5353" s="18">
        <f>Électricité!O2438</f>
        <v>0.91666666666666674</v>
      </c>
      <c r="C5353" s="17">
        <f>Électricité!P2438</f>
        <v>0</v>
      </c>
      <c r="D5353" s="17">
        <f>Électricité!S2438</f>
        <v>0</v>
      </c>
      <c r="E5353" s="24" t="str">
        <f t="shared" si="171"/>
        <v>04/11/2019 10:00:00 PM</v>
      </c>
      <c r="F5353" s="23" t="str">
        <f t="shared" si="170"/>
        <v>Apr</v>
      </c>
    </row>
    <row r="5354" spans="1:6" x14ac:dyDescent="0.4">
      <c r="A5354" s="19">
        <f>Électricité!N2439</f>
        <v>43566</v>
      </c>
      <c r="B5354" s="18">
        <f>Électricité!O2439</f>
        <v>0.95833333333333337</v>
      </c>
      <c r="C5354" s="17">
        <f>Électricité!P2439</f>
        <v>0</v>
      </c>
      <c r="D5354" s="17">
        <f>Électricité!S2439</f>
        <v>0</v>
      </c>
      <c r="E5354" s="24" t="str">
        <f t="shared" si="171"/>
        <v>04/11/2019 11:00:00 PM</v>
      </c>
      <c r="F5354" s="23" t="str">
        <f t="shared" si="170"/>
        <v>Apr</v>
      </c>
    </row>
    <row r="5355" spans="1:6" x14ac:dyDescent="0.4">
      <c r="A5355" s="19">
        <f>Électricité!N2440</f>
        <v>43567</v>
      </c>
      <c r="B5355" s="18">
        <f>Électricité!O2440</f>
        <v>3.1225022567582528E-17</v>
      </c>
      <c r="C5355" s="17">
        <f>Électricité!P2440</f>
        <v>0</v>
      </c>
      <c r="D5355" s="17">
        <f>Électricité!S2440</f>
        <v>0</v>
      </c>
      <c r="E5355" s="24" t="str">
        <f t="shared" si="171"/>
        <v>04/12/2019 12:00:00 AM</v>
      </c>
      <c r="F5355" s="23" t="str">
        <f t="shared" si="170"/>
        <v>Apr</v>
      </c>
    </row>
    <row r="5356" spans="1:6" x14ac:dyDescent="0.4">
      <c r="A5356" s="19">
        <f>Électricité!N2441</f>
        <v>43567</v>
      </c>
      <c r="B5356" s="18">
        <f>Électricité!O2441</f>
        <v>4.1666666666666699E-2</v>
      </c>
      <c r="C5356" s="17">
        <f>Électricité!P2441</f>
        <v>0</v>
      </c>
      <c r="D5356" s="17">
        <f>Électricité!S2441</f>
        <v>0</v>
      </c>
      <c r="E5356" s="24" t="str">
        <f t="shared" si="171"/>
        <v>04/12/2019 01:00:00 AM</v>
      </c>
      <c r="F5356" s="23" t="str">
        <f t="shared" si="170"/>
        <v>Apr</v>
      </c>
    </row>
    <row r="5357" spans="1:6" x14ac:dyDescent="0.4">
      <c r="A5357" s="19">
        <f>Électricité!N2442</f>
        <v>43567</v>
      </c>
      <c r="B5357" s="18">
        <f>Électricité!O2442</f>
        <v>8.333333333333337E-2</v>
      </c>
      <c r="C5357" s="17">
        <f>Électricité!P2442</f>
        <v>0</v>
      </c>
      <c r="D5357" s="17">
        <f>Électricité!S2442</f>
        <v>0</v>
      </c>
      <c r="E5357" s="24" t="str">
        <f t="shared" si="171"/>
        <v>04/12/2019 02:00:00 AM</v>
      </c>
      <c r="F5357" s="23" t="str">
        <f t="shared" si="170"/>
        <v>Apr</v>
      </c>
    </row>
    <row r="5358" spans="1:6" x14ac:dyDescent="0.4">
      <c r="A5358" s="19">
        <f>Électricité!N2443</f>
        <v>43567</v>
      </c>
      <c r="B5358" s="18">
        <f>Électricité!O2443</f>
        <v>0.12500000000000006</v>
      </c>
      <c r="C5358" s="17">
        <f>Électricité!P2443</f>
        <v>0</v>
      </c>
      <c r="D5358" s="17">
        <f>Électricité!S2443</f>
        <v>0</v>
      </c>
      <c r="E5358" s="24" t="str">
        <f t="shared" si="171"/>
        <v>04/12/2019 03:00:00 AM</v>
      </c>
      <c r="F5358" s="23" t="str">
        <f t="shared" si="170"/>
        <v>Apr</v>
      </c>
    </row>
    <row r="5359" spans="1:6" x14ac:dyDescent="0.4">
      <c r="A5359" s="19">
        <f>Électricité!N2444</f>
        <v>43567</v>
      </c>
      <c r="B5359" s="18">
        <f>Électricité!O2444</f>
        <v>0.16666666666666669</v>
      </c>
      <c r="C5359" s="17">
        <f>Électricité!P2444</f>
        <v>0</v>
      </c>
      <c r="D5359" s="17">
        <f>Électricité!S2444</f>
        <v>0</v>
      </c>
      <c r="E5359" s="24" t="str">
        <f t="shared" si="171"/>
        <v>04/12/2019 04:00:00 AM</v>
      </c>
      <c r="F5359" s="23" t="str">
        <f t="shared" si="170"/>
        <v>Apr</v>
      </c>
    </row>
    <row r="5360" spans="1:6" x14ac:dyDescent="0.4">
      <c r="A5360" s="19">
        <f>Électricité!N2445</f>
        <v>43567</v>
      </c>
      <c r="B5360" s="18">
        <f>Électricité!O2445</f>
        <v>0.20833333333333337</v>
      </c>
      <c r="C5360" s="17">
        <f>Électricité!P2445</f>
        <v>0</v>
      </c>
      <c r="D5360" s="17">
        <f>Électricité!S2445</f>
        <v>0</v>
      </c>
      <c r="E5360" s="24" t="str">
        <f t="shared" si="171"/>
        <v>04/12/2019 05:00:00 AM</v>
      </c>
      <c r="F5360" s="23" t="str">
        <f t="shared" si="170"/>
        <v>Apr</v>
      </c>
    </row>
    <row r="5361" spans="1:6" x14ac:dyDescent="0.4">
      <c r="A5361" s="19">
        <f>Électricité!N2446</f>
        <v>43567</v>
      </c>
      <c r="B5361" s="18">
        <f>Électricité!O2446</f>
        <v>0.25</v>
      </c>
      <c r="C5361" s="17">
        <f>Électricité!P2446</f>
        <v>0</v>
      </c>
      <c r="D5361" s="17">
        <f>Électricité!S2446</f>
        <v>0</v>
      </c>
      <c r="E5361" s="24" t="str">
        <f t="shared" si="171"/>
        <v>04/12/2019 06:00:00 AM</v>
      </c>
      <c r="F5361" s="23" t="str">
        <f t="shared" si="170"/>
        <v>Apr</v>
      </c>
    </row>
    <row r="5362" spans="1:6" x14ac:dyDescent="0.4">
      <c r="A5362" s="19">
        <f>Électricité!N2447</f>
        <v>43567</v>
      </c>
      <c r="B5362" s="18">
        <f>Électricité!O2447</f>
        <v>0.29166666666666669</v>
      </c>
      <c r="C5362" s="17">
        <f>Électricité!P2447</f>
        <v>0</v>
      </c>
      <c r="D5362" s="17">
        <f>Électricité!S2447</f>
        <v>0</v>
      </c>
      <c r="E5362" s="24" t="str">
        <f t="shared" si="171"/>
        <v>04/12/2019 07:00:00 AM</v>
      </c>
      <c r="F5362" s="23" t="str">
        <f t="shared" si="170"/>
        <v>Apr</v>
      </c>
    </row>
    <row r="5363" spans="1:6" x14ac:dyDescent="0.4">
      <c r="A5363" s="19">
        <f>Électricité!N2448</f>
        <v>43567</v>
      </c>
      <c r="B5363" s="18">
        <f>Électricité!O2448</f>
        <v>0.33333333333333337</v>
      </c>
      <c r="C5363" s="17">
        <f>Électricité!P2448</f>
        <v>0</v>
      </c>
      <c r="D5363" s="17">
        <f>Électricité!S2448</f>
        <v>0</v>
      </c>
      <c r="E5363" s="24" t="str">
        <f t="shared" si="171"/>
        <v>04/12/2019 08:00:00 AM</v>
      </c>
      <c r="F5363" s="23" t="str">
        <f t="shared" si="170"/>
        <v>Apr</v>
      </c>
    </row>
    <row r="5364" spans="1:6" x14ac:dyDescent="0.4">
      <c r="A5364" s="19">
        <f>Électricité!N2449</f>
        <v>43567</v>
      </c>
      <c r="B5364" s="18">
        <f>Électricité!O2449</f>
        <v>0.375</v>
      </c>
      <c r="C5364" s="17">
        <f>Électricité!P2449</f>
        <v>0</v>
      </c>
      <c r="D5364" s="17">
        <f>Électricité!S2449</f>
        <v>0</v>
      </c>
      <c r="E5364" s="24" t="str">
        <f t="shared" si="171"/>
        <v>04/12/2019 09:00:00 AM</v>
      </c>
      <c r="F5364" s="23" t="str">
        <f t="shared" si="170"/>
        <v>Apr</v>
      </c>
    </row>
    <row r="5365" spans="1:6" x14ac:dyDescent="0.4">
      <c r="A5365" s="19">
        <f>Électricité!N2450</f>
        <v>43567</v>
      </c>
      <c r="B5365" s="18">
        <f>Électricité!O2450</f>
        <v>0.41666666666666669</v>
      </c>
      <c r="C5365" s="17">
        <f>Électricité!P2450</f>
        <v>0</v>
      </c>
      <c r="D5365" s="17">
        <f>Électricité!S2450</f>
        <v>0</v>
      </c>
      <c r="E5365" s="24" t="str">
        <f t="shared" si="171"/>
        <v>04/12/2019 10:00:00 AM</v>
      </c>
      <c r="F5365" s="23" t="str">
        <f t="shared" si="170"/>
        <v>Apr</v>
      </c>
    </row>
    <row r="5366" spans="1:6" x14ac:dyDescent="0.4">
      <c r="A5366" s="19">
        <f>Électricité!N2451</f>
        <v>43567</v>
      </c>
      <c r="B5366" s="18">
        <f>Électricité!O2451</f>
        <v>0.45833333333333337</v>
      </c>
      <c r="C5366" s="17">
        <f>Électricité!P2451</f>
        <v>0</v>
      </c>
      <c r="D5366" s="17">
        <f>Électricité!S2451</f>
        <v>0</v>
      </c>
      <c r="E5366" s="24" t="str">
        <f t="shared" si="171"/>
        <v>04/12/2019 11:00:00 AM</v>
      </c>
      <c r="F5366" s="23" t="str">
        <f t="shared" si="170"/>
        <v>Apr</v>
      </c>
    </row>
    <row r="5367" spans="1:6" x14ac:dyDescent="0.4">
      <c r="A5367" s="19">
        <f>Électricité!N2452</f>
        <v>43567</v>
      </c>
      <c r="B5367" s="18">
        <f>Électricité!O2452</f>
        <v>0.50000000000000011</v>
      </c>
      <c r="C5367" s="17">
        <f>Électricité!P2452</f>
        <v>0</v>
      </c>
      <c r="D5367" s="17">
        <f>Électricité!S2452</f>
        <v>0</v>
      </c>
      <c r="E5367" s="24" t="str">
        <f t="shared" si="171"/>
        <v>04/12/2019 12:00:00 PM</v>
      </c>
      <c r="F5367" s="23" t="str">
        <f t="shared" si="170"/>
        <v>Apr</v>
      </c>
    </row>
    <row r="5368" spans="1:6" x14ac:dyDescent="0.4">
      <c r="A5368" s="19">
        <f>Électricité!N2453</f>
        <v>43567</v>
      </c>
      <c r="B5368" s="18">
        <f>Électricité!O2453</f>
        <v>0.54166666666666674</v>
      </c>
      <c r="C5368" s="17">
        <f>Électricité!P2453</f>
        <v>0</v>
      </c>
      <c r="D5368" s="17">
        <f>Électricité!S2453</f>
        <v>0</v>
      </c>
      <c r="E5368" s="24" t="str">
        <f t="shared" si="171"/>
        <v>04/12/2019 01:00:00 PM</v>
      </c>
      <c r="F5368" s="23" t="str">
        <f t="shared" si="170"/>
        <v>Apr</v>
      </c>
    </row>
    <row r="5369" spans="1:6" x14ac:dyDescent="0.4">
      <c r="A5369" s="19">
        <f>Électricité!N2454</f>
        <v>43567</v>
      </c>
      <c r="B5369" s="18">
        <f>Électricité!O2454</f>
        <v>0.58333333333333337</v>
      </c>
      <c r="C5369" s="17">
        <f>Électricité!P2454</f>
        <v>0</v>
      </c>
      <c r="D5369" s="17">
        <f>Électricité!S2454</f>
        <v>0</v>
      </c>
      <c r="E5369" s="24" t="str">
        <f t="shared" si="171"/>
        <v>04/12/2019 02:00:00 PM</v>
      </c>
      <c r="F5369" s="23" t="str">
        <f t="shared" si="170"/>
        <v>Apr</v>
      </c>
    </row>
    <row r="5370" spans="1:6" x14ac:dyDescent="0.4">
      <c r="A5370" s="19">
        <f>Électricité!N2455</f>
        <v>43567</v>
      </c>
      <c r="B5370" s="18">
        <f>Électricité!O2455</f>
        <v>0.62500000000000011</v>
      </c>
      <c r="C5370" s="17">
        <f>Électricité!P2455</f>
        <v>0</v>
      </c>
      <c r="D5370" s="17">
        <f>Électricité!S2455</f>
        <v>0</v>
      </c>
      <c r="E5370" s="24" t="str">
        <f t="shared" si="171"/>
        <v>04/12/2019 03:00:00 PM</v>
      </c>
      <c r="F5370" s="23" t="str">
        <f t="shared" si="170"/>
        <v>Apr</v>
      </c>
    </row>
    <row r="5371" spans="1:6" x14ac:dyDescent="0.4">
      <c r="A5371" s="19">
        <f>Électricité!N2456</f>
        <v>43567</v>
      </c>
      <c r="B5371" s="18">
        <f>Électricité!O2456</f>
        <v>0.66666666666666674</v>
      </c>
      <c r="C5371" s="17">
        <f>Électricité!P2456</f>
        <v>0</v>
      </c>
      <c r="D5371" s="17">
        <f>Électricité!S2456</f>
        <v>0</v>
      </c>
      <c r="E5371" s="24" t="str">
        <f t="shared" si="171"/>
        <v>04/12/2019 04:00:00 PM</v>
      </c>
      <c r="F5371" s="23" t="str">
        <f t="shared" si="170"/>
        <v>Apr</v>
      </c>
    </row>
    <row r="5372" spans="1:6" x14ac:dyDescent="0.4">
      <c r="A5372" s="19">
        <f>Électricité!N2457</f>
        <v>43567</v>
      </c>
      <c r="B5372" s="18">
        <f>Électricité!O2457</f>
        <v>0.70833333333333337</v>
      </c>
      <c r="C5372" s="17">
        <f>Électricité!P2457</f>
        <v>0</v>
      </c>
      <c r="D5372" s="17">
        <f>Électricité!S2457</f>
        <v>0</v>
      </c>
      <c r="E5372" s="24" t="str">
        <f t="shared" si="171"/>
        <v>04/12/2019 05:00:00 PM</v>
      </c>
      <c r="F5372" s="23" t="str">
        <f t="shared" si="170"/>
        <v>Apr</v>
      </c>
    </row>
    <row r="5373" spans="1:6" x14ac:dyDescent="0.4">
      <c r="A5373" s="19">
        <f>Électricité!N2458</f>
        <v>43567</v>
      </c>
      <c r="B5373" s="18">
        <f>Électricité!O2458</f>
        <v>0.75000000000000011</v>
      </c>
      <c r="C5373" s="17">
        <f>Électricité!P2458</f>
        <v>0</v>
      </c>
      <c r="D5373" s="17">
        <f>Électricité!S2458</f>
        <v>0</v>
      </c>
      <c r="E5373" s="24" t="str">
        <f t="shared" si="171"/>
        <v>04/12/2019 06:00:00 PM</v>
      </c>
      <c r="F5373" s="23" t="str">
        <f t="shared" si="170"/>
        <v>Apr</v>
      </c>
    </row>
    <row r="5374" spans="1:6" x14ac:dyDescent="0.4">
      <c r="A5374" s="19">
        <f>Électricité!N2459</f>
        <v>43567</v>
      </c>
      <c r="B5374" s="18">
        <f>Électricité!O2459</f>
        <v>0.79166666666666674</v>
      </c>
      <c r="C5374" s="17">
        <f>Électricité!P2459</f>
        <v>0</v>
      </c>
      <c r="D5374" s="17">
        <f>Électricité!S2459</f>
        <v>0</v>
      </c>
      <c r="E5374" s="24" t="str">
        <f t="shared" si="171"/>
        <v>04/12/2019 07:00:00 PM</v>
      </c>
      <c r="F5374" s="23" t="str">
        <f t="shared" si="170"/>
        <v>Apr</v>
      </c>
    </row>
    <row r="5375" spans="1:6" x14ac:dyDescent="0.4">
      <c r="A5375" s="19">
        <f>Électricité!N2460</f>
        <v>43567</v>
      </c>
      <c r="B5375" s="18">
        <f>Électricité!O2460</f>
        <v>0.83333333333333337</v>
      </c>
      <c r="C5375" s="17">
        <f>Électricité!P2460</f>
        <v>0</v>
      </c>
      <c r="D5375" s="17">
        <f>Électricité!S2460</f>
        <v>0</v>
      </c>
      <c r="E5375" s="24" t="str">
        <f t="shared" si="171"/>
        <v>04/12/2019 08:00:00 PM</v>
      </c>
      <c r="F5375" s="23" t="str">
        <f t="shared" si="170"/>
        <v>Apr</v>
      </c>
    </row>
    <row r="5376" spans="1:6" x14ac:dyDescent="0.4">
      <c r="A5376" s="19">
        <f>Électricité!N2461</f>
        <v>43567</v>
      </c>
      <c r="B5376" s="18">
        <f>Électricité!O2461</f>
        <v>0.87500000000000011</v>
      </c>
      <c r="C5376" s="17">
        <f>Électricité!P2461</f>
        <v>0</v>
      </c>
      <c r="D5376" s="17">
        <f>Électricité!S2461</f>
        <v>0</v>
      </c>
      <c r="E5376" s="24" t="str">
        <f t="shared" si="171"/>
        <v>04/12/2019 09:00:00 PM</v>
      </c>
      <c r="F5376" s="23" t="str">
        <f t="shared" si="170"/>
        <v>Apr</v>
      </c>
    </row>
    <row r="5377" spans="1:6" x14ac:dyDescent="0.4">
      <c r="A5377" s="19">
        <f>Électricité!N2462</f>
        <v>43567</v>
      </c>
      <c r="B5377" s="18">
        <f>Électricité!O2462</f>
        <v>0.91666666666666674</v>
      </c>
      <c r="C5377" s="17">
        <f>Électricité!P2462</f>
        <v>0</v>
      </c>
      <c r="D5377" s="17">
        <f>Électricité!S2462</f>
        <v>0</v>
      </c>
      <c r="E5377" s="24" t="str">
        <f t="shared" si="171"/>
        <v>04/12/2019 10:00:00 PM</v>
      </c>
      <c r="F5377" s="23" t="str">
        <f t="shared" si="170"/>
        <v>Apr</v>
      </c>
    </row>
    <row r="5378" spans="1:6" x14ac:dyDescent="0.4">
      <c r="A5378" s="19">
        <f>Électricité!N2463</f>
        <v>43567</v>
      </c>
      <c r="B5378" s="18">
        <f>Électricité!O2463</f>
        <v>0.95833333333333337</v>
      </c>
      <c r="C5378" s="17">
        <f>Électricité!P2463</f>
        <v>0</v>
      </c>
      <c r="D5378" s="17">
        <f>Électricité!S2463</f>
        <v>0</v>
      </c>
      <c r="E5378" s="24" t="str">
        <f t="shared" si="171"/>
        <v>04/12/2019 11:00:00 PM</v>
      </c>
      <c r="F5378" s="23" t="str">
        <f t="shared" si="170"/>
        <v>Apr</v>
      </c>
    </row>
    <row r="5379" spans="1:6" x14ac:dyDescent="0.4">
      <c r="A5379" s="19">
        <f>Électricité!N2464</f>
        <v>43568</v>
      </c>
      <c r="B5379" s="18">
        <f>Électricité!O2464</f>
        <v>3.1225022567582528E-17</v>
      </c>
      <c r="C5379" s="17">
        <f>Électricité!P2464</f>
        <v>0</v>
      </c>
      <c r="D5379" s="17">
        <f>Électricité!S2464</f>
        <v>0</v>
      </c>
      <c r="E5379" s="24" t="str">
        <f t="shared" si="171"/>
        <v>04/13/2019 12:00:00 AM</v>
      </c>
      <c r="F5379" s="23" t="str">
        <f t="shared" ref="F5379:F5442" si="172">TEXT(A5379,"mmm")</f>
        <v>Apr</v>
      </c>
    </row>
    <row r="5380" spans="1:6" x14ac:dyDescent="0.4">
      <c r="A5380" s="19">
        <f>Électricité!N2465</f>
        <v>43568</v>
      </c>
      <c r="B5380" s="18">
        <f>Électricité!O2465</f>
        <v>4.1666666666666699E-2</v>
      </c>
      <c r="C5380" s="17">
        <f>Électricité!P2465</f>
        <v>0</v>
      </c>
      <c r="D5380" s="17">
        <f>Électricité!S2465</f>
        <v>0</v>
      </c>
      <c r="E5380" s="24" t="str">
        <f t="shared" si="171"/>
        <v>04/13/2019 01:00:00 AM</v>
      </c>
      <c r="F5380" s="23" t="str">
        <f t="shared" si="172"/>
        <v>Apr</v>
      </c>
    </row>
    <row r="5381" spans="1:6" x14ac:dyDescent="0.4">
      <c r="A5381" s="19">
        <f>Électricité!N2466</f>
        <v>43568</v>
      </c>
      <c r="B5381" s="18">
        <f>Électricité!O2466</f>
        <v>8.333333333333337E-2</v>
      </c>
      <c r="C5381" s="17">
        <f>Électricité!P2466</f>
        <v>0</v>
      </c>
      <c r="D5381" s="17">
        <f>Électricité!S2466</f>
        <v>0</v>
      </c>
      <c r="E5381" s="24" t="str">
        <f t="shared" si="171"/>
        <v>04/13/2019 02:00:00 AM</v>
      </c>
      <c r="F5381" s="23" t="str">
        <f t="shared" si="172"/>
        <v>Apr</v>
      </c>
    </row>
    <row r="5382" spans="1:6" x14ac:dyDescent="0.4">
      <c r="A5382" s="19">
        <f>Électricité!N2467</f>
        <v>43568</v>
      </c>
      <c r="B5382" s="18">
        <f>Électricité!O2467</f>
        <v>0.12500000000000006</v>
      </c>
      <c r="C5382" s="17">
        <f>Électricité!P2467</f>
        <v>0</v>
      </c>
      <c r="D5382" s="17">
        <f>Électricité!S2467</f>
        <v>0</v>
      </c>
      <c r="E5382" s="24" t="str">
        <f t="shared" si="171"/>
        <v>04/13/2019 03:00:00 AM</v>
      </c>
      <c r="F5382" s="23" t="str">
        <f t="shared" si="172"/>
        <v>Apr</v>
      </c>
    </row>
    <row r="5383" spans="1:6" x14ac:dyDescent="0.4">
      <c r="A5383" s="19">
        <f>Électricité!N2468</f>
        <v>43568</v>
      </c>
      <c r="B5383" s="18">
        <f>Électricité!O2468</f>
        <v>0.16666666666666669</v>
      </c>
      <c r="C5383" s="17">
        <f>Électricité!P2468</f>
        <v>0</v>
      </c>
      <c r="D5383" s="17">
        <f>Électricité!S2468</f>
        <v>0</v>
      </c>
      <c r="E5383" s="24" t="str">
        <f t="shared" si="171"/>
        <v>04/13/2019 04:00:00 AM</v>
      </c>
      <c r="F5383" s="23" t="str">
        <f t="shared" si="172"/>
        <v>Apr</v>
      </c>
    </row>
    <row r="5384" spans="1:6" x14ac:dyDescent="0.4">
      <c r="A5384" s="19">
        <f>Électricité!N2469</f>
        <v>43568</v>
      </c>
      <c r="B5384" s="18">
        <f>Électricité!O2469</f>
        <v>0.20833333333333337</v>
      </c>
      <c r="C5384" s="17">
        <f>Électricité!P2469</f>
        <v>0</v>
      </c>
      <c r="D5384" s="17">
        <f>Électricité!S2469</f>
        <v>0</v>
      </c>
      <c r="E5384" s="24" t="str">
        <f t="shared" si="171"/>
        <v>04/13/2019 05:00:00 AM</v>
      </c>
      <c r="F5384" s="23" t="str">
        <f t="shared" si="172"/>
        <v>Apr</v>
      </c>
    </row>
    <row r="5385" spans="1:6" x14ac:dyDescent="0.4">
      <c r="A5385" s="19">
        <f>Électricité!N2470</f>
        <v>43568</v>
      </c>
      <c r="B5385" s="18">
        <f>Électricité!O2470</f>
        <v>0.25</v>
      </c>
      <c r="C5385" s="17">
        <f>Électricité!P2470</f>
        <v>0</v>
      </c>
      <c r="D5385" s="17">
        <f>Électricité!S2470</f>
        <v>0</v>
      </c>
      <c r="E5385" s="24" t="str">
        <f t="shared" si="171"/>
        <v>04/13/2019 06:00:00 AM</v>
      </c>
      <c r="F5385" s="23" t="str">
        <f t="shared" si="172"/>
        <v>Apr</v>
      </c>
    </row>
    <row r="5386" spans="1:6" x14ac:dyDescent="0.4">
      <c r="A5386" s="19">
        <f>Électricité!N2471</f>
        <v>43568</v>
      </c>
      <c r="B5386" s="18">
        <f>Électricité!O2471</f>
        <v>0.29166666666666669</v>
      </c>
      <c r="C5386" s="17">
        <f>Électricité!P2471</f>
        <v>0</v>
      </c>
      <c r="D5386" s="17">
        <f>Électricité!S2471</f>
        <v>0</v>
      </c>
      <c r="E5386" s="24" t="str">
        <f t="shared" si="171"/>
        <v>04/13/2019 07:00:00 AM</v>
      </c>
      <c r="F5386" s="23" t="str">
        <f t="shared" si="172"/>
        <v>Apr</v>
      </c>
    </row>
    <row r="5387" spans="1:6" x14ac:dyDescent="0.4">
      <c r="A5387" s="19">
        <f>Électricité!N2472</f>
        <v>43568</v>
      </c>
      <c r="B5387" s="18">
        <f>Électricité!O2472</f>
        <v>0.33333333333333337</v>
      </c>
      <c r="C5387" s="17">
        <f>Électricité!P2472</f>
        <v>0</v>
      </c>
      <c r="D5387" s="17">
        <f>Électricité!S2472</f>
        <v>0</v>
      </c>
      <c r="E5387" s="24" t="str">
        <f t="shared" si="171"/>
        <v>04/13/2019 08:00:00 AM</v>
      </c>
      <c r="F5387" s="23" t="str">
        <f t="shared" si="172"/>
        <v>Apr</v>
      </c>
    </row>
    <row r="5388" spans="1:6" x14ac:dyDescent="0.4">
      <c r="A5388" s="19">
        <f>Électricité!N2473</f>
        <v>43568</v>
      </c>
      <c r="B5388" s="18">
        <f>Électricité!O2473</f>
        <v>0.375</v>
      </c>
      <c r="C5388" s="17">
        <f>Électricité!P2473</f>
        <v>0</v>
      </c>
      <c r="D5388" s="17">
        <f>Électricité!S2473</f>
        <v>0</v>
      </c>
      <c r="E5388" s="24" t="str">
        <f t="shared" si="171"/>
        <v>04/13/2019 09:00:00 AM</v>
      </c>
      <c r="F5388" s="23" t="str">
        <f t="shared" si="172"/>
        <v>Apr</v>
      </c>
    </row>
    <row r="5389" spans="1:6" x14ac:dyDescent="0.4">
      <c r="A5389" s="19">
        <f>Électricité!N2474</f>
        <v>43568</v>
      </c>
      <c r="B5389" s="18">
        <f>Électricité!O2474</f>
        <v>0.41666666666666669</v>
      </c>
      <c r="C5389" s="17">
        <f>Électricité!P2474</f>
        <v>0</v>
      </c>
      <c r="D5389" s="17">
        <f>Électricité!S2474</f>
        <v>0</v>
      </c>
      <c r="E5389" s="24" t="str">
        <f t="shared" si="171"/>
        <v>04/13/2019 10:00:00 AM</v>
      </c>
      <c r="F5389" s="23" t="str">
        <f t="shared" si="172"/>
        <v>Apr</v>
      </c>
    </row>
    <row r="5390" spans="1:6" x14ac:dyDescent="0.4">
      <c r="A5390" s="19">
        <f>Électricité!N2475</f>
        <v>43568</v>
      </c>
      <c r="B5390" s="18">
        <f>Électricité!O2475</f>
        <v>0.45833333333333337</v>
      </c>
      <c r="C5390" s="17">
        <f>Électricité!P2475</f>
        <v>0</v>
      </c>
      <c r="D5390" s="17">
        <f>Électricité!S2475</f>
        <v>0</v>
      </c>
      <c r="E5390" s="24" t="str">
        <f t="shared" si="171"/>
        <v>04/13/2019 11:00:00 AM</v>
      </c>
      <c r="F5390" s="23" t="str">
        <f t="shared" si="172"/>
        <v>Apr</v>
      </c>
    </row>
    <row r="5391" spans="1:6" x14ac:dyDescent="0.4">
      <c r="A5391" s="19">
        <f>Électricité!N2476</f>
        <v>43568</v>
      </c>
      <c r="B5391" s="18">
        <f>Électricité!O2476</f>
        <v>0.50000000000000011</v>
      </c>
      <c r="C5391" s="17">
        <f>Électricité!P2476</f>
        <v>0</v>
      </c>
      <c r="D5391" s="17">
        <f>Électricité!S2476</f>
        <v>0</v>
      </c>
      <c r="E5391" s="24" t="str">
        <f t="shared" si="171"/>
        <v>04/13/2019 12:00:00 PM</v>
      </c>
      <c r="F5391" s="23" t="str">
        <f t="shared" si="172"/>
        <v>Apr</v>
      </c>
    </row>
    <row r="5392" spans="1:6" x14ac:dyDescent="0.4">
      <c r="A5392" s="19">
        <f>Électricité!N2477</f>
        <v>43568</v>
      </c>
      <c r="B5392" s="18">
        <f>Électricité!O2477</f>
        <v>0.54166666666666674</v>
      </c>
      <c r="C5392" s="17">
        <f>Électricité!P2477</f>
        <v>0</v>
      </c>
      <c r="D5392" s="17">
        <f>Électricité!S2477</f>
        <v>0</v>
      </c>
      <c r="E5392" s="24" t="str">
        <f t="shared" si="171"/>
        <v>04/13/2019 01:00:00 PM</v>
      </c>
      <c r="F5392" s="23" t="str">
        <f t="shared" si="172"/>
        <v>Apr</v>
      </c>
    </row>
    <row r="5393" spans="1:6" x14ac:dyDescent="0.4">
      <c r="A5393" s="19">
        <f>Électricité!N2478</f>
        <v>43568</v>
      </c>
      <c r="B5393" s="18">
        <f>Électricité!O2478</f>
        <v>0.58333333333333337</v>
      </c>
      <c r="C5393" s="17">
        <f>Électricité!P2478</f>
        <v>0</v>
      </c>
      <c r="D5393" s="17">
        <f>Électricité!S2478</f>
        <v>0</v>
      </c>
      <c r="E5393" s="24" t="str">
        <f t="shared" si="171"/>
        <v>04/13/2019 02:00:00 PM</v>
      </c>
      <c r="F5393" s="23" t="str">
        <f t="shared" si="172"/>
        <v>Apr</v>
      </c>
    </row>
    <row r="5394" spans="1:6" x14ac:dyDescent="0.4">
      <c r="A5394" s="19">
        <f>Électricité!N2479</f>
        <v>43568</v>
      </c>
      <c r="B5394" s="18">
        <f>Électricité!O2479</f>
        <v>0.62500000000000011</v>
      </c>
      <c r="C5394" s="17">
        <f>Électricité!P2479</f>
        <v>0</v>
      </c>
      <c r="D5394" s="17">
        <f>Électricité!S2479</f>
        <v>0</v>
      </c>
      <c r="E5394" s="24" t="str">
        <f t="shared" si="171"/>
        <v>04/13/2019 03:00:00 PM</v>
      </c>
      <c r="F5394" s="23" t="str">
        <f t="shared" si="172"/>
        <v>Apr</v>
      </c>
    </row>
    <row r="5395" spans="1:6" x14ac:dyDescent="0.4">
      <c r="A5395" s="19">
        <f>Électricité!N2480</f>
        <v>43568</v>
      </c>
      <c r="B5395" s="18">
        <f>Électricité!O2480</f>
        <v>0.66666666666666674</v>
      </c>
      <c r="C5395" s="17">
        <f>Électricité!P2480</f>
        <v>0</v>
      </c>
      <c r="D5395" s="17">
        <f>Électricité!S2480</f>
        <v>0</v>
      </c>
      <c r="E5395" s="24" t="str">
        <f t="shared" si="171"/>
        <v>04/13/2019 04:00:00 PM</v>
      </c>
      <c r="F5395" s="23" t="str">
        <f t="shared" si="172"/>
        <v>Apr</v>
      </c>
    </row>
    <row r="5396" spans="1:6" x14ac:dyDescent="0.4">
      <c r="A5396" s="19">
        <f>Électricité!N2481</f>
        <v>43568</v>
      </c>
      <c r="B5396" s="18">
        <f>Électricité!O2481</f>
        <v>0.70833333333333337</v>
      </c>
      <c r="C5396" s="17">
        <f>Électricité!P2481</f>
        <v>0</v>
      </c>
      <c r="D5396" s="17">
        <f>Électricité!S2481</f>
        <v>0</v>
      </c>
      <c r="E5396" s="24" t="str">
        <f t="shared" si="171"/>
        <v>04/13/2019 05:00:00 PM</v>
      </c>
      <c r="F5396" s="23" t="str">
        <f t="shared" si="172"/>
        <v>Apr</v>
      </c>
    </row>
    <row r="5397" spans="1:6" x14ac:dyDescent="0.4">
      <c r="A5397" s="19">
        <f>Électricité!N2482</f>
        <v>43568</v>
      </c>
      <c r="B5397" s="18">
        <f>Électricité!O2482</f>
        <v>0.75000000000000011</v>
      </c>
      <c r="C5397" s="17">
        <f>Électricité!P2482</f>
        <v>0</v>
      </c>
      <c r="D5397" s="17">
        <f>Électricité!S2482</f>
        <v>0</v>
      </c>
      <c r="E5397" s="24" t="str">
        <f t="shared" si="171"/>
        <v>04/13/2019 06:00:00 PM</v>
      </c>
      <c r="F5397" s="23" t="str">
        <f t="shared" si="172"/>
        <v>Apr</v>
      </c>
    </row>
    <row r="5398" spans="1:6" x14ac:dyDescent="0.4">
      <c r="A5398" s="19">
        <f>Électricité!N2483</f>
        <v>43568</v>
      </c>
      <c r="B5398" s="18">
        <f>Électricité!O2483</f>
        <v>0.79166666666666674</v>
      </c>
      <c r="C5398" s="17">
        <f>Électricité!P2483</f>
        <v>0</v>
      </c>
      <c r="D5398" s="17">
        <f>Électricité!S2483</f>
        <v>0</v>
      </c>
      <c r="E5398" s="24" t="str">
        <f t="shared" si="171"/>
        <v>04/13/2019 07:00:00 PM</v>
      </c>
      <c r="F5398" s="23" t="str">
        <f t="shared" si="172"/>
        <v>Apr</v>
      </c>
    </row>
    <row r="5399" spans="1:6" x14ac:dyDescent="0.4">
      <c r="A5399" s="19">
        <f>Électricité!N2484</f>
        <v>43568</v>
      </c>
      <c r="B5399" s="18">
        <f>Électricité!O2484</f>
        <v>0.83333333333333337</v>
      </c>
      <c r="C5399" s="17">
        <f>Électricité!P2484</f>
        <v>0</v>
      </c>
      <c r="D5399" s="17">
        <f>Électricité!S2484</f>
        <v>0</v>
      </c>
      <c r="E5399" s="24" t="str">
        <f t="shared" si="171"/>
        <v>04/13/2019 08:00:00 PM</v>
      </c>
      <c r="F5399" s="23" t="str">
        <f t="shared" si="172"/>
        <v>Apr</v>
      </c>
    </row>
    <row r="5400" spans="1:6" x14ac:dyDescent="0.4">
      <c r="A5400" s="19">
        <f>Électricité!N2485</f>
        <v>43568</v>
      </c>
      <c r="B5400" s="18">
        <f>Électricité!O2485</f>
        <v>0.87500000000000011</v>
      </c>
      <c r="C5400" s="17">
        <f>Électricité!P2485</f>
        <v>0</v>
      </c>
      <c r="D5400" s="17">
        <f>Électricité!S2485</f>
        <v>0</v>
      </c>
      <c r="E5400" s="24" t="str">
        <f t="shared" si="171"/>
        <v>04/13/2019 09:00:00 PM</v>
      </c>
      <c r="F5400" s="23" t="str">
        <f t="shared" si="172"/>
        <v>Apr</v>
      </c>
    </row>
    <row r="5401" spans="1:6" x14ac:dyDescent="0.4">
      <c r="A5401" s="19">
        <f>Électricité!N2486</f>
        <v>43568</v>
      </c>
      <c r="B5401" s="18">
        <f>Électricité!O2486</f>
        <v>0.91666666666666674</v>
      </c>
      <c r="C5401" s="17">
        <f>Électricité!P2486</f>
        <v>0</v>
      </c>
      <c r="D5401" s="17">
        <f>Électricité!S2486</f>
        <v>0</v>
      </c>
      <c r="E5401" s="24" t="str">
        <f t="shared" si="171"/>
        <v>04/13/2019 10:00:00 PM</v>
      </c>
      <c r="F5401" s="23" t="str">
        <f t="shared" si="172"/>
        <v>Apr</v>
      </c>
    </row>
    <row r="5402" spans="1:6" x14ac:dyDescent="0.4">
      <c r="A5402" s="19">
        <f>Électricité!N2487</f>
        <v>43568</v>
      </c>
      <c r="B5402" s="18">
        <f>Électricité!O2487</f>
        <v>0.95833333333333337</v>
      </c>
      <c r="C5402" s="17">
        <f>Électricité!P2487</f>
        <v>0</v>
      </c>
      <c r="D5402" s="17">
        <f>Électricité!S2487</f>
        <v>0</v>
      </c>
      <c r="E5402" s="24" t="str">
        <f t="shared" si="171"/>
        <v>04/13/2019 11:00:00 PM</v>
      </c>
      <c r="F5402" s="23" t="str">
        <f t="shared" si="172"/>
        <v>Apr</v>
      </c>
    </row>
    <row r="5403" spans="1:6" x14ac:dyDescent="0.4">
      <c r="A5403" s="19">
        <f>Électricité!N2488</f>
        <v>43569</v>
      </c>
      <c r="B5403" s="18">
        <f>Électricité!O2488</f>
        <v>3.1225022567582528E-17</v>
      </c>
      <c r="C5403" s="17">
        <f>Électricité!P2488</f>
        <v>0</v>
      </c>
      <c r="D5403" s="17">
        <f>Électricité!S2488</f>
        <v>0</v>
      </c>
      <c r="E5403" s="24" t="str">
        <f t="shared" si="171"/>
        <v>04/14/2019 12:00:00 AM</v>
      </c>
      <c r="F5403" s="23" t="str">
        <f t="shared" si="172"/>
        <v>Apr</v>
      </c>
    </row>
    <row r="5404" spans="1:6" x14ac:dyDescent="0.4">
      <c r="A5404" s="19">
        <f>Électricité!N2489</f>
        <v>43569</v>
      </c>
      <c r="B5404" s="18">
        <f>Électricité!O2489</f>
        <v>4.1666666666666699E-2</v>
      </c>
      <c r="C5404" s="17">
        <f>Électricité!P2489</f>
        <v>0</v>
      </c>
      <c r="D5404" s="17">
        <f>Électricité!S2489</f>
        <v>0</v>
      </c>
      <c r="E5404" s="24" t="str">
        <f t="shared" si="171"/>
        <v>04/14/2019 01:00:00 AM</v>
      </c>
      <c r="F5404" s="23" t="str">
        <f t="shared" si="172"/>
        <v>Apr</v>
      </c>
    </row>
    <row r="5405" spans="1:6" x14ac:dyDescent="0.4">
      <c r="A5405" s="19">
        <f>Électricité!N2490</f>
        <v>43569</v>
      </c>
      <c r="B5405" s="18">
        <f>Électricité!O2490</f>
        <v>8.333333333333337E-2</v>
      </c>
      <c r="C5405" s="17">
        <f>Électricité!P2490</f>
        <v>0</v>
      </c>
      <c r="D5405" s="17">
        <f>Électricité!S2490</f>
        <v>0</v>
      </c>
      <c r="E5405" s="24" t="str">
        <f t="shared" si="171"/>
        <v>04/14/2019 02:00:00 AM</v>
      </c>
      <c r="F5405" s="23" t="str">
        <f t="shared" si="172"/>
        <v>Apr</v>
      </c>
    </row>
    <row r="5406" spans="1:6" x14ac:dyDescent="0.4">
      <c r="A5406" s="19">
        <f>Électricité!N2491</f>
        <v>43569</v>
      </c>
      <c r="B5406" s="18">
        <f>Électricité!O2491</f>
        <v>0.12500000000000006</v>
      </c>
      <c r="C5406" s="17">
        <f>Électricité!P2491</f>
        <v>0</v>
      </c>
      <c r="D5406" s="17">
        <f>Électricité!S2491</f>
        <v>0</v>
      </c>
      <c r="E5406" s="24" t="str">
        <f t="shared" si="171"/>
        <v>04/14/2019 03:00:00 AM</v>
      </c>
      <c r="F5406" s="23" t="str">
        <f t="shared" si="172"/>
        <v>Apr</v>
      </c>
    </row>
    <row r="5407" spans="1:6" x14ac:dyDescent="0.4">
      <c r="A5407" s="19">
        <f>Électricité!N2492</f>
        <v>43569</v>
      </c>
      <c r="B5407" s="18">
        <f>Électricité!O2492</f>
        <v>0.16666666666666669</v>
      </c>
      <c r="C5407" s="17">
        <f>Électricité!P2492</f>
        <v>0</v>
      </c>
      <c r="D5407" s="17">
        <f>Électricité!S2492</f>
        <v>0</v>
      </c>
      <c r="E5407" s="24" t="str">
        <f t="shared" si="171"/>
        <v>04/14/2019 04:00:00 AM</v>
      </c>
      <c r="F5407" s="23" t="str">
        <f t="shared" si="172"/>
        <v>Apr</v>
      </c>
    </row>
    <row r="5408" spans="1:6" x14ac:dyDescent="0.4">
      <c r="A5408" s="19">
        <f>Électricité!N2493</f>
        <v>43569</v>
      </c>
      <c r="B5408" s="18">
        <f>Électricité!O2493</f>
        <v>0.20833333333333337</v>
      </c>
      <c r="C5408" s="17">
        <f>Électricité!P2493</f>
        <v>0</v>
      </c>
      <c r="D5408" s="17">
        <f>Électricité!S2493</f>
        <v>0</v>
      </c>
      <c r="E5408" s="24" t="str">
        <f t="shared" si="171"/>
        <v>04/14/2019 05:00:00 AM</v>
      </c>
      <c r="F5408" s="23" t="str">
        <f t="shared" si="172"/>
        <v>Apr</v>
      </c>
    </row>
    <row r="5409" spans="1:6" x14ac:dyDescent="0.4">
      <c r="A5409" s="19">
        <f>Électricité!N2494</f>
        <v>43569</v>
      </c>
      <c r="B5409" s="18">
        <f>Électricité!O2494</f>
        <v>0.25</v>
      </c>
      <c r="C5409" s="17">
        <f>Électricité!P2494</f>
        <v>0</v>
      </c>
      <c r="D5409" s="17">
        <f>Électricité!S2494</f>
        <v>0</v>
      </c>
      <c r="E5409" s="24" t="str">
        <f t="shared" si="171"/>
        <v>04/14/2019 06:00:00 AM</v>
      </c>
      <c r="F5409" s="23" t="str">
        <f t="shared" si="172"/>
        <v>Apr</v>
      </c>
    </row>
    <row r="5410" spans="1:6" x14ac:dyDescent="0.4">
      <c r="A5410" s="19">
        <f>Électricité!N2495</f>
        <v>43569</v>
      </c>
      <c r="B5410" s="18">
        <f>Électricité!O2495</f>
        <v>0.29166666666666669</v>
      </c>
      <c r="C5410" s="17">
        <f>Électricité!P2495</f>
        <v>0</v>
      </c>
      <c r="D5410" s="17">
        <f>Électricité!S2495</f>
        <v>0</v>
      </c>
      <c r="E5410" s="24" t="str">
        <f t="shared" si="171"/>
        <v>04/14/2019 07:00:00 AM</v>
      </c>
      <c r="F5410" s="23" t="str">
        <f t="shared" si="172"/>
        <v>Apr</v>
      </c>
    </row>
    <row r="5411" spans="1:6" x14ac:dyDescent="0.4">
      <c r="A5411" s="19">
        <f>Électricité!N2496</f>
        <v>43569</v>
      </c>
      <c r="B5411" s="18">
        <f>Électricité!O2496</f>
        <v>0.33333333333333337</v>
      </c>
      <c r="C5411" s="17">
        <f>Électricité!P2496</f>
        <v>0</v>
      </c>
      <c r="D5411" s="17">
        <f>Électricité!S2496</f>
        <v>0</v>
      </c>
      <c r="E5411" s="24" t="str">
        <f t="shared" si="171"/>
        <v>04/14/2019 08:00:00 AM</v>
      </c>
      <c r="F5411" s="23" t="str">
        <f t="shared" si="172"/>
        <v>Apr</v>
      </c>
    </row>
    <row r="5412" spans="1:6" x14ac:dyDescent="0.4">
      <c r="A5412" s="19">
        <f>Électricité!N2497</f>
        <v>43569</v>
      </c>
      <c r="B5412" s="18">
        <f>Électricité!O2497</f>
        <v>0.375</v>
      </c>
      <c r="C5412" s="17">
        <f>Électricité!P2497</f>
        <v>0</v>
      </c>
      <c r="D5412" s="17">
        <f>Électricité!S2497</f>
        <v>0</v>
      </c>
      <c r="E5412" s="24" t="str">
        <f t="shared" ref="E5412:E5475" si="173">CONCATENATE(TEXT(A5412,"mm/dd/yyyy")," ",TEXT(B5412,"hh:mm:ss AM/PM"))</f>
        <v>04/14/2019 09:00:00 AM</v>
      </c>
      <c r="F5412" s="23" t="str">
        <f t="shared" si="172"/>
        <v>Apr</v>
      </c>
    </row>
    <row r="5413" spans="1:6" x14ac:dyDescent="0.4">
      <c r="A5413" s="19">
        <f>Électricité!N2498</f>
        <v>43569</v>
      </c>
      <c r="B5413" s="18">
        <f>Électricité!O2498</f>
        <v>0.41666666666666669</v>
      </c>
      <c r="C5413" s="17">
        <f>Électricité!P2498</f>
        <v>0</v>
      </c>
      <c r="D5413" s="17">
        <f>Électricité!S2498</f>
        <v>0</v>
      </c>
      <c r="E5413" s="24" t="str">
        <f t="shared" si="173"/>
        <v>04/14/2019 10:00:00 AM</v>
      </c>
      <c r="F5413" s="23" t="str">
        <f t="shared" si="172"/>
        <v>Apr</v>
      </c>
    </row>
    <row r="5414" spans="1:6" x14ac:dyDescent="0.4">
      <c r="A5414" s="19">
        <f>Électricité!N2499</f>
        <v>43569</v>
      </c>
      <c r="B5414" s="18">
        <f>Électricité!O2499</f>
        <v>0.45833333333333337</v>
      </c>
      <c r="C5414" s="17">
        <f>Électricité!P2499</f>
        <v>0</v>
      </c>
      <c r="D5414" s="17">
        <f>Électricité!S2499</f>
        <v>0</v>
      </c>
      <c r="E5414" s="24" t="str">
        <f t="shared" si="173"/>
        <v>04/14/2019 11:00:00 AM</v>
      </c>
      <c r="F5414" s="23" t="str">
        <f t="shared" si="172"/>
        <v>Apr</v>
      </c>
    </row>
    <row r="5415" spans="1:6" x14ac:dyDescent="0.4">
      <c r="A5415" s="19">
        <f>Électricité!N2500</f>
        <v>43569</v>
      </c>
      <c r="B5415" s="18">
        <f>Électricité!O2500</f>
        <v>0.50000000000000011</v>
      </c>
      <c r="C5415" s="17">
        <f>Électricité!P2500</f>
        <v>0</v>
      </c>
      <c r="D5415" s="17">
        <f>Électricité!S2500</f>
        <v>0</v>
      </c>
      <c r="E5415" s="24" t="str">
        <f t="shared" si="173"/>
        <v>04/14/2019 12:00:00 PM</v>
      </c>
      <c r="F5415" s="23" t="str">
        <f t="shared" si="172"/>
        <v>Apr</v>
      </c>
    </row>
    <row r="5416" spans="1:6" x14ac:dyDescent="0.4">
      <c r="A5416" s="19">
        <f>Électricité!N2501</f>
        <v>43569</v>
      </c>
      <c r="B5416" s="18">
        <f>Électricité!O2501</f>
        <v>0.54166666666666674</v>
      </c>
      <c r="C5416" s="17">
        <f>Électricité!P2501</f>
        <v>0</v>
      </c>
      <c r="D5416" s="17">
        <f>Électricité!S2501</f>
        <v>0</v>
      </c>
      <c r="E5416" s="24" t="str">
        <f t="shared" si="173"/>
        <v>04/14/2019 01:00:00 PM</v>
      </c>
      <c r="F5416" s="23" t="str">
        <f t="shared" si="172"/>
        <v>Apr</v>
      </c>
    </row>
    <row r="5417" spans="1:6" x14ac:dyDescent="0.4">
      <c r="A5417" s="19">
        <f>Électricité!N2502</f>
        <v>43569</v>
      </c>
      <c r="B5417" s="18">
        <f>Électricité!O2502</f>
        <v>0.58333333333333337</v>
      </c>
      <c r="C5417" s="17">
        <f>Électricité!P2502</f>
        <v>0</v>
      </c>
      <c r="D5417" s="17">
        <f>Électricité!S2502</f>
        <v>0</v>
      </c>
      <c r="E5417" s="24" t="str">
        <f t="shared" si="173"/>
        <v>04/14/2019 02:00:00 PM</v>
      </c>
      <c r="F5417" s="23" t="str">
        <f t="shared" si="172"/>
        <v>Apr</v>
      </c>
    </row>
    <row r="5418" spans="1:6" x14ac:dyDescent="0.4">
      <c r="A5418" s="19">
        <f>Électricité!N2503</f>
        <v>43569</v>
      </c>
      <c r="B5418" s="18">
        <f>Électricité!O2503</f>
        <v>0.62500000000000011</v>
      </c>
      <c r="C5418" s="17">
        <f>Électricité!P2503</f>
        <v>0</v>
      </c>
      <c r="D5418" s="17">
        <f>Électricité!S2503</f>
        <v>0</v>
      </c>
      <c r="E5418" s="24" t="str">
        <f t="shared" si="173"/>
        <v>04/14/2019 03:00:00 PM</v>
      </c>
      <c r="F5418" s="23" t="str">
        <f t="shared" si="172"/>
        <v>Apr</v>
      </c>
    </row>
    <row r="5419" spans="1:6" x14ac:dyDescent="0.4">
      <c r="A5419" s="19">
        <f>Électricité!N2504</f>
        <v>43569</v>
      </c>
      <c r="B5419" s="18">
        <f>Électricité!O2504</f>
        <v>0.66666666666666674</v>
      </c>
      <c r="C5419" s="17">
        <f>Électricité!P2504</f>
        <v>0</v>
      </c>
      <c r="D5419" s="17">
        <f>Électricité!S2504</f>
        <v>0</v>
      </c>
      <c r="E5419" s="24" t="str">
        <f t="shared" si="173"/>
        <v>04/14/2019 04:00:00 PM</v>
      </c>
      <c r="F5419" s="23" t="str">
        <f t="shared" si="172"/>
        <v>Apr</v>
      </c>
    </row>
    <row r="5420" spans="1:6" x14ac:dyDescent="0.4">
      <c r="A5420" s="19">
        <f>Électricité!N2505</f>
        <v>43569</v>
      </c>
      <c r="B5420" s="18">
        <f>Électricité!O2505</f>
        <v>0.70833333333333337</v>
      </c>
      <c r="C5420" s="17">
        <f>Électricité!P2505</f>
        <v>0</v>
      </c>
      <c r="D5420" s="17">
        <f>Électricité!S2505</f>
        <v>0</v>
      </c>
      <c r="E5420" s="24" t="str">
        <f t="shared" si="173"/>
        <v>04/14/2019 05:00:00 PM</v>
      </c>
      <c r="F5420" s="23" t="str">
        <f t="shared" si="172"/>
        <v>Apr</v>
      </c>
    </row>
    <row r="5421" spans="1:6" x14ac:dyDescent="0.4">
      <c r="A5421" s="19">
        <f>Électricité!N2506</f>
        <v>43569</v>
      </c>
      <c r="B5421" s="18">
        <f>Électricité!O2506</f>
        <v>0.75000000000000011</v>
      </c>
      <c r="C5421" s="17">
        <f>Électricité!P2506</f>
        <v>0</v>
      </c>
      <c r="D5421" s="17">
        <f>Électricité!S2506</f>
        <v>0</v>
      </c>
      <c r="E5421" s="24" t="str">
        <f t="shared" si="173"/>
        <v>04/14/2019 06:00:00 PM</v>
      </c>
      <c r="F5421" s="23" t="str">
        <f t="shared" si="172"/>
        <v>Apr</v>
      </c>
    </row>
    <row r="5422" spans="1:6" x14ac:dyDescent="0.4">
      <c r="A5422" s="19">
        <f>Électricité!N2507</f>
        <v>43569</v>
      </c>
      <c r="B5422" s="18">
        <f>Électricité!O2507</f>
        <v>0.79166666666666674</v>
      </c>
      <c r="C5422" s="17">
        <f>Électricité!P2507</f>
        <v>0</v>
      </c>
      <c r="D5422" s="17">
        <f>Électricité!S2507</f>
        <v>0</v>
      </c>
      <c r="E5422" s="24" t="str">
        <f t="shared" si="173"/>
        <v>04/14/2019 07:00:00 PM</v>
      </c>
      <c r="F5422" s="23" t="str">
        <f t="shared" si="172"/>
        <v>Apr</v>
      </c>
    </row>
    <row r="5423" spans="1:6" x14ac:dyDescent="0.4">
      <c r="A5423" s="19">
        <f>Électricité!N2508</f>
        <v>43569</v>
      </c>
      <c r="B5423" s="18">
        <f>Électricité!O2508</f>
        <v>0.83333333333333337</v>
      </c>
      <c r="C5423" s="17">
        <f>Électricité!P2508</f>
        <v>0</v>
      </c>
      <c r="D5423" s="17">
        <f>Électricité!S2508</f>
        <v>0</v>
      </c>
      <c r="E5423" s="24" t="str">
        <f t="shared" si="173"/>
        <v>04/14/2019 08:00:00 PM</v>
      </c>
      <c r="F5423" s="23" t="str">
        <f t="shared" si="172"/>
        <v>Apr</v>
      </c>
    </row>
    <row r="5424" spans="1:6" x14ac:dyDescent="0.4">
      <c r="A5424" s="19">
        <f>Électricité!N2509</f>
        <v>43569</v>
      </c>
      <c r="B5424" s="18">
        <f>Électricité!O2509</f>
        <v>0.87500000000000011</v>
      </c>
      <c r="C5424" s="17">
        <f>Électricité!P2509</f>
        <v>0</v>
      </c>
      <c r="D5424" s="17">
        <f>Électricité!S2509</f>
        <v>0</v>
      </c>
      <c r="E5424" s="24" t="str">
        <f t="shared" si="173"/>
        <v>04/14/2019 09:00:00 PM</v>
      </c>
      <c r="F5424" s="23" t="str">
        <f t="shared" si="172"/>
        <v>Apr</v>
      </c>
    </row>
    <row r="5425" spans="1:6" x14ac:dyDescent="0.4">
      <c r="A5425" s="19">
        <f>Électricité!N2510</f>
        <v>43569</v>
      </c>
      <c r="B5425" s="18">
        <f>Électricité!O2510</f>
        <v>0.91666666666666674</v>
      </c>
      <c r="C5425" s="17">
        <f>Électricité!P2510</f>
        <v>0</v>
      </c>
      <c r="D5425" s="17">
        <f>Électricité!S2510</f>
        <v>0</v>
      </c>
      <c r="E5425" s="24" t="str">
        <f t="shared" si="173"/>
        <v>04/14/2019 10:00:00 PM</v>
      </c>
      <c r="F5425" s="23" t="str">
        <f t="shared" si="172"/>
        <v>Apr</v>
      </c>
    </row>
    <row r="5426" spans="1:6" x14ac:dyDescent="0.4">
      <c r="A5426" s="19">
        <f>Électricité!N2511</f>
        <v>43569</v>
      </c>
      <c r="B5426" s="18">
        <f>Électricité!O2511</f>
        <v>0.95833333333333337</v>
      </c>
      <c r="C5426" s="17">
        <f>Électricité!P2511</f>
        <v>0</v>
      </c>
      <c r="D5426" s="17">
        <f>Électricité!S2511</f>
        <v>0</v>
      </c>
      <c r="E5426" s="24" t="str">
        <f t="shared" si="173"/>
        <v>04/14/2019 11:00:00 PM</v>
      </c>
      <c r="F5426" s="23" t="str">
        <f t="shared" si="172"/>
        <v>Apr</v>
      </c>
    </row>
    <row r="5427" spans="1:6" x14ac:dyDescent="0.4">
      <c r="A5427" s="19">
        <f>Électricité!N2512</f>
        <v>43570</v>
      </c>
      <c r="B5427" s="18">
        <f>Électricité!O2512</f>
        <v>3.1225022567582528E-17</v>
      </c>
      <c r="C5427" s="17">
        <f>Électricité!P2512</f>
        <v>0</v>
      </c>
      <c r="D5427" s="17">
        <f>Électricité!S2512</f>
        <v>0</v>
      </c>
      <c r="E5427" s="24" t="str">
        <f t="shared" si="173"/>
        <v>04/15/2019 12:00:00 AM</v>
      </c>
      <c r="F5427" s="23" t="str">
        <f t="shared" si="172"/>
        <v>Apr</v>
      </c>
    </row>
    <row r="5428" spans="1:6" x14ac:dyDescent="0.4">
      <c r="A5428" s="19">
        <f>Électricité!N2513</f>
        <v>43570</v>
      </c>
      <c r="B5428" s="18">
        <f>Électricité!O2513</f>
        <v>4.1666666666666699E-2</v>
      </c>
      <c r="C5428" s="17">
        <f>Électricité!P2513</f>
        <v>0</v>
      </c>
      <c r="D5428" s="17">
        <f>Électricité!S2513</f>
        <v>0</v>
      </c>
      <c r="E5428" s="24" t="str">
        <f t="shared" si="173"/>
        <v>04/15/2019 01:00:00 AM</v>
      </c>
      <c r="F5428" s="23" t="str">
        <f t="shared" si="172"/>
        <v>Apr</v>
      </c>
    </row>
    <row r="5429" spans="1:6" x14ac:dyDescent="0.4">
      <c r="A5429" s="19">
        <f>Électricité!N2514</f>
        <v>43570</v>
      </c>
      <c r="B5429" s="18">
        <f>Électricité!O2514</f>
        <v>8.333333333333337E-2</v>
      </c>
      <c r="C5429" s="17">
        <f>Électricité!P2514</f>
        <v>0</v>
      </c>
      <c r="D5429" s="17">
        <f>Électricité!S2514</f>
        <v>0</v>
      </c>
      <c r="E5429" s="24" t="str">
        <f t="shared" si="173"/>
        <v>04/15/2019 02:00:00 AM</v>
      </c>
      <c r="F5429" s="23" t="str">
        <f t="shared" si="172"/>
        <v>Apr</v>
      </c>
    </row>
    <row r="5430" spans="1:6" x14ac:dyDescent="0.4">
      <c r="A5430" s="19">
        <f>Électricité!N2515</f>
        <v>43570</v>
      </c>
      <c r="B5430" s="18">
        <f>Électricité!O2515</f>
        <v>0.12500000000000006</v>
      </c>
      <c r="C5430" s="17">
        <f>Électricité!P2515</f>
        <v>0</v>
      </c>
      <c r="D5430" s="17">
        <f>Électricité!S2515</f>
        <v>0</v>
      </c>
      <c r="E5430" s="24" t="str">
        <f t="shared" si="173"/>
        <v>04/15/2019 03:00:00 AM</v>
      </c>
      <c r="F5430" s="23" t="str">
        <f t="shared" si="172"/>
        <v>Apr</v>
      </c>
    </row>
    <row r="5431" spans="1:6" x14ac:dyDescent="0.4">
      <c r="A5431" s="19">
        <f>Électricité!N2516</f>
        <v>43570</v>
      </c>
      <c r="B5431" s="18">
        <f>Électricité!O2516</f>
        <v>0.16666666666666669</v>
      </c>
      <c r="C5431" s="17">
        <f>Électricité!P2516</f>
        <v>0</v>
      </c>
      <c r="D5431" s="17">
        <f>Électricité!S2516</f>
        <v>0</v>
      </c>
      <c r="E5431" s="24" t="str">
        <f t="shared" si="173"/>
        <v>04/15/2019 04:00:00 AM</v>
      </c>
      <c r="F5431" s="23" t="str">
        <f t="shared" si="172"/>
        <v>Apr</v>
      </c>
    </row>
    <row r="5432" spans="1:6" x14ac:dyDescent="0.4">
      <c r="A5432" s="19">
        <f>Électricité!N2517</f>
        <v>43570</v>
      </c>
      <c r="B5432" s="18">
        <f>Électricité!O2517</f>
        <v>0.20833333333333337</v>
      </c>
      <c r="C5432" s="17">
        <f>Électricité!P2517</f>
        <v>0</v>
      </c>
      <c r="D5432" s="17">
        <f>Électricité!S2517</f>
        <v>0</v>
      </c>
      <c r="E5432" s="24" t="str">
        <f t="shared" si="173"/>
        <v>04/15/2019 05:00:00 AM</v>
      </c>
      <c r="F5432" s="23" t="str">
        <f t="shared" si="172"/>
        <v>Apr</v>
      </c>
    </row>
    <row r="5433" spans="1:6" x14ac:dyDescent="0.4">
      <c r="A5433" s="19">
        <f>Électricité!N2518</f>
        <v>43570</v>
      </c>
      <c r="B5433" s="18">
        <f>Électricité!O2518</f>
        <v>0.25</v>
      </c>
      <c r="C5433" s="17">
        <f>Électricité!P2518</f>
        <v>0</v>
      </c>
      <c r="D5433" s="17">
        <f>Électricité!S2518</f>
        <v>0</v>
      </c>
      <c r="E5433" s="24" t="str">
        <f t="shared" si="173"/>
        <v>04/15/2019 06:00:00 AM</v>
      </c>
      <c r="F5433" s="23" t="str">
        <f t="shared" si="172"/>
        <v>Apr</v>
      </c>
    </row>
    <row r="5434" spans="1:6" x14ac:dyDescent="0.4">
      <c r="A5434" s="19">
        <f>Électricité!N2519</f>
        <v>43570</v>
      </c>
      <c r="B5434" s="18">
        <f>Électricité!O2519</f>
        <v>0.29166666666666669</v>
      </c>
      <c r="C5434" s="17">
        <f>Électricité!P2519</f>
        <v>0</v>
      </c>
      <c r="D5434" s="17">
        <f>Électricité!S2519</f>
        <v>0</v>
      </c>
      <c r="E5434" s="24" t="str">
        <f t="shared" si="173"/>
        <v>04/15/2019 07:00:00 AM</v>
      </c>
      <c r="F5434" s="23" t="str">
        <f t="shared" si="172"/>
        <v>Apr</v>
      </c>
    </row>
    <row r="5435" spans="1:6" x14ac:dyDescent="0.4">
      <c r="A5435" s="19">
        <f>Électricité!N2520</f>
        <v>43570</v>
      </c>
      <c r="B5435" s="18">
        <f>Électricité!O2520</f>
        <v>0.33333333333333337</v>
      </c>
      <c r="C5435" s="17">
        <f>Électricité!P2520</f>
        <v>0</v>
      </c>
      <c r="D5435" s="17">
        <f>Électricité!S2520</f>
        <v>0</v>
      </c>
      <c r="E5435" s="24" t="str">
        <f t="shared" si="173"/>
        <v>04/15/2019 08:00:00 AM</v>
      </c>
      <c r="F5435" s="23" t="str">
        <f t="shared" si="172"/>
        <v>Apr</v>
      </c>
    </row>
    <row r="5436" spans="1:6" x14ac:dyDescent="0.4">
      <c r="A5436" s="19">
        <f>Électricité!N2521</f>
        <v>43570</v>
      </c>
      <c r="B5436" s="18">
        <f>Électricité!O2521</f>
        <v>0.375</v>
      </c>
      <c r="C5436" s="17">
        <f>Électricité!P2521</f>
        <v>0</v>
      </c>
      <c r="D5436" s="17">
        <f>Électricité!S2521</f>
        <v>0</v>
      </c>
      <c r="E5436" s="24" t="str">
        <f t="shared" si="173"/>
        <v>04/15/2019 09:00:00 AM</v>
      </c>
      <c r="F5436" s="23" t="str">
        <f t="shared" si="172"/>
        <v>Apr</v>
      </c>
    </row>
    <row r="5437" spans="1:6" x14ac:dyDescent="0.4">
      <c r="A5437" s="19">
        <f>Électricité!N2522</f>
        <v>43570</v>
      </c>
      <c r="B5437" s="18">
        <f>Électricité!O2522</f>
        <v>0.41666666666666669</v>
      </c>
      <c r="C5437" s="17">
        <f>Électricité!P2522</f>
        <v>0</v>
      </c>
      <c r="D5437" s="17">
        <f>Électricité!S2522</f>
        <v>0</v>
      </c>
      <c r="E5437" s="24" t="str">
        <f t="shared" si="173"/>
        <v>04/15/2019 10:00:00 AM</v>
      </c>
      <c r="F5437" s="23" t="str">
        <f t="shared" si="172"/>
        <v>Apr</v>
      </c>
    </row>
    <row r="5438" spans="1:6" x14ac:dyDescent="0.4">
      <c r="A5438" s="19">
        <f>Électricité!N2523</f>
        <v>43570</v>
      </c>
      <c r="B5438" s="18">
        <f>Électricité!O2523</f>
        <v>0.45833333333333337</v>
      </c>
      <c r="C5438" s="17">
        <f>Électricité!P2523</f>
        <v>0</v>
      </c>
      <c r="D5438" s="17">
        <f>Électricité!S2523</f>
        <v>0</v>
      </c>
      <c r="E5438" s="24" t="str">
        <f t="shared" si="173"/>
        <v>04/15/2019 11:00:00 AM</v>
      </c>
      <c r="F5438" s="23" t="str">
        <f t="shared" si="172"/>
        <v>Apr</v>
      </c>
    </row>
    <row r="5439" spans="1:6" x14ac:dyDescent="0.4">
      <c r="A5439" s="19">
        <f>Électricité!N2524</f>
        <v>43570</v>
      </c>
      <c r="B5439" s="18">
        <f>Électricité!O2524</f>
        <v>0.50000000000000011</v>
      </c>
      <c r="C5439" s="17">
        <f>Électricité!P2524</f>
        <v>0</v>
      </c>
      <c r="D5439" s="17">
        <f>Électricité!S2524</f>
        <v>0</v>
      </c>
      <c r="E5439" s="24" t="str">
        <f t="shared" si="173"/>
        <v>04/15/2019 12:00:00 PM</v>
      </c>
      <c r="F5439" s="23" t="str">
        <f t="shared" si="172"/>
        <v>Apr</v>
      </c>
    </row>
    <row r="5440" spans="1:6" x14ac:dyDescent="0.4">
      <c r="A5440" s="19">
        <f>Électricité!N2525</f>
        <v>43570</v>
      </c>
      <c r="B5440" s="18">
        <f>Électricité!O2525</f>
        <v>0.54166666666666674</v>
      </c>
      <c r="C5440" s="17">
        <f>Électricité!P2525</f>
        <v>0</v>
      </c>
      <c r="D5440" s="17">
        <f>Électricité!S2525</f>
        <v>0</v>
      </c>
      <c r="E5440" s="24" t="str">
        <f t="shared" si="173"/>
        <v>04/15/2019 01:00:00 PM</v>
      </c>
      <c r="F5440" s="23" t="str">
        <f t="shared" si="172"/>
        <v>Apr</v>
      </c>
    </row>
    <row r="5441" spans="1:6" x14ac:dyDescent="0.4">
      <c r="A5441" s="19">
        <f>Électricité!N2526</f>
        <v>43570</v>
      </c>
      <c r="B5441" s="18">
        <f>Électricité!O2526</f>
        <v>0.58333333333333337</v>
      </c>
      <c r="C5441" s="17">
        <f>Électricité!P2526</f>
        <v>0</v>
      </c>
      <c r="D5441" s="17">
        <f>Électricité!S2526</f>
        <v>0</v>
      </c>
      <c r="E5441" s="24" t="str">
        <f t="shared" si="173"/>
        <v>04/15/2019 02:00:00 PM</v>
      </c>
      <c r="F5441" s="23" t="str">
        <f t="shared" si="172"/>
        <v>Apr</v>
      </c>
    </row>
    <row r="5442" spans="1:6" x14ac:dyDescent="0.4">
      <c r="A5442" s="19">
        <f>Électricité!N2527</f>
        <v>43570</v>
      </c>
      <c r="B5442" s="18">
        <f>Électricité!O2527</f>
        <v>0.62500000000000011</v>
      </c>
      <c r="C5442" s="17">
        <f>Électricité!P2527</f>
        <v>0</v>
      </c>
      <c r="D5442" s="17">
        <f>Électricité!S2527</f>
        <v>0</v>
      </c>
      <c r="E5442" s="24" t="str">
        <f t="shared" si="173"/>
        <v>04/15/2019 03:00:00 PM</v>
      </c>
      <c r="F5442" s="23" t="str">
        <f t="shared" si="172"/>
        <v>Apr</v>
      </c>
    </row>
    <row r="5443" spans="1:6" x14ac:dyDescent="0.4">
      <c r="A5443" s="19">
        <f>Électricité!N2528</f>
        <v>43570</v>
      </c>
      <c r="B5443" s="18">
        <f>Électricité!O2528</f>
        <v>0.66666666666666674</v>
      </c>
      <c r="C5443" s="17">
        <f>Électricité!P2528</f>
        <v>0</v>
      </c>
      <c r="D5443" s="17">
        <f>Électricité!S2528</f>
        <v>0</v>
      </c>
      <c r="E5443" s="24" t="str">
        <f t="shared" si="173"/>
        <v>04/15/2019 04:00:00 PM</v>
      </c>
      <c r="F5443" s="23" t="str">
        <f t="shared" ref="F5443:F5506" si="174">TEXT(A5443,"mmm")</f>
        <v>Apr</v>
      </c>
    </row>
    <row r="5444" spans="1:6" x14ac:dyDescent="0.4">
      <c r="A5444" s="19">
        <f>Électricité!N2529</f>
        <v>43570</v>
      </c>
      <c r="B5444" s="18">
        <f>Électricité!O2529</f>
        <v>0.70833333333333337</v>
      </c>
      <c r="C5444" s="17">
        <f>Électricité!P2529</f>
        <v>0</v>
      </c>
      <c r="D5444" s="17">
        <f>Électricité!S2529</f>
        <v>0</v>
      </c>
      <c r="E5444" s="24" t="str">
        <f t="shared" si="173"/>
        <v>04/15/2019 05:00:00 PM</v>
      </c>
      <c r="F5444" s="23" t="str">
        <f t="shared" si="174"/>
        <v>Apr</v>
      </c>
    </row>
    <row r="5445" spans="1:6" x14ac:dyDescent="0.4">
      <c r="A5445" s="19">
        <f>Électricité!N2530</f>
        <v>43570</v>
      </c>
      <c r="B5445" s="18">
        <f>Électricité!O2530</f>
        <v>0.75000000000000011</v>
      </c>
      <c r="C5445" s="17">
        <f>Électricité!P2530</f>
        <v>0</v>
      </c>
      <c r="D5445" s="17">
        <f>Électricité!S2530</f>
        <v>0</v>
      </c>
      <c r="E5445" s="24" t="str">
        <f t="shared" si="173"/>
        <v>04/15/2019 06:00:00 PM</v>
      </c>
      <c r="F5445" s="23" t="str">
        <f t="shared" si="174"/>
        <v>Apr</v>
      </c>
    </row>
    <row r="5446" spans="1:6" x14ac:dyDescent="0.4">
      <c r="A5446" s="19">
        <f>Électricité!N2531</f>
        <v>43570</v>
      </c>
      <c r="B5446" s="18">
        <f>Électricité!O2531</f>
        <v>0.79166666666666674</v>
      </c>
      <c r="C5446" s="17">
        <f>Électricité!P2531</f>
        <v>0</v>
      </c>
      <c r="D5446" s="17">
        <f>Électricité!S2531</f>
        <v>0</v>
      </c>
      <c r="E5446" s="24" t="str">
        <f t="shared" si="173"/>
        <v>04/15/2019 07:00:00 PM</v>
      </c>
      <c r="F5446" s="23" t="str">
        <f t="shared" si="174"/>
        <v>Apr</v>
      </c>
    </row>
    <row r="5447" spans="1:6" x14ac:dyDescent="0.4">
      <c r="A5447" s="19">
        <f>Électricité!N2532</f>
        <v>43570</v>
      </c>
      <c r="B5447" s="18">
        <f>Électricité!O2532</f>
        <v>0.83333333333333337</v>
      </c>
      <c r="C5447" s="17">
        <f>Électricité!P2532</f>
        <v>0</v>
      </c>
      <c r="D5447" s="17">
        <f>Électricité!S2532</f>
        <v>0</v>
      </c>
      <c r="E5447" s="24" t="str">
        <f t="shared" si="173"/>
        <v>04/15/2019 08:00:00 PM</v>
      </c>
      <c r="F5447" s="23" t="str">
        <f t="shared" si="174"/>
        <v>Apr</v>
      </c>
    </row>
    <row r="5448" spans="1:6" x14ac:dyDescent="0.4">
      <c r="A5448" s="19">
        <f>Électricité!N2533</f>
        <v>43570</v>
      </c>
      <c r="B5448" s="18">
        <f>Électricité!O2533</f>
        <v>0.87500000000000011</v>
      </c>
      <c r="C5448" s="17">
        <f>Électricité!P2533</f>
        <v>0</v>
      </c>
      <c r="D5448" s="17">
        <f>Électricité!S2533</f>
        <v>0</v>
      </c>
      <c r="E5448" s="24" t="str">
        <f t="shared" si="173"/>
        <v>04/15/2019 09:00:00 PM</v>
      </c>
      <c r="F5448" s="23" t="str">
        <f t="shared" si="174"/>
        <v>Apr</v>
      </c>
    </row>
    <row r="5449" spans="1:6" x14ac:dyDescent="0.4">
      <c r="A5449" s="19">
        <f>Électricité!N2534</f>
        <v>43570</v>
      </c>
      <c r="B5449" s="18">
        <f>Électricité!O2534</f>
        <v>0.91666666666666674</v>
      </c>
      <c r="C5449" s="17">
        <f>Électricité!P2534</f>
        <v>0</v>
      </c>
      <c r="D5449" s="17">
        <f>Électricité!S2534</f>
        <v>0</v>
      </c>
      <c r="E5449" s="24" t="str">
        <f t="shared" si="173"/>
        <v>04/15/2019 10:00:00 PM</v>
      </c>
      <c r="F5449" s="23" t="str">
        <f t="shared" si="174"/>
        <v>Apr</v>
      </c>
    </row>
    <row r="5450" spans="1:6" x14ac:dyDescent="0.4">
      <c r="A5450" s="19">
        <f>Électricité!N2535</f>
        <v>43570</v>
      </c>
      <c r="B5450" s="18">
        <f>Électricité!O2535</f>
        <v>0.95833333333333337</v>
      </c>
      <c r="C5450" s="17">
        <f>Électricité!P2535</f>
        <v>0</v>
      </c>
      <c r="D5450" s="17">
        <f>Électricité!S2535</f>
        <v>0</v>
      </c>
      <c r="E5450" s="24" t="str">
        <f t="shared" si="173"/>
        <v>04/15/2019 11:00:00 PM</v>
      </c>
      <c r="F5450" s="23" t="str">
        <f t="shared" si="174"/>
        <v>Apr</v>
      </c>
    </row>
    <row r="5451" spans="1:6" x14ac:dyDescent="0.4">
      <c r="A5451" s="19">
        <f>Électricité!N2536</f>
        <v>43571</v>
      </c>
      <c r="B5451" s="18">
        <f>Électricité!O2536</f>
        <v>3.1225022567582528E-17</v>
      </c>
      <c r="C5451" s="17">
        <f>Électricité!P2536</f>
        <v>0</v>
      </c>
      <c r="D5451" s="17">
        <f>Électricité!S2536</f>
        <v>0</v>
      </c>
      <c r="E5451" s="24" t="str">
        <f t="shared" si="173"/>
        <v>04/16/2019 12:00:00 AM</v>
      </c>
      <c r="F5451" s="23" t="str">
        <f t="shared" si="174"/>
        <v>Apr</v>
      </c>
    </row>
    <row r="5452" spans="1:6" x14ac:dyDescent="0.4">
      <c r="A5452" s="19">
        <f>Électricité!N2537</f>
        <v>43571</v>
      </c>
      <c r="B5452" s="18">
        <f>Électricité!O2537</f>
        <v>4.1666666666666699E-2</v>
      </c>
      <c r="C5452" s="17">
        <f>Électricité!P2537</f>
        <v>0</v>
      </c>
      <c r="D5452" s="17">
        <f>Électricité!S2537</f>
        <v>0</v>
      </c>
      <c r="E5452" s="24" t="str">
        <f t="shared" si="173"/>
        <v>04/16/2019 01:00:00 AM</v>
      </c>
      <c r="F5452" s="23" t="str">
        <f t="shared" si="174"/>
        <v>Apr</v>
      </c>
    </row>
    <row r="5453" spans="1:6" x14ac:dyDescent="0.4">
      <c r="A5453" s="19">
        <f>Électricité!N2538</f>
        <v>43571</v>
      </c>
      <c r="B5453" s="18">
        <f>Électricité!O2538</f>
        <v>8.333333333333337E-2</v>
      </c>
      <c r="C5453" s="17">
        <f>Électricité!P2538</f>
        <v>0</v>
      </c>
      <c r="D5453" s="17">
        <f>Électricité!S2538</f>
        <v>0</v>
      </c>
      <c r="E5453" s="24" t="str">
        <f t="shared" si="173"/>
        <v>04/16/2019 02:00:00 AM</v>
      </c>
      <c r="F5453" s="23" t="str">
        <f t="shared" si="174"/>
        <v>Apr</v>
      </c>
    </row>
    <row r="5454" spans="1:6" x14ac:dyDescent="0.4">
      <c r="A5454" s="19">
        <f>Électricité!N2539</f>
        <v>43571</v>
      </c>
      <c r="B5454" s="18">
        <f>Électricité!O2539</f>
        <v>0.12500000000000006</v>
      </c>
      <c r="C5454" s="17">
        <f>Électricité!P2539</f>
        <v>0</v>
      </c>
      <c r="D5454" s="17">
        <f>Électricité!S2539</f>
        <v>0</v>
      </c>
      <c r="E5454" s="24" t="str">
        <f t="shared" si="173"/>
        <v>04/16/2019 03:00:00 AM</v>
      </c>
      <c r="F5454" s="23" t="str">
        <f t="shared" si="174"/>
        <v>Apr</v>
      </c>
    </row>
    <row r="5455" spans="1:6" x14ac:dyDescent="0.4">
      <c r="A5455" s="19">
        <f>Électricité!N2540</f>
        <v>43571</v>
      </c>
      <c r="B5455" s="18">
        <f>Électricité!O2540</f>
        <v>0.16666666666666669</v>
      </c>
      <c r="C5455" s="17">
        <f>Électricité!P2540</f>
        <v>0</v>
      </c>
      <c r="D5455" s="17">
        <f>Électricité!S2540</f>
        <v>0</v>
      </c>
      <c r="E5455" s="24" t="str">
        <f t="shared" si="173"/>
        <v>04/16/2019 04:00:00 AM</v>
      </c>
      <c r="F5455" s="23" t="str">
        <f t="shared" si="174"/>
        <v>Apr</v>
      </c>
    </row>
    <row r="5456" spans="1:6" x14ac:dyDescent="0.4">
      <c r="A5456" s="19">
        <f>Électricité!N2541</f>
        <v>43571</v>
      </c>
      <c r="B5456" s="18">
        <f>Électricité!O2541</f>
        <v>0.20833333333333337</v>
      </c>
      <c r="C5456" s="17">
        <f>Électricité!P2541</f>
        <v>0</v>
      </c>
      <c r="D5456" s="17">
        <f>Électricité!S2541</f>
        <v>0</v>
      </c>
      <c r="E5456" s="24" t="str">
        <f t="shared" si="173"/>
        <v>04/16/2019 05:00:00 AM</v>
      </c>
      <c r="F5456" s="23" t="str">
        <f t="shared" si="174"/>
        <v>Apr</v>
      </c>
    </row>
    <row r="5457" spans="1:6" x14ac:dyDescent="0.4">
      <c r="A5457" s="19">
        <f>Électricité!N2542</f>
        <v>43571</v>
      </c>
      <c r="B5457" s="18">
        <f>Électricité!O2542</f>
        <v>0.25</v>
      </c>
      <c r="C5457" s="17">
        <f>Électricité!P2542</f>
        <v>0</v>
      </c>
      <c r="D5457" s="17">
        <f>Électricité!S2542</f>
        <v>0</v>
      </c>
      <c r="E5457" s="24" t="str">
        <f t="shared" si="173"/>
        <v>04/16/2019 06:00:00 AM</v>
      </c>
      <c r="F5457" s="23" t="str">
        <f t="shared" si="174"/>
        <v>Apr</v>
      </c>
    </row>
    <row r="5458" spans="1:6" x14ac:dyDescent="0.4">
      <c r="A5458" s="19">
        <f>Électricité!N2543</f>
        <v>43571</v>
      </c>
      <c r="B5458" s="18">
        <f>Électricité!O2543</f>
        <v>0.29166666666666669</v>
      </c>
      <c r="C5458" s="17">
        <f>Électricité!P2543</f>
        <v>0</v>
      </c>
      <c r="D5458" s="17">
        <f>Électricité!S2543</f>
        <v>0</v>
      </c>
      <c r="E5458" s="24" t="str">
        <f t="shared" si="173"/>
        <v>04/16/2019 07:00:00 AM</v>
      </c>
      <c r="F5458" s="23" t="str">
        <f t="shared" si="174"/>
        <v>Apr</v>
      </c>
    </row>
    <row r="5459" spans="1:6" x14ac:dyDescent="0.4">
      <c r="A5459" s="19">
        <f>Électricité!N2544</f>
        <v>43571</v>
      </c>
      <c r="B5459" s="18">
        <f>Électricité!O2544</f>
        <v>0.33333333333333337</v>
      </c>
      <c r="C5459" s="17">
        <f>Électricité!P2544</f>
        <v>0</v>
      </c>
      <c r="D5459" s="17">
        <f>Électricité!S2544</f>
        <v>0</v>
      </c>
      <c r="E5459" s="24" t="str">
        <f t="shared" si="173"/>
        <v>04/16/2019 08:00:00 AM</v>
      </c>
      <c r="F5459" s="23" t="str">
        <f t="shared" si="174"/>
        <v>Apr</v>
      </c>
    </row>
    <row r="5460" spans="1:6" x14ac:dyDescent="0.4">
      <c r="A5460" s="19">
        <f>Électricité!N2545</f>
        <v>43571</v>
      </c>
      <c r="B5460" s="18">
        <f>Électricité!O2545</f>
        <v>0.375</v>
      </c>
      <c r="C5460" s="17">
        <f>Électricité!P2545</f>
        <v>0</v>
      </c>
      <c r="D5460" s="17">
        <f>Électricité!S2545</f>
        <v>0</v>
      </c>
      <c r="E5460" s="24" t="str">
        <f t="shared" si="173"/>
        <v>04/16/2019 09:00:00 AM</v>
      </c>
      <c r="F5460" s="23" t="str">
        <f t="shared" si="174"/>
        <v>Apr</v>
      </c>
    </row>
    <row r="5461" spans="1:6" x14ac:dyDescent="0.4">
      <c r="A5461" s="19">
        <f>Électricité!N2546</f>
        <v>43571</v>
      </c>
      <c r="B5461" s="18">
        <f>Électricité!O2546</f>
        <v>0.41666666666666669</v>
      </c>
      <c r="C5461" s="17">
        <f>Électricité!P2546</f>
        <v>0</v>
      </c>
      <c r="D5461" s="17">
        <f>Électricité!S2546</f>
        <v>0</v>
      </c>
      <c r="E5461" s="24" t="str">
        <f t="shared" si="173"/>
        <v>04/16/2019 10:00:00 AM</v>
      </c>
      <c r="F5461" s="23" t="str">
        <f t="shared" si="174"/>
        <v>Apr</v>
      </c>
    </row>
    <row r="5462" spans="1:6" x14ac:dyDescent="0.4">
      <c r="A5462" s="19">
        <f>Électricité!N2547</f>
        <v>43571</v>
      </c>
      <c r="B5462" s="18">
        <f>Électricité!O2547</f>
        <v>0.45833333333333337</v>
      </c>
      <c r="C5462" s="17">
        <f>Électricité!P2547</f>
        <v>0</v>
      </c>
      <c r="D5462" s="17">
        <f>Électricité!S2547</f>
        <v>0</v>
      </c>
      <c r="E5462" s="24" t="str">
        <f t="shared" si="173"/>
        <v>04/16/2019 11:00:00 AM</v>
      </c>
      <c r="F5462" s="23" t="str">
        <f t="shared" si="174"/>
        <v>Apr</v>
      </c>
    </row>
    <row r="5463" spans="1:6" x14ac:dyDescent="0.4">
      <c r="A5463" s="19">
        <f>Électricité!N2548</f>
        <v>43571</v>
      </c>
      <c r="B5463" s="18">
        <f>Électricité!O2548</f>
        <v>0.50000000000000011</v>
      </c>
      <c r="C5463" s="17">
        <f>Électricité!P2548</f>
        <v>0</v>
      </c>
      <c r="D5463" s="17">
        <f>Électricité!S2548</f>
        <v>0</v>
      </c>
      <c r="E5463" s="24" t="str">
        <f t="shared" si="173"/>
        <v>04/16/2019 12:00:00 PM</v>
      </c>
      <c r="F5463" s="23" t="str">
        <f t="shared" si="174"/>
        <v>Apr</v>
      </c>
    </row>
    <row r="5464" spans="1:6" x14ac:dyDescent="0.4">
      <c r="A5464" s="19">
        <f>Électricité!N2549</f>
        <v>43571</v>
      </c>
      <c r="B5464" s="18">
        <f>Électricité!O2549</f>
        <v>0.54166666666666674</v>
      </c>
      <c r="C5464" s="17">
        <f>Électricité!P2549</f>
        <v>0</v>
      </c>
      <c r="D5464" s="17">
        <f>Électricité!S2549</f>
        <v>0</v>
      </c>
      <c r="E5464" s="24" t="str">
        <f t="shared" si="173"/>
        <v>04/16/2019 01:00:00 PM</v>
      </c>
      <c r="F5464" s="23" t="str">
        <f t="shared" si="174"/>
        <v>Apr</v>
      </c>
    </row>
    <row r="5465" spans="1:6" x14ac:dyDescent="0.4">
      <c r="A5465" s="19">
        <f>Électricité!N2550</f>
        <v>43571</v>
      </c>
      <c r="B5465" s="18">
        <f>Électricité!O2550</f>
        <v>0.58333333333333337</v>
      </c>
      <c r="C5465" s="17">
        <f>Électricité!P2550</f>
        <v>0</v>
      </c>
      <c r="D5465" s="17">
        <f>Électricité!S2550</f>
        <v>0</v>
      </c>
      <c r="E5465" s="24" t="str">
        <f t="shared" si="173"/>
        <v>04/16/2019 02:00:00 PM</v>
      </c>
      <c r="F5465" s="23" t="str">
        <f t="shared" si="174"/>
        <v>Apr</v>
      </c>
    </row>
    <row r="5466" spans="1:6" x14ac:dyDescent="0.4">
      <c r="A5466" s="19">
        <f>Électricité!N2551</f>
        <v>43571</v>
      </c>
      <c r="B5466" s="18">
        <f>Électricité!O2551</f>
        <v>0.62500000000000011</v>
      </c>
      <c r="C5466" s="17">
        <f>Électricité!P2551</f>
        <v>0</v>
      </c>
      <c r="D5466" s="17">
        <f>Électricité!S2551</f>
        <v>0</v>
      </c>
      <c r="E5466" s="24" t="str">
        <f t="shared" si="173"/>
        <v>04/16/2019 03:00:00 PM</v>
      </c>
      <c r="F5466" s="23" t="str">
        <f t="shared" si="174"/>
        <v>Apr</v>
      </c>
    </row>
    <row r="5467" spans="1:6" x14ac:dyDescent="0.4">
      <c r="A5467" s="19">
        <f>Électricité!N2552</f>
        <v>43571</v>
      </c>
      <c r="B5467" s="18">
        <f>Électricité!O2552</f>
        <v>0.66666666666666674</v>
      </c>
      <c r="C5467" s="17">
        <f>Électricité!P2552</f>
        <v>0</v>
      </c>
      <c r="D5467" s="17">
        <f>Électricité!S2552</f>
        <v>0</v>
      </c>
      <c r="E5467" s="24" t="str">
        <f t="shared" si="173"/>
        <v>04/16/2019 04:00:00 PM</v>
      </c>
      <c r="F5467" s="23" t="str">
        <f t="shared" si="174"/>
        <v>Apr</v>
      </c>
    </row>
    <row r="5468" spans="1:6" x14ac:dyDescent="0.4">
      <c r="A5468" s="19">
        <f>Électricité!N2553</f>
        <v>43571</v>
      </c>
      <c r="B5468" s="18">
        <f>Électricité!O2553</f>
        <v>0.70833333333333337</v>
      </c>
      <c r="C5468" s="17">
        <f>Électricité!P2553</f>
        <v>0</v>
      </c>
      <c r="D5468" s="17">
        <f>Électricité!S2553</f>
        <v>0</v>
      </c>
      <c r="E5468" s="24" t="str">
        <f t="shared" si="173"/>
        <v>04/16/2019 05:00:00 PM</v>
      </c>
      <c r="F5468" s="23" t="str">
        <f t="shared" si="174"/>
        <v>Apr</v>
      </c>
    </row>
    <row r="5469" spans="1:6" x14ac:dyDescent="0.4">
      <c r="A5469" s="19">
        <f>Électricité!N2554</f>
        <v>43571</v>
      </c>
      <c r="B5469" s="18">
        <f>Électricité!O2554</f>
        <v>0.75000000000000011</v>
      </c>
      <c r="C5469" s="17">
        <f>Électricité!P2554</f>
        <v>0</v>
      </c>
      <c r="D5469" s="17">
        <f>Électricité!S2554</f>
        <v>0</v>
      </c>
      <c r="E5469" s="24" t="str">
        <f t="shared" si="173"/>
        <v>04/16/2019 06:00:00 PM</v>
      </c>
      <c r="F5469" s="23" t="str">
        <f t="shared" si="174"/>
        <v>Apr</v>
      </c>
    </row>
    <row r="5470" spans="1:6" x14ac:dyDescent="0.4">
      <c r="A5470" s="19">
        <f>Électricité!N2555</f>
        <v>43571</v>
      </c>
      <c r="B5470" s="18">
        <f>Électricité!O2555</f>
        <v>0.79166666666666674</v>
      </c>
      <c r="C5470" s="17">
        <f>Électricité!P2555</f>
        <v>0</v>
      </c>
      <c r="D5470" s="17">
        <f>Électricité!S2555</f>
        <v>0</v>
      </c>
      <c r="E5470" s="24" t="str">
        <f t="shared" si="173"/>
        <v>04/16/2019 07:00:00 PM</v>
      </c>
      <c r="F5470" s="23" t="str">
        <f t="shared" si="174"/>
        <v>Apr</v>
      </c>
    </row>
    <row r="5471" spans="1:6" x14ac:dyDescent="0.4">
      <c r="A5471" s="19">
        <f>Électricité!N2556</f>
        <v>43571</v>
      </c>
      <c r="B5471" s="18">
        <f>Électricité!O2556</f>
        <v>0.83333333333333337</v>
      </c>
      <c r="C5471" s="17">
        <f>Électricité!P2556</f>
        <v>0</v>
      </c>
      <c r="D5471" s="17">
        <f>Électricité!S2556</f>
        <v>0</v>
      </c>
      <c r="E5471" s="24" t="str">
        <f t="shared" si="173"/>
        <v>04/16/2019 08:00:00 PM</v>
      </c>
      <c r="F5471" s="23" t="str">
        <f t="shared" si="174"/>
        <v>Apr</v>
      </c>
    </row>
    <row r="5472" spans="1:6" x14ac:dyDescent="0.4">
      <c r="A5472" s="19">
        <f>Électricité!N2557</f>
        <v>43571</v>
      </c>
      <c r="B5472" s="18">
        <f>Électricité!O2557</f>
        <v>0.87500000000000011</v>
      </c>
      <c r="C5472" s="17">
        <f>Électricité!P2557</f>
        <v>0</v>
      </c>
      <c r="D5472" s="17">
        <f>Électricité!S2557</f>
        <v>0</v>
      </c>
      <c r="E5472" s="24" t="str">
        <f t="shared" si="173"/>
        <v>04/16/2019 09:00:00 PM</v>
      </c>
      <c r="F5472" s="23" t="str">
        <f t="shared" si="174"/>
        <v>Apr</v>
      </c>
    </row>
    <row r="5473" spans="1:6" x14ac:dyDescent="0.4">
      <c r="A5473" s="19">
        <f>Électricité!N2558</f>
        <v>43571</v>
      </c>
      <c r="B5473" s="18">
        <f>Électricité!O2558</f>
        <v>0.91666666666666674</v>
      </c>
      <c r="C5473" s="17">
        <f>Électricité!P2558</f>
        <v>0</v>
      </c>
      <c r="D5473" s="17">
        <f>Électricité!S2558</f>
        <v>0</v>
      </c>
      <c r="E5473" s="24" t="str">
        <f t="shared" si="173"/>
        <v>04/16/2019 10:00:00 PM</v>
      </c>
      <c r="F5473" s="23" t="str">
        <f t="shared" si="174"/>
        <v>Apr</v>
      </c>
    </row>
    <row r="5474" spans="1:6" x14ac:dyDescent="0.4">
      <c r="A5474" s="19">
        <f>Électricité!N2559</f>
        <v>43571</v>
      </c>
      <c r="B5474" s="18">
        <f>Électricité!O2559</f>
        <v>0.95833333333333337</v>
      </c>
      <c r="C5474" s="17">
        <f>Électricité!P2559</f>
        <v>0</v>
      </c>
      <c r="D5474" s="17">
        <f>Électricité!S2559</f>
        <v>0</v>
      </c>
      <c r="E5474" s="24" t="str">
        <f t="shared" si="173"/>
        <v>04/16/2019 11:00:00 PM</v>
      </c>
      <c r="F5474" s="23" t="str">
        <f t="shared" si="174"/>
        <v>Apr</v>
      </c>
    </row>
    <row r="5475" spans="1:6" x14ac:dyDescent="0.4">
      <c r="A5475" s="19">
        <f>Électricité!N2560</f>
        <v>43572</v>
      </c>
      <c r="B5475" s="18">
        <f>Électricité!O2560</f>
        <v>3.1225022567582528E-17</v>
      </c>
      <c r="C5475" s="17">
        <f>Électricité!P2560</f>
        <v>0</v>
      </c>
      <c r="D5475" s="17">
        <f>Électricité!S2560</f>
        <v>0</v>
      </c>
      <c r="E5475" s="24" t="str">
        <f t="shared" si="173"/>
        <v>04/17/2019 12:00:00 AM</v>
      </c>
      <c r="F5475" s="23" t="str">
        <f t="shared" si="174"/>
        <v>Apr</v>
      </c>
    </row>
    <row r="5476" spans="1:6" x14ac:dyDescent="0.4">
      <c r="A5476" s="19">
        <f>Électricité!N2561</f>
        <v>43572</v>
      </c>
      <c r="B5476" s="18">
        <f>Électricité!O2561</f>
        <v>4.1666666666666699E-2</v>
      </c>
      <c r="C5476" s="17">
        <f>Électricité!P2561</f>
        <v>0</v>
      </c>
      <c r="D5476" s="17">
        <f>Électricité!S2561</f>
        <v>0</v>
      </c>
      <c r="E5476" s="24" t="str">
        <f t="shared" ref="E5476:E5539" si="175">CONCATENATE(TEXT(A5476,"mm/dd/yyyy")," ",TEXT(B5476,"hh:mm:ss AM/PM"))</f>
        <v>04/17/2019 01:00:00 AM</v>
      </c>
      <c r="F5476" s="23" t="str">
        <f t="shared" si="174"/>
        <v>Apr</v>
      </c>
    </row>
    <row r="5477" spans="1:6" x14ac:dyDescent="0.4">
      <c r="A5477" s="19">
        <f>Électricité!N2562</f>
        <v>43572</v>
      </c>
      <c r="B5477" s="18">
        <f>Électricité!O2562</f>
        <v>8.333333333333337E-2</v>
      </c>
      <c r="C5477" s="17">
        <f>Électricité!P2562</f>
        <v>0</v>
      </c>
      <c r="D5477" s="17">
        <f>Électricité!S2562</f>
        <v>0</v>
      </c>
      <c r="E5477" s="24" t="str">
        <f t="shared" si="175"/>
        <v>04/17/2019 02:00:00 AM</v>
      </c>
      <c r="F5477" s="23" t="str">
        <f t="shared" si="174"/>
        <v>Apr</v>
      </c>
    </row>
    <row r="5478" spans="1:6" x14ac:dyDescent="0.4">
      <c r="A5478" s="19">
        <f>Électricité!N2563</f>
        <v>43572</v>
      </c>
      <c r="B5478" s="18">
        <f>Électricité!O2563</f>
        <v>0.12500000000000006</v>
      </c>
      <c r="C5478" s="17">
        <f>Électricité!P2563</f>
        <v>0</v>
      </c>
      <c r="D5478" s="17">
        <f>Électricité!S2563</f>
        <v>0</v>
      </c>
      <c r="E5478" s="24" t="str">
        <f t="shared" si="175"/>
        <v>04/17/2019 03:00:00 AM</v>
      </c>
      <c r="F5478" s="23" t="str">
        <f t="shared" si="174"/>
        <v>Apr</v>
      </c>
    </row>
    <row r="5479" spans="1:6" x14ac:dyDescent="0.4">
      <c r="A5479" s="19">
        <f>Électricité!N2564</f>
        <v>43572</v>
      </c>
      <c r="B5479" s="18">
        <f>Électricité!O2564</f>
        <v>0.16666666666666669</v>
      </c>
      <c r="C5479" s="17">
        <f>Électricité!P2564</f>
        <v>0</v>
      </c>
      <c r="D5479" s="17">
        <f>Électricité!S2564</f>
        <v>0</v>
      </c>
      <c r="E5479" s="24" t="str">
        <f t="shared" si="175"/>
        <v>04/17/2019 04:00:00 AM</v>
      </c>
      <c r="F5479" s="23" t="str">
        <f t="shared" si="174"/>
        <v>Apr</v>
      </c>
    </row>
    <row r="5480" spans="1:6" x14ac:dyDescent="0.4">
      <c r="A5480" s="19">
        <f>Électricité!N2565</f>
        <v>43572</v>
      </c>
      <c r="B5480" s="18">
        <f>Électricité!O2565</f>
        <v>0.20833333333333337</v>
      </c>
      <c r="C5480" s="17">
        <f>Électricité!P2565</f>
        <v>0</v>
      </c>
      <c r="D5480" s="17">
        <f>Électricité!S2565</f>
        <v>0</v>
      </c>
      <c r="E5480" s="24" t="str">
        <f t="shared" si="175"/>
        <v>04/17/2019 05:00:00 AM</v>
      </c>
      <c r="F5480" s="23" t="str">
        <f t="shared" si="174"/>
        <v>Apr</v>
      </c>
    </row>
    <row r="5481" spans="1:6" x14ac:dyDescent="0.4">
      <c r="A5481" s="19">
        <f>Électricité!N2566</f>
        <v>43572</v>
      </c>
      <c r="B5481" s="18">
        <f>Électricité!O2566</f>
        <v>0.25</v>
      </c>
      <c r="C5481" s="17">
        <f>Électricité!P2566</f>
        <v>0</v>
      </c>
      <c r="D5481" s="17">
        <f>Électricité!S2566</f>
        <v>0</v>
      </c>
      <c r="E5481" s="24" t="str">
        <f t="shared" si="175"/>
        <v>04/17/2019 06:00:00 AM</v>
      </c>
      <c r="F5481" s="23" t="str">
        <f t="shared" si="174"/>
        <v>Apr</v>
      </c>
    </row>
    <row r="5482" spans="1:6" x14ac:dyDescent="0.4">
      <c r="A5482" s="19">
        <f>Électricité!N2567</f>
        <v>43572</v>
      </c>
      <c r="B5482" s="18">
        <f>Électricité!O2567</f>
        <v>0.29166666666666669</v>
      </c>
      <c r="C5482" s="17">
        <f>Électricité!P2567</f>
        <v>0</v>
      </c>
      <c r="D5482" s="17">
        <f>Électricité!S2567</f>
        <v>0</v>
      </c>
      <c r="E5482" s="24" t="str">
        <f t="shared" si="175"/>
        <v>04/17/2019 07:00:00 AM</v>
      </c>
      <c r="F5482" s="23" t="str">
        <f t="shared" si="174"/>
        <v>Apr</v>
      </c>
    </row>
    <row r="5483" spans="1:6" x14ac:dyDescent="0.4">
      <c r="A5483" s="19">
        <f>Électricité!N2568</f>
        <v>43572</v>
      </c>
      <c r="B5483" s="18">
        <f>Électricité!O2568</f>
        <v>0.33333333333333337</v>
      </c>
      <c r="C5483" s="17">
        <f>Électricité!P2568</f>
        <v>0</v>
      </c>
      <c r="D5483" s="17">
        <f>Électricité!S2568</f>
        <v>0</v>
      </c>
      <c r="E5483" s="24" t="str">
        <f t="shared" si="175"/>
        <v>04/17/2019 08:00:00 AM</v>
      </c>
      <c r="F5483" s="23" t="str">
        <f t="shared" si="174"/>
        <v>Apr</v>
      </c>
    </row>
    <row r="5484" spans="1:6" x14ac:dyDescent="0.4">
      <c r="A5484" s="19">
        <f>Électricité!N2569</f>
        <v>43572</v>
      </c>
      <c r="B5484" s="18">
        <f>Électricité!O2569</f>
        <v>0.375</v>
      </c>
      <c r="C5484" s="17">
        <f>Électricité!P2569</f>
        <v>0</v>
      </c>
      <c r="D5484" s="17">
        <f>Électricité!S2569</f>
        <v>0</v>
      </c>
      <c r="E5484" s="24" t="str">
        <f t="shared" si="175"/>
        <v>04/17/2019 09:00:00 AM</v>
      </c>
      <c r="F5484" s="23" t="str">
        <f t="shared" si="174"/>
        <v>Apr</v>
      </c>
    </row>
    <row r="5485" spans="1:6" x14ac:dyDescent="0.4">
      <c r="A5485" s="19">
        <f>Électricité!N2570</f>
        <v>43572</v>
      </c>
      <c r="B5485" s="18">
        <f>Électricité!O2570</f>
        <v>0.41666666666666669</v>
      </c>
      <c r="C5485" s="17">
        <f>Électricité!P2570</f>
        <v>0</v>
      </c>
      <c r="D5485" s="17">
        <f>Électricité!S2570</f>
        <v>0</v>
      </c>
      <c r="E5485" s="24" t="str">
        <f t="shared" si="175"/>
        <v>04/17/2019 10:00:00 AM</v>
      </c>
      <c r="F5485" s="23" t="str">
        <f t="shared" si="174"/>
        <v>Apr</v>
      </c>
    </row>
    <row r="5486" spans="1:6" x14ac:dyDescent="0.4">
      <c r="A5486" s="19">
        <f>Électricité!N2571</f>
        <v>43572</v>
      </c>
      <c r="B5486" s="18">
        <f>Électricité!O2571</f>
        <v>0.45833333333333337</v>
      </c>
      <c r="C5486" s="17">
        <f>Électricité!P2571</f>
        <v>0</v>
      </c>
      <c r="D5486" s="17">
        <f>Électricité!S2571</f>
        <v>0</v>
      </c>
      <c r="E5486" s="24" t="str">
        <f t="shared" si="175"/>
        <v>04/17/2019 11:00:00 AM</v>
      </c>
      <c r="F5486" s="23" t="str">
        <f t="shared" si="174"/>
        <v>Apr</v>
      </c>
    </row>
    <row r="5487" spans="1:6" x14ac:dyDescent="0.4">
      <c r="A5487" s="19">
        <f>Électricité!N2572</f>
        <v>43572</v>
      </c>
      <c r="B5487" s="18">
        <f>Électricité!O2572</f>
        <v>0.50000000000000011</v>
      </c>
      <c r="C5487" s="17">
        <f>Électricité!P2572</f>
        <v>0</v>
      </c>
      <c r="D5487" s="17">
        <f>Électricité!S2572</f>
        <v>0</v>
      </c>
      <c r="E5487" s="24" t="str">
        <f t="shared" si="175"/>
        <v>04/17/2019 12:00:00 PM</v>
      </c>
      <c r="F5487" s="23" t="str">
        <f t="shared" si="174"/>
        <v>Apr</v>
      </c>
    </row>
    <row r="5488" spans="1:6" x14ac:dyDescent="0.4">
      <c r="A5488" s="19">
        <f>Électricité!N2573</f>
        <v>43572</v>
      </c>
      <c r="B5488" s="18">
        <f>Électricité!O2573</f>
        <v>0.54166666666666674</v>
      </c>
      <c r="C5488" s="17">
        <f>Électricité!P2573</f>
        <v>0</v>
      </c>
      <c r="D5488" s="17">
        <f>Électricité!S2573</f>
        <v>0</v>
      </c>
      <c r="E5488" s="24" t="str">
        <f t="shared" si="175"/>
        <v>04/17/2019 01:00:00 PM</v>
      </c>
      <c r="F5488" s="23" t="str">
        <f t="shared" si="174"/>
        <v>Apr</v>
      </c>
    </row>
    <row r="5489" spans="1:6" x14ac:dyDescent="0.4">
      <c r="A5489" s="19">
        <f>Électricité!N2574</f>
        <v>43572</v>
      </c>
      <c r="B5489" s="18">
        <f>Électricité!O2574</f>
        <v>0.58333333333333337</v>
      </c>
      <c r="C5489" s="17">
        <f>Électricité!P2574</f>
        <v>0</v>
      </c>
      <c r="D5489" s="17">
        <f>Électricité!S2574</f>
        <v>0</v>
      </c>
      <c r="E5489" s="24" t="str">
        <f t="shared" si="175"/>
        <v>04/17/2019 02:00:00 PM</v>
      </c>
      <c r="F5489" s="23" t="str">
        <f t="shared" si="174"/>
        <v>Apr</v>
      </c>
    </row>
    <row r="5490" spans="1:6" x14ac:dyDescent="0.4">
      <c r="A5490" s="19">
        <f>Électricité!N2575</f>
        <v>43572</v>
      </c>
      <c r="B5490" s="18">
        <f>Électricité!O2575</f>
        <v>0.62500000000000011</v>
      </c>
      <c r="C5490" s="17">
        <f>Électricité!P2575</f>
        <v>0</v>
      </c>
      <c r="D5490" s="17">
        <f>Électricité!S2575</f>
        <v>0</v>
      </c>
      <c r="E5490" s="24" t="str">
        <f t="shared" si="175"/>
        <v>04/17/2019 03:00:00 PM</v>
      </c>
      <c r="F5490" s="23" t="str">
        <f t="shared" si="174"/>
        <v>Apr</v>
      </c>
    </row>
    <row r="5491" spans="1:6" x14ac:dyDescent="0.4">
      <c r="A5491" s="19">
        <f>Électricité!N2576</f>
        <v>43572</v>
      </c>
      <c r="B5491" s="18">
        <f>Électricité!O2576</f>
        <v>0.66666666666666674</v>
      </c>
      <c r="C5491" s="17">
        <f>Électricité!P2576</f>
        <v>0</v>
      </c>
      <c r="D5491" s="17">
        <f>Électricité!S2576</f>
        <v>0</v>
      </c>
      <c r="E5491" s="24" t="str">
        <f t="shared" si="175"/>
        <v>04/17/2019 04:00:00 PM</v>
      </c>
      <c r="F5491" s="23" t="str">
        <f t="shared" si="174"/>
        <v>Apr</v>
      </c>
    </row>
    <row r="5492" spans="1:6" x14ac:dyDescent="0.4">
      <c r="A5492" s="19">
        <f>Électricité!N2577</f>
        <v>43572</v>
      </c>
      <c r="B5492" s="18">
        <f>Électricité!O2577</f>
        <v>0.70833333333333337</v>
      </c>
      <c r="C5492" s="17">
        <f>Électricité!P2577</f>
        <v>0</v>
      </c>
      <c r="D5492" s="17">
        <f>Électricité!S2577</f>
        <v>0</v>
      </c>
      <c r="E5492" s="24" t="str">
        <f t="shared" si="175"/>
        <v>04/17/2019 05:00:00 PM</v>
      </c>
      <c r="F5492" s="23" t="str">
        <f t="shared" si="174"/>
        <v>Apr</v>
      </c>
    </row>
    <row r="5493" spans="1:6" x14ac:dyDescent="0.4">
      <c r="A5493" s="19">
        <f>Électricité!N2578</f>
        <v>43572</v>
      </c>
      <c r="B5493" s="18">
        <f>Électricité!O2578</f>
        <v>0.75000000000000011</v>
      </c>
      <c r="C5493" s="17">
        <f>Électricité!P2578</f>
        <v>0</v>
      </c>
      <c r="D5493" s="17">
        <f>Électricité!S2578</f>
        <v>0</v>
      </c>
      <c r="E5493" s="24" t="str">
        <f t="shared" si="175"/>
        <v>04/17/2019 06:00:00 PM</v>
      </c>
      <c r="F5493" s="23" t="str">
        <f t="shared" si="174"/>
        <v>Apr</v>
      </c>
    </row>
    <row r="5494" spans="1:6" x14ac:dyDescent="0.4">
      <c r="A5494" s="19">
        <f>Électricité!N2579</f>
        <v>43572</v>
      </c>
      <c r="B5494" s="18">
        <f>Électricité!O2579</f>
        <v>0.79166666666666674</v>
      </c>
      <c r="C5494" s="17">
        <f>Électricité!P2579</f>
        <v>0</v>
      </c>
      <c r="D5494" s="17">
        <f>Électricité!S2579</f>
        <v>0</v>
      </c>
      <c r="E5494" s="24" t="str">
        <f t="shared" si="175"/>
        <v>04/17/2019 07:00:00 PM</v>
      </c>
      <c r="F5494" s="23" t="str">
        <f t="shared" si="174"/>
        <v>Apr</v>
      </c>
    </row>
    <row r="5495" spans="1:6" x14ac:dyDescent="0.4">
      <c r="A5495" s="19">
        <f>Électricité!N2580</f>
        <v>43572</v>
      </c>
      <c r="B5495" s="18">
        <f>Électricité!O2580</f>
        <v>0.83333333333333337</v>
      </c>
      <c r="C5495" s="17">
        <f>Électricité!P2580</f>
        <v>0</v>
      </c>
      <c r="D5495" s="17">
        <f>Électricité!S2580</f>
        <v>0</v>
      </c>
      <c r="E5495" s="24" t="str">
        <f t="shared" si="175"/>
        <v>04/17/2019 08:00:00 PM</v>
      </c>
      <c r="F5495" s="23" t="str">
        <f t="shared" si="174"/>
        <v>Apr</v>
      </c>
    </row>
    <row r="5496" spans="1:6" x14ac:dyDescent="0.4">
      <c r="A5496" s="19">
        <f>Électricité!N2581</f>
        <v>43572</v>
      </c>
      <c r="B5496" s="18">
        <f>Électricité!O2581</f>
        <v>0.87500000000000011</v>
      </c>
      <c r="C5496" s="17">
        <f>Électricité!P2581</f>
        <v>0</v>
      </c>
      <c r="D5496" s="17">
        <f>Électricité!S2581</f>
        <v>0</v>
      </c>
      <c r="E5496" s="24" t="str">
        <f t="shared" si="175"/>
        <v>04/17/2019 09:00:00 PM</v>
      </c>
      <c r="F5496" s="23" t="str">
        <f t="shared" si="174"/>
        <v>Apr</v>
      </c>
    </row>
    <row r="5497" spans="1:6" x14ac:dyDescent="0.4">
      <c r="A5497" s="19">
        <f>Électricité!N2582</f>
        <v>43572</v>
      </c>
      <c r="B5497" s="18">
        <f>Électricité!O2582</f>
        <v>0.91666666666666674</v>
      </c>
      <c r="C5497" s="17">
        <f>Électricité!P2582</f>
        <v>0</v>
      </c>
      <c r="D5497" s="17">
        <f>Électricité!S2582</f>
        <v>0</v>
      </c>
      <c r="E5497" s="24" t="str">
        <f t="shared" si="175"/>
        <v>04/17/2019 10:00:00 PM</v>
      </c>
      <c r="F5497" s="23" t="str">
        <f t="shared" si="174"/>
        <v>Apr</v>
      </c>
    </row>
    <row r="5498" spans="1:6" x14ac:dyDescent="0.4">
      <c r="A5498" s="19">
        <f>Électricité!N2583</f>
        <v>43572</v>
      </c>
      <c r="B5498" s="18">
        <f>Électricité!O2583</f>
        <v>0.95833333333333337</v>
      </c>
      <c r="C5498" s="17">
        <f>Électricité!P2583</f>
        <v>0</v>
      </c>
      <c r="D5498" s="17">
        <f>Électricité!S2583</f>
        <v>0</v>
      </c>
      <c r="E5498" s="24" t="str">
        <f t="shared" si="175"/>
        <v>04/17/2019 11:00:00 PM</v>
      </c>
      <c r="F5498" s="23" t="str">
        <f t="shared" si="174"/>
        <v>Apr</v>
      </c>
    </row>
    <row r="5499" spans="1:6" x14ac:dyDescent="0.4">
      <c r="A5499" s="19">
        <f>Électricité!N2584</f>
        <v>43573</v>
      </c>
      <c r="B5499" s="18">
        <f>Électricité!O2584</f>
        <v>3.1225022567582528E-17</v>
      </c>
      <c r="C5499" s="17">
        <f>Électricité!P2584</f>
        <v>0</v>
      </c>
      <c r="D5499" s="17">
        <f>Électricité!S2584</f>
        <v>0</v>
      </c>
      <c r="E5499" s="24" t="str">
        <f t="shared" si="175"/>
        <v>04/18/2019 12:00:00 AM</v>
      </c>
      <c r="F5499" s="23" t="str">
        <f t="shared" si="174"/>
        <v>Apr</v>
      </c>
    </row>
    <row r="5500" spans="1:6" x14ac:dyDescent="0.4">
      <c r="A5500" s="19">
        <f>Électricité!N2585</f>
        <v>43573</v>
      </c>
      <c r="B5500" s="18">
        <f>Électricité!O2585</f>
        <v>4.1666666666666699E-2</v>
      </c>
      <c r="C5500" s="17">
        <f>Électricité!P2585</f>
        <v>0</v>
      </c>
      <c r="D5500" s="17">
        <f>Électricité!S2585</f>
        <v>0</v>
      </c>
      <c r="E5500" s="24" t="str">
        <f t="shared" si="175"/>
        <v>04/18/2019 01:00:00 AM</v>
      </c>
      <c r="F5500" s="23" t="str">
        <f t="shared" si="174"/>
        <v>Apr</v>
      </c>
    </row>
    <row r="5501" spans="1:6" x14ac:dyDescent="0.4">
      <c r="A5501" s="19">
        <f>Électricité!N2586</f>
        <v>43573</v>
      </c>
      <c r="B5501" s="18">
        <f>Électricité!O2586</f>
        <v>8.333333333333337E-2</v>
      </c>
      <c r="C5501" s="17">
        <f>Électricité!P2586</f>
        <v>0</v>
      </c>
      <c r="D5501" s="17">
        <f>Électricité!S2586</f>
        <v>0</v>
      </c>
      <c r="E5501" s="24" t="str">
        <f t="shared" si="175"/>
        <v>04/18/2019 02:00:00 AM</v>
      </c>
      <c r="F5501" s="23" t="str">
        <f t="shared" si="174"/>
        <v>Apr</v>
      </c>
    </row>
    <row r="5502" spans="1:6" x14ac:dyDescent="0.4">
      <c r="A5502" s="19">
        <f>Électricité!N2587</f>
        <v>43573</v>
      </c>
      <c r="B5502" s="18">
        <f>Électricité!O2587</f>
        <v>0.12500000000000006</v>
      </c>
      <c r="C5502" s="17">
        <f>Électricité!P2587</f>
        <v>0</v>
      </c>
      <c r="D5502" s="17">
        <f>Électricité!S2587</f>
        <v>0</v>
      </c>
      <c r="E5502" s="24" t="str">
        <f t="shared" si="175"/>
        <v>04/18/2019 03:00:00 AM</v>
      </c>
      <c r="F5502" s="23" t="str">
        <f t="shared" si="174"/>
        <v>Apr</v>
      </c>
    </row>
    <row r="5503" spans="1:6" x14ac:dyDescent="0.4">
      <c r="A5503" s="19">
        <f>Électricité!N2588</f>
        <v>43573</v>
      </c>
      <c r="B5503" s="18">
        <f>Électricité!O2588</f>
        <v>0.16666666666666669</v>
      </c>
      <c r="C5503" s="17">
        <f>Électricité!P2588</f>
        <v>0</v>
      </c>
      <c r="D5503" s="17">
        <f>Électricité!S2588</f>
        <v>0</v>
      </c>
      <c r="E5503" s="24" t="str">
        <f t="shared" si="175"/>
        <v>04/18/2019 04:00:00 AM</v>
      </c>
      <c r="F5503" s="23" t="str">
        <f t="shared" si="174"/>
        <v>Apr</v>
      </c>
    </row>
    <row r="5504" spans="1:6" x14ac:dyDescent="0.4">
      <c r="A5504" s="19">
        <f>Électricité!N2589</f>
        <v>43573</v>
      </c>
      <c r="B5504" s="18">
        <f>Électricité!O2589</f>
        <v>0.20833333333333337</v>
      </c>
      <c r="C5504" s="17">
        <f>Électricité!P2589</f>
        <v>0</v>
      </c>
      <c r="D5504" s="17">
        <f>Électricité!S2589</f>
        <v>0</v>
      </c>
      <c r="E5504" s="24" t="str">
        <f t="shared" si="175"/>
        <v>04/18/2019 05:00:00 AM</v>
      </c>
      <c r="F5504" s="23" t="str">
        <f t="shared" si="174"/>
        <v>Apr</v>
      </c>
    </row>
    <row r="5505" spans="1:6" x14ac:dyDescent="0.4">
      <c r="A5505" s="19">
        <f>Électricité!N2590</f>
        <v>43573</v>
      </c>
      <c r="B5505" s="18">
        <f>Électricité!O2590</f>
        <v>0.25</v>
      </c>
      <c r="C5505" s="17">
        <f>Électricité!P2590</f>
        <v>0</v>
      </c>
      <c r="D5505" s="17">
        <f>Électricité!S2590</f>
        <v>0</v>
      </c>
      <c r="E5505" s="24" t="str">
        <f t="shared" si="175"/>
        <v>04/18/2019 06:00:00 AM</v>
      </c>
      <c r="F5505" s="23" t="str">
        <f t="shared" si="174"/>
        <v>Apr</v>
      </c>
    </row>
    <row r="5506" spans="1:6" x14ac:dyDescent="0.4">
      <c r="A5506" s="19">
        <f>Électricité!N2591</f>
        <v>43573</v>
      </c>
      <c r="B5506" s="18">
        <f>Électricité!O2591</f>
        <v>0.29166666666666669</v>
      </c>
      <c r="C5506" s="17">
        <f>Électricité!P2591</f>
        <v>0</v>
      </c>
      <c r="D5506" s="17">
        <f>Électricité!S2591</f>
        <v>0</v>
      </c>
      <c r="E5506" s="24" t="str">
        <f t="shared" si="175"/>
        <v>04/18/2019 07:00:00 AM</v>
      </c>
      <c r="F5506" s="23" t="str">
        <f t="shared" si="174"/>
        <v>Apr</v>
      </c>
    </row>
    <row r="5507" spans="1:6" x14ac:dyDescent="0.4">
      <c r="A5507" s="19">
        <f>Électricité!N2592</f>
        <v>43573</v>
      </c>
      <c r="B5507" s="18">
        <f>Électricité!O2592</f>
        <v>0.33333333333333337</v>
      </c>
      <c r="C5507" s="17">
        <f>Électricité!P2592</f>
        <v>0</v>
      </c>
      <c r="D5507" s="17">
        <f>Électricité!S2592</f>
        <v>0</v>
      </c>
      <c r="E5507" s="24" t="str">
        <f t="shared" si="175"/>
        <v>04/18/2019 08:00:00 AM</v>
      </c>
      <c r="F5507" s="23" t="str">
        <f t="shared" ref="F5507:F5570" si="176">TEXT(A5507,"mmm")</f>
        <v>Apr</v>
      </c>
    </row>
    <row r="5508" spans="1:6" x14ac:dyDescent="0.4">
      <c r="A5508" s="19">
        <f>Électricité!N2593</f>
        <v>43573</v>
      </c>
      <c r="B5508" s="18">
        <f>Électricité!O2593</f>
        <v>0.375</v>
      </c>
      <c r="C5508" s="17">
        <f>Électricité!P2593</f>
        <v>0</v>
      </c>
      <c r="D5508" s="17">
        <f>Électricité!S2593</f>
        <v>0</v>
      </c>
      <c r="E5508" s="24" t="str">
        <f t="shared" si="175"/>
        <v>04/18/2019 09:00:00 AM</v>
      </c>
      <c r="F5508" s="23" t="str">
        <f t="shared" si="176"/>
        <v>Apr</v>
      </c>
    </row>
    <row r="5509" spans="1:6" x14ac:dyDescent="0.4">
      <c r="A5509" s="19">
        <f>Électricité!N2594</f>
        <v>43573</v>
      </c>
      <c r="B5509" s="18">
        <f>Électricité!O2594</f>
        <v>0.41666666666666669</v>
      </c>
      <c r="C5509" s="17">
        <f>Électricité!P2594</f>
        <v>0</v>
      </c>
      <c r="D5509" s="17">
        <f>Électricité!S2594</f>
        <v>0</v>
      </c>
      <c r="E5509" s="24" t="str">
        <f t="shared" si="175"/>
        <v>04/18/2019 10:00:00 AM</v>
      </c>
      <c r="F5509" s="23" t="str">
        <f t="shared" si="176"/>
        <v>Apr</v>
      </c>
    </row>
    <row r="5510" spans="1:6" x14ac:dyDescent="0.4">
      <c r="A5510" s="19">
        <f>Électricité!N2595</f>
        <v>43573</v>
      </c>
      <c r="B5510" s="18">
        <f>Électricité!O2595</f>
        <v>0.45833333333333337</v>
      </c>
      <c r="C5510" s="17">
        <f>Électricité!P2595</f>
        <v>0</v>
      </c>
      <c r="D5510" s="17">
        <f>Électricité!S2595</f>
        <v>0</v>
      </c>
      <c r="E5510" s="24" t="str">
        <f t="shared" si="175"/>
        <v>04/18/2019 11:00:00 AM</v>
      </c>
      <c r="F5510" s="23" t="str">
        <f t="shared" si="176"/>
        <v>Apr</v>
      </c>
    </row>
    <row r="5511" spans="1:6" x14ac:dyDescent="0.4">
      <c r="A5511" s="19">
        <f>Électricité!N2596</f>
        <v>43573</v>
      </c>
      <c r="B5511" s="18">
        <f>Électricité!O2596</f>
        <v>0.50000000000000011</v>
      </c>
      <c r="C5511" s="17">
        <f>Électricité!P2596</f>
        <v>0</v>
      </c>
      <c r="D5511" s="17">
        <f>Électricité!S2596</f>
        <v>0</v>
      </c>
      <c r="E5511" s="24" t="str">
        <f t="shared" si="175"/>
        <v>04/18/2019 12:00:00 PM</v>
      </c>
      <c r="F5511" s="23" t="str">
        <f t="shared" si="176"/>
        <v>Apr</v>
      </c>
    </row>
    <row r="5512" spans="1:6" x14ac:dyDescent="0.4">
      <c r="A5512" s="19">
        <f>Électricité!N2597</f>
        <v>43573</v>
      </c>
      <c r="B5512" s="18">
        <f>Électricité!O2597</f>
        <v>0.54166666666666674</v>
      </c>
      <c r="C5512" s="17">
        <f>Électricité!P2597</f>
        <v>0</v>
      </c>
      <c r="D5512" s="17">
        <f>Électricité!S2597</f>
        <v>0</v>
      </c>
      <c r="E5512" s="24" t="str">
        <f t="shared" si="175"/>
        <v>04/18/2019 01:00:00 PM</v>
      </c>
      <c r="F5512" s="23" t="str">
        <f t="shared" si="176"/>
        <v>Apr</v>
      </c>
    </row>
    <row r="5513" spans="1:6" x14ac:dyDescent="0.4">
      <c r="A5513" s="19">
        <f>Électricité!N2598</f>
        <v>43573</v>
      </c>
      <c r="B5513" s="18">
        <f>Électricité!O2598</f>
        <v>0.58333333333333337</v>
      </c>
      <c r="C5513" s="17">
        <f>Électricité!P2598</f>
        <v>0</v>
      </c>
      <c r="D5513" s="17">
        <f>Électricité!S2598</f>
        <v>0</v>
      </c>
      <c r="E5513" s="24" t="str">
        <f t="shared" si="175"/>
        <v>04/18/2019 02:00:00 PM</v>
      </c>
      <c r="F5513" s="23" t="str">
        <f t="shared" si="176"/>
        <v>Apr</v>
      </c>
    </row>
    <row r="5514" spans="1:6" x14ac:dyDescent="0.4">
      <c r="A5514" s="19">
        <f>Électricité!N2599</f>
        <v>43573</v>
      </c>
      <c r="B5514" s="18">
        <f>Électricité!O2599</f>
        <v>0.62500000000000011</v>
      </c>
      <c r="C5514" s="17">
        <f>Électricité!P2599</f>
        <v>0</v>
      </c>
      <c r="D5514" s="17">
        <f>Électricité!S2599</f>
        <v>0</v>
      </c>
      <c r="E5514" s="24" t="str">
        <f t="shared" si="175"/>
        <v>04/18/2019 03:00:00 PM</v>
      </c>
      <c r="F5514" s="23" t="str">
        <f t="shared" si="176"/>
        <v>Apr</v>
      </c>
    </row>
    <row r="5515" spans="1:6" x14ac:dyDescent="0.4">
      <c r="A5515" s="19">
        <f>Électricité!N2600</f>
        <v>43573</v>
      </c>
      <c r="B5515" s="18">
        <f>Électricité!O2600</f>
        <v>0.66666666666666674</v>
      </c>
      <c r="C5515" s="17">
        <f>Électricité!P2600</f>
        <v>0</v>
      </c>
      <c r="D5515" s="17">
        <f>Électricité!S2600</f>
        <v>0</v>
      </c>
      <c r="E5515" s="24" t="str">
        <f t="shared" si="175"/>
        <v>04/18/2019 04:00:00 PM</v>
      </c>
      <c r="F5515" s="23" t="str">
        <f t="shared" si="176"/>
        <v>Apr</v>
      </c>
    </row>
    <row r="5516" spans="1:6" x14ac:dyDescent="0.4">
      <c r="A5516" s="19">
        <f>Électricité!N2601</f>
        <v>43573</v>
      </c>
      <c r="B5516" s="18">
        <f>Électricité!O2601</f>
        <v>0.70833333333333337</v>
      </c>
      <c r="C5516" s="17">
        <f>Électricité!P2601</f>
        <v>0</v>
      </c>
      <c r="D5516" s="17">
        <f>Électricité!S2601</f>
        <v>0</v>
      </c>
      <c r="E5516" s="24" t="str">
        <f t="shared" si="175"/>
        <v>04/18/2019 05:00:00 PM</v>
      </c>
      <c r="F5516" s="23" t="str">
        <f t="shared" si="176"/>
        <v>Apr</v>
      </c>
    </row>
    <row r="5517" spans="1:6" x14ac:dyDescent="0.4">
      <c r="A5517" s="19">
        <f>Électricité!N2602</f>
        <v>43573</v>
      </c>
      <c r="B5517" s="18">
        <f>Électricité!O2602</f>
        <v>0.75000000000000011</v>
      </c>
      <c r="C5517" s="17">
        <f>Électricité!P2602</f>
        <v>0</v>
      </c>
      <c r="D5517" s="17">
        <f>Électricité!S2602</f>
        <v>0</v>
      </c>
      <c r="E5517" s="24" t="str">
        <f t="shared" si="175"/>
        <v>04/18/2019 06:00:00 PM</v>
      </c>
      <c r="F5517" s="23" t="str">
        <f t="shared" si="176"/>
        <v>Apr</v>
      </c>
    </row>
    <row r="5518" spans="1:6" x14ac:dyDescent="0.4">
      <c r="A5518" s="19">
        <f>Électricité!N2603</f>
        <v>43573</v>
      </c>
      <c r="B5518" s="18">
        <f>Électricité!O2603</f>
        <v>0.79166666666666674</v>
      </c>
      <c r="C5518" s="17">
        <f>Électricité!P2603</f>
        <v>0</v>
      </c>
      <c r="D5518" s="17">
        <f>Électricité!S2603</f>
        <v>0</v>
      </c>
      <c r="E5518" s="24" t="str">
        <f t="shared" si="175"/>
        <v>04/18/2019 07:00:00 PM</v>
      </c>
      <c r="F5518" s="23" t="str">
        <f t="shared" si="176"/>
        <v>Apr</v>
      </c>
    </row>
    <row r="5519" spans="1:6" x14ac:dyDescent="0.4">
      <c r="A5519" s="19">
        <f>Électricité!N2604</f>
        <v>43573</v>
      </c>
      <c r="B5519" s="18">
        <f>Électricité!O2604</f>
        <v>0.83333333333333337</v>
      </c>
      <c r="C5519" s="17">
        <f>Électricité!P2604</f>
        <v>0</v>
      </c>
      <c r="D5519" s="17">
        <f>Électricité!S2604</f>
        <v>0</v>
      </c>
      <c r="E5519" s="24" t="str">
        <f t="shared" si="175"/>
        <v>04/18/2019 08:00:00 PM</v>
      </c>
      <c r="F5519" s="23" t="str">
        <f t="shared" si="176"/>
        <v>Apr</v>
      </c>
    </row>
    <row r="5520" spans="1:6" x14ac:dyDescent="0.4">
      <c r="A5520" s="19">
        <f>Électricité!N2605</f>
        <v>43573</v>
      </c>
      <c r="B5520" s="18">
        <f>Électricité!O2605</f>
        <v>0.87500000000000011</v>
      </c>
      <c r="C5520" s="17">
        <f>Électricité!P2605</f>
        <v>0</v>
      </c>
      <c r="D5520" s="17">
        <f>Électricité!S2605</f>
        <v>0</v>
      </c>
      <c r="E5520" s="24" t="str">
        <f t="shared" si="175"/>
        <v>04/18/2019 09:00:00 PM</v>
      </c>
      <c r="F5520" s="23" t="str">
        <f t="shared" si="176"/>
        <v>Apr</v>
      </c>
    </row>
    <row r="5521" spans="1:6" x14ac:dyDescent="0.4">
      <c r="A5521" s="19">
        <f>Électricité!N2606</f>
        <v>43573</v>
      </c>
      <c r="B5521" s="18">
        <f>Électricité!O2606</f>
        <v>0.91666666666666674</v>
      </c>
      <c r="C5521" s="17">
        <f>Électricité!P2606</f>
        <v>0</v>
      </c>
      <c r="D5521" s="17">
        <f>Électricité!S2606</f>
        <v>0</v>
      </c>
      <c r="E5521" s="24" t="str">
        <f t="shared" si="175"/>
        <v>04/18/2019 10:00:00 PM</v>
      </c>
      <c r="F5521" s="23" t="str">
        <f t="shared" si="176"/>
        <v>Apr</v>
      </c>
    </row>
    <row r="5522" spans="1:6" x14ac:dyDescent="0.4">
      <c r="A5522" s="19">
        <f>Électricité!N2607</f>
        <v>43573</v>
      </c>
      <c r="B5522" s="18">
        <f>Électricité!O2607</f>
        <v>0.95833333333333337</v>
      </c>
      <c r="C5522" s="17">
        <f>Électricité!P2607</f>
        <v>0</v>
      </c>
      <c r="D5522" s="17">
        <f>Électricité!S2607</f>
        <v>0</v>
      </c>
      <c r="E5522" s="24" t="str">
        <f t="shared" si="175"/>
        <v>04/18/2019 11:00:00 PM</v>
      </c>
      <c r="F5522" s="23" t="str">
        <f t="shared" si="176"/>
        <v>Apr</v>
      </c>
    </row>
    <row r="5523" spans="1:6" x14ac:dyDescent="0.4">
      <c r="A5523" s="19">
        <f>Électricité!N2608</f>
        <v>43574</v>
      </c>
      <c r="B5523" s="18">
        <f>Électricité!O2608</f>
        <v>3.1225022567582528E-17</v>
      </c>
      <c r="C5523" s="17">
        <f>Électricité!P2608</f>
        <v>0</v>
      </c>
      <c r="D5523" s="17">
        <f>Électricité!S2608</f>
        <v>0</v>
      </c>
      <c r="E5523" s="24" t="str">
        <f t="shared" si="175"/>
        <v>04/19/2019 12:00:00 AM</v>
      </c>
      <c r="F5523" s="23" t="str">
        <f t="shared" si="176"/>
        <v>Apr</v>
      </c>
    </row>
    <row r="5524" spans="1:6" x14ac:dyDescent="0.4">
      <c r="A5524" s="19">
        <f>Électricité!N2609</f>
        <v>43574</v>
      </c>
      <c r="B5524" s="18">
        <f>Électricité!O2609</f>
        <v>4.1666666666666699E-2</v>
      </c>
      <c r="C5524" s="17">
        <f>Électricité!P2609</f>
        <v>0</v>
      </c>
      <c r="D5524" s="17">
        <f>Électricité!S2609</f>
        <v>0</v>
      </c>
      <c r="E5524" s="24" t="str">
        <f t="shared" si="175"/>
        <v>04/19/2019 01:00:00 AM</v>
      </c>
      <c r="F5524" s="23" t="str">
        <f t="shared" si="176"/>
        <v>Apr</v>
      </c>
    </row>
    <row r="5525" spans="1:6" x14ac:dyDescent="0.4">
      <c r="A5525" s="19">
        <f>Électricité!N2610</f>
        <v>43574</v>
      </c>
      <c r="B5525" s="18">
        <f>Électricité!O2610</f>
        <v>8.333333333333337E-2</v>
      </c>
      <c r="C5525" s="17">
        <f>Électricité!P2610</f>
        <v>0</v>
      </c>
      <c r="D5525" s="17">
        <f>Électricité!S2610</f>
        <v>0</v>
      </c>
      <c r="E5525" s="24" t="str">
        <f t="shared" si="175"/>
        <v>04/19/2019 02:00:00 AM</v>
      </c>
      <c r="F5525" s="23" t="str">
        <f t="shared" si="176"/>
        <v>Apr</v>
      </c>
    </row>
    <row r="5526" spans="1:6" x14ac:dyDescent="0.4">
      <c r="A5526" s="19">
        <f>Électricité!N2611</f>
        <v>43574</v>
      </c>
      <c r="B5526" s="18">
        <f>Électricité!O2611</f>
        <v>0.12500000000000006</v>
      </c>
      <c r="C5526" s="17">
        <f>Électricité!P2611</f>
        <v>0</v>
      </c>
      <c r="D5526" s="17">
        <f>Électricité!S2611</f>
        <v>0</v>
      </c>
      <c r="E5526" s="24" t="str">
        <f t="shared" si="175"/>
        <v>04/19/2019 03:00:00 AM</v>
      </c>
      <c r="F5526" s="23" t="str">
        <f t="shared" si="176"/>
        <v>Apr</v>
      </c>
    </row>
    <row r="5527" spans="1:6" x14ac:dyDescent="0.4">
      <c r="A5527" s="19">
        <f>Électricité!N2612</f>
        <v>43574</v>
      </c>
      <c r="B5527" s="18">
        <f>Électricité!O2612</f>
        <v>0.16666666666666669</v>
      </c>
      <c r="C5527" s="17">
        <f>Électricité!P2612</f>
        <v>0</v>
      </c>
      <c r="D5527" s="17">
        <f>Électricité!S2612</f>
        <v>0</v>
      </c>
      <c r="E5527" s="24" t="str">
        <f t="shared" si="175"/>
        <v>04/19/2019 04:00:00 AM</v>
      </c>
      <c r="F5527" s="23" t="str">
        <f t="shared" si="176"/>
        <v>Apr</v>
      </c>
    </row>
    <row r="5528" spans="1:6" x14ac:dyDescent="0.4">
      <c r="A5528" s="19">
        <f>Électricité!N2613</f>
        <v>43574</v>
      </c>
      <c r="B5528" s="18">
        <f>Électricité!O2613</f>
        <v>0.20833333333333337</v>
      </c>
      <c r="C5528" s="17">
        <f>Électricité!P2613</f>
        <v>0</v>
      </c>
      <c r="D5528" s="17">
        <f>Électricité!S2613</f>
        <v>0</v>
      </c>
      <c r="E5528" s="24" t="str">
        <f t="shared" si="175"/>
        <v>04/19/2019 05:00:00 AM</v>
      </c>
      <c r="F5528" s="23" t="str">
        <f t="shared" si="176"/>
        <v>Apr</v>
      </c>
    </row>
    <row r="5529" spans="1:6" x14ac:dyDescent="0.4">
      <c r="A5529" s="19">
        <f>Électricité!N2614</f>
        <v>43574</v>
      </c>
      <c r="B5529" s="18">
        <f>Électricité!O2614</f>
        <v>0.25</v>
      </c>
      <c r="C5529" s="17">
        <f>Électricité!P2614</f>
        <v>0</v>
      </c>
      <c r="D5529" s="17">
        <f>Électricité!S2614</f>
        <v>0</v>
      </c>
      <c r="E5529" s="24" t="str">
        <f t="shared" si="175"/>
        <v>04/19/2019 06:00:00 AM</v>
      </c>
      <c r="F5529" s="23" t="str">
        <f t="shared" si="176"/>
        <v>Apr</v>
      </c>
    </row>
    <row r="5530" spans="1:6" x14ac:dyDescent="0.4">
      <c r="A5530" s="19">
        <f>Électricité!N2615</f>
        <v>43574</v>
      </c>
      <c r="B5530" s="18">
        <f>Électricité!O2615</f>
        <v>0.29166666666666669</v>
      </c>
      <c r="C5530" s="17">
        <f>Électricité!P2615</f>
        <v>0</v>
      </c>
      <c r="D5530" s="17">
        <f>Électricité!S2615</f>
        <v>0</v>
      </c>
      <c r="E5530" s="24" t="str">
        <f t="shared" si="175"/>
        <v>04/19/2019 07:00:00 AM</v>
      </c>
      <c r="F5530" s="23" t="str">
        <f t="shared" si="176"/>
        <v>Apr</v>
      </c>
    </row>
    <row r="5531" spans="1:6" x14ac:dyDescent="0.4">
      <c r="A5531" s="19">
        <f>Électricité!N2616</f>
        <v>43574</v>
      </c>
      <c r="B5531" s="18">
        <f>Électricité!O2616</f>
        <v>0.33333333333333337</v>
      </c>
      <c r="C5531" s="17">
        <f>Électricité!P2616</f>
        <v>0</v>
      </c>
      <c r="D5531" s="17">
        <f>Électricité!S2616</f>
        <v>0</v>
      </c>
      <c r="E5531" s="24" t="str">
        <f t="shared" si="175"/>
        <v>04/19/2019 08:00:00 AM</v>
      </c>
      <c r="F5531" s="23" t="str">
        <f t="shared" si="176"/>
        <v>Apr</v>
      </c>
    </row>
    <row r="5532" spans="1:6" x14ac:dyDescent="0.4">
      <c r="A5532" s="19">
        <f>Électricité!N2617</f>
        <v>43574</v>
      </c>
      <c r="B5532" s="18">
        <f>Électricité!O2617</f>
        <v>0.375</v>
      </c>
      <c r="C5532" s="17">
        <f>Électricité!P2617</f>
        <v>0</v>
      </c>
      <c r="D5532" s="17">
        <f>Électricité!S2617</f>
        <v>0</v>
      </c>
      <c r="E5532" s="24" t="str">
        <f t="shared" si="175"/>
        <v>04/19/2019 09:00:00 AM</v>
      </c>
      <c r="F5532" s="23" t="str">
        <f t="shared" si="176"/>
        <v>Apr</v>
      </c>
    </row>
    <row r="5533" spans="1:6" x14ac:dyDescent="0.4">
      <c r="A5533" s="19">
        <f>Électricité!N2618</f>
        <v>43574</v>
      </c>
      <c r="B5533" s="18">
        <f>Électricité!O2618</f>
        <v>0.41666666666666669</v>
      </c>
      <c r="C5533" s="17">
        <f>Électricité!P2618</f>
        <v>0</v>
      </c>
      <c r="D5533" s="17">
        <f>Électricité!S2618</f>
        <v>0</v>
      </c>
      <c r="E5533" s="24" t="str">
        <f t="shared" si="175"/>
        <v>04/19/2019 10:00:00 AM</v>
      </c>
      <c r="F5533" s="23" t="str">
        <f t="shared" si="176"/>
        <v>Apr</v>
      </c>
    </row>
    <row r="5534" spans="1:6" x14ac:dyDescent="0.4">
      <c r="A5534" s="19">
        <f>Électricité!N2619</f>
        <v>43574</v>
      </c>
      <c r="B5534" s="18">
        <f>Électricité!O2619</f>
        <v>0.45833333333333337</v>
      </c>
      <c r="C5534" s="17">
        <f>Électricité!P2619</f>
        <v>0</v>
      </c>
      <c r="D5534" s="17">
        <f>Électricité!S2619</f>
        <v>0</v>
      </c>
      <c r="E5534" s="24" t="str">
        <f t="shared" si="175"/>
        <v>04/19/2019 11:00:00 AM</v>
      </c>
      <c r="F5534" s="23" t="str">
        <f t="shared" si="176"/>
        <v>Apr</v>
      </c>
    </row>
    <row r="5535" spans="1:6" x14ac:dyDescent="0.4">
      <c r="A5535" s="19">
        <f>Électricité!N2620</f>
        <v>43574</v>
      </c>
      <c r="B5535" s="18">
        <f>Électricité!O2620</f>
        <v>0.50000000000000011</v>
      </c>
      <c r="C5535" s="17">
        <f>Électricité!P2620</f>
        <v>0</v>
      </c>
      <c r="D5535" s="17">
        <f>Électricité!S2620</f>
        <v>0</v>
      </c>
      <c r="E5535" s="24" t="str">
        <f t="shared" si="175"/>
        <v>04/19/2019 12:00:00 PM</v>
      </c>
      <c r="F5535" s="23" t="str">
        <f t="shared" si="176"/>
        <v>Apr</v>
      </c>
    </row>
    <row r="5536" spans="1:6" x14ac:dyDescent="0.4">
      <c r="A5536" s="19">
        <f>Électricité!N2621</f>
        <v>43574</v>
      </c>
      <c r="B5536" s="18">
        <f>Électricité!O2621</f>
        <v>0.54166666666666674</v>
      </c>
      <c r="C5536" s="17">
        <f>Électricité!P2621</f>
        <v>0</v>
      </c>
      <c r="D5536" s="17">
        <f>Électricité!S2621</f>
        <v>0</v>
      </c>
      <c r="E5536" s="24" t="str">
        <f t="shared" si="175"/>
        <v>04/19/2019 01:00:00 PM</v>
      </c>
      <c r="F5536" s="23" t="str">
        <f t="shared" si="176"/>
        <v>Apr</v>
      </c>
    </row>
    <row r="5537" spans="1:6" x14ac:dyDescent="0.4">
      <c r="A5537" s="19">
        <f>Électricité!N2622</f>
        <v>43574</v>
      </c>
      <c r="B5537" s="18">
        <f>Électricité!O2622</f>
        <v>0.58333333333333337</v>
      </c>
      <c r="C5537" s="17">
        <f>Électricité!P2622</f>
        <v>0</v>
      </c>
      <c r="D5537" s="17">
        <f>Électricité!S2622</f>
        <v>0</v>
      </c>
      <c r="E5537" s="24" t="str">
        <f t="shared" si="175"/>
        <v>04/19/2019 02:00:00 PM</v>
      </c>
      <c r="F5537" s="23" t="str">
        <f t="shared" si="176"/>
        <v>Apr</v>
      </c>
    </row>
    <row r="5538" spans="1:6" x14ac:dyDescent="0.4">
      <c r="A5538" s="19">
        <f>Électricité!N2623</f>
        <v>43574</v>
      </c>
      <c r="B5538" s="18">
        <f>Électricité!O2623</f>
        <v>0.62500000000000011</v>
      </c>
      <c r="C5538" s="17">
        <f>Électricité!P2623</f>
        <v>0</v>
      </c>
      <c r="D5538" s="17">
        <f>Électricité!S2623</f>
        <v>0</v>
      </c>
      <c r="E5538" s="24" t="str">
        <f t="shared" si="175"/>
        <v>04/19/2019 03:00:00 PM</v>
      </c>
      <c r="F5538" s="23" t="str">
        <f t="shared" si="176"/>
        <v>Apr</v>
      </c>
    </row>
    <row r="5539" spans="1:6" x14ac:dyDescent="0.4">
      <c r="A5539" s="19">
        <f>Électricité!N2624</f>
        <v>43574</v>
      </c>
      <c r="B5539" s="18">
        <f>Électricité!O2624</f>
        <v>0.66666666666666674</v>
      </c>
      <c r="C5539" s="17">
        <f>Électricité!P2624</f>
        <v>0</v>
      </c>
      <c r="D5539" s="17">
        <f>Électricité!S2624</f>
        <v>0</v>
      </c>
      <c r="E5539" s="24" t="str">
        <f t="shared" si="175"/>
        <v>04/19/2019 04:00:00 PM</v>
      </c>
      <c r="F5539" s="23" t="str">
        <f t="shared" si="176"/>
        <v>Apr</v>
      </c>
    </row>
    <row r="5540" spans="1:6" x14ac:dyDescent="0.4">
      <c r="A5540" s="19">
        <f>Électricité!N2625</f>
        <v>43574</v>
      </c>
      <c r="B5540" s="18">
        <f>Électricité!O2625</f>
        <v>0.70833333333333337</v>
      </c>
      <c r="C5540" s="17">
        <f>Électricité!P2625</f>
        <v>0</v>
      </c>
      <c r="D5540" s="17">
        <f>Électricité!S2625</f>
        <v>0</v>
      </c>
      <c r="E5540" s="24" t="str">
        <f t="shared" ref="E5540:E5603" si="177">CONCATENATE(TEXT(A5540,"mm/dd/yyyy")," ",TEXT(B5540,"hh:mm:ss AM/PM"))</f>
        <v>04/19/2019 05:00:00 PM</v>
      </c>
      <c r="F5540" s="23" t="str">
        <f t="shared" si="176"/>
        <v>Apr</v>
      </c>
    </row>
    <row r="5541" spans="1:6" x14ac:dyDescent="0.4">
      <c r="A5541" s="19">
        <f>Électricité!N2626</f>
        <v>43574</v>
      </c>
      <c r="B5541" s="18">
        <f>Électricité!O2626</f>
        <v>0.75000000000000011</v>
      </c>
      <c r="C5541" s="17">
        <f>Électricité!P2626</f>
        <v>0</v>
      </c>
      <c r="D5541" s="17">
        <f>Électricité!S2626</f>
        <v>0</v>
      </c>
      <c r="E5541" s="24" t="str">
        <f t="shared" si="177"/>
        <v>04/19/2019 06:00:00 PM</v>
      </c>
      <c r="F5541" s="23" t="str">
        <f t="shared" si="176"/>
        <v>Apr</v>
      </c>
    </row>
    <row r="5542" spans="1:6" x14ac:dyDescent="0.4">
      <c r="A5542" s="19">
        <f>Électricité!N2627</f>
        <v>43574</v>
      </c>
      <c r="B5542" s="18">
        <f>Électricité!O2627</f>
        <v>0.79166666666666674</v>
      </c>
      <c r="C5542" s="17">
        <f>Électricité!P2627</f>
        <v>0</v>
      </c>
      <c r="D5542" s="17">
        <f>Électricité!S2627</f>
        <v>0</v>
      </c>
      <c r="E5542" s="24" t="str">
        <f t="shared" si="177"/>
        <v>04/19/2019 07:00:00 PM</v>
      </c>
      <c r="F5542" s="23" t="str">
        <f t="shared" si="176"/>
        <v>Apr</v>
      </c>
    </row>
    <row r="5543" spans="1:6" x14ac:dyDescent="0.4">
      <c r="A5543" s="19">
        <f>Électricité!N2628</f>
        <v>43574</v>
      </c>
      <c r="B5543" s="18">
        <f>Électricité!O2628</f>
        <v>0.83333333333333337</v>
      </c>
      <c r="C5543" s="17">
        <f>Électricité!P2628</f>
        <v>0</v>
      </c>
      <c r="D5543" s="17">
        <f>Électricité!S2628</f>
        <v>0</v>
      </c>
      <c r="E5543" s="24" t="str">
        <f t="shared" si="177"/>
        <v>04/19/2019 08:00:00 PM</v>
      </c>
      <c r="F5543" s="23" t="str">
        <f t="shared" si="176"/>
        <v>Apr</v>
      </c>
    </row>
    <row r="5544" spans="1:6" x14ac:dyDescent="0.4">
      <c r="A5544" s="19">
        <f>Électricité!N2629</f>
        <v>43574</v>
      </c>
      <c r="B5544" s="18">
        <f>Électricité!O2629</f>
        <v>0.87500000000000011</v>
      </c>
      <c r="C5544" s="17">
        <f>Électricité!P2629</f>
        <v>0</v>
      </c>
      <c r="D5544" s="17">
        <f>Électricité!S2629</f>
        <v>0</v>
      </c>
      <c r="E5544" s="24" t="str">
        <f t="shared" si="177"/>
        <v>04/19/2019 09:00:00 PM</v>
      </c>
      <c r="F5544" s="23" t="str">
        <f t="shared" si="176"/>
        <v>Apr</v>
      </c>
    </row>
    <row r="5545" spans="1:6" x14ac:dyDescent="0.4">
      <c r="A5545" s="19">
        <f>Électricité!N2630</f>
        <v>43574</v>
      </c>
      <c r="B5545" s="18">
        <f>Électricité!O2630</f>
        <v>0.91666666666666674</v>
      </c>
      <c r="C5545" s="17">
        <f>Électricité!P2630</f>
        <v>0</v>
      </c>
      <c r="D5545" s="17">
        <f>Électricité!S2630</f>
        <v>0</v>
      </c>
      <c r="E5545" s="24" t="str">
        <f t="shared" si="177"/>
        <v>04/19/2019 10:00:00 PM</v>
      </c>
      <c r="F5545" s="23" t="str">
        <f t="shared" si="176"/>
        <v>Apr</v>
      </c>
    </row>
    <row r="5546" spans="1:6" x14ac:dyDescent="0.4">
      <c r="A5546" s="19">
        <f>Électricité!N2631</f>
        <v>43574</v>
      </c>
      <c r="B5546" s="18">
        <f>Électricité!O2631</f>
        <v>0.95833333333333337</v>
      </c>
      <c r="C5546" s="17">
        <f>Électricité!P2631</f>
        <v>0</v>
      </c>
      <c r="D5546" s="17">
        <f>Électricité!S2631</f>
        <v>0</v>
      </c>
      <c r="E5546" s="24" t="str">
        <f t="shared" si="177"/>
        <v>04/19/2019 11:00:00 PM</v>
      </c>
      <c r="F5546" s="23" t="str">
        <f t="shared" si="176"/>
        <v>Apr</v>
      </c>
    </row>
    <row r="5547" spans="1:6" x14ac:dyDescent="0.4">
      <c r="A5547" s="19">
        <f>Électricité!N2632</f>
        <v>43575</v>
      </c>
      <c r="B5547" s="18">
        <f>Électricité!O2632</f>
        <v>3.1225022567582528E-17</v>
      </c>
      <c r="C5547" s="17">
        <f>Électricité!P2632</f>
        <v>0</v>
      </c>
      <c r="D5547" s="17">
        <f>Électricité!S2632</f>
        <v>0</v>
      </c>
      <c r="E5547" s="24" t="str">
        <f t="shared" si="177"/>
        <v>04/20/2019 12:00:00 AM</v>
      </c>
      <c r="F5547" s="23" t="str">
        <f t="shared" si="176"/>
        <v>Apr</v>
      </c>
    </row>
    <row r="5548" spans="1:6" x14ac:dyDescent="0.4">
      <c r="A5548" s="19">
        <f>Électricité!N2633</f>
        <v>43575</v>
      </c>
      <c r="B5548" s="18">
        <f>Électricité!O2633</f>
        <v>4.1666666666666699E-2</v>
      </c>
      <c r="C5548" s="17">
        <f>Électricité!P2633</f>
        <v>0</v>
      </c>
      <c r="D5548" s="17">
        <f>Électricité!S2633</f>
        <v>0</v>
      </c>
      <c r="E5548" s="24" t="str">
        <f t="shared" si="177"/>
        <v>04/20/2019 01:00:00 AM</v>
      </c>
      <c r="F5548" s="23" t="str">
        <f t="shared" si="176"/>
        <v>Apr</v>
      </c>
    </row>
    <row r="5549" spans="1:6" x14ac:dyDescent="0.4">
      <c r="A5549" s="19">
        <f>Électricité!N2634</f>
        <v>43575</v>
      </c>
      <c r="B5549" s="18">
        <f>Électricité!O2634</f>
        <v>8.333333333333337E-2</v>
      </c>
      <c r="C5549" s="17">
        <f>Électricité!P2634</f>
        <v>0</v>
      </c>
      <c r="D5549" s="17">
        <f>Électricité!S2634</f>
        <v>0</v>
      </c>
      <c r="E5549" s="24" t="str">
        <f t="shared" si="177"/>
        <v>04/20/2019 02:00:00 AM</v>
      </c>
      <c r="F5549" s="23" t="str">
        <f t="shared" si="176"/>
        <v>Apr</v>
      </c>
    </row>
    <row r="5550" spans="1:6" x14ac:dyDescent="0.4">
      <c r="A5550" s="19">
        <f>Électricité!N2635</f>
        <v>43575</v>
      </c>
      <c r="B5550" s="18">
        <f>Électricité!O2635</f>
        <v>0.12500000000000006</v>
      </c>
      <c r="C5550" s="17">
        <f>Électricité!P2635</f>
        <v>0</v>
      </c>
      <c r="D5550" s="17">
        <f>Électricité!S2635</f>
        <v>0</v>
      </c>
      <c r="E5550" s="24" t="str">
        <f t="shared" si="177"/>
        <v>04/20/2019 03:00:00 AM</v>
      </c>
      <c r="F5550" s="23" t="str">
        <f t="shared" si="176"/>
        <v>Apr</v>
      </c>
    </row>
    <row r="5551" spans="1:6" x14ac:dyDescent="0.4">
      <c r="A5551" s="19">
        <f>Électricité!N2636</f>
        <v>43575</v>
      </c>
      <c r="B5551" s="18">
        <f>Électricité!O2636</f>
        <v>0.16666666666666669</v>
      </c>
      <c r="C5551" s="17">
        <f>Électricité!P2636</f>
        <v>0</v>
      </c>
      <c r="D5551" s="17">
        <f>Électricité!S2636</f>
        <v>0</v>
      </c>
      <c r="E5551" s="24" t="str">
        <f t="shared" si="177"/>
        <v>04/20/2019 04:00:00 AM</v>
      </c>
      <c r="F5551" s="23" t="str">
        <f t="shared" si="176"/>
        <v>Apr</v>
      </c>
    </row>
    <row r="5552" spans="1:6" x14ac:dyDescent="0.4">
      <c r="A5552" s="19">
        <f>Électricité!N2637</f>
        <v>43575</v>
      </c>
      <c r="B5552" s="18">
        <f>Électricité!O2637</f>
        <v>0.20833333333333337</v>
      </c>
      <c r="C5552" s="17">
        <f>Électricité!P2637</f>
        <v>0</v>
      </c>
      <c r="D5552" s="17">
        <f>Électricité!S2637</f>
        <v>0</v>
      </c>
      <c r="E5552" s="24" t="str">
        <f t="shared" si="177"/>
        <v>04/20/2019 05:00:00 AM</v>
      </c>
      <c r="F5552" s="23" t="str">
        <f t="shared" si="176"/>
        <v>Apr</v>
      </c>
    </row>
    <row r="5553" spans="1:6" x14ac:dyDescent="0.4">
      <c r="A5553" s="19">
        <f>Électricité!N2638</f>
        <v>43575</v>
      </c>
      <c r="B5553" s="18">
        <f>Électricité!O2638</f>
        <v>0.25</v>
      </c>
      <c r="C5553" s="17">
        <f>Électricité!P2638</f>
        <v>0</v>
      </c>
      <c r="D5553" s="17">
        <f>Électricité!S2638</f>
        <v>0</v>
      </c>
      <c r="E5553" s="24" t="str">
        <f t="shared" si="177"/>
        <v>04/20/2019 06:00:00 AM</v>
      </c>
      <c r="F5553" s="23" t="str">
        <f t="shared" si="176"/>
        <v>Apr</v>
      </c>
    </row>
    <row r="5554" spans="1:6" x14ac:dyDescent="0.4">
      <c r="A5554" s="19">
        <f>Électricité!N2639</f>
        <v>43575</v>
      </c>
      <c r="B5554" s="18">
        <f>Électricité!O2639</f>
        <v>0.29166666666666669</v>
      </c>
      <c r="C5554" s="17">
        <f>Électricité!P2639</f>
        <v>0</v>
      </c>
      <c r="D5554" s="17">
        <f>Électricité!S2639</f>
        <v>0</v>
      </c>
      <c r="E5554" s="24" t="str">
        <f t="shared" si="177"/>
        <v>04/20/2019 07:00:00 AM</v>
      </c>
      <c r="F5554" s="23" t="str">
        <f t="shared" si="176"/>
        <v>Apr</v>
      </c>
    </row>
    <row r="5555" spans="1:6" x14ac:dyDescent="0.4">
      <c r="A5555" s="19">
        <f>Électricité!N2640</f>
        <v>43575</v>
      </c>
      <c r="B5555" s="18">
        <f>Électricité!O2640</f>
        <v>0.33333333333333337</v>
      </c>
      <c r="C5555" s="17">
        <f>Électricité!P2640</f>
        <v>0</v>
      </c>
      <c r="D5555" s="17">
        <f>Électricité!S2640</f>
        <v>0</v>
      </c>
      <c r="E5555" s="24" t="str">
        <f t="shared" si="177"/>
        <v>04/20/2019 08:00:00 AM</v>
      </c>
      <c r="F5555" s="23" t="str">
        <f t="shared" si="176"/>
        <v>Apr</v>
      </c>
    </row>
    <row r="5556" spans="1:6" x14ac:dyDescent="0.4">
      <c r="A5556" s="19">
        <f>Électricité!N2641</f>
        <v>43575</v>
      </c>
      <c r="B5556" s="18">
        <f>Électricité!O2641</f>
        <v>0.375</v>
      </c>
      <c r="C5556" s="17">
        <f>Électricité!P2641</f>
        <v>0</v>
      </c>
      <c r="D5556" s="17">
        <f>Électricité!S2641</f>
        <v>0</v>
      </c>
      <c r="E5556" s="24" t="str">
        <f t="shared" si="177"/>
        <v>04/20/2019 09:00:00 AM</v>
      </c>
      <c r="F5556" s="23" t="str">
        <f t="shared" si="176"/>
        <v>Apr</v>
      </c>
    </row>
    <row r="5557" spans="1:6" x14ac:dyDescent="0.4">
      <c r="A5557" s="19">
        <f>Électricité!N2642</f>
        <v>43575</v>
      </c>
      <c r="B5557" s="18">
        <f>Électricité!O2642</f>
        <v>0.41666666666666669</v>
      </c>
      <c r="C5557" s="17">
        <f>Électricité!P2642</f>
        <v>0</v>
      </c>
      <c r="D5557" s="17">
        <f>Électricité!S2642</f>
        <v>0</v>
      </c>
      <c r="E5557" s="24" t="str">
        <f t="shared" si="177"/>
        <v>04/20/2019 10:00:00 AM</v>
      </c>
      <c r="F5557" s="23" t="str">
        <f t="shared" si="176"/>
        <v>Apr</v>
      </c>
    </row>
    <row r="5558" spans="1:6" x14ac:dyDescent="0.4">
      <c r="A5558" s="19">
        <f>Électricité!N2643</f>
        <v>43575</v>
      </c>
      <c r="B5558" s="18">
        <f>Électricité!O2643</f>
        <v>0.45833333333333337</v>
      </c>
      <c r="C5558" s="17">
        <f>Électricité!P2643</f>
        <v>0</v>
      </c>
      <c r="D5558" s="17">
        <f>Électricité!S2643</f>
        <v>0</v>
      </c>
      <c r="E5558" s="24" t="str">
        <f t="shared" si="177"/>
        <v>04/20/2019 11:00:00 AM</v>
      </c>
      <c r="F5558" s="23" t="str">
        <f t="shared" si="176"/>
        <v>Apr</v>
      </c>
    </row>
    <row r="5559" spans="1:6" x14ac:dyDescent="0.4">
      <c r="A5559" s="19">
        <f>Électricité!N2644</f>
        <v>43575</v>
      </c>
      <c r="B5559" s="18">
        <f>Électricité!O2644</f>
        <v>0.50000000000000011</v>
      </c>
      <c r="C5559" s="17">
        <f>Électricité!P2644</f>
        <v>0</v>
      </c>
      <c r="D5559" s="17">
        <f>Électricité!S2644</f>
        <v>0</v>
      </c>
      <c r="E5559" s="24" t="str">
        <f t="shared" si="177"/>
        <v>04/20/2019 12:00:00 PM</v>
      </c>
      <c r="F5559" s="23" t="str">
        <f t="shared" si="176"/>
        <v>Apr</v>
      </c>
    </row>
    <row r="5560" spans="1:6" x14ac:dyDescent="0.4">
      <c r="A5560" s="19">
        <f>Électricité!N2645</f>
        <v>43575</v>
      </c>
      <c r="B5560" s="18">
        <f>Électricité!O2645</f>
        <v>0.54166666666666674</v>
      </c>
      <c r="C5560" s="17">
        <f>Électricité!P2645</f>
        <v>0</v>
      </c>
      <c r="D5560" s="17">
        <f>Électricité!S2645</f>
        <v>0</v>
      </c>
      <c r="E5560" s="24" t="str">
        <f t="shared" si="177"/>
        <v>04/20/2019 01:00:00 PM</v>
      </c>
      <c r="F5560" s="23" t="str">
        <f t="shared" si="176"/>
        <v>Apr</v>
      </c>
    </row>
    <row r="5561" spans="1:6" x14ac:dyDescent="0.4">
      <c r="A5561" s="19">
        <f>Électricité!N2646</f>
        <v>43575</v>
      </c>
      <c r="B5561" s="18">
        <f>Électricité!O2646</f>
        <v>0.58333333333333337</v>
      </c>
      <c r="C5561" s="17">
        <f>Électricité!P2646</f>
        <v>0</v>
      </c>
      <c r="D5561" s="17">
        <f>Électricité!S2646</f>
        <v>0</v>
      </c>
      <c r="E5561" s="24" t="str">
        <f t="shared" si="177"/>
        <v>04/20/2019 02:00:00 PM</v>
      </c>
      <c r="F5561" s="23" t="str">
        <f t="shared" si="176"/>
        <v>Apr</v>
      </c>
    </row>
    <row r="5562" spans="1:6" x14ac:dyDescent="0.4">
      <c r="A5562" s="19">
        <f>Électricité!N2647</f>
        <v>43575</v>
      </c>
      <c r="B5562" s="18">
        <f>Électricité!O2647</f>
        <v>0.62500000000000011</v>
      </c>
      <c r="C5562" s="17">
        <f>Électricité!P2647</f>
        <v>0</v>
      </c>
      <c r="D5562" s="17">
        <f>Électricité!S2647</f>
        <v>0</v>
      </c>
      <c r="E5562" s="24" t="str">
        <f t="shared" si="177"/>
        <v>04/20/2019 03:00:00 PM</v>
      </c>
      <c r="F5562" s="23" t="str">
        <f t="shared" si="176"/>
        <v>Apr</v>
      </c>
    </row>
    <row r="5563" spans="1:6" x14ac:dyDescent="0.4">
      <c r="A5563" s="19">
        <f>Électricité!N2648</f>
        <v>43575</v>
      </c>
      <c r="B5563" s="18">
        <f>Électricité!O2648</f>
        <v>0.66666666666666674</v>
      </c>
      <c r="C5563" s="17">
        <f>Électricité!P2648</f>
        <v>0</v>
      </c>
      <c r="D5563" s="17">
        <f>Électricité!S2648</f>
        <v>0</v>
      </c>
      <c r="E5563" s="24" t="str">
        <f t="shared" si="177"/>
        <v>04/20/2019 04:00:00 PM</v>
      </c>
      <c r="F5563" s="23" t="str">
        <f t="shared" si="176"/>
        <v>Apr</v>
      </c>
    </row>
    <row r="5564" spans="1:6" x14ac:dyDescent="0.4">
      <c r="A5564" s="19">
        <f>Électricité!N2649</f>
        <v>43575</v>
      </c>
      <c r="B5564" s="18">
        <f>Électricité!O2649</f>
        <v>0.70833333333333337</v>
      </c>
      <c r="C5564" s="17">
        <f>Électricité!P2649</f>
        <v>0</v>
      </c>
      <c r="D5564" s="17">
        <f>Électricité!S2649</f>
        <v>0</v>
      </c>
      <c r="E5564" s="24" t="str">
        <f t="shared" si="177"/>
        <v>04/20/2019 05:00:00 PM</v>
      </c>
      <c r="F5564" s="23" t="str">
        <f t="shared" si="176"/>
        <v>Apr</v>
      </c>
    </row>
    <row r="5565" spans="1:6" x14ac:dyDescent="0.4">
      <c r="A5565" s="19">
        <f>Électricité!N2650</f>
        <v>43575</v>
      </c>
      <c r="B5565" s="18">
        <f>Électricité!O2650</f>
        <v>0.75000000000000011</v>
      </c>
      <c r="C5565" s="17">
        <f>Électricité!P2650</f>
        <v>0</v>
      </c>
      <c r="D5565" s="17">
        <f>Électricité!S2650</f>
        <v>0</v>
      </c>
      <c r="E5565" s="24" t="str">
        <f t="shared" si="177"/>
        <v>04/20/2019 06:00:00 PM</v>
      </c>
      <c r="F5565" s="23" t="str">
        <f t="shared" si="176"/>
        <v>Apr</v>
      </c>
    </row>
    <row r="5566" spans="1:6" x14ac:dyDescent="0.4">
      <c r="A5566" s="19">
        <f>Électricité!N2651</f>
        <v>43575</v>
      </c>
      <c r="B5566" s="18">
        <f>Électricité!O2651</f>
        <v>0.79166666666666674</v>
      </c>
      <c r="C5566" s="17">
        <f>Électricité!P2651</f>
        <v>0</v>
      </c>
      <c r="D5566" s="17">
        <f>Électricité!S2651</f>
        <v>0</v>
      </c>
      <c r="E5566" s="24" t="str">
        <f t="shared" si="177"/>
        <v>04/20/2019 07:00:00 PM</v>
      </c>
      <c r="F5566" s="23" t="str">
        <f t="shared" si="176"/>
        <v>Apr</v>
      </c>
    </row>
    <row r="5567" spans="1:6" x14ac:dyDescent="0.4">
      <c r="A5567" s="19">
        <f>Électricité!N2652</f>
        <v>43575</v>
      </c>
      <c r="B5567" s="18">
        <f>Électricité!O2652</f>
        <v>0.83333333333333337</v>
      </c>
      <c r="C5567" s="17">
        <f>Électricité!P2652</f>
        <v>0</v>
      </c>
      <c r="D5567" s="17">
        <f>Électricité!S2652</f>
        <v>0</v>
      </c>
      <c r="E5567" s="24" t="str">
        <f t="shared" si="177"/>
        <v>04/20/2019 08:00:00 PM</v>
      </c>
      <c r="F5567" s="23" t="str">
        <f t="shared" si="176"/>
        <v>Apr</v>
      </c>
    </row>
    <row r="5568" spans="1:6" x14ac:dyDescent="0.4">
      <c r="A5568" s="19">
        <f>Électricité!N2653</f>
        <v>43575</v>
      </c>
      <c r="B5568" s="18">
        <f>Électricité!O2653</f>
        <v>0.87500000000000011</v>
      </c>
      <c r="C5568" s="17">
        <f>Électricité!P2653</f>
        <v>0</v>
      </c>
      <c r="D5568" s="17">
        <f>Électricité!S2653</f>
        <v>0</v>
      </c>
      <c r="E5568" s="24" t="str">
        <f t="shared" si="177"/>
        <v>04/20/2019 09:00:00 PM</v>
      </c>
      <c r="F5568" s="23" t="str">
        <f t="shared" si="176"/>
        <v>Apr</v>
      </c>
    </row>
    <row r="5569" spans="1:6" x14ac:dyDescent="0.4">
      <c r="A5569" s="19">
        <f>Électricité!N2654</f>
        <v>43575</v>
      </c>
      <c r="B5569" s="18">
        <f>Électricité!O2654</f>
        <v>0.91666666666666674</v>
      </c>
      <c r="C5569" s="17">
        <f>Électricité!P2654</f>
        <v>0</v>
      </c>
      <c r="D5569" s="17">
        <f>Électricité!S2654</f>
        <v>0</v>
      </c>
      <c r="E5569" s="24" t="str">
        <f t="shared" si="177"/>
        <v>04/20/2019 10:00:00 PM</v>
      </c>
      <c r="F5569" s="23" t="str">
        <f t="shared" si="176"/>
        <v>Apr</v>
      </c>
    </row>
    <row r="5570" spans="1:6" x14ac:dyDescent="0.4">
      <c r="A5570" s="19">
        <f>Électricité!N2655</f>
        <v>43575</v>
      </c>
      <c r="B5570" s="18">
        <f>Électricité!O2655</f>
        <v>0.95833333333333337</v>
      </c>
      <c r="C5570" s="17">
        <f>Électricité!P2655</f>
        <v>0</v>
      </c>
      <c r="D5570" s="17">
        <f>Électricité!S2655</f>
        <v>0</v>
      </c>
      <c r="E5570" s="24" t="str">
        <f t="shared" si="177"/>
        <v>04/20/2019 11:00:00 PM</v>
      </c>
      <c r="F5570" s="23" t="str">
        <f t="shared" si="176"/>
        <v>Apr</v>
      </c>
    </row>
    <row r="5571" spans="1:6" x14ac:dyDescent="0.4">
      <c r="A5571" s="19">
        <f>Électricité!N2656</f>
        <v>43576</v>
      </c>
      <c r="B5571" s="18">
        <f>Électricité!O2656</f>
        <v>3.1225022567582528E-17</v>
      </c>
      <c r="C5571" s="17">
        <f>Électricité!P2656</f>
        <v>0</v>
      </c>
      <c r="D5571" s="17">
        <f>Électricité!S2656</f>
        <v>0</v>
      </c>
      <c r="E5571" s="24" t="str">
        <f t="shared" si="177"/>
        <v>04/21/2019 12:00:00 AM</v>
      </c>
      <c r="F5571" s="23" t="str">
        <f t="shared" ref="F5571:F5634" si="178">TEXT(A5571,"mmm")</f>
        <v>Apr</v>
      </c>
    </row>
    <row r="5572" spans="1:6" x14ac:dyDescent="0.4">
      <c r="A5572" s="19">
        <f>Électricité!N2657</f>
        <v>43576</v>
      </c>
      <c r="B5572" s="18">
        <f>Électricité!O2657</f>
        <v>4.1666666666666699E-2</v>
      </c>
      <c r="C5572" s="17">
        <f>Électricité!P2657</f>
        <v>0</v>
      </c>
      <c r="D5572" s="17">
        <f>Électricité!S2657</f>
        <v>0</v>
      </c>
      <c r="E5572" s="24" t="str">
        <f t="shared" si="177"/>
        <v>04/21/2019 01:00:00 AM</v>
      </c>
      <c r="F5572" s="23" t="str">
        <f t="shared" si="178"/>
        <v>Apr</v>
      </c>
    </row>
    <row r="5573" spans="1:6" x14ac:dyDescent="0.4">
      <c r="A5573" s="19">
        <f>Électricité!N2658</f>
        <v>43576</v>
      </c>
      <c r="B5573" s="18">
        <f>Électricité!O2658</f>
        <v>8.333333333333337E-2</v>
      </c>
      <c r="C5573" s="17">
        <f>Électricité!P2658</f>
        <v>0</v>
      </c>
      <c r="D5573" s="17">
        <f>Électricité!S2658</f>
        <v>0</v>
      </c>
      <c r="E5573" s="24" t="str">
        <f t="shared" si="177"/>
        <v>04/21/2019 02:00:00 AM</v>
      </c>
      <c r="F5573" s="23" t="str">
        <f t="shared" si="178"/>
        <v>Apr</v>
      </c>
    </row>
    <row r="5574" spans="1:6" x14ac:dyDescent="0.4">
      <c r="A5574" s="19">
        <f>Électricité!N2659</f>
        <v>43576</v>
      </c>
      <c r="B5574" s="18">
        <f>Électricité!O2659</f>
        <v>0.12500000000000006</v>
      </c>
      <c r="C5574" s="17">
        <f>Électricité!P2659</f>
        <v>0</v>
      </c>
      <c r="D5574" s="17">
        <f>Électricité!S2659</f>
        <v>0</v>
      </c>
      <c r="E5574" s="24" t="str">
        <f t="shared" si="177"/>
        <v>04/21/2019 03:00:00 AM</v>
      </c>
      <c r="F5574" s="23" t="str">
        <f t="shared" si="178"/>
        <v>Apr</v>
      </c>
    </row>
    <row r="5575" spans="1:6" x14ac:dyDescent="0.4">
      <c r="A5575" s="19">
        <f>Électricité!N2660</f>
        <v>43576</v>
      </c>
      <c r="B5575" s="18">
        <f>Électricité!O2660</f>
        <v>0.16666666666666669</v>
      </c>
      <c r="C5575" s="17">
        <f>Électricité!P2660</f>
        <v>0</v>
      </c>
      <c r="D5575" s="17">
        <f>Électricité!S2660</f>
        <v>0</v>
      </c>
      <c r="E5575" s="24" t="str">
        <f t="shared" si="177"/>
        <v>04/21/2019 04:00:00 AM</v>
      </c>
      <c r="F5575" s="23" t="str">
        <f t="shared" si="178"/>
        <v>Apr</v>
      </c>
    </row>
    <row r="5576" spans="1:6" x14ac:dyDescent="0.4">
      <c r="A5576" s="19">
        <f>Électricité!N2661</f>
        <v>43576</v>
      </c>
      <c r="B5576" s="18">
        <f>Électricité!O2661</f>
        <v>0.20833333333333337</v>
      </c>
      <c r="C5576" s="17">
        <f>Électricité!P2661</f>
        <v>0</v>
      </c>
      <c r="D5576" s="17">
        <f>Électricité!S2661</f>
        <v>0</v>
      </c>
      <c r="E5576" s="24" t="str">
        <f t="shared" si="177"/>
        <v>04/21/2019 05:00:00 AM</v>
      </c>
      <c r="F5576" s="23" t="str">
        <f t="shared" si="178"/>
        <v>Apr</v>
      </c>
    </row>
    <row r="5577" spans="1:6" x14ac:dyDescent="0.4">
      <c r="A5577" s="19">
        <f>Électricité!N2662</f>
        <v>43576</v>
      </c>
      <c r="B5577" s="18">
        <f>Électricité!O2662</f>
        <v>0.25</v>
      </c>
      <c r="C5577" s="17">
        <f>Électricité!P2662</f>
        <v>0</v>
      </c>
      <c r="D5577" s="17">
        <f>Électricité!S2662</f>
        <v>0</v>
      </c>
      <c r="E5577" s="24" t="str">
        <f t="shared" si="177"/>
        <v>04/21/2019 06:00:00 AM</v>
      </c>
      <c r="F5577" s="23" t="str">
        <f t="shared" si="178"/>
        <v>Apr</v>
      </c>
    </row>
    <row r="5578" spans="1:6" x14ac:dyDescent="0.4">
      <c r="A5578" s="19">
        <f>Électricité!N2663</f>
        <v>43576</v>
      </c>
      <c r="B5578" s="18">
        <f>Électricité!O2663</f>
        <v>0.29166666666666669</v>
      </c>
      <c r="C5578" s="17">
        <f>Électricité!P2663</f>
        <v>0</v>
      </c>
      <c r="D5578" s="17">
        <f>Électricité!S2663</f>
        <v>0</v>
      </c>
      <c r="E5578" s="24" t="str">
        <f t="shared" si="177"/>
        <v>04/21/2019 07:00:00 AM</v>
      </c>
      <c r="F5578" s="23" t="str">
        <f t="shared" si="178"/>
        <v>Apr</v>
      </c>
    </row>
    <row r="5579" spans="1:6" x14ac:dyDescent="0.4">
      <c r="A5579" s="19">
        <f>Électricité!N2664</f>
        <v>43576</v>
      </c>
      <c r="B5579" s="18">
        <f>Électricité!O2664</f>
        <v>0.33333333333333337</v>
      </c>
      <c r="C5579" s="17">
        <f>Électricité!P2664</f>
        <v>0</v>
      </c>
      <c r="D5579" s="17">
        <f>Électricité!S2664</f>
        <v>0</v>
      </c>
      <c r="E5579" s="24" t="str">
        <f t="shared" si="177"/>
        <v>04/21/2019 08:00:00 AM</v>
      </c>
      <c r="F5579" s="23" t="str">
        <f t="shared" si="178"/>
        <v>Apr</v>
      </c>
    </row>
    <row r="5580" spans="1:6" x14ac:dyDescent="0.4">
      <c r="A5580" s="19">
        <f>Électricité!N2665</f>
        <v>43576</v>
      </c>
      <c r="B5580" s="18">
        <f>Électricité!O2665</f>
        <v>0.375</v>
      </c>
      <c r="C5580" s="17">
        <f>Électricité!P2665</f>
        <v>0</v>
      </c>
      <c r="D5580" s="17">
        <f>Électricité!S2665</f>
        <v>0</v>
      </c>
      <c r="E5580" s="24" t="str">
        <f t="shared" si="177"/>
        <v>04/21/2019 09:00:00 AM</v>
      </c>
      <c r="F5580" s="23" t="str">
        <f t="shared" si="178"/>
        <v>Apr</v>
      </c>
    </row>
    <row r="5581" spans="1:6" x14ac:dyDescent="0.4">
      <c r="A5581" s="19">
        <f>Électricité!N2666</f>
        <v>43576</v>
      </c>
      <c r="B5581" s="18">
        <f>Électricité!O2666</f>
        <v>0.41666666666666669</v>
      </c>
      <c r="C5581" s="17">
        <f>Électricité!P2666</f>
        <v>0</v>
      </c>
      <c r="D5581" s="17">
        <f>Électricité!S2666</f>
        <v>0</v>
      </c>
      <c r="E5581" s="24" t="str">
        <f t="shared" si="177"/>
        <v>04/21/2019 10:00:00 AM</v>
      </c>
      <c r="F5581" s="23" t="str">
        <f t="shared" si="178"/>
        <v>Apr</v>
      </c>
    </row>
    <row r="5582" spans="1:6" x14ac:dyDescent="0.4">
      <c r="A5582" s="19">
        <f>Électricité!N2667</f>
        <v>43576</v>
      </c>
      <c r="B5582" s="18">
        <f>Électricité!O2667</f>
        <v>0.45833333333333337</v>
      </c>
      <c r="C5582" s="17">
        <f>Électricité!P2667</f>
        <v>0</v>
      </c>
      <c r="D5582" s="17">
        <f>Électricité!S2667</f>
        <v>0</v>
      </c>
      <c r="E5582" s="24" t="str">
        <f t="shared" si="177"/>
        <v>04/21/2019 11:00:00 AM</v>
      </c>
      <c r="F5582" s="23" t="str">
        <f t="shared" si="178"/>
        <v>Apr</v>
      </c>
    </row>
    <row r="5583" spans="1:6" x14ac:dyDescent="0.4">
      <c r="A5583" s="19">
        <f>Électricité!N2668</f>
        <v>43576</v>
      </c>
      <c r="B5583" s="18">
        <f>Électricité!O2668</f>
        <v>0.50000000000000011</v>
      </c>
      <c r="C5583" s="17">
        <f>Électricité!P2668</f>
        <v>0</v>
      </c>
      <c r="D5583" s="17">
        <f>Électricité!S2668</f>
        <v>0</v>
      </c>
      <c r="E5583" s="24" t="str">
        <f t="shared" si="177"/>
        <v>04/21/2019 12:00:00 PM</v>
      </c>
      <c r="F5583" s="23" t="str">
        <f t="shared" si="178"/>
        <v>Apr</v>
      </c>
    </row>
    <row r="5584" spans="1:6" x14ac:dyDescent="0.4">
      <c r="A5584" s="19">
        <f>Électricité!N2669</f>
        <v>43576</v>
      </c>
      <c r="B5584" s="18">
        <f>Électricité!O2669</f>
        <v>0.54166666666666674</v>
      </c>
      <c r="C5584" s="17">
        <f>Électricité!P2669</f>
        <v>0</v>
      </c>
      <c r="D5584" s="17">
        <f>Électricité!S2669</f>
        <v>0</v>
      </c>
      <c r="E5584" s="24" t="str">
        <f t="shared" si="177"/>
        <v>04/21/2019 01:00:00 PM</v>
      </c>
      <c r="F5584" s="23" t="str">
        <f t="shared" si="178"/>
        <v>Apr</v>
      </c>
    </row>
    <row r="5585" spans="1:6" x14ac:dyDescent="0.4">
      <c r="A5585" s="19">
        <f>Électricité!N2670</f>
        <v>43576</v>
      </c>
      <c r="B5585" s="18">
        <f>Électricité!O2670</f>
        <v>0.58333333333333337</v>
      </c>
      <c r="C5585" s="17">
        <f>Électricité!P2670</f>
        <v>0</v>
      </c>
      <c r="D5585" s="17">
        <f>Électricité!S2670</f>
        <v>0</v>
      </c>
      <c r="E5585" s="24" t="str">
        <f t="shared" si="177"/>
        <v>04/21/2019 02:00:00 PM</v>
      </c>
      <c r="F5585" s="23" t="str">
        <f t="shared" si="178"/>
        <v>Apr</v>
      </c>
    </row>
    <row r="5586" spans="1:6" x14ac:dyDescent="0.4">
      <c r="A5586" s="19">
        <f>Électricité!N2671</f>
        <v>43576</v>
      </c>
      <c r="B5586" s="18">
        <f>Électricité!O2671</f>
        <v>0.62500000000000011</v>
      </c>
      <c r="C5586" s="17">
        <f>Électricité!P2671</f>
        <v>0</v>
      </c>
      <c r="D5586" s="17">
        <f>Électricité!S2671</f>
        <v>0</v>
      </c>
      <c r="E5586" s="24" t="str">
        <f t="shared" si="177"/>
        <v>04/21/2019 03:00:00 PM</v>
      </c>
      <c r="F5586" s="23" t="str">
        <f t="shared" si="178"/>
        <v>Apr</v>
      </c>
    </row>
    <row r="5587" spans="1:6" x14ac:dyDescent="0.4">
      <c r="A5587" s="19">
        <f>Électricité!N2672</f>
        <v>43576</v>
      </c>
      <c r="B5587" s="18">
        <f>Électricité!O2672</f>
        <v>0.66666666666666674</v>
      </c>
      <c r="C5587" s="17">
        <f>Électricité!P2672</f>
        <v>0</v>
      </c>
      <c r="D5587" s="17">
        <f>Électricité!S2672</f>
        <v>0</v>
      </c>
      <c r="E5587" s="24" t="str">
        <f t="shared" si="177"/>
        <v>04/21/2019 04:00:00 PM</v>
      </c>
      <c r="F5587" s="23" t="str">
        <f t="shared" si="178"/>
        <v>Apr</v>
      </c>
    </row>
    <row r="5588" spans="1:6" x14ac:dyDescent="0.4">
      <c r="A5588" s="19">
        <f>Électricité!N2673</f>
        <v>43576</v>
      </c>
      <c r="B5588" s="18">
        <f>Électricité!O2673</f>
        <v>0.70833333333333337</v>
      </c>
      <c r="C5588" s="17">
        <f>Électricité!P2673</f>
        <v>0</v>
      </c>
      <c r="D5588" s="17">
        <f>Électricité!S2673</f>
        <v>0</v>
      </c>
      <c r="E5588" s="24" t="str">
        <f t="shared" si="177"/>
        <v>04/21/2019 05:00:00 PM</v>
      </c>
      <c r="F5588" s="23" t="str">
        <f t="shared" si="178"/>
        <v>Apr</v>
      </c>
    </row>
    <row r="5589" spans="1:6" x14ac:dyDescent="0.4">
      <c r="A5589" s="19">
        <f>Électricité!N2674</f>
        <v>43576</v>
      </c>
      <c r="B5589" s="18">
        <f>Électricité!O2674</f>
        <v>0.75000000000000011</v>
      </c>
      <c r="C5589" s="17">
        <f>Électricité!P2674</f>
        <v>0</v>
      </c>
      <c r="D5589" s="17">
        <f>Électricité!S2674</f>
        <v>0</v>
      </c>
      <c r="E5589" s="24" t="str">
        <f t="shared" si="177"/>
        <v>04/21/2019 06:00:00 PM</v>
      </c>
      <c r="F5589" s="23" t="str">
        <f t="shared" si="178"/>
        <v>Apr</v>
      </c>
    </row>
    <row r="5590" spans="1:6" x14ac:dyDescent="0.4">
      <c r="A5590" s="19">
        <f>Électricité!N2675</f>
        <v>43576</v>
      </c>
      <c r="B5590" s="18">
        <f>Électricité!O2675</f>
        <v>0.79166666666666674</v>
      </c>
      <c r="C5590" s="17">
        <f>Électricité!P2675</f>
        <v>0</v>
      </c>
      <c r="D5590" s="17">
        <f>Électricité!S2675</f>
        <v>0</v>
      </c>
      <c r="E5590" s="24" t="str">
        <f t="shared" si="177"/>
        <v>04/21/2019 07:00:00 PM</v>
      </c>
      <c r="F5590" s="23" t="str">
        <f t="shared" si="178"/>
        <v>Apr</v>
      </c>
    </row>
    <row r="5591" spans="1:6" x14ac:dyDescent="0.4">
      <c r="A5591" s="19">
        <f>Électricité!N2676</f>
        <v>43576</v>
      </c>
      <c r="B5591" s="18">
        <f>Électricité!O2676</f>
        <v>0.83333333333333337</v>
      </c>
      <c r="C5591" s="17">
        <f>Électricité!P2676</f>
        <v>0</v>
      </c>
      <c r="D5591" s="17">
        <f>Électricité!S2676</f>
        <v>0</v>
      </c>
      <c r="E5591" s="24" t="str">
        <f t="shared" si="177"/>
        <v>04/21/2019 08:00:00 PM</v>
      </c>
      <c r="F5591" s="23" t="str">
        <f t="shared" si="178"/>
        <v>Apr</v>
      </c>
    </row>
    <row r="5592" spans="1:6" x14ac:dyDescent="0.4">
      <c r="A5592" s="19">
        <f>Électricité!N2677</f>
        <v>43576</v>
      </c>
      <c r="B5592" s="18">
        <f>Électricité!O2677</f>
        <v>0.87500000000000011</v>
      </c>
      <c r="C5592" s="17">
        <f>Électricité!P2677</f>
        <v>0</v>
      </c>
      <c r="D5592" s="17">
        <f>Électricité!S2677</f>
        <v>0</v>
      </c>
      <c r="E5592" s="24" t="str">
        <f t="shared" si="177"/>
        <v>04/21/2019 09:00:00 PM</v>
      </c>
      <c r="F5592" s="23" t="str">
        <f t="shared" si="178"/>
        <v>Apr</v>
      </c>
    </row>
    <row r="5593" spans="1:6" x14ac:dyDescent="0.4">
      <c r="A5593" s="19">
        <f>Électricité!N2678</f>
        <v>43576</v>
      </c>
      <c r="B5593" s="18">
        <f>Électricité!O2678</f>
        <v>0.91666666666666674</v>
      </c>
      <c r="C5593" s="17">
        <f>Électricité!P2678</f>
        <v>0</v>
      </c>
      <c r="D5593" s="17">
        <f>Électricité!S2678</f>
        <v>0</v>
      </c>
      <c r="E5593" s="24" t="str">
        <f t="shared" si="177"/>
        <v>04/21/2019 10:00:00 PM</v>
      </c>
      <c r="F5593" s="23" t="str">
        <f t="shared" si="178"/>
        <v>Apr</v>
      </c>
    </row>
    <row r="5594" spans="1:6" x14ac:dyDescent="0.4">
      <c r="A5594" s="19">
        <f>Électricité!N2679</f>
        <v>43576</v>
      </c>
      <c r="B5594" s="18">
        <f>Électricité!O2679</f>
        <v>0.95833333333333337</v>
      </c>
      <c r="C5594" s="17">
        <f>Électricité!P2679</f>
        <v>0</v>
      </c>
      <c r="D5594" s="17">
        <f>Électricité!S2679</f>
        <v>0</v>
      </c>
      <c r="E5594" s="24" t="str">
        <f t="shared" si="177"/>
        <v>04/21/2019 11:00:00 PM</v>
      </c>
      <c r="F5594" s="23" t="str">
        <f t="shared" si="178"/>
        <v>Apr</v>
      </c>
    </row>
    <row r="5595" spans="1:6" x14ac:dyDescent="0.4">
      <c r="A5595" s="19">
        <f>Électricité!N2680</f>
        <v>43577</v>
      </c>
      <c r="B5595" s="18">
        <f>Électricité!O2680</f>
        <v>3.1225022567582528E-17</v>
      </c>
      <c r="C5595" s="17">
        <f>Électricité!P2680</f>
        <v>0</v>
      </c>
      <c r="D5595" s="17">
        <f>Électricité!S2680</f>
        <v>0</v>
      </c>
      <c r="E5595" s="24" t="str">
        <f t="shared" si="177"/>
        <v>04/22/2019 12:00:00 AM</v>
      </c>
      <c r="F5595" s="23" t="str">
        <f t="shared" si="178"/>
        <v>Apr</v>
      </c>
    </row>
    <row r="5596" spans="1:6" x14ac:dyDescent="0.4">
      <c r="A5596" s="19">
        <f>Électricité!N2681</f>
        <v>43577</v>
      </c>
      <c r="B5596" s="18">
        <f>Électricité!O2681</f>
        <v>4.1666666666666699E-2</v>
      </c>
      <c r="C5596" s="17">
        <f>Électricité!P2681</f>
        <v>0</v>
      </c>
      <c r="D5596" s="17">
        <f>Électricité!S2681</f>
        <v>0</v>
      </c>
      <c r="E5596" s="24" t="str">
        <f t="shared" si="177"/>
        <v>04/22/2019 01:00:00 AM</v>
      </c>
      <c r="F5596" s="23" t="str">
        <f t="shared" si="178"/>
        <v>Apr</v>
      </c>
    </row>
    <row r="5597" spans="1:6" x14ac:dyDescent="0.4">
      <c r="A5597" s="19">
        <f>Électricité!N2682</f>
        <v>43577</v>
      </c>
      <c r="B5597" s="18">
        <f>Électricité!O2682</f>
        <v>8.333333333333337E-2</v>
      </c>
      <c r="C5597" s="17">
        <f>Électricité!P2682</f>
        <v>0</v>
      </c>
      <c r="D5597" s="17">
        <f>Électricité!S2682</f>
        <v>0</v>
      </c>
      <c r="E5597" s="24" t="str">
        <f t="shared" si="177"/>
        <v>04/22/2019 02:00:00 AM</v>
      </c>
      <c r="F5597" s="23" t="str">
        <f t="shared" si="178"/>
        <v>Apr</v>
      </c>
    </row>
    <row r="5598" spans="1:6" x14ac:dyDescent="0.4">
      <c r="A5598" s="19">
        <f>Électricité!N2683</f>
        <v>43577</v>
      </c>
      <c r="B5598" s="18">
        <f>Électricité!O2683</f>
        <v>0.12500000000000006</v>
      </c>
      <c r="C5598" s="17">
        <f>Électricité!P2683</f>
        <v>0</v>
      </c>
      <c r="D5598" s="17">
        <f>Électricité!S2683</f>
        <v>0</v>
      </c>
      <c r="E5598" s="24" t="str">
        <f t="shared" si="177"/>
        <v>04/22/2019 03:00:00 AM</v>
      </c>
      <c r="F5598" s="23" t="str">
        <f t="shared" si="178"/>
        <v>Apr</v>
      </c>
    </row>
    <row r="5599" spans="1:6" x14ac:dyDescent="0.4">
      <c r="A5599" s="19">
        <f>Électricité!N2684</f>
        <v>43577</v>
      </c>
      <c r="B5599" s="18">
        <f>Électricité!O2684</f>
        <v>0.16666666666666669</v>
      </c>
      <c r="C5599" s="17">
        <f>Électricité!P2684</f>
        <v>0</v>
      </c>
      <c r="D5599" s="17">
        <f>Électricité!S2684</f>
        <v>0</v>
      </c>
      <c r="E5599" s="24" t="str">
        <f t="shared" si="177"/>
        <v>04/22/2019 04:00:00 AM</v>
      </c>
      <c r="F5599" s="23" t="str">
        <f t="shared" si="178"/>
        <v>Apr</v>
      </c>
    </row>
    <row r="5600" spans="1:6" x14ac:dyDescent="0.4">
      <c r="A5600" s="19">
        <f>Électricité!N2685</f>
        <v>43577</v>
      </c>
      <c r="B5600" s="18">
        <f>Électricité!O2685</f>
        <v>0.20833333333333337</v>
      </c>
      <c r="C5600" s="17">
        <f>Électricité!P2685</f>
        <v>0</v>
      </c>
      <c r="D5600" s="17">
        <f>Électricité!S2685</f>
        <v>0</v>
      </c>
      <c r="E5600" s="24" t="str">
        <f t="shared" si="177"/>
        <v>04/22/2019 05:00:00 AM</v>
      </c>
      <c r="F5600" s="23" t="str">
        <f t="shared" si="178"/>
        <v>Apr</v>
      </c>
    </row>
    <row r="5601" spans="1:6" x14ac:dyDescent="0.4">
      <c r="A5601" s="19">
        <f>Électricité!N2686</f>
        <v>43577</v>
      </c>
      <c r="B5601" s="18">
        <f>Électricité!O2686</f>
        <v>0.25</v>
      </c>
      <c r="C5601" s="17">
        <f>Électricité!P2686</f>
        <v>0</v>
      </c>
      <c r="D5601" s="17">
        <f>Électricité!S2686</f>
        <v>0</v>
      </c>
      <c r="E5601" s="24" t="str">
        <f t="shared" si="177"/>
        <v>04/22/2019 06:00:00 AM</v>
      </c>
      <c r="F5601" s="23" t="str">
        <f t="shared" si="178"/>
        <v>Apr</v>
      </c>
    </row>
    <row r="5602" spans="1:6" x14ac:dyDescent="0.4">
      <c r="A5602" s="19">
        <f>Électricité!N2687</f>
        <v>43577</v>
      </c>
      <c r="B5602" s="18">
        <f>Électricité!O2687</f>
        <v>0.29166666666666669</v>
      </c>
      <c r="C5602" s="17">
        <f>Électricité!P2687</f>
        <v>0</v>
      </c>
      <c r="D5602" s="17">
        <f>Électricité!S2687</f>
        <v>0</v>
      </c>
      <c r="E5602" s="24" t="str">
        <f t="shared" si="177"/>
        <v>04/22/2019 07:00:00 AM</v>
      </c>
      <c r="F5602" s="23" t="str">
        <f t="shared" si="178"/>
        <v>Apr</v>
      </c>
    </row>
    <row r="5603" spans="1:6" x14ac:dyDescent="0.4">
      <c r="A5603" s="19">
        <f>Électricité!N2688</f>
        <v>43577</v>
      </c>
      <c r="B5603" s="18">
        <f>Électricité!O2688</f>
        <v>0.33333333333333337</v>
      </c>
      <c r="C5603" s="17">
        <f>Électricité!P2688</f>
        <v>0</v>
      </c>
      <c r="D5603" s="17">
        <f>Électricité!S2688</f>
        <v>0</v>
      </c>
      <c r="E5603" s="24" t="str">
        <f t="shared" si="177"/>
        <v>04/22/2019 08:00:00 AM</v>
      </c>
      <c r="F5603" s="23" t="str">
        <f t="shared" si="178"/>
        <v>Apr</v>
      </c>
    </row>
    <row r="5604" spans="1:6" x14ac:dyDescent="0.4">
      <c r="A5604" s="19">
        <f>Électricité!N2689</f>
        <v>43577</v>
      </c>
      <c r="B5604" s="18">
        <f>Électricité!O2689</f>
        <v>0.375</v>
      </c>
      <c r="C5604" s="17">
        <f>Électricité!P2689</f>
        <v>0</v>
      </c>
      <c r="D5604" s="17">
        <f>Électricité!S2689</f>
        <v>0</v>
      </c>
      <c r="E5604" s="24" t="str">
        <f t="shared" ref="E5604:E5667" si="179">CONCATENATE(TEXT(A5604,"mm/dd/yyyy")," ",TEXT(B5604,"hh:mm:ss AM/PM"))</f>
        <v>04/22/2019 09:00:00 AM</v>
      </c>
      <c r="F5604" s="23" t="str">
        <f t="shared" si="178"/>
        <v>Apr</v>
      </c>
    </row>
    <row r="5605" spans="1:6" x14ac:dyDescent="0.4">
      <c r="A5605" s="19">
        <f>Électricité!N2690</f>
        <v>43577</v>
      </c>
      <c r="B5605" s="18">
        <f>Électricité!O2690</f>
        <v>0.41666666666666669</v>
      </c>
      <c r="C5605" s="17">
        <f>Électricité!P2690</f>
        <v>0</v>
      </c>
      <c r="D5605" s="17">
        <f>Électricité!S2690</f>
        <v>0</v>
      </c>
      <c r="E5605" s="24" t="str">
        <f t="shared" si="179"/>
        <v>04/22/2019 10:00:00 AM</v>
      </c>
      <c r="F5605" s="23" t="str">
        <f t="shared" si="178"/>
        <v>Apr</v>
      </c>
    </row>
    <row r="5606" spans="1:6" x14ac:dyDescent="0.4">
      <c r="A5606" s="19">
        <f>Électricité!N2691</f>
        <v>43577</v>
      </c>
      <c r="B5606" s="18">
        <f>Électricité!O2691</f>
        <v>0.45833333333333337</v>
      </c>
      <c r="C5606" s="17">
        <f>Électricité!P2691</f>
        <v>0</v>
      </c>
      <c r="D5606" s="17">
        <f>Électricité!S2691</f>
        <v>0</v>
      </c>
      <c r="E5606" s="24" t="str">
        <f t="shared" si="179"/>
        <v>04/22/2019 11:00:00 AM</v>
      </c>
      <c r="F5606" s="23" t="str">
        <f t="shared" si="178"/>
        <v>Apr</v>
      </c>
    </row>
    <row r="5607" spans="1:6" x14ac:dyDescent="0.4">
      <c r="A5607" s="19">
        <f>Électricité!N2692</f>
        <v>43577</v>
      </c>
      <c r="B5607" s="18">
        <f>Électricité!O2692</f>
        <v>0.50000000000000011</v>
      </c>
      <c r="C5607" s="17">
        <f>Électricité!P2692</f>
        <v>0</v>
      </c>
      <c r="D5607" s="17">
        <f>Électricité!S2692</f>
        <v>0</v>
      </c>
      <c r="E5607" s="24" t="str">
        <f t="shared" si="179"/>
        <v>04/22/2019 12:00:00 PM</v>
      </c>
      <c r="F5607" s="23" t="str">
        <f t="shared" si="178"/>
        <v>Apr</v>
      </c>
    </row>
    <row r="5608" spans="1:6" x14ac:dyDescent="0.4">
      <c r="A5608" s="19">
        <f>Électricité!N2693</f>
        <v>43577</v>
      </c>
      <c r="B5608" s="18">
        <f>Électricité!O2693</f>
        <v>0.54166666666666674</v>
      </c>
      <c r="C5608" s="17">
        <f>Électricité!P2693</f>
        <v>0</v>
      </c>
      <c r="D5608" s="17">
        <f>Électricité!S2693</f>
        <v>0</v>
      </c>
      <c r="E5608" s="24" t="str">
        <f t="shared" si="179"/>
        <v>04/22/2019 01:00:00 PM</v>
      </c>
      <c r="F5608" s="23" t="str">
        <f t="shared" si="178"/>
        <v>Apr</v>
      </c>
    </row>
    <row r="5609" spans="1:6" x14ac:dyDescent="0.4">
      <c r="A5609" s="19">
        <f>Électricité!N2694</f>
        <v>43577</v>
      </c>
      <c r="B5609" s="18">
        <f>Électricité!O2694</f>
        <v>0.58333333333333337</v>
      </c>
      <c r="C5609" s="17">
        <f>Électricité!P2694</f>
        <v>0</v>
      </c>
      <c r="D5609" s="17">
        <f>Électricité!S2694</f>
        <v>0</v>
      </c>
      <c r="E5609" s="24" t="str">
        <f t="shared" si="179"/>
        <v>04/22/2019 02:00:00 PM</v>
      </c>
      <c r="F5609" s="23" t="str">
        <f t="shared" si="178"/>
        <v>Apr</v>
      </c>
    </row>
    <row r="5610" spans="1:6" x14ac:dyDescent="0.4">
      <c r="A5610" s="19">
        <f>Électricité!N2695</f>
        <v>43577</v>
      </c>
      <c r="B5610" s="18">
        <f>Électricité!O2695</f>
        <v>0.62500000000000011</v>
      </c>
      <c r="C5610" s="17">
        <f>Électricité!P2695</f>
        <v>0</v>
      </c>
      <c r="D5610" s="17">
        <f>Électricité!S2695</f>
        <v>0</v>
      </c>
      <c r="E5610" s="24" t="str">
        <f t="shared" si="179"/>
        <v>04/22/2019 03:00:00 PM</v>
      </c>
      <c r="F5610" s="23" t="str">
        <f t="shared" si="178"/>
        <v>Apr</v>
      </c>
    </row>
    <row r="5611" spans="1:6" x14ac:dyDescent="0.4">
      <c r="A5611" s="19">
        <f>Électricité!N2696</f>
        <v>43577</v>
      </c>
      <c r="B5611" s="18">
        <f>Électricité!O2696</f>
        <v>0.66666666666666674</v>
      </c>
      <c r="C5611" s="17">
        <f>Électricité!P2696</f>
        <v>0</v>
      </c>
      <c r="D5611" s="17">
        <f>Électricité!S2696</f>
        <v>0</v>
      </c>
      <c r="E5611" s="24" t="str">
        <f t="shared" si="179"/>
        <v>04/22/2019 04:00:00 PM</v>
      </c>
      <c r="F5611" s="23" t="str">
        <f t="shared" si="178"/>
        <v>Apr</v>
      </c>
    </row>
    <row r="5612" spans="1:6" x14ac:dyDescent="0.4">
      <c r="A5612" s="19">
        <f>Électricité!N2697</f>
        <v>43577</v>
      </c>
      <c r="B5612" s="18">
        <f>Électricité!O2697</f>
        <v>0.70833333333333337</v>
      </c>
      <c r="C5612" s="17">
        <f>Électricité!P2697</f>
        <v>0</v>
      </c>
      <c r="D5612" s="17">
        <f>Électricité!S2697</f>
        <v>0</v>
      </c>
      <c r="E5612" s="24" t="str">
        <f t="shared" si="179"/>
        <v>04/22/2019 05:00:00 PM</v>
      </c>
      <c r="F5612" s="23" t="str">
        <f t="shared" si="178"/>
        <v>Apr</v>
      </c>
    </row>
    <row r="5613" spans="1:6" x14ac:dyDescent="0.4">
      <c r="A5613" s="19">
        <f>Électricité!N2698</f>
        <v>43577</v>
      </c>
      <c r="B5613" s="18">
        <f>Électricité!O2698</f>
        <v>0.75000000000000011</v>
      </c>
      <c r="C5613" s="17">
        <f>Électricité!P2698</f>
        <v>0</v>
      </c>
      <c r="D5613" s="17">
        <f>Électricité!S2698</f>
        <v>0</v>
      </c>
      <c r="E5613" s="24" t="str">
        <f t="shared" si="179"/>
        <v>04/22/2019 06:00:00 PM</v>
      </c>
      <c r="F5613" s="23" t="str">
        <f t="shared" si="178"/>
        <v>Apr</v>
      </c>
    </row>
    <row r="5614" spans="1:6" x14ac:dyDescent="0.4">
      <c r="A5614" s="19">
        <f>Électricité!N2699</f>
        <v>43577</v>
      </c>
      <c r="B5614" s="18">
        <f>Électricité!O2699</f>
        <v>0.79166666666666674</v>
      </c>
      <c r="C5614" s="17">
        <f>Électricité!P2699</f>
        <v>0</v>
      </c>
      <c r="D5614" s="17">
        <f>Électricité!S2699</f>
        <v>0</v>
      </c>
      <c r="E5614" s="24" t="str">
        <f t="shared" si="179"/>
        <v>04/22/2019 07:00:00 PM</v>
      </c>
      <c r="F5614" s="23" t="str">
        <f t="shared" si="178"/>
        <v>Apr</v>
      </c>
    </row>
    <row r="5615" spans="1:6" x14ac:dyDescent="0.4">
      <c r="A5615" s="19">
        <f>Électricité!N2700</f>
        <v>43577</v>
      </c>
      <c r="B5615" s="18">
        <f>Électricité!O2700</f>
        <v>0.83333333333333337</v>
      </c>
      <c r="C5615" s="17">
        <f>Électricité!P2700</f>
        <v>0</v>
      </c>
      <c r="D5615" s="17">
        <f>Électricité!S2700</f>
        <v>0</v>
      </c>
      <c r="E5615" s="24" t="str">
        <f t="shared" si="179"/>
        <v>04/22/2019 08:00:00 PM</v>
      </c>
      <c r="F5615" s="23" t="str">
        <f t="shared" si="178"/>
        <v>Apr</v>
      </c>
    </row>
    <row r="5616" spans="1:6" x14ac:dyDescent="0.4">
      <c r="A5616" s="19">
        <f>Électricité!N2701</f>
        <v>43577</v>
      </c>
      <c r="B5616" s="18">
        <f>Électricité!O2701</f>
        <v>0.87500000000000011</v>
      </c>
      <c r="C5616" s="17">
        <f>Électricité!P2701</f>
        <v>0</v>
      </c>
      <c r="D5616" s="17">
        <f>Électricité!S2701</f>
        <v>0</v>
      </c>
      <c r="E5616" s="24" t="str">
        <f t="shared" si="179"/>
        <v>04/22/2019 09:00:00 PM</v>
      </c>
      <c r="F5616" s="23" t="str">
        <f t="shared" si="178"/>
        <v>Apr</v>
      </c>
    </row>
    <row r="5617" spans="1:6" x14ac:dyDescent="0.4">
      <c r="A5617" s="19">
        <f>Électricité!N2702</f>
        <v>43577</v>
      </c>
      <c r="B5617" s="18">
        <f>Électricité!O2702</f>
        <v>0.91666666666666674</v>
      </c>
      <c r="C5617" s="17">
        <f>Électricité!P2702</f>
        <v>0</v>
      </c>
      <c r="D5617" s="17">
        <f>Électricité!S2702</f>
        <v>0</v>
      </c>
      <c r="E5617" s="24" t="str">
        <f t="shared" si="179"/>
        <v>04/22/2019 10:00:00 PM</v>
      </c>
      <c r="F5617" s="23" t="str">
        <f t="shared" si="178"/>
        <v>Apr</v>
      </c>
    </row>
    <row r="5618" spans="1:6" x14ac:dyDescent="0.4">
      <c r="A5618" s="19">
        <f>Électricité!N2703</f>
        <v>43577</v>
      </c>
      <c r="B5618" s="18">
        <f>Électricité!O2703</f>
        <v>0.95833333333333337</v>
      </c>
      <c r="C5618" s="17">
        <f>Électricité!P2703</f>
        <v>0</v>
      </c>
      <c r="D5618" s="17">
        <f>Électricité!S2703</f>
        <v>0</v>
      </c>
      <c r="E5618" s="24" t="str">
        <f t="shared" si="179"/>
        <v>04/22/2019 11:00:00 PM</v>
      </c>
      <c r="F5618" s="23" t="str">
        <f t="shared" si="178"/>
        <v>Apr</v>
      </c>
    </row>
    <row r="5619" spans="1:6" x14ac:dyDescent="0.4">
      <c r="A5619" s="19">
        <f>Électricité!N2704</f>
        <v>43578</v>
      </c>
      <c r="B5619" s="18">
        <f>Électricité!O2704</f>
        <v>3.1225022567582528E-17</v>
      </c>
      <c r="C5619" s="17">
        <f>Électricité!P2704</f>
        <v>0</v>
      </c>
      <c r="D5619" s="17">
        <f>Électricité!S2704</f>
        <v>0</v>
      </c>
      <c r="E5619" s="24" t="str">
        <f t="shared" si="179"/>
        <v>04/23/2019 12:00:00 AM</v>
      </c>
      <c r="F5619" s="23" t="str">
        <f t="shared" si="178"/>
        <v>Apr</v>
      </c>
    </row>
    <row r="5620" spans="1:6" x14ac:dyDescent="0.4">
      <c r="A5620" s="19">
        <f>Électricité!N2705</f>
        <v>43578</v>
      </c>
      <c r="B5620" s="18">
        <f>Électricité!O2705</f>
        <v>4.1666666666666699E-2</v>
      </c>
      <c r="C5620" s="17">
        <f>Électricité!P2705</f>
        <v>0</v>
      </c>
      <c r="D5620" s="17">
        <f>Électricité!S2705</f>
        <v>0</v>
      </c>
      <c r="E5620" s="24" t="str">
        <f t="shared" si="179"/>
        <v>04/23/2019 01:00:00 AM</v>
      </c>
      <c r="F5620" s="23" t="str">
        <f t="shared" si="178"/>
        <v>Apr</v>
      </c>
    </row>
    <row r="5621" spans="1:6" x14ac:dyDescent="0.4">
      <c r="A5621" s="19">
        <f>Électricité!N2706</f>
        <v>43578</v>
      </c>
      <c r="B5621" s="18">
        <f>Électricité!O2706</f>
        <v>8.333333333333337E-2</v>
      </c>
      <c r="C5621" s="17">
        <f>Électricité!P2706</f>
        <v>0</v>
      </c>
      <c r="D5621" s="17">
        <f>Électricité!S2706</f>
        <v>0</v>
      </c>
      <c r="E5621" s="24" t="str">
        <f t="shared" si="179"/>
        <v>04/23/2019 02:00:00 AM</v>
      </c>
      <c r="F5621" s="23" t="str">
        <f t="shared" si="178"/>
        <v>Apr</v>
      </c>
    </row>
    <row r="5622" spans="1:6" x14ac:dyDescent="0.4">
      <c r="A5622" s="19">
        <f>Électricité!N2707</f>
        <v>43578</v>
      </c>
      <c r="B5622" s="18">
        <f>Électricité!O2707</f>
        <v>0.12500000000000006</v>
      </c>
      <c r="C5622" s="17">
        <f>Électricité!P2707</f>
        <v>0</v>
      </c>
      <c r="D5622" s="17">
        <f>Électricité!S2707</f>
        <v>0</v>
      </c>
      <c r="E5622" s="24" t="str">
        <f t="shared" si="179"/>
        <v>04/23/2019 03:00:00 AM</v>
      </c>
      <c r="F5622" s="23" t="str">
        <f t="shared" si="178"/>
        <v>Apr</v>
      </c>
    </row>
    <row r="5623" spans="1:6" x14ac:dyDescent="0.4">
      <c r="A5623" s="19">
        <f>Électricité!N2708</f>
        <v>43578</v>
      </c>
      <c r="B5623" s="18">
        <f>Électricité!O2708</f>
        <v>0.16666666666666669</v>
      </c>
      <c r="C5623" s="17">
        <f>Électricité!P2708</f>
        <v>0</v>
      </c>
      <c r="D5623" s="17">
        <f>Électricité!S2708</f>
        <v>0</v>
      </c>
      <c r="E5623" s="24" t="str">
        <f t="shared" si="179"/>
        <v>04/23/2019 04:00:00 AM</v>
      </c>
      <c r="F5623" s="23" t="str">
        <f t="shared" si="178"/>
        <v>Apr</v>
      </c>
    </row>
    <row r="5624" spans="1:6" x14ac:dyDescent="0.4">
      <c r="A5624" s="19">
        <f>Électricité!N2709</f>
        <v>43578</v>
      </c>
      <c r="B5624" s="18">
        <f>Électricité!O2709</f>
        <v>0.20833333333333337</v>
      </c>
      <c r="C5624" s="17">
        <f>Électricité!P2709</f>
        <v>0</v>
      </c>
      <c r="D5624" s="17">
        <f>Électricité!S2709</f>
        <v>0</v>
      </c>
      <c r="E5624" s="24" t="str">
        <f t="shared" si="179"/>
        <v>04/23/2019 05:00:00 AM</v>
      </c>
      <c r="F5624" s="23" t="str">
        <f t="shared" si="178"/>
        <v>Apr</v>
      </c>
    </row>
    <row r="5625" spans="1:6" x14ac:dyDescent="0.4">
      <c r="A5625" s="19">
        <f>Électricité!N2710</f>
        <v>43578</v>
      </c>
      <c r="B5625" s="18">
        <f>Électricité!O2710</f>
        <v>0.25</v>
      </c>
      <c r="C5625" s="17">
        <f>Électricité!P2710</f>
        <v>0</v>
      </c>
      <c r="D5625" s="17">
        <f>Électricité!S2710</f>
        <v>0</v>
      </c>
      <c r="E5625" s="24" t="str">
        <f t="shared" si="179"/>
        <v>04/23/2019 06:00:00 AM</v>
      </c>
      <c r="F5625" s="23" t="str">
        <f t="shared" si="178"/>
        <v>Apr</v>
      </c>
    </row>
    <row r="5626" spans="1:6" x14ac:dyDescent="0.4">
      <c r="A5626" s="19">
        <f>Électricité!N2711</f>
        <v>43578</v>
      </c>
      <c r="B5626" s="18">
        <f>Électricité!O2711</f>
        <v>0.29166666666666669</v>
      </c>
      <c r="C5626" s="17">
        <f>Électricité!P2711</f>
        <v>0</v>
      </c>
      <c r="D5626" s="17">
        <f>Électricité!S2711</f>
        <v>0</v>
      </c>
      <c r="E5626" s="24" t="str">
        <f t="shared" si="179"/>
        <v>04/23/2019 07:00:00 AM</v>
      </c>
      <c r="F5626" s="23" t="str">
        <f t="shared" si="178"/>
        <v>Apr</v>
      </c>
    </row>
    <row r="5627" spans="1:6" x14ac:dyDescent="0.4">
      <c r="A5627" s="19">
        <f>Électricité!N2712</f>
        <v>43578</v>
      </c>
      <c r="B5627" s="18">
        <f>Électricité!O2712</f>
        <v>0.33333333333333337</v>
      </c>
      <c r="C5627" s="17">
        <f>Électricité!P2712</f>
        <v>0</v>
      </c>
      <c r="D5627" s="17">
        <f>Électricité!S2712</f>
        <v>0</v>
      </c>
      <c r="E5627" s="24" t="str">
        <f t="shared" si="179"/>
        <v>04/23/2019 08:00:00 AM</v>
      </c>
      <c r="F5627" s="23" t="str">
        <f t="shared" si="178"/>
        <v>Apr</v>
      </c>
    </row>
    <row r="5628" spans="1:6" x14ac:dyDescent="0.4">
      <c r="A5628" s="19">
        <f>Électricité!N2713</f>
        <v>43578</v>
      </c>
      <c r="B5628" s="18">
        <f>Électricité!O2713</f>
        <v>0.375</v>
      </c>
      <c r="C5628" s="17">
        <f>Électricité!P2713</f>
        <v>0</v>
      </c>
      <c r="D5628" s="17">
        <f>Électricité!S2713</f>
        <v>0</v>
      </c>
      <c r="E5628" s="24" t="str">
        <f t="shared" si="179"/>
        <v>04/23/2019 09:00:00 AM</v>
      </c>
      <c r="F5628" s="23" t="str">
        <f t="shared" si="178"/>
        <v>Apr</v>
      </c>
    </row>
    <row r="5629" spans="1:6" x14ac:dyDescent="0.4">
      <c r="A5629" s="19">
        <f>Électricité!N2714</f>
        <v>43578</v>
      </c>
      <c r="B5629" s="18">
        <f>Électricité!O2714</f>
        <v>0.41666666666666669</v>
      </c>
      <c r="C5629" s="17">
        <f>Électricité!P2714</f>
        <v>0</v>
      </c>
      <c r="D5629" s="17">
        <f>Électricité!S2714</f>
        <v>0</v>
      </c>
      <c r="E5629" s="24" t="str">
        <f t="shared" si="179"/>
        <v>04/23/2019 10:00:00 AM</v>
      </c>
      <c r="F5629" s="23" t="str">
        <f t="shared" si="178"/>
        <v>Apr</v>
      </c>
    </row>
    <row r="5630" spans="1:6" x14ac:dyDescent="0.4">
      <c r="A5630" s="19">
        <f>Électricité!N2715</f>
        <v>43578</v>
      </c>
      <c r="B5630" s="18">
        <f>Électricité!O2715</f>
        <v>0.45833333333333337</v>
      </c>
      <c r="C5630" s="17">
        <f>Électricité!P2715</f>
        <v>0</v>
      </c>
      <c r="D5630" s="17">
        <f>Électricité!S2715</f>
        <v>0</v>
      </c>
      <c r="E5630" s="24" t="str">
        <f t="shared" si="179"/>
        <v>04/23/2019 11:00:00 AM</v>
      </c>
      <c r="F5630" s="23" t="str">
        <f t="shared" si="178"/>
        <v>Apr</v>
      </c>
    </row>
    <row r="5631" spans="1:6" x14ac:dyDescent="0.4">
      <c r="A5631" s="19">
        <f>Électricité!N2716</f>
        <v>43578</v>
      </c>
      <c r="B5631" s="18">
        <f>Électricité!O2716</f>
        <v>0.50000000000000011</v>
      </c>
      <c r="C5631" s="17">
        <f>Électricité!P2716</f>
        <v>0</v>
      </c>
      <c r="D5631" s="17">
        <f>Électricité!S2716</f>
        <v>0</v>
      </c>
      <c r="E5631" s="24" t="str">
        <f t="shared" si="179"/>
        <v>04/23/2019 12:00:00 PM</v>
      </c>
      <c r="F5631" s="23" t="str">
        <f t="shared" si="178"/>
        <v>Apr</v>
      </c>
    </row>
    <row r="5632" spans="1:6" x14ac:dyDescent="0.4">
      <c r="A5632" s="19">
        <f>Électricité!N2717</f>
        <v>43578</v>
      </c>
      <c r="B5632" s="18">
        <f>Électricité!O2717</f>
        <v>0.54166666666666674</v>
      </c>
      <c r="C5632" s="17">
        <f>Électricité!P2717</f>
        <v>0</v>
      </c>
      <c r="D5632" s="17">
        <f>Électricité!S2717</f>
        <v>0</v>
      </c>
      <c r="E5632" s="24" t="str">
        <f t="shared" si="179"/>
        <v>04/23/2019 01:00:00 PM</v>
      </c>
      <c r="F5632" s="23" t="str">
        <f t="shared" si="178"/>
        <v>Apr</v>
      </c>
    </row>
    <row r="5633" spans="1:6" x14ac:dyDescent="0.4">
      <c r="A5633" s="19">
        <f>Électricité!N2718</f>
        <v>43578</v>
      </c>
      <c r="B5633" s="18">
        <f>Électricité!O2718</f>
        <v>0.58333333333333337</v>
      </c>
      <c r="C5633" s="17">
        <f>Électricité!P2718</f>
        <v>0</v>
      </c>
      <c r="D5633" s="17">
        <f>Électricité!S2718</f>
        <v>0</v>
      </c>
      <c r="E5633" s="24" t="str">
        <f t="shared" si="179"/>
        <v>04/23/2019 02:00:00 PM</v>
      </c>
      <c r="F5633" s="23" t="str">
        <f t="shared" si="178"/>
        <v>Apr</v>
      </c>
    </row>
    <row r="5634" spans="1:6" x14ac:dyDescent="0.4">
      <c r="A5634" s="19">
        <f>Électricité!N2719</f>
        <v>43578</v>
      </c>
      <c r="B5634" s="18">
        <f>Électricité!O2719</f>
        <v>0.62500000000000011</v>
      </c>
      <c r="C5634" s="17">
        <f>Électricité!P2719</f>
        <v>0</v>
      </c>
      <c r="D5634" s="17">
        <f>Électricité!S2719</f>
        <v>0</v>
      </c>
      <c r="E5634" s="24" t="str">
        <f t="shared" si="179"/>
        <v>04/23/2019 03:00:00 PM</v>
      </c>
      <c r="F5634" s="23" t="str">
        <f t="shared" si="178"/>
        <v>Apr</v>
      </c>
    </row>
    <row r="5635" spans="1:6" x14ac:dyDescent="0.4">
      <c r="A5635" s="19">
        <f>Électricité!N2720</f>
        <v>43578</v>
      </c>
      <c r="B5635" s="18">
        <f>Électricité!O2720</f>
        <v>0.66666666666666674</v>
      </c>
      <c r="C5635" s="17">
        <f>Électricité!P2720</f>
        <v>0</v>
      </c>
      <c r="D5635" s="17">
        <f>Électricité!S2720</f>
        <v>0</v>
      </c>
      <c r="E5635" s="24" t="str">
        <f t="shared" si="179"/>
        <v>04/23/2019 04:00:00 PM</v>
      </c>
      <c r="F5635" s="23" t="str">
        <f t="shared" ref="F5635:F5698" si="180">TEXT(A5635,"mmm")</f>
        <v>Apr</v>
      </c>
    </row>
    <row r="5636" spans="1:6" x14ac:dyDescent="0.4">
      <c r="A5636" s="19">
        <f>Électricité!N2721</f>
        <v>43578</v>
      </c>
      <c r="B5636" s="18">
        <f>Électricité!O2721</f>
        <v>0.70833333333333337</v>
      </c>
      <c r="C5636" s="17">
        <f>Électricité!P2721</f>
        <v>0</v>
      </c>
      <c r="D5636" s="17">
        <f>Électricité!S2721</f>
        <v>0</v>
      </c>
      <c r="E5636" s="24" t="str">
        <f t="shared" si="179"/>
        <v>04/23/2019 05:00:00 PM</v>
      </c>
      <c r="F5636" s="23" t="str">
        <f t="shared" si="180"/>
        <v>Apr</v>
      </c>
    </row>
    <row r="5637" spans="1:6" x14ac:dyDescent="0.4">
      <c r="A5637" s="19">
        <f>Électricité!N2722</f>
        <v>43578</v>
      </c>
      <c r="B5637" s="18">
        <f>Électricité!O2722</f>
        <v>0.75000000000000011</v>
      </c>
      <c r="C5637" s="17">
        <f>Électricité!P2722</f>
        <v>0</v>
      </c>
      <c r="D5637" s="17">
        <f>Électricité!S2722</f>
        <v>0</v>
      </c>
      <c r="E5637" s="24" t="str">
        <f t="shared" si="179"/>
        <v>04/23/2019 06:00:00 PM</v>
      </c>
      <c r="F5637" s="23" t="str">
        <f t="shared" si="180"/>
        <v>Apr</v>
      </c>
    </row>
    <row r="5638" spans="1:6" x14ac:dyDescent="0.4">
      <c r="A5638" s="19">
        <f>Électricité!N2723</f>
        <v>43578</v>
      </c>
      <c r="B5638" s="18">
        <f>Électricité!O2723</f>
        <v>0.79166666666666674</v>
      </c>
      <c r="C5638" s="17">
        <f>Électricité!P2723</f>
        <v>0</v>
      </c>
      <c r="D5638" s="17">
        <f>Électricité!S2723</f>
        <v>0</v>
      </c>
      <c r="E5638" s="24" t="str">
        <f t="shared" si="179"/>
        <v>04/23/2019 07:00:00 PM</v>
      </c>
      <c r="F5638" s="23" t="str">
        <f t="shared" si="180"/>
        <v>Apr</v>
      </c>
    </row>
    <row r="5639" spans="1:6" x14ac:dyDescent="0.4">
      <c r="A5639" s="19">
        <f>Électricité!N2724</f>
        <v>43578</v>
      </c>
      <c r="B5639" s="18">
        <f>Électricité!O2724</f>
        <v>0.83333333333333337</v>
      </c>
      <c r="C5639" s="17">
        <f>Électricité!P2724</f>
        <v>0</v>
      </c>
      <c r="D5639" s="17">
        <f>Électricité!S2724</f>
        <v>0</v>
      </c>
      <c r="E5639" s="24" t="str">
        <f t="shared" si="179"/>
        <v>04/23/2019 08:00:00 PM</v>
      </c>
      <c r="F5639" s="23" t="str">
        <f t="shared" si="180"/>
        <v>Apr</v>
      </c>
    </row>
    <row r="5640" spans="1:6" x14ac:dyDescent="0.4">
      <c r="A5640" s="19">
        <f>Électricité!N2725</f>
        <v>43578</v>
      </c>
      <c r="B5640" s="18">
        <f>Électricité!O2725</f>
        <v>0.87500000000000011</v>
      </c>
      <c r="C5640" s="17">
        <f>Électricité!P2725</f>
        <v>0</v>
      </c>
      <c r="D5640" s="17">
        <f>Électricité!S2725</f>
        <v>0</v>
      </c>
      <c r="E5640" s="24" t="str">
        <f t="shared" si="179"/>
        <v>04/23/2019 09:00:00 PM</v>
      </c>
      <c r="F5640" s="23" t="str">
        <f t="shared" si="180"/>
        <v>Apr</v>
      </c>
    </row>
    <row r="5641" spans="1:6" x14ac:dyDescent="0.4">
      <c r="A5641" s="19">
        <f>Électricité!N2726</f>
        <v>43578</v>
      </c>
      <c r="B5641" s="18">
        <f>Électricité!O2726</f>
        <v>0.91666666666666674</v>
      </c>
      <c r="C5641" s="17">
        <f>Électricité!P2726</f>
        <v>0</v>
      </c>
      <c r="D5641" s="17">
        <f>Électricité!S2726</f>
        <v>0</v>
      </c>
      <c r="E5641" s="24" t="str">
        <f t="shared" si="179"/>
        <v>04/23/2019 10:00:00 PM</v>
      </c>
      <c r="F5641" s="23" t="str">
        <f t="shared" si="180"/>
        <v>Apr</v>
      </c>
    </row>
    <row r="5642" spans="1:6" x14ac:dyDescent="0.4">
      <c r="A5642" s="19">
        <f>Électricité!N2727</f>
        <v>43578</v>
      </c>
      <c r="B5642" s="18">
        <f>Électricité!O2727</f>
        <v>0.95833333333333337</v>
      </c>
      <c r="C5642" s="17">
        <f>Électricité!P2727</f>
        <v>0</v>
      </c>
      <c r="D5642" s="17">
        <f>Électricité!S2727</f>
        <v>0</v>
      </c>
      <c r="E5642" s="24" t="str">
        <f t="shared" si="179"/>
        <v>04/23/2019 11:00:00 PM</v>
      </c>
      <c r="F5642" s="23" t="str">
        <f t="shared" si="180"/>
        <v>Apr</v>
      </c>
    </row>
    <row r="5643" spans="1:6" x14ac:dyDescent="0.4">
      <c r="A5643" s="19">
        <f>Électricité!N2728</f>
        <v>43579</v>
      </c>
      <c r="B5643" s="18">
        <f>Électricité!O2728</f>
        <v>3.1225022567582528E-17</v>
      </c>
      <c r="C5643" s="17">
        <f>Électricité!P2728</f>
        <v>0</v>
      </c>
      <c r="D5643" s="17">
        <f>Électricité!S2728</f>
        <v>0</v>
      </c>
      <c r="E5643" s="24" t="str">
        <f t="shared" si="179"/>
        <v>04/24/2019 12:00:00 AM</v>
      </c>
      <c r="F5643" s="23" t="str">
        <f t="shared" si="180"/>
        <v>Apr</v>
      </c>
    </row>
    <row r="5644" spans="1:6" x14ac:dyDescent="0.4">
      <c r="A5644" s="19">
        <f>Électricité!N2729</f>
        <v>43579</v>
      </c>
      <c r="B5644" s="18">
        <f>Électricité!O2729</f>
        <v>4.1666666666666699E-2</v>
      </c>
      <c r="C5644" s="17">
        <f>Électricité!P2729</f>
        <v>0</v>
      </c>
      <c r="D5644" s="17">
        <f>Électricité!S2729</f>
        <v>0</v>
      </c>
      <c r="E5644" s="24" t="str">
        <f t="shared" si="179"/>
        <v>04/24/2019 01:00:00 AM</v>
      </c>
      <c r="F5644" s="23" t="str">
        <f t="shared" si="180"/>
        <v>Apr</v>
      </c>
    </row>
    <row r="5645" spans="1:6" x14ac:dyDescent="0.4">
      <c r="A5645" s="19">
        <f>Électricité!N2730</f>
        <v>43579</v>
      </c>
      <c r="B5645" s="18">
        <f>Électricité!O2730</f>
        <v>8.333333333333337E-2</v>
      </c>
      <c r="C5645" s="17">
        <f>Électricité!P2730</f>
        <v>0</v>
      </c>
      <c r="D5645" s="17">
        <f>Électricité!S2730</f>
        <v>0</v>
      </c>
      <c r="E5645" s="24" t="str">
        <f t="shared" si="179"/>
        <v>04/24/2019 02:00:00 AM</v>
      </c>
      <c r="F5645" s="23" t="str">
        <f t="shared" si="180"/>
        <v>Apr</v>
      </c>
    </row>
    <row r="5646" spans="1:6" x14ac:dyDescent="0.4">
      <c r="A5646" s="19">
        <f>Électricité!N2731</f>
        <v>43579</v>
      </c>
      <c r="B5646" s="18">
        <f>Électricité!O2731</f>
        <v>0.12500000000000006</v>
      </c>
      <c r="C5646" s="17">
        <f>Électricité!P2731</f>
        <v>0</v>
      </c>
      <c r="D5646" s="17">
        <f>Électricité!S2731</f>
        <v>0</v>
      </c>
      <c r="E5646" s="24" t="str">
        <f t="shared" si="179"/>
        <v>04/24/2019 03:00:00 AM</v>
      </c>
      <c r="F5646" s="23" t="str">
        <f t="shared" si="180"/>
        <v>Apr</v>
      </c>
    </row>
    <row r="5647" spans="1:6" x14ac:dyDescent="0.4">
      <c r="A5647" s="19">
        <f>Électricité!N2732</f>
        <v>43579</v>
      </c>
      <c r="B5647" s="18">
        <f>Électricité!O2732</f>
        <v>0.16666666666666669</v>
      </c>
      <c r="C5647" s="17">
        <f>Électricité!P2732</f>
        <v>0</v>
      </c>
      <c r="D5647" s="17">
        <f>Électricité!S2732</f>
        <v>0</v>
      </c>
      <c r="E5647" s="24" t="str">
        <f t="shared" si="179"/>
        <v>04/24/2019 04:00:00 AM</v>
      </c>
      <c r="F5647" s="23" t="str">
        <f t="shared" si="180"/>
        <v>Apr</v>
      </c>
    </row>
    <row r="5648" spans="1:6" x14ac:dyDescent="0.4">
      <c r="A5648" s="19">
        <f>Électricité!N2733</f>
        <v>43579</v>
      </c>
      <c r="B5648" s="18">
        <f>Électricité!O2733</f>
        <v>0.20833333333333337</v>
      </c>
      <c r="C5648" s="17">
        <f>Électricité!P2733</f>
        <v>0</v>
      </c>
      <c r="D5648" s="17">
        <f>Électricité!S2733</f>
        <v>0</v>
      </c>
      <c r="E5648" s="24" t="str">
        <f t="shared" si="179"/>
        <v>04/24/2019 05:00:00 AM</v>
      </c>
      <c r="F5648" s="23" t="str">
        <f t="shared" si="180"/>
        <v>Apr</v>
      </c>
    </row>
    <row r="5649" spans="1:6" x14ac:dyDescent="0.4">
      <c r="A5649" s="19">
        <f>Électricité!N2734</f>
        <v>43579</v>
      </c>
      <c r="B5649" s="18">
        <f>Électricité!O2734</f>
        <v>0.25</v>
      </c>
      <c r="C5649" s="17">
        <f>Électricité!P2734</f>
        <v>0</v>
      </c>
      <c r="D5649" s="17">
        <f>Électricité!S2734</f>
        <v>0</v>
      </c>
      <c r="E5649" s="24" t="str">
        <f t="shared" si="179"/>
        <v>04/24/2019 06:00:00 AM</v>
      </c>
      <c r="F5649" s="23" t="str">
        <f t="shared" si="180"/>
        <v>Apr</v>
      </c>
    </row>
    <row r="5650" spans="1:6" x14ac:dyDescent="0.4">
      <c r="A5650" s="19">
        <f>Électricité!N2735</f>
        <v>43579</v>
      </c>
      <c r="B5650" s="18">
        <f>Électricité!O2735</f>
        <v>0.29166666666666669</v>
      </c>
      <c r="C5650" s="17">
        <f>Électricité!P2735</f>
        <v>0</v>
      </c>
      <c r="D5650" s="17">
        <f>Électricité!S2735</f>
        <v>0</v>
      </c>
      <c r="E5650" s="24" t="str">
        <f t="shared" si="179"/>
        <v>04/24/2019 07:00:00 AM</v>
      </c>
      <c r="F5650" s="23" t="str">
        <f t="shared" si="180"/>
        <v>Apr</v>
      </c>
    </row>
    <row r="5651" spans="1:6" x14ac:dyDescent="0.4">
      <c r="A5651" s="19">
        <f>Électricité!N2736</f>
        <v>43579</v>
      </c>
      <c r="B5651" s="18">
        <f>Électricité!O2736</f>
        <v>0.33333333333333337</v>
      </c>
      <c r="C5651" s="17">
        <f>Électricité!P2736</f>
        <v>0</v>
      </c>
      <c r="D5651" s="17">
        <f>Électricité!S2736</f>
        <v>0</v>
      </c>
      <c r="E5651" s="24" t="str">
        <f t="shared" si="179"/>
        <v>04/24/2019 08:00:00 AM</v>
      </c>
      <c r="F5651" s="23" t="str">
        <f t="shared" si="180"/>
        <v>Apr</v>
      </c>
    </row>
    <row r="5652" spans="1:6" x14ac:dyDescent="0.4">
      <c r="A5652" s="19">
        <f>Électricité!N2737</f>
        <v>43579</v>
      </c>
      <c r="B5652" s="18">
        <f>Électricité!O2737</f>
        <v>0.375</v>
      </c>
      <c r="C5652" s="17">
        <f>Électricité!P2737</f>
        <v>0</v>
      </c>
      <c r="D5652" s="17">
        <f>Électricité!S2737</f>
        <v>0</v>
      </c>
      <c r="E5652" s="24" t="str">
        <f t="shared" si="179"/>
        <v>04/24/2019 09:00:00 AM</v>
      </c>
      <c r="F5652" s="23" t="str">
        <f t="shared" si="180"/>
        <v>Apr</v>
      </c>
    </row>
    <row r="5653" spans="1:6" x14ac:dyDescent="0.4">
      <c r="A5653" s="19">
        <f>Électricité!N2738</f>
        <v>43579</v>
      </c>
      <c r="B5653" s="18">
        <f>Électricité!O2738</f>
        <v>0.41666666666666669</v>
      </c>
      <c r="C5653" s="17">
        <f>Électricité!P2738</f>
        <v>0</v>
      </c>
      <c r="D5653" s="17">
        <f>Électricité!S2738</f>
        <v>0</v>
      </c>
      <c r="E5653" s="24" t="str">
        <f t="shared" si="179"/>
        <v>04/24/2019 10:00:00 AM</v>
      </c>
      <c r="F5653" s="23" t="str">
        <f t="shared" si="180"/>
        <v>Apr</v>
      </c>
    </row>
    <row r="5654" spans="1:6" x14ac:dyDescent="0.4">
      <c r="A5654" s="19">
        <f>Électricité!N2739</f>
        <v>43579</v>
      </c>
      <c r="B5654" s="18">
        <f>Électricité!O2739</f>
        <v>0.45833333333333337</v>
      </c>
      <c r="C5654" s="17">
        <f>Électricité!P2739</f>
        <v>0</v>
      </c>
      <c r="D5654" s="17">
        <f>Électricité!S2739</f>
        <v>0</v>
      </c>
      <c r="E5654" s="24" t="str">
        <f t="shared" si="179"/>
        <v>04/24/2019 11:00:00 AM</v>
      </c>
      <c r="F5654" s="23" t="str">
        <f t="shared" si="180"/>
        <v>Apr</v>
      </c>
    </row>
    <row r="5655" spans="1:6" x14ac:dyDescent="0.4">
      <c r="A5655" s="19">
        <f>Électricité!N2740</f>
        <v>43579</v>
      </c>
      <c r="B5655" s="18">
        <f>Électricité!O2740</f>
        <v>0.50000000000000011</v>
      </c>
      <c r="C5655" s="17">
        <f>Électricité!P2740</f>
        <v>0</v>
      </c>
      <c r="D5655" s="17">
        <f>Électricité!S2740</f>
        <v>0</v>
      </c>
      <c r="E5655" s="24" t="str">
        <f t="shared" si="179"/>
        <v>04/24/2019 12:00:00 PM</v>
      </c>
      <c r="F5655" s="23" t="str">
        <f t="shared" si="180"/>
        <v>Apr</v>
      </c>
    </row>
    <row r="5656" spans="1:6" x14ac:dyDescent="0.4">
      <c r="A5656" s="19">
        <f>Électricité!N2741</f>
        <v>43579</v>
      </c>
      <c r="B5656" s="18">
        <f>Électricité!O2741</f>
        <v>0.54166666666666674</v>
      </c>
      <c r="C5656" s="17">
        <f>Électricité!P2741</f>
        <v>0</v>
      </c>
      <c r="D5656" s="17">
        <f>Électricité!S2741</f>
        <v>0</v>
      </c>
      <c r="E5656" s="24" t="str">
        <f t="shared" si="179"/>
        <v>04/24/2019 01:00:00 PM</v>
      </c>
      <c r="F5656" s="23" t="str">
        <f t="shared" si="180"/>
        <v>Apr</v>
      </c>
    </row>
    <row r="5657" spans="1:6" x14ac:dyDescent="0.4">
      <c r="A5657" s="19">
        <f>Électricité!N2742</f>
        <v>43579</v>
      </c>
      <c r="B5657" s="18">
        <f>Électricité!O2742</f>
        <v>0.58333333333333337</v>
      </c>
      <c r="C5657" s="17">
        <f>Électricité!P2742</f>
        <v>0</v>
      </c>
      <c r="D5657" s="17">
        <f>Électricité!S2742</f>
        <v>0</v>
      </c>
      <c r="E5657" s="24" t="str">
        <f t="shared" si="179"/>
        <v>04/24/2019 02:00:00 PM</v>
      </c>
      <c r="F5657" s="23" t="str">
        <f t="shared" si="180"/>
        <v>Apr</v>
      </c>
    </row>
    <row r="5658" spans="1:6" x14ac:dyDescent="0.4">
      <c r="A5658" s="19">
        <f>Électricité!N2743</f>
        <v>43579</v>
      </c>
      <c r="B5658" s="18">
        <f>Électricité!O2743</f>
        <v>0.62500000000000011</v>
      </c>
      <c r="C5658" s="17">
        <f>Électricité!P2743</f>
        <v>0</v>
      </c>
      <c r="D5658" s="17">
        <f>Électricité!S2743</f>
        <v>0</v>
      </c>
      <c r="E5658" s="24" t="str">
        <f t="shared" si="179"/>
        <v>04/24/2019 03:00:00 PM</v>
      </c>
      <c r="F5658" s="23" t="str">
        <f t="shared" si="180"/>
        <v>Apr</v>
      </c>
    </row>
    <row r="5659" spans="1:6" x14ac:dyDescent="0.4">
      <c r="A5659" s="19">
        <f>Électricité!N2744</f>
        <v>43579</v>
      </c>
      <c r="B5659" s="18">
        <f>Électricité!O2744</f>
        <v>0.66666666666666674</v>
      </c>
      <c r="C5659" s="17">
        <f>Électricité!P2744</f>
        <v>0</v>
      </c>
      <c r="D5659" s="17">
        <f>Électricité!S2744</f>
        <v>0</v>
      </c>
      <c r="E5659" s="24" t="str">
        <f t="shared" si="179"/>
        <v>04/24/2019 04:00:00 PM</v>
      </c>
      <c r="F5659" s="23" t="str">
        <f t="shared" si="180"/>
        <v>Apr</v>
      </c>
    </row>
    <row r="5660" spans="1:6" x14ac:dyDescent="0.4">
      <c r="A5660" s="19">
        <f>Électricité!N2745</f>
        <v>43579</v>
      </c>
      <c r="B5660" s="18">
        <f>Électricité!O2745</f>
        <v>0.70833333333333337</v>
      </c>
      <c r="C5660" s="17">
        <f>Électricité!P2745</f>
        <v>0</v>
      </c>
      <c r="D5660" s="17">
        <f>Électricité!S2745</f>
        <v>0</v>
      </c>
      <c r="E5660" s="24" t="str">
        <f t="shared" si="179"/>
        <v>04/24/2019 05:00:00 PM</v>
      </c>
      <c r="F5660" s="23" t="str">
        <f t="shared" si="180"/>
        <v>Apr</v>
      </c>
    </row>
    <row r="5661" spans="1:6" x14ac:dyDescent="0.4">
      <c r="A5661" s="19">
        <f>Électricité!N2746</f>
        <v>43579</v>
      </c>
      <c r="B5661" s="18">
        <f>Électricité!O2746</f>
        <v>0.75000000000000011</v>
      </c>
      <c r="C5661" s="17">
        <f>Électricité!P2746</f>
        <v>0</v>
      </c>
      <c r="D5661" s="17">
        <f>Électricité!S2746</f>
        <v>0</v>
      </c>
      <c r="E5661" s="24" t="str">
        <f t="shared" si="179"/>
        <v>04/24/2019 06:00:00 PM</v>
      </c>
      <c r="F5661" s="23" t="str">
        <f t="shared" si="180"/>
        <v>Apr</v>
      </c>
    </row>
    <row r="5662" spans="1:6" x14ac:dyDescent="0.4">
      <c r="A5662" s="19">
        <f>Électricité!N2747</f>
        <v>43579</v>
      </c>
      <c r="B5662" s="18">
        <f>Électricité!O2747</f>
        <v>0.79166666666666674</v>
      </c>
      <c r="C5662" s="17">
        <f>Électricité!P2747</f>
        <v>0</v>
      </c>
      <c r="D5662" s="17">
        <f>Électricité!S2747</f>
        <v>0</v>
      </c>
      <c r="E5662" s="24" t="str">
        <f t="shared" si="179"/>
        <v>04/24/2019 07:00:00 PM</v>
      </c>
      <c r="F5662" s="23" t="str">
        <f t="shared" si="180"/>
        <v>Apr</v>
      </c>
    </row>
    <row r="5663" spans="1:6" x14ac:dyDescent="0.4">
      <c r="A5663" s="19">
        <f>Électricité!N2748</f>
        <v>43579</v>
      </c>
      <c r="B5663" s="18">
        <f>Électricité!O2748</f>
        <v>0.83333333333333337</v>
      </c>
      <c r="C5663" s="17">
        <f>Électricité!P2748</f>
        <v>0</v>
      </c>
      <c r="D5663" s="17">
        <f>Électricité!S2748</f>
        <v>0</v>
      </c>
      <c r="E5663" s="24" t="str">
        <f t="shared" si="179"/>
        <v>04/24/2019 08:00:00 PM</v>
      </c>
      <c r="F5663" s="23" t="str">
        <f t="shared" si="180"/>
        <v>Apr</v>
      </c>
    </row>
    <row r="5664" spans="1:6" x14ac:dyDescent="0.4">
      <c r="A5664" s="19">
        <f>Électricité!N2749</f>
        <v>43579</v>
      </c>
      <c r="B5664" s="18">
        <f>Électricité!O2749</f>
        <v>0.87500000000000011</v>
      </c>
      <c r="C5664" s="17">
        <f>Électricité!P2749</f>
        <v>0</v>
      </c>
      <c r="D5664" s="17">
        <f>Électricité!S2749</f>
        <v>0</v>
      </c>
      <c r="E5664" s="24" t="str">
        <f t="shared" si="179"/>
        <v>04/24/2019 09:00:00 PM</v>
      </c>
      <c r="F5664" s="23" t="str">
        <f t="shared" si="180"/>
        <v>Apr</v>
      </c>
    </row>
    <row r="5665" spans="1:6" x14ac:dyDescent="0.4">
      <c r="A5665" s="19">
        <f>Électricité!N2750</f>
        <v>43579</v>
      </c>
      <c r="B5665" s="18">
        <f>Électricité!O2750</f>
        <v>0.91666666666666674</v>
      </c>
      <c r="C5665" s="17">
        <f>Électricité!P2750</f>
        <v>0</v>
      </c>
      <c r="D5665" s="17">
        <f>Électricité!S2750</f>
        <v>0</v>
      </c>
      <c r="E5665" s="24" t="str">
        <f t="shared" si="179"/>
        <v>04/24/2019 10:00:00 PM</v>
      </c>
      <c r="F5665" s="23" t="str">
        <f t="shared" si="180"/>
        <v>Apr</v>
      </c>
    </row>
    <row r="5666" spans="1:6" x14ac:dyDescent="0.4">
      <c r="A5666" s="19">
        <f>Électricité!N2751</f>
        <v>43579</v>
      </c>
      <c r="B5666" s="18">
        <f>Électricité!O2751</f>
        <v>0.95833333333333337</v>
      </c>
      <c r="C5666" s="17">
        <f>Électricité!P2751</f>
        <v>0</v>
      </c>
      <c r="D5666" s="17">
        <f>Électricité!S2751</f>
        <v>0</v>
      </c>
      <c r="E5666" s="24" t="str">
        <f t="shared" si="179"/>
        <v>04/24/2019 11:00:00 PM</v>
      </c>
      <c r="F5666" s="23" t="str">
        <f t="shared" si="180"/>
        <v>Apr</v>
      </c>
    </row>
    <row r="5667" spans="1:6" x14ac:dyDescent="0.4">
      <c r="A5667" s="19">
        <f>Électricité!N2752</f>
        <v>43580</v>
      </c>
      <c r="B5667" s="18">
        <f>Électricité!O2752</f>
        <v>3.1225022567582528E-17</v>
      </c>
      <c r="C5667" s="17">
        <f>Électricité!P2752</f>
        <v>0</v>
      </c>
      <c r="D5667" s="17">
        <f>Électricité!S2752</f>
        <v>0</v>
      </c>
      <c r="E5667" s="24" t="str">
        <f t="shared" si="179"/>
        <v>04/25/2019 12:00:00 AM</v>
      </c>
      <c r="F5667" s="23" t="str">
        <f t="shared" si="180"/>
        <v>Apr</v>
      </c>
    </row>
    <row r="5668" spans="1:6" x14ac:dyDescent="0.4">
      <c r="A5668" s="19">
        <f>Électricité!N2753</f>
        <v>43580</v>
      </c>
      <c r="B5668" s="18">
        <f>Électricité!O2753</f>
        <v>4.1666666666666699E-2</v>
      </c>
      <c r="C5668" s="17">
        <f>Électricité!P2753</f>
        <v>0</v>
      </c>
      <c r="D5668" s="17">
        <f>Électricité!S2753</f>
        <v>0</v>
      </c>
      <c r="E5668" s="24" t="str">
        <f t="shared" ref="E5668:E5731" si="181">CONCATENATE(TEXT(A5668,"mm/dd/yyyy")," ",TEXT(B5668,"hh:mm:ss AM/PM"))</f>
        <v>04/25/2019 01:00:00 AM</v>
      </c>
      <c r="F5668" s="23" t="str">
        <f t="shared" si="180"/>
        <v>Apr</v>
      </c>
    </row>
    <row r="5669" spans="1:6" x14ac:dyDescent="0.4">
      <c r="A5669" s="19">
        <f>Électricité!N2754</f>
        <v>43580</v>
      </c>
      <c r="B5669" s="18">
        <f>Électricité!O2754</f>
        <v>8.333333333333337E-2</v>
      </c>
      <c r="C5669" s="17">
        <f>Électricité!P2754</f>
        <v>0</v>
      </c>
      <c r="D5669" s="17">
        <f>Électricité!S2754</f>
        <v>0</v>
      </c>
      <c r="E5669" s="24" t="str">
        <f t="shared" si="181"/>
        <v>04/25/2019 02:00:00 AM</v>
      </c>
      <c r="F5669" s="23" t="str">
        <f t="shared" si="180"/>
        <v>Apr</v>
      </c>
    </row>
    <row r="5670" spans="1:6" x14ac:dyDescent="0.4">
      <c r="A5670" s="19">
        <f>Électricité!N2755</f>
        <v>43580</v>
      </c>
      <c r="B5670" s="18">
        <f>Électricité!O2755</f>
        <v>0.12500000000000006</v>
      </c>
      <c r="C5670" s="17">
        <f>Électricité!P2755</f>
        <v>0</v>
      </c>
      <c r="D5670" s="17">
        <f>Électricité!S2755</f>
        <v>0</v>
      </c>
      <c r="E5670" s="24" t="str">
        <f t="shared" si="181"/>
        <v>04/25/2019 03:00:00 AM</v>
      </c>
      <c r="F5670" s="23" t="str">
        <f t="shared" si="180"/>
        <v>Apr</v>
      </c>
    </row>
    <row r="5671" spans="1:6" x14ac:dyDescent="0.4">
      <c r="A5671" s="19">
        <f>Électricité!N2756</f>
        <v>43580</v>
      </c>
      <c r="B5671" s="18">
        <f>Électricité!O2756</f>
        <v>0.16666666666666669</v>
      </c>
      <c r="C5671" s="17">
        <f>Électricité!P2756</f>
        <v>0</v>
      </c>
      <c r="D5671" s="17">
        <f>Électricité!S2756</f>
        <v>0</v>
      </c>
      <c r="E5671" s="24" t="str">
        <f t="shared" si="181"/>
        <v>04/25/2019 04:00:00 AM</v>
      </c>
      <c r="F5671" s="23" t="str">
        <f t="shared" si="180"/>
        <v>Apr</v>
      </c>
    </row>
    <row r="5672" spans="1:6" x14ac:dyDescent="0.4">
      <c r="A5672" s="19">
        <f>Électricité!N2757</f>
        <v>43580</v>
      </c>
      <c r="B5672" s="18">
        <f>Électricité!O2757</f>
        <v>0.20833333333333337</v>
      </c>
      <c r="C5672" s="17">
        <f>Électricité!P2757</f>
        <v>0</v>
      </c>
      <c r="D5672" s="17">
        <f>Électricité!S2757</f>
        <v>0</v>
      </c>
      <c r="E5672" s="24" t="str">
        <f t="shared" si="181"/>
        <v>04/25/2019 05:00:00 AM</v>
      </c>
      <c r="F5672" s="23" t="str">
        <f t="shared" si="180"/>
        <v>Apr</v>
      </c>
    </row>
    <row r="5673" spans="1:6" x14ac:dyDescent="0.4">
      <c r="A5673" s="19">
        <f>Électricité!N2758</f>
        <v>43580</v>
      </c>
      <c r="B5673" s="18">
        <f>Électricité!O2758</f>
        <v>0.25</v>
      </c>
      <c r="C5673" s="17">
        <f>Électricité!P2758</f>
        <v>0</v>
      </c>
      <c r="D5673" s="17">
        <f>Électricité!S2758</f>
        <v>0</v>
      </c>
      <c r="E5673" s="24" t="str">
        <f t="shared" si="181"/>
        <v>04/25/2019 06:00:00 AM</v>
      </c>
      <c r="F5673" s="23" t="str">
        <f t="shared" si="180"/>
        <v>Apr</v>
      </c>
    </row>
    <row r="5674" spans="1:6" x14ac:dyDescent="0.4">
      <c r="A5674" s="19">
        <f>Électricité!N2759</f>
        <v>43580</v>
      </c>
      <c r="B5674" s="18">
        <f>Électricité!O2759</f>
        <v>0.29166666666666669</v>
      </c>
      <c r="C5674" s="17">
        <f>Électricité!P2759</f>
        <v>0</v>
      </c>
      <c r="D5674" s="17">
        <f>Électricité!S2759</f>
        <v>0</v>
      </c>
      <c r="E5674" s="24" t="str">
        <f t="shared" si="181"/>
        <v>04/25/2019 07:00:00 AM</v>
      </c>
      <c r="F5674" s="23" t="str">
        <f t="shared" si="180"/>
        <v>Apr</v>
      </c>
    </row>
    <row r="5675" spans="1:6" x14ac:dyDescent="0.4">
      <c r="A5675" s="19">
        <f>Électricité!N2760</f>
        <v>43580</v>
      </c>
      <c r="B5675" s="18">
        <f>Électricité!O2760</f>
        <v>0.33333333333333337</v>
      </c>
      <c r="C5675" s="17">
        <f>Électricité!P2760</f>
        <v>0</v>
      </c>
      <c r="D5675" s="17">
        <f>Électricité!S2760</f>
        <v>0</v>
      </c>
      <c r="E5675" s="24" t="str">
        <f t="shared" si="181"/>
        <v>04/25/2019 08:00:00 AM</v>
      </c>
      <c r="F5675" s="23" t="str">
        <f t="shared" si="180"/>
        <v>Apr</v>
      </c>
    </row>
    <row r="5676" spans="1:6" x14ac:dyDescent="0.4">
      <c r="A5676" s="19">
        <f>Électricité!N2761</f>
        <v>43580</v>
      </c>
      <c r="B5676" s="18">
        <f>Électricité!O2761</f>
        <v>0.375</v>
      </c>
      <c r="C5676" s="17">
        <f>Électricité!P2761</f>
        <v>0</v>
      </c>
      <c r="D5676" s="17">
        <f>Électricité!S2761</f>
        <v>0</v>
      </c>
      <c r="E5676" s="24" t="str">
        <f t="shared" si="181"/>
        <v>04/25/2019 09:00:00 AM</v>
      </c>
      <c r="F5676" s="23" t="str">
        <f t="shared" si="180"/>
        <v>Apr</v>
      </c>
    </row>
    <row r="5677" spans="1:6" x14ac:dyDescent="0.4">
      <c r="A5677" s="19">
        <f>Électricité!N2762</f>
        <v>43580</v>
      </c>
      <c r="B5677" s="18">
        <f>Électricité!O2762</f>
        <v>0.41666666666666669</v>
      </c>
      <c r="C5677" s="17">
        <f>Électricité!P2762</f>
        <v>0</v>
      </c>
      <c r="D5677" s="17">
        <f>Électricité!S2762</f>
        <v>0</v>
      </c>
      <c r="E5677" s="24" t="str">
        <f t="shared" si="181"/>
        <v>04/25/2019 10:00:00 AM</v>
      </c>
      <c r="F5677" s="23" t="str">
        <f t="shared" si="180"/>
        <v>Apr</v>
      </c>
    </row>
    <row r="5678" spans="1:6" x14ac:dyDescent="0.4">
      <c r="A5678" s="19">
        <f>Électricité!N2763</f>
        <v>43580</v>
      </c>
      <c r="B5678" s="18">
        <f>Électricité!O2763</f>
        <v>0.45833333333333337</v>
      </c>
      <c r="C5678" s="17">
        <f>Électricité!P2763</f>
        <v>0</v>
      </c>
      <c r="D5678" s="17">
        <f>Électricité!S2763</f>
        <v>0</v>
      </c>
      <c r="E5678" s="24" t="str">
        <f t="shared" si="181"/>
        <v>04/25/2019 11:00:00 AM</v>
      </c>
      <c r="F5678" s="23" t="str">
        <f t="shared" si="180"/>
        <v>Apr</v>
      </c>
    </row>
    <row r="5679" spans="1:6" x14ac:dyDescent="0.4">
      <c r="A5679" s="19">
        <f>Électricité!N2764</f>
        <v>43580</v>
      </c>
      <c r="B5679" s="18">
        <f>Électricité!O2764</f>
        <v>0.50000000000000011</v>
      </c>
      <c r="C5679" s="17">
        <f>Électricité!P2764</f>
        <v>0</v>
      </c>
      <c r="D5679" s="17">
        <f>Électricité!S2764</f>
        <v>0</v>
      </c>
      <c r="E5679" s="24" t="str">
        <f t="shared" si="181"/>
        <v>04/25/2019 12:00:00 PM</v>
      </c>
      <c r="F5679" s="23" t="str">
        <f t="shared" si="180"/>
        <v>Apr</v>
      </c>
    </row>
    <row r="5680" spans="1:6" x14ac:dyDescent="0.4">
      <c r="A5680" s="19">
        <f>Électricité!N2765</f>
        <v>43580</v>
      </c>
      <c r="B5680" s="18">
        <f>Électricité!O2765</f>
        <v>0.54166666666666674</v>
      </c>
      <c r="C5680" s="17">
        <f>Électricité!P2765</f>
        <v>0</v>
      </c>
      <c r="D5680" s="17">
        <f>Électricité!S2765</f>
        <v>0</v>
      </c>
      <c r="E5680" s="24" t="str">
        <f t="shared" si="181"/>
        <v>04/25/2019 01:00:00 PM</v>
      </c>
      <c r="F5680" s="23" t="str">
        <f t="shared" si="180"/>
        <v>Apr</v>
      </c>
    </row>
    <row r="5681" spans="1:6" x14ac:dyDescent="0.4">
      <c r="A5681" s="19">
        <f>Électricité!N2766</f>
        <v>43580</v>
      </c>
      <c r="B5681" s="18">
        <f>Électricité!O2766</f>
        <v>0.58333333333333337</v>
      </c>
      <c r="C5681" s="17">
        <f>Électricité!P2766</f>
        <v>0</v>
      </c>
      <c r="D5681" s="17">
        <f>Électricité!S2766</f>
        <v>0</v>
      </c>
      <c r="E5681" s="24" t="str">
        <f t="shared" si="181"/>
        <v>04/25/2019 02:00:00 PM</v>
      </c>
      <c r="F5681" s="23" t="str">
        <f t="shared" si="180"/>
        <v>Apr</v>
      </c>
    </row>
    <row r="5682" spans="1:6" x14ac:dyDescent="0.4">
      <c r="A5682" s="19">
        <f>Électricité!N2767</f>
        <v>43580</v>
      </c>
      <c r="B5682" s="18">
        <f>Électricité!O2767</f>
        <v>0.62500000000000011</v>
      </c>
      <c r="C5682" s="17">
        <f>Électricité!P2767</f>
        <v>0</v>
      </c>
      <c r="D5682" s="17">
        <f>Électricité!S2767</f>
        <v>0</v>
      </c>
      <c r="E5682" s="24" t="str">
        <f t="shared" si="181"/>
        <v>04/25/2019 03:00:00 PM</v>
      </c>
      <c r="F5682" s="23" t="str">
        <f t="shared" si="180"/>
        <v>Apr</v>
      </c>
    </row>
    <row r="5683" spans="1:6" x14ac:dyDescent="0.4">
      <c r="A5683" s="19">
        <f>Électricité!N2768</f>
        <v>43580</v>
      </c>
      <c r="B5683" s="18">
        <f>Électricité!O2768</f>
        <v>0.66666666666666674</v>
      </c>
      <c r="C5683" s="17">
        <f>Électricité!P2768</f>
        <v>0</v>
      </c>
      <c r="D5683" s="17">
        <f>Électricité!S2768</f>
        <v>0</v>
      </c>
      <c r="E5683" s="24" t="str">
        <f t="shared" si="181"/>
        <v>04/25/2019 04:00:00 PM</v>
      </c>
      <c r="F5683" s="23" t="str">
        <f t="shared" si="180"/>
        <v>Apr</v>
      </c>
    </row>
    <row r="5684" spans="1:6" x14ac:dyDescent="0.4">
      <c r="A5684" s="19">
        <f>Électricité!N2769</f>
        <v>43580</v>
      </c>
      <c r="B5684" s="18">
        <f>Électricité!O2769</f>
        <v>0.70833333333333337</v>
      </c>
      <c r="C5684" s="17">
        <f>Électricité!P2769</f>
        <v>0</v>
      </c>
      <c r="D5684" s="17">
        <f>Électricité!S2769</f>
        <v>0</v>
      </c>
      <c r="E5684" s="24" t="str">
        <f t="shared" si="181"/>
        <v>04/25/2019 05:00:00 PM</v>
      </c>
      <c r="F5684" s="23" t="str">
        <f t="shared" si="180"/>
        <v>Apr</v>
      </c>
    </row>
    <row r="5685" spans="1:6" x14ac:dyDescent="0.4">
      <c r="A5685" s="19">
        <f>Électricité!N2770</f>
        <v>43580</v>
      </c>
      <c r="B5685" s="18">
        <f>Électricité!O2770</f>
        <v>0.75000000000000011</v>
      </c>
      <c r="C5685" s="17">
        <f>Électricité!P2770</f>
        <v>0</v>
      </c>
      <c r="D5685" s="17">
        <f>Électricité!S2770</f>
        <v>0</v>
      </c>
      <c r="E5685" s="24" t="str">
        <f t="shared" si="181"/>
        <v>04/25/2019 06:00:00 PM</v>
      </c>
      <c r="F5685" s="23" t="str">
        <f t="shared" si="180"/>
        <v>Apr</v>
      </c>
    </row>
    <row r="5686" spans="1:6" x14ac:dyDescent="0.4">
      <c r="A5686" s="19">
        <f>Électricité!N2771</f>
        <v>43580</v>
      </c>
      <c r="B5686" s="18">
        <f>Électricité!O2771</f>
        <v>0.79166666666666674</v>
      </c>
      <c r="C5686" s="17">
        <f>Électricité!P2771</f>
        <v>0</v>
      </c>
      <c r="D5686" s="17">
        <f>Électricité!S2771</f>
        <v>0</v>
      </c>
      <c r="E5686" s="24" t="str">
        <f t="shared" si="181"/>
        <v>04/25/2019 07:00:00 PM</v>
      </c>
      <c r="F5686" s="23" t="str">
        <f t="shared" si="180"/>
        <v>Apr</v>
      </c>
    </row>
    <row r="5687" spans="1:6" x14ac:dyDescent="0.4">
      <c r="A5687" s="19">
        <f>Électricité!N2772</f>
        <v>43580</v>
      </c>
      <c r="B5687" s="18">
        <f>Électricité!O2772</f>
        <v>0.83333333333333337</v>
      </c>
      <c r="C5687" s="17">
        <f>Électricité!P2772</f>
        <v>0</v>
      </c>
      <c r="D5687" s="17">
        <f>Électricité!S2772</f>
        <v>0</v>
      </c>
      <c r="E5687" s="24" t="str">
        <f t="shared" si="181"/>
        <v>04/25/2019 08:00:00 PM</v>
      </c>
      <c r="F5687" s="23" t="str">
        <f t="shared" si="180"/>
        <v>Apr</v>
      </c>
    </row>
    <row r="5688" spans="1:6" x14ac:dyDescent="0.4">
      <c r="A5688" s="19">
        <f>Électricité!N2773</f>
        <v>43580</v>
      </c>
      <c r="B5688" s="18">
        <f>Électricité!O2773</f>
        <v>0.87500000000000011</v>
      </c>
      <c r="C5688" s="17">
        <f>Électricité!P2773</f>
        <v>0</v>
      </c>
      <c r="D5688" s="17">
        <f>Électricité!S2773</f>
        <v>0</v>
      </c>
      <c r="E5688" s="24" t="str">
        <f t="shared" si="181"/>
        <v>04/25/2019 09:00:00 PM</v>
      </c>
      <c r="F5688" s="23" t="str">
        <f t="shared" si="180"/>
        <v>Apr</v>
      </c>
    </row>
    <row r="5689" spans="1:6" x14ac:dyDescent="0.4">
      <c r="A5689" s="19">
        <f>Électricité!N2774</f>
        <v>43580</v>
      </c>
      <c r="B5689" s="18">
        <f>Électricité!O2774</f>
        <v>0.91666666666666674</v>
      </c>
      <c r="C5689" s="17">
        <f>Électricité!P2774</f>
        <v>0</v>
      </c>
      <c r="D5689" s="17">
        <f>Électricité!S2774</f>
        <v>0</v>
      </c>
      <c r="E5689" s="24" t="str">
        <f t="shared" si="181"/>
        <v>04/25/2019 10:00:00 PM</v>
      </c>
      <c r="F5689" s="23" t="str">
        <f t="shared" si="180"/>
        <v>Apr</v>
      </c>
    </row>
    <row r="5690" spans="1:6" x14ac:dyDescent="0.4">
      <c r="A5690" s="19">
        <f>Électricité!N2775</f>
        <v>43580</v>
      </c>
      <c r="B5690" s="18">
        <f>Électricité!O2775</f>
        <v>0.95833333333333337</v>
      </c>
      <c r="C5690" s="17">
        <f>Électricité!P2775</f>
        <v>0</v>
      </c>
      <c r="D5690" s="17">
        <f>Électricité!S2775</f>
        <v>0</v>
      </c>
      <c r="E5690" s="24" t="str">
        <f t="shared" si="181"/>
        <v>04/25/2019 11:00:00 PM</v>
      </c>
      <c r="F5690" s="23" t="str">
        <f t="shared" si="180"/>
        <v>Apr</v>
      </c>
    </row>
    <row r="5691" spans="1:6" x14ac:dyDescent="0.4">
      <c r="A5691" s="19">
        <f>Électricité!N2776</f>
        <v>43581</v>
      </c>
      <c r="B5691" s="18">
        <f>Électricité!O2776</f>
        <v>3.1225022567582528E-17</v>
      </c>
      <c r="C5691" s="17">
        <f>Électricité!P2776</f>
        <v>0</v>
      </c>
      <c r="D5691" s="17">
        <f>Électricité!S2776</f>
        <v>0</v>
      </c>
      <c r="E5691" s="24" t="str">
        <f t="shared" si="181"/>
        <v>04/26/2019 12:00:00 AM</v>
      </c>
      <c r="F5691" s="23" t="str">
        <f t="shared" si="180"/>
        <v>Apr</v>
      </c>
    </row>
    <row r="5692" spans="1:6" x14ac:dyDescent="0.4">
      <c r="A5692" s="19">
        <f>Électricité!N2777</f>
        <v>43581</v>
      </c>
      <c r="B5692" s="18">
        <f>Électricité!O2777</f>
        <v>4.1666666666666699E-2</v>
      </c>
      <c r="C5692" s="17">
        <f>Électricité!P2777</f>
        <v>0</v>
      </c>
      <c r="D5692" s="17">
        <f>Électricité!S2777</f>
        <v>0</v>
      </c>
      <c r="E5692" s="24" t="str">
        <f t="shared" si="181"/>
        <v>04/26/2019 01:00:00 AM</v>
      </c>
      <c r="F5692" s="23" t="str">
        <f t="shared" si="180"/>
        <v>Apr</v>
      </c>
    </row>
    <row r="5693" spans="1:6" x14ac:dyDescent="0.4">
      <c r="A5693" s="19">
        <f>Électricité!N2778</f>
        <v>43581</v>
      </c>
      <c r="B5693" s="18">
        <f>Électricité!O2778</f>
        <v>8.333333333333337E-2</v>
      </c>
      <c r="C5693" s="17">
        <f>Électricité!P2778</f>
        <v>0</v>
      </c>
      <c r="D5693" s="17">
        <f>Électricité!S2778</f>
        <v>0</v>
      </c>
      <c r="E5693" s="24" t="str">
        <f t="shared" si="181"/>
        <v>04/26/2019 02:00:00 AM</v>
      </c>
      <c r="F5693" s="23" t="str">
        <f t="shared" si="180"/>
        <v>Apr</v>
      </c>
    </row>
    <row r="5694" spans="1:6" x14ac:dyDescent="0.4">
      <c r="A5694" s="19">
        <f>Électricité!N2779</f>
        <v>43581</v>
      </c>
      <c r="B5694" s="18">
        <f>Électricité!O2779</f>
        <v>0.12500000000000006</v>
      </c>
      <c r="C5694" s="17">
        <f>Électricité!P2779</f>
        <v>0</v>
      </c>
      <c r="D5694" s="17">
        <f>Électricité!S2779</f>
        <v>0</v>
      </c>
      <c r="E5694" s="24" t="str">
        <f t="shared" si="181"/>
        <v>04/26/2019 03:00:00 AM</v>
      </c>
      <c r="F5694" s="23" t="str">
        <f t="shared" si="180"/>
        <v>Apr</v>
      </c>
    </row>
    <row r="5695" spans="1:6" x14ac:dyDescent="0.4">
      <c r="A5695" s="19">
        <f>Électricité!N2780</f>
        <v>43581</v>
      </c>
      <c r="B5695" s="18">
        <f>Électricité!O2780</f>
        <v>0.16666666666666669</v>
      </c>
      <c r="C5695" s="17">
        <f>Électricité!P2780</f>
        <v>0</v>
      </c>
      <c r="D5695" s="17">
        <f>Électricité!S2780</f>
        <v>0</v>
      </c>
      <c r="E5695" s="24" t="str">
        <f t="shared" si="181"/>
        <v>04/26/2019 04:00:00 AM</v>
      </c>
      <c r="F5695" s="23" t="str">
        <f t="shared" si="180"/>
        <v>Apr</v>
      </c>
    </row>
    <row r="5696" spans="1:6" x14ac:dyDescent="0.4">
      <c r="A5696" s="19">
        <f>Électricité!N2781</f>
        <v>43581</v>
      </c>
      <c r="B5696" s="18">
        <f>Électricité!O2781</f>
        <v>0.20833333333333337</v>
      </c>
      <c r="C5696" s="17">
        <f>Électricité!P2781</f>
        <v>0</v>
      </c>
      <c r="D5696" s="17">
        <f>Électricité!S2781</f>
        <v>0</v>
      </c>
      <c r="E5696" s="24" t="str">
        <f t="shared" si="181"/>
        <v>04/26/2019 05:00:00 AM</v>
      </c>
      <c r="F5696" s="23" t="str">
        <f t="shared" si="180"/>
        <v>Apr</v>
      </c>
    </row>
    <row r="5697" spans="1:6" x14ac:dyDescent="0.4">
      <c r="A5697" s="19">
        <f>Électricité!N2782</f>
        <v>43581</v>
      </c>
      <c r="B5697" s="18">
        <f>Électricité!O2782</f>
        <v>0.25</v>
      </c>
      <c r="C5697" s="17">
        <f>Électricité!P2782</f>
        <v>0</v>
      </c>
      <c r="D5697" s="17">
        <f>Électricité!S2782</f>
        <v>0</v>
      </c>
      <c r="E5697" s="24" t="str">
        <f t="shared" si="181"/>
        <v>04/26/2019 06:00:00 AM</v>
      </c>
      <c r="F5697" s="23" t="str">
        <f t="shared" si="180"/>
        <v>Apr</v>
      </c>
    </row>
    <row r="5698" spans="1:6" x14ac:dyDescent="0.4">
      <c r="A5698" s="19">
        <f>Électricité!N2783</f>
        <v>43581</v>
      </c>
      <c r="B5698" s="18">
        <f>Électricité!O2783</f>
        <v>0.29166666666666669</v>
      </c>
      <c r="C5698" s="17">
        <f>Électricité!P2783</f>
        <v>0</v>
      </c>
      <c r="D5698" s="17">
        <f>Électricité!S2783</f>
        <v>0</v>
      </c>
      <c r="E5698" s="24" t="str">
        <f t="shared" si="181"/>
        <v>04/26/2019 07:00:00 AM</v>
      </c>
      <c r="F5698" s="23" t="str">
        <f t="shared" si="180"/>
        <v>Apr</v>
      </c>
    </row>
    <row r="5699" spans="1:6" x14ac:dyDescent="0.4">
      <c r="A5699" s="19">
        <f>Électricité!N2784</f>
        <v>43581</v>
      </c>
      <c r="B5699" s="18">
        <f>Électricité!O2784</f>
        <v>0.33333333333333337</v>
      </c>
      <c r="C5699" s="17">
        <f>Électricité!P2784</f>
        <v>0</v>
      </c>
      <c r="D5699" s="17">
        <f>Électricité!S2784</f>
        <v>0</v>
      </c>
      <c r="E5699" s="24" t="str">
        <f t="shared" si="181"/>
        <v>04/26/2019 08:00:00 AM</v>
      </c>
      <c r="F5699" s="23" t="str">
        <f t="shared" ref="F5699:F5762" si="182">TEXT(A5699,"mmm")</f>
        <v>Apr</v>
      </c>
    </row>
    <row r="5700" spans="1:6" x14ac:dyDescent="0.4">
      <c r="A5700" s="19">
        <f>Électricité!N2785</f>
        <v>43581</v>
      </c>
      <c r="B5700" s="18">
        <f>Électricité!O2785</f>
        <v>0.375</v>
      </c>
      <c r="C5700" s="17">
        <f>Électricité!P2785</f>
        <v>0</v>
      </c>
      <c r="D5700" s="17">
        <f>Électricité!S2785</f>
        <v>0</v>
      </c>
      <c r="E5700" s="24" t="str">
        <f t="shared" si="181"/>
        <v>04/26/2019 09:00:00 AM</v>
      </c>
      <c r="F5700" s="23" t="str">
        <f t="shared" si="182"/>
        <v>Apr</v>
      </c>
    </row>
    <row r="5701" spans="1:6" x14ac:dyDescent="0.4">
      <c r="A5701" s="19">
        <f>Électricité!N2786</f>
        <v>43581</v>
      </c>
      <c r="B5701" s="18">
        <f>Électricité!O2786</f>
        <v>0.41666666666666669</v>
      </c>
      <c r="C5701" s="17">
        <f>Électricité!P2786</f>
        <v>0</v>
      </c>
      <c r="D5701" s="17">
        <f>Électricité!S2786</f>
        <v>0</v>
      </c>
      <c r="E5701" s="24" t="str">
        <f t="shared" si="181"/>
        <v>04/26/2019 10:00:00 AM</v>
      </c>
      <c r="F5701" s="23" t="str">
        <f t="shared" si="182"/>
        <v>Apr</v>
      </c>
    </row>
    <row r="5702" spans="1:6" x14ac:dyDescent="0.4">
      <c r="A5702" s="19">
        <f>Électricité!N2787</f>
        <v>43581</v>
      </c>
      <c r="B5702" s="18">
        <f>Électricité!O2787</f>
        <v>0.45833333333333337</v>
      </c>
      <c r="C5702" s="17">
        <f>Électricité!P2787</f>
        <v>0</v>
      </c>
      <c r="D5702" s="17">
        <f>Électricité!S2787</f>
        <v>0</v>
      </c>
      <c r="E5702" s="24" t="str">
        <f t="shared" si="181"/>
        <v>04/26/2019 11:00:00 AM</v>
      </c>
      <c r="F5702" s="23" t="str">
        <f t="shared" si="182"/>
        <v>Apr</v>
      </c>
    </row>
    <row r="5703" spans="1:6" x14ac:dyDescent="0.4">
      <c r="A5703" s="19">
        <f>Électricité!N2788</f>
        <v>43581</v>
      </c>
      <c r="B5703" s="18">
        <f>Électricité!O2788</f>
        <v>0.50000000000000011</v>
      </c>
      <c r="C5703" s="17">
        <f>Électricité!P2788</f>
        <v>0</v>
      </c>
      <c r="D5703" s="17">
        <f>Électricité!S2788</f>
        <v>0</v>
      </c>
      <c r="E5703" s="24" t="str">
        <f t="shared" si="181"/>
        <v>04/26/2019 12:00:00 PM</v>
      </c>
      <c r="F5703" s="23" t="str">
        <f t="shared" si="182"/>
        <v>Apr</v>
      </c>
    </row>
    <row r="5704" spans="1:6" x14ac:dyDescent="0.4">
      <c r="A5704" s="19">
        <f>Électricité!N2789</f>
        <v>43581</v>
      </c>
      <c r="B5704" s="18">
        <f>Électricité!O2789</f>
        <v>0.54166666666666674</v>
      </c>
      <c r="C5704" s="17">
        <f>Électricité!P2789</f>
        <v>0</v>
      </c>
      <c r="D5704" s="17">
        <f>Électricité!S2789</f>
        <v>0</v>
      </c>
      <c r="E5704" s="24" t="str">
        <f t="shared" si="181"/>
        <v>04/26/2019 01:00:00 PM</v>
      </c>
      <c r="F5704" s="23" t="str">
        <f t="shared" si="182"/>
        <v>Apr</v>
      </c>
    </row>
    <row r="5705" spans="1:6" x14ac:dyDescent="0.4">
      <c r="A5705" s="19">
        <f>Électricité!N2790</f>
        <v>43581</v>
      </c>
      <c r="B5705" s="18">
        <f>Électricité!O2790</f>
        <v>0.58333333333333337</v>
      </c>
      <c r="C5705" s="17">
        <f>Électricité!P2790</f>
        <v>0</v>
      </c>
      <c r="D5705" s="17">
        <f>Électricité!S2790</f>
        <v>0</v>
      </c>
      <c r="E5705" s="24" t="str">
        <f t="shared" si="181"/>
        <v>04/26/2019 02:00:00 PM</v>
      </c>
      <c r="F5705" s="23" t="str">
        <f t="shared" si="182"/>
        <v>Apr</v>
      </c>
    </row>
    <row r="5706" spans="1:6" x14ac:dyDescent="0.4">
      <c r="A5706" s="19">
        <f>Électricité!N2791</f>
        <v>43581</v>
      </c>
      <c r="B5706" s="18">
        <f>Électricité!O2791</f>
        <v>0.62500000000000011</v>
      </c>
      <c r="C5706" s="17">
        <f>Électricité!P2791</f>
        <v>0</v>
      </c>
      <c r="D5706" s="17">
        <f>Électricité!S2791</f>
        <v>0</v>
      </c>
      <c r="E5706" s="24" t="str">
        <f t="shared" si="181"/>
        <v>04/26/2019 03:00:00 PM</v>
      </c>
      <c r="F5706" s="23" t="str">
        <f t="shared" si="182"/>
        <v>Apr</v>
      </c>
    </row>
    <row r="5707" spans="1:6" x14ac:dyDescent="0.4">
      <c r="A5707" s="19">
        <f>Électricité!N2792</f>
        <v>43581</v>
      </c>
      <c r="B5707" s="18">
        <f>Électricité!O2792</f>
        <v>0.66666666666666674</v>
      </c>
      <c r="C5707" s="17">
        <f>Électricité!P2792</f>
        <v>0</v>
      </c>
      <c r="D5707" s="17">
        <f>Électricité!S2792</f>
        <v>0</v>
      </c>
      <c r="E5707" s="24" t="str">
        <f t="shared" si="181"/>
        <v>04/26/2019 04:00:00 PM</v>
      </c>
      <c r="F5707" s="23" t="str">
        <f t="shared" si="182"/>
        <v>Apr</v>
      </c>
    </row>
    <row r="5708" spans="1:6" x14ac:dyDescent="0.4">
      <c r="A5708" s="19">
        <f>Électricité!N2793</f>
        <v>43581</v>
      </c>
      <c r="B5708" s="18">
        <f>Électricité!O2793</f>
        <v>0.70833333333333337</v>
      </c>
      <c r="C5708" s="17">
        <f>Électricité!P2793</f>
        <v>0</v>
      </c>
      <c r="D5708" s="17">
        <f>Électricité!S2793</f>
        <v>0</v>
      </c>
      <c r="E5708" s="24" t="str">
        <f t="shared" si="181"/>
        <v>04/26/2019 05:00:00 PM</v>
      </c>
      <c r="F5708" s="23" t="str">
        <f t="shared" si="182"/>
        <v>Apr</v>
      </c>
    </row>
    <row r="5709" spans="1:6" x14ac:dyDescent="0.4">
      <c r="A5709" s="19">
        <f>Électricité!N2794</f>
        <v>43581</v>
      </c>
      <c r="B5709" s="18">
        <f>Électricité!O2794</f>
        <v>0.75000000000000011</v>
      </c>
      <c r="C5709" s="17">
        <f>Électricité!P2794</f>
        <v>0</v>
      </c>
      <c r="D5709" s="17">
        <f>Électricité!S2794</f>
        <v>0</v>
      </c>
      <c r="E5709" s="24" t="str">
        <f t="shared" si="181"/>
        <v>04/26/2019 06:00:00 PM</v>
      </c>
      <c r="F5709" s="23" t="str">
        <f t="shared" si="182"/>
        <v>Apr</v>
      </c>
    </row>
    <row r="5710" spans="1:6" x14ac:dyDescent="0.4">
      <c r="A5710" s="19">
        <f>Électricité!N2795</f>
        <v>43581</v>
      </c>
      <c r="B5710" s="18">
        <f>Électricité!O2795</f>
        <v>0.79166666666666674</v>
      </c>
      <c r="C5710" s="17">
        <f>Électricité!P2795</f>
        <v>0</v>
      </c>
      <c r="D5710" s="17">
        <f>Électricité!S2795</f>
        <v>0</v>
      </c>
      <c r="E5710" s="24" t="str">
        <f t="shared" si="181"/>
        <v>04/26/2019 07:00:00 PM</v>
      </c>
      <c r="F5710" s="23" t="str">
        <f t="shared" si="182"/>
        <v>Apr</v>
      </c>
    </row>
    <row r="5711" spans="1:6" x14ac:dyDescent="0.4">
      <c r="A5711" s="19">
        <f>Électricité!N2796</f>
        <v>43581</v>
      </c>
      <c r="B5711" s="18">
        <f>Électricité!O2796</f>
        <v>0.83333333333333337</v>
      </c>
      <c r="C5711" s="17">
        <f>Électricité!P2796</f>
        <v>0</v>
      </c>
      <c r="D5711" s="17">
        <f>Électricité!S2796</f>
        <v>0</v>
      </c>
      <c r="E5711" s="24" t="str">
        <f t="shared" si="181"/>
        <v>04/26/2019 08:00:00 PM</v>
      </c>
      <c r="F5711" s="23" t="str">
        <f t="shared" si="182"/>
        <v>Apr</v>
      </c>
    </row>
    <row r="5712" spans="1:6" x14ac:dyDescent="0.4">
      <c r="A5712" s="19">
        <f>Électricité!N2797</f>
        <v>43581</v>
      </c>
      <c r="B5712" s="18">
        <f>Électricité!O2797</f>
        <v>0.87500000000000011</v>
      </c>
      <c r="C5712" s="17">
        <f>Électricité!P2797</f>
        <v>0</v>
      </c>
      <c r="D5712" s="17">
        <f>Électricité!S2797</f>
        <v>0</v>
      </c>
      <c r="E5712" s="24" t="str">
        <f t="shared" si="181"/>
        <v>04/26/2019 09:00:00 PM</v>
      </c>
      <c r="F5712" s="23" t="str">
        <f t="shared" si="182"/>
        <v>Apr</v>
      </c>
    </row>
    <row r="5713" spans="1:6" x14ac:dyDescent="0.4">
      <c r="A5713" s="19">
        <f>Électricité!N2798</f>
        <v>43581</v>
      </c>
      <c r="B5713" s="18">
        <f>Électricité!O2798</f>
        <v>0.91666666666666674</v>
      </c>
      <c r="C5713" s="17">
        <f>Électricité!P2798</f>
        <v>0</v>
      </c>
      <c r="D5713" s="17">
        <f>Électricité!S2798</f>
        <v>0</v>
      </c>
      <c r="E5713" s="24" t="str">
        <f t="shared" si="181"/>
        <v>04/26/2019 10:00:00 PM</v>
      </c>
      <c r="F5713" s="23" t="str">
        <f t="shared" si="182"/>
        <v>Apr</v>
      </c>
    </row>
    <row r="5714" spans="1:6" x14ac:dyDescent="0.4">
      <c r="A5714" s="19">
        <f>Électricité!N2799</f>
        <v>43581</v>
      </c>
      <c r="B5714" s="18">
        <f>Électricité!O2799</f>
        <v>0.95833333333333337</v>
      </c>
      <c r="C5714" s="17">
        <f>Électricité!P2799</f>
        <v>0</v>
      </c>
      <c r="D5714" s="17">
        <f>Électricité!S2799</f>
        <v>0</v>
      </c>
      <c r="E5714" s="24" t="str">
        <f t="shared" si="181"/>
        <v>04/26/2019 11:00:00 PM</v>
      </c>
      <c r="F5714" s="23" t="str">
        <f t="shared" si="182"/>
        <v>Apr</v>
      </c>
    </row>
    <row r="5715" spans="1:6" x14ac:dyDescent="0.4">
      <c r="A5715" s="19">
        <f>Électricité!N2800</f>
        <v>43582</v>
      </c>
      <c r="B5715" s="18">
        <f>Électricité!O2800</f>
        <v>3.1225022567582528E-17</v>
      </c>
      <c r="C5715" s="17">
        <f>Électricité!P2800</f>
        <v>0</v>
      </c>
      <c r="D5715" s="17">
        <f>Électricité!S2800</f>
        <v>0</v>
      </c>
      <c r="E5715" s="24" t="str">
        <f t="shared" si="181"/>
        <v>04/27/2019 12:00:00 AM</v>
      </c>
      <c r="F5715" s="23" t="str">
        <f t="shared" si="182"/>
        <v>Apr</v>
      </c>
    </row>
    <row r="5716" spans="1:6" x14ac:dyDescent="0.4">
      <c r="A5716" s="19">
        <f>Électricité!N2801</f>
        <v>43582</v>
      </c>
      <c r="B5716" s="18">
        <f>Électricité!O2801</f>
        <v>4.1666666666666699E-2</v>
      </c>
      <c r="C5716" s="17">
        <f>Électricité!P2801</f>
        <v>0</v>
      </c>
      <c r="D5716" s="17">
        <f>Électricité!S2801</f>
        <v>0</v>
      </c>
      <c r="E5716" s="24" t="str">
        <f t="shared" si="181"/>
        <v>04/27/2019 01:00:00 AM</v>
      </c>
      <c r="F5716" s="23" t="str">
        <f t="shared" si="182"/>
        <v>Apr</v>
      </c>
    </row>
    <row r="5717" spans="1:6" x14ac:dyDescent="0.4">
      <c r="A5717" s="19">
        <f>Électricité!N2802</f>
        <v>43582</v>
      </c>
      <c r="B5717" s="18">
        <f>Électricité!O2802</f>
        <v>8.333333333333337E-2</v>
      </c>
      <c r="C5717" s="17">
        <f>Électricité!P2802</f>
        <v>0</v>
      </c>
      <c r="D5717" s="17">
        <f>Électricité!S2802</f>
        <v>0</v>
      </c>
      <c r="E5717" s="24" t="str">
        <f t="shared" si="181"/>
        <v>04/27/2019 02:00:00 AM</v>
      </c>
      <c r="F5717" s="23" t="str">
        <f t="shared" si="182"/>
        <v>Apr</v>
      </c>
    </row>
    <row r="5718" spans="1:6" x14ac:dyDescent="0.4">
      <c r="A5718" s="19">
        <f>Électricité!N2803</f>
        <v>43582</v>
      </c>
      <c r="B5718" s="18">
        <f>Électricité!O2803</f>
        <v>0.12500000000000006</v>
      </c>
      <c r="C5718" s="17">
        <f>Électricité!P2803</f>
        <v>0</v>
      </c>
      <c r="D5718" s="17">
        <f>Électricité!S2803</f>
        <v>0</v>
      </c>
      <c r="E5718" s="24" t="str">
        <f t="shared" si="181"/>
        <v>04/27/2019 03:00:00 AM</v>
      </c>
      <c r="F5718" s="23" t="str">
        <f t="shared" si="182"/>
        <v>Apr</v>
      </c>
    </row>
    <row r="5719" spans="1:6" x14ac:dyDescent="0.4">
      <c r="A5719" s="19">
        <f>Électricité!N2804</f>
        <v>43582</v>
      </c>
      <c r="B5719" s="18">
        <f>Électricité!O2804</f>
        <v>0.16666666666666669</v>
      </c>
      <c r="C5719" s="17">
        <f>Électricité!P2804</f>
        <v>0</v>
      </c>
      <c r="D5719" s="17">
        <f>Électricité!S2804</f>
        <v>0</v>
      </c>
      <c r="E5719" s="24" t="str">
        <f t="shared" si="181"/>
        <v>04/27/2019 04:00:00 AM</v>
      </c>
      <c r="F5719" s="23" t="str">
        <f t="shared" si="182"/>
        <v>Apr</v>
      </c>
    </row>
    <row r="5720" spans="1:6" x14ac:dyDescent="0.4">
      <c r="A5720" s="19">
        <f>Électricité!N2805</f>
        <v>43582</v>
      </c>
      <c r="B5720" s="18">
        <f>Électricité!O2805</f>
        <v>0.20833333333333337</v>
      </c>
      <c r="C5720" s="17">
        <f>Électricité!P2805</f>
        <v>0</v>
      </c>
      <c r="D5720" s="17">
        <f>Électricité!S2805</f>
        <v>0</v>
      </c>
      <c r="E5720" s="24" t="str">
        <f t="shared" si="181"/>
        <v>04/27/2019 05:00:00 AM</v>
      </c>
      <c r="F5720" s="23" t="str">
        <f t="shared" si="182"/>
        <v>Apr</v>
      </c>
    </row>
    <row r="5721" spans="1:6" x14ac:dyDescent="0.4">
      <c r="A5721" s="19">
        <f>Électricité!N2806</f>
        <v>43582</v>
      </c>
      <c r="B5721" s="18">
        <f>Électricité!O2806</f>
        <v>0.25</v>
      </c>
      <c r="C5721" s="17">
        <f>Électricité!P2806</f>
        <v>0</v>
      </c>
      <c r="D5721" s="17">
        <f>Électricité!S2806</f>
        <v>0</v>
      </c>
      <c r="E5721" s="24" t="str">
        <f t="shared" si="181"/>
        <v>04/27/2019 06:00:00 AM</v>
      </c>
      <c r="F5721" s="23" t="str">
        <f t="shared" si="182"/>
        <v>Apr</v>
      </c>
    </row>
    <row r="5722" spans="1:6" x14ac:dyDescent="0.4">
      <c r="A5722" s="19">
        <f>Électricité!N2807</f>
        <v>43582</v>
      </c>
      <c r="B5722" s="18">
        <f>Électricité!O2807</f>
        <v>0.29166666666666669</v>
      </c>
      <c r="C5722" s="17">
        <f>Électricité!P2807</f>
        <v>0</v>
      </c>
      <c r="D5722" s="17">
        <f>Électricité!S2807</f>
        <v>0</v>
      </c>
      <c r="E5722" s="24" t="str">
        <f t="shared" si="181"/>
        <v>04/27/2019 07:00:00 AM</v>
      </c>
      <c r="F5722" s="23" t="str">
        <f t="shared" si="182"/>
        <v>Apr</v>
      </c>
    </row>
    <row r="5723" spans="1:6" x14ac:dyDescent="0.4">
      <c r="A5723" s="19">
        <f>Électricité!N2808</f>
        <v>43582</v>
      </c>
      <c r="B5723" s="18">
        <f>Électricité!O2808</f>
        <v>0.33333333333333337</v>
      </c>
      <c r="C5723" s="17">
        <f>Électricité!P2808</f>
        <v>0</v>
      </c>
      <c r="D5723" s="17">
        <f>Électricité!S2808</f>
        <v>0</v>
      </c>
      <c r="E5723" s="24" t="str">
        <f t="shared" si="181"/>
        <v>04/27/2019 08:00:00 AM</v>
      </c>
      <c r="F5723" s="23" t="str">
        <f t="shared" si="182"/>
        <v>Apr</v>
      </c>
    </row>
    <row r="5724" spans="1:6" x14ac:dyDescent="0.4">
      <c r="A5724" s="19">
        <f>Électricité!N2809</f>
        <v>43582</v>
      </c>
      <c r="B5724" s="18">
        <f>Électricité!O2809</f>
        <v>0.375</v>
      </c>
      <c r="C5724" s="17">
        <f>Électricité!P2809</f>
        <v>0</v>
      </c>
      <c r="D5724" s="17">
        <f>Électricité!S2809</f>
        <v>0</v>
      </c>
      <c r="E5724" s="24" t="str">
        <f t="shared" si="181"/>
        <v>04/27/2019 09:00:00 AM</v>
      </c>
      <c r="F5724" s="23" t="str">
        <f t="shared" si="182"/>
        <v>Apr</v>
      </c>
    </row>
    <row r="5725" spans="1:6" x14ac:dyDescent="0.4">
      <c r="A5725" s="19">
        <f>Électricité!N2810</f>
        <v>43582</v>
      </c>
      <c r="B5725" s="18">
        <f>Électricité!O2810</f>
        <v>0.41666666666666669</v>
      </c>
      <c r="C5725" s="17">
        <f>Électricité!P2810</f>
        <v>0</v>
      </c>
      <c r="D5725" s="17">
        <f>Électricité!S2810</f>
        <v>0</v>
      </c>
      <c r="E5725" s="24" t="str">
        <f t="shared" si="181"/>
        <v>04/27/2019 10:00:00 AM</v>
      </c>
      <c r="F5725" s="23" t="str">
        <f t="shared" si="182"/>
        <v>Apr</v>
      </c>
    </row>
    <row r="5726" spans="1:6" x14ac:dyDescent="0.4">
      <c r="A5726" s="19">
        <f>Électricité!N2811</f>
        <v>43582</v>
      </c>
      <c r="B5726" s="18">
        <f>Électricité!O2811</f>
        <v>0.45833333333333337</v>
      </c>
      <c r="C5726" s="17">
        <f>Électricité!P2811</f>
        <v>0</v>
      </c>
      <c r="D5726" s="17">
        <f>Électricité!S2811</f>
        <v>0</v>
      </c>
      <c r="E5726" s="24" t="str">
        <f t="shared" si="181"/>
        <v>04/27/2019 11:00:00 AM</v>
      </c>
      <c r="F5726" s="23" t="str">
        <f t="shared" si="182"/>
        <v>Apr</v>
      </c>
    </row>
    <row r="5727" spans="1:6" x14ac:dyDescent="0.4">
      <c r="A5727" s="19">
        <f>Électricité!N2812</f>
        <v>43582</v>
      </c>
      <c r="B5727" s="18">
        <f>Électricité!O2812</f>
        <v>0.50000000000000011</v>
      </c>
      <c r="C5727" s="17">
        <f>Électricité!P2812</f>
        <v>0</v>
      </c>
      <c r="D5727" s="17">
        <f>Électricité!S2812</f>
        <v>0</v>
      </c>
      <c r="E5727" s="24" t="str">
        <f t="shared" si="181"/>
        <v>04/27/2019 12:00:00 PM</v>
      </c>
      <c r="F5727" s="23" t="str">
        <f t="shared" si="182"/>
        <v>Apr</v>
      </c>
    </row>
    <row r="5728" spans="1:6" x14ac:dyDescent="0.4">
      <c r="A5728" s="19">
        <f>Électricité!N2813</f>
        <v>43582</v>
      </c>
      <c r="B5728" s="18">
        <f>Électricité!O2813</f>
        <v>0.54166666666666674</v>
      </c>
      <c r="C5728" s="17">
        <f>Électricité!P2813</f>
        <v>0</v>
      </c>
      <c r="D5728" s="17">
        <f>Électricité!S2813</f>
        <v>0</v>
      </c>
      <c r="E5728" s="24" t="str">
        <f t="shared" si="181"/>
        <v>04/27/2019 01:00:00 PM</v>
      </c>
      <c r="F5728" s="23" t="str">
        <f t="shared" si="182"/>
        <v>Apr</v>
      </c>
    </row>
    <row r="5729" spans="1:6" x14ac:dyDescent="0.4">
      <c r="A5729" s="19">
        <f>Électricité!N2814</f>
        <v>43582</v>
      </c>
      <c r="B5729" s="18">
        <f>Électricité!O2814</f>
        <v>0.58333333333333337</v>
      </c>
      <c r="C5729" s="17">
        <f>Électricité!P2814</f>
        <v>0</v>
      </c>
      <c r="D5729" s="17">
        <f>Électricité!S2814</f>
        <v>0</v>
      </c>
      <c r="E5729" s="24" t="str">
        <f t="shared" si="181"/>
        <v>04/27/2019 02:00:00 PM</v>
      </c>
      <c r="F5729" s="23" t="str">
        <f t="shared" si="182"/>
        <v>Apr</v>
      </c>
    </row>
    <row r="5730" spans="1:6" x14ac:dyDescent="0.4">
      <c r="A5730" s="19">
        <f>Électricité!N2815</f>
        <v>43582</v>
      </c>
      <c r="B5730" s="18">
        <f>Électricité!O2815</f>
        <v>0.62500000000000011</v>
      </c>
      <c r="C5730" s="17">
        <f>Électricité!P2815</f>
        <v>0</v>
      </c>
      <c r="D5730" s="17">
        <f>Électricité!S2815</f>
        <v>0</v>
      </c>
      <c r="E5730" s="24" t="str">
        <f t="shared" si="181"/>
        <v>04/27/2019 03:00:00 PM</v>
      </c>
      <c r="F5730" s="23" t="str">
        <f t="shared" si="182"/>
        <v>Apr</v>
      </c>
    </row>
    <row r="5731" spans="1:6" x14ac:dyDescent="0.4">
      <c r="A5731" s="19">
        <f>Électricité!N2816</f>
        <v>43582</v>
      </c>
      <c r="B5731" s="18">
        <f>Électricité!O2816</f>
        <v>0.66666666666666674</v>
      </c>
      <c r="C5731" s="17">
        <f>Électricité!P2816</f>
        <v>0</v>
      </c>
      <c r="D5731" s="17">
        <f>Électricité!S2816</f>
        <v>0</v>
      </c>
      <c r="E5731" s="24" t="str">
        <f t="shared" si="181"/>
        <v>04/27/2019 04:00:00 PM</v>
      </c>
      <c r="F5731" s="23" t="str">
        <f t="shared" si="182"/>
        <v>Apr</v>
      </c>
    </row>
    <row r="5732" spans="1:6" x14ac:dyDescent="0.4">
      <c r="A5732" s="19">
        <f>Électricité!N2817</f>
        <v>43582</v>
      </c>
      <c r="B5732" s="18">
        <f>Électricité!O2817</f>
        <v>0.70833333333333337</v>
      </c>
      <c r="C5732" s="17">
        <f>Électricité!P2817</f>
        <v>0</v>
      </c>
      <c r="D5732" s="17">
        <f>Électricité!S2817</f>
        <v>0</v>
      </c>
      <c r="E5732" s="24" t="str">
        <f t="shared" ref="E5732:E5795" si="183">CONCATENATE(TEXT(A5732,"mm/dd/yyyy")," ",TEXT(B5732,"hh:mm:ss AM/PM"))</f>
        <v>04/27/2019 05:00:00 PM</v>
      </c>
      <c r="F5732" s="23" t="str">
        <f t="shared" si="182"/>
        <v>Apr</v>
      </c>
    </row>
    <row r="5733" spans="1:6" x14ac:dyDescent="0.4">
      <c r="A5733" s="19">
        <f>Électricité!N2818</f>
        <v>43582</v>
      </c>
      <c r="B5733" s="18">
        <f>Électricité!O2818</f>
        <v>0.75000000000000011</v>
      </c>
      <c r="C5733" s="17">
        <f>Électricité!P2818</f>
        <v>0</v>
      </c>
      <c r="D5733" s="17">
        <f>Électricité!S2818</f>
        <v>0</v>
      </c>
      <c r="E5733" s="24" t="str">
        <f t="shared" si="183"/>
        <v>04/27/2019 06:00:00 PM</v>
      </c>
      <c r="F5733" s="23" t="str">
        <f t="shared" si="182"/>
        <v>Apr</v>
      </c>
    </row>
    <row r="5734" spans="1:6" x14ac:dyDescent="0.4">
      <c r="A5734" s="19">
        <f>Électricité!N2819</f>
        <v>43582</v>
      </c>
      <c r="B5734" s="18">
        <f>Électricité!O2819</f>
        <v>0.79166666666666674</v>
      </c>
      <c r="C5734" s="17">
        <f>Électricité!P2819</f>
        <v>0</v>
      </c>
      <c r="D5734" s="17">
        <f>Électricité!S2819</f>
        <v>0</v>
      </c>
      <c r="E5734" s="24" t="str">
        <f t="shared" si="183"/>
        <v>04/27/2019 07:00:00 PM</v>
      </c>
      <c r="F5734" s="23" t="str">
        <f t="shared" si="182"/>
        <v>Apr</v>
      </c>
    </row>
    <row r="5735" spans="1:6" x14ac:dyDescent="0.4">
      <c r="A5735" s="19">
        <f>Électricité!N2820</f>
        <v>43582</v>
      </c>
      <c r="B5735" s="18">
        <f>Électricité!O2820</f>
        <v>0.83333333333333337</v>
      </c>
      <c r="C5735" s="17">
        <f>Électricité!P2820</f>
        <v>0</v>
      </c>
      <c r="D5735" s="17">
        <f>Électricité!S2820</f>
        <v>0</v>
      </c>
      <c r="E5735" s="24" t="str">
        <f t="shared" si="183"/>
        <v>04/27/2019 08:00:00 PM</v>
      </c>
      <c r="F5735" s="23" t="str">
        <f t="shared" si="182"/>
        <v>Apr</v>
      </c>
    </row>
    <row r="5736" spans="1:6" x14ac:dyDescent="0.4">
      <c r="A5736" s="19">
        <f>Électricité!N2821</f>
        <v>43582</v>
      </c>
      <c r="B5736" s="18">
        <f>Électricité!O2821</f>
        <v>0.87500000000000011</v>
      </c>
      <c r="C5736" s="17">
        <f>Électricité!P2821</f>
        <v>0</v>
      </c>
      <c r="D5736" s="17">
        <f>Électricité!S2821</f>
        <v>0</v>
      </c>
      <c r="E5736" s="24" t="str">
        <f t="shared" si="183"/>
        <v>04/27/2019 09:00:00 PM</v>
      </c>
      <c r="F5736" s="23" t="str">
        <f t="shared" si="182"/>
        <v>Apr</v>
      </c>
    </row>
    <row r="5737" spans="1:6" x14ac:dyDescent="0.4">
      <c r="A5737" s="19">
        <f>Électricité!N2822</f>
        <v>43582</v>
      </c>
      <c r="B5737" s="18">
        <f>Électricité!O2822</f>
        <v>0.91666666666666674</v>
      </c>
      <c r="C5737" s="17">
        <f>Électricité!P2822</f>
        <v>0</v>
      </c>
      <c r="D5737" s="17">
        <f>Électricité!S2822</f>
        <v>0</v>
      </c>
      <c r="E5737" s="24" t="str">
        <f t="shared" si="183"/>
        <v>04/27/2019 10:00:00 PM</v>
      </c>
      <c r="F5737" s="23" t="str">
        <f t="shared" si="182"/>
        <v>Apr</v>
      </c>
    </row>
    <row r="5738" spans="1:6" x14ac:dyDescent="0.4">
      <c r="A5738" s="19">
        <f>Électricité!N2823</f>
        <v>43582</v>
      </c>
      <c r="B5738" s="18">
        <f>Électricité!O2823</f>
        <v>0.95833333333333337</v>
      </c>
      <c r="C5738" s="17">
        <f>Électricité!P2823</f>
        <v>0</v>
      </c>
      <c r="D5738" s="17">
        <f>Électricité!S2823</f>
        <v>0</v>
      </c>
      <c r="E5738" s="24" t="str">
        <f t="shared" si="183"/>
        <v>04/27/2019 11:00:00 PM</v>
      </c>
      <c r="F5738" s="23" t="str">
        <f t="shared" si="182"/>
        <v>Apr</v>
      </c>
    </row>
    <row r="5739" spans="1:6" x14ac:dyDescent="0.4">
      <c r="A5739" s="19">
        <f>Électricité!N2824</f>
        <v>43583</v>
      </c>
      <c r="B5739" s="18">
        <f>Électricité!O2824</f>
        <v>3.1225022567582528E-17</v>
      </c>
      <c r="C5739" s="17">
        <f>Électricité!P2824</f>
        <v>0</v>
      </c>
      <c r="D5739" s="17">
        <f>Électricité!S2824</f>
        <v>0</v>
      </c>
      <c r="E5739" s="24" t="str">
        <f t="shared" si="183"/>
        <v>04/28/2019 12:00:00 AM</v>
      </c>
      <c r="F5739" s="23" t="str">
        <f t="shared" si="182"/>
        <v>Apr</v>
      </c>
    </row>
    <row r="5740" spans="1:6" x14ac:dyDescent="0.4">
      <c r="A5740" s="19">
        <f>Électricité!N2825</f>
        <v>43583</v>
      </c>
      <c r="B5740" s="18">
        <f>Électricité!O2825</f>
        <v>4.1666666666666699E-2</v>
      </c>
      <c r="C5740" s="17">
        <f>Électricité!P2825</f>
        <v>0</v>
      </c>
      <c r="D5740" s="17">
        <f>Électricité!S2825</f>
        <v>0</v>
      </c>
      <c r="E5740" s="24" t="str">
        <f t="shared" si="183"/>
        <v>04/28/2019 01:00:00 AM</v>
      </c>
      <c r="F5740" s="23" t="str">
        <f t="shared" si="182"/>
        <v>Apr</v>
      </c>
    </row>
    <row r="5741" spans="1:6" x14ac:dyDescent="0.4">
      <c r="A5741" s="19">
        <f>Électricité!N2826</f>
        <v>43583</v>
      </c>
      <c r="B5741" s="18">
        <f>Électricité!O2826</f>
        <v>8.333333333333337E-2</v>
      </c>
      <c r="C5741" s="17">
        <f>Électricité!P2826</f>
        <v>0</v>
      </c>
      <c r="D5741" s="17">
        <f>Électricité!S2826</f>
        <v>0</v>
      </c>
      <c r="E5741" s="24" t="str">
        <f t="shared" si="183"/>
        <v>04/28/2019 02:00:00 AM</v>
      </c>
      <c r="F5741" s="23" t="str">
        <f t="shared" si="182"/>
        <v>Apr</v>
      </c>
    </row>
    <row r="5742" spans="1:6" x14ac:dyDescent="0.4">
      <c r="A5742" s="19">
        <f>Électricité!N2827</f>
        <v>43583</v>
      </c>
      <c r="B5742" s="18">
        <f>Électricité!O2827</f>
        <v>0.12500000000000006</v>
      </c>
      <c r="C5742" s="17">
        <f>Électricité!P2827</f>
        <v>0</v>
      </c>
      <c r="D5742" s="17">
        <f>Électricité!S2827</f>
        <v>0</v>
      </c>
      <c r="E5742" s="24" t="str">
        <f t="shared" si="183"/>
        <v>04/28/2019 03:00:00 AM</v>
      </c>
      <c r="F5742" s="23" t="str">
        <f t="shared" si="182"/>
        <v>Apr</v>
      </c>
    </row>
    <row r="5743" spans="1:6" x14ac:dyDescent="0.4">
      <c r="A5743" s="19">
        <f>Électricité!N2828</f>
        <v>43583</v>
      </c>
      <c r="B5743" s="18">
        <f>Électricité!O2828</f>
        <v>0.16666666666666669</v>
      </c>
      <c r="C5743" s="17">
        <f>Électricité!P2828</f>
        <v>0</v>
      </c>
      <c r="D5743" s="17">
        <f>Électricité!S2828</f>
        <v>0</v>
      </c>
      <c r="E5743" s="24" t="str">
        <f t="shared" si="183"/>
        <v>04/28/2019 04:00:00 AM</v>
      </c>
      <c r="F5743" s="23" t="str">
        <f t="shared" si="182"/>
        <v>Apr</v>
      </c>
    </row>
    <row r="5744" spans="1:6" x14ac:dyDescent="0.4">
      <c r="A5744" s="19">
        <f>Électricité!N2829</f>
        <v>43583</v>
      </c>
      <c r="B5744" s="18">
        <f>Électricité!O2829</f>
        <v>0.20833333333333337</v>
      </c>
      <c r="C5744" s="17">
        <f>Électricité!P2829</f>
        <v>0</v>
      </c>
      <c r="D5744" s="17">
        <f>Électricité!S2829</f>
        <v>0</v>
      </c>
      <c r="E5744" s="24" t="str">
        <f t="shared" si="183"/>
        <v>04/28/2019 05:00:00 AM</v>
      </c>
      <c r="F5744" s="23" t="str">
        <f t="shared" si="182"/>
        <v>Apr</v>
      </c>
    </row>
    <row r="5745" spans="1:6" x14ac:dyDescent="0.4">
      <c r="A5745" s="19">
        <f>Électricité!N2830</f>
        <v>43583</v>
      </c>
      <c r="B5745" s="18">
        <f>Électricité!O2830</f>
        <v>0.25</v>
      </c>
      <c r="C5745" s="17">
        <f>Électricité!P2830</f>
        <v>0</v>
      </c>
      <c r="D5745" s="17">
        <f>Électricité!S2830</f>
        <v>0</v>
      </c>
      <c r="E5745" s="24" t="str">
        <f t="shared" si="183"/>
        <v>04/28/2019 06:00:00 AM</v>
      </c>
      <c r="F5745" s="23" t="str">
        <f t="shared" si="182"/>
        <v>Apr</v>
      </c>
    </row>
    <row r="5746" spans="1:6" x14ac:dyDescent="0.4">
      <c r="A5746" s="19">
        <f>Électricité!N2831</f>
        <v>43583</v>
      </c>
      <c r="B5746" s="18">
        <f>Électricité!O2831</f>
        <v>0.29166666666666669</v>
      </c>
      <c r="C5746" s="17">
        <f>Électricité!P2831</f>
        <v>0</v>
      </c>
      <c r="D5746" s="17">
        <f>Électricité!S2831</f>
        <v>0</v>
      </c>
      <c r="E5746" s="24" t="str">
        <f t="shared" si="183"/>
        <v>04/28/2019 07:00:00 AM</v>
      </c>
      <c r="F5746" s="23" t="str">
        <f t="shared" si="182"/>
        <v>Apr</v>
      </c>
    </row>
    <row r="5747" spans="1:6" x14ac:dyDescent="0.4">
      <c r="A5747" s="19">
        <f>Électricité!N2832</f>
        <v>43583</v>
      </c>
      <c r="B5747" s="18">
        <f>Électricité!O2832</f>
        <v>0.33333333333333337</v>
      </c>
      <c r="C5747" s="17">
        <f>Électricité!P2832</f>
        <v>0</v>
      </c>
      <c r="D5747" s="17">
        <f>Électricité!S2832</f>
        <v>0</v>
      </c>
      <c r="E5747" s="24" t="str">
        <f t="shared" si="183"/>
        <v>04/28/2019 08:00:00 AM</v>
      </c>
      <c r="F5747" s="23" t="str">
        <f t="shared" si="182"/>
        <v>Apr</v>
      </c>
    </row>
    <row r="5748" spans="1:6" x14ac:dyDescent="0.4">
      <c r="A5748" s="19">
        <f>Électricité!N2833</f>
        <v>43583</v>
      </c>
      <c r="B5748" s="18">
        <f>Électricité!O2833</f>
        <v>0.375</v>
      </c>
      <c r="C5748" s="17">
        <f>Électricité!P2833</f>
        <v>0</v>
      </c>
      <c r="D5748" s="17">
        <f>Électricité!S2833</f>
        <v>0</v>
      </c>
      <c r="E5748" s="24" t="str">
        <f t="shared" si="183"/>
        <v>04/28/2019 09:00:00 AM</v>
      </c>
      <c r="F5748" s="23" t="str">
        <f t="shared" si="182"/>
        <v>Apr</v>
      </c>
    </row>
    <row r="5749" spans="1:6" x14ac:dyDescent="0.4">
      <c r="A5749" s="19">
        <f>Électricité!N2834</f>
        <v>43583</v>
      </c>
      <c r="B5749" s="18">
        <f>Électricité!O2834</f>
        <v>0.41666666666666669</v>
      </c>
      <c r="C5749" s="17">
        <f>Électricité!P2834</f>
        <v>0</v>
      </c>
      <c r="D5749" s="17">
        <f>Électricité!S2834</f>
        <v>0</v>
      </c>
      <c r="E5749" s="24" t="str">
        <f t="shared" si="183"/>
        <v>04/28/2019 10:00:00 AM</v>
      </c>
      <c r="F5749" s="23" t="str">
        <f t="shared" si="182"/>
        <v>Apr</v>
      </c>
    </row>
    <row r="5750" spans="1:6" x14ac:dyDescent="0.4">
      <c r="A5750" s="19">
        <f>Électricité!N2835</f>
        <v>43583</v>
      </c>
      <c r="B5750" s="18">
        <f>Électricité!O2835</f>
        <v>0.45833333333333337</v>
      </c>
      <c r="C5750" s="17">
        <f>Électricité!P2835</f>
        <v>0</v>
      </c>
      <c r="D5750" s="17">
        <f>Électricité!S2835</f>
        <v>0</v>
      </c>
      <c r="E5750" s="24" t="str">
        <f t="shared" si="183"/>
        <v>04/28/2019 11:00:00 AM</v>
      </c>
      <c r="F5750" s="23" t="str">
        <f t="shared" si="182"/>
        <v>Apr</v>
      </c>
    </row>
    <row r="5751" spans="1:6" x14ac:dyDescent="0.4">
      <c r="A5751" s="19">
        <f>Électricité!N2836</f>
        <v>43583</v>
      </c>
      <c r="B5751" s="18">
        <f>Électricité!O2836</f>
        <v>0.50000000000000011</v>
      </c>
      <c r="C5751" s="17">
        <f>Électricité!P2836</f>
        <v>0</v>
      </c>
      <c r="D5751" s="17">
        <f>Électricité!S2836</f>
        <v>0</v>
      </c>
      <c r="E5751" s="24" t="str">
        <f t="shared" si="183"/>
        <v>04/28/2019 12:00:00 PM</v>
      </c>
      <c r="F5751" s="23" t="str">
        <f t="shared" si="182"/>
        <v>Apr</v>
      </c>
    </row>
    <row r="5752" spans="1:6" x14ac:dyDescent="0.4">
      <c r="A5752" s="19">
        <f>Électricité!N2837</f>
        <v>43583</v>
      </c>
      <c r="B5752" s="18">
        <f>Électricité!O2837</f>
        <v>0.54166666666666674</v>
      </c>
      <c r="C5752" s="17">
        <f>Électricité!P2837</f>
        <v>0</v>
      </c>
      <c r="D5752" s="17">
        <f>Électricité!S2837</f>
        <v>0</v>
      </c>
      <c r="E5752" s="24" t="str">
        <f t="shared" si="183"/>
        <v>04/28/2019 01:00:00 PM</v>
      </c>
      <c r="F5752" s="23" t="str">
        <f t="shared" si="182"/>
        <v>Apr</v>
      </c>
    </row>
    <row r="5753" spans="1:6" x14ac:dyDescent="0.4">
      <c r="A5753" s="19">
        <f>Électricité!N2838</f>
        <v>43583</v>
      </c>
      <c r="B5753" s="18">
        <f>Électricité!O2838</f>
        <v>0.58333333333333337</v>
      </c>
      <c r="C5753" s="17">
        <f>Électricité!P2838</f>
        <v>0</v>
      </c>
      <c r="D5753" s="17">
        <f>Électricité!S2838</f>
        <v>0</v>
      </c>
      <c r="E5753" s="24" t="str">
        <f t="shared" si="183"/>
        <v>04/28/2019 02:00:00 PM</v>
      </c>
      <c r="F5753" s="23" t="str">
        <f t="shared" si="182"/>
        <v>Apr</v>
      </c>
    </row>
    <row r="5754" spans="1:6" x14ac:dyDescent="0.4">
      <c r="A5754" s="19">
        <f>Électricité!N2839</f>
        <v>43583</v>
      </c>
      <c r="B5754" s="18">
        <f>Électricité!O2839</f>
        <v>0.62500000000000011</v>
      </c>
      <c r="C5754" s="17">
        <f>Électricité!P2839</f>
        <v>0</v>
      </c>
      <c r="D5754" s="17">
        <f>Électricité!S2839</f>
        <v>0</v>
      </c>
      <c r="E5754" s="24" t="str">
        <f t="shared" si="183"/>
        <v>04/28/2019 03:00:00 PM</v>
      </c>
      <c r="F5754" s="23" t="str">
        <f t="shared" si="182"/>
        <v>Apr</v>
      </c>
    </row>
    <row r="5755" spans="1:6" x14ac:dyDescent="0.4">
      <c r="A5755" s="19">
        <f>Électricité!N2840</f>
        <v>43583</v>
      </c>
      <c r="B5755" s="18">
        <f>Électricité!O2840</f>
        <v>0.66666666666666674</v>
      </c>
      <c r="C5755" s="17">
        <f>Électricité!P2840</f>
        <v>0</v>
      </c>
      <c r="D5755" s="17">
        <f>Électricité!S2840</f>
        <v>0</v>
      </c>
      <c r="E5755" s="24" t="str">
        <f t="shared" si="183"/>
        <v>04/28/2019 04:00:00 PM</v>
      </c>
      <c r="F5755" s="23" t="str">
        <f t="shared" si="182"/>
        <v>Apr</v>
      </c>
    </row>
    <row r="5756" spans="1:6" x14ac:dyDescent="0.4">
      <c r="A5756" s="19">
        <f>Électricité!N2841</f>
        <v>43583</v>
      </c>
      <c r="B5756" s="18">
        <f>Électricité!O2841</f>
        <v>0.70833333333333337</v>
      </c>
      <c r="C5756" s="17">
        <f>Électricité!P2841</f>
        <v>0</v>
      </c>
      <c r="D5756" s="17">
        <f>Électricité!S2841</f>
        <v>0</v>
      </c>
      <c r="E5756" s="24" t="str">
        <f t="shared" si="183"/>
        <v>04/28/2019 05:00:00 PM</v>
      </c>
      <c r="F5756" s="23" t="str">
        <f t="shared" si="182"/>
        <v>Apr</v>
      </c>
    </row>
    <row r="5757" spans="1:6" x14ac:dyDescent="0.4">
      <c r="A5757" s="19">
        <f>Électricité!N2842</f>
        <v>43583</v>
      </c>
      <c r="B5757" s="18">
        <f>Électricité!O2842</f>
        <v>0.75000000000000011</v>
      </c>
      <c r="C5757" s="17">
        <f>Électricité!P2842</f>
        <v>0</v>
      </c>
      <c r="D5757" s="17">
        <f>Électricité!S2842</f>
        <v>0</v>
      </c>
      <c r="E5757" s="24" t="str">
        <f t="shared" si="183"/>
        <v>04/28/2019 06:00:00 PM</v>
      </c>
      <c r="F5757" s="23" t="str">
        <f t="shared" si="182"/>
        <v>Apr</v>
      </c>
    </row>
    <row r="5758" spans="1:6" x14ac:dyDescent="0.4">
      <c r="A5758" s="19">
        <f>Électricité!N2843</f>
        <v>43583</v>
      </c>
      <c r="B5758" s="18">
        <f>Électricité!O2843</f>
        <v>0.79166666666666674</v>
      </c>
      <c r="C5758" s="17">
        <f>Électricité!P2843</f>
        <v>0</v>
      </c>
      <c r="D5758" s="17">
        <f>Électricité!S2843</f>
        <v>0</v>
      </c>
      <c r="E5758" s="24" t="str">
        <f t="shared" si="183"/>
        <v>04/28/2019 07:00:00 PM</v>
      </c>
      <c r="F5758" s="23" t="str">
        <f t="shared" si="182"/>
        <v>Apr</v>
      </c>
    </row>
    <row r="5759" spans="1:6" x14ac:dyDescent="0.4">
      <c r="A5759" s="19">
        <f>Électricité!N2844</f>
        <v>43583</v>
      </c>
      <c r="B5759" s="18">
        <f>Électricité!O2844</f>
        <v>0.83333333333333337</v>
      </c>
      <c r="C5759" s="17">
        <f>Électricité!P2844</f>
        <v>0</v>
      </c>
      <c r="D5759" s="17">
        <f>Électricité!S2844</f>
        <v>0</v>
      </c>
      <c r="E5759" s="24" t="str">
        <f t="shared" si="183"/>
        <v>04/28/2019 08:00:00 PM</v>
      </c>
      <c r="F5759" s="23" t="str">
        <f t="shared" si="182"/>
        <v>Apr</v>
      </c>
    </row>
    <row r="5760" spans="1:6" x14ac:dyDescent="0.4">
      <c r="A5760" s="19">
        <f>Électricité!N2845</f>
        <v>43583</v>
      </c>
      <c r="B5760" s="18">
        <f>Électricité!O2845</f>
        <v>0.87500000000000011</v>
      </c>
      <c r="C5760" s="17">
        <f>Électricité!P2845</f>
        <v>0</v>
      </c>
      <c r="D5760" s="17">
        <f>Électricité!S2845</f>
        <v>0</v>
      </c>
      <c r="E5760" s="24" t="str">
        <f t="shared" si="183"/>
        <v>04/28/2019 09:00:00 PM</v>
      </c>
      <c r="F5760" s="23" t="str">
        <f t="shared" si="182"/>
        <v>Apr</v>
      </c>
    </row>
    <row r="5761" spans="1:6" x14ac:dyDescent="0.4">
      <c r="A5761" s="19">
        <f>Électricité!N2846</f>
        <v>43583</v>
      </c>
      <c r="B5761" s="18">
        <f>Électricité!O2846</f>
        <v>0.91666666666666674</v>
      </c>
      <c r="C5761" s="17">
        <f>Électricité!P2846</f>
        <v>0</v>
      </c>
      <c r="D5761" s="17">
        <f>Électricité!S2846</f>
        <v>0</v>
      </c>
      <c r="E5761" s="24" t="str">
        <f t="shared" si="183"/>
        <v>04/28/2019 10:00:00 PM</v>
      </c>
      <c r="F5761" s="23" t="str">
        <f t="shared" si="182"/>
        <v>Apr</v>
      </c>
    </row>
    <row r="5762" spans="1:6" x14ac:dyDescent="0.4">
      <c r="A5762" s="19">
        <f>Électricité!N2847</f>
        <v>43583</v>
      </c>
      <c r="B5762" s="18">
        <f>Électricité!O2847</f>
        <v>0.95833333333333337</v>
      </c>
      <c r="C5762" s="17">
        <f>Électricité!P2847</f>
        <v>0</v>
      </c>
      <c r="D5762" s="17">
        <f>Électricité!S2847</f>
        <v>0</v>
      </c>
      <c r="E5762" s="24" t="str">
        <f t="shared" si="183"/>
        <v>04/28/2019 11:00:00 PM</v>
      </c>
      <c r="F5762" s="23" t="str">
        <f t="shared" si="182"/>
        <v>Apr</v>
      </c>
    </row>
    <row r="5763" spans="1:6" x14ac:dyDescent="0.4">
      <c r="A5763" s="19">
        <f>Électricité!N2848</f>
        <v>43584</v>
      </c>
      <c r="B5763" s="18">
        <f>Électricité!O2848</f>
        <v>3.1225022567582528E-17</v>
      </c>
      <c r="C5763" s="17">
        <f>Électricité!P2848</f>
        <v>0</v>
      </c>
      <c r="D5763" s="17">
        <f>Électricité!S2848</f>
        <v>0</v>
      </c>
      <c r="E5763" s="24" t="str">
        <f t="shared" si="183"/>
        <v>04/29/2019 12:00:00 AM</v>
      </c>
      <c r="F5763" s="23" t="str">
        <f t="shared" ref="F5763:F5826" si="184">TEXT(A5763,"mmm")</f>
        <v>Apr</v>
      </c>
    </row>
    <row r="5764" spans="1:6" x14ac:dyDescent="0.4">
      <c r="A5764" s="19">
        <f>Électricité!N2849</f>
        <v>43584</v>
      </c>
      <c r="B5764" s="18">
        <f>Électricité!O2849</f>
        <v>4.1666666666666699E-2</v>
      </c>
      <c r="C5764" s="17">
        <f>Électricité!P2849</f>
        <v>0</v>
      </c>
      <c r="D5764" s="17">
        <f>Électricité!S2849</f>
        <v>0</v>
      </c>
      <c r="E5764" s="24" t="str">
        <f t="shared" si="183"/>
        <v>04/29/2019 01:00:00 AM</v>
      </c>
      <c r="F5764" s="23" t="str">
        <f t="shared" si="184"/>
        <v>Apr</v>
      </c>
    </row>
    <row r="5765" spans="1:6" x14ac:dyDescent="0.4">
      <c r="A5765" s="19">
        <f>Électricité!N2850</f>
        <v>43584</v>
      </c>
      <c r="B5765" s="18">
        <f>Électricité!O2850</f>
        <v>8.333333333333337E-2</v>
      </c>
      <c r="C5765" s="17">
        <f>Électricité!P2850</f>
        <v>0</v>
      </c>
      <c r="D5765" s="17">
        <f>Électricité!S2850</f>
        <v>0</v>
      </c>
      <c r="E5765" s="24" t="str">
        <f t="shared" si="183"/>
        <v>04/29/2019 02:00:00 AM</v>
      </c>
      <c r="F5765" s="23" t="str">
        <f t="shared" si="184"/>
        <v>Apr</v>
      </c>
    </row>
    <row r="5766" spans="1:6" x14ac:dyDescent="0.4">
      <c r="A5766" s="19">
        <f>Électricité!N2851</f>
        <v>43584</v>
      </c>
      <c r="B5766" s="18">
        <f>Électricité!O2851</f>
        <v>0.12500000000000006</v>
      </c>
      <c r="C5766" s="17">
        <f>Électricité!P2851</f>
        <v>0</v>
      </c>
      <c r="D5766" s="17">
        <f>Électricité!S2851</f>
        <v>0</v>
      </c>
      <c r="E5766" s="24" t="str">
        <f t="shared" si="183"/>
        <v>04/29/2019 03:00:00 AM</v>
      </c>
      <c r="F5766" s="23" t="str">
        <f t="shared" si="184"/>
        <v>Apr</v>
      </c>
    </row>
    <row r="5767" spans="1:6" x14ac:dyDescent="0.4">
      <c r="A5767" s="19">
        <f>Électricité!N2852</f>
        <v>43584</v>
      </c>
      <c r="B5767" s="18">
        <f>Électricité!O2852</f>
        <v>0.16666666666666669</v>
      </c>
      <c r="C5767" s="17">
        <f>Électricité!P2852</f>
        <v>0</v>
      </c>
      <c r="D5767" s="17">
        <f>Électricité!S2852</f>
        <v>0</v>
      </c>
      <c r="E5767" s="24" t="str">
        <f t="shared" si="183"/>
        <v>04/29/2019 04:00:00 AM</v>
      </c>
      <c r="F5767" s="23" t="str">
        <f t="shared" si="184"/>
        <v>Apr</v>
      </c>
    </row>
    <row r="5768" spans="1:6" x14ac:dyDescent="0.4">
      <c r="A5768" s="19">
        <f>Électricité!N2853</f>
        <v>43584</v>
      </c>
      <c r="B5768" s="18">
        <f>Électricité!O2853</f>
        <v>0.20833333333333337</v>
      </c>
      <c r="C5768" s="17">
        <f>Électricité!P2853</f>
        <v>0</v>
      </c>
      <c r="D5768" s="17">
        <f>Électricité!S2853</f>
        <v>0</v>
      </c>
      <c r="E5768" s="24" t="str">
        <f t="shared" si="183"/>
        <v>04/29/2019 05:00:00 AM</v>
      </c>
      <c r="F5768" s="23" t="str">
        <f t="shared" si="184"/>
        <v>Apr</v>
      </c>
    </row>
    <row r="5769" spans="1:6" x14ac:dyDescent="0.4">
      <c r="A5769" s="19">
        <f>Électricité!N2854</f>
        <v>43584</v>
      </c>
      <c r="B5769" s="18">
        <f>Électricité!O2854</f>
        <v>0.25</v>
      </c>
      <c r="C5769" s="17">
        <f>Électricité!P2854</f>
        <v>0</v>
      </c>
      <c r="D5769" s="17">
        <f>Électricité!S2854</f>
        <v>0</v>
      </c>
      <c r="E5769" s="24" t="str">
        <f t="shared" si="183"/>
        <v>04/29/2019 06:00:00 AM</v>
      </c>
      <c r="F5769" s="23" t="str">
        <f t="shared" si="184"/>
        <v>Apr</v>
      </c>
    </row>
    <row r="5770" spans="1:6" x14ac:dyDescent="0.4">
      <c r="A5770" s="19">
        <f>Électricité!N2855</f>
        <v>43584</v>
      </c>
      <c r="B5770" s="18">
        <f>Électricité!O2855</f>
        <v>0.29166666666666669</v>
      </c>
      <c r="C5770" s="17">
        <f>Électricité!P2855</f>
        <v>0</v>
      </c>
      <c r="D5770" s="17">
        <f>Électricité!S2855</f>
        <v>0</v>
      </c>
      <c r="E5770" s="24" t="str">
        <f t="shared" si="183"/>
        <v>04/29/2019 07:00:00 AM</v>
      </c>
      <c r="F5770" s="23" t="str">
        <f t="shared" si="184"/>
        <v>Apr</v>
      </c>
    </row>
    <row r="5771" spans="1:6" x14ac:dyDescent="0.4">
      <c r="A5771" s="19">
        <f>Électricité!N2856</f>
        <v>43584</v>
      </c>
      <c r="B5771" s="18">
        <f>Électricité!O2856</f>
        <v>0.33333333333333337</v>
      </c>
      <c r="C5771" s="17">
        <f>Électricité!P2856</f>
        <v>0</v>
      </c>
      <c r="D5771" s="17">
        <f>Électricité!S2856</f>
        <v>0</v>
      </c>
      <c r="E5771" s="24" t="str">
        <f t="shared" si="183"/>
        <v>04/29/2019 08:00:00 AM</v>
      </c>
      <c r="F5771" s="23" t="str">
        <f t="shared" si="184"/>
        <v>Apr</v>
      </c>
    </row>
    <row r="5772" spans="1:6" x14ac:dyDescent="0.4">
      <c r="A5772" s="19">
        <f>Électricité!N2857</f>
        <v>43584</v>
      </c>
      <c r="B5772" s="18">
        <f>Électricité!O2857</f>
        <v>0.375</v>
      </c>
      <c r="C5772" s="17">
        <f>Électricité!P2857</f>
        <v>0</v>
      </c>
      <c r="D5772" s="17">
        <f>Électricité!S2857</f>
        <v>0</v>
      </c>
      <c r="E5772" s="24" t="str">
        <f t="shared" si="183"/>
        <v>04/29/2019 09:00:00 AM</v>
      </c>
      <c r="F5772" s="23" t="str">
        <f t="shared" si="184"/>
        <v>Apr</v>
      </c>
    </row>
    <row r="5773" spans="1:6" x14ac:dyDescent="0.4">
      <c r="A5773" s="19">
        <f>Électricité!N2858</f>
        <v>43584</v>
      </c>
      <c r="B5773" s="18">
        <f>Électricité!O2858</f>
        <v>0.41666666666666669</v>
      </c>
      <c r="C5773" s="17">
        <f>Électricité!P2858</f>
        <v>0</v>
      </c>
      <c r="D5773" s="17">
        <f>Électricité!S2858</f>
        <v>0</v>
      </c>
      <c r="E5773" s="24" t="str">
        <f t="shared" si="183"/>
        <v>04/29/2019 10:00:00 AM</v>
      </c>
      <c r="F5773" s="23" t="str">
        <f t="shared" si="184"/>
        <v>Apr</v>
      </c>
    </row>
    <row r="5774" spans="1:6" x14ac:dyDescent="0.4">
      <c r="A5774" s="19">
        <f>Électricité!N2859</f>
        <v>43584</v>
      </c>
      <c r="B5774" s="18">
        <f>Électricité!O2859</f>
        <v>0.45833333333333337</v>
      </c>
      <c r="C5774" s="17">
        <f>Électricité!P2859</f>
        <v>0</v>
      </c>
      <c r="D5774" s="17">
        <f>Électricité!S2859</f>
        <v>0</v>
      </c>
      <c r="E5774" s="24" t="str">
        <f t="shared" si="183"/>
        <v>04/29/2019 11:00:00 AM</v>
      </c>
      <c r="F5774" s="23" t="str">
        <f t="shared" si="184"/>
        <v>Apr</v>
      </c>
    </row>
    <row r="5775" spans="1:6" x14ac:dyDescent="0.4">
      <c r="A5775" s="19">
        <f>Électricité!N2860</f>
        <v>43584</v>
      </c>
      <c r="B5775" s="18">
        <f>Électricité!O2860</f>
        <v>0.50000000000000011</v>
      </c>
      <c r="C5775" s="17">
        <f>Électricité!P2860</f>
        <v>0</v>
      </c>
      <c r="D5775" s="17">
        <f>Électricité!S2860</f>
        <v>0</v>
      </c>
      <c r="E5775" s="24" t="str">
        <f t="shared" si="183"/>
        <v>04/29/2019 12:00:00 PM</v>
      </c>
      <c r="F5775" s="23" t="str">
        <f t="shared" si="184"/>
        <v>Apr</v>
      </c>
    </row>
    <row r="5776" spans="1:6" x14ac:dyDescent="0.4">
      <c r="A5776" s="19">
        <f>Électricité!N2861</f>
        <v>43584</v>
      </c>
      <c r="B5776" s="18">
        <f>Électricité!O2861</f>
        <v>0.54166666666666674</v>
      </c>
      <c r="C5776" s="17">
        <f>Électricité!P2861</f>
        <v>0</v>
      </c>
      <c r="D5776" s="17">
        <f>Électricité!S2861</f>
        <v>0</v>
      </c>
      <c r="E5776" s="24" t="str">
        <f t="shared" si="183"/>
        <v>04/29/2019 01:00:00 PM</v>
      </c>
      <c r="F5776" s="23" t="str">
        <f t="shared" si="184"/>
        <v>Apr</v>
      </c>
    </row>
    <row r="5777" spans="1:6" x14ac:dyDescent="0.4">
      <c r="A5777" s="19">
        <f>Électricité!N2862</f>
        <v>43584</v>
      </c>
      <c r="B5777" s="18">
        <f>Électricité!O2862</f>
        <v>0.58333333333333337</v>
      </c>
      <c r="C5777" s="17">
        <f>Électricité!P2862</f>
        <v>0</v>
      </c>
      <c r="D5777" s="17">
        <f>Électricité!S2862</f>
        <v>0</v>
      </c>
      <c r="E5777" s="24" t="str">
        <f t="shared" si="183"/>
        <v>04/29/2019 02:00:00 PM</v>
      </c>
      <c r="F5777" s="23" t="str">
        <f t="shared" si="184"/>
        <v>Apr</v>
      </c>
    </row>
    <row r="5778" spans="1:6" x14ac:dyDescent="0.4">
      <c r="A5778" s="19">
        <f>Électricité!N2863</f>
        <v>43584</v>
      </c>
      <c r="B5778" s="18">
        <f>Électricité!O2863</f>
        <v>0.62500000000000011</v>
      </c>
      <c r="C5778" s="17">
        <f>Électricité!P2863</f>
        <v>0</v>
      </c>
      <c r="D5778" s="17">
        <f>Électricité!S2863</f>
        <v>0</v>
      </c>
      <c r="E5778" s="24" t="str">
        <f t="shared" si="183"/>
        <v>04/29/2019 03:00:00 PM</v>
      </c>
      <c r="F5778" s="23" t="str">
        <f t="shared" si="184"/>
        <v>Apr</v>
      </c>
    </row>
    <row r="5779" spans="1:6" x14ac:dyDescent="0.4">
      <c r="A5779" s="19">
        <f>Électricité!N2864</f>
        <v>43584</v>
      </c>
      <c r="B5779" s="18">
        <f>Électricité!O2864</f>
        <v>0.66666666666666674</v>
      </c>
      <c r="C5779" s="17">
        <f>Électricité!P2864</f>
        <v>0</v>
      </c>
      <c r="D5779" s="17">
        <f>Électricité!S2864</f>
        <v>0</v>
      </c>
      <c r="E5779" s="24" t="str">
        <f t="shared" si="183"/>
        <v>04/29/2019 04:00:00 PM</v>
      </c>
      <c r="F5779" s="23" t="str">
        <f t="shared" si="184"/>
        <v>Apr</v>
      </c>
    </row>
    <row r="5780" spans="1:6" x14ac:dyDescent="0.4">
      <c r="A5780" s="19">
        <f>Électricité!N2865</f>
        <v>43584</v>
      </c>
      <c r="B5780" s="18">
        <f>Électricité!O2865</f>
        <v>0.70833333333333337</v>
      </c>
      <c r="C5780" s="17">
        <f>Électricité!P2865</f>
        <v>0</v>
      </c>
      <c r="D5780" s="17">
        <f>Électricité!S2865</f>
        <v>0</v>
      </c>
      <c r="E5780" s="24" t="str">
        <f t="shared" si="183"/>
        <v>04/29/2019 05:00:00 PM</v>
      </c>
      <c r="F5780" s="23" t="str">
        <f t="shared" si="184"/>
        <v>Apr</v>
      </c>
    </row>
    <row r="5781" spans="1:6" x14ac:dyDescent="0.4">
      <c r="A5781" s="19">
        <f>Électricité!N2866</f>
        <v>43584</v>
      </c>
      <c r="B5781" s="18">
        <f>Électricité!O2866</f>
        <v>0.75000000000000011</v>
      </c>
      <c r="C5781" s="17">
        <f>Électricité!P2866</f>
        <v>0</v>
      </c>
      <c r="D5781" s="17">
        <f>Électricité!S2866</f>
        <v>0</v>
      </c>
      <c r="E5781" s="24" t="str">
        <f t="shared" si="183"/>
        <v>04/29/2019 06:00:00 PM</v>
      </c>
      <c r="F5781" s="23" t="str">
        <f t="shared" si="184"/>
        <v>Apr</v>
      </c>
    </row>
    <row r="5782" spans="1:6" x14ac:dyDescent="0.4">
      <c r="A5782" s="19">
        <f>Électricité!N2867</f>
        <v>43584</v>
      </c>
      <c r="B5782" s="18">
        <f>Électricité!O2867</f>
        <v>0.79166666666666674</v>
      </c>
      <c r="C5782" s="17">
        <f>Électricité!P2867</f>
        <v>0</v>
      </c>
      <c r="D5782" s="17">
        <f>Électricité!S2867</f>
        <v>0</v>
      </c>
      <c r="E5782" s="24" t="str">
        <f t="shared" si="183"/>
        <v>04/29/2019 07:00:00 PM</v>
      </c>
      <c r="F5782" s="23" t="str">
        <f t="shared" si="184"/>
        <v>Apr</v>
      </c>
    </row>
    <row r="5783" spans="1:6" x14ac:dyDescent="0.4">
      <c r="A5783" s="19">
        <f>Électricité!N2868</f>
        <v>43584</v>
      </c>
      <c r="B5783" s="18">
        <f>Électricité!O2868</f>
        <v>0.83333333333333337</v>
      </c>
      <c r="C5783" s="17">
        <f>Électricité!P2868</f>
        <v>0</v>
      </c>
      <c r="D5783" s="17">
        <f>Électricité!S2868</f>
        <v>0</v>
      </c>
      <c r="E5783" s="24" t="str">
        <f t="shared" si="183"/>
        <v>04/29/2019 08:00:00 PM</v>
      </c>
      <c r="F5783" s="23" t="str">
        <f t="shared" si="184"/>
        <v>Apr</v>
      </c>
    </row>
    <row r="5784" spans="1:6" x14ac:dyDescent="0.4">
      <c r="A5784" s="19">
        <f>Électricité!N2869</f>
        <v>43584</v>
      </c>
      <c r="B5784" s="18">
        <f>Électricité!O2869</f>
        <v>0.87500000000000011</v>
      </c>
      <c r="C5784" s="17">
        <f>Électricité!P2869</f>
        <v>0</v>
      </c>
      <c r="D5784" s="17">
        <f>Électricité!S2869</f>
        <v>0</v>
      </c>
      <c r="E5784" s="24" t="str">
        <f t="shared" si="183"/>
        <v>04/29/2019 09:00:00 PM</v>
      </c>
      <c r="F5784" s="23" t="str">
        <f t="shared" si="184"/>
        <v>Apr</v>
      </c>
    </row>
    <row r="5785" spans="1:6" x14ac:dyDescent="0.4">
      <c r="A5785" s="19">
        <f>Électricité!N2870</f>
        <v>43584</v>
      </c>
      <c r="B5785" s="18">
        <f>Électricité!O2870</f>
        <v>0.91666666666666674</v>
      </c>
      <c r="C5785" s="17">
        <f>Électricité!P2870</f>
        <v>0</v>
      </c>
      <c r="D5785" s="17">
        <f>Électricité!S2870</f>
        <v>0</v>
      </c>
      <c r="E5785" s="24" t="str">
        <f t="shared" si="183"/>
        <v>04/29/2019 10:00:00 PM</v>
      </c>
      <c r="F5785" s="23" t="str">
        <f t="shared" si="184"/>
        <v>Apr</v>
      </c>
    </row>
    <row r="5786" spans="1:6" x14ac:dyDescent="0.4">
      <c r="A5786" s="19">
        <f>Électricité!N2871</f>
        <v>43584</v>
      </c>
      <c r="B5786" s="18">
        <f>Électricité!O2871</f>
        <v>0.95833333333333337</v>
      </c>
      <c r="C5786" s="17">
        <f>Électricité!P2871</f>
        <v>0</v>
      </c>
      <c r="D5786" s="17">
        <f>Électricité!S2871</f>
        <v>0</v>
      </c>
      <c r="E5786" s="24" t="str">
        <f t="shared" si="183"/>
        <v>04/29/2019 11:00:00 PM</v>
      </c>
      <c r="F5786" s="23" t="str">
        <f t="shared" si="184"/>
        <v>Apr</v>
      </c>
    </row>
    <row r="5787" spans="1:6" x14ac:dyDescent="0.4">
      <c r="A5787" s="19">
        <f>Électricité!N2872</f>
        <v>43585</v>
      </c>
      <c r="B5787" s="18">
        <f>Électricité!O2872</f>
        <v>3.1225022567582528E-17</v>
      </c>
      <c r="C5787" s="17">
        <f>Électricité!P2872</f>
        <v>0</v>
      </c>
      <c r="D5787" s="17">
        <f>Électricité!S2872</f>
        <v>0</v>
      </c>
      <c r="E5787" s="24" t="str">
        <f t="shared" si="183"/>
        <v>04/30/2019 12:00:00 AM</v>
      </c>
      <c r="F5787" s="23" t="str">
        <f t="shared" si="184"/>
        <v>Apr</v>
      </c>
    </row>
    <row r="5788" spans="1:6" x14ac:dyDescent="0.4">
      <c r="A5788" s="19">
        <f>Électricité!N2873</f>
        <v>43585</v>
      </c>
      <c r="B5788" s="18">
        <f>Électricité!O2873</f>
        <v>4.1666666666666699E-2</v>
      </c>
      <c r="C5788" s="17">
        <f>Électricité!P2873</f>
        <v>0</v>
      </c>
      <c r="D5788" s="17">
        <f>Électricité!S2873</f>
        <v>0</v>
      </c>
      <c r="E5788" s="24" t="str">
        <f t="shared" si="183"/>
        <v>04/30/2019 01:00:00 AM</v>
      </c>
      <c r="F5788" s="23" t="str">
        <f t="shared" si="184"/>
        <v>Apr</v>
      </c>
    </row>
    <row r="5789" spans="1:6" x14ac:dyDescent="0.4">
      <c r="A5789" s="19">
        <f>Électricité!N2874</f>
        <v>43585</v>
      </c>
      <c r="B5789" s="18">
        <f>Électricité!O2874</f>
        <v>8.333333333333337E-2</v>
      </c>
      <c r="C5789" s="17">
        <f>Électricité!P2874</f>
        <v>0</v>
      </c>
      <c r="D5789" s="17">
        <f>Électricité!S2874</f>
        <v>0</v>
      </c>
      <c r="E5789" s="24" t="str">
        <f t="shared" si="183"/>
        <v>04/30/2019 02:00:00 AM</v>
      </c>
      <c r="F5789" s="23" t="str">
        <f t="shared" si="184"/>
        <v>Apr</v>
      </c>
    </row>
    <row r="5790" spans="1:6" x14ac:dyDescent="0.4">
      <c r="A5790" s="19">
        <f>Électricité!N2875</f>
        <v>43585</v>
      </c>
      <c r="B5790" s="18">
        <f>Électricité!O2875</f>
        <v>0.12500000000000006</v>
      </c>
      <c r="C5790" s="17">
        <f>Électricité!P2875</f>
        <v>0</v>
      </c>
      <c r="D5790" s="17">
        <f>Électricité!S2875</f>
        <v>0</v>
      </c>
      <c r="E5790" s="24" t="str">
        <f t="shared" si="183"/>
        <v>04/30/2019 03:00:00 AM</v>
      </c>
      <c r="F5790" s="23" t="str">
        <f t="shared" si="184"/>
        <v>Apr</v>
      </c>
    </row>
    <row r="5791" spans="1:6" x14ac:dyDescent="0.4">
      <c r="A5791" s="19">
        <f>Électricité!N2876</f>
        <v>43585</v>
      </c>
      <c r="B5791" s="18">
        <f>Électricité!O2876</f>
        <v>0.16666666666666669</v>
      </c>
      <c r="C5791" s="17">
        <f>Électricité!P2876</f>
        <v>0</v>
      </c>
      <c r="D5791" s="17">
        <f>Électricité!S2876</f>
        <v>0</v>
      </c>
      <c r="E5791" s="24" t="str">
        <f t="shared" si="183"/>
        <v>04/30/2019 04:00:00 AM</v>
      </c>
      <c r="F5791" s="23" t="str">
        <f t="shared" si="184"/>
        <v>Apr</v>
      </c>
    </row>
    <row r="5792" spans="1:6" x14ac:dyDescent="0.4">
      <c r="A5792" s="19">
        <f>Électricité!N2877</f>
        <v>43585</v>
      </c>
      <c r="B5792" s="18">
        <f>Électricité!O2877</f>
        <v>0.20833333333333337</v>
      </c>
      <c r="C5792" s="17">
        <f>Électricité!P2877</f>
        <v>0</v>
      </c>
      <c r="D5792" s="17">
        <f>Électricité!S2877</f>
        <v>0</v>
      </c>
      <c r="E5792" s="24" t="str">
        <f t="shared" si="183"/>
        <v>04/30/2019 05:00:00 AM</v>
      </c>
      <c r="F5792" s="23" t="str">
        <f t="shared" si="184"/>
        <v>Apr</v>
      </c>
    </row>
    <row r="5793" spans="1:6" x14ac:dyDescent="0.4">
      <c r="A5793" s="19">
        <f>Électricité!N2878</f>
        <v>43585</v>
      </c>
      <c r="B5793" s="18">
        <f>Électricité!O2878</f>
        <v>0.25</v>
      </c>
      <c r="C5793" s="17">
        <f>Électricité!P2878</f>
        <v>0</v>
      </c>
      <c r="D5793" s="17">
        <f>Électricité!S2878</f>
        <v>0</v>
      </c>
      <c r="E5793" s="24" t="str">
        <f t="shared" si="183"/>
        <v>04/30/2019 06:00:00 AM</v>
      </c>
      <c r="F5793" s="23" t="str">
        <f t="shared" si="184"/>
        <v>Apr</v>
      </c>
    </row>
    <row r="5794" spans="1:6" x14ac:dyDescent="0.4">
      <c r="A5794" s="19">
        <f>Électricité!N2879</f>
        <v>43585</v>
      </c>
      <c r="B5794" s="18">
        <f>Électricité!O2879</f>
        <v>0.29166666666666669</v>
      </c>
      <c r="C5794" s="17">
        <f>Électricité!P2879</f>
        <v>0</v>
      </c>
      <c r="D5794" s="17">
        <f>Électricité!S2879</f>
        <v>0</v>
      </c>
      <c r="E5794" s="24" t="str">
        <f t="shared" si="183"/>
        <v>04/30/2019 07:00:00 AM</v>
      </c>
      <c r="F5794" s="23" t="str">
        <f t="shared" si="184"/>
        <v>Apr</v>
      </c>
    </row>
    <row r="5795" spans="1:6" x14ac:dyDescent="0.4">
      <c r="A5795" s="19">
        <f>Électricité!N2880</f>
        <v>43585</v>
      </c>
      <c r="B5795" s="18">
        <f>Électricité!O2880</f>
        <v>0.33333333333333337</v>
      </c>
      <c r="C5795" s="17">
        <f>Électricité!P2880</f>
        <v>0</v>
      </c>
      <c r="D5795" s="17">
        <f>Électricité!S2880</f>
        <v>0</v>
      </c>
      <c r="E5795" s="24" t="str">
        <f t="shared" si="183"/>
        <v>04/30/2019 08:00:00 AM</v>
      </c>
      <c r="F5795" s="23" t="str">
        <f t="shared" si="184"/>
        <v>Apr</v>
      </c>
    </row>
    <row r="5796" spans="1:6" x14ac:dyDescent="0.4">
      <c r="A5796" s="19">
        <f>Électricité!N2881</f>
        <v>43585</v>
      </c>
      <c r="B5796" s="18">
        <f>Électricité!O2881</f>
        <v>0.375</v>
      </c>
      <c r="C5796" s="17">
        <f>Électricité!P2881</f>
        <v>0</v>
      </c>
      <c r="D5796" s="17">
        <f>Électricité!S2881</f>
        <v>0</v>
      </c>
      <c r="E5796" s="24" t="str">
        <f t="shared" ref="E5796:E5859" si="185">CONCATENATE(TEXT(A5796,"mm/dd/yyyy")," ",TEXT(B5796,"hh:mm:ss AM/PM"))</f>
        <v>04/30/2019 09:00:00 AM</v>
      </c>
      <c r="F5796" s="23" t="str">
        <f t="shared" si="184"/>
        <v>Apr</v>
      </c>
    </row>
    <row r="5797" spans="1:6" x14ac:dyDescent="0.4">
      <c r="A5797" s="19">
        <f>Électricité!N2882</f>
        <v>43585</v>
      </c>
      <c r="B5797" s="18">
        <f>Électricité!O2882</f>
        <v>0.41666666666666669</v>
      </c>
      <c r="C5797" s="17">
        <f>Électricité!P2882</f>
        <v>0</v>
      </c>
      <c r="D5797" s="17">
        <f>Électricité!S2882</f>
        <v>0</v>
      </c>
      <c r="E5797" s="24" t="str">
        <f t="shared" si="185"/>
        <v>04/30/2019 10:00:00 AM</v>
      </c>
      <c r="F5797" s="23" t="str">
        <f t="shared" si="184"/>
        <v>Apr</v>
      </c>
    </row>
    <row r="5798" spans="1:6" x14ac:dyDescent="0.4">
      <c r="A5798" s="19">
        <f>Électricité!N2883</f>
        <v>43585</v>
      </c>
      <c r="B5798" s="18">
        <f>Électricité!O2883</f>
        <v>0.45833333333333337</v>
      </c>
      <c r="C5798" s="17">
        <f>Électricité!P2883</f>
        <v>0</v>
      </c>
      <c r="D5798" s="17">
        <f>Électricité!S2883</f>
        <v>0</v>
      </c>
      <c r="E5798" s="24" t="str">
        <f t="shared" si="185"/>
        <v>04/30/2019 11:00:00 AM</v>
      </c>
      <c r="F5798" s="23" t="str">
        <f t="shared" si="184"/>
        <v>Apr</v>
      </c>
    </row>
    <row r="5799" spans="1:6" x14ac:dyDescent="0.4">
      <c r="A5799" s="19">
        <f>Électricité!N2884</f>
        <v>43585</v>
      </c>
      <c r="B5799" s="18">
        <f>Électricité!O2884</f>
        <v>0.50000000000000011</v>
      </c>
      <c r="C5799" s="17">
        <f>Électricité!P2884</f>
        <v>0</v>
      </c>
      <c r="D5799" s="17">
        <f>Électricité!S2884</f>
        <v>0</v>
      </c>
      <c r="E5799" s="24" t="str">
        <f t="shared" si="185"/>
        <v>04/30/2019 12:00:00 PM</v>
      </c>
      <c r="F5799" s="23" t="str">
        <f t="shared" si="184"/>
        <v>Apr</v>
      </c>
    </row>
    <row r="5800" spans="1:6" x14ac:dyDescent="0.4">
      <c r="A5800" s="19">
        <f>Électricité!N2885</f>
        <v>43585</v>
      </c>
      <c r="B5800" s="18">
        <f>Électricité!O2885</f>
        <v>0.54166666666666674</v>
      </c>
      <c r="C5800" s="17">
        <f>Électricité!P2885</f>
        <v>0</v>
      </c>
      <c r="D5800" s="17">
        <f>Électricité!S2885</f>
        <v>0</v>
      </c>
      <c r="E5800" s="24" t="str">
        <f t="shared" si="185"/>
        <v>04/30/2019 01:00:00 PM</v>
      </c>
      <c r="F5800" s="23" t="str">
        <f t="shared" si="184"/>
        <v>Apr</v>
      </c>
    </row>
    <row r="5801" spans="1:6" x14ac:dyDescent="0.4">
      <c r="A5801" s="19">
        <f>Électricité!N2886</f>
        <v>43585</v>
      </c>
      <c r="B5801" s="18">
        <f>Électricité!O2886</f>
        <v>0.58333333333333337</v>
      </c>
      <c r="C5801" s="17">
        <f>Électricité!P2886</f>
        <v>0</v>
      </c>
      <c r="D5801" s="17">
        <f>Électricité!S2886</f>
        <v>0</v>
      </c>
      <c r="E5801" s="24" t="str">
        <f t="shared" si="185"/>
        <v>04/30/2019 02:00:00 PM</v>
      </c>
      <c r="F5801" s="23" t="str">
        <f t="shared" si="184"/>
        <v>Apr</v>
      </c>
    </row>
    <row r="5802" spans="1:6" x14ac:dyDescent="0.4">
      <c r="A5802" s="19">
        <f>Électricité!N2887</f>
        <v>43585</v>
      </c>
      <c r="B5802" s="18">
        <f>Électricité!O2887</f>
        <v>0.62500000000000011</v>
      </c>
      <c r="C5802" s="17">
        <f>Électricité!P2887</f>
        <v>0</v>
      </c>
      <c r="D5802" s="17">
        <f>Électricité!S2887</f>
        <v>0</v>
      </c>
      <c r="E5802" s="24" t="str">
        <f t="shared" si="185"/>
        <v>04/30/2019 03:00:00 PM</v>
      </c>
      <c r="F5802" s="23" t="str">
        <f t="shared" si="184"/>
        <v>Apr</v>
      </c>
    </row>
    <row r="5803" spans="1:6" x14ac:dyDescent="0.4">
      <c r="A5803" s="19">
        <f>Électricité!N2888</f>
        <v>43585</v>
      </c>
      <c r="B5803" s="18">
        <f>Électricité!O2888</f>
        <v>0.66666666666666674</v>
      </c>
      <c r="C5803" s="17">
        <f>Électricité!P2888</f>
        <v>0</v>
      </c>
      <c r="D5803" s="17">
        <f>Électricité!S2888</f>
        <v>0</v>
      </c>
      <c r="E5803" s="24" t="str">
        <f t="shared" si="185"/>
        <v>04/30/2019 04:00:00 PM</v>
      </c>
      <c r="F5803" s="23" t="str">
        <f t="shared" si="184"/>
        <v>Apr</v>
      </c>
    </row>
    <row r="5804" spans="1:6" x14ac:dyDescent="0.4">
      <c r="A5804" s="19">
        <f>Électricité!N2889</f>
        <v>43585</v>
      </c>
      <c r="B5804" s="18">
        <f>Électricité!O2889</f>
        <v>0.70833333333333337</v>
      </c>
      <c r="C5804" s="17">
        <f>Électricité!P2889</f>
        <v>0</v>
      </c>
      <c r="D5804" s="17">
        <f>Électricité!S2889</f>
        <v>0</v>
      </c>
      <c r="E5804" s="24" t="str">
        <f t="shared" si="185"/>
        <v>04/30/2019 05:00:00 PM</v>
      </c>
      <c r="F5804" s="23" t="str">
        <f t="shared" si="184"/>
        <v>Apr</v>
      </c>
    </row>
    <row r="5805" spans="1:6" x14ac:dyDescent="0.4">
      <c r="A5805" s="19">
        <f>Électricité!N2890</f>
        <v>43585</v>
      </c>
      <c r="B5805" s="18">
        <f>Électricité!O2890</f>
        <v>0.75000000000000011</v>
      </c>
      <c r="C5805" s="17">
        <f>Électricité!P2890</f>
        <v>0</v>
      </c>
      <c r="D5805" s="17">
        <f>Électricité!S2890</f>
        <v>0</v>
      </c>
      <c r="E5805" s="24" t="str">
        <f t="shared" si="185"/>
        <v>04/30/2019 06:00:00 PM</v>
      </c>
      <c r="F5805" s="23" t="str">
        <f t="shared" si="184"/>
        <v>Apr</v>
      </c>
    </row>
    <row r="5806" spans="1:6" x14ac:dyDescent="0.4">
      <c r="A5806" s="19">
        <f>Électricité!N2891</f>
        <v>43585</v>
      </c>
      <c r="B5806" s="18">
        <f>Électricité!O2891</f>
        <v>0.79166666666666674</v>
      </c>
      <c r="C5806" s="17">
        <f>Électricité!P2891</f>
        <v>0</v>
      </c>
      <c r="D5806" s="17">
        <f>Électricité!S2891</f>
        <v>0</v>
      </c>
      <c r="E5806" s="24" t="str">
        <f t="shared" si="185"/>
        <v>04/30/2019 07:00:00 PM</v>
      </c>
      <c r="F5806" s="23" t="str">
        <f t="shared" si="184"/>
        <v>Apr</v>
      </c>
    </row>
    <row r="5807" spans="1:6" x14ac:dyDescent="0.4">
      <c r="A5807" s="19">
        <f>Électricité!N2892</f>
        <v>43585</v>
      </c>
      <c r="B5807" s="18">
        <f>Électricité!O2892</f>
        <v>0.83333333333333337</v>
      </c>
      <c r="C5807" s="17">
        <f>Électricité!P2892</f>
        <v>0</v>
      </c>
      <c r="D5807" s="17">
        <f>Électricité!S2892</f>
        <v>0</v>
      </c>
      <c r="E5807" s="24" t="str">
        <f t="shared" si="185"/>
        <v>04/30/2019 08:00:00 PM</v>
      </c>
      <c r="F5807" s="23" t="str">
        <f t="shared" si="184"/>
        <v>Apr</v>
      </c>
    </row>
    <row r="5808" spans="1:6" x14ac:dyDescent="0.4">
      <c r="A5808" s="19">
        <f>Électricité!N2893</f>
        <v>43585</v>
      </c>
      <c r="B5808" s="18">
        <f>Électricité!O2893</f>
        <v>0.87500000000000011</v>
      </c>
      <c r="C5808" s="17">
        <f>Électricité!P2893</f>
        <v>0</v>
      </c>
      <c r="D5808" s="17">
        <f>Électricité!S2893</f>
        <v>0</v>
      </c>
      <c r="E5808" s="24" t="str">
        <f t="shared" si="185"/>
        <v>04/30/2019 09:00:00 PM</v>
      </c>
      <c r="F5808" s="23" t="str">
        <f t="shared" si="184"/>
        <v>Apr</v>
      </c>
    </row>
    <row r="5809" spans="1:6" x14ac:dyDescent="0.4">
      <c r="A5809" s="19">
        <f>Électricité!N2894</f>
        <v>43585</v>
      </c>
      <c r="B5809" s="18">
        <f>Électricité!O2894</f>
        <v>0.91666666666666674</v>
      </c>
      <c r="C5809" s="17">
        <f>Électricité!P2894</f>
        <v>0</v>
      </c>
      <c r="D5809" s="17">
        <f>Électricité!S2894</f>
        <v>0</v>
      </c>
      <c r="E5809" s="24" t="str">
        <f t="shared" si="185"/>
        <v>04/30/2019 10:00:00 PM</v>
      </c>
      <c r="F5809" s="23" t="str">
        <f t="shared" si="184"/>
        <v>Apr</v>
      </c>
    </row>
    <row r="5810" spans="1:6" x14ac:dyDescent="0.4">
      <c r="A5810" s="19">
        <f>Électricité!N2895</f>
        <v>43585</v>
      </c>
      <c r="B5810" s="18">
        <f>Électricité!O2895</f>
        <v>0.95833333333333337</v>
      </c>
      <c r="C5810" s="17">
        <f>Électricité!P2895</f>
        <v>0</v>
      </c>
      <c r="D5810" s="17">
        <f>Électricité!S2895</f>
        <v>0</v>
      </c>
      <c r="E5810" s="24" t="str">
        <f t="shared" si="185"/>
        <v>04/30/2019 11:00:00 PM</v>
      </c>
      <c r="F5810" s="23" t="str">
        <f t="shared" si="184"/>
        <v>Apr</v>
      </c>
    </row>
    <row r="5811" spans="1:6" x14ac:dyDescent="0.4">
      <c r="A5811" s="19">
        <f>Électricité!N2896</f>
        <v>43586</v>
      </c>
      <c r="B5811" s="18">
        <f>Électricité!O2896</f>
        <v>3.1225022567582528E-17</v>
      </c>
      <c r="C5811" s="17">
        <f>Électricité!P2896</f>
        <v>0</v>
      </c>
      <c r="D5811" s="17">
        <f>Électricité!S2896</f>
        <v>0</v>
      </c>
      <c r="E5811" s="24" t="str">
        <f t="shared" si="185"/>
        <v>05/01/2019 12:00:00 AM</v>
      </c>
      <c r="F5811" s="23" t="str">
        <f t="shared" si="184"/>
        <v>May</v>
      </c>
    </row>
    <row r="5812" spans="1:6" x14ac:dyDescent="0.4">
      <c r="A5812" s="19">
        <f>Électricité!N2897</f>
        <v>43586</v>
      </c>
      <c r="B5812" s="18">
        <f>Électricité!O2897</f>
        <v>4.1666666666666699E-2</v>
      </c>
      <c r="C5812" s="17">
        <f>Électricité!P2897</f>
        <v>0</v>
      </c>
      <c r="D5812" s="17">
        <f>Électricité!S2897</f>
        <v>0</v>
      </c>
      <c r="E5812" s="24" t="str">
        <f t="shared" si="185"/>
        <v>05/01/2019 01:00:00 AM</v>
      </c>
      <c r="F5812" s="23" t="str">
        <f t="shared" si="184"/>
        <v>May</v>
      </c>
    </row>
    <row r="5813" spans="1:6" x14ac:dyDescent="0.4">
      <c r="A5813" s="19">
        <f>Électricité!N2898</f>
        <v>43586</v>
      </c>
      <c r="B5813" s="18">
        <f>Électricité!O2898</f>
        <v>8.333333333333337E-2</v>
      </c>
      <c r="C5813" s="17">
        <f>Électricité!P2898</f>
        <v>0</v>
      </c>
      <c r="D5813" s="17">
        <f>Électricité!S2898</f>
        <v>0</v>
      </c>
      <c r="E5813" s="24" t="str">
        <f t="shared" si="185"/>
        <v>05/01/2019 02:00:00 AM</v>
      </c>
      <c r="F5813" s="23" t="str">
        <f t="shared" si="184"/>
        <v>May</v>
      </c>
    </row>
    <row r="5814" spans="1:6" x14ac:dyDescent="0.4">
      <c r="A5814" s="19">
        <f>Électricité!N2899</f>
        <v>43586</v>
      </c>
      <c r="B5814" s="18">
        <f>Électricité!O2899</f>
        <v>0.12500000000000006</v>
      </c>
      <c r="C5814" s="17">
        <f>Électricité!P2899</f>
        <v>0</v>
      </c>
      <c r="D5814" s="17">
        <f>Électricité!S2899</f>
        <v>0</v>
      </c>
      <c r="E5814" s="24" t="str">
        <f t="shared" si="185"/>
        <v>05/01/2019 03:00:00 AM</v>
      </c>
      <c r="F5814" s="23" t="str">
        <f t="shared" si="184"/>
        <v>May</v>
      </c>
    </row>
    <row r="5815" spans="1:6" x14ac:dyDescent="0.4">
      <c r="A5815" s="19">
        <f>Électricité!N2900</f>
        <v>43586</v>
      </c>
      <c r="B5815" s="18">
        <f>Électricité!O2900</f>
        <v>0.16666666666666669</v>
      </c>
      <c r="C5815" s="17">
        <f>Électricité!P2900</f>
        <v>0</v>
      </c>
      <c r="D5815" s="17">
        <f>Électricité!S2900</f>
        <v>0</v>
      </c>
      <c r="E5815" s="24" t="str">
        <f t="shared" si="185"/>
        <v>05/01/2019 04:00:00 AM</v>
      </c>
      <c r="F5815" s="23" t="str">
        <f t="shared" si="184"/>
        <v>May</v>
      </c>
    </row>
    <row r="5816" spans="1:6" x14ac:dyDescent="0.4">
      <c r="A5816" s="19">
        <f>Électricité!N2901</f>
        <v>43586</v>
      </c>
      <c r="B5816" s="18">
        <f>Électricité!O2901</f>
        <v>0.20833333333333337</v>
      </c>
      <c r="C5816" s="17">
        <f>Électricité!P2901</f>
        <v>0</v>
      </c>
      <c r="D5816" s="17">
        <f>Électricité!S2901</f>
        <v>0</v>
      </c>
      <c r="E5816" s="24" t="str">
        <f t="shared" si="185"/>
        <v>05/01/2019 05:00:00 AM</v>
      </c>
      <c r="F5816" s="23" t="str">
        <f t="shared" si="184"/>
        <v>May</v>
      </c>
    </row>
    <row r="5817" spans="1:6" x14ac:dyDescent="0.4">
      <c r="A5817" s="19">
        <f>Électricité!N2902</f>
        <v>43586</v>
      </c>
      <c r="B5817" s="18">
        <f>Électricité!O2902</f>
        <v>0.25</v>
      </c>
      <c r="C5817" s="17">
        <f>Électricité!P2902</f>
        <v>0</v>
      </c>
      <c r="D5817" s="17">
        <f>Électricité!S2902</f>
        <v>0</v>
      </c>
      <c r="E5817" s="24" t="str">
        <f t="shared" si="185"/>
        <v>05/01/2019 06:00:00 AM</v>
      </c>
      <c r="F5817" s="23" t="str">
        <f t="shared" si="184"/>
        <v>May</v>
      </c>
    </row>
    <row r="5818" spans="1:6" x14ac:dyDescent="0.4">
      <c r="A5818" s="19">
        <f>Électricité!N2903</f>
        <v>43586</v>
      </c>
      <c r="B5818" s="18">
        <f>Électricité!O2903</f>
        <v>0.29166666666666669</v>
      </c>
      <c r="C5818" s="17">
        <f>Électricité!P2903</f>
        <v>0</v>
      </c>
      <c r="D5818" s="17">
        <f>Électricité!S2903</f>
        <v>0</v>
      </c>
      <c r="E5818" s="24" t="str">
        <f t="shared" si="185"/>
        <v>05/01/2019 07:00:00 AM</v>
      </c>
      <c r="F5818" s="23" t="str">
        <f t="shared" si="184"/>
        <v>May</v>
      </c>
    </row>
    <row r="5819" spans="1:6" x14ac:dyDescent="0.4">
      <c r="A5819" s="19">
        <f>Électricité!N2904</f>
        <v>43586</v>
      </c>
      <c r="B5819" s="18">
        <f>Électricité!O2904</f>
        <v>0.33333333333333337</v>
      </c>
      <c r="C5819" s="17">
        <f>Électricité!P2904</f>
        <v>0</v>
      </c>
      <c r="D5819" s="17">
        <f>Électricité!S2904</f>
        <v>0</v>
      </c>
      <c r="E5819" s="24" t="str">
        <f t="shared" si="185"/>
        <v>05/01/2019 08:00:00 AM</v>
      </c>
      <c r="F5819" s="23" t="str">
        <f t="shared" si="184"/>
        <v>May</v>
      </c>
    </row>
    <row r="5820" spans="1:6" x14ac:dyDescent="0.4">
      <c r="A5820" s="19">
        <f>Électricité!N2905</f>
        <v>43586</v>
      </c>
      <c r="B5820" s="18">
        <f>Électricité!O2905</f>
        <v>0.375</v>
      </c>
      <c r="C5820" s="17">
        <f>Électricité!P2905</f>
        <v>0</v>
      </c>
      <c r="D5820" s="17">
        <f>Électricité!S2905</f>
        <v>0</v>
      </c>
      <c r="E5820" s="24" t="str">
        <f t="shared" si="185"/>
        <v>05/01/2019 09:00:00 AM</v>
      </c>
      <c r="F5820" s="23" t="str">
        <f t="shared" si="184"/>
        <v>May</v>
      </c>
    </row>
    <row r="5821" spans="1:6" x14ac:dyDescent="0.4">
      <c r="A5821" s="19">
        <f>Électricité!N2906</f>
        <v>43586</v>
      </c>
      <c r="B5821" s="18">
        <f>Électricité!O2906</f>
        <v>0.41666666666666669</v>
      </c>
      <c r="C5821" s="17">
        <f>Électricité!P2906</f>
        <v>0</v>
      </c>
      <c r="D5821" s="17">
        <f>Électricité!S2906</f>
        <v>0</v>
      </c>
      <c r="E5821" s="24" t="str">
        <f t="shared" si="185"/>
        <v>05/01/2019 10:00:00 AM</v>
      </c>
      <c r="F5821" s="23" t="str">
        <f t="shared" si="184"/>
        <v>May</v>
      </c>
    </row>
    <row r="5822" spans="1:6" x14ac:dyDescent="0.4">
      <c r="A5822" s="19">
        <f>Électricité!N2907</f>
        <v>43586</v>
      </c>
      <c r="B5822" s="18">
        <f>Électricité!O2907</f>
        <v>0.45833333333333337</v>
      </c>
      <c r="C5822" s="17">
        <f>Électricité!P2907</f>
        <v>0</v>
      </c>
      <c r="D5822" s="17">
        <f>Électricité!S2907</f>
        <v>0</v>
      </c>
      <c r="E5822" s="24" t="str">
        <f t="shared" si="185"/>
        <v>05/01/2019 11:00:00 AM</v>
      </c>
      <c r="F5822" s="23" t="str">
        <f t="shared" si="184"/>
        <v>May</v>
      </c>
    </row>
    <row r="5823" spans="1:6" x14ac:dyDescent="0.4">
      <c r="A5823" s="19">
        <f>Électricité!N2908</f>
        <v>43586</v>
      </c>
      <c r="B5823" s="18">
        <f>Électricité!O2908</f>
        <v>0.50000000000000011</v>
      </c>
      <c r="C5823" s="17">
        <f>Électricité!P2908</f>
        <v>0</v>
      </c>
      <c r="D5823" s="17">
        <f>Électricité!S2908</f>
        <v>0</v>
      </c>
      <c r="E5823" s="24" t="str">
        <f t="shared" si="185"/>
        <v>05/01/2019 12:00:00 PM</v>
      </c>
      <c r="F5823" s="23" t="str">
        <f t="shared" si="184"/>
        <v>May</v>
      </c>
    </row>
    <row r="5824" spans="1:6" x14ac:dyDescent="0.4">
      <c r="A5824" s="19">
        <f>Électricité!N2909</f>
        <v>43586</v>
      </c>
      <c r="B5824" s="18">
        <f>Électricité!O2909</f>
        <v>0.54166666666666674</v>
      </c>
      <c r="C5824" s="17">
        <f>Électricité!P2909</f>
        <v>0</v>
      </c>
      <c r="D5824" s="17">
        <f>Électricité!S2909</f>
        <v>0</v>
      </c>
      <c r="E5824" s="24" t="str">
        <f t="shared" si="185"/>
        <v>05/01/2019 01:00:00 PM</v>
      </c>
      <c r="F5824" s="23" t="str">
        <f t="shared" si="184"/>
        <v>May</v>
      </c>
    </row>
    <row r="5825" spans="1:6" x14ac:dyDescent="0.4">
      <c r="A5825" s="19">
        <f>Électricité!N2910</f>
        <v>43586</v>
      </c>
      <c r="B5825" s="18">
        <f>Électricité!O2910</f>
        <v>0.58333333333333337</v>
      </c>
      <c r="C5825" s="17">
        <f>Électricité!P2910</f>
        <v>0</v>
      </c>
      <c r="D5825" s="17">
        <f>Électricité!S2910</f>
        <v>0</v>
      </c>
      <c r="E5825" s="24" t="str">
        <f t="shared" si="185"/>
        <v>05/01/2019 02:00:00 PM</v>
      </c>
      <c r="F5825" s="23" t="str">
        <f t="shared" si="184"/>
        <v>May</v>
      </c>
    </row>
    <row r="5826" spans="1:6" x14ac:dyDescent="0.4">
      <c r="A5826" s="19">
        <f>Électricité!N2911</f>
        <v>43586</v>
      </c>
      <c r="B5826" s="18">
        <f>Électricité!O2911</f>
        <v>0.62500000000000011</v>
      </c>
      <c r="C5826" s="17">
        <f>Électricité!P2911</f>
        <v>0</v>
      </c>
      <c r="D5826" s="17">
        <f>Électricité!S2911</f>
        <v>0</v>
      </c>
      <c r="E5826" s="24" t="str">
        <f t="shared" si="185"/>
        <v>05/01/2019 03:00:00 PM</v>
      </c>
      <c r="F5826" s="23" t="str">
        <f t="shared" si="184"/>
        <v>May</v>
      </c>
    </row>
    <row r="5827" spans="1:6" x14ac:dyDescent="0.4">
      <c r="A5827" s="19">
        <f>Électricité!N2912</f>
        <v>43586</v>
      </c>
      <c r="B5827" s="18">
        <f>Électricité!O2912</f>
        <v>0.66666666666666674</v>
      </c>
      <c r="C5827" s="17">
        <f>Électricité!P2912</f>
        <v>0</v>
      </c>
      <c r="D5827" s="17">
        <f>Électricité!S2912</f>
        <v>0</v>
      </c>
      <c r="E5827" s="24" t="str">
        <f t="shared" si="185"/>
        <v>05/01/2019 04:00:00 PM</v>
      </c>
      <c r="F5827" s="23" t="str">
        <f t="shared" ref="F5827:F5890" si="186">TEXT(A5827,"mmm")</f>
        <v>May</v>
      </c>
    </row>
    <row r="5828" spans="1:6" x14ac:dyDescent="0.4">
      <c r="A5828" s="19">
        <f>Électricité!N2913</f>
        <v>43586</v>
      </c>
      <c r="B5828" s="18">
        <f>Électricité!O2913</f>
        <v>0.70833333333333337</v>
      </c>
      <c r="C5828" s="17">
        <f>Électricité!P2913</f>
        <v>0</v>
      </c>
      <c r="D5828" s="17">
        <f>Électricité!S2913</f>
        <v>0</v>
      </c>
      <c r="E5828" s="24" t="str">
        <f t="shared" si="185"/>
        <v>05/01/2019 05:00:00 PM</v>
      </c>
      <c r="F5828" s="23" t="str">
        <f t="shared" si="186"/>
        <v>May</v>
      </c>
    </row>
    <row r="5829" spans="1:6" x14ac:dyDescent="0.4">
      <c r="A5829" s="19">
        <f>Électricité!N2914</f>
        <v>43586</v>
      </c>
      <c r="B5829" s="18">
        <f>Électricité!O2914</f>
        <v>0.75000000000000011</v>
      </c>
      <c r="C5829" s="17">
        <f>Électricité!P2914</f>
        <v>0</v>
      </c>
      <c r="D5829" s="17">
        <f>Électricité!S2914</f>
        <v>0</v>
      </c>
      <c r="E5829" s="24" t="str">
        <f t="shared" si="185"/>
        <v>05/01/2019 06:00:00 PM</v>
      </c>
      <c r="F5829" s="23" t="str">
        <f t="shared" si="186"/>
        <v>May</v>
      </c>
    </row>
    <row r="5830" spans="1:6" x14ac:dyDescent="0.4">
      <c r="A5830" s="19">
        <f>Électricité!N2915</f>
        <v>43586</v>
      </c>
      <c r="B5830" s="18">
        <f>Électricité!O2915</f>
        <v>0.79166666666666674</v>
      </c>
      <c r="C5830" s="17">
        <f>Électricité!P2915</f>
        <v>0</v>
      </c>
      <c r="D5830" s="17">
        <f>Électricité!S2915</f>
        <v>0</v>
      </c>
      <c r="E5830" s="24" t="str">
        <f t="shared" si="185"/>
        <v>05/01/2019 07:00:00 PM</v>
      </c>
      <c r="F5830" s="23" t="str">
        <f t="shared" si="186"/>
        <v>May</v>
      </c>
    </row>
    <row r="5831" spans="1:6" x14ac:dyDescent="0.4">
      <c r="A5831" s="19">
        <f>Électricité!N2916</f>
        <v>43586</v>
      </c>
      <c r="B5831" s="18">
        <f>Électricité!O2916</f>
        <v>0.83333333333333337</v>
      </c>
      <c r="C5831" s="17">
        <f>Électricité!P2916</f>
        <v>0</v>
      </c>
      <c r="D5831" s="17">
        <f>Électricité!S2916</f>
        <v>0</v>
      </c>
      <c r="E5831" s="24" t="str">
        <f t="shared" si="185"/>
        <v>05/01/2019 08:00:00 PM</v>
      </c>
      <c r="F5831" s="23" t="str">
        <f t="shared" si="186"/>
        <v>May</v>
      </c>
    </row>
    <row r="5832" spans="1:6" x14ac:dyDescent="0.4">
      <c r="A5832" s="19">
        <f>Électricité!N2917</f>
        <v>43586</v>
      </c>
      <c r="B5832" s="18">
        <f>Électricité!O2917</f>
        <v>0.87500000000000011</v>
      </c>
      <c r="C5832" s="17">
        <f>Électricité!P2917</f>
        <v>0</v>
      </c>
      <c r="D5832" s="17">
        <f>Électricité!S2917</f>
        <v>0</v>
      </c>
      <c r="E5832" s="24" t="str">
        <f t="shared" si="185"/>
        <v>05/01/2019 09:00:00 PM</v>
      </c>
      <c r="F5832" s="23" t="str">
        <f t="shared" si="186"/>
        <v>May</v>
      </c>
    </row>
    <row r="5833" spans="1:6" x14ac:dyDescent="0.4">
      <c r="A5833" s="19">
        <f>Électricité!N2918</f>
        <v>43586</v>
      </c>
      <c r="B5833" s="18">
        <f>Électricité!O2918</f>
        <v>0.91666666666666674</v>
      </c>
      <c r="C5833" s="17">
        <f>Électricité!P2918</f>
        <v>0</v>
      </c>
      <c r="D5833" s="17">
        <f>Électricité!S2918</f>
        <v>0</v>
      </c>
      <c r="E5833" s="24" t="str">
        <f t="shared" si="185"/>
        <v>05/01/2019 10:00:00 PM</v>
      </c>
      <c r="F5833" s="23" t="str">
        <f t="shared" si="186"/>
        <v>May</v>
      </c>
    </row>
    <row r="5834" spans="1:6" x14ac:dyDescent="0.4">
      <c r="A5834" s="19">
        <f>Électricité!N2919</f>
        <v>43586</v>
      </c>
      <c r="B5834" s="18">
        <f>Électricité!O2919</f>
        <v>0.95833333333333337</v>
      </c>
      <c r="C5834" s="17">
        <f>Électricité!P2919</f>
        <v>0</v>
      </c>
      <c r="D5834" s="17">
        <f>Électricité!S2919</f>
        <v>0</v>
      </c>
      <c r="E5834" s="24" t="str">
        <f t="shared" si="185"/>
        <v>05/01/2019 11:00:00 PM</v>
      </c>
      <c r="F5834" s="23" t="str">
        <f t="shared" si="186"/>
        <v>May</v>
      </c>
    </row>
    <row r="5835" spans="1:6" x14ac:dyDescent="0.4">
      <c r="A5835" s="19">
        <f>Électricité!N2920</f>
        <v>43587</v>
      </c>
      <c r="B5835" s="18">
        <f>Électricité!O2920</f>
        <v>3.1225022567582528E-17</v>
      </c>
      <c r="C5835" s="17">
        <f>Électricité!P2920</f>
        <v>0</v>
      </c>
      <c r="D5835" s="17">
        <f>Électricité!S2920</f>
        <v>0</v>
      </c>
      <c r="E5835" s="24" t="str">
        <f t="shared" si="185"/>
        <v>05/02/2019 12:00:00 AM</v>
      </c>
      <c r="F5835" s="23" t="str">
        <f t="shared" si="186"/>
        <v>May</v>
      </c>
    </row>
    <row r="5836" spans="1:6" x14ac:dyDescent="0.4">
      <c r="A5836" s="19">
        <f>Électricité!N2921</f>
        <v>43587</v>
      </c>
      <c r="B5836" s="18">
        <f>Électricité!O2921</f>
        <v>4.1666666666666699E-2</v>
      </c>
      <c r="C5836" s="17">
        <f>Électricité!P2921</f>
        <v>0</v>
      </c>
      <c r="D5836" s="17">
        <f>Électricité!S2921</f>
        <v>0</v>
      </c>
      <c r="E5836" s="24" t="str">
        <f t="shared" si="185"/>
        <v>05/02/2019 01:00:00 AM</v>
      </c>
      <c r="F5836" s="23" t="str">
        <f t="shared" si="186"/>
        <v>May</v>
      </c>
    </row>
    <row r="5837" spans="1:6" x14ac:dyDescent="0.4">
      <c r="A5837" s="19">
        <f>Électricité!N2922</f>
        <v>43587</v>
      </c>
      <c r="B5837" s="18">
        <f>Électricité!O2922</f>
        <v>8.333333333333337E-2</v>
      </c>
      <c r="C5837" s="17">
        <f>Électricité!P2922</f>
        <v>0</v>
      </c>
      <c r="D5837" s="17">
        <f>Électricité!S2922</f>
        <v>0</v>
      </c>
      <c r="E5837" s="24" t="str">
        <f t="shared" si="185"/>
        <v>05/02/2019 02:00:00 AM</v>
      </c>
      <c r="F5837" s="23" t="str">
        <f t="shared" si="186"/>
        <v>May</v>
      </c>
    </row>
    <row r="5838" spans="1:6" x14ac:dyDescent="0.4">
      <c r="A5838" s="19">
        <f>Électricité!N2923</f>
        <v>43587</v>
      </c>
      <c r="B5838" s="18">
        <f>Électricité!O2923</f>
        <v>0.12500000000000006</v>
      </c>
      <c r="C5838" s="17">
        <f>Électricité!P2923</f>
        <v>0</v>
      </c>
      <c r="D5838" s="17">
        <f>Électricité!S2923</f>
        <v>0</v>
      </c>
      <c r="E5838" s="24" t="str">
        <f t="shared" si="185"/>
        <v>05/02/2019 03:00:00 AM</v>
      </c>
      <c r="F5838" s="23" t="str">
        <f t="shared" si="186"/>
        <v>May</v>
      </c>
    </row>
    <row r="5839" spans="1:6" x14ac:dyDescent="0.4">
      <c r="A5839" s="19">
        <f>Électricité!N2924</f>
        <v>43587</v>
      </c>
      <c r="B5839" s="18">
        <f>Électricité!O2924</f>
        <v>0.16666666666666669</v>
      </c>
      <c r="C5839" s="17">
        <f>Électricité!P2924</f>
        <v>0</v>
      </c>
      <c r="D5839" s="17">
        <f>Électricité!S2924</f>
        <v>0</v>
      </c>
      <c r="E5839" s="24" t="str">
        <f t="shared" si="185"/>
        <v>05/02/2019 04:00:00 AM</v>
      </c>
      <c r="F5839" s="23" t="str">
        <f t="shared" si="186"/>
        <v>May</v>
      </c>
    </row>
    <row r="5840" spans="1:6" x14ac:dyDescent="0.4">
      <c r="A5840" s="19">
        <f>Électricité!N2925</f>
        <v>43587</v>
      </c>
      <c r="B5840" s="18">
        <f>Électricité!O2925</f>
        <v>0.20833333333333337</v>
      </c>
      <c r="C5840" s="17">
        <f>Électricité!P2925</f>
        <v>0</v>
      </c>
      <c r="D5840" s="17">
        <f>Électricité!S2925</f>
        <v>0</v>
      </c>
      <c r="E5840" s="24" t="str">
        <f t="shared" si="185"/>
        <v>05/02/2019 05:00:00 AM</v>
      </c>
      <c r="F5840" s="23" t="str">
        <f t="shared" si="186"/>
        <v>May</v>
      </c>
    </row>
    <row r="5841" spans="1:6" x14ac:dyDescent="0.4">
      <c r="A5841" s="19">
        <f>Électricité!N2926</f>
        <v>43587</v>
      </c>
      <c r="B5841" s="18">
        <f>Électricité!O2926</f>
        <v>0.25</v>
      </c>
      <c r="C5841" s="17">
        <f>Électricité!P2926</f>
        <v>0</v>
      </c>
      <c r="D5841" s="17">
        <f>Électricité!S2926</f>
        <v>0</v>
      </c>
      <c r="E5841" s="24" t="str">
        <f t="shared" si="185"/>
        <v>05/02/2019 06:00:00 AM</v>
      </c>
      <c r="F5841" s="23" t="str">
        <f t="shared" si="186"/>
        <v>May</v>
      </c>
    </row>
    <row r="5842" spans="1:6" x14ac:dyDescent="0.4">
      <c r="A5842" s="19">
        <f>Électricité!N2927</f>
        <v>43587</v>
      </c>
      <c r="B5842" s="18">
        <f>Électricité!O2927</f>
        <v>0.29166666666666669</v>
      </c>
      <c r="C5842" s="17">
        <f>Électricité!P2927</f>
        <v>0</v>
      </c>
      <c r="D5842" s="17">
        <f>Électricité!S2927</f>
        <v>0</v>
      </c>
      <c r="E5842" s="24" t="str">
        <f t="shared" si="185"/>
        <v>05/02/2019 07:00:00 AM</v>
      </c>
      <c r="F5842" s="23" t="str">
        <f t="shared" si="186"/>
        <v>May</v>
      </c>
    </row>
    <row r="5843" spans="1:6" x14ac:dyDescent="0.4">
      <c r="A5843" s="19">
        <f>Électricité!N2928</f>
        <v>43587</v>
      </c>
      <c r="B5843" s="18">
        <f>Électricité!O2928</f>
        <v>0.33333333333333337</v>
      </c>
      <c r="C5843" s="17">
        <f>Électricité!P2928</f>
        <v>0</v>
      </c>
      <c r="D5843" s="17">
        <f>Électricité!S2928</f>
        <v>0</v>
      </c>
      <c r="E5843" s="24" t="str">
        <f t="shared" si="185"/>
        <v>05/02/2019 08:00:00 AM</v>
      </c>
      <c r="F5843" s="23" t="str">
        <f t="shared" si="186"/>
        <v>May</v>
      </c>
    </row>
    <row r="5844" spans="1:6" x14ac:dyDescent="0.4">
      <c r="A5844" s="19">
        <f>Électricité!N2929</f>
        <v>43587</v>
      </c>
      <c r="B5844" s="18">
        <f>Électricité!O2929</f>
        <v>0.375</v>
      </c>
      <c r="C5844" s="17">
        <f>Électricité!P2929</f>
        <v>0</v>
      </c>
      <c r="D5844" s="17">
        <f>Électricité!S2929</f>
        <v>0</v>
      </c>
      <c r="E5844" s="24" t="str">
        <f t="shared" si="185"/>
        <v>05/02/2019 09:00:00 AM</v>
      </c>
      <c r="F5844" s="23" t="str">
        <f t="shared" si="186"/>
        <v>May</v>
      </c>
    </row>
    <row r="5845" spans="1:6" x14ac:dyDescent="0.4">
      <c r="A5845" s="19">
        <f>Électricité!N2930</f>
        <v>43587</v>
      </c>
      <c r="B5845" s="18">
        <f>Électricité!O2930</f>
        <v>0.41666666666666669</v>
      </c>
      <c r="C5845" s="17">
        <f>Électricité!P2930</f>
        <v>0</v>
      </c>
      <c r="D5845" s="17">
        <f>Électricité!S2930</f>
        <v>0</v>
      </c>
      <c r="E5845" s="24" t="str">
        <f t="shared" si="185"/>
        <v>05/02/2019 10:00:00 AM</v>
      </c>
      <c r="F5845" s="23" t="str">
        <f t="shared" si="186"/>
        <v>May</v>
      </c>
    </row>
    <row r="5846" spans="1:6" x14ac:dyDescent="0.4">
      <c r="A5846" s="19">
        <f>Électricité!N2931</f>
        <v>43587</v>
      </c>
      <c r="B5846" s="18">
        <f>Électricité!O2931</f>
        <v>0.45833333333333337</v>
      </c>
      <c r="C5846" s="17">
        <f>Électricité!P2931</f>
        <v>0</v>
      </c>
      <c r="D5846" s="17">
        <f>Électricité!S2931</f>
        <v>0</v>
      </c>
      <c r="E5846" s="24" t="str">
        <f t="shared" si="185"/>
        <v>05/02/2019 11:00:00 AM</v>
      </c>
      <c r="F5846" s="23" t="str">
        <f t="shared" si="186"/>
        <v>May</v>
      </c>
    </row>
    <row r="5847" spans="1:6" x14ac:dyDescent="0.4">
      <c r="A5847" s="19">
        <f>Électricité!N2932</f>
        <v>43587</v>
      </c>
      <c r="B5847" s="18">
        <f>Électricité!O2932</f>
        <v>0.50000000000000011</v>
      </c>
      <c r="C5847" s="17">
        <f>Électricité!P2932</f>
        <v>0</v>
      </c>
      <c r="D5847" s="17">
        <f>Électricité!S2932</f>
        <v>0</v>
      </c>
      <c r="E5847" s="24" t="str">
        <f t="shared" si="185"/>
        <v>05/02/2019 12:00:00 PM</v>
      </c>
      <c r="F5847" s="23" t="str">
        <f t="shared" si="186"/>
        <v>May</v>
      </c>
    </row>
    <row r="5848" spans="1:6" x14ac:dyDescent="0.4">
      <c r="A5848" s="19">
        <f>Électricité!N2933</f>
        <v>43587</v>
      </c>
      <c r="B5848" s="18">
        <f>Électricité!O2933</f>
        <v>0.54166666666666674</v>
      </c>
      <c r="C5848" s="17">
        <f>Électricité!P2933</f>
        <v>0</v>
      </c>
      <c r="D5848" s="17">
        <f>Électricité!S2933</f>
        <v>0</v>
      </c>
      <c r="E5848" s="24" t="str">
        <f t="shared" si="185"/>
        <v>05/02/2019 01:00:00 PM</v>
      </c>
      <c r="F5848" s="23" t="str">
        <f t="shared" si="186"/>
        <v>May</v>
      </c>
    </row>
    <row r="5849" spans="1:6" x14ac:dyDescent="0.4">
      <c r="A5849" s="19">
        <f>Électricité!N2934</f>
        <v>43587</v>
      </c>
      <c r="B5849" s="18">
        <f>Électricité!O2934</f>
        <v>0.58333333333333337</v>
      </c>
      <c r="C5849" s="17">
        <f>Électricité!P2934</f>
        <v>0</v>
      </c>
      <c r="D5849" s="17">
        <f>Électricité!S2934</f>
        <v>0</v>
      </c>
      <c r="E5849" s="24" t="str">
        <f t="shared" si="185"/>
        <v>05/02/2019 02:00:00 PM</v>
      </c>
      <c r="F5849" s="23" t="str">
        <f t="shared" si="186"/>
        <v>May</v>
      </c>
    </row>
    <row r="5850" spans="1:6" x14ac:dyDescent="0.4">
      <c r="A5850" s="19">
        <f>Électricité!N2935</f>
        <v>43587</v>
      </c>
      <c r="B5850" s="18">
        <f>Électricité!O2935</f>
        <v>0.62500000000000011</v>
      </c>
      <c r="C5850" s="17">
        <f>Électricité!P2935</f>
        <v>0</v>
      </c>
      <c r="D5850" s="17">
        <f>Électricité!S2935</f>
        <v>0</v>
      </c>
      <c r="E5850" s="24" t="str">
        <f t="shared" si="185"/>
        <v>05/02/2019 03:00:00 PM</v>
      </c>
      <c r="F5850" s="23" t="str">
        <f t="shared" si="186"/>
        <v>May</v>
      </c>
    </row>
    <row r="5851" spans="1:6" x14ac:dyDescent="0.4">
      <c r="A5851" s="19">
        <f>Électricité!N2936</f>
        <v>43587</v>
      </c>
      <c r="B5851" s="18">
        <f>Électricité!O2936</f>
        <v>0.66666666666666674</v>
      </c>
      <c r="C5851" s="17">
        <f>Électricité!P2936</f>
        <v>0</v>
      </c>
      <c r="D5851" s="17">
        <f>Électricité!S2936</f>
        <v>0</v>
      </c>
      <c r="E5851" s="24" t="str">
        <f t="shared" si="185"/>
        <v>05/02/2019 04:00:00 PM</v>
      </c>
      <c r="F5851" s="23" t="str">
        <f t="shared" si="186"/>
        <v>May</v>
      </c>
    </row>
    <row r="5852" spans="1:6" x14ac:dyDescent="0.4">
      <c r="A5852" s="19">
        <f>Électricité!N2937</f>
        <v>43587</v>
      </c>
      <c r="B5852" s="18">
        <f>Électricité!O2937</f>
        <v>0.70833333333333337</v>
      </c>
      <c r="C5852" s="17">
        <f>Électricité!P2937</f>
        <v>0</v>
      </c>
      <c r="D5852" s="17">
        <f>Électricité!S2937</f>
        <v>0</v>
      </c>
      <c r="E5852" s="24" t="str">
        <f t="shared" si="185"/>
        <v>05/02/2019 05:00:00 PM</v>
      </c>
      <c r="F5852" s="23" t="str">
        <f t="shared" si="186"/>
        <v>May</v>
      </c>
    </row>
    <row r="5853" spans="1:6" x14ac:dyDescent="0.4">
      <c r="A5853" s="19">
        <f>Électricité!N2938</f>
        <v>43587</v>
      </c>
      <c r="B5853" s="18">
        <f>Électricité!O2938</f>
        <v>0.75000000000000011</v>
      </c>
      <c r="C5853" s="17">
        <f>Électricité!P2938</f>
        <v>0</v>
      </c>
      <c r="D5853" s="17">
        <f>Électricité!S2938</f>
        <v>0</v>
      </c>
      <c r="E5853" s="24" t="str">
        <f t="shared" si="185"/>
        <v>05/02/2019 06:00:00 PM</v>
      </c>
      <c r="F5853" s="23" t="str">
        <f t="shared" si="186"/>
        <v>May</v>
      </c>
    </row>
    <row r="5854" spans="1:6" x14ac:dyDescent="0.4">
      <c r="A5854" s="19">
        <f>Électricité!N2939</f>
        <v>43587</v>
      </c>
      <c r="B5854" s="18">
        <f>Électricité!O2939</f>
        <v>0.79166666666666674</v>
      </c>
      <c r="C5854" s="17">
        <f>Électricité!P2939</f>
        <v>0</v>
      </c>
      <c r="D5854" s="17">
        <f>Électricité!S2939</f>
        <v>0</v>
      </c>
      <c r="E5854" s="24" t="str">
        <f t="shared" si="185"/>
        <v>05/02/2019 07:00:00 PM</v>
      </c>
      <c r="F5854" s="23" t="str">
        <f t="shared" si="186"/>
        <v>May</v>
      </c>
    </row>
    <row r="5855" spans="1:6" x14ac:dyDescent="0.4">
      <c r="A5855" s="19">
        <f>Électricité!N2940</f>
        <v>43587</v>
      </c>
      <c r="B5855" s="18">
        <f>Électricité!O2940</f>
        <v>0.83333333333333337</v>
      </c>
      <c r="C5855" s="17">
        <f>Électricité!P2940</f>
        <v>0</v>
      </c>
      <c r="D5855" s="17">
        <f>Électricité!S2940</f>
        <v>0</v>
      </c>
      <c r="E5855" s="24" t="str">
        <f t="shared" si="185"/>
        <v>05/02/2019 08:00:00 PM</v>
      </c>
      <c r="F5855" s="23" t="str">
        <f t="shared" si="186"/>
        <v>May</v>
      </c>
    </row>
    <row r="5856" spans="1:6" x14ac:dyDescent="0.4">
      <c r="A5856" s="19">
        <f>Électricité!N2941</f>
        <v>43587</v>
      </c>
      <c r="B5856" s="18">
        <f>Électricité!O2941</f>
        <v>0.87500000000000011</v>
      </c>
      <c r="C5856" s="17">
        <f>Électricité!P2941</f>
        <v>0</v>
      </c>
      <c r="D5856" s="17">
        <f>Électricité!S2941</f>
        <v>0</v>
      </c>
      <c r="E5856" s="24" t="str">
        <f t="shared" si="185"/>
        <v>05/02/2019 09:00:00 PM</v>
      </c>
      <c r="F5856" s="23" t="str">
        <f t="shared" si="186"/>
        <v>May</v>
      </c>
    </row>
    <row r="5857" spans="1:6" x14ac:dyDescent="0.4">
      <c r="A5857" s="19">
        <f>Électricité!N2942</f>
        <v>43587</v>
      </c>
      <c r="B5857" s="18">
        <f>Électricité!O2942</f>
        <v>0.91666666666666674</v>
      </c>
      <c r="C5857" s="17">
        <f>Électricité!P2942</f>
        <v>0</v>
      </c>
      <c r="D5857" s="17">
        <f>Électricité!S2942</f>
        <v>0</v>
      </c>
      <c r="E5857" s="24" t="str">
        <f t="shared" si="185"/>
        <v>05/02/2019 10:00:00 PM</v>
      </c>
      <c r="F5857" s="23" t="str">
        <f t="shared" si="186"/>
        <v>May</v>
      </c>
    </row>
    <row r="5858" spans="1:6" x14ac:dyDescent="0.4">
      <c r="A5858" s="19">
        <f>Électricité!N2943</f>
        <v>43587</v>
      </c>
      <c r="B5858" s="18">
        <f>Électricité!O2943</f>
        <v>0.95833333333333337</v>
      </c>
      <c r="C5858" s="17">
        <f>Électricité!P2943</f>
        <v>0</v>
      </c>
      <c r="D5858" s="17">
        <f>Électricité!S2943</f>
        <v>0</v>
      </c>
      <c r="E5858" s="24" t="str">
        <f t="shared" si="185"/>
        <v>05/02/2019 11:00:00 PM</v>
      </c>
      <c r="F5858" s="23" t="str">
        <f t="shared" si="186"/>
        <v>May</v>
      </c>
    </row>
    <row r="5859" spans="1:6" x14ac:dyDescent="0.4">
      <c r="A5859" s="19">
        <f>Électricité!N2944</f>
        <v>43588</v>
      </c>
      <c r="B5859" s="18">
        <f>Électricité!O2944</f>
        <v>3.1225022567582528E-17</v>
      </c>
      <c r="C5859" s="17">
        <f>Électricité!P2944</f>
        <v>0</v>
      </c>
      <c r="D5859" s="17">
        <f>Électricité!S2944</f>
        <v>0</v>
      </c>
      <c r="E5859" s="24" t="str">
        <f t="shared" si="185"/>
        <v>05/03/2019 12:00:00 AM</v>
      </c>
      <c r="F5859" s="23" t="str">
        <f t="shared" si="186"/>
        <v>May</v>
      </c>
    </row>
    <row r="5860" spans="1:6" x14ac:dyDescent="0.4">
      <c r="A5860" s="19">
        <f>Électricité!N2945</f>
        <v>43588</v>
      </c>
      <c r="B5860" s="18">
        <f>Électricité!O2945</f>
        <v>4.1666666666666699E-2</v>
      </c>
      <c r="C5860" s="17">
        <f>Électricité!P2945</f>
        <v>0</v>
      </c>
      <c r="D5860" s="17">
        <f>Électricité!S2945</f>
        <v>0</v>
      </c>
      <c r="E5860" s="24" t="str">
        <f t="shared" ref="E5860:E5923" si="187">CONCATENATE(TEXT(A5860,"mm/dd/yyyy")," ",TEXT(B5860,"hh:mm:ss AM/PM"))</f>
        <v>05/03/2019 01:00:00 AM</v>
      </c>
      <c r="F5860" s="23" t="str">
        <f t="shared" si="186"/>
        <v>May</v>
      </c>
    </row>
    <row r="5861" spans="1:6" x14ac:dyDescent="0.4">
      <c r="A5861" s="19">
        <f>Électricité!N2946</f>
        <v>43588</v>
      </c>
      <c r="B5861" s="18">
        <f>Électricité!O2946</f>
        <v>8.333333333333337E-2</v>
      </c>
      <c r="C5861" s="17">
        <f>Électricité!P2946</f>
        <v>0</v>
      </c>
      <c r="D5861" s="17">
        <f>Électricité!S2946</f>
        <v>0</v>
      </c>
      <c r="E5861" s="24" t="str">
        <f t="shared" si="187"/>
        <v>05/03/2019 02:00:00 AM</v>
      </c>
      <c r="F5861" s="23" t="str">
        <f t="shared" si="186"/>
        <v>May</v>
      </c>
    </row>
    <row r="5862" spans="1:6" x14ac:dyDescent="0.4">
      <c r="A5862" s="19">
        <f>Électricité!N2947</f>
        <v>43588</v>
      </c>
      <c r="B5862" s="18">
        <f>Électricité!O2947</f>
        <v>0.12500000000000006</v>
      </c>
      <c r="C5862" s="17">
        <f>Électricité!P2947</f>
        <v>0</v>
      </c>
      <c r="D5862" s="17">
        <f>Électricité!S2947</f>
        <v>0</v>
      </c>
      <c r="E5862" s="24" t="str">
        <f t="shared" si="187"/>
        <v>05/03/2019 03:00:00 AM</v>
      </c>
      <c r="F5862" s="23" t="str">
        <f t="shared" si="186"/>
        <v>May</v>
      </c>
    </row>
    <row r="5863" spans="1:6" x14ac:dyDescent="0.4">
      <c r="A5863" s="19">
        <f>Électricité!N2948</f>
        <v>43588</v>
      </c>
      <c r="B5863" s="18">
        <f>Électricité!O2948</f>
        <v>0.16666666666666669</v>
      </c>
      <c r="C5863" s="17">
        <f>Électricité!P2948</f>
        <v>0</v>
      </c>
      <c r="D5863" s="17">
        <f>Électricité!S2948</f>
        <v>0</v>
      </c>
      <c r="E5863" s="24" t="str">
        <f t="shared" si="187"/>
        <v>05/03/2019 04:00:00 AM</v>
      </c>
      <c r="F5863" s="23" t="str">
        <f t="shared" si="186"/>
        <v>May</v>
      </c>
    </row>
    <row r="5864" spans="1:6" x14ac:dyDescent="0.4">
      <c r="A5864" s="19">
        <f>Électricité!N2949</f>
        <v>43588</v>
      </c>
      <c r="B5864" s="18">
        <f>Électricité!O2949</f>
        <v>0.20833333333333337</v>
      </c>
      <c r="C5864" s="17">
        <f>Électricité!P2949</f>
        <v>0</v>
      </c>
      <c r="D5864" s="17">
        <f>Électricité!S2949</f>
        <v>0</v>
      </c>
      <c r="E5864" s="24" t="str">
        <f t="shared" si="187"/>
        <v>05/03/2019 05:00:00 AM</v>
      </c>
      <c r="F5864" s="23" t="str">
        <f t="shared" si="186"/>
        <v>May</v>
      </c>
    </row>
    <row r="5865" spans="1:6" x14ac:dyDescent="0.4">
      <c r="A5865" s="19">
        <f>Électricité!N2950</f>
        <v>43588</v>
      </c>
      <c r="B5865" s="18">
        <f>Électricité!O2950</f>
        <v>0.25</v>
      </c>
      <c r="C5865" s="17">
        <f>Électricité!P2950</f>
        <v>0</v>
      </c>
      <c r="D5865" s="17">
        <f>Électricité!S2950</f>
        <v>0</v>
      </c>
      <c r="E5865" s="24" t="str">
        <f t="shared" si="187"/>
        <v>05/03/2019 06:00:00 AM</v>
      </c>
      <c r="F5865" s="23" t="str">
        <f t="shared" si="186"/>
        <v>May</v>
      </c>
    </row>
    <row r="5866" spans="1:6" x14ac:dyDescent="0.4">
      <c r="A5866" s="19">
        <f>Électricité!N2951</f>
        <v>43588</v>
      </c>
      <c r="B5866" s="18">
        <f>Électricité!O2951</f>
        <v>0.29166666666666669</v>
      </c>
      <c r="C5866" s="17">
        <f>Électricité!P2951</f>
        <v>0</v>
      </c>
      <c r="D5866" s="17">
        <f>Électricité!S2951</f>
        <v>0</v>
      </c>
      <c r="E5866" s="24" t="str">
        <f t="shared" si="187"/>
        <v>05/03/2019 07:00:00 AM</v>
      </c>
      <c r="F5866" s="23" t="str">
        <f t="shared" si="186"/>
        <v>May</v>
      </c>
    </row>
    <row r="5867" spans="1:6" x14ac:dyDescent="0.4">
      <c r="A5867" s="19">
        <f>Électricité!N2952</f>
        <v>43588</v>
      </c>
      <c r="B5867" s="18">
        <f>Électricité!O2952</f>
        <v>0.33333333333333337</v>
      </c>
      <c r="C5867" s="17">
        <f>Électricité!P2952</f>
        <v>0</v>
      </c>
      <c r="D5867" s="17">
        <f>Électricité!S2952</f>
        <v>0</v>
      </c>
      <c r="E5867" s="24" t="str">
        <f t="shared" si="187"/>
        <v>05/03/2019 08:00:00 AM</v>
      </c>
      <c r="F5867" s="23" t="str">
        <f t="shared" si="186"/>
        <v>May</v>
      </c>
    </row>
    <row r="5868" spans="1:6" x14ac:dyDescent="0.4">
      <c r="A5868" s="19">
        <f>Électricité!N2953</f>
        <v>43588</v>
      </c>
      <c r="B5868" s="18">
        <f>Électricité!O2953</f>
        <v>0.375</v>
      </c>
      <c r="C5868" s="17">
        <f>Électricité!P2953</f>
        <v>0</v>
      </c>
      <c r="D5868" s="17">
        <f>Électricité!S2953</f>
        <v>0</v>
      </c>
      <c r="E5868" s="24" t="str">
        <f t="shared" si="187"/>
        <v>05/03/2019 09:00:00 AM</v>
      </c>
      <c r="F5868" s="23" t="str">
        <f t="shared" si="186"/>
        <v>May</v>
      </c>
    </row>
    <row r="5869" spans="1:6" x14ac:dyDescent="0.4">
      <c r="A5869" s="19">
        <f>Électricité!N2954</f>
        <v>43588</v>
      </c>
      <c r="B5869" s="18">
        <f>Électricité!O2954</f>
        <v>0.41666666666666669</v>
      </c>
      <c r="C5869" s="17">
        <f>Électricité!P2954</f>
        <v>0</v>
      </c>
      <c r="D5869" s="17">
        <f>Électricité!S2954</f>
        <v>0</v>
      </c>
      <c r="E5869" s="24" t="str">
        <f t="shared" si="187"/>
        <v>05/03/2019 10:00:00 AM</v>
      </c>
      <c r="F5869" s="23" t="str">
        <f t="shared" si="186"/>
        <v>May</v>
      </c>
    </row>
    <row r="5870" spans="1:6" x14ac:dyDescent="0.4">
      <c r="A5870" s="19">
        <f>Électricité!N2955</f>
        <v>43588</v>
      </c>
      <c r="B5870" s="18">
        <f>Électricité!O2955</f>
        <v>0.45833333333333337</v>
      </c>
      <c r="C5870" s="17">
        <f>Électricité!P2955</f>
        <v>0</v>
      </c>
      <c r="D5870" s="17">
        <f>Électricité!S2955</f>
        <v>0</v>
      </c>
      <c r="E5870" s="24" t="str">
        <f t="shared" si="187"/>
        <v>05/03/2019 11:00:00 AM</v>
      </c>
      <c r="F5870" s="23" t="str">
        <f t="shared" si="186"/>
        <v>May</v>
      </c>
    </row>
    <row r="5871" spans="1:6" x14ac:dyDescent="0.4">
      <c r="A5871" s="19">
        <f>Électricité!N2956</f>
        <v>43588</v>
      </c>
      <c r="B5871" s="18">
        <f>Électricité!O2956</f>
        <v>0.50000000000000011</v>
      </c>
      <c r="C5871" s="17">
        <f>Électricité!P2956</f>
        <v>0</v>
      </c>
      <c r="D5871" s="17">
        <f>Électricité!S2956</f>
        <v>0</v>
      </c>
      <c r="E5871" s="24" t="str">
        <f t="shared" si="187"/>
        <v>05/03/2019 12:00:00 PM</v>
      </c>
      <c r="F5871" s="23" t="str">
        <f t="shared" si="186"/>
        <v>May</v>
      </c>
    </row>
    <row r="5872" spans="1:6" x14ac:dyDescent="0.4">
      <c r="A5872" s="19">
        <f>Électricité!N2957</f>
        <v>43588</v>
      </c>
      <c r="B5872" s="18">
        <f>Électricité!O2957</f>
        <v>0.54166666666666674</v>
      </c>
      <c r="C5872" s="17">
        <f>Électricité!P2957</f>
        <v>0</v>
      </c>
      <c r="D5872" s="17">
        <f>Électricité!S2957</f>
        <v>0</v>
      </c>
      <c r="E5872" s="24" t="str">
        <f t="shared" si="187"/>
        <v>05/03/2019 01:00:00 PM</v>
      </c>
      <c r="F5872" s="23" t="str">
        <f t="shared" si="186"/>
        <v>May</v>
      </c>
    </row>
    <row r="5873" spans="1:6" x14ac:dyDescent="0.4">
      <c r="A5873" s="19">
        <f>Électricité!N2958</f>
        <v>43588</v>
      </c>
      <c r="B5873" s="18">
        <f>Électricité!O2958</f>
        <v>0.58333333333333337</v>
      </c>
      <c r="C5873" s="17">
        <f>Électricité!P2958</f>
        <v>0</v>
      </c>
      <c r="D5873" s="17">
        <f>Électricité!S2958</f>
        <v>0</v>
      </c>
      <c r="E5873" s="24" t="str">
        <f t="shared" si="187"/>
        <v>05/03/2019 02:00:00 PM</v>
      </c>
      <c r="F5873" s="23" t="str">
        <f t="shared" si="186"/>
        <v>May</v>
      </c>
    </row>
    <row r="5874" spans="1:6" x14ac:dyDescent="0.4">
      <c r="A5874" s="19">
        <f>Électricité!N2959</f>
        <v>43588</v>
      </c>
      <c r="B5874" s="18">
        <f>Électricité!O2959</f>
        <v>0.62500000000000011</v>
      </c>
      <c r="C5874" s="17">
        <f>Électricité!P2959</f>
        <v>0</v>
      </c>
      <c r="D5874" s="17">
        <f>Électricité!S2959</f>
        <v>0</v>
      </c>
      <c r="E5874" s="24" t="str">
        <f t="shared" si="187"/>
        <v>05/03/2019 03:00:00 PM</v>
      </c>
      <c r="F5874" s="23" t="str">
        <f t="shared" si="186"/>
        <v>May</v>
      </c>
    </row>
    <row r="5875" spans="1:6" x14ac:dyDescent="0.4">
      <c r="A5875" s="19">
        <f>Électricité!N2960</f>
        <v>43588</v>
      </c>
      <c r="B5875" s="18">
        <f>Électricité!O2960</f>
        <v>0.66666666666666674</v>
      </c>
      <c r="C5875" s="17">
        <f>Électricité!P2960</f>
        <v>0</v>
      </c>
      <c r="D5875" s="17">
        <f>Électricité!S2960</f>
        <v>0</v>
      </c>
      <c r="E5875" s="24" t="str">
        <f t="shared" si="187"/>
        <v>05/03/2019 04:00:00 PM</v>
      </c>
      <c r="F5875" s="23" t="str">
        <f t="shared" si="186"/>
        <v>May</v>
      </c>
    </row>
    <row r="5876" spans="1:6" x14ac:dyDescent="0.4">
      <c r="A5876" s="19">
        <f>Électricité!N2961</f>
        <v>43588</v>
      </c>
      <c r="B5876" s="18">
        <f>Électricité!O2961</f>
        <v>0.70833333333333337</v>
      </c>
      <c r="C5876" s="17">
        <f>Électricité!P2961</f>
        <v>0</v>
      </c>
      <c r="D5876" s="17">
        <f>Électricité!S2961</f>
        <v>0</v>
      </c>
      <c r="E5876" s="24" t="str">
        <f t="shared" si="187"/>
        <v>05/03/2019 05:00:00 PM</v>
      </c>
      <c r="F5876" s="23" t="str">
        <f t="shared" si="186"/>
        <v>May</v>
      </c>
    </row>
    <row r="5877" spans="1:6" x14ac:dyDescent="0.4">
      <c r="A5877" s="19">
        <f>Électricité!N2962</f>
        <v>43588</v>
      </c>
      <c r="B5877" s="18">
        <f>Électricité!O2962</f>
        <v>0.75000000000000011</v>
      </c>
      <c r="C5877" s="17">
        <f>Électricité!P2962</f>
        <v>0</v>
      </c>
      <c r="D5877" s="17">
        <f>Électricité!S2962</f>
        <v>0</v>
      </c>
      <c r="E5877" s="24" t="str">
        <f t="shared" si="187"/>
        <v>05/03/2019 06:00:00 PM</v>
      </c>
      <c r="F5877" s="23" t="str">
        <f t="shared" si="186"/>
        <v>May</v>
      </c>
    </row>
    <row r="5878" spans="1:6" x14ac:dyDescent="0.4">
      <c r="A5878" s="19">
        <f>Électricité!N2963</f>
        <v>43588</v>
      </c>
      <c r="B5878" s="18">
        <f>Électricité!O2963</f>
        <v>0.79166666666666674</v>
      </c>
      <c r="C5878" s="17">
        <f>Électricité!P2963</f>
        <v>0</v>
      </c>
      <c r="D5878" s="17">
        <f>Électricité!S2963</f>
        <v>0</v>
      </c>
      <c r="E5878" s="24" t="str">
        <f t="shared" si="187"/>
        <v>05/03/2019 07:00:00 PM</v>
      </c>
      <c r="F5878" s="23" t="str">
        <f t="shared" si="186"/>
        <v>May</v>
      </c>
    </row>
    <row r="5879" spans="1:6" x14ac:dyDescent="0.4">
      <c r="A5879" s="19">
        <f>Électricité!N2964</f>
        <v>43588</v>
      </c>
      <c r="B5879" s="18">
        <f>Électricité!O2964</f>
        <v>0.83333333333333337</v>
      </c>
      <c r="C5879" s="17">
        <f>Électricité!P2964</f>
        <v>0</v>
      </c>
      <c r="D5879" s="17">
        <f>Électricité!S2964</f>
        <v>0</v>
      </c>
      <c r="E5879" s="24" t="str">
        <f t="shared" si="187"/>
        <v>05/03/2019 08:00:00 PM</v>
      </c>
      <c r="F5879" s="23" t="str">
        <f t="shared" si="186"/>
        <v>May</v>
      </c>
    </row>
    <row r="5880" spans="1:6" x14ac:dyDescent="0.4">
      <c r="A5880" s="19">
        <f>Électricité!N2965</f>
        <v>43588</v>
      </c>
      <c r="B5880" s="18">
        <f>Électricité!O2965</f>
        <v>0.87500000000000011</v>
      </c>
      <c r="C5880" s="17">
        <f>Électricité!P2965</f>
        <v>0</v>
      </c>
      <c r="D5880" s="17">
        <f>Électricité!S2965</f>
        <v>0</v>
      </c>
      <c r="E5880" s="24" t="str">
        <f t="shared" si="187"/>
        <v>05/03/2019 09:00:00 PM</v>
      </c>
      <c r="F5880" s="23" t="str">
        <f t="shared" si="186"/>
        <v>May</v>
      </c>
    </row>
    <row r="5881" spans="1:6" x14ac:dyDescent="0.4">
      <c r="A5881" s="19">
        <f>Électricité!N2966</f>
        <v>43588</v>
      </c>
      <c r="B5881" s="18">
        <f>Électricité!O2966</f>
        <v>0.91666666666666674</v>
      </c>
      <c r="C5881" s="17">
        <f>Électricité!P2966</f>
        <v>0</v>
      </c>
      <c r="D5881" s="17">
        <f>Électricité!S2966</f>
        <v>0</v>
      </c>
      <c r="E5881" s="24" t="str">
        <f t="shared" si="187"/>
        <v>05/03/2019 10:00:00 PM</v>
      </c>
      <c r="F5881" s="23" t="str">
        <f t="shared" si="186"/>
        <v>May</v>
      </c>
    </row>
    <row r="5882" spans="1:6" x14ac:dyDescent="0.4">
      <c r="A5882" s="19">
        <f>Électricité!N2967</f>
        <v>43588</v>
      </c>
      <c r="B5882" s="18">
        <f>Électricité!O2967</f>
        <v>0.95833333333333337</v>
      </c>
      <c r="C5882" s="17">
        <f>Électricité!P2967</f>
        <v>0</v>
      </c>
      <c r="D5882" s="17">
        <f>Électricité!S2967</f>
        <v>0</v>
      </c>
      <c r="E5882" s="24" t="str">
        <f t="shared" si="187"/>
        <v>05/03/2019 11:00:00 PM</v>
      </c>
      <c r="F5882" s="23" t="str">
        <f t="shared" si="186"/>
        <v>May</v>
      </c>
    </row>
    <row r="5883" spans="1:6" x14ac:dyDescent="0.4">
      <c r="A5883" s="19">
        <f>Électricité!N2968</f>
        <v>43589</v>
      </c>
      <c r="B5883" s="18">
        <f>Électricité!O2968</f>
        <v>3.1225022567582528E-17</v>
      </c>
      <c r="C5883" s="17">
        <f>Électricité!P2968</f>
        <v>0</v>
      </c>
      <c r="D5883" s="17">
        <f>Électricité!S2968</f>
        <v>0</v>
      </c>
      <c r="E5883" s="24" t="str">
        <f t="shared" si="187"/>
        <v>05/04/2019 12:00:00 AM</v>
      </c>
      <c r="F5883" s="23" t="str">
        <f t="shared" si="186"/>
        <v>May</v>
      </c>
    </row>
    <row r="5884" spans="1:6" x14ac:dyDescent="0.4">
      <c r="A5884" s="19">
        <f>Électricité!N2969</f>
        <v>43589</v>
      </c>
      <c r="B5884" s="18">
        <f>Électricité!O2969</f>
        <v>4.1666666666666699E-2</v>
      </c>
      <c r="C5884" s="17">
        <f>Électricité!P2969</f>
        <v>0</v>
      </c>
      <c r="D5884" s="17">
        <f>Électricité!S2969</f>
        <v>0</v>
      </c>
      <c r="E5884" s="24" t="str">
        <f t="shared" si="187"/>
        <v>05/04/2019 01:00:00 AM</v>
      </c>
      <c r="F5884" s="23" t="str">
        <f t="shared" si="186"/>
        <v>May</v>
      </c>
    </row>
    <row r="5885" spans="1:6" x14ac:dyDescent="0.4">
      <c r="A5885" s="19">
        <f>Électricité!N2970</f>
        <v>43589</v>
      </c>
      <c r="B5885" s="18">
        <f>Électricité!O2970</f>
        <v>8.333333333333337E-2</v>
      </c>
      <c r="C5885" s="17">
        <f>Électricité!P2970</f>
        <v>0</v>
      </c>
      <c r="D5885" s="17">
        <f>Électricité!S2970</f>
        <v>0</v>
      </c>
      <c r="E5885" s="24" t="str">
        <f t="shared" si="187"/>
        <v>05/04/2019 02:00:00 AM</v>
      </c>
      <c r="F5885" s="23" t="str">
        <f t="shared" si="186"/>
        <v>May</v>
      </c>
    </row>
    <row r="5886" spans="1:6" x14ac:dyDescent="0.4">
      <c r="A5886" s="19">
        <f>Électricité!N2971</f>
        <v>43589</v>
      </c>
      <c r="B5886" s="18">
        <f>Électricité!O2971</f>
        <v>0.12500000000000006</v>
      </c>
      <c r="C5886" s="17">
        <f>Électricité!P2971</f>
        <v>0</v>
      </c>
      <c r="D5886" s="17">
        <f>Électricité!S2971</f>
        <v>0</v>
      </c>
      <c r="E5886" s="24" t="str">
        <f t="shared" si="187"/>
        <v>05/04/2019 03:00:00 AM</v>
      </c>
      <c r="F5886" s="23" t="str">
        <f t="shared" si="186"/>
        <v>May</v>
      </c>
    </row>
    <row r="5887" spans="1:6" x14ac:dyDescent="0.4">
      <c r="A5887" s="19">
        <f>Électricité!N2972</f>
        <v>43589</v>
      </c>
      <c r="B5887" s="18">
        <f>Électricité!O2972</f>
        <v>0.16666666666666669</v>
      </c>
      <c r="C5887" s="17">
        <f>Électricité!P2972</f>
        <v>0</v>
      </c>
      <c r="D5887" s="17">
        <f>Électricité!S2972</f>
        <v>0</v>
      </c>
      <c r="E5887" s="24" t="str">
        <f t="shared" si="187"/>
        <v>05/04/2019 04:00:00 AM</v>
      </c>
      <c r="F5887" s="23" t="str">
        <f t="shared" si="186"/>
        <v>May</v>
      </c>
    </row>
    <row r="5888" spans="1:6" x14ac:dyDescent="0.4">
      <c r="A5888" s="19">
        <f>Électricité!N2973</f>
        <v>43589</v>
      </c>
      <c r="B5888" s="18">
        <f>Électricité!O2973</f>
        <v>0.20833333333333337</v>
      </c>
      <c r="C5888" s="17">
        <f>Électricité!P2973</f>
        <v>0</v>
      </c>
      <c r="D5888" s="17">
        <f>Électricité!S2973</f>
        <v>0</v>
      </c>
      <c r="E5888" s="24" t="str">
        <f t="shared" si="187"/>
        <v>05/04/2019 05:00:00 AM</v>
      </c>
      <c r="F5888" s="23" t="str">
        <f t="shared" si="186"/>
        <v>May</v>
      </c>
    </row>
    <row r="5889" spans="1:6" x14ac:dyDescent="0.4">
      <c r="A5889" s="19">
        <f>Électricité!N2974</f>
        <v>43589</v>
      </c>
      <c r="B5889" s="18">
        <f>Électricité!O2974</f>
        <v>0.25</v>
      </c>
      <c r="C5889" s="17">
        <f>Électricité!P2974</f>
        <v>0</v>
      </c>
      <c r="D5889" s="17">
        <f>Électricité!S2974</f>
        <v>0</v>
      </c>
      <c r="E5889" s="24" t="str">
        <f t="shared" si="187"/>
        <v>05/04/2019 06:00:00 AM</v>
      </c>
      <c r="F5889" s="23" t="str">
        <f t="shared" si="186"/>
        <v>May</v>
      </c>
    </row>
    <row r="5890" spans="1:6" x14ac:dyDescent="0.4">
      <c r="A5890" s="19">
        <f>Électricité!N2975</f>
        <v>43589</v>
      </c>
      <c r="B5890" s="18">
        <f>Électricité!O2975</f>
        <v>0.29166666666666669</v>
      </c>
      <c r="C5890" s="17">
        <f>Électricité!P2975</f>
        <v>0</v>
      </c>
      <c r="D5890" s="17">
        <f>Électricité!S2975</f>
        <v>0</v>
      </c>
      <c r="E5890" s="24" t="str">
        <f t="shared" si="187"/>
        <v>05/04/2019 07:00:00 AM</v>
      </c>
      <c r="F5890" s="23" t="str">
        <f t="shared" si="186"/>
        <v>May</v>
      </c>
    </row>
    <row r="5891" spans="1:6" x14ac:dyDescent="0.4">
      <c r="A5891" s="19">
        <f>Électricité!N2976</f>
        <v>43589</v>
      </c>
      <c r="B5891" s="18">
        <f>Électricité!O2976</f>
        <v>0.33333333333333337</v>
      </c>
      <c r="C5891" s="17">
        <f>Électricité!P2976</f>
        <v>0</v>
      </c>
      <c r="D5891" s="17">
        <f>Électricité!S2976</f>
        <v>0</v>
      </c>
      <c r="E5891" s="24" t="str">
        <f t="shared" si="187"/>
        <v>05/04/2019 08:00:00 AM</v>
      </c>
      <c r="F5891" s="23" t="str">
        <f t="shared" ref="F5891:F5954" si="188">TEXT(A5891,"mmm")</f>
        <v>May</v>
      </c>
    </row>
    <row r="5892" spans="1:6" x14ac:dyDescent="0.4">
      <c r="A5892" s="19">
        <f>Électricité!N2977</f>
        <v>43589</v>
      </c>
      <c r="B5892" s="18">
        <f>Électricité!O2977</f>
        <v>0.375</v>
      </c>
      <c r="C5892" s="17">
        <f>Électricité!P2977</f>
        <v>0</v>
      </c>
      <c r="D5892" s="17">
        <f>Électricité!S2977</f>
        <v>0</v>
      </c>
      <c r="E5892" s="24" t="str">
        <f t="shared" si="187"/>
        <v>05/04/2019 09:00:00 AM</v>
      </c>
      <c r="F5892" s="23" t="str">
        <f t="shared" si="188"/>
        <v>May</v>
      </c>
    </row>
    <row r="5893" spans="1:6" x14ac:dyDescent="0.4">
      <c r="A5893" s="19">
        <f>Électricité!N2978</f>
        <v>43589</v>
      </c>
      <c r="B5893" s="18">
        <f>Électricité!O2978</f>
        <v>0.41666666666666669</v>
      </c>
      <c r="C5893" s="17">
        <f>Électricité!P2978</f>
        <v>0</v>
      </c>
      <c r="D5893" s="17">
        <f>Électricité!S2978</f>
        <v>0</v>
      </c>
      <c r="E5893" s="24" t="str">
        <f t="shared" si="187"/>
        <v>05/04/2019 10:00:00 AM</v>
      </c>
      <c r="F5893" s="23" t="str">
        <f t="shared" si="188"/>
        <v>May</v>
      </c>
    </row>
    <row r="5894" spans="1:6" x14ac:dyDescent="0.4">
      <c r="A5894" s="19">
        <f>Électricité!N2979</f>
        <v>43589</v>
      </c>
      <c r="B5894" s="18">
        <f>Électricité!O2979</f>
        <v>0.45833333333333337</v>
      </c>
      <c r="C5894" s="17">
        <f>Électricité!P2979</f>
        <v>0</v>
      </c>
      <c r="D5894" s="17">
        <f>Électricité!S2979</f>
        <v>0</v>
      </c>
      <c r="E5894" s="24" t="str">
        <f t="shared" si="187"/>
        <v>05/04/2019 11:00:00 AM</v>
      </c>
      <c r="F5894" s="23" t="str">
        <f t="shared" si="188"/>
        <v>May</v>
      </c>
    </row>
    <row r="5895" spans="1:6" x14ac:dyDescent="0.4">
      <c r="A5895" s="19">
        <f>Électricité!N2980</f>
        <v>43589</v>
      </c>
      <c r="B5895" s="18">
        <f>Électricité!O2980</f>
        <v>0.50000000000000011</v>
      </c>
      <c r="C5895" s="17">
        <f>Électricité!P2980</f>
        <v>0</v>
      </c>
      <c r="D5895" s="17">
        <f>Électricité!S2980</f>
        <v>0</v>
      </c>
      <c r="E5895" s="24" t="str">
        <f t="shared" si="187"/>
        <v>05/04/2019 12:00:00 PM</v>
      </c>
      <c r="F5895" s="23" t="str">
        <f t="shared" si="188"/>
        <v>May</v>
      </c>
    </row>
    <row r="5896" spans="1:6" x14ac:dyDescent="0.4">
      <c r="A5896" s="19">
        <f>Électricité!N2981</f>
        <v>43589</v>
      </c>
      <c r="B5896" s="18">
        <f>Électricité!O2981</f>
        <v>0.54166666666666674</v>
      </c>
      <c r="C5896" s="17">
        <f>Électricité!P2981</f>
        <v>0</v>
      </c>
      <c r="D5896" s="17">
        <f>Électricité!S2981</f>
        <v>0</v>
      </c>
      <c r="E5896" s="24" t="str">
        <f t="shared" si="187"/>
        <v>05/04/2019 01:00:00 PM</v>
      </c>
      <c r="F5896" s="23" t="str">
        <f t="shared" si="188"/>
        <v>May</v>
      </c>
    </row>
    <row r="5897" spans="1:6" x14ac:dyDescent="0.4">
      <c r="A5897" s="19">
        <f>Électricité!N2982</f>
        <v>43589</v>
      </c>
      <c r="B5897" s="18">
        <f>Électricité!O2982</f>
        <v>0.58333333333333337</v>
      </c>
      <c r="C5897" s="17">
        <f>Électricité!P2982</f>
        <v>0</v>
      </c>
      <c r="D5897" s="17">
        <f>Électricité!S2982</f>
        <v>0</v>
      </c>
      <c r="E5897" s="24" t="str">
        <f t="shared" si="187"/>
        <v>05/04/2019 02:00:00 PM</v>
      </c>
      <c r="F5897" s="23" t="str">
        <f t="shared" si="188"/>
        <v>May</v>
      </c>
    </row>
    <row r="5898" spans="1:6" x14ac:dyDescent="0.4">
      <c r="A5898" s="19">
        <f>Électricité!N2983</f>
        <v>43589</v>
      </c>
      <c r="B5898" s="18">
        <f>Électricité!O2983</f>
        <v>0.62500000000000011</v>
      </c>
      <c r="C5898" s="17">
        <f>Électricité!P2983</f>
        <v>0</v>
      </c>
      <c r="D5898" s="17">
        <f>Électricité!S2983</f>
        <v>0</v>
      </c>
      <c r="E5898" s="24" t="str">
        <f t="shared" si="187"/>
        <v>05/04/2019 03:00:00 PM</v>
      </c>
      <c r="F5898" s="23" t="str">
        <f t="shared" si="188"/>
        <v>May</v>
      </c>
    </row>
    <row r="5899" spans="1:6" x14ac:dyDescent="0.4">
      <c r="A5899" s="19">
        <f>Électricité!N2984</f>
        <v>43589</v>
      </c>
      <c r="B5899" s="18">
        <f>Électricité!O2984</f>
        <v>0.66666666666666674</v>
      </c>
      <c r="C5899" s="17">
        <f>Électricité!P2984</f>
        <v>0</v>
      </c>
      <c r="D5899" s="17">
        <f>Électricité!S2984</f>
        <v>0</v>
      </c>
      <c r="E5899" s="24" t="str">
        <f t="shared" si="187"/>
        <v>05/04/2019 04:00:00 PM</v>
      </c>
      <c r="F5899" s="23" t="str">
        <f t="shared" si="188"/>
        <v>May</v>
      </c>
    </row>
    <row r="5900" spans="1:6" x14ac:dyDescent="0.4">
      <c r="A5900" s="19">
        <f>Électricité!N2985</f>
        <v>43589</v>
      </c>
      <c r="B5900" s="18">
        <f>Électricité!O2985</f>
        <v>0.70833333333333337</v>
      </c>
      <c r="C5900" s="17">
        <f>Électricité!P2985</f>
        <v>0</v>
      </c>
      <c r="D5900" s="17">
        <f>Électricité!S2985</f>
        <v>0</v>
      </c>
      <c r="E5900" s="24" t="str">
        <f t="shared" si="187"/>
        <v>05/04/2019 05:00:00 PM</v>
      </c>
      <c r="F5900" s="23" t="str">
        <f t="shared" si="188"/>
        <v>May</v>
      </c>
    </row>
    <row r="5901" spans="1:6" x14ac:dyDescent="0.4">
      <c r="A5901" s="19">
        <f>Électricité!N2986</f>
        <v>43589</v>
      </c>
      <c r="B5901" s="18">
        <f>Électricité!O2986</f>
        <v>0.75000000000000011</v>
      </c>
      <c r="C5901" s="17">
        <f>Électricité!P2986</f>
        <v>0</v>
      </c>
      <c r="D5901" s="17">
        <f>Électricité!S2986</f>
        <v>0</v>
      </c>
      <c r="E5901" s="24" t="str">
        <f t="shared" si="187"/>
        <v>05/04/2019 06:00:00 PM</v>
      </c>
      <c r="F5901" s="23" t="str">
        <f t="shared" si="188"/>
        <v>May</v>
      </c>
    </row>
    <row r="5902" spans="1:6" x14ac:dyDescent="0.4">
      <c r="A5902" s="19">
        <f>Électricité!N2987</f>
        <v>43589</v>
      </c>
      <c r="B5902" s="18">
        <f>Électricité!O2987</f>
        <v>0.79166666666666674</v>
      </c>
      <c r="C5902" s="17">
        <f>Électricité!P2987</f>
        <v>0</v>
      </c>
      <c r="D5902" s="17">
        <f>Électricité!S2987</f>
        <v>0</v>
      </c>
      <c r="E5902" s="24" t="str">
        <f t="shared" si="187"/>
        <v>05/04/2019 07:00:00 PM</v>
      </c>
      <c r="F5902" s="23" t="str">
        <f t="shared" si="188"/>
        <v>May</v>
      </c>
    </row>
    <row r="5903" spans="1:6" x14ac:dyDescent="0.4">
      <c r="A5903" s="19">
        <f>Électricité!N2988</f>
        <v>43589</v>
      </c>
      <c r="B5903" s="18">
        <f>Électricité!O2988</f>
        <v>0.83333333333333337</v>
      </c>
      <c r="C5903" s="17">
        <f>Électricité!P2988</f>
        <v>0</v>
      </c>
      <c r="D5903" s="17">
        <f>Électricité!S2988</f>
        <v>0</v>
      </c>
      <c r="E5903" s="24" t="str">
        <f t="shared" si="187"/>
        <v>05/04/2019 08:00:00 PM</v>
      </c>
      <c r="F5903" s="23" t="str">
        <f t="shared" si="188"/>
        <v>May</v>
      </c>
    </row>
    <row r="5904" spans="1:6" x14ac:dyDescent="0.4">
      <c r="A5904" s="19">
        <f>Électricité!N2989</f>
        <v>43589</v>
      </c>
      <c r="B5904" s="18">
        <f>Électricité!O2989</f>
        <v>0.87500000000000011</v>
      </c>
      <c r="C5904" s="17">
        <f>Électricité!P2989</f>
        <v>0</v>
      </c>
      <c r="D5904" s="17">
        <f>Électricité!S2989</f>
        <v>0</v>
      </c>
      <c r="E5904" s="24" t="str">
        <f t="shared" si="187"/>
        <v>05/04/2019 09:00:00 PM</v>
      </c>
      <c r="F5904" s="23" t="str">
        <f t="shared" si="188"/>
        <v>May</v>
      </c>
    </row>
    <row r="5905" spans="1:6" x14ac:dyDescent="0.4">
      <c r="A5905" s="19">
        <f>Électricité!N2990</f>
        <v>43589</v>
      </c>
      <c r="B5905" s="18">
        <f>Électricité!O2990</f>
        <v>0.91666666666666674</v>
      </c>
      <c r="C5905" s="17">
        <f>Électricité!P2990</f>
        <v>0</v>
      </c>
      <c r="D5905" s="17">
        <f>Électricité!S2990</f>
        <v>0</v>
      </c>
      <c r="E5905" s="24" t="str">
        <f t="shared" si="187"/>
        <v>05/04/2019 10:00:00 PM</v>
      </c>
      <c r="F5905" s="23" t="str">
        <f t="shared" si="188"/>
        <v>May</v>
      </c>
    </row>
    <row r="5906" spans="1:6" x14ac:dyDescent="0.4">
      <c r="A5906" s="19">
        <f>Électricité!N2991</f>
        <v>43589</v>
      </c>
      <c r="B5906" s="18">
        <f>Électricité!O2991</f>
        <v>0.95833333333333337</v>
      </c>
      <c r="C5906" s="17">
        <f>Électricité!P2991</f>
        <v>0</v>
      </c>
      <c r="D5906" s="17">
        <f>Électricité!S2991</f>
        <v>0</v>
      </c>
      <c r="E5906" s="24" t="str">
        <f t="shared" si="187"/>
        <v>05/04/2019 11:00:00 PM</v>
      </c>
      <c r="F5906" s="23" t="str">
        <f t="shared" si="188"/>
        <v>May</v>
      </c>
    </row>
    <row r="5907" spans="1:6" x14ac:dyDescent="0.4">
      <c r="A5907" s="19">
        <f>Électricité!N2992</f>
        <v>43590</v>
      </c>
      <c r="B5907" s="18">
        <f>Électricité!O2992</f>
        <v>3.1225022567582528E-17</v>
      </c>
      <c r="C5907" s="17">
        <f>Électricité!P2992</f>
        <v>0</v>
      </c>
      <c r="D5907" s="17">
        <f>Électricité!S2992</f>
        <v>0</v>
      </c>
      <c r="E5907" s="24" t="str">
        <f t="shared" si="187"/>
        <v>05/05/2019 12:00:00 AM</v>
      </c>
      <c r="F5907" s="23" t="str">
        <f t="shared" si="188"/>
        <v>May</v>
      </c>
    </row>
    <row r="5908" spans="1:6" x14ac:dyDescent="0.4">
      <c r="A5908" s="19">
        <f>Électricité!N2993</f>
        <v>43590</v>
      </c>
      <c r="B5908" s="18">
        <f>Électricité!O2993</f>
        <v>4.1666666666666699E-2</v>
      </c>
      <c r="C5908" s="17">
        <f>Électricité!P2993</f>
        <v>0</v>
      </c>
      <c r="D5908" s="17">
        <f>Électricité!S2993</f>
        <v>0</v>
      </c>
      <c r="E5908" s="24" t="str">
        <f t="shared" si="187"/>
        <v>05/05/2019 01:00:00 AM</v>
      </c>
      <c r="F5908" s="23" t="str">
        <f t="shared" si="188"/>
        <v>May</v>
      </c>
    </row>
    <row r="5909" spans="1:6" x14ac:dyDescent="0.4">
      <c r="A5909" s="19">
        <f>Électricité!N2994</f>
        <v>43590</v>
      </c>
      <c r="B5909" s="18">
        <f>Électricité!O2994</f>
        <v>8.333333333333337E-2</v>
      </c>
      <c r="C5909" s="17">
        <f>Électricité!P2994</f>
        <v>0</v>
      </c>
      <c r="D5909" s="17">
        <f>Électricité!S2994</f>
        <v>0</v>
      </c>
      <c r="E5909" s="24" t="str">
        <f t="shared" si="187"/>
        <v>05/05/2019 02:00:00 AM</v>
      </c>
      <c r="F5909" s="23" t="str">
        <f t="shared" si="188"/>
        <v>May</v>
      </c>
    </row>
    <row r="5910" spans="1:6" x14ac:dyDescent="0.4">
      <c r="A5910" s="19">
        <f>Électricité!N2995</f>
        <v>43590</v>
      </c>
      <c r="B5910" s="18">
        <f>Électricité!O2995</f>
        <v>0.12500000000000006</v>
      </c>
      <c r="C5910" s="17">
        <f>Électricité!P2995</f>
        <v>0</v>
      </c>
      <c r="D5910" s="17">
        <f>Électricité!S2995</f>
        <v>0</v>
      </c>
      <c r="E5910" s="24" t="str">
        <f t="shared" si="187"/>
        <v>05/05/2019 03:00:00 AM</v>
      </c>
      <c r="F5910" s="23" t="str">
        <f t="shared" si="188"/>
        <v>May</v>
      </c>
    </row>
    <row r="5911" spans="1:6" x14ac:dyDescent="0.4">
      <c r="A5911" s="19">
        <f>Électricité!N2996</f>
        <v>43590</v>
      </c>
      <c r="B5911" s="18">
        <f>Électricité!O2996</f>
        <v>0.16666666666666669</v>
      </c>
      <c r="C5911" s="17">
        <f>Électricité!P2996</f>
        <v>0</v>
      </c>
      <c r="D5911" s="17">
        <f>Électricité!S2996</f>
        <v>0</v>
      </c>
      <c r="E5911" s="24" t="str">
        <f t="shared" si="187"/>
        <v>05/05/2019 04:00:00 AM</v>
      </c>
      <c r="F5911" s="23" t="str">
        <f t="shared" si="188"/>
        <v>May</v>
      </c>
    </row>
    <row r="5912" spans="1:6" x14ac:dyDescent="0.4">
      <c r="A5912" s="19">
        <f>Électricité!N2997</f>
        <v>43590</v>
      </c>
      <c r="B5912" s="18">
        <f>Électricité!O2997</f>
        <v>0.20833333333333337</v>
      </c>
      <c r="C5912" s="17">
        <f>Électricité!P2997</f>
        <v>0</v>
      </c>
      <c r="D5912" s="17">
        <f>Électricité!S2997</f>
        <v>0</v>
      </c>
      <c r="E5912" s="24" t="str">
        <f t="shared" si="187"/>
        <v>05/05/2019 05:00:00 AM</v>
      </c>
      <c r="F5912" s="23" t="str">
        <f t="shared" si="188"/>
        <v>May</v>
      </c>
    </row>
    <row r="5913" spans="1:6" x14ac:dyDescent="0.4">
      <c r="A5913" s="19">
        <f>Électricité!N2998</f>
        <v>43590</v>
      </c>
      <c r="B5913" s="18">
        <f>Électricité!O2998</f>
        <v>0.25</v>
      </c>
      <c r="C5913" s="17">
        <f>Électricité!P2998</f>
        <v>0</v>
      </c>
      <c r="D5913" s="17">
        <f>Électricité!S2998</f>
        <v>0</v>
      </c>
      <c r="E5913" s="24" t="str">
        <f t="shared" si="187"/>
        <v>05/05/2019 06:00:00 AM</v>
      </c>
      <c r="F5913" s="23" t="str">
        <f t="shared" si="188"/>
        <v>May</v>
      </c>
    </row>
    <row r="5914" spans="1:6" x14ac:dyDescent="0.4">
      <c r="A5914" s="19">
        <f>Électricité!N2999</f>
        <v>43590</v>
      </c>
      <c r="B5914" s="18">
        <f>Électricité!O2999</f>
        <v>0.29166666666666669</v>
      </c>
      <c r="C5914" s="17">
        <f>Électricité!P2999</f>
        <v>0</v>
      </c>
      <c r="D5914" s="17">
        <f>Électricité!S2999</f>
        <v>0</v>
      </c>
      <c r="E5914" s="24" t="str">
        <f t="shared" si="187"/>
        <v>05/05/2019 07:00:00 AM</v>
      </c>
      <c r="F5914" s="23" t="str">
        <f t="shared" si="188"/>
        <v>May</v>
      </c>
    </row>
    <row r="5915" spans="1:6" x14ac:dyDescent="0.4">
      <c r="A5915" s="19">
        <f>Électricité!N3000</f>
        <v>43590</v>
      </c>
      <c r="B5915" s="18">
        <f>Électricité!O3000</f>
        <v>0.33333333333333337</v>
      </c>
      <c r="C5915" s="17">
        <f>Électricité!P3000</f>
        <v>0</v>
      </c>
      <c r="D5915" s="17">
        <f>Électricité!S3000</f>
        <v>0</v>
      </c>
      <c r="E5915" s="24" t="str">
        <f t="shared" si="187"/>
        <v>05/05/2019 08:00:00 AM</v>
      </c>
      <c r="F5915" s="23" t="str">
        <f t="shared" si="188"/>
        <v>May</v>
      </c>
    </row>
    <row r="5916" spans="1:6" x14ac:dyDescent="0.4">
      <c r="A5916" s="19">
        <f>Électricité!N3001</f>
        <v>43590</v>
      </c>
      <c r="B5916" s="18">
        <f>Électricité!O3001</f>
        <v>0.375</v>
      </c>
      <c r="C5916" s="17">
        <f>Électricité!P3001</f>
        <v>0</v>
      </c>
      <c r="D5916" s="17">
        <f>Électricité!S3001</f>
        <v>0</v>
      </c>
      <c r="E5916" s="24" t="str">
        <f t="shared" si="187"/>
        <v>05/05/2019 09:00:00 AM</v>
      </c>
      <c r="F5916" s="23" t="str">
        <f t="shared" si="188"/>
        <v>May</v>
      </c>
    </row>
    <row r="5917" spans="1:6" x14ac:dyDescent="0.4">
      <c r="A5917" s="19">
        <f>Électricité!N3002</f>
        <v>43590</v>
      </c>
      <c r="B5917" s="18">
        <f>Électricité!O3002</f>
        <v>0.41666666666666669</v>
      </c>
      <c r="C5917" s="17">
        <f>Électricité!P3002</f>
        <v>0</v>
      </c>
      <c r="D5917" s="17">
        <f>Électricité!S3002</f>
        <v>0</v>
      </c>
      <c r="E5917" s="24" t="str">
        <f t="shared" si="187"/>
        <v>05/05/2019 10:00:00 AM</v>
      </c>
      <c r="F5917" s="23" t="str">
        <f t="shared" si="188"/>
        <v>May</v>
      </c>
    </row>
    <row r="5918" spans="1:6" x14ac:dyDescent="0.4">
      <c r="A5918" s="19">
        <f>Électricité!N3003</f>
        <v>43590</v>
      </c>
      <c r="B5918" s="18">
        <f>Électricité!O3003</f>
        <v>0.45833333333333337</v>
      </c>
      <c r="C5918" s="17">
        <f>Électricité!P3003</f>
        <v>0</v>
      </c>
      <c r="D5918" s="17">
        <f>Électricité!S3003</f>
        <v>0</v>
      </c>
      <c r="E5918" s="24" t="str">
        <f t="shared" si="187"/>
        <v>05/05/2019 11:00:00 AM</v>
      </c>
      <c r="F5918" s="23" t="str">
        <f t="shared" si="188"/>
        <v>May</v>
      </c>
    </row>
    <row r="5919" spans="1:6" x14ac:dyDescent="0.4">
      <c r="A5919" s="19">
        <f>Électricité!N3004</f>
        <v>43590</v>
      </c>
      <c r="B5919" s="18">
        <f>Électricité!O3004</f>
        <v>0.50000000000000011</v>
      </c>
      <c r="C5919" s="17">
        <f>Électricité!P3004</f>
        <v>0</v>
      </c>
      <c r="D5919" s="17">
        <f>Électricité!S3004</f>
        <v>0</v>
      </c>
      <c r="E5919" s="24" t="str">
        <f t="shared" si="187"/>
        <v>05/05/2019 12:00:00 PM</v>
      </c>
      <c r="F5919" s="23" t="str">
        <f t="shared" si="188"/>
        <v>May</v>
      </c>
    </row>
    <row r="5920" spans="1:6" x14ac:dyDescent="0.4">
      <c r="A5920" s="19">
        <f>Électricité!N3005</f>
        <v>43590</v>
      </c>
      <c r="B5920" s="18">
        <f>Électricité!O3005</f>
        <v>0.54166666666666674</v>
      </c>
      <c r="C5920" s="17">
        <f>Électricité!P3005</f>
        <v>0</v>
      </c>
      <c r="D5920" s="17">
        <f>Électricité!S3005</f>
        <v>0</v>
      </c>
      <c r="E5920" s="24" t="str">
        <f t="shared" si="187"/>
        <v>05/05/2019 01:00:00 PM</v>
      </c>
      <c r="F5920" s="23" t="str">
        <f t="shared" si="188"/>
        <v>May</v>
      </c>
    </row>
    <row r="5921" spans="1:6" x14ac:dyDescent="0.4">
      <c r="A5921" s="19">
        <f>Électricité!N3006</f>
        <v>43590</v>
      </c>
      <c r="B5921" s="18">
        <f>Électricité!O3006</f>
        <v>0.58333333333333337</v>
      </c>
      <c r="C5921" s="17">
        <f>Électricité!P3006</f>
        <v>0</v>
      </c>
      <c r="D5921" s="17">
        <f>Électricité!S3006</f>
        <v>0</v>
      </c>
      <c r="E5921" s="24" t="str">
        <f t="shared" si="187"/>
        <v>05/05/2019 02:00:00 PM</v>
      </c>
      <c r="F5921" s="23" t="str">
        <f t="shared" si="188"/>
        <v>May</v>
      </c>
    </row>
    <row r="5922" spans="1:6" x14ac:dyDescent="0.4">
      <c r="A5922" s="19">
        <f>Électricité!N3007</f>
        <v>43590</v>
      </c>
      <c r="B5922" s="18">
        <f>Électricité!O3007</f>
        <v>0.62500000000000011</v>
      </c>
      <c r="C5922" s="17">
        <f>Électricité!P3007</f>
        <v>0</v>
      </c>
      <c r="D5922" s="17">
        <f>Électricité!S3007</f>
        <v>0</v>
      </c>
      <c r="E5922" s="24" t="str">
        <f t="shared" si="187"/>
        <v>05/05/2019 03:00:00 PM</v>
      </c>
      <c r="F5922" s="23" t="str">
        <f t="shared" si="188"/>
        <v>May</v>
      </c>
    </row>
    <row r="5923" spans="1:6" x14ac:dyDescent="0.4">
      <c r="A5923" s="19">
        <f>Électricité!N3008</f>
        <v>43590</v>
      </c>
      <c r="B5923" s="18">
        <f>Électricité!O3008</f>
        <v>0.66666666666666674</v>
      </c>
      <c r="C5923" s="17">
        <f>Électricité!P3008</f>
        <v>0</v>
      </c>
      <c r="D5923" s="17">
        <f>Électricité!S3008</f>
        <v>0</v>
      </c>
      <c r="E5923" s="24" t="str">
        <f t="shared" si="187"/>
        <v>05/05/2019 04:00:00 PM</v>
      </c>
      <c r="F5923" s="23" t="str">
        <f t="shared" si="188"/>
        <v>May</v>
      </c>
    </row>
    <row r="5924" spans="1:6" x14ac:dyDescent="0.4">
      <c r="A5924" s="19">
        <f>Électricité!N3009</f>
        <v>43590</v>
      </c>
      <c r="B5924" s="18">
        <f>Électricité!O3009</f>
        <v>0.70833333333333337</v>
      </c>
      <c r="C5924" s="17">
        <f>Électricité!P3009</f>
        <v>0</v>
      </c>
      <c r="D5924" s="17">
        <f>Électricité!S3009</f>
        <v>0</v>
      </c>
      <c r="E5924" s="24" t="str">
        <f t="shared" ref="E5924:E5987" si="189">CONCATENATE(TEXT(A5924,"mm/dd/yyyy")," ",TEXT(B5924,"hh:mm:ss AM/PM"))</f>
        <v>05/05/2019 05:00:00 PM</v>
      </c>
      <c r="F5924" s="23" t="str">
        <f t="shared" si="188"/>
        <v>May</v>
      </c>
    </row>
    <row r="5925" spans="1:6" x14ac:dyDescent="0.4">
      <c r="A5925" s="19">
        <f>Électricité!N3010</f>
        <v>43590</v>
      </c>
      <c r="B5925" s="18">
        <f>Électricité!O3010</f>
        <v>0.75000000000000011</v>
      </c>
      <c r="C5925" s="17">
        <f>Électricité!P3010</f>
        <v>0</v>
      </c>
      <c r="D5925" s="17">
        <f>Électricité!S3010</f>
        <v>0</v>
      </c>
      <c r="E5925" s="24" t="str">
        <f t="shared" si="189"/>
        <v>05/05/2019 06:00:00 PM</v>
      </c>
      <c r="F5925" s="23" t="str">
        <f t="shared" si="188"/>
        <v>May</v>
      </c>
    </row>
    <row r="5926" spans="1:6" x14ac:dyDescent="0.4">
      <c r="A5926" s="19">
        <f>Électricité!N3011</f>
        <v>43590</v>
      </c>
      <c r="B5926" s="18">
        <f>Électricité!O3011</f>
        <v>0.79166666666666674</v>
      </c>
      <c r="C5926" s="17">
        <f>Électricité!P3011</f>
        <v>0</v>
      </c>
      <c r="D5926" s="17">
        <f>Électricité!S3011</f>
        <v>0</v>
      </c>
      <c r="E5926" s="24" t="str">
        <f t="shared" si="189"/>
        <v>05/05/2019 07:00:00 PM</v>
      </c>
      <c r="F5926" s="23" t="str">
        <f t="shared" si="188"/>
        <v>May</v>
      </c>
    </row>
    <row r="5927" spans="1:6" x14ac:dyDescent="0.4">
      <c r="A5927" s="19">
        <f>Électricité!N3012</f>
        <v>43590</v>
      </c>
      <c r="B5927" s="18">
        <f>Électricité!O3012</f>
        <v>0.83333333333333337</v>
      </c>
      <c r="C5927" s="17">
        <f>Électricité!P3012</f>
        <v>0</v>
      </c>
      <c r="D5927" s="17">
        <f>Électricité!S3012</f>
        <v>0</v>
      </c>
      <c r="E5927" s="24" t="str">
        <f t="shared" si="189"/>
        <v>05/05/2019 08:00:00 PM</v>
      </c>
      <c r="F5927" s="23" t="str">
        <f t="shared" si="188"/>
        <v>May</v>
      </c>
    </row>
    <row r="5928" spans="1:6" x14ac:dyDescent="0.4">
      <c r="A5928" s="19">
        <f>Électricité!N3013</f>
        <v>43590</v>
      </c>
      <c r="B5928" s="18">
        <f>Électricité!O3013</f>
        <v>0.87500000000000011</v>
      </c>
      <c r="C5928" s="17">
        <f>Électricité!P3013</f>
        <v>0</v>
      </c>
      <c r="D5928" s="17">
        <f>Électricité!S3013</f>
        <v>0</v>
      </c>
      <c r="E5928" s="24" t="str">
        <f t="shared" si="189"/>
        <v>05/05/2019 09:00:00 PM</v>
      </c>
      <c r="F5928" s="23" t="str">
        <f t="shared" si="188"/>
        <v>May</v>
      </c>
    </row>
    <row r="5929" spans="1:6" x14ac:dyDescent="0.4">
      <c r="A5929" s="19">
        <f>Électricité!N3014</f>
        <v>43590</v>
      </c>
      <c r="B5929" s="18">
        <f>Électricité!O3014</f>
        <v>0.91666666666666674</v>
      </c>
      <c r="C5929" s="17">
        <f>Électricité!P3014</f>
        <v>0</v>
      </c>
      <c r="D5929" s="17">
        <f>Électricité!S3014</f>
        <v>0</v>
      </c>
      <c r="E5929" s="24" t="str">
        <f t="shared" si="189"/>
        <v>05/05/2019 10:00:00 PM</v>
      </c>
      <c r="F5929" s="23" t="str">
        <f t="shared" si="188"/>
        <v>May</v>
      </c>
    </row>
    <row r="5930" spans="1:6" x14ac:dyDescent="0.4">
      <c r="A5930" s="19">
        <f>Électricité!N3015</f>
        <v>43590</v>
      </c>
      <c r="B5930" s="18">
        <f>Électricité!O3015</f>
        <v>0.95833333333333337</v>
      </c>
      <c r="C5930" s="17">
        <f>Électricité!P3015</f>
        <v>0</v>
      </c>
      <c r="D5930" s="17">
        <f>Électricité!S3015</f>
        <v>0</v>
      </c>
      <c r="E5930" s="24" t="str">
        <f t="shared" si="189"/>
        <v>05/05/2019 11:00:00 PM</v>
      </c>
      <c r="F5930" s="23" t="str">
        <f t="shared" si="188"/>
        <v>May</v>
      </c>
    </row>
    <row r="5931" spans="1:6" x14ac:dyDescent="0.4">
      <c r="A5931" s="19">
        <f>Électricité!N3016</f>
        <v>43591</v>
      </c>
      <c r="B5931" s="18">
        <f>Électricité!O3016</f>
        <v>3.1225022567582528E-17</v>
      </c>
      <c r="C5931" s="17">
        <f>Électricité!P3016</f>
        <v>0</v>
      </c>
      <c r="D5931" s="17">
        <f>Électricité!S3016</f>
        <v>0</v>
      </c>
      <c r="E5931" s="24" t="str">
        <f t="shared" si="189"/>
        <v>05/06/2019 12:00:00 AM</v>
      </c>
      <c r="F5931" s="23" t="str">
        <f t="shared" si="188"/>
        <v>May</v>
      </c>
    </row>
    <row r="5932" spans="1:6" x14ac:dyDescent="0.4">
      <c r="A5932" s="19">
        <f>Électricité!N3017</f>
        <v>43591</v>
      </c>
      <c r="B5932" s="18">
        <f>Électricité!O3017</f>
        <v>4.1666666666666699E-2</v>
      </c>
      <c r="C5932" s="17">
        <f>Électricité!P3017</f>
        <v>0</v>
      </c>
      <c r="D5932" s="17">
        <f>Électricité!S3017</f>
        <v>0</v>
      </c>
      <c r="E5932" s="24" t="str">
        <f t="shared" si="189"/>
        <v>05/06/2019 01:00:00 AM</v>
      </c>
      <c r="F5932" s="23" t="str">
        <f t="shared" si="188"/>
        <v>May</v>
      </c>
    </row>
    <row r="5933" spans="1:6" x14ac:dyDescent="0.4">
      <c r="A5933" s="19">
        <f>Électricité!N3018</f>
        <v>43591</v>
      </c>
      <c r="B5933" s="18">
        <f>Électricité!O3018</f>
        <v>8.333333333333337E-2</v>
      </c>
      <c r="C5933" s="17">
        <f>Électricité!P3018</f>
        <v>0</v>
      </c>
      <c r="D5933" s="17">
        <f>Électricité!S3018</f>
        <v>0</v>
      </c>
      <c r="E5933" s="24" t="str">
        <f t="shared" si="189"/>
        <v>05/06/2019 02:00:00 AM</v>
      </c>
      <c r="F5933" s="23" t="str">
        <f t="shared" si="188"/>
        <v>May</v>
      </c>
    </row>
    <row r="5934" spans="1:6" x14ac:dyDescent="0.4">
      <c r="A5934" s="19">
        <f>Électricité!N3019</f>
        <v>43591</v>
      </c>
      <c r="B5934" s="18">
        <f>Électricité!O3019</f>
        <v>0.12500000000000006</v>
      </c>
      <c r="C5934" s="17">
        <f>Électricité!P3019</f>
        <v>0</v>
      </c>
      <c r="D5934" s="17">
        <f>Électricité!S3019</f>
        <v>0</v>
      </c>
      <c r="E5934" s="24" t="str">
        <f t="shared" si="189"/>
        <v>05/06/2019 03:00:00 AM</v>
      </c>
      <c r="F5934" s="23" t="str">
        <f t="shared" si="188"/>
        <v>May</v>
      </c>
    </row>
    <row r="5935" spans="1:6" x14ac:dyDescent="0.4">
      <c r="A5935" s="19">
        <f>Électricité!N3020</f>
        <v>43591</v>
      </c>
      <c r="B5935" s="18">
        <f>Électricité!O3020</f>
        <v>0.16666666666666669</v>
      </c>
      <c r="C5935" s="17">
        <f>Électricité!P3020</f>
        <v>0</v>
      </c>
      <c r="D5935" s="17">
        <f>Électricité!S3020</f>
        <v>0</v>
      </c>
      <c r="E5935" s="24" t="str">
        <f t="shared" si="189"/>
        <v>05/06/2019 04:00:00 AM</v>
      </c>
      <c r="F5935" s="23" t="str">
        <f t="shared" si="188"/>
        <v>May</v>
      </c>
    </row>
    <row r="5936" spans="1:6" x14ac:dyDescent="0.4">
      <c r="A5936" s="19">
        <f>Électricité!N3021</f>
        <v>43591</v>
      </c>
      <c r="B5936" s="18">
        <f>Électricité!O3021</f>
        <v>0.20833333333333337</v>
      </c>
      <c r="C5936" s="17">
        <f>Électricité!P3021</f>
        <v>0</v>
      </c>
      <c r="D5936" s="17">
        <f>Électricité!S3021</f>
        <v>0</v>
      </c>
      <c r="E5936" s="24" t="str">
        <f t="shared" si="189"/>
        <v>05/06/2019 05:00:00 AM</v>
      </c>
      <c r="F5936" s="23" t="str">
        <f t="shared" si="188"/>
        <v>May</v>
      </c>
    </row>
    <row r="5937" spans="1:6" x14ac:dyDescent="0.4">
      <c r="A5937" s="19">
        <f>Électricité!N3022</f>
        <v>43591</v>
      </c>
      <c r="B5937" s="18">
        <f>Électricité!O3022</f>
        <v>0.25</v>
      </c>
      <c r="C5937" s="17">
        <f>Électricité!P3022</f>
        <v>0</v>
      </c>
      <c r="D5937" s="17">
        <f>Électricité!S3022</f>
        <v>0</v>
      </c>
      <c r="E5937" s="24" t="str">
        <f t="shared" si="189"/>
        <v>05/06/2019 06:00:00 AM</v>
      </c>
      <c r="F5937" s="23" t="str">
        <f t="shared" si="188"/>
        <v>May</v>
      </c>
    </row>
    <row r="5938" spans="1:6" x14ac:dyDescent="0.4">
      <c r="A5938" s="19">
        <f>Électricité!N3023</f>
        <v>43591</v>
      </c>
      <c r="B5938" s="18">
        <f>Électricité!O3023</f>
        <v>0.29166666666666669</v>
      </c>
      <c r="C5938" s="17">
        <f>Électricité!P3023</f>
        <v>0</v>
      </c>
      <c r="D5938" s="17">
        <f>Électricité!S3023</f>
        <v>0</v>
      </c>
      <c r="E5938" s="24" t="str">
        <f t="shared" si="189"/>
        <v>05/06/2019 07:00:00 AM</v>
      </c>
      <c r="F5938" s="23" t="str">
        <f t="shared" si="188"/>
        <v>May</v>
      </c>
    </row>
    <row r="5939" spans="1:6" x14ac:dyDescent="0.4">
      <c r="A5939" s="19">
        <f>Électricité!N3024</f>
        <v>43591</v>
      </c>
      <c r="B5939" s="18">
        <f>Électricité!O3024</f>
        <v>0.33333333333333337</v>
      </c>
      <c r="C5939" s="17">
        <f>Électricité!P3024</f>
        <v>0</v>
      </c>
      <c r="D5939" s="17">
        <f>Électricité!S3024</f>
        <v>0</v>
      </c>
      <c r="E5939" s="24" t="str">
        <f t="shared" si="189"/>
        <v>05/06/2019 08:00:00 AM</v>
      </c>
      <c r="F5939" s="23" t="str">
        <f t="shared" si="188"/>
        <v>May</v>
      </c>
    </row>
    <row r="5940" spans="1:6" x14ac:dyDescent="0.4">
      <c r="A5940" s="19">
        <f>Électricité!N3025</f>
        <v>43591</v>
      </c>
      <c r="B5940" s="18">
        <f>Électricité!O3025</f>
        <v>0.375</v>
      </c>
      <c r="C5940" s="17">
        <f>Électricité!P3025</f>
        <v>0</v>
      </c>
      <c r="D5940" s="17">
        <f>Électricité!S3025</f>
        <v>0</v>
      </c>
      <c r="E5940" s="24" t="str">
        <f t="shared" si="189"/>
        <v>05/06/2019 09:00:00 AM</v>
      </c>
      <c r="F5940" s="23" t="str">
        <f t="shared" si="188"/>
        <v>May</v>
      </c>
    </row>
    <row r="5941" spans="1:6" x14ac:dyDescent="0.4">
      <c r="A5941" s="19">
        <f>Électricité!N3026</f>
        <v>43591</v>
      </c>
      <c r="B5941" s="18">
        <f>Électricité!O3026</f>
        <v>0.41666666666666669</v>
      </c>
      <c r="C5941" s="17">
        <f>Électricité!P3026</f>
        <v>0</v>
      </c>
      <c r="D5941" s="17">
        <f>Électricité!S3026</f>
        <v>0</v>
      </c>
      <c r="E5941" s="24" t="str">
        <f t="shared" si="189"/>
        <v>05/06/2019 10:00:00 AM</v>
      </c>
      <c r="F5941" s="23" t="str">
        <f t="shared" si="188"/>
        <v>May</v>
      </c>
    </row>
    <row r="5942" spans="1:6" x14ac:dyDescent="0.4">
      <c r="A5942" s="19">
        <f>Électricité!N3027</f>
        <v>43591</v>
      </c>
      <c r="B5942" s="18">
        <f>Électricité!O3027</f>
        <v>0.45833333333333337</v>
      </c>
      <c r="C5942" s="17">
        <f>Électricité!P3027</f>
        <v>0</v>
      </c>
      <c r="D5942" s="17">
        <f>Électricité!S3027</f>
        <v>0</v>
      </c>
      <c r="E5942" s="24" t="str">
        <f t="shared" si="189"/>
        <v>05/06/2019 11:00:00 AM</v>
      </c>
      <c r="F5942" s="23" t="str">
        <f t="shared" si="188"/>
        <v>May</v>
      </c>
    </row>
    <row r="5943" spans="1:6" x14ac:dyDescent="0.4">
      <c r="A5943" s="19">
        <f>Électricité!N3028</f>
        <v>43591</v>
      </c>
      <c r="B5943" s="18">
        <f>Électricité!O3028</f>
        <v>0.50000000000000011</v>
      </c>
      <c r="C5943" s="17">
        <f>Électricité!P3028</f>
        <v>0</v>
      </c>
      <c r="D5943" s="17">
        <f>Électricité!S3028</f>
        <v>0</v>
      </c>
      <c r="E5943" s="24" t="str">
        <f t="shared" si="189"/>
        <v>05/06/2019 12:00:00 PM</v>
      </c>
      <c r="F5943" s="23" t="str">
        <f t="shared" si="188"/>
        <v>May</v>
      </c>
    </row>
    <row r="5944" spans="1:6" x14ac:dyDescent="0.4">
      <c r="A5944" s="19">
        <f>Électricité!N3029</f>
        <v>43591</v>
      </c>
      <c r="B5944" s="18">
        <f>Électricité!O3029</f>
        <v>0.54166666666666674</v>
      </c>
      <c r="C5944" s="17">
        <f>Électricité!P3029</f>
        <v>0</v>
      </c>
      <c r="D5944" s="17">
        <f>Électricité!S3029</f>
        <v>0</v>
      </c>
      <c r="E5944" s="24" t="str">
        <f t="shared" si="189"/>
        <v>05/06/2019 01:00:00 PM</v>
      </c>
      <c r="F5944" s="23" t="str">
        <f t="shared" si="188"/>
        <v>May</v>
      </c>
    </row>
    <row r="5945" spans="1:6" x14ac:dyDescent="0.4">
      <c r="A5945" s="19">
        <f>Électricité!N3030</f>
        <v>43591</v>
      </c>
      <c r="B5945" s="18">
        <f>Électricité!O3030</f>
        <v>0.58333333333333337</v>
      </c>
      <c r="C5945" s="17">
        <f>Électricité!P3030</f>
        <v>0</v>
      </c>
      <c r="D5945" s="17">
        <f>Électricité!S3030</f>
        <v>0</v>
      </c>
      <c r="E5945" s="24" t="str">
        <f t="shared" si="189"/>
        <v>05/06/2019 02:00:00 PM</v>
      </c>
      <c r="F5945" s="23" t="str">
        <f t="shared" si="188"/>
        <v>May</v>
      </c>
    </row>
    <row r="5946" spans="1:6" x14ac:dyDescent="0.4">
      <c r="A5946" s="19">
        <f>Électricité!N3031</f>
        <v>43591</v>
      </c>
      <c r="B5946" s="18">
        <f>Électricité!O3031</f>
        <v>0.62500000000000011</v>
      </c>
      <c r="C5946" s="17">
        <f>Électricité!P3031</f>
        <v>0</v>
      </c>
      <c r="D5946" s="17">
        <f>Électricité!S3031</f>
        <v>0</v>
      </c>
      <c r="E5946" s="24" t="str">
        <f t="shared" si="189"/>
        <v>05/06/2019 03:00:00 PM</v>
      </c>
      <c r="F5946" s="23" t="str">
        <f t="shared" si="188"/>
        <v>May</v>
      </c>
    </row>
    <row r="5947" spans="1:6" x14ac:dyDescent="0.4">
      <c r="A5947" s="19">
        <f>Électricité!N3032</f>
        <v>43591</v>
      </c>
      <c r="B5947" s="18">
        <f>Électricité!O3032</f>
        <v>0.66666666666666674</v>
      </c>
      <c r="C5947" s="17">
        <f>Électricité!P3032</f>
        <v>0</v>
      </c>
      <c r="D5947" s="17">
        <f>Électricité!S3032</f>
        <v>0</v>
      </c>
      <c r="E5947" s="24" t="str">
        <f t="shared" si="189"/>
        <v>05/06/2019 04:00:00 PM</v>
      </c>
      <c r="F5947" s="23" t="str">
        <f t="shared" si="188"/>
        <v>May</v>
      </c>
    </row>
    <row r="5948" spans="1:6" x14ac:dyDescent="0.4">
      <c r="A5948" s="19">
        <f>Électricité!N3033</f>
        <v>43591</v>
      </c>
      <c r="B5948" s="18">
        <f>Électricité!O3033</f>
        <v>0.70833333333333337</v>
      </c>
      <c r="C5948" s="17">
        <f>Électricité!P3033</f>
        <v>0</v>
      </c>
      <c r="D5948" s="17">
        <f>Électricité!S3033</f>
        <v>0</v>
      </c>
      <c r="E5948" s="24" t="str">
        <f t="shared" si="189"/>
        <v>05/06/2019 05:00:00 PM</v>
      </c>
      <c r="F5948" s="23" t="str">
        <f t="shared" si="188"/>
        <v>May</v>
      </c>
    </row>
    <row r="5949" spans="1:6" x14ac:dyDescent="0.4">
      <c r="A5949" s="19">
        <f>Électricité!N3034</f>
        <v>43591</v>
      </c>
      <c r="B5949" s="18">
        <f>Électricité!O3034</f>
        <v>0.75000000000000011</v>
      </c>
      <c r="C5949" s="17">
        <f>Électricité!P3034</f>
        <v>0</v>
      </c>
      <c r="D5949" s="17">
        <f>Électricité!S3034</f>
        <v>0</v>
      </c>
      <c r="E5949" s="24" t="str">
        <f t="shared" si="189"/>
        <v>05/06/2019 06:00:00 PM</v>
      </c>
      <c r="F5949" s="23" t="str">
        <f t="shared" si="188"/>
        <v>May</v>
      </c>
    </row>
    <row r="5950" spans="1:6" x14ac:dyDescent="0.4">
      <c r="A5950" s="19">
        <f>Électricité!N3035</f>
        <v>43591</v>
      </c>
      <c r="B5950" s="18">
        <f>Électricité!O3035</f>
        <v>0.79166666666666674</v>
      </c>
      <c r="C5950" s="17">
        <f>Électricité!P3035</f>
        <v>0</v>
      </c>
      <c r="D5950" s="17">
        <f>Électricité!S3035</f>
        <v>0</v>
      </c>
      <c r="E5950" s="24" t="str">
        <f t="shared" si="189"/>
        <v>05/06/2019 07:00:00 PM</v>
      </c>
      <c r="F5950" s="23" t="str">
        <f t="shared" si="188"/>
        <v>May</v>
      </c>
    </row>
    <row r="5951" spans="1:6" x14ac:dyDescent="0.4">
      <c r="A5951" s="19">
        <f>Électricité!N3036</f>
        <v>43591</v>
      </c>
      <c r="B5951" s="18">
        <f>Électricité!O3036</f>
        <v>0.83333333333333337</v>
      </c>
      <c r="C5951" s="17">
        <f>Électricité!P3036</f>
        <v>0</v>
      </c>
      <c r="D5951" s="17">
        <f>Électricité!S3036</f>
        <v>0</v>
      </c>
      <c r="E5951" s="24" t="str">
        <f t="shared" si="189"/>
        <v>05/06/2019 08:00:00 PM</v>
      </c>
      <c r="F5951" s="23" t="str">
        <f t="shared" si="188"/>
        <v>May</v>
      </c>
    </row>
    <row r="5952" spans="1:6" x14ac:dyDescent="0.4">
      <c r="A5952" s="19">
        <f>Électricité!N3037</f>
        <v>43591</v>
      </c>
      <c r="B5952" s="18">
        <f>Électricité!O3037</f>
        <v>0.87500000000000011</v>
      </c>
      <c r="C5952" s="17">
        <f>Électricité!P3037</f>
        <v>0</v>
      </c>
      <c r="D5952" s="17">
        <f>Électricité!S3037</f>
        <v>0</v>
      </c>
      <c r="E5952" s="24" t="str">
        <f t="shared" si="189"/>
        <v>05/06/2019 09:00:00 PM</v>
      </c>
      <c r="F5952" s="23" t="str">
        <f t="shared" si="188"/>
        <v>May</v>
      </c>
    </row>
    <row r="5953" spans="1:6" x14ac:dyDescent="0.4">
      <c r="A5953" s="19">
        <f>Électricité!N3038</f>
        <v>43591</v>
      </c>
      <c r="B5953" s="18">
        <f>Électricité!O3038</f>
        <v>0.91666666666666674</v>
      </c>
      <c r="C5953" s="17">
        <f>Électricité!P3038</f>
        <v>0</v>
      </c>
      <c r="D5953" s="17">
        <f>Électricité!S3038</f>
        <v>0</v>
      </c>
      <c r="E5953" s="24" t="str">
        <f t="shared" si="189"/>
        <v>05/06/2019 10:00:00 PM</v>
      </c>
      <c r="F5953" s="23" t="str">
        <f t="shared" si="188"/>
        <v>May</v>
      </c>
    </row>
    <row r="5954" spans="1:6" x14ac:dyDescent="0.4">
      <c r="A5954" s="19">
        <f>Électricité!N3039</f>
        <v>43591</v>
      </c>
      <c r="B5954" s="18">
        <f>Électricité!O3039</f>
        <v>0.95833333333333337</v>
      </c>
      <c r="C5954" s="17">
        <f>Électricité!P3039</f>
        <v>0</v>
      </c>
      <c r="D5954" s="17">
        <f>Électricité!S3039</f>
        <v>0</v>
      </c>
      <c r="E5954" s="24" t="str">
        <f t="shared" si="189"/>
        <v>05/06/2019 11:00:00 PM</v>
      </c>
      <c r="F5954" s="23" t="str">
        <f t="shared" si="188"/>
        <v>May</v>
      </c>
    </row>
    <row r="5955" spans="1:6" x14ac:dyDescent="0.4">
      <c r="A5955" s="19">
        <f>Électricité!N3040</f>
        <v>43592</v>
      </c>
      <c r="B5955" s="18">
        <f>Électricité!O3040</f>
        <v>3.1225022567582528E-17</v>
      </c>
      <c r="C5955" s="17">
        <f>Électricité!P3040</f>
        <v>0</v>
      </c>
      <c r="D5955" s="17">
        <f>Électricité!S3040</f>
        <v>0</v>
      </c>
      <c r="E5955" s="24" t="str">
        <f t="shared" si="189"/>
        <v>05/07/2019 12:00:00 AM</v>
      </c>
      <c r="F5955" s="23" t="str">
        <f t="shared" ref="F5955:F6018" si="190">TEXT(A5955,"mmm")</f>
        <v>May</v>
      </c>
    </row>
    <row r="5956" spans="1:6" x14ac:dyDescent="0.4">
      <c r="A5956" s="19">
        <f>Électricité!N3041</f>
        <v>43592</v>
      </c>
      <c r="B5956" s="18">
        <f>Électricité!O3041</f>
        <v>4.1666666666666699E-2</v>
      </c>
      <c r="C5956" s="17">
        <f>Électricité!P3041</f>
        <v>0</v>
      </c>
      <c r="D5956" s="17">
        <f>Électricité!S3041</f>
        <v>0</v>
      </c>
      <c r="E5956" s="24" t="str">
        <f t="shared" si="189"/>
        <v>05/07/2019 01:00:00 AM</v>
      </c>
      <c r="F5956" s="23" t="str">
        <f t="shared" si="190"/>
        <v>May</v>
      </c>
    </row>
    <row r="5957" spans="1:6" x14ac:dyDescent="0.4">
      <c r="A5957" s="19">
        <f>Électricité!N3042</f>
        <v>43592</v>
      </c>
      <c r="B5957" s="18">
        <f>Électricité!O3042</f>
        <v>8.333333333333337E-2</v>
      </c>
      <c r="C5957" s="17">
        <f>Électricité!P3042</f>
        <v>0</v>
      </c>
      <c r="D5957" s="17">
        <f>Électricité!S3042</f>
        <v>0</v>
      </c>
      <c r="E5957" s="24" t="str">
        <f t="shared" si="189"/>
        <v>05/07/2019 02:00:00 AM</v>
      </c>
      <c r="F5957" s="23" t="str">
        <f t="shared" si="190"/>
        <v>May</v>
      </c>
    </row>
    <row r="5958" spans="1:6" x14ac:dyDescent="0.4">
      <c r="A5958" s="19">
        <f>Électricité!N3043</f>
        <v>43592</v>
      </c>
      <c r="B5958" s="18">
        <f>Électricité!O3043</f>
        <v>0.12500000000000006</v>
      </c>
      <c r="C5958" s="17">
        <f>Électricité!P3043</f>
        <v>0</v>
      </c>
      <c r="D5958" s="17">
        <f>Électricité!S3043</f>
        <v>0</v>
      </c>
      <c r="E5958" s="24" t="str">
        <f t="shared" si="189"/>
        <v>05/07/2019 03:00:00 AM</v>
      </c>
      <c r="F5958" s="23" t="str">
        <f t="shared" si="190"/>
        <v>May</v>
      </c>
    </row>
    <row r="5959" spans="1:6" x14ac:dyDescent="0.4">
      <c r="A5959" s="19">
        <f>Électricité!N3044</f>
        <v>43592</v>
      </c>
      <c r="B5959" s="18">
        <f>Électricité!O3044</f>
        <v>0.16666666666666669</v>
      </c>
      <c r="C5959" s="17">
        <f>Électricité!P3044</f>
        <v>0</v>
      </c>
      <c r="D5959" s="17">
        <f>Électricité!S3044</f>
        <v>0</v>
      </c>
      <c r="E5959" s="24" t="str">
        <f t="shared" si="189"/>
        <v>05/07/2019 04:00:00 AM</v>
      </c>
      <c r="F5959" s="23" t="str">
        <f t="shared" si="190"/>
        <v>May</v>
      </c>
    </row>
    <row r="5960" spans="1:6" x14ac:dyDescent="0.4">
      <c r="A5960" s="19">
        <f>Électricité!N3045</f>
        <v>43592</v>
      </c>
      <c r="B5960" s="18">
        <f>Électricité!O3045</f>
        <v>0.20833333333333337</v>
      </c>
      <c r="C5960" s="17">
        <f>Électricité!P3045</f>
        <v>0</v>
      </c>
      <c r="D5960" s="17">
        <f>Électricité!S3045</f>
        <v>0</v>
      </c>
      <c r="E5960" s="24" t="str">
        <f t="shared" si="189"/>
        <v>05/07/2019 05:00:00 AM</v>
      </c>
      <c r="F5960" s="23" t="str">
        <f t="shared" si="190"/>
        <v>May</v>
      </c>
    </row>
    <row r="5961" spans="1:6" x14ac:dyDescent="0.4">
      <c r="A5961" s="19">
        <f>Électricité!N3046</f>
        <v>43592</v>
      </c>
      <c r="B5961" s="18">
        <f>Électricité!O3046</f>
        <v>0.25</v>
      </c>
      <c r="C5961" s="17">
        <f>Électricité!P3046</f>
        <v>0</v>
      </c>
      <c r="D5961" s="17">
        <f>Électricité!S3046</f>
        <v>0</v>
      </c>
      <c r="E5961" s="24" t="str">
        <f t="shared" si="189"/>
        <v>05/07/2019 06:00:00 AM</v>
      </c>
      <c r="F5961" s="23" t="str">
        <f t="shared" si="190"/>
        <v>May</v>
      </c>
    </row>
    <row r="5962" spans="1:6" x14ac:dyDescent="0.4">
      <c r="A5962" s="19">
        <f>Électricité!N3047</f>
        <v>43592</v>
      </c>
      <c r="B5962" s="18">
        <f>Électricité!O3047</f>
        <v>0.29166666666666669</v>
      </c>
      <c r="C5962" s="17">
        <f>Électricité!P3047</f>
        <v>0</v>
      </c>
      <c r="D5962" s="17">
        <f>Électricité!S3047</f>
        <v>0</v>
      </c>
      <c r="E5962" s="24" t="str">
        <f t="shared" si="189"/>
        <v>05/07/2019 07:00:00 AM</v>
      </c>
      <c r="F5962" s="23" t="str">
        <f t="shared" si="190"/>
        <v>May</v>
      </c>
    </row>
    <row r="5963" spans="1:6" x14ac:dyDescent="0.4">
      <c r="A5963" s="19">
        <f>Électricité!N3048</f>
        <v>43592</v>
      </c>
      <c r="B5963" s="18">
        <f>Électricité!O3048</f>
        <v>0.33333333333333337</v>
      </c>
      <c r="C5963" s="17">
        <f>Électricité!P3048</f>
        <v>0</v>
      </c>
      <c r="D5963" s="17">
        <f>Électricité!S3048</f>
        <v>0</v>
      </c>
      <c r="E5963" s="24" t="str">
        <f t="shared" si="189"/>
        <v>05/07/2019 08:00:00 AM</v>
      </c>
      <c r="F5963" s="23" t="str">
        <f t="shared" si="190"/>
        <v>May</v>
      </c>
    </row>
    <row r="5964" spans="1:6" x14ac:dyDescent="0.4">
      <c r="A5964" s="19">
        <f>Électricité!N3049</f>
        <v>43592</v>
      </c>
      <c r="B5964" s="18">
        <f>Électricité!O3049</f>
        <v>0.375</v>
      </c>
      <c r="C5964" s="17">
        <f>Électricité!P3049</f>
        <v>0</v>
      </c>
      <c r="D5964" s="17">
        <f>Électricité!S3049</f>
        <v>0</v>
      </c>
      <c r="E5964" s="24" t="str">
        <f t="shared" si="189"/>
        <v>05/07/2019 09:00:00 AM</v>
      </c>
      <c r="F5964" s="23" t="str">
        <f t="shared" si="190"/>
        <v>May</v>
      </c>
    </row>
    <row r="5965" spans="1:6" x14ac:dyDescent="0.4">
      <c r="A5965" s="19">
        <f>Électricité!N3050</f>
        <v>43592</v>
      </c>
      <c r="B5965" s="18">
        <f>Électricité!O3050</f>
        <v>0.41666666666666669</v>
      </c>
      <c r="C5965" s="17">
        <f>Électricité!P3050</f>
        <v>0</v>
      </c>
      <c r="D5965" s="17">
        <f>Électricité!S3050</f>
        <v>0</v>
      </c>
      <c r="E5965" s="24" t="str">
        <f t="shared" si="189"/>
        <v>05/07/2019 10:00:00 AM</v>
      </c>
      <c r="F5965" s="23" t="str">
        <f t="shared" si="190"/>
        <v>May</v>
      </c>
    </row>
    <row r="5966" spans="1:6" x14ac:dyDescent="0.4">
      <c r="A5966" s="19">
        <f>Électricité!N3051</f>
        <v>43592</v>
      </c>
      <c r="B5966" s="18">
        <f>Électricité!O3051</f>
        <v>0.45833333333333337</v>
      </c>
      <c r="C5966" s="17">
        <f>Électricité!P3051</f>
        <v>0</v>
      </c>
      <c r="D5966" s="17">
        <f>Électricité!S3051</f>
        <v>0</v>
      </c>
      <c r="E5966" s="24" t="str">
        <f t="shared" si="189"/>
        <v>05/07/2019 11:00:00 AM</v>
      </c>
      <c r="F5966" s="23" t="str">
        <f t="shared" si="190"/>
        <v>May</v>
      </c>
    </row>
    <row r="5967" spans="1:6" x14ac:dyDescent="0.4">
      <c r="A5967" s="19">
        <f>Électricité!N3052</f>
        <v>43592</v>
      </c>
      <c r="B5967" s="18">
        <f>Électricité!O3052</f>
        <v>0.50000000000000011</v>
      </c>
      <c r="C5967" s="17">
        <f>Électricité!P3052</f>
        <v>0</v>
      </c>
      <c r="D5967" s="17">
        <f>Électricité!S3052</f>
        <v>0</v>
      </c>
      <c r="E5967" s="24" t="str">
        <f t="shared" si="189"/>
        <v>05/07/2019 12:00:00 PM</v>
      </c>
      <c r="F5967" s="23" t="str">
        <f t="shared" si="190"/>
        <v>May</v>
      </c>
    </row>
    <row r="5968" spans="1:6" x14ac:dyDescent="0.4">
      <c r="A5968" s="19">
        <f>Électricité!N3053</f>
        <v>43592</v>
      </c>
      <c r="B5968" s="18">
        <f>Électricité!O3053</f>
        <v>0.54166666666666674</v>
      </c>
      <c r="C5968" s="17">
        <f>Électricité!P3053</f>
        <v>0</v>
      </c>
      <c r="D5968" s="17">
        <f>Électricité!S3053</f>
        <v>0</v>
      </c>
      <c r="E5968" s="24" t="str">
        <f t="shared" si="189"/>
        <v>05/07/2019 01:00:00 PM</v>
      </c>
      <c r="F5968" s="23" t="str">
        <f t="shared" si="190"/>
        <v>May</v>
      </c>
    </row>
    <row r="5969" spans="1:6" x14ac:dyDescent="0.4">
      <c r="A5969" s="19">
        <f>Électricité!N3054</f>
        <v>43592</v>
      </c>
      <c r="B5969" s="18">
        <f>Électricité!O3054</f>
        <v>0.58333333333333337</v>
      </c>
      <c r="C5969" s="17">
        <f>Électricité!P3054</f>
        <v>0</v>
      </c>
      <c r="D5969" s="17">
        <f>Électricité!S3054</f>
        <v>0</v>
      </c>
      <c r="E5969" s="24" t="str">
        <f t="shared" si="189"/>
        <v>05/07/2019 02:00:00 PM</v>
      </c>
      <c r="F5969" s="23" t="str">
        <f t="shared" si="190"/>
        <v>May</v>
      </c>
    </row>
    <row r="5970" spans="1:6" x14ac:dyDescent="0.4">
      <c r="A5970" s="19">
        <f>Électricité!N3055</f>
        <v>43592</v>
      </c>
      <c r="B5970" s="18">
        <f>Électricité!O3055</f>
        <v>0.62500000000000011</v>
      </c>
      <c r="C5970" s="17">
        <f>Électricité!P3055</f>
        <v>0</v>
      </c>
      <c r="D5970" s="17">
        <f>Électricité!S3055</f>
        <v>0</v>
      </c>
      <c r="E5970" s="24" t="str">
        <f t="shared" si="189"/>
        <v>05/07/2019 03:00:00 PM</v>
      </c>
      <c r="F5970" s="23" t="str">
        <f t="shared" si="190"/>
        <v>May</v>
      </c>
    </row>
    <row r="5971" spans="1:6" x14ac:dyDescent="0.4">
      <c r="A5971" s="19">
        <f>Électricité!N3056</f>
        <v>43592</v>
      </c>
      <c r="B5971" s="18">
        <f>Électricité!O3056</f>
        <v>0.66666666666666674</v>
      </c>
      <c r="C5971" s="17">
        <f>Électricité!P3056</f>
        <v>0</v>
      </c>
      <c r="D5971" s="17">
        <f>Électricité!S3056</f>
        <v>0</v>
      </c>
      <c r="E5971" s="24" t="str">
        <f t="shared" si="189"/>
        <v>05/07/2019 04:00:00 PM</v>
      </c>
      <c r="F5971" s="23" t="str">
        <f t="shared" si="190"/>
        <v>May</v>
      </c>
    </row>
    <row r="5972" spans="1:6" x14ac:dyDescent="0.4">
      <c r="A5972" s="19">
        <f>Électricité!N3057</f>
        <v>43592</v>
      </c>
      <c r="B5972" s="18">
        <f>Électricité!O3057</f>
        <v>0.70833333333333337</v>
      </c>
      <c r="C5972" s="17">
        <f>Électricité!P3057</f>
        <v>0</v>
      </c>
      <c r="D5972" s="17">
        <f>Électricité!S3057</f>
        <v>0</v>
      </c>
      <c r="E5972" s="24" t="str">
        <f t="shared" si="189"/>
        <v>05/07/2019 05:00:00 PM</v>
      </c>
      <c r="F5972" s="23" t="str">
        <f t="shared" si="190"/>
        <v>May</v>
      </c>
    </row>
    <row r="5973" spans="1:6" x14ac:dyDescent="0.4">
      <c r="A5973" s="19">
        <f>Électricité!N3058</f>
        <v>43592</v>
      </c>
      <c r="B5973" s="18">
        <f>Électricité!O3058</f>
        <v>0.75000000000000011</v>
      </c>
      <c r="C5973" s="17">
        <f>Électricité!P3058</f>
        <v>0</v>
      </c>
      <c r="D5973" s="17">
        <f>Électricité!S3058</f>
        <v>0</v>
      </c>
      <c r="E5973" s="24" t="str">
        <f t="shared" si="189"/>
        <v>05/07/2019 06:00:00 PM</v>
      </c>
      <c r="F5973" s="23" t="str">
        <f t="shared" si="190"/>
        <v>May</v>
      </c>
    </row>
    <row r="5974" spans="1:6" x14ac:dyDescent="0.4">
      <c r="A5974" s="19">
        <f>Électricité!N3059</f>
        <v>43592</v>
      </c>
      <c r="B5974" s="18">
        <f>Électricité!O3059</f>
        <v>0.79166666666666674</v>
      </c>
      <c r="C5974" s="17">
        <f>Électricité!P3059</f>
        <v>0</v>
      </c>
      <c r="D5974" s="17">
        <f>Électricité!S3059</f>
        <v>0</v>
      </c>
      <c r="E5974" s="24" t="str">
        <f t="shared" si="189"/>
        <v>05/07/2019 07:00:00 PM</v>
      </c>
      <c r="F5974" s="23" t="str">
        <f t="shared" si="190"/>
        <v>May</v>
      </c>
    </row>
    <row r="5975" spans="1:6" x14ac:dyDescent="0.4">
      <c r="A5975" s="19">
        <f>Électricité!N3060</f>
        <v>43592</v>
      </c>
      <c r="B5975" s="18">
        <f>Électricité!O3060</f>
        <v>0.83333333333333337</v>
      </c>
      <c r="C5975" s="17">
        <f>Électricité!P3060</f>
        <v>0</v>
      </c>
      <c r="D5975" s="17">
        <f>Électricité!S3060</f>
        <v>0</v>
      </c>
      <c r="E5975" s="24" t="str">
        <f t="shared" si="189"/>
        <v>05/07/2019 08:00:00 PM</v>
      </c>
      <c r="F5975" s="23" t="str">
        <f t="shared" si="190"/>
        <v>May</v>
      </c>
    </row>
    <row r="5976" spans="1:6" x14ac:dyDescent="0.4">
      <c r="A5976" s="19">
        <f>Électricité!N3061</f>
        <v>43592</v>
      </c>
      <c r="B5976" s="18">
        <f>Électricité!O3061</f>
        <v>0.87500000000000011</v>
      </c>
      <c r="C5976" s="17">
        <f>Électricité!P3061</f>
        <v>0</v>
      </c>
      <c r="D5976" s="17">
        <f>Électricité!S3061</f>
        <v>0</v>
      </c>
      <c r="E5976" s="24" t="str">
        <f t="shared" si="189"/>
        <v>05/07/2019 09:00:00 PM</v>
      </c>
      <c r="F5976" s="23" t="str">
        <f t="shared" si="190"/>
        <v>May</v>
      </c>
    </row>
    <row r="5977" spans="1:6" x14ac:dyDescent="0.4">
      <c r="A5977" s="19">
        <f>Électricité!N3062</f>
        <v>43592</v>
      </c>
      <c r="B5977" s="18">
        <f>Électricité!O3062</f>
        <v>0.91666666666666674</v>
      </c>
      <c r="C5977" s="17">
        <f>Électricité!P3062</f>
        <v>0</v>
      </c>
      <c r="D5977" s="17">
        <f>Électricité!S3062</f>
        <v>0</v>
      </c>
      <c r="E5977" s="24" t="str">
        <f t="shared" si="189"/>
        <v>05/07/2019 10:00:00 PM</v>
      </c>
      <c r="F5977" s="23" t="str">
        <f t="shared" si="190"/>
        <v>May</v>
      </c>
    </row>
    <row r="5978" spans="1:6" x14ac:dyDescent="0.4">
      <c r="A5978" s="19">
        <f>Électricité!N3063</f>
        <v>43592</v>
      </c>
      <c r="B5978" s="18">
        <f>Électricité!O3063</f>
        <v>0.95833333333333337</v>
      </c>
      <c r="C5978" s="17">
        <f>Électricité!P3063</f>
        <v>0</v>
      </c>
      <c r="D5978" s="17">
        <f>Électricité!S3063</f>
        <v>0</v>
      </c>
      <c r="E5978" s="24" t="str">
        <f t="shared" si="189"/>
        <v>05/07/2019 11:00:00 PM</v>
      </c>
      <c r="F5978" s="23" t="str">
        <f t="shared" si="190"/>
        <v>May</v>
      </c>
    </row>
    <row r="5979" spans="1:6" x14ac:dyDescent="0.4">
      <c r="A5979" s="19">
        <f>Électricité!N3064</f>
        <v>43593</v>
      </c>
      <c r="B5979" s="18">
        <f>Électricité!O3064</f>
        <v>3.1225022567582528E-17</v>
      </c>
      <c r="C5979" s="17">
        <f>Électricité!P3064</f>
        <v>0</v>
      </c>
      <c r="D5979" s="17">
        <f>Électricité!S3064</f>
        <v>0</v>
      </c>
      <c r="E5979" s="24" t="str">
        <f t="shared" si="189"/>
        <v>05/08/2019 12:00:00 AM</v>
      </c>
      <c r="F5979" s="23" t="str">
        <f t="shared" si="190"/>
        <v>May</v>
      </c>
    </row>
    <row r="5980" spans="1:6" x14ac:dyDescent="0.4">
      <c r="A5980" s="19">
        <f>Électricité!N3065</f>
        <v>43593</v>
      </c>
      <c r="B5980" s="18">
        <f>Électricité!O3065</f>
        <v>4.1666666666666699E-2</v>
      </c>
      <c r="C5980" s="17">
        <f>Électricité!P3065</f>
        <v>0</v>
      </c>
      <c r="D5980" s="17">
        <f>Électricité!S3065</f>
        <v>0</v>
      </c>
      <c r="E5980" s="24" t="str">
        <f t="shared" si="189"/>
        <v>05/08/2019 01:00:00 AM</v>
      </c>
      <c r="F5980" s="23" t="str">
        <f t="shared" si="190"/>
        <v>May</v>
      </c>
    </row>
    <row r="5981" spans="1:6" x14ac:dyDescent="0.4">
      <c r="A5981" s="19">
        <f>Électricité!N3066</f>
        <v>43593</v>
      </c>
      <c r="B5981" s="18">
        <f>Électricité!O3066</f>
        <v>8.333333333333337E-2</v>
      </c>
      <c r="C5981" s="17">
        <f>Électricité!P3066</f>
        <v>0</v>
      </c>
      <c r="D5981" s="17">
        <f>Électricité!S3066</f>
        <v>0</v>
      </c>
      <c r="E5981" s="24" t="str">
        <f t="shared" si="189"/>
        <v>05/08/2019 02:00:00 AM</v>
      </c>
      <c r="F5981" s="23" t="str">
        <f t="shared" si="190"/>
        <v>May</v>
      </c>
    </row>
    <row r="5982" spans="1:6" x14ac:dyDescent="0.4">
      <c r="A5982" s="19">
        <f>Électricité!N3067</f>
        <v>43593</v>
      </c>
      <c r="B5982" s="18">
        <f>Électricité!O3067</f>
        <v>0.12500000000000006</v>
      </c>
      <c r="C5982" s="17">
        <f>Électricité!P3067</f>
        <v>0</v>
      </c>
      <c r="D5982" s="17">
        <f>Électricité!S3067</f>
        <v>0</v>
      </c>
      <c r="E5982" s="24" t="str">
        <f t="shared" si="189"/>
        <v>05/08/2019 03:00:00 AM</v>
      </c>
      <c r="F5982" s="23" t="str">
        <f t="shared" si="190"/>
        <v>May</v>
      </c>
    </row>
    <row r="5983" spans="1:6" x14ac:dyDescent="0.4">
      <c r="A5983" s="19">
        <f>Électricité!N3068</f>
        <v>43593</v>
      </c>
      <c r="B5983" s="18">
        <f>Électricité!O3068</f>
        <v>0.16666666666666669</v>
      </c>
      <c r="C5983" s="17">
        <f>Électricité!P3068</f>
        <v>0</v>
      </c>
      <c r="D5983" s="17">
        <f>Électricité!S3068</f>
        <v>0</v>
      </c>
      <c r="E5983" s="24" t="str">
        <f t="shared" si="189"/>
        <v>05/08/2019 04:00:00 AM</v>
      </c>
      <c r="F5983" s="23" t="str">
        <f t="shared" si="190"/>
        <v>May</v>
      </c>
    </row>
    <row r="5984" spans="1:6" x14ac:dyDescent="0.4">
      <c r="A5984" s="19">
        <f>Électricité!N3069</f>
        <v>43593</v>
      </c>
      <c r="B5984" s="18">
        <f>Électricité!O3069</f>
        <v>0.20833333333333337</v>
      </c>
      <c r="C5984" s="17">
        <f>Électricité!P3069</f>
        <v>0</v>
      </c>
      <c r="D5984" s="17">
        <f>Électricité!S3069</f>
        <v>0</v>
      </c>
      <c r="E5984" s="24" t="str">
        <f t="shared" si="189"/>
        <v>05/08/2019 05:00:00 AM</v>
      </c>
      <c r="F5984" s="23" t="str">
        <f t="shared" si="190"/>
        <v>May</v>
      </c>
    </row>
    <row r="5985" spans="1:6" x14ac:dyDescent="0.4">
      <c r="A5985" s="19">
        <f>Électricité!N3070</f>
        <v>43593</v>
      </c>
      <c r="B5985" s="18">
        <f>Électricité!O3070</f>
        <v>0.25</v>
      </c>
      <c r="C5985" s="17">
        <f>Électricité!P3070</f>
        <v>0</v>
      </c>
      <c r="D5985" s="17">
        <f>Électricité!S3070</f>
        <v>0</v>
      </c>
      <c r="E5985" s="24" t="str">
        <f t="shared" si="189"/>
        <v>05/08/2019 06:00:00 AM</v>
      </c>
      <c r="F5985" s="23" t="str">
        <f t="shared" si="190"/>
        <v>May</v>
      </c>
    </row>
    <row r="5986" spans="1:6" x14ac:dyDescent="0.4">
      <c r="A5986" s="19">
        <f>Électricité!N3071</f>
        <v>43593</v>
      </c>
      <c r="B5986" s="18">
        <f>Électricité!O3071</f>
        <v>0.29166666666666669</v>
      </c>
      <c r="C5986" s="17">
        <f>Électricité!P3071</f>
        <v>0</v>
      </c>
      <c r="D5986" s="17">
        <f>Électricité!S3071</f>
        <v>0</v>
      </c>
      <c r="E5986" s="24" t="str">
        <f t="shared" si="189"/>
        <v>05/08/2019 07:00:00 AM</v>
      </c>
      <c r="F5986" s="23" t="str">
        <f t="shared" si="190"/>
        <v>May</v>
      </c>
    </row>
    <row r="5987" spans="1:6" x14ac:dyDescent="0.4">
      <c r="A5987" s="19">
        <f>Électricité!N3072</f>
        <v>43593</v>
      </c>
      <c r="B5987" s="18">
        <f>Électricité!O3072</f>
        <v>0.33333333333333337</v>
      </c>
      <c r="C5987" s="17">
        <f>Électricité!P3072</f>
        <v>0</v>
      </c>
      <c r="D5987" s="17">
        <f>Électricité!S3072</f>
        <v>0</v>
      </c>
      <c r="E5987" s="24" t="str">
        <f t="shared" si="189"/>
        <v>05/08/2019 08:00:00 AM</v>
      </c>
      <c r="F5987" s="23" t="str">
        <f t="shared" si="190"/>
        <v>May</v>
      </c>
    </row>
    <row r="5988" spans="1:6" x14ac:dyDescent="0.4">
      <c r="A5988" s="19">
        <f>Électricité!N3073</f>
        <v>43593</v>
      </c>
      <c r="B5988" s="18">
        <f>Électricité!O3073</f>
        <v>0.375</v>
      </c>
      <c r="C5988" s="17">
        <f>Électricité!P3073</f>
        <v>0</v>
      </c>
      <c r="D5988" s="17">
        <f>Électricité!S3073</f>
        <v>0</v>
      </c>
      <c r="E5988" s="24" t="str">
        <f t="shared" ref="E5988:E6051" si="191">CONCATENATE(TEXT(A5988,"mm/dd/yyyy")," ",TEXT(B5988,"hh:mm:ss AM/PM"))</f>
        <v>05/08/2019 09:00:00 AM</v>
      </c>
      <c r="F5988" s="23" t="str">
        <f t="shared" si="190"/>
        <v>May</v>
      </c>
    </row>
    <row r="5989" spans="1:6" x14ac:dyDescent="0.4">
      <c r="A5989" s="19">
        <f>Électricité!N3074</f>
        <v>43593</v>
      </c>
      <c r="B5989" s="18">
        <f>Électricité!O3074</f>
        <v>0.41666666666666669</v>
      </c>
      <c r="C5989" s="17">
        <f>Électricité!P3074</f>
        <v>0</v>
      </c>
      <c r="D5989" s="17">
        <f>Électricité!S3074</f>
        <v>0</v>
      </c>
      <c r="E5989" s="24" t="str">
        <f t="shared" si="191"/>
        <v>05/08/2019 10:00:00 AM</v>
      </c>
      <c r="F5989" s="23" t="str">
        <f t="shared" si="190"/>
        <v>May</v>
      </c>
    </row>
    <row r="5990" spans="1:6" x14ac:dyDescent="0.4">
      <c r="A5990" s="19">
        <f>Électricité!N3075</f>
        <v>43593</v>
      </c>
      <c r="B5990" s="18">
        <f>Électricité!O3075</f>
        <v>0.45833333333333337</v>
      </c>
      <c r="C5990" s="17">
        <f>Électricité!P3075</f>
        <v>0</v>
      </c>
      <c r="D5990" s="17">
        <f>Électricité!S3075</f>
        <v>0</v>
      </c>
      <c r="E5990" s="24" t="str">
        <f t="shared" si="191"/>
        <v>05/08/2019 11:00:00 AM</v>
      </c>
      <c r="F5990" s="23" t="str">
        <f t="shared" si="190"/>
        <v>May</v>
      </c>
    </row>
    <row r="5991" spans="1:6" x14ac:dyDescent="0.4">
      <c r="A5991" s="19">
        <f>Électricité!N3076</f>
        <v>43593</v>
      </c>
      <c r="B5991" s="18">
        <f>Électricité!O3076</f>
        <v>0.50000000000000011</v>
      </c>
      <c r="C5991" s="17">
        <f>Électricité!P3076</f>
        <v>0</v>
      </c>
      <c r="D5991" s="17">
        <f>Électricité!S3076</f>
        <v>0</v>
      </c>
      <c r="E5991" s="24" t="str">
        <f t="shared" si="191"/>
        <v>05/08/2019 12:00:00 PM</v>
      </c>
      <c r="F5991" s="23" t="str">
        <f t="shared" si="190"/>
        <v>May</v>
      </c>
    </row>
    <row r="5992" spans="1:6" x14ac:dyDescent="0.4">
      <c r="A5992" s="19">
        <f>Électricité!N3077</f>
        <v>43593</v>
      </c>
      <c r="B5992" s="18">
        <f>Électricité!O3077</f>
        <v>0.54166666666666674</v>
      </c>
      <c r="C5992" s="17">
        <f>Électricité!P3077</f>
        <v>0</v>
      </c>
      <c r="D5992" s="17">
        <f>Électricité!S3077</f>
        <v>0</v>
      </c>
      <c r="E5992" s="24" t="str">
        <f t="shared" si="191"/>
        <v>05/08/2019 01:00:00 PM</v>
      </c>
      <c r="F5992" s="23" t="str">
        <f t="shared" si="190"/>
        <v>May</v>
      </c>
    </row>
    <row r="5993" spans="1:6" x14ac:dyDescent="0.4">
      <c r="A5993" s="19">
        <f>Électricité!N3078</f>
        <v>43593</v>
      </c>
      <c r="B5993" s="18">
        <f>Électricité!O3078</f>
        <v>0.58333333333333337</v>
      </c>
      <c r="C5993" s="17">
        <f>Électricité!P3078</f>
        <v>0</v>
      </c>
      <c r="D5993" s="17">
        <f>Électricité!S3078</f>
        <v>0</v>
      </c>
      <c r="E5993" s="24" t="str">
        <f t="shared" si="191"/>
        <v>05/08/2019 02:00:00 PM</v>
      </c>
      <c r="F5993" s="23" t="str">
        <f t="shared" si="190"/>
        <v>May</v>
      </c>
    </row>
    <row r="5994" spans="1:6" x14ac:dyDescent="0.4">
      <c r="A5994" s="19">
        <f>Électricité!N3079</f>
        <v>43593</v>
      </c>
      <c r="B5994" s="18">
        <f>Électricité!O3079</f>
        <v>0.62500000000000011</v>
      </c>
      <c r="C5994" s="17">
        <f>Électricité!P3079</f>
        <v>0</v>
      </c>
      <c r="D5994" s="17">
        <f>Électricité!S3079</f>
        <v>0</v>
      </c>
      <c r="E5994" s="24" t="str">
        <f t="shared" si="191"/>
        <v>05/08/2019 03:00:00 PM</v>
      </c>
      <c r="F5994" s="23" t="str">
        <f t="shared" si="190"/>
        <v>May</v>
      </c>
    </row>
    <row r="5995" spans="1:6" x14ac:dyDescent="0.4">
      <c r="A5995" s="19">
        <f>Électricité!N3080</f>
        <v>43593</v>
      </c>
      <c r="B5995" s="18">
        <f>Électricité!O3080</f>
        <v>0.66666666666666674</v>
      </c>
      <c r="C5995" s="17">
        <f>Électricité!P3080</f>
        <v>0</v>
      </c>
      <c r="D5995" s="17">
        <f>Électricité!S3080</f>
        <v>0</v>
      </c>
      <c r="E5995" s="24" t="str">
        <f t="shared" si="191"/>
        <v>05/08/2019 04:00:00 PM</v>
      </c>
      <c r="F5995" s="23" t="str">
        <f t="shared" si="190"/>
        <v>May</v>
      </c>
    </row>
    <row r="5996" spans="1:6" x14ac:dyDescent="0.4">
      <c r="A5996" s="19">
        <f>Électricité!N3081</f>
        <v>43593</v>
      </c>
      <c r="B5996" s="18">
        <f>Électricité!O3081</f>
        <v>0.70833333333333337</v>
      </c>
      <c r="C5996" s="17">
        <f>Électricité!P3081</f>
        <v>0</v>
      </c>
      <c r="D5996" s="17">
        <f>Électricité!S3081</f>
        <v>0</v>
      </c>
      <c r="E5996" s="24" t="str">
        <f t="shared" si="191"/>
        <v>05/08/2019 05:00:00 PM</v>
      </c>
      <c r="F5996" s="23" t="str">
        <f t="shared" si="190"/>
        <v>May</v>
      </c>
    </row>
    <row r="5997" spans="1:6" x14ac:dyDescent="0.4">
      <c r="A5997" s="19">
        <f>Électricité!N3082</f>
        <v>43593</v>
      </c>
      <c r="B5997" s="18">
        <f>Électricité!O3082</f>
        <v>0.75000000000000011</v>
      </c>
      <c r="C5997" s="17">
        <f>Électricité!P3082</f>
        <v>0</v>
      </c>
      <c r="D5997" s="17">
        <f>Électricité!S3082</f>
        <v>0</v>
      </c>
      <c r="E5997" s="24" t="str">
        <f t="shared" si="191"/>
        <v>05/08/2019 06:00:00 PM</v>
      </c>
      <c r="F5997" s="23" t="str">
        <f t="shared" si="190"/>
        <v>May</v>
      </c>
    </row>
    <row r="5998" spans="1:6" x14ac:dyDescent="0.4">
      <c r="A5998" s="19">
        <f>Électricité!N3083</f>
        <v>43593</v>
      </c>
      <c r="B5998" s="18">
        <f>Électricité!O3083</f>
        <v>0.79166666666666674</v>
      </c>
      <c r="C5998" s="17">
        <f>Électricité!P3083</f>
        <v>0</v>
      </c>
      <c r="D5998" s="17">
        <f>Électricité!S3083</f>
        <v>0</v>
      </c>
      <c r="E5998" s="24" t="str">
        <f t="shared" si="191"/>
        <v>05/08/2019 07:00:00 PM</v>
      </c>
      <c r="F5998" s="23" t="str">
        <f t="shared" si="190"/>
        <v>May</v>
      </c>
    </row>
    <row r="5999" spans="1:6" x14ac:dyDescent="0.4">
      <c r="A5999" s="19">
        <f>Électricité!N3084</f>
        <v>43593</v>
      </c>
      <c r="B5999" s="18">
        <f>Électricité!O3084</f>
        <v>0.83333333333333337</v>
      </c>
      <c r="C5999" s="17">
        <f>Électricité!P3084</f>
        <v>0</v>
      </c>
      <c r="D5999" s="17">
        <f>Électricité!S3084</f>
        <v>0</v>
      </c>
      <c r="E5999" s="24" t="str">
        <f t="shared" si="191"/>
        <v>05/08/2019 08:00:00 PM</v>
      </c>
      <c r="F5999" s="23" t="str">
        <f t="shared" si="190"/>
        <v>May</v>
      </c>
    </row>
    <row r="6000" spans="1:6" x14ac:dyDescent="0.4">
      <c r="A6000" s="19">
        <f>Électricité!N3085</f>
        <v>43593</v>
      </c>
      <c r="B6000" s="18">
        <f>Électricité!O3085</f>
        <v>0.87500000000000011</v>
      </c>
      <c r="C6000" s="17">
        <f>Électricité!P3085</f>
        <v>0</v>
      </c>
      <c r="D6000" s="17">
        <f>Électricité!S3085</f>
        <v>0</v>
      </c>
      <c r="E6000" s="24" t="str">
        <f t="shared" si="191"/>
        <v>05/08/2019 09:00:00 PM</v>
      </c>
      <c r="F6000" s="23" t="str">
        <f t="shared" si="190"/>
        <v>May</v>
      </c>
    </row>
    <row r="6001" spans="1:6" x14ac:dyDescent="0.4">
      <c r="A6001" s="19">
        <f>Électricité!N3086</f>
        <v>43593</v>
      </c>
      <c r="B6001" s="18">
        <f>Électricité!O3086</f>
        <v>0.91666666666666674</v>
      </c>
      <c r="C6001" s="17">
        <f>Électricité!P3086</f>
        <v>0</v>
      </c>
      <c r="D6001" s="17">
        <f>Électricité!S3086</f>
        <v>0</v>
      </c>
      <c r="E6001" s="24" t="str">
        <f t="shared" si="191"/>
        <v>05/08/2019 10:00:00 PM</v>
      </c>
      <c r="F6001" s="23" t="str">
        <f t="shared" si="190"/>
        <v>May</v>
      </c>
    </row>
    <row r="6002" spans="1:6" x14ac:dyDescent="0.4">
      <c r="A6002" s="19">
        <f>Électricité!N3087</f>
        <v>43593</v>
      </c>
      <c r="B6002" s="18">
        <f>Électricité!O3087</f>
        <v>0.95833333333333337</v>
      </c>
      <c r="C6002" s="17">
        <f>Électricité!P3087</f>
        <v>0</v>
      </c>
      <c r="D6002" s="17">
        <f>Électricité!S3087</f>
        <v>0</v>
      </c>
      <c r="E6002" s="24" t="str">
        <f t="shared" si="191"/>
        <v>05/08/2019 11:00:00 PM</v>
      </c>
      <c r="F6002" s="23" t="str">
        <f t="shared" si="190"/>
        <v>May</v>
      </c>
    </row>
    <row r="6003" spans="1:6" x14ac:dyDescent="0.4">
      <c r="A6003" s="19">
        <f>Électricité!N3088</f>
        <v>43594</v>
      </c>
      <c r="B6003" s="18">
        <f>Électricité!O3088</f>
        <v>3.1225022567582528E-17</v>
      </c>
      <c r="C6003" s="17">
        <f>Électricité!P3088</f>
        <v>0</v>
      </c>
      <c r="D6003" s="17">
        <f>Électricité!S3088</f>
        <v>0</v>
      </c>
      <c r="E6003" s="24" t="str">
        <f t="shared" si="191"/>
        <v>05/09/2019 12:00:00 AM</v>
      </c>
      <c r="F6003" s="23" t="str">
        <f t="shared" si="190"/>
        <v>May</v>
      </c>
    </row>
    <row r="6004" spans="1:6" x14ac:dyDescent="0.4">
      <c r="A6004" s="19">
        <f>Électricité!N3089</f>
        <v>43594</v>
      </c>
      <c r="B6004" s="18">
        <f>Électricité!O3089</f>
        <v>4.1666666666666699E-2</v>
      </c>
      <c r="C6004" s="17">
        <f>Électricité!P3089</f>
        <v>0</v>
      </c>
      <c r="D6004" s="17">
        <f>Électricité!S3089</f>
        <v>0</v>
      </c>
      <c r="E6004" s="24" t="str">
        <f t="shared" si="191"/>
        <v>05/09/2019 01:00:00 AM</v>
      </c>
      <c r="F6004" s="23" t="str">
        <f t="shared" si="190"/>
        <v>May</v>
      </c>
    </row>
    <row r="6005" spans="1:6" x14ac:dyDescent="0.4">
      <c r="A6005" s="19">
        <f>Électricité!N3090</f>
        <v>43594</v>
      </c>
      <c r="B6005" s="18">
        <f>Électricité!O3090</f>
        <v>8.333333333333337E-2</v>
      </c>
      <c r="C6005" s="17">
        <f>Électricité!P3090</f>
        <v>0</v>
      </c>
      <c r="D6005" s="17">
        <f>Électricité!S3090</f>
        <v>0</v>
      </c>
      <c r="E6005" s="24" t="str">
        <f t="shared" si="191"/>
        <v>05/09/2019 02:00:00 AM</v>
      </c>
      <c r="F6005" s="23" t="str">
        <f t="shared" si="190"/>
        <v>May</v>
      </c>
    </row>
    <row r="6006" spans="1:6" x14ac:dyDescent="0.4">
      <c r="A6006" s="19">
        <f>Électricité!N3091</f>
        <v>43594</v>
      </c>
      <c r="B6006" s="18">
        <f>Électricité!O3091</f>
        <v>0.12500000000000006</v>
      </c>
      <c r="C6006" s="17">
        <f>Électricité!P3091</f>
        <v>0</v>
      </c>
      <c r="D6006" s="17">
        <f>Électricité!S3091</f>
        <v>0</v>
      </c>
      <c r="E6006" s="24" t="str">
        <f t="shared" si="191"/>
        <v>05/09/2019 03:00:00 AM</v>
      </c>
      <c r="F6006" s="23" t="str">
        <f t="shared" si="190"/>
        <v>May</v>
      </c>
    </row>
    <row r="6007" spans="1:6" x14ac:dyDescent="0.4">
      <c r="A6007" s="19">
        <f>Électricité!N3092</f>
        <v>43594</v>
      </c>
      <c r="B6007" s="18">
        <f>Électricité!O3092</f>
        <v>0.16666666666666669</v>
      </c>
      <c r="C6007" s="17">
        <f>Électricité!P3092</f>
        <v>0</v>
      </c>
      <c r="D6007" s="17">
        <f>Électricité!S3092</f>
        <v>0</v>
      </c>
      <c r="E6007" s="24" t="str">
        <f t="shared" si="191"/>
        <v>05/09/2019 04:00:00 AM</v>
      </c>
      <c r="F6007" s="23" t="str">
        <f t="shared" si="190"/>
        <v>May</v>
      </c>
    </row>
    <row r="6008" spans="1:6" x14ac:dyDescent="0.4">
      <c r="A6008" s="19">
        <f>Électricité!N3093</f>
        <v>43594</v>
      </c>
      <c r="B6008" s="18">
        <f>Électricité!O3093</f>
        <v>0.20833333333333337</v>
      </c>
      <c r="C6008" s="17">
        <f>Électricité!P3093</f>
        <v>0</v>
      </c>
      <c r="D6008" s="17">
        <f>Électricité!S3093</f>
        <v>0</v>
      </c>
      <c r="E6008" s="24" t="str">
        <f t="shared" si="191"/>
        <v>05/09/2019 05:00:00 AM</v>
      </c>
      <c r="F6008" s="23" t="str">
        <f t="shared" si="190"/>
        <v>May</v>
      </c>
    </row>
    <row r="6009" spans="1:6" x14ac:dyDescent="0.4">
      <c r="A6009" s="19">
        <f>Électricité!N3094</f>
        <v>43594</v>
      </c>
      <c r="B6009" s="18">
        <f>Électricité!O3094</f>
        <v>0.25</v>
      </c>
      <c r="C6009" s="17">
        <f>Électricité!P3094</f>
        <v>0</v>
      </c>
      <c r="D6009" s="17">
        <f>Électricité!S3094</f>
        <v>0</v>
      </c>
      <c r="E6009" s="24" t="str">
        <f t="shared" si="191"/>
        <v>05/09/2019 06:00:00 AM</v>
      </c>
      <c r="F6009" s="23" t="str">
        <f t="shared" si="190"/>
        <v>May</v>
      </c>
    </row>
    <row r="6010" spans="1:6" x14ac:dyDescent="0.4">
      <c r="A6010" s="19">
        <f>Électricité!N3095</f>
        <v>43594</v>
      </c>
      <c r="B6010" s="18">
        <f>Électricité!O3095</f>
        <v>0.29166666666666669</v>
      </c>
      <c r="C6010" s="17">
        <f>Électricité!P3095</f>
        <v>0</v>
      </c>
      <c r="D6010" s="17">
        <f>Électricité!S3095</f>
        <v>0</v>
      </c>
      <c r="E6010" s="24" t="str">
        <f t="shared" si="191"/>
        <v>05/09/2019 07:00:00 AM</v>
      </c>
      <c r="F6010" s="23" t="str">
        <f t="shared" si="190"/>
        <v>May</v>
      </c>
    </row>
    <row r="6011" spans="1:6" x14ac:dyDescent="0.4">
      <c r="A6011" s="19">
        <f>Électricité!N3096</f>
        <v>43594</v>
      </c>
      <c r="B6011" s="18">
        <f>Électricité!O3096</f>
        <v>0.33333333333333337</v>
      </c>
      <c r="C6011" s="17">
        <f>Électricité!P3096</f>
        <v>0</v>
      </c>
      <c r="D6011" s="17">
        <f>Électricité!S3096</f>
        <v>0</v>
      </c>
      <c r="E6011" s="24" t="str">
        <f t="shared" si="191"/>
        <v>05/09/2019 08:00:00 AM</v>
      </c>
      <c r="F6011" s="23" t="str">
        <f t="shared" si="190"/>
        <v>May</v>
      </c>
    </row>
    <row r="6012" spans="1:6" x14ac:dyDescent="0.4">
      <c r="A6012" s="19">
        <f>Électricité!N3097</f>
        <v>43594</v>
      </c>
      <c r="B6012" s="18">
        <f>Électricité!O3097</f>
        <v>0.375</v>
      </c>
      <c r="C6012" s="17">
        <f>Électricité!P3097</f>
        <v>0</v>
      </c>
      <c r="D6012" s="17">
        <f>Électricité!S3097</f>
        <v>0</v>
      </c>
      <c r="E6012" s="24" t="str">
        <f t="shared" si="191"/>
        <v>05/09/2019 09:00:00 AM</v>
      </c>
      <c r="F6012" s="23" t="str">
        <f t="shared" si="190"/>
        <v>May</v>
      </c>
    </row>
    <row r="6013" spans="1:6" x14ac:dyDescent="0.4">
      <c r="A6013" s="19">
        <f>Électricité!N3098</f>
        <v>43594</v>
      </c>
      <c r="B6013" s="18">
        <f>Électricité!O3098</f>
        <v>0.41666666666666669</v>
      </c>
      <c r="C6013" s="17">
        <f>Électricité!P3098</f>
        <v>0</v>
      </c>
      <c r="D6013" s="17">
        <f>Électricité!S3098</f>
        <v>0</v>
      </c>
      <c r="E6013" s="24" t="str">
        <f t="shared" si="191"/>
        <v>05/09/2019 10:00:00 AM</v>
      </c>
      <c r="F6013" s="23" t="str">
        <f t="shared" si="190"/>
        <v>May</v>
      </c>
    </row>
    <row r="6014" spans="1:6" x14ac:dyDescent="0.4">
      <c r="A6014" s="19">
        <f>Électricité!N3099</f>
        <v>43594</v>
      </c>
      <c r="B6014" s="18">
        <f>Électricité!O3099</f>
        <v>0.45833333333333337</v>
      </c>
      <c r="C6014" s="17">
        <f>Électricité!P3099</f>
        <v>0</v>
      </c>
      <c r="D6014" s="17">
        <f>Électricité!S3099</f>
        <v>0</v>
      </c>
      <c r="E6014" s="24" t="str">
        <f t="shared" si="191"/>
        <v>05/09/2019 11:00:00 AM</v>
      </c>
      <c r="F6014" s="23" t="str">
        <f t="shared" si="190"/>
        <v>May</v>
      </c>
    </row>
    <row r="6015" spans="1:6" x14ac:dyDescent="0.4">
      <c r="A6015" s="19">
        <f>Électricité!N3100</f>
        <v>43594</v>
      </c>
      <c r="B6015" s="18">
        <f>Électricité!O3100</f>
        <v>0.50000000000000011</v>
      </c>
      <c r="C6015" s="17">
        <f>Électricité!P3100</f>
        <v>0</v>
      </c>
      <c r="D6015" s="17">
        <f>Électricité!S3100</f>
        <v>0</v>
      </c>
      <c r="E6015" s="24" t="str">
        <f t="shared" si="191"/>
        <v>05/09/2019 12:00:00 PM</v>
      </c>
      <c r="F6015" s="23" t="str">
        <f t="shared" si="190"/>
        <v>May</v>
      </c>
    </row>
    <row r="6016" spans="1:6" x14ac:dyDescent="0.4">
      <c r="A6016" s="19">
        <f>Électricité!N3101</f>
        <v>43594</v>
      </c>
      <c r="B6016" s="18">
        <f>Électricité!O3101</f>
        <v>0.54166666666666674</v>
      </c>
      <c r="C6016" s="17">
        <f>Électricité!P3101</f>
        <v>0</v>
      </c>
      <c r="D6016" s="17">
        <f>Électricité!S3101</f>
        <v>0</v>
      </c>
      <c r="E6016" s="24" t="str">
        <f t="shared" si="191"/>
        <v>05/09/2019 01:00:00 PM</v>
      </c>
      <c r="F6016" s="23" t="str">
        <f t="shared" si="190"/>
        <v>May</v>
      </c>
    </row>
    <row r="6017" spans="1:6" x14ac:dyDescent="0.4">
      <c r="A6017" s="19">
        <f>Électricité!N3102</f>
        <v>43594</v>
      </c>
      <c r="B6017" s="18">
        <f>Électricité!O3102</f>
        <v>0.58333333333333337</v>
      </c>
      <c r="C6017" s="17">
        <f>Électricité!P3102</f>
        <v>0</v>
      </c>
      <c r="D6017" s="17">
        <f>Électricité!S3102</f>
        <v>0</v>
      </c>
      <c r="E6017" s="24" t="str">
        <f t="shared" si="191"/>
        <v>05/09/2019 02:00:00 PM</v>
      </c>
      <c r="F6017" s="23" t="str">
        <f t="shared" si="190"/>
        <v>May</v>
      </c>
    </row>
    <row r="6018" spans="1:6" x14ac:dyDescent="0.4">
      <c r="A6018" s="19">
        <f>Électricité!N3103</f>
        <v>43594</v>
      </c>
      <c r="B6018" s="18">
        <f>Électricité!O3103</f>
        <v>0.62500000000000011</v>
      </c>
      <c r="C6018" s="17">
        <f>Électricité!P3103</f>
        <v>0</v>
      </c>
      <c r="D6018" s="17">
        <f>Électricité!S3103</f>
        <v>0</v>
      </c>
      <c r="E6018" s="24" t="str">
        <f t="shared" si="191"/>
        <v>05/09/2019 03:00:00 PM</v>
      </c>
      <c r="F6018" s="23" t="str">
        <f t="shared" si="190"/>
        <v>May</v>
      </c>
    </row>
    <row r="6019" spans="1:6" x14ac:dyDescent="0.4">
      <c r="A6019" s="19">
        <f>Électricité!N3104</f>
        <v>43594</v>
      </c>
      <c r="B6019" s="18">
        <f>Électricité!O3104</f>
        <v>0.66666666666666674</v>
      </c>
      <c r="C6019" s="17">
        <f>Électricité!P3104</f>
        <v>0</v>
      </c>
      <c r="D6019" s="17">
        <f>Électricité!S3104</f>
        <v>0</v>
      </c>
      <c r="E6019" s="24" t="str">
        <f t="shared" si="191"/>
        <v>05/09/2019 04:00:00 PM</v>
      </c>
      <c r="F6019" s="23" t="str">
        <f t="shared" ref="F6019:F6082" si="192">TEXT(A6019,"mmm")</f>
        <v>May</v>
      </c>
    </row>
    <row r="6020" spans="1:6" x14ac:dyDescent="0.4">
      <c r="A6020" s="19">
        <f>Électricité!N3105</f>
        <v>43594</v>
      </c>
      <c r="B6020" s="18">
        <f>Électricité!O3105</f>
        <v>0.70833333333333337</v>
      </c>
      <c r="C6020" s="17">
        <f>Électricité!P3105</f>
        <v>0</v>
      </c>
      <c r="D6020" s="17">
        <f>Électricité!S3105</f>
        <v>0</v>
      </c>
      <c r="E6020" s="24" t="str">
        <f t="shared" si="191"/>
        <v>05/09/2019 05:00:00 PM</v>
      </c>
      <c r="F6020" s="23" t="str">
        <f t="shared" si="192"/>
        <v>May</v>
      </c>
    </row>
    <row r="6021" spans="1:6" x14ac:dyDescent="0.4">
      <c r="A6021" s="19">
        <f>Électricité!N3106</f>
        <v>43594</v>
      </c>
      <c r="B6021" s="18">
        <f>Électricité!O3106</f>
        <v>0.75000000000000011</v>
      </c>
      <c r="C6021" s="17">
        <f>Électricité!P3106</f>
        <v>0</v>
      </c>
      <c r="D6021" s="17">
        <f>Électricité!S3106</f>
        <v>0</v>
      </c>
      <c r="E6021" s="24" t="str">
        <f t="shared" si="191"/>
        <v>05/09/2019 06:00:00 PM</v>
      </c>
      <c r="F6021" s="23" t="str">
        <f t="shared" si="192"/>
        <v>May</v>
      </c>
    </row>
    <row r="6022" spans="1:6" x14ac:dyDescent="0.4">
      <c r="A6022" s="19">
        <f>Électricité!N3107</f>
        <v>43594</v>
      </c>
      <c r="B6022" s="18">
        <f>Électricité!O3107</f>
        <v>0.79166666666666674</v>
      </c>
      <c r="C6022" s="17">
        <f>Électricité!P3107</f>
        <v>0</v>
      </c>
      <c r="D6022" s="17">
        <f>Électricité!S3107</f>
        <v>0</v>
      </c>
      <c r="E6022" s="24" t="str">
        <f t="shared" si="191"/>
        <v>05/09/2019 07:00:00 PM</v>
      </c>
      <c r="F6022" s="23" t="str">
        <f t="shared" si="192"/>
        <v>May</v>
      </c>
    </row>
    <row r="6023" spans="1:6" x14ac:dyDescent="0.4">
      <c r="A6023" s="19">
        <f>Électricité!N3108</f>
        <v>43594</v>
      </c>
      <c r="B6023" s="18">
        <f>Électricité!O3108</f>
        <v>0.83333333333333337</v>
      </c>
      <c r="C6023" s="17">
        <f>Électricité!P3108</f>
        <v>0</v>
      </c>
      <c r="D6023" s="17">
        <f>Électricité!S3108</f>
        <v>0</v>
      </c>
      <c r="E6023" s="24" t="str">
        <f t="shared" si="191"/>
        <v>05/09/2019 08:00:00 PM</v>
      </c>
      <c r="F6023" s="23" t="str">
        <f t="shared" si="192"/>
        <v>May</v>
      </c>
    </row>
    <row r="6024" spans="1:6" x14ac:dyDescent="0.4">
      <c r="A6024" s="19">
        <f>Électricité!N3109</f>
        <v>43594</v>
      </c>
      <c r="B6024" s="18">
        <f>Électricité!O3109</f>
        <v>0.87500000000000011</v>
      </c>
      <c r="C6024" s="17">
        <f>Électricité!P3109</f>
        <v>0</v>
      </c>
      <c r="D6024" s="17">
        <f>Électricité!S3109</f>
        <v>0</v>
      </c>
      <c r="E6024" s="24" t="str">
        <f t="shared" si="191"/>
        <v>05/09/2019 09:00:00 PM</v>
      </c>
      <c r="F6024" s="23" t="str">
        <f t="shared" si="192"/>
        <v>May</v>
      </c>
    </row>
    <row r="6025" spans="1:6" x14ac:dyDescent="0.4">
      <c r="A6025" s="19">
        <f>Électricité!N3110</f>
        <v>43594</v>
      </c>
      <c r="B6025" s="18">
        <f>Électricité!O3110</f>
        <v>0.91666666666666674</v>
      </c>
      <c r="C6025" s="17">
        <f>Électricité!P3110</f>
        <v>0</v>
      </c>
      <c r="D6025" s="17">
        <f>Électricité!S3110</f>
        <v>0</v>
      </c>
      <c r="E6025" s="24" t="str">
        <f t="shared" si="191"/>
        <v>05/09/2019 10:00:00 PM</v>
      </c>
      <c r="F6025" s="23" t="str">
        <f t="shared" si="192"/>
        <v>May</v>
      </c>
    </row>
    <row r="6026" spans="1:6" x14ac:dyDescent="0.4">
      <c r="A6026" s="19">
        <f>Électricité!N3111</f>
        <v>43594</v>
      </c>
      <c r="B6026" s="18">
        <f>Électricité!O3111</f>
        <v>0.95833333333333337</v>
      </c>
      <c r="C6026" s="17">
        <f>Électricité!P3111</f>
        <v>0</v>
      </c>
      <c r="D6026" s="17">
        <f>Électricité!S3111</f>
        <v>0</v>
      </c>
      <c r="E6026" s="24" t="str">
        <f t="shared" si="191"/>
        <v>05/09/2019 11:00:00 PM</v>
      </c>
      <c r="F6026" s="23" t="str">
        <f t="shared" si="192"/>
        <v>May</v>
      </c>
    </row>
    <row r="6027" spans="1:6" x14ac:dyDescent="0.4">
      <c r="A6027" s="19">
        <f>Électricité!N3112</f>
        <v>43595</v>
      </c>
      <c r="B6027" s="18">
        <f>Électricité!O3112</f>
        <v>3.1225022567582528E-17</v>
      </c>
      <c r="C6027" s="17">
        <f>Électricité!P3112</f>
        <v>0</v>
      </c>
      <c r="D6027" s="17">
        <f>Électricité!S3112</f>
        <v>0</v>
      </c>
      <c r="E6027" s="24" t="str">
        <f t="shared" si="191"/>
        <v>05/10/2019 12:00:00 AM</v>
      </c>
      <c r="F6027" s="23" t="str">
        <f t="shared" si="192"/>
        <v>May</v>
      </c>
    </row>
    <row r="6028" spans="1:6" x14ac:dyDescent="0.4">
      <c r="A6028" s="19">
        <f>Électricité!N3113</f>
        <v>43595</v>
      </c>
      <c r="B6028" s="18">
        <f>Électricité!O3113</f>
        <v>4.1666666666666699E-2</v>
      </c>
      <c r="C6028" s="17">
        <f>Électricité!P3113</f>
        <v>0</v>
      </c>
      <c r="D6028" s="17">
        <f>Électricité!S3113</f>
        <v>0</v>
      </c>
      <c r="E6028" s="24" t="str">
        <f t="shared" si="191"/>
        <v>05/10/2019 01:00:00 AM</v>
      </c>
      <c r="F6028" s="23" t="str">
        <f t="shared" si="192"/>
        <v>May</v>
      </c>
    </row>
    <row r="6029" spans="1:6" x14ac:dyDescent="0.4">
      <c r="A6029" s="19">
        <f>Électricité!N3114</f>
        <v>43595</v>
      </c>
      <c r="B6029" s="18">
        <f>Électricité!O3114</f>
        <v>8.333333333333337E-2</v>
      </c>
      <c r="C6029" s="17">
        <f>Électricité!P3114</f>
        <v>0</v>
      </c>
      <c r="D6029" s="17">
        <f>Électricité!S3114</f>
        <v>0</v>
      </c>
      <c r="E6029" s="24" t="str">
        <f t="shared" si="191"/>
        <v>05/10/2019 02:00:00 AM</v>
      </c>
      <c r="F6029" s="23" t="str">
        <f t="shared" si="192"/>
        <v>May</v>
      </c>
    </row>
    <row r="6030" spans="1:6" x14ac:dyDescent="0.4">
      <c r="A6030" s="19">
        <f>Électricité!N3115</f>
        <v>43595</v>
      </c>
      <c r="B6030" s="18">
        <f>Électricité!O3115</f>
        <v>0.12500000000000006</v>
      </c>
      <c r="C6030" s="17">
        <f>Électricité!P3115</f>
        <v>0</v>
      </c>
      <c r="D6030" s="17">
        <f>Électricité!S3115</f>
        <v>0</v>
      </c>
      <c r="E6030" s="24" t="str">
        <f t="shared" si="191"/>
        <v>05/10/2019 03:00:00 AM</v>
      </c>
      <c r="F6030" s="23" t="str">
        <f t="shared" si="192"/>
        <v>May</v>
      </c>
    </row>
    <row r="6031" spans="1:6" x14ac:dyDescent="0.4">
      <c r="A6031" s="19">
        <f>Électricité!N3116</f>
        <v>43595</v>
      </c>
      <c r="B6031" s="18">
        <f>Électricité!O3116</f>
        <v>0.16666666666666669</v>
      </c>
      <c r="C6031" s="17">
        <f>Électricité!P3116</f>
        <v>0</v>
      </c>
      <c r="D6031" s="17">
        <f>Électricité!S3116</f>
        <v>0</v>
      </c>
      <c r="E6031" s="24" t="str">
        <f t="shared" si="191"/>
        <v>05/10/2019 04:00:00 AM</v>
      </c>
      <c r="F6031" s="23" t="str">
        <f t="shared" si="192"/>
        <v>May</v>
      </c>
    </row>
    <row r="6032" spans="1:6" x14ac:dyDescent="0.4">
      <c r="A6032" s="19">
        <f>Électricité!N3117</f>
        <v>43595</v>
      </c>
      <c r="B6032" s="18">
        <f>Électricité!O3117</f>
        <v>0.20833333333333337</v>
      </c>
      <c r="C6032" s="17">
        <f>Électricité!P3117</f>
        <v>0</v>
      </c>
      <c r="D6032" s="17">
        <f>Électricité!S3117</f>
        <v>0</v>
      </c>
      <c r="E6032" s="24" t="str">
        <f t="shared" si="191"/>
        <v>05/10/2019 05:00:00 AM</v>
      </c>
      <c r="F6032" s="23" t="str">
        <f t="shared" si="192"/>
        <v>May</v>
      </c>
    </row>
    <row r="6033" spans="1:6" x14ac:dyDescent="0.4">
      <c r="A6033" s="19">
        <f>Électricité!N3118</f>
        <v>43595</v>
      </c>
      <c r="B6033" s="18">
        <f>Électricité!O3118</f>
        <v>0.25</v>
      </c>
      <c r="C6033" s="17">
        <f>Électricité!P3118</f>
        <v>0</v>
      </c>
      <c r="D6033" s="17">
        <f>Électricité!S3118</f>
        <v>0</v>
      </c>
      <c r="E6033" s="24" t="str">
        <f t="shared" si="191"/>
        <v>05/10/2019 06:00:00 AM</v>
      </c>
      <c r="F6033" s="23" t="str">
        <f t="shared" si="192"/>
        <v>May</v>
      </c>
    </row>
    <row r="6034" spans="1:6" x14ac:dyDescent="0.4">
      <c r="A6034" s="19">
        <f>Électricité!N3119</f>
        <v>43595</v>
      </c>
      <c r="B6034" s="18">
        <f>Électricité!O3119</f>
        <v>0.29166666666666669</v>
      </c>
      <c r="C6034" s="17">
        <f>Électricité!P3119</f>
        <v>0</v>
      </c>
      <c r="D6034" s="17">
        <f>Électricité!S3119</f>
        <v>0</v>
      </c>
      <c r="E6034" s="24" t="str">
        <f t="shared" si="191"/>
        <v>05/10/2019 07:00:00 AM</v>
      </c>
      <c r="F6034" s="23" t="str">
        <f t="shared" si="192"/>
        <v>May</v>
      </c>
    </row>
    <row r="6035" spans="1:6" x14ac:dyDescent="0.4">
      <c r="A6035" s="19">
        <f>Électricité!N3120</f>
        <v>43595</v>
      </c>
      <c r="B6035" s="18">
        <f>Électricité!O3120</f>
        <v>0.33333333333333337</v>
      </c>
      <c r="C6035" s="17">
        <f>Électricité!P3120</f>
        <v>0</v>
      </c>
      <c r="D6035" s="17">
        <f>Électricité!S3120</f>
        <v>0</v>
      </c>
      <c r="E6035" s="24" t="str">
        <f t="shared" si="191"/>
        <v>05/10/2019 08:00:00 AM</v>
      </c>
      <c r="F6035" s="23" t="str">
        <f t="shared" si="192"/>
        <v>May</v>
      </c>
    </row>
    <row r="6036" spans="1:6" x14ac:dyDescent="0.4">
      <c r="A6036" s="19">
        <f>Électricité!N3121</f>
        <v>43595</v>
      </c>
      <c r="B6036" s="18">
        <f>Électricité!O3121</f>
        <v>0.375</v>
      </c>
      <c r="C6036" s="17">
        <f>Électricité!P3121</f>
        <v>0</v>
      </c>
      <c r="D6036" s="17">
        <f>Électricité!S3121</f>
        <v>0</v>
      </c>
      <c r="E6036" s="24" t="str">
        <f t="shared" si="191"/>
        <v>05/10/2019 09:00:00 AM</v>
      </c>
      <c r="F6036" s="23" t="str">
        <f t="shared" si="192"/>
        <v>May</v>
      </c>
    </row>
    <row r="6037" spans="1:6" x14ac:dyDescent="0.4">
      <c r="A6037" s="19">
        <f>Électricité!N3122</f>
        <v>43595</v>
      </c>
      <c r="B6037" s="18">
        <f>Électricité!O3122</f>
        <v>0.41666666666666669</v>
      </c>
      <c r="C6037" s="17">
        <f>Électricité!P3122</f>
        <v>0</v>
      </c>
      <c r="D6037" s="17">
        <f>Électricité!S3122</f>
        <v>0</v>
      </c>
      <c r="E6037" s="24" t="str">
        <f t="shared" si="191"/>
        <v>05/10/2019 10:00:00 AM</v>
      </c>
      <c r="F6037" s="23" t="str">
        <f t="shared" si="192"/>
        <v>May</v>
      </c>
    </row>
    <row r="6038" spans="1:6" x14ac:dyDescent="0.4">
      <c r="A6038" s="19">
        <f>Électricité!N3123</f>
        <v>43595</v>
      </c>
      <c r="B6038" s="18">
        <f>Électricité!O3123</f>
        <v>0.45833333333333337</v>
      </c>
      <c r="C6038" s="17">
        <f>Électricité!P3123</f>
        <v>0</v>
      </c>
      <c r="D6038" s="17">
        <f>Électricité!S3123</f>
        <v>0</v>
      </c>
      <c r="E6038" s="24" t="str">
        <f t="shared" si="191"/>
        <v>05/10/2019 11:00:00 AM</v>
      </c>
      <c r="F6038" s="23" t="str">
        <f t="shared" si="192"/>
        <v>May</v>
      </c>
    </row>
    <row r="6039" spans="1:6" x14ac:dyDescent="0.4">
      <c r="A6039" s="19">
        <f>Électricité!N3124</f>
        <v>43595</v>
      </c>
      <c r="B6039" s="18">
        <f>Électricité!O3124</f>
        <v>0.50000000000000011</v>
      </c>
      <c r="C6039" s="17">
        <f>Électricité!P3124</f>
        <v>0</v>
      </c>
      <c r="D6039" s="17">
        <f>Électricité!S3124</f>
        <v>0</v>
      </c>
      <c r="E6039" s="24" t="str">
        <f t="shared" si="191"/>
        <v>05/10/2019 12:00:00 PM</v>
      </c>
      <c r="F6039" s="23" t="str">
        <f t="shared" si="192"/>
        <v>May</v>
      </c>
    </row>
    <row r="6040" spans="1:6" x14ac:dyDescent="0.4">
      <c r="A6040" s="19">
        <f>Électricité!N3125</f>
        <v>43595</v>
      </c>
      <c r="B6040" s="18">
        <f>Électricité!O3125</f>
        <v>0.54166666666666674</v>
      </c>
      <c r="C6040" s="17">
        <f>Électricité!P3125</f>
        <v>0</v>
      </c>
      <c r="D6040" s="17">
        <f>Électricité!S3125</f>
        <v>0</v>
      </c>
      <c r="E6040" s="24" t="str">
        <f t="shared" si="191"/>
        <v>05/10/2019 01:00:00 PM</v>
      </c>
      <c r="F6040" s="23" t="str">
        <f t="shared" si="192"/>
        <v>May</v>
      </c>
    </row>
    <row r="6041" spans="1:6" x14ac:dyDescent="0.4">
      <c r="A6041" s="19">
        <f>Électricité!N3126</f>
        <v>43595</v>
      </c>
      <c r="B6041" s="18">
        <f>Électricité!O3126</f>
        <v>0.58333333333333337</v>
      </c>
      <c r="C6041" s="17">
        <f>Électricité!P3126</f>
        <v>0</v>
      </c>
      <c r="D6041" s="17">
        <f>Électricité!S3126</f>
        <v>0</v>
      </c>
      <c r="E6041" s="24" t="str">
        <f t="shared" si="191"/>
        <v>05/10/2019 02:00:00 PM</v>
      </c>
      <c r="F6041" s="23" t="str">
        <f t="shared" si="192"/>
        <v>May</v>
      </c>
    </row>
    <row r="6042" spans="1:6" x14ac:dyDescent="0.4">
      <c r="A6042" s="19">
        <f>Électricité!N3127</f>
        <v>43595</v>
      </c>
      <c r="B6042" s="18">
        <f>Électricité!O3127</f>
        <v>0.62500000000000011</v>
      </c>
      <c r="C6042" s="17">
        <f>Électricité!P3127</f>
        <v>0</v>
      </c>
      <c r="D6042" s="17">
        <f>Électricité!S3127</f>
        <v>0</v>
      </c>
      <c r="E6042" s="24" t="str">
        <f t="shared" si="191"/>
        <v>05/10/2019 03:00:00 PM</v>
      </c>
      <c r="F6042" s="23" t="str">
        <f t="shared" si="192"/>
        <v>May</v>
      </c>
    </row>
    <row r="6043" spans="1:6" x14ac:dyDescent="0.4">
      <c r="A6043" s="19">
        <f>Électricité!N3128</f>
        <v>43595</v>
      </c>
      <c r="B6043" s="18">
        <f>Électricité!O3128</f>
        <v>0.66666666666666674</v>
      </c>
      <c r="C6043" s="17">
        <f>Électricité!P3128</f>
        <v>0</v>
      </c>
      <c r="D6043" s="17">
        <f>Électricité!S3128</f>
        <v>0</v>
      </c>
      <c r="E6043" s="24" t="str">
        <f t="shared" si="191"/>
        <v>05/10/2019 04:00:00 PM</v>
      </c>
      <c r="F6043" s="23" t="str">
        <f t="shared" si="192"/>
        <v>May</v>
      </c>
    </row>
    <row r="6044" spans="1:6" x14ac:dyDescent="0.4">
      <c r="A6044" s="19">
        <f>Électricité!N3129</f>
        <v>43595</v>
      </c>
      <c r="B6044" s="18">
        <f>Électricité!O3129</f>
        <v>0.70833333333333337</v>
      </c>
      <c r="C6044" s="17">
        <f>Électricité!P3129</f>
        <v>0</v>
      </c>
      <c r="D6044" s="17">
        <f>Électricité!S3129</f>
        <v>0</v>
      </c>
      <c r="E6044" s="24" t="str">
        <f t="shared" si="191"/>
        <v>05/10/2019 05:00:00 PM</v>
      </c>
      <c r="F6044" s="23" t="str">
        <f t="shared" si="192"/>
        <v>May</v>
      </c>
    </row>
    <row r="6045" spans="1:6" x14ac:dyDescent="0.4">
      <c r="A6045" s="19">
        <f>Électricité!N3130</f>
        <v>43595</v>
      </c>
      <c r="B6045" s="18">
        <f>Électricité!O3130</f>
        <v>0.75000000000000011</v>
      </c>
      <c r="C6045" s="17">
        <f>Électricité!P3130</f>
        <v>0</v>
      </c>
      <c r="D6045" s="17">
        <f>Électricité!S3130</f>
        <v>0</v>
      </c>
      <c r="E6045" s="24" t="str">
        <f t="shared" si="191"/>
        <v>05/10/2019 06:00:00 PM</v>
      </c>
      <c r="F6045" s="23" t="str">
        <f t="shared" si="192"/>
        <v>May</v>
      </c>
    </row>
    <row r="6046" spans="1:6" x14ac:dyDescent="0.4">
      <c r="A6046" s="19">
        <f>Électricité!N3131</f>
        <v>43595</v>
      </c>
      <c r="B6046" s="18">
        <f>Électricité!O3131</f>
        <v>0.79166666666666674</v>
      </c>
      <c r="C6046" s="17">
        <f>Électricité!P3131</f>
        <v>0</v>
      </c>
      <c r="D6046" s="17">
        <f>Électricité!S3131</f>
        <v>0</v>
      </c>
      <c r="E6046" s="24" t="str">
        <f t="shared" si="191"/>
        <v>05/10/2019 07:00:00 PM</v>
      </c>
      <c r="F6046" s="23" t="str">
        <f t="shared" si="192"/>
        <v>May</v>
      </c>
    </row>
    <row r="6047" spans="1:6" x14ac:dyDescent="0.4">
      <c r="A6047" s="19">
        <f>Électricité!N3132</f>
        <v>43595</v>
      </c>
      <c r="B6047" s="18">
        <f>Électricité!O3132</f>
        <v>0.83333333333333337</v>
      </c>
      <c r="C6047" s="17">
        <f>Électricité!P3132</f>
        <v>0</v>
      </c>
      <c r="D6047" s="17">
        <f>Électricité!S3132</f>
        <v>0</v>
      </c>
      <c r="E6047" s="24" t="str">
        <f t="shared" si="191"/>
        <v>05/10/2019 08:00:00 PM</v>
      </c>
      <c r="F6047" s="23" t="str">
        <f t="shared" si="192"/>
        <v>May</v>
      </c>
    </row>
    <row r="6048" spans="1:6" x14ac:dyDescent="0.4">
      <c r="A6048" s="19">
        <f>Électricité!N3133</f>
        <v>43595</v>
      </c>
      <c r="B6048" s="18">
        <f>Électricité!O3133</f>
        <v>0.87500000000000011</v>
      </c>
      <c r="C6048" s="17">
        <f>Électricité!P3133</f>
        <v>0</v>
      </c>
      <c r="D6048" s="17">
        <f>Électricité!S3133</f>
        <v>0</v>
      </c>
      <c r="E6048" s="24" t="str">
        <f t="shared" si="191"/>
        <v>05/10/2019 09:00:00 PM</v>
      </c>
      <c r="F6048" s="23" t="str">
        <f t="shared" si="192"/>
        <v>May</v>
      </c>
    </row>
    <row r="6049" spans="1:6" x14ac:dyDescent="0.4">
      <c r="A6049" s="19">
        <f>Électricité!N3134</f>
        <v>43595</v>
      </c>
      <c r="B6049" s="18">
        <f>Électricité!O3134</f>
        <v>0.91666666666666674</v>
      </c>
      <c r="C6049" s="17">
        <f>Électricité!P3134</f>
        <v>0</v>
      </c>
      <c r="D6049" s="17">
        <f>Électricité!S3134</f>
        <v>0</v>
      </c>
      <c r="E6049" s="24" t="str">
        <f t="shared" si="191"/>
        <v>05/10/2019 10:00:00 PM</v>
      </c>
      <c r="F6049" s="23" t="str">
        <f t="shared" si="192"/>
        <v>May</v>
      </c>
    </row>
    <row r="6050" spans="1:6" x14ac:dyDescent="0.4">
      <c r="A6050" s="19">
        <f>Électricité!N3135</f>
        <v>43595</v>
      </c>
      <c r="B6050" s="18">
        <f>Électricité!O3135</f>
        <v>0.95833333333333337</v>
      </c>
      <c r="C6050" s="17">
        <f>Électricité!P3135</f>
        <v>0</v>
      </c>
      <c r="D6050" s="17">
        <f>Électricité!S3135</f>
        <v>0</v>
      </c>
      <c r="E6050" s="24" t="str">
        <f t="shared" si="191"/>
        <v>05/10/2019 11:00:00 PM</v>
      </c>
      <c r="F6050" s="23" t="str">
        <f t="shared" si="192"/>
        <v>May</v>
      </c>
    </row>
    <row r="6051" spans="1:6" x14ac:dyDescent="0.4">
      <c r="A6051" s="19">
        <f>Électricité!N3136</f>
        <v>43596</v>
      </c>
      <c r="B6051" s="18">
        <f>Électricité!O3136</f>
        <v>3.1225022567582528E-17</v>
      </c>
      <c r="C6051" s="17">
        <f>Électricité!P3136</f>
        <v>0</v>
      </c>
      <c r="D6051" s="17">
        <f>Électricité!S3136</f>
        <v>0</v>
      </c>
      <c r="E6051" s="24" t="str">
        <f t="shared" si="191"/>
        <v>05/11/2019 12:00:00 AM</v>
      </c>
      <c r="F6051" s="23" t="str">
        <f t="shared" si="192"/>
        <v>May</v>
      </c>
    </row>
    <row r="6052" spans="1:6" x14ac:dyDescent="0.4">
      <c r="A6052" s="19">
        <f>Électricité!N3137</f>
        <v>43596</v>
      </c>
      <c r="B6052" s="18">
        <f>Électricité!O3137</f>
        <v>4.1666666666666699E-2</v>
      </c>
      <c r="C6052" s="17">
        <f>Électricité!P3137</f>
        <v>0</v>
      </c>
      <c r="D6052" s="17">
        <f>Électricité!S3137</f>
        <v>0</v>
      </c>
      <c r="E6052" s="24" t="str">
        <f t="shared" ref="E6052:E6115" si="193">CONCATENATE(TEXT(A6052,"mm/dd/yyyy")," ",TEXT(B6052,"hh:mm:ss AM/PM"))</f>
        <v>05/11/2019 01:00:00 AM</v>
      </c>
      <c r="F6052" s="23" t="str">
        <f t="shared" si="192"/>
        <v>May</v>
      </c>
    </row>
    <row r="6053" spans="1:6" x14ac:dyDescent="0.4">
      <c r="A6053" s="19">
        <f>Électricité!N3138</f>
        <v>43596</v>
      </c>
      <c r="B6053" s="18">
        <f>Électricité!O3138</f>
        <v>8.333333333333337E-2</v>
      </c>
      <c r="C6053" s="17">
        <f>Électricité!P3138</f>
        <v>0</v>
      </c>
      <c r="D6053" s="17">
        <f>Électricité!S3138</f>
        <v>0</v>
      </c>
      <c r="E6053" s="24" t="str">
        <f t="shared" si="193"/>
        <v>05/11/2019 02:00:00 AM</v>
      </c>
      <c r="F6053" s="23" t="str">
        <f t="shared" si="192"/>
        <v>May</v>
      </c>
    </row>
    <row r="6054" spans="1:6" x14ac:dyDescent="0.4">
      <c r="A6054" s="19">
        <f>Électricité!N3139</f>
        <v>43596</v>
      </c>
      <c r="B6054" s="18">
        <f>Électricité!O3139</f>
        <v>0.12500000000000006</v>
      </c>
      <c r="C6054" s="17">
        <f>Électricité!P3139</f>
        <v>0</v>
      </c>
      <c r="D6054" s="17">
        <f>Électricité!S3139</f>
        <v>0</v>
      </c>
      <c r="E6054" s="24" t="str">
        <f t="shared" si="193"/>
        <v>05/11/2019 03:00:00 AM</v>
      </c>
      <c r="F6054" s="23" t="str">
        <f t="shared" si="192"/>
        <v>May</v>
      </c>
    </row>
    <row r="6055" spans="1:6" x14ac:dyDescent="0.4">
      <c r="A6055" s="19">
        <f>Électricité!N3140</f>
        <v>43596</v>
      </c>
      <c r="B6055" s="18">
        <f>Électricité!O3140</f>
        <v>0.16666666666666669</v>
      </c>
      <c r="C6055" s="17">
        <f>Électricité!P3140</f>
        <v>0</v>
      </c>
      <c r="D6055" s="17">
        <f>Électricité!S3140</f>
        <v>0</v>
      </c>
      <c r="E6055" s="24" t="str">
        <f t="shared" si="193"/>
        <v>05/11/2019 04:00:00 AM</v>
      </c>
      <c r="F6055" s="23" t="str">
        <f t="shared" si="192"/>
        <v>May</v>
      </c>
    </row>
    <row r="6056" spans="1:6" x14ac:dyDescent="0.4">
      <c r="A6056" s="19">
        <f>Électricité!N3141</f>
        <v>43596</v>
      </c>
      <c r="B6056" s="18">
        <f>Électricité!O3141</f>
        <v>0.20833333333333337</v>
      </c>
      <c r="C6056" s="17">
        <f>Électricité!P3141</f>
        <v>0</v>
      </c>
      <c r="D6056" s="17">
        <f>Électricité!S3141</f>
        <v>0</v>
      </c>
      <c r="E6056" s="24" t="str">
        <f t="shared" si="193"/>
        <v>05/11/2019 05:00:00 AM</v>
      </c>
      <c r="F6056" s="23" t="str">
        <f t="shared" si="192"/>
        <v>May</v>
      </c>
    </row>
    <row r="6057" spans="1:6" x14ac:dyDescent="0.4">
      <c r="A6057" s="19">
        <f>Électricité!N3142</f>
        <v>43596</v>
      </c>
      <c r="B6057" s="18">
        <f>Électricité!O3142</f>
        <v>0.25</v>
      </c>
      <c r="C6057" s="17">
        <f>Électricité!P3142</f>
        <v>0</v>
      </c>
      <c r="D6057" s="17">
        <f>Électricité!S3142</f>
        <v>0</v>
      </c>
      <c r="E6057" s="24" t="str">
        <f t="shared" si="193"/>
        <v>05/11/2019 06:00:00 AM</v>
      </c>
      <c r="F6057" s="23" t="str">
        <f t="shared" si="192"/>
        <v>May</v>
      </c>
    </row>
    <row r="6058" spans="1:6" x14ac:dyDescent="0.4">
      <c r="A6058" s="19">
        <f>Électricité!N3143</f>
        <v>43596</v>
      </c>
      <c r="B6058" s="18">
        <f>Électricité!O3143</f>
        <v>0.29166666666666669</v>
      </c>
      <c r="C6058" s="17">
        <f>Électricité!P3143</f>
        <v>0</v>
      </c>
      <c r="D6058" s="17">
        <f>Électricité!S3143</f>
        <v>0</v>
      </c>
      <c r="E6058" s="24" t="str">
        <f t="shared" si="193"/>
        <v>05/11/2019 07:00:00 AM</v>
      </c>
      <c r="F6058" s="23" t="str">
        <f t="shared" si="192"/>
        <v>May</v>
      </c>
    </row>
    <row r="6059" spans="1:6" x14ac:dyDescent="0.4">
      <c r="A6059" s="19">
        <f>Électricité!N3144</f>
        <v>43596</v>
      </c>
      <c r="B6059" s="18">
        <f>Électricité!O3144</f>
        <v>0.33333333333333337</v>
      </c>
      <c r="C6059" s="17">
        <f>Électricité!P3144</f>
        <v>0</v>
      </c>
      <c r="D6059" s="17">
        <f>Électricité!S3144</f>
        <v>0</v>
      </c>
      <c r="E6059" s="24" t="str">
        <f t="shared" si="193"/>
        <v>05/11/2019 08:00:00 AM</v>
      </c>
      <c r="F6059" s="23" t="str">
        <f t="shared" si="192"/>
        <v>May</v>
      </c>
    </row>
    <row r="6060" spans="1:6" x14ac:dyDescent="0.4">
      <c r="A6060" s="19">
        <f>Électricité!N3145</f>
        <v>43596</v>
      </c>
      <c r="B6060" s="18">
        <f>Électricité!O3145</f>
        <v>0.375</v>
      </c>
      <c r="C6060" s="17">
        <f>Électricité!P3145</f>
        <v>0</v>
      </c>
      <c r="D6060" s="17">
        <f>Électricité!S3145</f>
        <v>0</v>
      </c>
      <c r="E6060" s="24" t="str">
        <f t="shared" si="193"/>
        <v>05/11/2019 09:00:00 AM</v>
      </c>
      <c r="F6060" s="23" t="str">
        <f t="shared" si="192"/>
        <v>May</v>
      </c>
    </row>
    <row r="6061" spans="1:6" x14ac:dyDescent="0.4">
      <c r="A6061" s="19">
        <f>Électricité!N3146</f>
        <v>43596</v>
      </c>
      <c r="B6061" s="18">
        <f>Électricité!O3146</f>
        <v>0.41666666666666669</v>
      </c>
      <c r="C6061" s="17">
        <f>Électricité!P3146</f>
        <v>0</v>
      </c>
      <c r="D6061" s="17">
        <f>Électricité!S3146</f>
        <v>0</v>
      </c>
      <c r="E6061" s="24" t="str">
        <f t="shared" si="193"/>
        <v>05/11/2019 10:00:00 AM</v>
      </c>
      <c r="F6061" s="23" t="str">
        <f t="shared" si="192"/>
        <v>May</v>
      </c>
    </row>
    <row r="6062" spans="1:6" x14ac:dyDescent="0.4">
      <c r="A6062" s="19">
        <f>Électricité!N3147</f>
        <v>43596</v>
      </c>
      <c r="B6062" s="18">
        <f>Électricité!O3147</f>
        <v>0.45833333333333337</v>
      </c>
      <c r="C6062" s="17">
        <f>Électricité!P3147</f>
        <v>0</v>
      </c>
      <c r="D6062" s="17">
        <f>Électricité!S3147</f>
        <v>0</v>
      </c>
      <c r="E6062" s="24" t="str">
        <f t="shared" si="193"/>
        <v>05/11/2019 11:00:00 AM</v>
      </c>
      <c r="F6062" s="23" t="str">
        <f t="shared" si="192"/>
        <v>May</v>
      </c>
    </row>
    <row r="6063" spans="1:6" x14ac:dyDescent="0.4">
      <c r="A6063" s="19">
        <f>Électricité!N3148</f>
        <v>43596</v>
      </c>
      <c r="B6063" s="18">
        <f>Électricité!O3148</f>
        <v>0.50000000000000011</v>
      </c>
      <c r="C6063" s="17">
        <f>Électricité!P3148</f>
        <v>0</v>
      </c>
      <c r="D6063" s="17">
        <f>Électricité!S3148</f>
        <v>0</v>
      </c>
      <c r="E6063" s="24" t="str">
        <f t="shared" si="193"/>
        <v>05/11/2019 12:00:00 PM</v>
      </c>
      <c r="F6063" s="23" t="str">
        <f t="shared" si="192"/>
        <v>May</v>
      </c>
    </row>
    <row r="6064" spans="1:6" x14ac:dyDescent="0.4">
      <c r="A6064" s="19">
        <f>Électricité!N3149</f>
        <v>43596</v>
      </c>
      <c r="B6064" s="18">
        <f>Électricité!O3149</f>
        <v>0.54166666666666674</v>
      </c>
      <c r="C6064" s="17">
        <f>Électricité!P3149</f>
        <v>0</v>
      </c>
      <c r="D6064" s="17">
        <f>Électricité!S3149</f>
        <v>0</v>
      </c>
      <c r="E6064" s="24" t="str">
        <f t="shared" si="193"/>
        <v>05/11/2019 01:00:00 PM</v>
      </c>
      <c r="F6064" s="23" t="str">
        <f t="shared" si="192"/>
        <v>May</v>
      </c>
    </row>
    <row r="6065" spans="1:6" x14ac:dyDescent="0.4">
      <c r="A6065" s="19">
        <f>Électricité!N3150</f>
        <v>43596</v>
      </c>
      <c r="B6065" s="18">
        <f>Électricité!O3150</f>
        <v>0.58333333333333337</v>
      </c>
      <c r="C6065" s="17">
        <f>Électricité!P3150</f>
        <v>0</v>
      </c>
      <c r="D6065" s="17">
        <f>Électricité!S3150</f>
        <v>0</v>
      </c>
      <c r="E6065" s="24" t="str">
        <f t="shared" si="193"/>
        <v>05/11/2019 02:00:00 PM</v>
      </c>
      <c r="F6065" s="23" t="str">
        <f t="shared" si="192"/>
        <v>May</v>
      </c>
    </row>
    <row r="6066" spans="1:6" x14ac:dyDescent="0.4">
      <c r="A6066" s="19">
        <f>Électricité!N3151</f>
        <v>43596</v>
      </c>
      <c r="B6066" s="18">
        <f>Électricité!O3151</f>
        <v>0.62500000000000011</v>
      </c>
      <c r="C6066" s="17">
        <f>Électricité!P3151</f>
        <v>0</v>
      </c>
      <c r="D6066" s="17">
        <f>Électricité!S3151</f>
        <v>0</v>
      </c>
      <c r="E6066" s="24" t="str">
        <f t="shared" si="193"/>
        <v>05/11/2019 03:00:00 PM</v>
      </c>
      <c r="F6066" s="23" t="str">
        <f t="shared" si="192"/>
        <v>May</v>
      </c>
    </row>
    <row r="6067" spans="1:6" x14ac:dyDescent="0.4">
      <c r="A6067" s="19">
        <f>Électricité!N3152</f>
        <v>43596</v>
      </c>
      <c r="B6067" s="18">
        <f>Électricité!O3152</f>
        <v>0.66666666666666674</v>
      </c>
      <c r="C6067" s="17">
        <f>Électricité!P3152</f>
        <v>0</v>
      </c>
      <c r="D6067" s="17">
        <f>Électricité!S3152</f>
        <v>0</v>
      </c>
      <c r="E6067" s="24" t="str">
        <f t="shared" si="193"/>
        <v>05/11/2019 04:00:00 PM</v>
      </c>
      <c r="F6067" s="23" t="str">
        <f t="shared" si="192"/>
        <v>May</v>
      </c>
    </row>
    <row r="6068" spans="1:6" x14ac:dyDescent="0.4">
      <c r="A6068" s="19">
        <f>Électricité!N3153</f>
        <v>43596</v>
      </c>
      <c r="B6068" s="18">
        <f>Électricité!O3153</f>
        <v>0.70833333333333337</v>
      </c>
      <c r="C6068" s="17">
        <f>Électricité!P3153</f>
        <v>0</v>
      </c>
      <c r="D6068" s="17">
        <f>Électricité!S3153</f>
        <v>0</v>
      </c>
      <c r="E6068" s="24" t="str">
        <f t="shared" si="193"/>
        <v>05/11/2019 05:00:00 PM</v>
      </c>
      <c r="F6068" s="23" t="str">
        <f t="shared" si="192"/>
        <v>May</v>
      </c>
    </row>
    <row r="6069" spans="1:6" x14ac:dyDescent="0.4">
      <c r="A6069" s="19">
        <f>Électricité!N3154</f>
        <v>43596</v>
      </c>
      <c r="B6069" s="18">
        <f>Électricité!O3154</f>
        <v>0.75000000000000011</v>
      </c>
      <c r="C6069" s="17">
        <f>Électricité!P3154</f>
        <v>0</v>
      </c>
      <c r="D6069" s="17">
        <f>Électricité!S3154</f>
        <v>0</v>
      </c>
      <c r="E6069" s="24" t="str">
        <f t="shared" si="193"/>
        <v>05/11/2019 06:00:00 PM</v>
      </c>
      <c r="F6069" s="23" t="str">
        <f t="shared" si="192"/>
        <v>May</v>
      </c>
    </row>
    <row r="6070" spans="1:6" x14ac:dyDescent="0.4">
      <c r="A6070" s="19">
        <f>Électricité!N3155</f>
        <v>43596</v>
      </c>
      <c r="B6070" s="18">
        <f>Électricité!O3155</f>
        <v>0.79166666666666674</v>
      </c>
      <c r="C6070" s="17">
        <f>Électricité!P3155</f>
        <v>0</v>
      </c>
      <c r="D6070" s="17">
        <f>Électricité!S3155</f>
        <v>0</v>
      </c>
      <c r="E6070" s="24" t="str">
        <f t="shared" si="193"/>
        <v>05/11/2019 07:00:00 PM</v>
      </c>
      <c r="F6070" s="23" t="str">
        <f t="shared" si="192"/>
        <v>May</v>
      </c>
    </row>
    <row r="6071" spans="1:6" x14ac:dyDescent="0.4">
      <c r="A6071" s="19">
        <f>Électricité!N3156</f>
        <v>43596</v>
      </c>
      <c r="B6071" s="18">
        <f>Électricité!O3156</f>
        <v>0.83333333333333337</v>
      </c>
      <c r="C6071" s="17">
        <f>Électricité!P3156</f>
        <v>0</v>
      </c>
      <c r="D6071" s="17">
        <f>Électricité!S3156</f>
        <v>0</v>
      </c>
      <c r="E6071" s="24" t="str">
        <f t="shared" si="193"/>
        <v>05/11/2019 08:00:00 PM</v>
      </c>
      <c r="F6071" s="23" t="str">
        <f t="shared" si="192"/>
        <v>May</v>
      </c>
    </row>
    <row r="6072" spans="1:6" x14ac:dyDescent="0.4">
      <c r="A6072" s="19">
        <f>Électricité!N3157</f>
        <v>43596</v>
      </c>
      <c r="B6072" s="18">
        <f>Électricité!O3157</f>
        <v>0.87500000000000011</v>
      </c>
      <c r="C6072" s="17">
        <f>Électricité!P3157</f>
        <v>0</v>
      </c>
      <c r="D6072" s="17">
        <f>Électricité!S3157</f>
        <v>0</v>
      </c>
      <c r="E6072" s="24" t="str">
        <f t="shared" si="193"/>
        <v>05/11/2019 09:00:00 PM</v>
      </c>
      <c r="F6072" s="23" t="str">
        <f t="shared" si="192"/>
        <v>May</v>
      </c>
    </row>
    <row r="6073" spans="1:6" x14ac:dyDescent="0.4">
      <c r="A6073" s="19">
        <f>Électricité!N3158</f>
        <v>43596</v>
      </c>
      <c r="B6073" s="18">
        <f>Électricité!O3158</f>
        <v>0.91666666666666674</v>
      </c>
      <c r="C6073" s="17">
        <f>Électricité!P3158</f>
        <v>0</v>
      </c>
      <c r="D6073" s="17">
        <f>Électricité!S3158</f>
        <v>0</v>
      </c>
      <c r="E6073" s="24" t="str">
        <f t="shared" si="193"/>
        <v>05/11/2019 10:00:00 PM</v>
      </c>
      <c r="F6073" s="23" t="str">
        <f t="shared" si="192"/>
        <v>May</v>
      </c>
    </row>
    <row r="6074" spans="1:6" x14ac:dyDescent="0.4">
      <c r="A6074" s="19">
        <f>Électricité!N3159</f>
        <v>43596</v>
      </c>
      <c r="B6074" s="18">
        <f>Électricité!O3159</f>
        <v>0.95833333333333337</v>
      </c>
      <c r="C6074" s="17">
        <f>Électricité!P3159</f>
        <v>0</v>
      </c>
      <c r="D6074" s="17">
        <f>Électricité!S3159</f>
        <v>0</v>
      </c>
      <c r="E6074" s="24" t="str">
        <f t="shared" si="193"/>
        <v>05/11/2019 11:00:00 PM</v>
      </c>
      <c r="F6074" s="23" t="str">
        <f t="shared" si="192"/>
        <v>May</v>
      </c>
    </row>
    <row r="6075" spans="1:6" x14ac:dyDescent="0.4">
      <c r="A6075" s="19">
        <f>Électricité!N3160</f>
        <v>43597</v>
      </c>
      <c r="B6075" s="18">
        <f>Électricité!O3160</f>
        <v>3.1225022567582528E-17</v>
      </c>
      <c r="C6075" s="17">
        <f>Électricité!P3160</f>
        <v>0</v>
      </c>
      <c r="D6075" s="17">
        <f>Électricité!S3160</f>
        <v>0</v>
      </c>
      <c r="E6075" s="24" t="str">
        <f t="shared" si="193"/>
        <v>05/12/2019 12:00:00 AM</v>
      </c>
      <c r="F6075" s="23" t="str">
        <f t="shared" si="192"/>
        <v>May</v>
      </c>
    </row>
    <row r="6076" spans="1:6" x14ac:dyDescent="0.4">
      <c r="A6076" s="19">
        <f>Électricité!N3161</f>
        <v>43597</v>
      </c>
      <c r="B6076" s="18">
        <f>Électricité!O3161</f>
        <v>4.1666666666666699E-2</v>
      </c>
      <c r="C6076" s="17">
        <f>Électricité!P3161</f>
        <v>0</v>
      </c>
      <c r="D6076" s="17">
        <f>Électricité!S3161</f>
        <v>0</v>
      </c>
      <c r="E6076" s="24" t="str">
        <f t="shared" si="193"/>
        <v>05/12/2019 01:00:00 AM</v>
      </c>
      <c r="F6076" s="23" t="str">
        <f t="shared" si="192"/>
        <v>May</v>
      </c>
    </row>
    <row r="6077" spans="1:6" x14ac:dyDescent="0.4">
      <c r="A6077" s="19">
        <f>Électricité!N3162</f>
        <v>43597</v>
      </c>
      <c r="B6077" s="18">
        <f>Électricité!O3162</f>
        <v>8.333333333333337E-2</v>
      </c>
      <c r="C6077" s="17">
        <f>Électricité!P3162</f>
        <v>0</v>
      </c>
      <c r="D6077" s="17">
        <f>Électricité!S3162</f>
        <v>0</v>
      </c>
      <c r="E6077" s="24" t="str">
        <f t="shared" si="193"/>
        <v>05/12/2019 02:00:00 AM</v>
      </c>
      <c r="F6077" s="23" t="str">
        <f t="shared" si="192"/>
        <v>May</v>
      </c>
    </row>
    <row r="6078" spans="1:6" x14ac:dyDescent="0.4">
      <c r="A6078" s="19">
        <f>Électricité!N3163</f>
        <v>43597</v>
      </c>
      <c r="B6078" s="18">
        <f>Électricité!O3163</f>
        <v>0.12500000000000006</v>
      </c>
      <c r="C6078" s="17">
        <f>Électricité!P3163</f>
        <v>0</v>
      </c>
      <c r="D6078" s="17">
        <f>Électricité!S3163</f>
        <v>0</v>
      </c>
      <c r="E6078" s="24" t="str">
        <f t="shared" si="193"/>
        <v>05/12/2019 03:00:00 AM</v>
      </c>
      <c r="F6078" s="23" t="str">
        <f t="shared" si="192"/>
        <v>May</v>
      </c>
    </row>
    <row r="6079" spans="1:6" x14ac:dyDescent="0.4">
      <c r="A6079" s="19">
        <f>Électricité!N3164</f>
        <v>43597</v>
      </c>
      <c r="B6079" s="18">
        <f>Électricité!O3164</f>
        <v>0.16666666666666669</v>
      </c>
      <c r="C6079" s="17">
        <f>Électricité!P3164</f>
        <v>0</v>
      </c>
      <c r="D6079" s="17">
        <f>Électricité!S3164</f>
        <v>0</v>
      </c>
      <c r="E6079" s="24" t="str">
        <f t="shared" si="193"/>
        <v>05/12/2019 04:00:00 AM</v>
      </c>
      <c r="F6079" s="23" t="str">
        <f t="shared" si="192"/>
        <v>May</v>
      </c>
    </row>
    <row r="6080" spans="1:6" x14ac:dyDescent="0.4">
      <c r="A6080" s="19">
        <f>Électricité!N3165</f>
        <v>43597</v>
      </c>
      <c r="B6080" s="18">
        <f>Électricité!O3165</f>
        <v>0.20833333333333337</v>
      </c>
      <c r="C6080" s="17">
        <f>Électricité!P3165</f>
        <v>0</v>
      </c>
      <c r="D6080" s="17">
        <f>Électricité!S3165</f>
        <v>0</v>
      </c>
      <c r="E6080" s="24" t="str">
        <f t="shared" si="193"/>
        <v>05/12/2019 05:00:00 AM</v>
      </c>
      <c r="F6080" s="23" t="str">
        <f t="shared" si="192"/>
        <v>May</v>
      </c>
    </row>
    <row r="6081" spans="1:6" x14ac:dyDescent="0.4">
      <c r="A6081" s="19">
        <f>Électricité!N3166</f>
        <v>43597</v>
      </c>
      <c r="B6081" s="18">
        <f>Électricité!O3166</f>
        <v>0.25</v>
      </c>
      <c r="C6081" s="17">
        <f>Électricité!P3166</f>
        <v>0</v>
      </c>
      <c r="D6081" s="17">
        <f>Électricité!S3166</f>
        <v>0</v>
      </c>
      <c r="E6081" s="24" t="str">
        <f t="shared" si="193"/>
        <v>05/12/2019 06:00:00 AM</v>
      </c>
      <c r="F6081" s="23" t="str">
        <f t="shared" si="192"/>
        <v>May</v>
      </c>
    </row>
    <row r="6082" spans="1:6" x14ac:dyDescent="0.4">
      <c r="A6082" s="19">
        <f>Électricité!N3167</f>
        <v>43597</v>
      </c>
      <c r="B6082" s="18">
        <f>Électricité!O3167</f>
        <v>0.29166666666666669</v>
      </c>
      <c r="C6082" s="17">
        <f>Électricité!P3167</f>
        <v>0</v>
      </c>
      <c r="D6082" s="17">
        <f>Électricité!S3167</f>
        <v>0</v>
      </c>
      <c r="E6082" s="24" t="str">
        <f t="shared" si="193"/>
        <v>05/12/2019 07:00:00 AM</v>
      </c>
      <c r="F6082" s="23" t="str">
        <f t="shared" si="192"/>
        <v>May</v>
      </c>
    </row>
    <row r="6083" spans="1:6" x14ac:dyDescent="0.4">
      <c r="A6083" s="19">
        <f>Électricité!N3168</f>
        <v>43597</v>
      </c>
      <c r="B6083" s="18">
        <f>Électricité!O3168</f>
        <v>0.33333333333333337</v>
      </c>
      <c r="C6083" s="17">
        <f>Électricité!P3168</f>
        <v>0</v>
      </c>
      <c r="D6083" s="17">
        <f>Électricité!S3168</f>
        <v>0</v>
      </c>
      <c r="E6083" s="24" t="str">
        <f t="shared" si="193"/>
        <v>05/12/2019 08:00:00 AM</v>
      </c>
      <c r="F6083" s="23" t="str">
        <f t="shared" ref="F6083:F6146" si="194">TEXT(A6083,"mmm")</f>
        <v>May</v>
      </c>
    </row>
    <row r="6084" spans="1:6" x14ac:dyDescent="0.4">
      <c r="A6084" s="19">
        <f>Électricité!N3169</f>
        <v>43597</v>
      </c>
      <c r="B6084" s="18">
        <f>Électricité!O3169</f>
        <v>0.375</v>
      </c>
      <c r="C6084" s="17">
        <f>Électricité!P3169</f>
        <v>0</v>
      </c>
      <c r="D6084" s="17">
        <f>Électricité!S3169</f>
        <v>0</v>
      </c>
      <c r="E6084" s="24" t="str">
        <f t="shared" si="193"/>
        <v>05/12/2019 09:00:00 AM</v>
      </c>
      <c r="F6084" s="23" t="str">
        <f t="shared" si="194"/>
        <v>May</v>
      </c>
    </row>
    <row r="6085" spans="1:6" x14ac:dyDescent="0.4">
      <c r="A6085" s="19">
        <f>Électricité!N3170</f>
        <v>43597</v>
      </c>
      <c r="B6085" s="18">
        <f>Électricité!O3170</f>
        <v>0.41666666666666669</v>
      </c>
      <c r="C6085" s="17">
        <f>Électricité!P3170</f>
        <v>0</v>
      </c>
      <c r="D6085" s="17">
        <f>Électricité!S3170</f>
        <v>0</v>
      </c>
      <c r="E6085" s="24" t="str">
        <f t="shared" si="193"/>
        <v>05/12/2019 10:00:00 AM</v>
      </c>
      <c r="F6085" s="23" t="str">
        <f t="shared" si="194"/>
        <v>May</v>
      </c>
    </row>
    <row r="6086" spans="1:6" x14ac:dyDescent="0.4">
      <c r="A6086" s="19">
        <f>Électricité!N3171</f>
        <v>43597</v>
      </c>
      <c r="B6086" s="18">
        <f>Électricité!O3171</f>
        <v>0.45833333333333337</v>
      </c>
      <c r="C6086" s="17">
        <f>Électricité!P3171</f>
        <v>0</v>
      </c>
      <c r="D6086" s="17">
        <f>Électricité!S3171</f>
        <v>0</v>
      </c>
      <c r="E6086" s="24" t="str">
        <f t="shared" si="193"/>
        <v>05/12/2019 11:00:00 AM</v>
      </c>
      <c r="F6086" s="23" t="str">
        <f t="shared" si="194"/>
        <v>May</v>
      </c>
    </row>
    <row r="6087" spans="1:6" x14ac:dyDescent="0.4">
      <c r="A6087" s="19">
        <f>Électricité!N3172</f>
        <v>43597</v>
      </c>
      <c r="B6087" s="18">
        <f>Électricité!O3172</f>
        <v>0.50000000000000011</v>
      </c>
      <c r="C6087" s="17">
        <f>Électricité!P3172</f>
        <v>0</v>
      </c>
      <c r="D6087" s="17">
        <f>Électricité!S3172</f>
        <v>0</v>
      </c>
      <c r="E6087" s="24" t="str">
        <f t="shared" si="193"/>
        <v>05/12/2019 12:00:00 PM</v>
      </c>
      <c r="F6087" s="23" t="str">
        <f t="shared" si="194"/>
        <v>May</v>
      </c>
    </row>
    <row r="6088" spans="1:6" x14ac:dyDescent="0.4">
      <c r="A6088" s="19">
        <f>Électricité!N3173</f>
        <v>43597</v>
      </c>
      <c r="B6088" s="18">
        <f>Électricité!O3173</f>
        <v>0.54166666666666674</v>
      </c>
      <c r="C6088" s="17">
        <f>Électricité!P3173</f>
        <v>0</v>
      </c>
      <c r="D6088" s="17">
        <f>Électricité!S3173</f>
        <v>0</v>
      </c>
      <c r="E6088" s="24" t="str">
        <f t="shared" si="193"/>
        <v>05/12/2019 01:00:00 PM</v>
      </c>
      <c r="F6088" s="23" t="str">
        <f t="shared" si="194"/>
        <v>May</v>
      </c>
    </row>
    <row r="6089" spans="1:6" x14ac:dyDescent="0.4">
      <c r="A6089" s="19">
        <f>Électricité!N3174</f>
        <v>43597</v>
      </c>
      <c r="B6089" s="18">
        <f>Électricité!O3174</f>
        <v>0.58333333333333337</v>
      </c>
      <c r="C6089" s="17">
        <f>Électricité!P3174</f>
        <v>0</v>
      </c>
      <c r="D6089" s="17">
        <f>Électricité!S3174</f>
        <v>0</v>
      </c>
      <c r="E6089" s="24" t="str">
        <f t="shared" si="193"/>
        <v>05/12/2019 02:00:00 PM</v>
      </c>
      <c r="F6089" s="23" t="str">
        <f t="shared" si="194"/>
        <v>May</v>
      </c>
    </row>
    <row r="6090" spans="1:6" x14ac:dyDescent="0.4">
      <c r="A6090" s="19">
        <f>Électricité!N3175</f>
        <v>43597</v>
      </c>
      <c r="B6090" s="18">
        <f>Électricité!O3175</f>
        <v>0.62500000000000011</v>
      </c>
      <c r="C6090" s="17">
        <f>Électricité!P3175</f>
        <v>0</v>
      </c>
      <c r="D6090" s="17">
        <f>Électricité!S3175</f>
        <v>0</v>
      </c>
      <c r="E6090" s="24" t="str">
        <f t="shared" si="193"/>
        <v>05/12/2019 03:00:00 PM</v>
      </c>
      <c r="F6090" s="23" t="str">
        <f t="shared" si="194"/>
        <v>May</v>
      </c>
    </row>
    <row r="6091" spans="1:6" x14ac:dyDescent="0.4">
      <c r="A6091" s="19">
        <f>Électricité!N3176</f>
        <v>43597</v>
      </c>
      <c r="B6091" s="18">
        <f>Électricité!O3176</f>
        <v>0.66666666666666674</v>
      </c>
      <c r="C6091" s="17">
        <f>Électricité!P3176</f>
        <v>0</v>
      </c>
      <c r="D6091" s="17">
        <f>Électricité!S3176</f>
        <v>0</v>
      </c>
      <c r="E6091" s="24" t="str">
        <f t="shared" si="193"/>
        <v>05/12/2019 04:00:00 PM</v>
      </c>
      <c r="F6091" s="23" t="str">
        <f t="shared" si="194"/>
        <v>May</v>
      </c>
    </row>
    <row r="6092" spans="1:6" x14ac:dyDescent="0.4">
      <c r="A6092" s="19">
        <f>Électricité!N3177</f>
        <v>43597</v>
      </c>
      <c r="B6092" s="18">
        <f>Électricité!O3177</f>
        <v>0.70833333333333337</v>
      </c>
      <c r="C6092" s="17">
        <f>Électricité!P3177</f>
        <v>0</v>
      </c>
      <c r="D6092" s="17">
        <f>Électricité!S3177</f>
        <v>0</v>
      </c>
      <c r="E6092" s="24" t="str">
        <f t="shared" si="193"/>
        <v>05/12/2019 05:00:00 PM</v>
      </c>
      <c r="F6092" s="23" t="str">
        <f t="shared" si="194"/>
        <v>May</v>
      </c>
    </row>
    <row r="6093" spans="1:6" x14ac:dyDescent="0.4">
      <c r="A6093" s="19">
        <f>Électricité!N3178</f>
        <v>43597</v>
      </c>
      <c r="B6093" s="18">
        <f>Électricité!O3178</f>
        <v>0.75000000000000011</v>
      </c>
      <c r="C6093" s="17">
        <f>Électricité!P3178</f>
        <v>0</v>
      </c>
      <c r="D6093" s="17">
        <f>Électricité!S3178</f>
        <v>0</v>
      </c>
      <c r="E6093" s="24" t="str">
        <f t="shared" si="193"/>
        <v>05/12/2019 06:00:00 PM</v>
      </c>
      <c r="F6093" s="23" t="str">
        <f t="shared" si="194"/>
        <v>May</v>
      </c>
    </row>
    <row r="6094" spans="1:6" x14ac:dyDescent="0.4">
      <c r="A6094" s="19">
        <f>Électricité!N3179</f>
        <v>43597</v>
      </c>
      <c r="B6094" s="18">
        <f>Électricité!O3179</f>
        <v>0.79166666666666674</v>
      </c>
      <c r="C6094" s="17">
        <f>Électricité!P3179</f>
        <v>0</v>
      </c>
      <c r="D6094" s="17">
        <f>Électricité!S3179</f>
        <v>0</v>
      </c>
      <c r="E6094" s="24" t="str">
        <f t="shared" si="193"/>
        <v>05/12/2019 07:00:00 PM</v>
      </c>
      <c r="F6094" s="23" t="str">
        <f t="shared" si="194"/>
        <v>May</v>
      </c>
    </row>
    <row r="6095" spans="1:6" x14ac:dyDescent="0.4">
      <c r="A6095" s="19">
        <f>Électricité!N3180</f>
        <v>43597</v>
      </c>
      <c r="B6095" s="18">
        <f>Électricité!O3180</f>
        <v>0.83333333333333337</v>
      </c>
      <c r="C6095" s="17">
        <f>Électricité!P3180</f>
        <v>0</v>
      </c>
      <c r="D6095" s="17">
        <f>Électricité!S3180</f>
        <v>0</v>
      </c>
      <c r="E6095" s="24" t="str">
        <f t="shared" si="193"/>
        <v>05/12/2019 08:00:00 PM</v>
      </c>
      <c r="F6095" s="23" t="str">
        <f t="shared" si="194"/>
        <v>May</v>
      </c>
    </row>
    <row r="6096" spans="1:6" x14ac:dyDescent="0.4">
      <c r="A6096" s="19">
        <f>Électricité!N3181</f>
        <v>43597</v>
      </c>
      <c r="B6096" s="18">
        <f>Électricité!O3181</f>
        <v>0.87500000000000011</v>
      </c>
      <c r="C6096" s="17">
        <f>Électricité!P3181</f>
        <v>0</v>
      </c>
      <c r="D6096" s="17">
        <f>Électricité!S3181</f>
        <v>0</v>
      </c>
      <c r="E6096" s="24" t="str">
        <f t="shared" si="193"/>
        <v>05/12/2019 09:00:00 PM</v>
      </c>
      <c r="F6096" s="23" t="str">
        <f t="shared" si="194"/>
        <v>May</v>
      </c>
    </row>
    <row r="6097" spans="1:6" x14ac:dyDescent="0.4">
      <c r="A6097" s="19">
        <f>Électricité!N3182</f>
        <v>43597</v>
      </c>
      <c r="B6097" s="18">
        <f>Électricité!O3182</f>
        <v>0.91666666666666674</v>
      </c>
      <c r="C6097" s="17">
        <f>Électricité!P3182</f>
        <v>0</v>
      </c>
      <c r="D6097" s="17">
        <f>Électricité!S3182</f>
        <v>0</v>
      </c>
      <c r="E6097" s="24" t="str">
        <f t="shared" si="193"/>
        <v>05/12/2019 10:00:00 PM</v>
      </c>
      <c r="F6097" s="23" t="str">
        <f t="shared" si="194"/>
        <v>May</v>
      </c>
    </row>
    <row r="6098" spans="1:6" x14ac:dyDescent="0.4">
      <c r="A6098" s="19">
        <f>Électricité!N3183</f>
        <v>43597</v>
      </c>
      <c r="B6098" s="18">
        <f>Électricité!O3183</f>
        <v>0.95833333333333337</v>
      </c>
      <c r="C6098" s="17">
        <f>Électricité!P3183</f>
        <v>0</v>
      </c>
      <c r="D6098" s="17">
        <f>Électricité!S3183</f>
        <v>0</v>
      </c>
      <c r="E6098" s="24" t="str">
        <f t="shared" si="193"/>
        <v>05/12/2019 11:00:00 PM</v>
      </c>
      <c r="F6098" s="23" t="str">
        <f t="shared" si="194"/>
        <v>May</v>
      </c>
    </row>
    <row r="6099" spans="1:6" x14ac:dyDescent="0.4">
      <c r="A6099" s="19">
        <f>Électricité!N3184</f>
        <v>43598</v>
      </c>
      <c r="B6099" s="18">
        <f>Électricité!O3184</f>
        <v>3.1225022567582528E-17</v>
      </c>
      <c r="C6099" s="17">
        <f>Électricité!P3184</f>
        <v>0</v>
      </c>
      <c r="D6099" s="17">
        <f>Électricité!S3184</f>
        <v>0</v>
      </c>
      <c r="E6099" s="24" t="str">
        <f t="shared" si="193"/>
        <v>05/13/2019 12:00:00 AM</v>
      </c>
      <c r="F6099" s="23" t="str">
        <f t="shared" si="194"/>
        <v>May</v>
      </c>
    </row>
    <row r="6100" spans="1:6" x14ac:dyDescent="0.4">
      <c r="A6100" s="19">
        <f>Électricité!N3185</f>
        <v>43598</v>
      </c>
      <c r="B6100" s="18">
        <f>Électricité!O3185</f>
        <v>4.1666666666666699E-2</v>
      </c>
      <c r="C6100" s="17">
        <f>Électricité!P3185</f>
        <v>0</v>
      </c>
      <c r="D6100" s="17">
        <f>Électricité!S3185</f>
        <v>0</v>
      </c>
      <c r="E6100" s="24" t="str">
        <f t="shared" si="193"/>
        <v>05/13/2019 01:00:00 AM</v>
      </c>
      <c r="F6100" s="23" t="str">
        <f t="shared" si="194"/>
        <v>May</v>
      </c>
    </row>
    <row r="6101" spans="1:6" x14ac:dyDescent="0.4">
      <c r="A6101" s="19">
        <f>Électricité!N3186</f>
        <v>43598</v>
      </c>
      <c r="B6101" s="18">
        <f>Électricité!O3186</f>
        <v>8.333333333333337E-2</v>
      </c>
      <c r="C6101" s="17">
        <f>Électricité!P3186</f>
        <v>0</v>
      </c>
      <c r="D6101" s="17">
        <f>Électricité!S3186</f>
        <v>0</v>
      </c>
      <c r="E6101" s="24" t="str">
        <f t="shared" si="193"/>
        <v>05/13/2019 02:00:00 AM</v>
      </c>
      <c r="F6101" s="23" t="str">
        <f t="shared" si="194"/>
        <v>May</v>
      </c>
    </row>
    <row r="6102" spans="1:6" x14ac:dyDescent="0.4">
      <c r="A6102" s="19">
        <f>Électricité!N3187</f>
        <v>43598</v>
      </c>
      <c r="B6102" s="18">
        <f>Électricité!O3187</f>
        <v>0.12500000000000006</v>
      </c>
      <c r="C6102" s="17">
        <f>Électricité!P3187</f>
        <v>0</v>
      </c>
      <c r="D6102" s="17">
        <f>Électricité!S3187</f>
        <v>0</v>
      </c>
      <c r="E6102" s="24" t="str">
        <f t="shared" si="193"/>
        <v>05/13/2019 03:00:00 AM</v>
      </c>
      <c r="F6102" s="23" t="str">
        <f t="shared" si="194"/>
        <v>May</v>
      </c>
    </row>
    <row r="6103" spans="1:6" x14ac:dyDescent="0.4">
      <c r="A6103" s="19">
        <f>Électricité!N3188</f>
        <v>43598</v>
      </c>
      <c r="B6103" s="18">
        <f>Électricité!O3188</f>
        <v>0.16666666666666669</v>
      </c>
      <c r="C6103" s="17">
        <f>Électricité!P3188</f>
        <v>0</v>
      </c>
      <c r="D6103" s="17">
        <f>Électricité!S3188</f>
        <v>0</v>
      </c>
      <c r="E6103" s="24" t="str">
        <f t="shared" si="193"/>
        <v>05/13/2019 04:00:00 AM</v>
      </c>
      <c r="F6103" s="23" t="str">
        <f t="shared" si="194"/>
        <v>May</v>
      </c>
    </row>
    <row r="6104" spans="1:6" x14ac:dyDescent="0.4">
      <c r="A6104" s="19">
        <f>Électricité!N3189</f>
        <v>43598</v>
      </c>
      <c r="B6104" s="18">
        <f>Électricité!O3189</f>
        <v>0.20833333333333337</v>
      </c>
      <c r="C6104" s="17">
        <f>Électricité!P3189</f>
        <v>0</v>
      </c>
      <c r="D6104" s="17">
        <f>Électricité!S3189</f>
        <v>0</v>
      </c>
      <c r="E6104" s="24" t="str">
        <f t="shared" si="193"/>
        <v>05/13/2019 05:00:00 AM</v>
      </c>
      <c r="F6104" s="23" t="str">
        <f t="shared" si="194"/>
        <v>May</v>
      </c>
    </row>
    <row r="6105" spans="1:6" x14ac:dyDescent="0.4">
      <c r="A6105" s="19">
        <f>Électricité!N3190</f>
        <v>43598</v>
      </c>
      <c r="B6105" s="18">
        <f>Électricité!O3190</f>
        <v>0.25</v>
      </c>
      <c r="C6105" s="17">
        <f>Électricité!P3190</f>
        <v>0</v>
      </c>
      <c r="D6105" s="17">
        <f>Électricité!S3190</f>
        <v>0</v>
      </c>
      <c r="E6105" s="24" t="str">
        <f t="shared" si="193"/>
        <v>05/13/2019 06:00:00 AM</v>
      </c>
      <c r="F6105" s="23" t="str">
        <f t="shared" si="194"/>
        <v>May</v>
      </c>
    </row>
    <row r="6106" spans="1:6" x14ac:dyDescent="0.4">
      <c r="A6106" s="19">
        <f>Électricité!N3191</f>
        <v>43598</v>
      </c>
      <c r="B6106" s="18">
        <f>Électricité!O3191</f>
        <v>0.29166666666666669</v>
      </c>
      <c r="C6106" s="17">
        <f>Électricité!P3191</f>
        <v>0</v>
      </c>
      <c r="D6106" s="17">
        <f>Électricité!S3191</f>
        <v>0</v>
      </c>
      <c r="E6106" s="24" t="str">
        <f t="shared" si="193"/>
        <v>05/13/2019 07:00:00 AM</v>
      </c>
      <c r="F6106" s="23" t="str">
        <f t="shared" si="194"/>
        <v>May</v>
      </c>
    </row>
    <row r="6107" spans="1:6" x14ac:dyDescent="0.4">
      <c r="A6107" s="19">
        <f>Électricité!N3192</f>
        <v>43598</v>
      </c>
      <c r="B6107" s="18">
        <f>Électricité!O3192</f>
        <v>0.33333333333333337</v>
      </c>
      <c r="C6107" s="17">
        <f>Électricité!P3192</f>
        <v>0</v>
      </c>
      <c r="D6107" s="17">
        <f>Électricité!S3192</f>
        <v>0</v>
      </c>
      <c r="E6107" s="24" t="str">
        <f t="shared" si="193"/>
        <v>05/13/2019 08:00:00 AM</v>
      </c>
      <c r="F6107" s="23" t="str">
        <f t="shared" si="194"/>
        <v>May</v>
      </c>
    </row>
    <row r="6108" spans="1:6" x14ac:dyDescent="0.4">
      <c r="A6108" s="19">
        <f>Électricité!N3193</f>
        <v>43598</v>
      </c>
      <c r="B6108" s="18">
        <f>Électricité!O3193</f>
        <v>0.375</v>
      </c>
      <c r="C6108" s="17">
        <f>Électricité!P3193</f>
        <v>0</v>
      </c>
      <c r="D6108" s="17">
        <f>Électricité!S3193</f>
        <v>0</v>
      </c>
      <c r="E6108" s="24" t="str">
        <f t="shared" si="193"/>
        <v>05/13/2019 09:00:00 AM</v>
      </c>
      <c r="F6108" s="23" t="str">
        <f t="shared" si="194"/>
        <v>May</v>
      </c>
    </row>
    <row r="6109" spans="1:6" x14ac:dyDescent="0.4">
      <c r="A6109" s="19">
        <f>Électricité!N3194</f>
        <v>43598</v>
      </c>
      <c r="B6109" s="18">
        <f>Électricité!O3194</f>
        <v>0.41666666666666669</v>
      </c>
      <c r="C6109" s="17">
        <f>Électricité!P3194</f>
        <v>0</v>
      </c>
      <c r="D6109" s="17">
        <f>Électricité!S3194</f>
        <v>0</v>
      </c>
      <c r="E6109" s="24" t="str">
        <f t="shared" si="193"/>
        <v>05/13/2019 10:00:00 AM</v>
      </c>
      <c r="F6109" s="23" t="str">
        <f t="shared" si="194"/>
        <v>May</v>
      </c>
    </row>
    <row r="6110" spans="1:6" x14ac:dyDescent="0.4">
      <c r="A6110" s="19">
        <f>Électricité!N3195</f>
        <v>43598</v>
      </c>
      <c r="B6110" s="18">
        <f>Électricité!O3195</f>
        <v>0.45833333333333337</v>
      </c>
      <c r="C6110" s="17">
        <f>Électricité!P3195</f>
        <v>0</v>
      </c>
      <c r="D6110" s="17">
        <f>Électricité!S3195</f>
        <v>0</v>
      </c>
      <c r="E6110" s="24" t="str">
        <f t="shared" si="193"/>
        <v>05/13/2019 11:00:00 AM</v>
      </c>
      <c r="F6110" s="23" t="str">
        <f t="shared" si="194"/>
        <v>May</v>
      </c>
    </row>
    <row r="6111" spans="1:6" x14ac:dyDescent="0.4">
      <c r="A6111" s="19">
        <f>Électricité!N3196</f>
        <v>43598</v>
      </c>
      <c r="B6111" s="18">
        <f>Électricité!O3196</f>
        <v>0.50000000000000011</v>
      </c>
      <c r="C6111" s="17">
        <f>Électricité!P3196</f>
        <v>0</v>
      </c>
      <c r="D6111" s="17">
        <f>Électricité!S3196</f>
        <v>0</v>
      </c>
      <c r="E6111" s="24" t="str">
        <f t="shared" si="193"/>
        <v>05/13/2019 12:00:00 PM</v>
      </c>
      <c r="F6111" s="23" t="str">
        <f t="shared" si="194"/>
        <v>May</v>
      </c>
    </row>
    <row r="6112" spans="1:6" x14ac:dyDescent="0.4">
      <c r="A6112" s="19">
        <f>Électricité!N3197</f>
        <v>43598</v>
      </c>
      <c r="B6112" s="18">
        <f>Électricité!O3197</f>
        <v>0.54166666666666674</v>
      </c>
      <c r="C6112" s="17">
        <f>Électricité!P3197</f>
        <v>0</v>
      </c>
      <c r="D6112" s="17">
        <f>Électricité!S3197</f>
        <v>0</v>
      </c>
      <c r="E6112" s="24" t="str">
        <f t="shared" si="193"/>
        <v>05/13/2019 01:00:00 PM</v>
      </c>
      <c r="F6112" s="23" t="str">
        <f t="shared" si="194"/>
        <v>May</v>
      </c>
    </row>
    <row r="6113" spans="1:6" x14ac:dyDescent="0.4">
      <c r="A6113" s="19">
        <f>Électricité!N3198</f>
        <v>43598</v>
      </c>
      <c r="B6113" s="18">
        <f>Électricité!O3198</f>
        <v>0.58333333333333337</v>
      </c>
      <c r="C6113" s="17">
        <f>Électricité!P3198</f>
        <v>0</v>
      </c>
      <c r="D6113" s="17">
        <f>Électricité!S3198</f>
        <v>0</v>
      </c>
      <c r="E6113" s="24" t="str">
        <f t="shared" si="193"/>
        <v>05/13/2019 02:00:00 PM</v>
      </c>
      <c r="F6113" s="23" t="str">
        <f t="shared" si="194"/>
        <v>May</v>
      </c>
    </row>
    <row r="6114" spans="1:6" x14ac:dyDescent="0.4">
      <c r="A6114" s="19">
        <f>Électricité!N3199</f>
        <v>43598</v>
      </c>
      <c r="B6114" s="18">
        <f>Électricité!O3199</f>
        <v>0.62500000000000011</v>
      </c>
      <c r="C6114" s="17">
        <f>Électricité!P3199</f>
        <v>0</v>
      </c>
      <c r="D6114" s="17">
        <f>Électricité!S3199</f>
        <v>0</v>
      </c>
      <c r="E6114" s="24" t="str">
        <f t="shared" si="193"/>
        <v>05/13/2019 03:00:00 PM</v>
      </c>
      <c r="F6114" s="23" t="str">
        <f t="shared" si="194"/>
        <v>May</v>
      </c>
    </row>
    <row r="6115" spans="1:6" x14ac:dyDescent="0.4">
      <c r="A6115" s="19">
        <f>Électricité!N3200</f>
        <v>43598</v>
      </c>
      <c r="B6115" s="18">
        <f>Électricité!O3200</f>
        <v>0.66666666666666674</v>
      </c>
      <c r="C6115" s="17">
        <f>Électricité!P3200</f>
        <v>0</v>
      </c>
      <c r="D6115" s="17">
        <f>Électricité!S3200</f>
        <v>0</v>
      </c>
      <c r="E6115" s="24" t="str">
        <f t="shared" si="193"/>
        <v>05/13/2019 04:00:00 PM</v>
      </c>
      <c r="F6115" s="23" t="str">
        <f t="shared" si="194"/>
        <v>May</v>
      </c>
    </row>
    <row r="6116" spans="1:6" x14ac:dyDescent="0.4">
      <c r="A6116" s="19">
        <f>Électricité!N3201</f>
        <v>43598</v>
      </c>
      <c r="B6116" s="18">
        <f>Électricité!O3201</f>
        <v>0.70833333333333337</v>
      </c>
      <c r="C6116" s="17">
        <f>Électricité!P3201</f>
        <v>0</v>
      </c>
      <c r="D6116" s="17">
        <f>Électricité!S3201</f>
        <v>0</v>
      </c>
      <c r="E6116" s="24" t="str">
        <f t="shared" ref="E6116:E6179" si="195">CONCATENATE(TEXT(A6116,"mm/dd/yyyy")," ",TEXT(B6116,"hh:mm:ss AM/PM"))</f>
        <v>05/13/2019 05:00:00 PM</v>
      </c>
      <c r="F6116" s="23" t="str">
        <f t="shared" si="194"/>
        <v>May</v>
      </c>
    </row>
    <row r="6117" spans="1:6" x14ac:dyDescent="0.4">
      <c r="A6117" s="19">
        <f>Électricité!N3202</f>
        <v>43598</v>
      </c>
      <c r="B6117" s="18">
        <f>Électricité!O3202</f>
        <v>0.75000000000000011</v>
      </c>
      <c r="C6117" s="17">
        <f>Électricité!P3202</f>
        <v>0</v>
      </c>
      <c r="D6117" s="17">
        <f>Électricité!S3202</f>
        <v>0</v>
      </c>
      <c r="E6117" s="24" t="str">
        <f t="shared" si="195"/>
        <v>05/13/2019 06:00:00 PM</v>
      </c>
      <c r="F6117" s="23" t="str">
        <f t="shared" si="194"/>
        <v>May</v>
      </c>
    </row>
    <row r="6118" spans="1:6" x14ac:dyDescent="0.4">
      <c r="A6118" s="19">
        <f>Électricité!N3203</f>
        <v>43598</v>
      </c>
      <c r="B6118" s="18">
        <f>Électricité!O3203</f>
        <v>0.79166666666666674</v>
      </c>
      <c r="C6118" s="17">
        <f>Électricité!P3203</f>
        <v>0</v>
      </c>
      <c r="D6118" s="17">
        <f>Électricité!S3203</f>
        <v>0</v>
      </c>
      <c r="E6118" s="24" t="str">
        <f t="shared" si="195"/>
        <v>05/13/2019 07:00:00 PM</v>
      </c>
      <c r="F6118" s="23" t="str">
        <f t="shared" si="194"/>
        <v>May</v>
      </c>
    </row>
    <row r="6119" spans="1:6" x14ac:dyDescent="0.4">
      <c r="A6119" s="19">
        <f>Électricité!N3204</f>
        <v>43598</v>
      </c>
      <c r="B6119" s="18">
        <f>Électricité!O3204</f>
        <v>0.83333333333333337</v>
      </c>
      <c r="C6119" s="17">
        <f>Électricité!P3204</f>
        <v>0</v>
      </c>
      <c r="D6119" s="17">
        <f>Électricité!S3204</f>
        <v>0</v>
      </c>
      <c r="E6119" s="24" t="str">
        <f t="shared" si="195"/>
        <v>05/13/2019 08:00:00 PM</v>
      </c>
      <c r="F6119" s="23" t="str">
        <f t="shared" si="194"/>
        <v>May</v>
      </c>
    </row>
    <row r="6120" spans="1:6" x14ac:dyDescent="0.4">
      <c r="A6120" s="19">
        <f>Électricité!N3205</f>
        <v>43598</v>
      </c>
      <c r="B6120" s="18">
        <f>Électricité!O3205</f>
        <v>0.87500000000000011</v>
      </c>
      <c r="C6120" s="17">
        <f>Électricité!P3205</f>
        <v>0</v>
      </c>
      <c r="D6120" s="17">
        <f>Électricité!S3205</f>
        <v>0</v>
      </c>
      <c r="E6120" s="24" t="str">
        <f t="shared" si="195"/>
        <v>05/13/2019 09:00:00 PM</v>
      </c>
      <c r="F6120" s="23" t="str">
        <f t="shared" si="194"/>
        <v>May</v>
      </c>
    </row>
    <row r="6121" spans="1:6" x14ac:dyDescent="0.4">
      <c r="A6121" s="19">
        <f>Électricité!N3206</f>
        <v>43598</v>
      </c>
      <c r="B6121" s="18">
        <f>Électricité!O3206</f>
        <v>0.91666666666666674</v>
      </c>
      <c r="C6121" s="17">
        <f>Électricité!P3206</f>
        <v>0</v>
      </c>
      <c r="D6121" s="17">
        <f>Électricité!S3206</f>
        <v>0</v>
      </c>
      <c r="E6121" s="24" t="str">
        <f t="shared" si="195"/>
        <v>05/13/2019 10:00:00 PM</v>
      </c>
      <c r="F6121" s="23" t="str">
        <f t="shared" si="194"/>
        <v>May</v>
      </c>
    </row>
    <row r="6122" spans="1:6" x14ac:dyDescent="0.4">
      <c r="A6122" s="19">
        <f>Électricité!N3207</f>
        <v>43598</v>
      </c>
      <c r="B6122" s="18">
        <f>Électricité!O3207</f>
        <v>0.95833333333333337</v>
      </c>
      <c r="C6122" s="17">
        <f>Électricité!P3207</f>
        <v>0</v>
      </c>
      <c r="D6122" s="17">
        <f>Électricité!S3207</f>
        <v>0</v>
      </c>
      <c r="E6122" s="24" t="str">
        <f t="shared" si="195"/>
        <v>05/13/2019 11:00:00 PM</v>
      </c>
      <c r="F6122" s="23" t="str">
        <f t="shared" si="194"/>
        <v>May</v>
      </c>
    </row>
    <row r="6123" spans="1:6" x14ac:dyDescent="0.4">
      <c r="A6123" s="19">
        <f>Électricité!N3208</f>
        <v>43599</v>
      </c>
      <c r="B6123" s="18">
        <f>Électricité!O3208</f>
        <v>3.1225022567582528E-17</v>
      </c>
      <c r="C6123" s="17">
        <f>Électricité!P3208</f>
        <v>0</v>
      </c>
      <c r="D6123" s="17">
        <f>Électricité!S3208</f>
        <v>0</v>
      </c>
      <c r="E6123" s="24" t="str">
        <f t="shared" si="195"/>
        <v>05/14/2019 12:00:00 AM</v>
      </c>
      <c r="F6123" s="23" t="str">
        <f t="shared" si="194"/>
        <v>May</v>
      </c>
    </row>
    <row r="6124" spans="1:6" x14ac:dyDescent="0.4">
      <c r="A6124" s="19">
        <f>Électricité!N3209</f>
        <v>43599</v>
      </c>
      <c r="B6124" s="18">
        <f>Électricité!O3209</f>
        <v>4.1666666666666699E-2</v>
      </c>
      <c r="C6124" s="17">
        <f>Électricité!P3209</f>
        <v>0</v>
      </c>
      <c r="D6124" s="17">
        <f>Électricité!S3209</f>
        <v>0</v>
      </c>
      <c r="E6124" s="24" t="str">
        <f t="shared" si="195"/>
        <v>05/14/2019 01:00:00 AM</v>
      </c>
      <c r="F6124" s="23" t="str">
        <f t="shared" si="194"/>
        <v>May</v>
      </c>
    </row>
    <row r="6125" spans="1:6" x14ac:dyDescent="0.4">
      <c r="A6125" s="19">
        <f>Électricité!N3210</f>
        <v>43599</v>
      </c>
      <c r="B6125" s="18">
        <f>Électricité!O3210</f>
        <v>8.333333333333337E-2</v>
      </c>
      <c r="C6125" s="17">
        <f>Électricité!P3210</f>
        <v>0</v>
      </c>
      <c r="D6125" s="17">
        <f>Électricité!S3210</f>
        <v>0</v>
      </c>
      <c r="E6125" s="24" t="str">
        <f t="shared" si="195"/>
        <v>05/14/2019 02:00:00 AM</v>
      </c>
      <c r="F6125" s="23" t="str">
        <f t="shared" si="194"/>
        <v>May</v>
      </c>
    </row>
    <row r="6126" spans="1:6" x14ac:dyDescent="0.4">
      <c r="A6126" s="19">
        <f>Électricité!N3211</f>
        <v>43599</v>
      </c>
      <c r="B6126" s="18">
        <f>Électricité!O3211</f>
        <v>0.12500000000000006</v>
      </c>
      <c r="C6126" s="17">
        <f>Électricité!P3211</f>
        <v>0</v>
      </c>
      <c r="D6126" s="17">
        <f>Électricité!S3211</f>
        <v>0</v>
      </c>
      <c r="E6126" s="24" t="str">
        <f t="shared" si="195"/>
        <v>05/14/2019 03:00:00 AM</v>
      </c>
      <c r="F6126" s="23" t="str">
        <f t="shared" si="194"/>
        <v>May</v>
      </c>
    </row>
    <row r="6127" spans="1:6" x14ac:dyDescent="0.4">
      <c r="A6127" s="19">
        <f>Électricité!N3212</f>
        <v>43599</v>
      </c>
      <c r="B6127" s="18">
        <f>Électricité!O3212</f>
        <v>0.16666666666666669</v>
      </c>
      <c r="C6127" s="17">
        <f>Électricité!P3212</f>
        <v>0</v>
      </c>
      <c r="D6127" s="17">
        <f>Électricité!S3212</f>
        <v>0</v>
      </c>
      <c r="E6127" s="24" t="str">
        <f t="shared" si="195"/>
        <v>05/14/2019 04:00:00 AM</v>
      </c>
      <c r="F6127" s="23" t="str">
        <f t="shared" si="194"/>
        <v>May</v>
      </c>
    </row>
    <row r="6128" spans="1:6" x14ac:dyDescent="0.4">
      <c r="A6128" s="19">
        <f>Électricité!N3213</f>
        <v>43599</v>
      </c>
      <c r="B6128" s="18">
        <f>Électricité!O3213</f>
        <v>0.20833333333333337</v>
      </c>
      <c r="C6128" s="17">
        <f>Électricité!P3213</f>
        <v>0</v>
      </c>
      <c r="D6128" s="17">
        <f>Électricité!S3213</f>
        <v>0</v>
      </c>
      <c r="E6128" s="24" t="str">
        <f t="shared" si="195"/>
        <v>05/14/2019 05:00:00 AM</v>
      </c>
      <c r="F6128" s="23" t="str">
        <f t="shared" si="194"/>
        <v>May</v>
      </c>
    </row>
    <row r="6129" spans="1:6" x14ac:dyDescent="0.4">
      <c r="A6129" s="19">
        <f>Électricité!N3214</f>
        <v>43599</v>
      </c>
      <c r="B6129" s="18">
        <f>Électricité!O3214</f>
        <v>0.25</v>
      </c>
      <c r="C6129" s="17">
        <f>Électricité!P3214</f>
        <v>0</v>
      </c>
      <c r="D6129" s="17">
        <f>Électricité!S3214</f>
        <v>0</v>
      </c>
      <c r="E6129" s="24" t="str">
        <f t="shared" si="195"/>
        <v>05/14/2019 06:00:00 AM</v>
      </c>
      <c r="F6129" s="23" t="str">
        <f t="shared" si="194"/>
        <v>May</v>
      </c>
    </row>
    <row r="6130" spans="1:6" x14ac:dyDescent="0.4">
      <c r="A6130" s="19">
        <f>Électricité!N3215</f>
        <v>43599</v>
      </c>
      <c r="B6130" s="18">
        <f>Électricité!O3215</f>
        <v>0.29166666666666669</v>
      </c>
      <c r="C6130" s="17">
        <f>Électricité!P3215</f>
        <v>0</v>
      </c>
      <c r="D6130" s="17">
        <f>Électricité!S3215</f>
        <v>0</v>
      </c>
      <c r="E6130" s="24" t="str">
        <f t="shared" si="195"/>
        <v>05/14/2019 07:00:00 AM</v>
      </c>
      <c r="F6130" s="23" t="str">
        <f t="shared" si="194"/>
        <v>May</v>
      </c>
    </row>
    <row r="6131" spans="1:6" x14ac:dyDescent="0.4">
      <c r="A6131" s="19">
        <f>Électricité!N3216</f>
        <v>43599</v>
      </c>
      <c r="B6131" s="18">
        <f>Électricité!O3216</f>
        <v>0.33333333333333337</v>
      </c>
      <c r="C6131" s="17">
        <f>Électricité!P3216</f>
        <v>0</v>
      </c>
      <c r="D6131" s="17">
        <f>Électricité!S3216</f>
        <v>0</v>
      </c>
      <c r="E6131" s="24" t="str">
        <f t="shared" si="195"/>
        <v>05/14/2019 08:00:00 AM</v>
      </c>
      <c r="F6131" s="23" t="str">
        <f t="shared" si="194"/>
        <v>May</v>
      </c>
    </row>
    <row r="6132" spans="1:6" x14ac:dyDescent="0.4">
      <c r="A6132" s="19">
        <f>Électricité!N3217</f>
        <v>43599</v>
      </c>
      <c r="B6132" s="18">
        <f>Électricité!O3217</f>
        <v>0.375</v>
      </c>
      <c r="C6132" s="17">
        <f>Électricité!P3217</f>
        <v>0</v>
      </c>
      <c r="D6132" s="17">
        <f>Électricité!S3217</f>
        <v>0</v>
      </c>
      <c r="E6132" s="24" t="str">
        <f t="shared" si="195"/>
        <v>05/14/2019 09:00:00 AM</v>
      </c>
      <c r="F6132" s="23" t="str">
        <f t="shared" si="194"/>
        <v>May</v>
      </c>
    </row>
    <row r="6133" spans="1:6" x14ac:dyDescent="0.4">
      <c r="A6133" s="19">
        <f>Électricité!N3218</f>
        <v>43599</v>
      </c>
      <c r="B6133" s="18">
        <f>Électricité!O3218</f>
        <v>0.41666666666666669</v>
      </c>
      <c r="C6133" s="17">
        <f>Électricité!P3218</f>
        <v>0</v>
      </c>
      <c r="D6133" s="17">
        <f>Électricité!S3218</f>
        <v>0</v>
      </c>
      <c r="E6133" s="24" t="str">
        <f t="shared" si="195"/>
        <v>05/14/2019 10:00:00 AM</v>
      </c>
      <c r="F6133" s="23" t="str">
        <f t="shared" si="194"/>
        <v>May</v>
      </c>
    </row>
    <row r="6134" spans="1:6" x14ac:dyDescent="0.4">
      <c r="A6134" s="19">
        <f>Électricité!N3219</f>
        <v>43599</v>
      </c>
      <c r="B6134" s="18">
        <f>Électricité!O3219</f>
        <v>0.45833333333333337</v>
      </c>
      <c r="C6134" s="17">
        <f>Électricité!P3219</f>
        <v>0</v>
      </c>
      <c r="D6134" s="17">
        <f>Électricité!S3219</f>
        <v>0</v>
      </c>
      <c r="E6134" s="24" t="str">
        <f t="shared" si="195"/>
        <v>05/14/2019 11:00:00 AM</v>
      </c>
      <c r="F6134" s="23" t="str">
        <f t="shared" si="194"/>
        <v>May</v>
      </c>
    </row>
    <row r="6135" spans="1:6" x14ac:dyDescent="0.4">
      <c r="A6135" s="19">
        <f>Électricité!N3220</f>
        <v>43599</v>
      </c>
      <c r="B6135" s="18">
        <f>Électricité!O3220</f>
        <v>0.50000000000000011</v>
      </c>
      <c r="C6135" s="17">
        <f>Électricité!P3220</f>
        <v>0</v>
      </c>
      <c r="D6135" s="17">
        <f>Électricité!S3220</f>
        <v>0</v>
      </c>
      <c r="E6135" s="24" t="str">
        <f t="shared" si="195"/>
        <v>05/14/2019 12:00:00 PM</v>
      </c>
      <c r="F6135" s="23" t="str">
        <f t="shared" si="194"/>
        <v>May</v>
      </c>
    </row>
    <row r="6136" spans="1:6" x14ac:dyDescent="0.4">
      <c r="A6136" s="19">
        <f>Électricité!N3221</f>
        <v>43599</v>
      </c>
      <c r="B6136" s="18">
        <f>Électricité!O3221</f>
        <v>0.54166666666666674</v>
      </c>
      <c r="C6136" s="17">
        <f>Électricité!P3221</f>
        <v>0</v>
      </c>
      <c r="D6136" s="17">
        <f>Électricité!S3221</f>
        <v>0</v>
      </c>
      <c r="E6136" s="24" t="str">
        <f t="shared" si="195"/>
        <v>05/14/2019 01:00:00 PM</v>
      </c>
      <c r="F6136" s="23" t="str">
        <f t="shared" si="194"/>
        <v>May</v>
      </c>
    </row>
    <row r="6137" spans="1:6" x14ac:dyDescent="0.4">
      <c r="A6137" s="19">
        <f>Électricité!N3222</f>
        <v>43599</v>
      </c>
      <c r="B6137" s="18">
        <f>Électricité!O3222</f>
        <v>0.58333333333333337</v>
      </c>
      <c r="C6137" s="17">
        <f>Électricité!P3222</f>
        <v>0</v>
      </c>
      <c r="D6137" s="17">
        <f>Électricité!S3222</f>
        <v>0</v>
      </c>
      <c r="E6137" s="24" t="str">
        <f t="shared" si="195"/>
        <v>05/14/2019 02:00:00 PM</v>
      </c>
      <c r="F6137" s="23" t="str">
        <f t="shared" si="194"/>
        <v>May</v>
      </c>
    </row>
    <row r="6138" spans="1:6" x14ac:dyDescent="0.4">
      <c r="A6138" s="19">
        <f>Électricité!N3223</f>
        <v>43599</v>
      </c>
      <c r="B6138" s="18">
        <f>Électricité!O3223</f>
        <v>0.62500000000000011</v>
      </c>
      <c r="C6138" s="17">
        <f>Électricité!P3223</f>
        <v>0</v>
      </c>
      <c r="D6138" s="17">
        <f>Électricité!S3223</f>
        <v>0</v>
      </c>
      <c r="E6138" s="24" t="str">
        <f t="shared" si="195"/>
        <v>05/14/2019 03:00:00 PM</v>
      </c>
      <c r="F6138" s="23" t="str">
        <f t="shared" si="194"/>
        <v>May</v>
      </c>
    </row>
    <row r="6139" spans="1:6" x14ac:dyDescent="0.4">
      <c r="A6139" s="19">
        <f>Électricité!N3224</f>
        <v>43599</v>
      </c>
      <c r="B6139" s="18">
        <f>Électricité!O3224</f>
        <v>0.66666666666666674</v>
      </c>
      <c r="C6139" s="17">
        <f>Électricité!P3224</f>
        <v>0</v>
      </c>
      <c r="D6139" s="17">
        <f>Électricité!S3224</f>
        <v>0</v>
      </c>
      <c r="E6139" s="24" t="str">
        <f t="shared" si="195"/>
        <v>05/14/2019 04:00:00 PM</v>
      </c>
      <c r="F6139" s="23" t="str">
        <f t="shared" si="194"/>
        <v>May</v>
      </c>
    </row>
    <row r="6140" spans="1:6" x14ac:dyDescent="0.4">
      <c r="A6140" s="19">
        <f>Électricité!N3225</f>
        <v>43599</v>
      </c>
      <c r="B6140" s="18">
        <f>Électricité!O3225</f>
        <v>0.70833333333333337</v>
      </c>
      <c r="C6140" s="17">
        <f>Électricité!P3225</f>
        <v>0</v>
      </c>
      <c r="D6140" s="17">
        <f>Électricité!S3225</f>
        <v>0</v>
      </c>
      <c r="E6140" s="24" t="str">
        <f t="shared" si="195"/>
        <v>05/14/2019 05:00:00 PM</v>
      </c>
      <c r="F6140" s="23" t="str">
        <f t="shared" si="194"/>
        <v>May</v>
      </c>
    </row>
    <row r="6141" spans="1:6" x14ac:dyDescent="0.4">
      <c r="A6141" s="19">
        <f>Électricité!N3226</f>
        <v>43599</v>
      </c>
      <c r="B6141" s="18">
        <f>Électricité!O3226</f>
        <v>0.75000000000000011</v>
      </c>
      <c r="C6141" s="17">
        <f>Électricité!P3226</f>
        <v>0</v>
      </c>
      <c r="D6141" s="17">
        <f>Électricité!S3226</f>
        <v>0</v>
      </c>
      <c r="E6141" s="24" t="str">
        <f t="shared" si="195"/>
        <v>05/14/2019 06:00:00 PM</v>
      </c>
      <c r="F6141" s="23" t="str">
        <f t="shared" si="194"/>
        <v>May</v>
      </c>
    </row>
    <row r="6142" spans="1:6" x14ac:dyDescent="0.4">
      <c r="A6142" s="19">
        <f>Électricité!N3227</f>
        <v>43599</v>
      </c>
      <c r="B6142" s="18">
        <f>Électricité!O3227</f>
        <v>0.79166666666666674</v>
      </c>
      <c r="C6142" s="17">
        <f>Électricité!P3227</f>
        <v>0</v>
      </c>
      <c r="D6142" s="17">
        <f>Électricité!S3227</f>
        <v>0</v>
      </c>
      <c r="E6142" s="24" t="str">
        <f t="shared" si="195"/>
        <v>05/14/2019 07:00:00 PM</v>
      </c>
      <c r="F6142" s="23" t="str">
        <f t="shared" si="194"/>
        <v>May</v>
      </c>
    </row>
    <row r="6143" spans="1:6" x14ac:dyDescent="0.4">
      <c r="A6143" s="19">
        <f>Électricité!N3228</f>
        <v>43599</v>
      </c>
      <c r="B6143" s="18">
        <f>Électricité!O3228</f>
        <v>0.83333333333333337</v>
      </c>
      <c r="C6143" s="17">
        <f>Électricité!P3228</f>
        <v>0</v>
      </c>
      <c r="D6143" s="17">
        <f>Électricité!S3228</f>
        <v>0</v>
      </c>
      <c r="E6143" s="24" t="str">
        <f t="shared" si="195"/>
        <v>05/14/2019 08:00:00 PM</v>
      </c>
      <c r="F6143" s="23" t="str">
        <f t="shared" si="194"/>
        <v>May</v>
      </c>
    </row>
    <row r="6144" spans="1:6" x14ac:dyDescent="0.4">
      <c r="A6144" s="19">
        <f>Électricité!N3229</f>
        <v>43599</v>
      </c>
      <c r="B6144" s="18">
        <f>Électricité!O3229</f>
        <v>0.87500000000000011</v>
      </c>
      <c r="C6144" s="17">
        <f>Électricité!P3229</f>
        <v>0</v>
      </c>
      <c r="D6144" s="17">
        <f>Électricité!S3229</f>
        <v>0</v>
      </c>
      <c r="E6144" s="24" t="str">
        <f t="shared" si="195"/>
        <v>05/14/2019 09:00:00 PM</v>
      </c>
      <c r="F6144" s="23" t="str">
        <f t="shared" si="194"/>
        <v>May</v>
      </c>
    </row>
    <row r="6145" spans="1:6" x14ac:dyDescent="0.4">
      <c r="A6145" s="19">
        <f>Électricité!N3230</f>
        <v>43599</v>
      </c>
      <c r="B6145" s="18">
        <f>Électricité!O3230</f>
        <v>0.91666666666666674</v>
      </c>
      <c r="C6145" s="17">
        <f>Électricité!P3230</f>
        <v>0</v>
      </c>
      <c r="D6145" s="17">
        <f>Électricité!S3230</f>
        <v>0</v>
      </c>
      <c r="E6145" s="24" t="str">
        <f t="shared" si="195"/>
        <v>05/14/2019 10:00:00 PM</v>
      </c>
      <c r="F6145" s="23" t="str">
        <f t="shared" si="194"/>
        <v>May</v>
      </c>
    </row>
    <row r="6146" spans="1:6" x14ac:dyDescent="0.4">
      <c r="A6146" s="19">
        <f>Électricité!N3231</f>
        <v>43599</v>
      </c>
      <c r="B6146" s="18">
        <f>Électricité!O3231</f>
        <v>0.95833333333333337</v>
      </c>
      <c r="C6146" s="17">
        <f>Électricité!P3231</f>
        <v>0</v>
      </c>
      <c r="D6146" s="17">
        <f>Électricité!S3231</f>
        <v>0</v>
      </c>
      <c r="E6146" s="24" t="str">
        <f t="shared" si="195"/>
        <v>05/14/2019 11:00:00 PM</v>
      </c>
      <c r="F6146" s="23" t="str">
        <f t="shared" si="194"/>
        <v>May</v>
      </c>
    </row>
    <row r="6147" spans="1:6" x14ac:dyDescent="0.4">
      <c r="A6147" s="19">
        <f>Électricité!N3232</f>
        <v>43600</v>
      </c>
      <c r="B6147" s="18">
        <f>Électricité!O3232</f>
        <v>3.1225022567582528E-17</v>
      </c>
      <c r="C6147" s="17">
        <f>Électricité!P3232</f>
        <v>0</v>
      </c>
      <c r="D6147" s="17">
        <f>Électricité!S3232</f>
        <v>0</v>
      </c>
      <c r="E6147" s="24" t="str">
        <f t="shared" si="195"/>
        <v>05/15/2019 12:00:00 AM</v>
      </c>
      <c r="F6147" s="23" t="str">
        <f t="shared" ref="F6147:F6210" si="196">TEXT(A6147,"mmm")</f>
        <v>May</v>
      </c>
    </row>
    <row r="6148" spans="1:6" x14ac:dyDescent="0.4">
      <c r="A6148" s="19">
        <f>Électricité!N3233</f>
        <v>43600</v>
      </c>
      <c r="B6148" s="18">
        <f>Électricité!O3233</f>
        <v>4.1666666666666699E-2</v>
      </c>
      <c r="C6148" s="17">
        <f>Électricité!P3233</f>
        <v>0</v>
      </c>
      <c r="D6148" s="17">
        <f>Électricité!S3233</f>
        <v>0</v>
      </c>
      <c r="E6148" s="24" t="str">
        <f t="shared" si="195"/>
        <v>05/15/2019 01:00:00 AM</v>
      </c>
      <c r="F6148" s="23" t="str">
        <f t="shared" si="196"/>
        <v>May</v>
      </c>
    </row>
    <row r="6149" spans="1:6" x14ac:dyDescent="0.4">
      <c r="A6149" s="19">
        <f>Électricité!N3234</f>
        <v>43600</v>
      </c>
      <c r="B6149" s="18">
        <f>Électricité!O3234</f>
        <v>8.333333333333337E-2</v>
      </c>
      <c r="C6149" s="17">
        <f>Électricité!P3234</f>
        <v>0</v>
      </c>
      <c r="D6149" s="17">
        <f>Électricité!S3234</f>
        <v>0</v>
      </c>
      <c r="E6149" s="24" t="str">
        <f t="shared" si="195"/>
        <v>05/15/2019 02:00:00 AM</v>
      </c>
      <c r="F6149" s="23" t="str">
        <f t="shared" si="196"/>
        <v>May</v>
      </c>
    </row>
    <row r="6150" spans="1:6" x14ac:dyDescent="0.4">
      <c r="A6150" s="19">
        <f>Électricité!N3235</f>
        <v>43600</v>
      </c>
      <c r="B6150" s="18">
        <f>Électricité!O3235</f>
        <v>0.12500000000000006</v>
      </c>
      <c r="C6150" s="17">
        <f>Électricité!P3235</f>
        <v>0</v>
      </c>
      <c r="D6150" s="17">
        <f>Électricité!S3235</f>
        <v>0</v>
      </c>
      <c r="E6150" s="24" t="str">
        <f t="shared" si="195"/>
        <v>05/15/2019 03:00:00 AM</v>
      </c>
      <c r="F6150" s="23" t="str">
        <f t="shared" si="196"/>
        <v>May</v>
      </c>
    </row>
    <row r="6151" spans="1:6" x14ac:dyDescent="0.4">
      <c r="A6151" s="19">
        <f>Électricité!N3236</f>
        <v>43600</v>
      </c>
      <c r="B6151" s="18">
        <f>Électricité!O3236</f>
        <v>0.16666666666666669</v>
      </c>
      <c r="C6151" s="17">
        <f>Électricité!P3236</f>
        <v>0</v>
      </c>
      <c r="D6151" s="17">
        <f>Électricité!S3236</f>
        <v>0</v>
      </c>
      <c r="E6151" s="24" t="str">
        <f t="shared" si="195"/>
        <v>05/15/2019 04:00:00 AM</v>
      </c>
      <c r="F6151" s="23" t="str">
        <f t="shared" si="196"/>
        <v>May</v>
      </c>
    </row>
    <row r="6152" spans="1:6" x14ac:dyDescent="0.4">
      <c r="A6152" s="19">
        <f>Électricité!N3237</f>
        <v>43600</v>
      </c>
      <c r="B6152" s="18">
        <f>Électricité!O3237</f>
        <v>0.20833333333333337</v>
      </c>
      <c r="C6152" s="17">
        <f>Électricité!P3237</f>
        <v>0</v>
      </c>
      <c r="D6152" s="17">
        <f>Électricité!S3237</f>
        <v>0</v>
      </c>
      <c r="E6152" s="24" t="str">
        <f t="shared" si="195"/>
        <v>05/15/2019 05:00:00 AM</v>
      </c>
      <c r="F6152" s="23" t="str">
        <f t="shared" si="196"/>
        <v>May</v>
      </c>
    </row>
    <row r="6153" spans="1:6" x14ac:dyDescent="0.4">
      <c r="A6153" s="19">
        <f>Électricité!N3238</f>
        <v>43600</v>
      </c>
      <c r="B6153" s="18">
        <f>Électricité!O3238</f>
        <v>0.25</v>
      </c>
      <c r="C6153" s="17">
        <f>Électricité!P3238</f>
        <v>0</v>
      </c>
      <c r="D6153" s="17">
        <f>Électricité!S3238</f>
        <v>0</v>
      </c>
      <c r="E6153" s="24" t="str">
        <f t="shared" si="195"/>
        <v>05/15/2019 06:00:00 AM</v>
      </c>
      <c r="F6153" s="23" t="str">
        <f t="shared" si="196"/>
        <v>May</v>
      </c>
    </row>
    <row r="6154" spans="1:6" x14ac:dyDescent="0.4">
      <c r="A6154" s="19">
        <f>Électricité!N3239</f>
        <v>43600</v>
      </c>
      <c r="B6154" s="18">
        <f>Électricité!O3239</f>
        <v>0.29166666666666669</v>
      </c>
      <c r="C6154" s="17">
        <f>Électricité!P3239</f>
        <v>0</v>
      </c>
      <c r="D6154" s="17">
        <f>Électricité!S3239</f>
        <v>0</v>
      </c>
      <c r="E6154" s="24" t="str">
        <f t="shared" si="195"/>
        <v>05/15/2019 07:00:00 AM</v>
      </c>
      <c r="F6154" s="23" t="str">
        <f t="shared" si="196"/>
        <v>May</v>
      </c>
    </row>
    <row r="6155" spans="1:6" x14ac:dyDescent="0.4">
      <c r="A6155" s="19">
        <f>Électricité!N3240</f>
        <v>43600</v>
      </c>
      <c r="B6155" s="18">
        <f>Électricité!O3240</f>
        <v>0.33333333333333337</v>
      </c>
      <c r="C6155" s="17">
        <f>Électricité!P3240</f>
        <v>0</v>
      </c>
      <c r="D6155" s="17">
        <f>Électricité!S3240</f>
        <v>0</v>
      </c>
      <c r="E6155" s="24" t="str">
        <f t="shared" si="195"/>
        <v>05/15/2019 08:00:00 AM</v>
      </c>
      <c r="F6155" s="23" t="str">
        <f t="shared" si="196"/>
        <v>May</v>
      </c>
    </row>
    <row r="6156" spans="1:6" x14ac:dyDescent="0.4">
      <c r="A6156" s="19">
        <f>Électricité!N3241</f>
        <v>43600</v>
      </c>
      <c r="B6156" s="18">
        <f>Électricité!O3241</f>
        <v>0.375</v>
      </c>
      <c r="C6156" s="17">
        <f>Électricité!P3241</f>
        <v>0</v>
      </c>
      <c r="D6156" s="17">
        <f>Électricité!S3241</f>
        <v>0</v>
      </c>
      <c r="E6156" s="24" t="str">
        <f t="shared" si="195"/>
        <v>05/15/2019 09:00:00 AM</v>
      </c>
      <c r="F6156" s="23" t="str">
        <f t="shared" si="196"/>
        <v>May</v>
      </c>
    </row>
    <row r="6157" spans="1:6" x14ac:dyDescent="0.4">
      <c r="A6157" s="19">
        <f>Électricité!N3242</f>
        <v>43600</v>
      </c>
      <c r="B6157" s="18">
        <f>Électricité!O3242</f>
        <v>0.41666666666666669</v>
      </c>
      <c r="C6157" s="17">
        <f>Électricité!P3242</f>
        <v>0</v>
      </c>
      <c r="D6157" s="17">
        <f>Électricité!S3242</f>
        <v>0</v>
      </c>
      <c r="E6157" s="24" t="str">
        <f t="shared" si="195"/>
        <v>05/15/2019 10:00:00 AM</v>
      </c>
      <c r="F6157" s="23" t="str">
        <f t="shared" si="196"/>
        <v>May</v>
      </c>
    </row>
    <row r="6158" spans="1:6" x14ac:dyDescent="0.4">
      <c r="A6158" s="19">
        <f>Électricité!N3243</f>
        <v>43600</v>
      </c>
      <c r="B6158" s="18">
        <f>Électricité!O3243</f>
        <v>0.45833333333333337</v>
      </c>
      <c r="C6158" s="17">
        <f>Électricité!P3243</f>
        <v>0</v>
      </c>
      <c r="D6158" s="17">
        <f>Électricité!S3243</f>
        <v>0</v>
      </c>
      <c r="E6158" s="24" t="str">
        <f t="shared" si="195"/>
        <v>05/15/2019 11:00:00 AM</v>
      </c>
      <c r="F6158" s="23" t="str">
        <f t="shared" si="196"/>
        <v>May</v>
      </c>
    </row>
    <row r="6159" spans="1:6" x14ac:dyDescent="0.4">
      <c r="A6159" s="19">
        <f>Électricité!N3244</f>
        <v>43600</v>
      </c>
      <c r="B6159" s="18">
        <f>Électricité!O3244</f>
        <v>0.50000000000000011</v>
      </c>
      <c r="C6159" s="17">
        <f>Électricité!P3244</f>
        <v>0</v>
      </c>
      <c r="D6159" s="17">
        <f>Électricité!S3244</f>
        <v>0</v>
      </c>
      <c r="E6159" s="24" t="str">
        <f t="shared" si="195"/>
        <v>05/15/2019 12:00:00 PM</v>
      </c>
      <c r="F6159" s="23" t="str">
        <f t="shared" si="196"/>
        <v>May</v>
      </c>
    </row>
    <row r="6160" spans="1:6" x14ac:dyDescent="0.4">
      <c r="A6160" s="19">
        <f>Électricité!N3245</f>
        <v>43600</v>
      </c>
      <c r="B6160" s="18">
        <f>Électricité!O3245</f>
        <v>0.54166666666666674</v>
      </c>
      <c r="C6160" s="17">
        <f>Électricité!P3245</f>
        <v>0</v>
      </c>
      <c r="D6160" s="17">
        <f>Électricité!S3245</f>
        <v>0</v>
      </c>
      <c r="E6160" s="24" t="str">
        <f t="shared" si="195"/>
        <v>05/15/2019 01:00:00 PM</v>
      </c>
      <c r="F6160" s="23" t="str">
        <f t="shared" si="196"/>
        <v>May</v>
      </c>
    </row>
    <row r="6161" spans="1:6" x14ac:dyDescent="0.4">
      <c r="A6161" s="19">
        <f>Électricité!N3246</f>
        <v>43600</v>
      </c>
      <c r="B6161" s="18">
        <f>Électricité!O3246</f>
        <v>0.58333333333333337</v>
      </c>
      <c r="C6161" s="17">
        <f>Électricité!P3246</f>
        <v>0</v>
      </c>
      <c r="D6161" s="17">
        <f>Électricité!S3246</f>
        <v>0</v>
      </c>
      <c r="E6161" s="24" t="str">
        <f t="shared" si="195"/>
        <v>05/15/2019 02:00:00 PM</v>
      </c>
      <c r="F6161" s="23" t="str">
        <f t="shared" si="196"/>
        <v>May</v>
      </c>
    </row>
    <row r="6162" spans="1:6" x14ac:dyDescent="0.4">
      <c r="A6162" s="19">
        <f>Électricité!N3247</f>
        <v>43600</v>
      </c>
      <c r="B6162" s="18">
        <f>Électricité!O3247</f>
        <v>0.62500000000000011</v>
      </c>
      <c r="C6162" s="17">
        <f>Électricité!P3247</f>
        <v>0</v>
      </c>
      <c r="D6162" s="17">
        <f>Électricité!S3247</f>
        <v>0</v>
      </c>
      <c r="E6162" s="24" t="str">
        <f t="shared" si="195"/>
        <v>05/15/2019 03:00:00 PM</v>
      </c>
      <c r="F6162" s="23" t="str">
        <f t="shared" si="196"/>
        <v>May</v>
      </c>
    </row>
    <row r="6163" spans="1:6" x14ac:dyDescent="0.4">
      <c r="A6163" s="19">
        <f>Électricité!N3248</f>
        <v>43600</v>
      </c>
      <c r="B6163" s="18">
        <f>Électricité!O3248</f>
        <v>0.66666666666666674</v>
      </c>
      <c r="C6163" s="17">
        <f>Électricité!P3248</f>
        <v>0</v>
      </c>
      <c r="D6163" s="17">
        <f>Électricité!S3248</f>
        <v>0</v>
      </c>
      <c r="E6163" s="24" t="str">
        <f t="shared" si="195"/>
        <v>05/15/2019 04:00:00 PM</v>
      </c>
      <c r="F6163" s="23" t="str">
        <f t="shared" si="196"/>
        <v>May</v>
      </c>
    </row>
    <row r="6164" spans="1:6" x14ac:dyDescent="0.4">
      <c r="A6164" s="19">
        <f>Électricité!N3249</f>
        <v>43600</v>
      </c>
      <c r="B6164" s="18">
        <f>Électricité!O3249</f>
        <v>0.70833333333333337</v>
      </c>
      <c r="C6164" s="17">
        <f>Électricité!P3249</f>
        <v>0</v>
      </c>
      <c r="D6164" s="17">
        <f>Électricité!S3249</f>
        <v>0</v>
      </c>
      <c r="E6164" s="24" t="str">
        <f t="shared" si="195"/>
        <v>05/15/2019 05:00:00 PM</v>
      </c>
      <c r="F6164" s="23" t="str">
        <f t="shared" si="196"/>
        <v>May</v>
      </c>
    </row>
    <row r="6165" spans="1:6" x14ac:dyDescent="0.4">
      <c r="A6165" s="19">
        <f>Électricité!N3250</f>
        <v>43600</v>
      </c>
      <c r="B6165" s="18">
        <f>Électricité!O3250</f>
        <v>0.75000000000000011</v>
      </c>
      <c r="C6165" s="17">
        <f>Électricité!P3250</f>
        <v>0</v>
      </c>
      <c r="D6165" s="17">
        <f>Électricité!S3250</f>
        <v>0</v>
      </c>
      <c r="E6165" s="24" t="str">
        <f t="shared" si="195"/>
        <v>05/15/2019 06:00:00 PM</v>
      </c>
      <c r="F6165" s="23" t="str">
        <f t="shared" si="196"/>
        <v>May</v>
      </c>
    </row>
    <row r="6166" spans="1:6" x14ac:dyDescent="0.4">
      <c r="A6166" s="19">
        <f>Électricité!N3251</f>
        <v>43600</v>
      </c>
      <c r="B6166" s="18">
        <f>Électricité!O3251</f>
        <v>0.79166666666666674</v>
      </c>
      <c r="C6166" s="17">
        <f>Électricité!P3251</f>
        <v>0</v>
      </c>
      <c r="D6166" s="17">
        <f>Électricité!S3251</f>
        <v>0</v>
      </c>
      <c r="E6166" s="24" t="str">
        <f t="shared" si="195"/>
        <v>05/15/2019 07:00:00 PM</v>
      </c>
      <c r="F6166" s="23" t="str">
        <f t="shared" si="196"/>
        <v>May</v>
      </c>
    </row>
    <row r="6167" spans="1:6" x14ac:dyDescent="0.4">
      <c r="A6167" s="19">
        <f>Électricité!N3252</f>
        <v>43600</v>
      </c>
      <c r="B6167" s="18">
        <f>Électricité!O3252</f>
        <v>0.83333333333333337</v>
      </c>
      <c r="C6167" s="17">
        <f>Électricité!P3252</f>
        <v>0</v>
      </c>
      <c r="D6167" s="17">
        <f>Électricité!S3252</f>
        <v>0</v>
      </c>
      <c r="E6167" s="24" t="str">
        <f t="shared" si="195"/>
        <v>05/15/2019 08:00:00 PM</v>
      </c>
      <c r="F6167" s="23" t="str">
        <f t="shared" si="196"/>
        <v>May</v>
      </c>
    </row>
    <row r="6168" spans="1:6" x14ac:dyDescent="0.4">
      <c r="A6168" s="19">
        <f>Électricité!N3253</f>
        <v>43600</v>
      </c>
      <c r="B6168" s="18">
        <f>Électricité!O3253</f>
        <v>0.87500000000000011</v>
      </c>
      <c r="C6168" s="17">
        <f>Électricité!P3253</f>
        <v>0</v>
      </c>
      <c r="D6168" s="17">
        <f>Électricité!S3253</f>
        <v>0</v>
      </c>
      <c r="E6168" s="24" t="str">
        <f t="shared" si="195"/>
        <v>05/15/2019 09:00:00 PM</v>
      </c>
      <c r="F6168" s="23" t="str">
        <f t="shared" si="196"/>
        <v>May</v>
      </c>
    </row>
    <row r="6169" spans="1:6" x14ac:dyDescent="0.4">
      <c r="A6169" s="19">
        <f>Électricité!N3254</f>
        <v>43600</v>
      </c>
      <c r="B6169" s="18">
        <f>Électricité!O3254</f>
        <v>0.91666666666666674</v>
      </c>
      <c r="C6169" s="17">
        <f>Électricité!P3254</f>
        <v>0</v>
      </c>
      <c r="D6169" s="17">
        <f>Électricité!S3254</f>
        <v>0</v>
      </c>
      <c r="E6169" s="24" t="str">
        <f t="shared" si="195"/>
        <v>05/15/2019 10:00:00 PM</v>
      </c>
      <c r="F6169" s="23" t="str">
        <f t="shared" si="196"/>
        <v>May</v>
      </c>
    </row>
    <row r="6170" spans="1:6" x14ac:dyDescent="0.4">
      <c r="A6170" s="19">
        <f>Électricité!N3255</f>
        <v>43600</v>
      </c>
      <c r="B6170" s="18">
        <f>Électricité!O3255</f>
        <v>0.95833333333333337</v>
      </c>
      <c r="C6170" s="17">
        <f>Électricité!P3255</f>
        <v>0</v>
      </c>
      <c r="D6170" s="17">
        <f>Électricité!S3255</f>
        <v>0</v>
      </c>
      <c r="E6170" s="24" t="str">
        <f t="shared" si="195"/>
        <v>05/15/2019 11:00:00 PM</v>
      </c>
      <c r="F6170" s="23" t="str">
        <f t="shared" si="196"/>
        <v>May</v>
      </c>
    </row>
    <row r="6171" spans="1:6" x14ac:dyDescent="0.4">
      <c r="A6171" s="19">
        <f>Électricité!N3256</f>
        <v>43601</v>
      </c>
      <c r="B6171" s="18">
        <f>Électricité!O3256</f>
        <v>3.1225022567582528E-17</v>
      </c>
      <c r="C6171" s="17">
        <f>Électricité!P3256</f>
        <v>0</v>
      </c>
      <c r="D6171" s="17">
        <f>Électricité!S3256</f>
        <v>0</v>
      </c>
      <c r="E6171" s="24" t="str">
        <f t="shared" si="195"/>
        <v>05/16/2019 12:00:00 AM</v>
      </c>
      <c r="F6171" s="23" t="str">
        <f t="shared" si="196"/>
        <v>May</v>
      </c>
    </row>
    <row r="6172" spans="1:6" x14ac:dyDescent="0.4">
      <c r="A6172" s="19">
        <f>Électricité!N3257</f>
        <v>43601</v>
      </c>
      <c r="B6172" s="18">
        <f>Électricité!O3257</f>
        <v>4.1666666666666699E-2</v>
      </c>
      <c r="C6172" s="17">
        <f>Électricité!P3257</f>
        <v>0</v>
      </c>
      <c r="D6172" s="17">
        <f>Électricité!S3257</f>
        <v>0</v>
      </c>
      <c r="E6172" s="24" t="str">
        <f t="shared" si="195"/>
        <v>05/16/2019 01:00:00 AM</v>
      </c>
      <c r="F6172" s="23" t="str">
        <f t="shared" si="196"/>
        <v>May</v>
      </c>
    </row>
    <row r="6173" spans="1:6" x14ac:dyDescent="0.4">
      <c r="A6173" s="19">
        <f>Électricité!N3258</f>
        <v>43601</v>
      </c>
      <c r="B6173" s="18">
        <f>Électricité!O3258</f>
        <v>8.333333333333337E-2</v>
      </c>
      <c r="C6173" s="17">
        <f>Électricité!P3258</f>
        <v>0</v>
      </c>
      <c r="D6173" s="17">
        <f>Électricité!S3258</f>
        <v>0</v>
      </c>
      <c r="E6173" s="24" t="str">
        <f t="shared" si="195"/>
        <v>05/16/2019 02:00:00 AM</v>
      </c>
      <c r="F6173" s="23" t="str">
        <f t="shared" si="196"/>
        <v>May</v>
      </c>
    </row>
    <row r="6174" spans="1:6" x14ac:dyDescent="0.4">
      <c r="A6174" s="19">
        <f>Électricité!N3259</f>
        <v>43601</v>
      </c>
      <c r="B6174" s="18">
        <f>Électricité!O3259</f>
        <v>0.12500000000000006</v>
      </c>
      <c r="C6174" s="17">
        <f>Électricité!P3259</f>
        <v>0</v>
      </c>
      <c r="D6174" s="17">
        <f>Électricité!S3259</f>
        <v>0</v>
      </c>
      <c r="E6174" s="24" t="str">
        <f t="shared" si="195"/>
        <v>05/16/2019 03:00:00 AM</v>
      </c>
      <c r="F6174" s="23" t="str">
        <f t="shared" si="196"/>
        <v>May</v>
      </c>
    </row>
    <row r="6175" spans="1:6" x14ac:dyDescent="0.4">
      <c r="A6175" s="19">
        <f>Électricité!N3260</f>
        <v>43601</v>
      </c>
      <c r="B6175" s="18">
        <f>Électricité!O3260</f>
        <v>0.16666666666666669</v>
      </c>
      <c r="C6175" s="17">
        <f>Électricité!P3260</f>
        <v>0</v>
      </c>
      <c r="D6175" s="17">
        <f>Électricité!S3260</f>
        <v>0</v>
      </c>
      <c r="E6175" s="24" t="str">
        <f t="shared" si="195"/>
        <v>05/16/2019 04:00:00 AM</v>
      </c>
      <c r="F6175" s="23" t="str">
        <f t="shared" si="196"/>
        <v>May</v>
      </c>
    </row>
    <row r="6176" spans="1:6" x14ac:dyDescent="0.4">
      <c r="A6176" s="19">
        <f>Électricité!N3261</f>
        <v>43601</v>
      </c>
      <c r="B6176" s="18">
        <f>Électricité!O3261</f>
        <v>0.20833333333333337</v>
      </c>
      <c r="C6176" s="17">
        <f>Électricité!P3261</f>
        <v>0</v>
      </c>
      <c r="D6176" s="17">
        <f>Électricité!S3261</f>
        <v>0</v>
      </c>
      <c r="E6176" s="24" t="str">
        <f t="shared" si="195"/>
        <v>05/16/2019 05:00:00 AM</v>
      </c>
      <c r="F6176" s="23" t="str">
        <f t="shared" si="196"/>
        <v>May</v>
      </c>
    </row>
    <row r="6177" spans="1:6" x14ac:dyDescent="0.4">
      <c r="A6177" s="19">
        <f>Électricité!N3262</f>
        <v>43601</v>
      </c>
      <c r="B6177" s="18">
        <f>Électricité!O3262</f>
        <v>0.25</v>
      </c>
      <c r="C6177" s="17">
        <f>Électricité!P3262</f>
        <v>0</v>
      </c>
      <c r="D6177" s="17">
        <f>Électricité!S3262</f>
        <v>0</v>
      </c>
      <c r="E6177" s="24" t="str">
        <f t="shared" si="195"/>
        <v>05/16/2019 06:00:00 AM</v>
      </c>
      <c r="F6177" s="23" t="str">
        <f t="shared" si="196"/>
        <v>May</v>
      </c>
    </row>
    <row r="6178" spans="1:6" x14ac:dyDescent="0.4">
      <c r="A6178" s="19">
        <f>Électricité!N3263</f>
        <v>43601</v>
      </c>
      <c r="B6178" s="18">
        <f>Électricité!O3263</f>
        <v>0.29166666666666669</v>
      </c>
      <c r="C6178" s="17">
        <f>Électricité!P3263</f>
        <v>0</v>
      </c>
      <c r="D6178" s="17">
        <f>Électricité!S3263</f>
        <v>0</v>
      </c>
      <c r="E6178" s="24" t="str">
        <f t="shared" si="195"/>
        <v>05/16/2019 07:00:00 AM</v>
      </c>
      <c r="F6178" s="23" t="str">
        <f t="shared" si="196"/>
        <v>May</v>
      </c>
    </row>
    <row r="6179" spans="1:6" x14ac:dyDescent="0.4">
      <c r="A6179" s="19">
        <f>Électricité!N3264</f>
        <v>43601</v>
      </c>
      <c r="B6179" s="18">
        <f>Électricité!O3264</f>
        <v>0.33333333333333337</v>
      </c>
      <c r="C6179" s="17">
        <f>Électricité!P3264</f>
        <v>0</v>
      </c>
      <c r="D6179" s="17">
        <f>Électricité!S3264</f>
        <v>0</v>
      </c>
      <c r="E6179" s="24" t="str">
        <f t="shared" si="195"/>
        <v>05/16/2019 08:00:00 AM</v>
      </c>
      <c r="F6179" s="23" t="str">
        <f t="shared" si="196"/>
        <v>May</v>
      </c>
    </row>
    <row r="6180" spans="1:6" x14ac:dyDescent="0.4">
      <c r="A6180" s="19">
        <f>Électricité!N3265</f>
        <v>43601</v>
      </c>
      <c r="B6180" s="18">
        <f>Électricité!O3265</f>
        <v>0.375</v>
      </c>
      <c r="C6180" s="17">
        <f>Électricité!P3265</f>
        <v>0</v>
      </c>
      <c r="D6180" s="17">
        <f>Électricité!S3265</f>
        <v>0</v>
      </c>
      <c r="E6180" s="24" t="str">
        <f t="shared" ref="E6180:E6243" si="197">CONCATENATE(TEXT(A6180,"mm/dd/yyyy")," ",TEXT(B6180,"hh:mm:ss AM/PM"))</f>
        <v>05/16/2019 09:00:00 AM</v>
      </c>
      <c r="F6180" s="23" t="str">
        <f t="shared" si="196"/>
        <v>May</v>
      </c>
    </row>
    <row r="6181" spans="1:6" x14ac:dyDescent="0.4">
      <c r="A6181" s="19">
        <f>Électricité!N3266</f>
        <v>43601</v>
      </c>
      <c r="B6181" s="18">
        <f>Électricité!O3266</f>
        <v>0.41666666666666669</v>
      </c>
      <c r="C6181" s="17">
        <f>Électricité!P3266</f>
        <v>0</v>
      </c>
      <c r="D6181" s="17">
        <f>Électricité!S3266</f>
        <v>0</v>
      </c>
      <c r="E6181" s="24" t="str">
        <f t="shared" si="197"/>
        <v>05/16/2019 10:00:00 AM</v>
      </c>
      <c r="F6181" s="23" t="str">
        <f t="shared" si="196"/>
        <v>May</v>
      </c>
    </row>
    <row r="6182" spans="1:6" x14ac:dyDescent="0.4">
      <c r="A6182" s="19">
        <f>Électricité!N3267</f>
        <v>43601</v>
      </c>
      <c r="B6182" s="18">
        <f>Électricité!O3267</f>
        <v>0.45833333333333337</v>
      </c>
      <c r="C6182" s="17">
        <f>Électricité!P3267</f>
        <v>0</v>
      </c>
      <c r="D6182" s="17">
        <f>Électricité!S3267</f>
        <v>0</v>
      </c>
      <c r="E6182" s="24" t="str">
        <f t="shared" si="197"/>
        <v>05/16/2019 11:00:00 AM</v>
      </c>
      <c r="F6182" s="23" t="str">
        <f t="shared" si="196"/>
        <v>May</v>
      </c>
    </row>
    <row r="6183" spans="1:6" x14ac:dyDescent="0.4">
      <c r="A6183" s="19">
        <f>Électricité!N3268</f>
        <v>43601</v>
      </c>
      <c r="B6183" s="18">
        <f>Électricité!O3268</f>
        <v>0.50000000000000011</v>
      </c>
      <c r="C6183" s="17">
        <f>Électricité!P3268</f>
        <v>0</v>
      </c>
      <c r="D6183" s="17">
        <f>Électricité!S3268</f>
        <v>0</v>
      </c>
      <c r="E6183" s="24" t="str">
        <f t="shared" si="197"/>
        <v>05/16/2019 12:00:00 PM</v>
      </c>
      <c r="F6183" s="23" t="str">
        <f t="shared" si="196"/>
        <v>May</v>
      </c>
    </row>
    <row r="6184" spans="1:6" x14ac:dyDescent="0.4">
      <c r="A6184" s="19">
        <f>Électricité!N3269</f>
        <v>43601</v>
      </c>
      <c r="B6184" s="18">
        <f>Électricité!O3269</f>
        <v>0.54166666666666674</v>
      </c>
      <c r="C6184" s="17">
        <f>Électricité!P3269</f>
        <v>0</v>
      </c>
      <c r="D6184" s="17">
        <f>Électricité!S3269</f>
        <v>0</v>
      </c>
      <c r="E6184" s="24" t="str">
        <f t="shared" si="197"/>
        <v>05/16/2019 01:00:00 PM</v>
      </c>
      <c r="F6184" s="23" t="str">
        <f t="shared" si="196"/>
        <v>May</v>
      </c>
    </row>
    <row r="6185" spans="1:6" x14ac:dyDescent="0.4">
      <c r="A6185" s="19">
        <f>Électricité!N3270</f>
        <v>43601</v>
      </c>
      <c r="B6185" s="18">
        <f>Électricité!O3270</f>
        <v>0.58333333333333337</v>
      </c>
      <c r="C6185" s="17">
        <f>Électricité!P3270</f>
        <v>0</v>
      </c>
      <c r="D6185" s="17">
        <f>Électricité!S3270</f>
        <v>0</v>
      </c>
      <c r="E6185" s="24" t="str">
        <f t="shared" si="197"/>
        <v>05/16/2019 02:00:00 PM</v>
      </c>
      <c r="F6185" s="23" t="str">
        <f t="shared" si="196"/>
        <v>May</v>
      </c>
    </row>
    <row r="6186" spans="1:6" x14ac:dyDescent="0.4">
      <c r="A6186" s="19">
        <f>Électricité!N3271</f>
        <v>43601</v>
      </c>
      <c r="B6186" s="18">
        <f>Électricité!O3271</f>
        <v>0.62500000000000011</v>
      </c>
      <c r="C6186" s="17">
        <f>Électricité!P3271</f>
        <v>0</v>
      </c>
      <c r="D6186" s="17">
        <f>Électricité!S3271</f>
        <v>0</v>
      </c>
      <c r="E6186" s="24" t="str">
        <f t="shared" si="197"/>
        <v>05/16/2019 03:00:00 PM</v>
      </c>
      <c r="F6186" s="23" t="str">
        <f t="shared" si="196"/>
        <v>May</v>
      </c>
    </row>
    <row r="6187" spans="1:6" x14ac:dyDescent="0.4">
      <c r="A6187" s="19">
        <f>Électricité!N3272</f>
        <v>43601</v>
      </c>
      <c r="B6187" s="18">
        <f>Électricité!O3272</f>
        <v>0.66666666666666674</v>
      </c>
      <c r="C6187" s="17">
        <f>Électricité!P3272</f>
        <v>0</v>
      </c>
      <c r="D6187" s="17">
        <f>Électricité!S3272</f>
        <v>0</v>
      </c>
      <c r="E6187" s="24" t="str">
        <f t="shared" si="197"/>
        <v>05/16/2019 04:00:00 PM</v>
      </c>
      <c r="F6187" s="23" t="str">
        <f t="shared" si="196"/>
        <v>May</v>
      </c>
    </row>
    <row r="6188" spans="1:6" x14ac:dyDescent="0.4">
      <c r="A6188" s="19">
        <f>Électricité!N3273</f>
        <v>43601</v>
      </c>
      <c r="B6188" s="18">
        <f>Électricité!O3273</f>
        <v>0.70833333333333337</v>
      </c>
      <c r="C6188" s="17">
        <f>Électricité!P3273</f>
        <v>0</v>
      </c>
      <c r="D6188" s="17">
        <f>Électricité!S3273</f>
        <v>0</v>
      </c>
      <c r="E6188" s="24" t="str">
        <f t="shared" si="197"/>
        <v>05/16/2019 05:00:00 PM</v>
      </c>
      <c r="F6188" s="23" t="str">
        <f t="shared" si="196"/>
        <v>May</v>
      </c>
    </row>
    <row r="6189" spans="1:6" x14ac:dyDescent="0.4">
      <c r="A6189" s="19">
        <f>Électricité!N3274</f>
        <v>43601</v>
      </c>
      <c r="B6189" s="18">
        <f>Électricité!O3274</f>
        <v>0.75000000000000011</v>
      </c>
      <c r="C6189" s="17">
        <f>Électricité!P3274</f>
        <v>0</v>
      </c>
      <c r="D6189" s="17">
        <f>Électricité!S3274</f>
        <v>0</v>
      </c>
      <c r="E6189" s="24" t="str">
        <f t="shared" si="197"/>
        <v>05/16/2019 06:00:00 PM</v>
      </c>
      <c r="F6189" s="23" t="str">
        <f t="shared" si="196"/>
        <v>May</v>
      </c>
    </row>
    <row r="6190" spans="1:6" x14ac:dyDescent="0.4">
      <c r="A6190" s="19">
        <f>Électricité!N3275</f>
        <v>43601</v>
      </c>
      <c r="B6190" s="18">
        <f>Électricité!O3275</f>
        <v>0.79166666666666674</v>
      </c>
      <c r="C6190" s="17">
        <f>Électricité!P3275</f>
        <v>0</v>
      </c>
      <c r="D6190" s="17">
        <f>Électricité!S3275</f>
        <v>0</v>
      </c>
      <c r="E6190" s="24" t="str">
        <f t="shared" si="197"/>
        <v>05/16/2019 07:00:00 PM</v>
      </c>
      <c r="F6190" s="23" t="str">
        <f t="shared" si="196"/>
        <v>May</v>
      </c>
    </row>
    <row r="6191" spans="1:6" x14ac:dyDescent="0.4">
      <c r="A6191" s="19">
        <f>Électricité!N3276</f>
        <v>43601</v>
      </c>
      <c r="B6191" s="18">
        <f>Électricité!O3276</f>
        <v>0.83333333333333337</v>
      </c>
      <c r="C6191" s="17">
        <f>Électricité!P3276</f>
        <v>0</v>
      </c>
      <c r="D6191" s="17">
        <f>Électricité!S3276</f>
        <v>0</v>
      </c>
      <c r="E6191" s="24" t="str">
        <f t="shared" si="197"/>
        <v>05/16/2019 08:00:00 PM</v>
      </c>
      <c r="F6191" s="23" t="str">
        <f t="shared" si="196"/>
        <v>May</v>
      </c>
    </row>
    <row r="6192" spans="1:6" x14ac:dyDescent="0.4">
      <c r="A6192" s="19">
        <f>Électricité!N3277</f>
        <v>43601</v>
      </c>
      <c r="B6192" s="18">
        <f>Électricité!O3277</f>
        <v>0.87500000000000011</v>
      </c>
      <c r="C6192" s="17">
        <f>Électricité!P3277</f>
        <v>0</v>
      </c>
      <c r="D6192" s="17">
        <f>Électricité!S3277</f>
        <v>0</v>
      </c>
      <c r="E6192" s="24" t="str">
        <f t="shared" si="197"/>
        <v>05/16/2019 09:00:00 PM</v>
      </c>
      <c r="F6192" s="23" t="str">
        <f t="shared" si="196"/>
        <v>May</v>
      </c>
    </row>
    <row r="6193" spans="1:6" x14ac:dyDescent="0.4">
      <c r="A6193" s="19">
        <f>Électricité!N3278</f>
        <v>43601</v>
      </c>
      <c r="B6193" s="18">
        <f>Électricité!O3278</f>
        <v>0.91666666666666674</v>
      </c>
      <c r="C6193" s="17">
        <f>Électricité!P3278</f>
        <v>0</v>
      </c>
      <c r="D6193" s="17">
        <f>Électricité!S3278</f>
        <v>0</v>
      </c>
      <c r="E6193" s="24" t="str">
        <f t="shared" si="197"/>
        <v>05/16/2019 10:00:00 PM</v>
      </c>
      <c r="F6193" s="23" t="str">
        <f t="shared" si="196"/>
        <v>May</v>
      </c>
    </row>
    <row r="6194" spans="1:6" x14ac:dyDescent="0.4">
      <c r="A6194" s="19">
        <f>Électricité!N3279</f>
        <v>43601</v>
      </c>
      <c r="B6194" s="18">
        <f>Électricité!O3279</f>
        <v>0.95833333333333337</v>
      </c>
      <c r="C6194" s="17">
        <f>Électricité!P3279</f>
        <v>0</v>
      </c>
      <c r="D6194" s="17">
        <f>Électricité!S3279</f>
        <v>0</v>
      </c>
      <c r="E6194" s="24" t="str">
        <f t="shared" si="197"/>
        <v>05/16/2019 11:00:00 PM</v>
      </c>
      <c r="F6194" s="23" t="str">
        <f t="shared" si="196"/>
        <v>May</v>
      </c>
    </row>
    <row r="6195" spans="1:6" x14ac:dyDescent="0.4">
      <c r="A6195" s="19">
        <f>Électricité!N3280</f>
        <v>43602</v>
      </c>
      <c r="B6195" s="18">
        <f>Électricité!O3280</f>
        <v>3.1225022567582528E-17</v>
      </c>
      <c r="C6195" s="17">
        <f>Électricité!P3280</f>
        <v>0</v>
      </c>
      <c r="D6195" s="17">
        <f>Électricité!S3280</f>
        <v>0</v>
      </c>
      <c r="E6195" s="24" t="str">
        <f t="shared" si="197"/>
        <v>05/17/2019 12:00:00 AM</v>
      </c>
      <c r="F6195" s="23" t="str">
        <f t="shared" si="196"/>
        <v>May</v>
      </c>
    </row>
    <row r="6196" spans="1:6" x14ac:dyDescent="0.4">
      <c r="A6196" s="19">
        <f>Électricité!N3281</f>
        <v>43602</v>
      </c>
      <c r="B6196" s="18">
        <f>Électricité!O3281</f>
        <v>4.1666666666666699E-2</v>
      </c>
      <c r="C6196" s="17">
        <f>Électricité!P3281</f>
        <v>0</v>
      </c>
      <c r="D6196" s="17">
        <f>Électricité!S3281</f>
        <v>0</v>
      </c>
      <c r="E6196" s="24" t="str">
        <f t="shared" si="197"/>
        <v>05/17/2019 01:00:00 AM</v>
      </c>
      <c r="F6196" s="23" t="str">
        <f t="shared" si="196"/>
        <v>May</v>
      </c>
    </row>
    <row r="6197" spans="1:6" x14ac:dyDescent="0.4">
      <c r="A6197" s="19">
        <f>Électricité!N3282</f>
        <v>43602</v>
      </c>
      <c r="B6197" s="18">
        <f>Électricité!O3282</f>
        <v>8.333333333333337E-2</v>
      </c>
      <c r="C6197" s="17">
        <f>Électricité!P3282</f>
        <v>0</v>
      </c>
      <c r="D6197" s="17">
        <f>Électricité!S3282</f>
        <v>0</v>
      </c>
      <c r="E6197" s="24" t="str">
        <f t="shared" si="197"/>
        <v>05/17/2019 02:00:00 AM</v>
      </c>
      <c r="F6197" s="23" t="str">
        <f t="shared" si="196"/>
        <v>May</v>
      </c>
    </row>
    <row r="6198" spans="1:6" x14ac:dyDescent="0.4">
      <c r="A6198" s="19">
        <f>Électricité!N3283</f>
        <v>43602</v>
      </c>
      <c r="B6198" s="18">
        <f>Électricité!O3283</f>
        <v>0.12500000000000006</v>
      </c>
      <c r="C6198" s="17">
        <f>Électricité!P3283</f>
        <v>0</v>
      </c>
      <c r="D6198" s="17">
        <f>Électricité!S3283</f>
        <v>0</v>
      </c>
      <c r="E6198" s="24" t="str">
        <f t="shared" si="197"/>
        <v>05/17/2019 03:00:00 AM</v>
      </c>
      <c r="F6198" s="23" t="str">
        <f t="shared" si="196"/>
        <v>May</v>
      </c>
    </row>
    <row r="6199" spans="1:6" x14ac:dyDescent="0.4">
      <c r="A6199" s="19">
        <f>Électricité!N3284</f>
        <v>43602</v>
      </c>
      <c r="B6199" s="18">
        <f>Électricité!O3284</f>
        <v>0.16666666666666669</v>
      </c>
      <c r="C6199" s="17">
        <f>Électricité!P3284</f>
        <v>0</v>
      </c>
      <c r="D6199" s="17">
        <f>Électricité!S3284</f>
        <v>0</v>
      </c>
      <c r="E6199" s="24" t="str">
        <f t="shared" si="197"/>
        <v>05/17/2019 04:00:00 AM</v>
      </c>
      <c r="F6199" s="23" t="str">
        <f t="shared" si="196"/>
        <v>May</v>
      </c>
    </row>
    <row r="6200" spans="1:6" x14ac:dyDescent="0.4">
      <c r="A6200" s="19">
        <f>Électricité!N3285</f>
        <v>43602</v>
      </c>
      <c r="B6200" s="18">
        <f>Électricité!O3285</f>
        <v>0.20833333333333337</v>
      </c>
      <c r="C6200" s="17">
        <f>Électricité!P3285</f>
        <v>0</v>
      </c>
      <c r="D6200" s="17">
        <f>Électricité!S3285</f>
        <v>0</v>
      </c>
      <c r="E6200" s="24" t="str">
        <f t="shared" si="197"/>
        <v>05/17/2019 05:00:00 AM</v>
      </c>
      <c r="F6200" s="23" t="str">
        <f t="shared" si="196"/>
        <v>May</v>
      </c>
    </row>
    <row r="6201" spans="1:6" x14ac:dyDescent="0.4">
      <c r="A6201" s="19">
        <f>Électricité!N3286</f>
        <v>43602</v>
      </c>
      <c r="B6201" s="18">
        <f>Électricité!O3286</f>
        <v>0.25</v>
      </c>
      <c r="C6201" s="17">
        <f>Électricité!P3286</f>
        <v>0</v>
      </c>
      <c r="D6201" s="17">
        <f>Électricité!S3286</f>
        <v>0</v>
      </c>
      <c r="E6201" s="24" t="str">
        <f t="shared" si="197"/>
        <v>05/17/2019 06:00:00 AM</v>
      </c>
      <c r="F6201" s="23" t="str">
        <f t="shared" si="196"/>
        <v>May</v>
      </c>
    </row>
    <row r="6202" spans="1:6" x14ac:dyDescent="0.4">
      <c r="A6202" s="19">
        <f>Électricité!N3287</f>
        <v>43602</v>
      </c>
      <c r="B6202" s="18">
        <f>Électricité!O3287</f>
        <v>0.29166666666666669</v>
      </c>
      <c r="C6202" s="17">
        <f>Électricité!P3287</f>
        <v>0</v>
      </c>
      <c r="D6202" s="17">
        <f>Électricité!S3287</f>
        <v>0</v>
      </c>
      <c r="E6202" s="24" t="str">
        <f t="shared" si="197"/>
        <v>05/17/2019 07:00:00 AM</v>
      </c>
      <c r="F6202" s="23" t="str">
        <f t="shared" si="196"/>
        <v>May</v>
      </c>
    </row>
    <row r="6203" spans="1:6" x14ac:dyDescent="0.4">
      <c r="A6203" s="19">
        <f>Électricité!N3288</f>
        <v>43602</v>
      </c>
      <c r="B6203" s="18">
        <f>Électricité!O3288</f>
        <v>0.33333333333333337</v>
      </c>
      <c r="C6203" s="17">
        <f>Électricité!P3288</f>
        <v>0</v>
      </c>
      <c r="D6203" s="17">
        <f>Électricité!S3288</f>
        <v>0</v>
      </c>
      <c r="E6203" s="24" t="str">
        <f t="shared" si="197"/>
        <v>05/17/2019 08:00:00 AM</v>
      </c>
      <c r="F6203" s="23" t="str">
        <f t="shared" si="196"/>
        <v>May</v>
      </c>
    </row>
    <row r="6204" spans="1:6" x14ac:dyDescent="0.4">
      <c r="A6204" s="19">
        <f>Électricité!N3289</f>
        <v>43602</v>
      </c>
      <c r="B6204" s="18">
        <f>Électricité!O3289</f>
        <v>0.375</v>
      </c>
      <c r="C6204" s="17">
        <f>Électricité!P3289</f>
        <v>0</v>
      </c>
      <c r="D6204" s="17">
        <f>Électricité!S3289</f>
        <v>0</v>
      </c>
      <c r="E6204" s="24" t="str">
        <f t="shared" si="197"/>
        <v>05/17/2019 09:00:00 AM</v>
      </c>
      <c r="F6204" s="23" t="str">
        <f t="shared" si="196"/>
        <v>May</v>
      </c>
    </row>
    <row r="6205" spans="1:6" x14ac:dyDescent="0.4">
      <c r="A6205" s="19">
        <f>Électricité!N3290</f>
        <v>43602</v>
      </c>
      <c r="B6205" s="18">
        <f>Électricité!O3290</f>
        <v>0.41666666666666669</v>
      </c>
      <c r="C6205" s="17">
        <f>Électricité!P3290</f>
        <v>0</v>
      </c>
      <c r="D6205" s="17">
        <f>Électricité!S3290</f>
        <v>0</v>
      </c>
      <c r="E6205" s="24" t="str">
        <f t="shared" si="197"/>
        <v>05/17/2019 10:00:00 AM</v>
      </c>
      <c r="F6205" s="23" t="str">
        <f t="shared" si="196"/>
        <v>May</v>
      </c>
    </row>
    <row r="6206" spans="1:6" x14ac:dyDescent="0.4">
      <c r="A6206" s="19">
        <f>Électricité!N3291</f>
        <v>43602</v>
      </c>
      <c r="B6206" s="18">
        <f>Électricité!O3291</f>
        <v>0.45833333333333337</v>
      </c>
      <c r="C6206" s="17">
        <f>Électricité!P3291</f>
        <v>0</v>
      </c>
      <c r="D6206" s="17">
        <f>Électricité!S3291</f>
        <v>0</v>
      </c>
      <c r="E6206" s="24" t="str">
        <f t="shared" si="197"/>
        <v>05/17/2019 11:00:00 AM</v>
      </c>
      <c r="F6206" s="23" t="str">
        <f t="shared" si="196"/>
        <v>May</v>
      </c>
    </row>
    <row r="6207" spans="1:6" x14ac:dyDescent="0.4">
      <c r="A6207" s="19">
        <f>Électricité!N3292</f>
        <v>43602</v>
      </c>
      <c r="B6207" s="18">
        <f>Électricité!O3292</f>
        <v>0.50000000000000011</v>
      </c>
      <c r="C6207" s="17">
        <f>Électricité!P3292</f>
        <v>0</v>
      </c>
      <c r="D6207" s="17">
        <f>Électricité!S3292</f>
        <v>0</v>
      </c>
      <c r="E6207" s="24" t="str">
        <f t="shared" si="197"/>
        <v>05/17/2019 12:00:00 PM</v>
      </c>
      <c r="F6207" s="23" t="str">
        <f t="shared" si="196"/>
        <v>May</v>
      </c>
    </row>
    <row r="6208" spans="1:6" x14ac:dyDescent="0.4">
      <c r="A6208" s="19">
        <f>Électricité!N3293</f>
        <v>43602</v>
      </c>
      <c r="B6208" s="18">
        <f>Électricité!O3293</f>
        <v>0.54166666666666674</v>
      </c>
      <c r="C6208" s="17">
        <f>Électricité!P3293</f>
        <v>0</v>
      </c>
      <c r="D6208" s="17">
        <f>Électricité!S3293</f>
        <v>0</v>
      </c>
      <c r="E6208" s="24" t="str">
        <f t="shared" si="197"/>
        <v>05/17/2019 01:00:00 PM</v>
      </c>
      <c r="F6208" s="23" t="str">
        <f t="shared" si="196"/>
        <v>May</v>
      </c>
    </row>
    <row r="6209" spans="1:6" x14ac:dyDescent="0.4">
      <c r="A6209" s="19">
        <f>Électricité!N3294</f>
        <v>43602</v>
      </c>
      <c r="B6209" s="18">
        <f>Électricité!O3294</f>
        <v>0.58333333333333337</v>
      </c>
      <c r="C6209" s="17">
        <f>Électricité!P3294</f>
        <v>0</v>
      </c>
      <c r="D6209" s="17">
        <f>Électricité!S3294</f>
        <v>0</v>
      </c>
      <c r="E6209" s="24" t="str">
        <f t="shared" si="197"/>
        <v>05/17/2019 02:00:00 PM</v>
      </c>
      <c r="F6209" s="23" t="str">
        <f t="shared" si="196"/>
        <v>May</v>
      </c>
    </row>
    <row r="6210" spans="1:6" x14ac:dyDescent="0.4">
      <c r="A6210" s="19">
        <f>Électricité!N3295</f>
        <v>43602</v>
      </c>
      <c r="B6210" s="18">
        <f>Électricité!O3295</f>
        <v>0.62500000000000011</v>
      </c>
      <c r="C6210" s="17">
        <f>Électricité!P3295</f>
        <v>0</v>
      </c>
      <c r="D6210" s="17">
        <f>Électricité!S3295</f>
        <v>0</v>
      </c>
      <c r="E6210" s="24" t="str">
        <f t="shared" si="197"/>
        <v>05/17/2019 03:00:00 PM</v>
      </c>
      <c r="F6210" s="23" t="str">
        <f t="shared" si="196"/>
        <v>May</v>
      </c>
    </row>
    <row r="6211" spans="1:6" x14ac:dyDescent="0.4">
      <c r="A6211" s="19">
        <f>Électricité!N3296</f>
        <v>43602</v>
      </c>
      <c r="B6211" s="18">
        <f>Électricité!O3296</f>
        <v>0.66666666666666674</v>
      </c>
      <c r="C6211" s="17">
        <f>Électricité!P3296</f>
        <v>0</v>
      </c>
      <c r="D6211" s="17">
        <f>Électricité!S3296</f>
        <v>0</v>
      </c>
      <c r="E6211" s="24" t="str">
        <f t="shared" si="197"/>
        <v>05/17/2019 04:00:00 PM</v>
      </c>
      <c r="F6211" s="23" t="str">
        <f t="shared" ref="F6211:F6274" si="198">TEXT(A6211,"mmm")</f>
        <v>May</v>
      </c>
    </row>
    <row r="6212" spans="1:6" x14ac:dyDescent="0.4">
      <c r="A6212" s="19">
        <f>Électricité!N3297</f>
        <v>43602</v>
      </c>
      <c r="B6212" s="18">
        <f>Électricité!O3297</f>
        <v>0.70833333333333337</v>
      </c>
      <c r="C6212" s="17">
        <f>Électricité!P3297</f>
        <v>0</v>
      </c>
      <c r="D6212" s="17">
        <f>Électricité!S3297</f>
        <v>0</v>
      </c>
      <c r="E6212" s="24" t="str">
        <f t="shared" si="197"/>
        <v>05/17/2019 05:00:00 PM</v>
      </c>
      <c r="F6212" s="23" t="str">
        <f t="shared" si="198"/>
        <v>May</v>
      </c>
    </row>
    <row r="6213" spans="1:6" x14ac:dyDescent="0.4">
      <c r="A6213" s="19">
        <f>Électricité!N3298</f>
        <v>43602</v>
      </c>
      <c r="B6213" s="18">
        <f>Électricité!O3298</f>
        <v>0.75000000000000011</v>
      </c>
      <c r="C6213" s="17">
        <f>Électricité!P3298</f>
        <v>0</v>
      </c>
      <c r="D6213" s="17">
        <f>Électricité!S3298</f>
        <v>0</v>
      </c>
      <c r="E6213" s="24" t="str">
        <f t="shared" si="197"/>
        <v>05/17/2019 06:00:00 PM</v>
      </c>
      <c r="F6213" s="23" t="str">
        <f t="shared" si="198"/>
        <v>May</v>
      </c>
    </row>
    <row r="6214" spans="1:6" x14ac:dyDescent="0.4">
      <c r="A6214" s="19">
        <f>Électricité!N3299</f>
        <v>43602</v>
      </c>
      <c r="B6214" s="18">
        <f>Électricité!O3299</f>
        <v>0.79166666666666674</v>
      </c>
      <c r="C6214" s="17">
        <f>Électricité!P3299</f>
        <v>0</v>
      </c>
      <c r="D6214" s="17">
        <f>Électricité!S3299</f>
        <v>0</v>
      </c>
      <c r="E6214" s="24" t="str">
        <f t="shared" si="197"/>
        <v>05/17/2019 07:00:00 PM</v>
      </c>
      <c r="F6214" s="23" t="str">
        <f t="shared" si="198"/>
        <v>May</v>
      </c>
    </row>
    <row r="6215" spans="1:6" x14ac:dyDescent="0.4">
      <c r="A6215" s="19">
        <f>Électricité!N3300</f>
        <v>43602</v>
      </c>
      <c r="B6215" s="18">
        <f>Électricité!O3300</f>
        <v>0.83333333333333337</v>
      </c>
      <c r="C6215" s="17">
        <f>Électricité!P3300</f>
        <v>0</v>
      </c>
      <c r="D6215" s="17">
        <f>Électricité!S3300</f>
        <v>0</v>
      </c>
      <c r="E6215" s="24" t="str">
        <f t="shared" si="197"/>
        <v>05/17/2019 08:00:00 PM</v>
      </c>
      <c r="F6215" s="23" t="str">
        <f t="shared" si="198"/>
        <v>May</v>
      </c>
    </row>
    <row r="6216" spans="1:6" x14ac:dyDescent="0.4">
      <c r="A6216" s="19">
        <f>Électricité!N3301</f>
        <v>43602</v>
      </c>
      <c r="B6216" s="18">
        <f>Électricité!O3301</f>
        <v>0.87500000000000011</v>
      </c>
      <c r="C6216" s="17">
        <f>Électricité!P3301</f>
        <v>0</v>
      </c>
      <c r="D6216" s="17">
        <f>Électricité!S3301</f>
        <v>0</v>
      </c>
      <c r="E6216" s="24" t="str">
        <f t="shared" si="197"/>
        <v>05/17/2019 09:00:00 PM</v>
      </c>
      <c r="F6216" s="23" t="str">
        <f t="shared" si="198"/>
        <v>May</v>
      </c>
    </row>
    <row r="6217" spans="1:6" x14ac:dyDescent="0.4">
      <c r="A6217" s="19">
        <f>Électricité!N3302</f>
        <v>43602</v>
      </c>
      <c r="B6217" s="18">
        <f>Électricité!O3302</f>
        <v>0.91666666666666674</v>
      </c>
      <c r="C6217" s="17">
        <f>Électricité!P3302</f>
        <v>0</v>
      </c>
      <c r="D6217" s="17">
        <f>Électricité!S3302</f>
        <v>0</v>
      </c>
      <c r="E6217" s="24" t="str">
        <f t="shared" si="197"/>
        <v>05/17/2019 10:00:00 PM</v>
      </c>
      <c r="F6217" s="23" t="str">
        <f t="shared" si="198"/>
        <v>May</v>
      </c>
    </row>
    <row r="6218" spans="1:6" x14ac:dyDescent="0.4">
      <c r="A6218" s="19">
        <f>Électricité!N3303</f>
        <v>43602</v>
      </c>
      <c r="B6218" s="18">
        <f>Électricité!O3303</f>
        <v>0.95833333333333337</v>
      </c>
      <c r="C6218" s="17">
        <f>Électricité!P3303</f>
        <v>0</v>
      </c>
      <c r="D6218" s="17">
        <f>Électricité!S3303</f>
        <v>0</v>
      </c>
      <c r="E6218" s="24" t="str">
        <f t="shared" si="197"/>
        <v>05/17/2019 11:00:00 PM</v>
      </c>
      <c r="F6218" s="23" t="str">
        <f t="shared" si="198"/>
        <v>May</v>
      </c>
    </row>
    <row r="6219" spans="1:6" x14ac:dyDescent="0.4">
      <c r="A6219" s="19">
        <f>Électricité!N3304</f>
        <v>43603</v>
      </c>
      <c r="B6219" s="18">
        <f>Électricité!O3304</f>
        <v>3.1225022567582528E-17</v>
      </c>
      <c r="C6219" s="17">
        <f>Électricité!P3304</f>
        <v>0</v>
      </c>
      <c r="D6219" s="17">
        <f>Électricité!S3304</f>
        <v>0</v>
      </c>
      <c r="E6219" s="24" t="str">
        <f t="shared" si="197"/>
        <v>05/18/2019 12:00:00 AM</v>
      </c>
      <c r="F6219" s="23" t="str">
        <f t="shared" si="198"/>
        <v>May</v>
      </c>
    </row>
    <row r="6220" spans="1:6" x14ac:dyDescent="0.4">
      <c r="A6220" s="19">
        <f>Électricité!N3305</f>
        <v>43603</v>
      </c>
      <c r="B6220" s="18">
        <f>Électricité!O3305</f>
        <v>4.1666666666666699E-2</v>
      </c>
      <c r="C6220" s="17">
        <f>Électricité!P3305</f>
        <v>0</v>
      </c>
      <c r="D6220" s="17">
        <f>Électricité!S3305</f>
        <v>0</v>
      </c>
      <c r="E6220" s="24" t="str">
        <f t="shared" si="197"/>
        <v>05/18/2019 01:00:00 AM</v>
      </c>
      <c r="F6220" s="23" t="str">
        <f t="shared" si="198"/>
        <v>May</v>
      </c>
    </row>
    <row r="6221" spans="1:6" x14ac:dyDescent="0.4">
      <c r="A6221" s="19">
        <f>Électricité!N3306</f>
        <v>43603</v>
      </c>
      <c r="B6221" s="18">
        <f>Électricité!O3306</f>
        <v>8.333333333333337E-2</v>
      </c>
      <c r="C6221" s="17">
        <f>Électricité!P3306</f>
        <v>0</v>
      </c>
      <c r="D6221" s="17">
        <f>Électricité!S3306</f>
        <v>0</v>
      </c>
      <c r="E6221" s="24" t="str">
        <f t="shared" si="197"/>
        <v>05/18/2019 02:00:00 AM</v>
      </c>
      <c r="F6221" s="23" t="str">
        <f t="shared" si="198"/>
        <v>May</v>
      </c>
    </row>
    <row r="6222" spans="1:6" x14ac:dyDescent="0.4">
      <c r="A6222" s="19">
        <f>Électricité!N3307</f>
        <v>43603</v>
      </c>
      <c r="B6222" s="18">
        <f>Électricité!O3307</f>
        <v>0.12500000000000006</v>
      </c>
      <c r="C6222" s="17">
        <f>Électricité!P3307</f>
        <v>0</v>
      </c>
      <c r="D6222" s="17">
        <f>Électricité!S3307</f>
        <v>0</v>
      </c>
      <c r="E6222" s="24" t="str">
        <f t="shared" si="197"/>
        <v>05/18/2019 03:00:00 AM</v>
      </c>
      <c r="F6222" s="23" t="str">
        <f t="shared" si="198"/>
        <v>May</v>
      </c>
    </row>
    <row r="6223" spans="1:6" x14ac:dyDescent="0.4">
      <c r="A6223" s="19">
        <f>Électricité!N3308</f>
        <v>43603</v>
      </c>
      <c r="B6223" s="18">
        <f>Électricité!O3308</f>
        <v>0.16666666666666669</v>
      </c>
      <c r="C6223" s="17">
        <f>Électricité!P3308</f>
        <v>0</v>
      </c>
      <c r="D6223" s="17">
        <f>Électricité!S3308</f>
        <v>0</v>
      </c>
      <c r="E6223" s="24" t="str">
        <f t="shared" si="197"/>
        <v>05/18/2019 04:00:00 AM</v>
      </c>
      <c r="F6223" s="23" t="str">
        <f t="shared" si="198"/>
        <v>May</v>
      </c>
    </row>
    <row r="6224" spans="1:6" x14ac:dyDescent="0.4">
      <c r="A6224" s="19">
        <f>Électricité!N3309</f>
        <v>43603</v>
      </c>
      <c r="B6224" s="18">
        <f>Électricité!O3309</f>
        <v>0.20833333333333337</v>
      </c>
      <c r="C6224" s="17">
        <f>Électricité!P3309</f>
        <v>0</v>
      </c>
      <c r="D6224" s="17">
        <f>Électricité!S3309</f>
        <v>0</v>
      </c>
      <c r="E6224" s="24" t="str">
        <f t="shared" si="197"/>
        <v>05/18/2019 05:00:00 AM</v>
      </c>
      <c r="F6224" s="23" t="str">
        <f t="shared" si="198"/>
        <v>May</v>
      </c>
    </row>
    <row r="6225" spans="1:6" x14ac:dyDescent="0.4">
      <c r="A6225" s="19">
        <f>Électricité!N3310</f>
        <v>43603</v>
      </c>
      <c r="B6225" s="18">
        <f>Électricité!O3310</f>
        <v>0.25</v>
      </c>
      <c r="C6225" s="17">
        <f>Électricité!P3310</f>
        <v>0</v>
      </c>
      <c r="D6225" s="17">
        <f>Électricité!S3310</f>
        <v>0</v>
      </c>
      <c r="E6225" s="24" t="str">
        <f t="shared" si="197"/>
        <v>05/18/2019 06:00:00 AM</v>
      </c>
      <c r="F6225" s="23" t="str">
        <f t="shared" si="198"/>
        <v>May</v>
      </c>
    </row>
    <row r="6226" spans="1:6" x14ac:dyDescent="0.4">
      <c r="A6226" s="19">
        <f>Électricité!N3311</f>
        <v>43603</v>
      </c>
      <c r="B6226" s="18">
        <f>Électricité!O3311</f>
        <v>0.29166666666666669</v>
      </c>
      <c r="C6226" s="17">
        <f>Électricité!P3311</f>
        <v>0</v>
      </c>
      <c r="D6226" s="17">
        <f>Électricité!S3311</f>
        <v>0</v>
      </c>
      <c r="E6226" s="24" t="str">
        <f t="shared" si="197"/>
        <v>05/18/2019 07:00:00 AM</v>
      </c>
      <c r="F6226" s="23" t="str">
        <f t="shared" si="198"/>
        <v>May</v>
      </c>
    </row>
    <row r="6227" spans="1:6" x14ac:dyDescent="0.4">
      <c r="A6227" s="19">
        <f>Électricité!N3312</f>
        <v>43603</v>
      </c>
      <c r="B6227" s="18">
        <f>Électricité!O3312</f>
        <v>0.33333333333333337</v>
      </c>
      <c r="C6227" s="17">
        <f>Électricité!P3312</f>
        <v>0</v>
      </c>
      <c r="D6227" s="17">
        <f>Électricité!S3312</f>
        <v>0</v>
      </c>
      <c r="E6227" s="24" t="str">
        <f t="shared" si="197"/>
        <v>05/18/2019 08:00:00 AM</v>
      </c>
      <c r="F6227" s="23" t="str">
        <f t="shared" si="198"/>
        <v>May</v>
      </c>
    </row>
    <row r="6228" spans="1:6" x14ac:dyDescent="0.4">
      <c r="A6228" s="19">
        <f>Électricité!N3313</f>
        <v>43603</v>
      </c>
      <c r="B6228" s="18">
        <f>Électricité!O3313</f>
        <v>0.375</v>
      </c>
      <c r="C6228" s="17">
        <f>Électricité!P3313</f>
        <v>0</v>
      </c>
      <c r="D6228" s="17">
        <f>Électricité!S3313</f>
        <v>0</v>
      </c>
      <c r="E6228" s="24" t="str">
        <f t="shared" si="197"/>
        <v>05/18/2019 09:00:00 AM</v>
      </c>
      <c r="F6228" s="23" t="str">
        <f t="shared" si="198"/>
        <v>May</v>
      </c>
    </row>
    <row r="6229" spans="1:6" x14ac:dyDescent="0.4">
      <c r="A6229" s="19">
        <f>Électricité!N3314</f>
        <v>43603</v>
      </c>
      <c r="B6229" s="18">
        <f>Électricité!O3314</f>
        <v>0.41666666666666669</v>
      </c>
      <c r="C6229" s="17">
        <f>Électricité!P3314</f>
        <v>0</v>
      </c>
      <c r="D6229" s="17">
        <f>Électricité!S3314</f>
        <v>0</v>
      </c>
      <c r="E6229" s="24" t="str">
        <f t="shared" si="197"/>
        <v>05/18/2019 10:00:00 AM</v>
      </c>
      <c r="F6229" s="23" t="str">
        <f t="shared" si="198"/>
        <v>May</v>
      </c>
    </row>
    <row r="6230" spans="1:6" x14ac:dyDescent="0.4">
      <c r="A6230" s="19">
        <f>Électricité!N3315</f>
        <v>43603</v>
      </c>
      <c r="B6230" s="18">
        <f>Électricité!O3315</f>
        <v>0.45833333333333337</v>
      </c>
      <c r="C6230" s="17">
        <f>Électricité!P3315</f>
        <v>0</v>
      </c>
      <c r="D6230" s="17">
        <f>Électricité!S3315</f>
        <v>0</v>
      </c>
      <c r="E6230" s="24" t="str">
        <f t="shared" si="197"/>
        <v>05/18/2019 11:00:00 AM</v>
      </c>
      <c r="F6230" s="23" t="str">
        <f t="shared" si="198"/>
        <v>May</v>
      </c>
    </row>
    <row r="6231" spans="1:6" x14ac:dyDescent="0.4">
      <c r="A6231" s="19">
        <f>Électricité!N3316</f>
        <v>43603</v>
      </c>
      <c r="B6231" s="18">
        <f>Électricité!O3316</f>
        <v>0.50000000000000011</v>
      </c>
      <c r="C6231" s="17">
        <f>Électricité!P3316</f>
        <v>0</v>
      </c>
      <c r="D6231" s="17">
        <f>Électricité!S3316</f>
        <v>0</v>
      </c>
      <c r="E6231" s="24" t="str">
        <f t="shared" si="197"/>
        <v>05/18/2019 12:00:00 PM</v>
      </c>
      <c r="F6231" s="23" t="str">
        <f t="shared" si="198"/>
        <v>May</v>
      </c>
    </row>
    <row r="6232" spans="1:6" x14ac:dyDescent="0.4">
      <c r="A6232" s="19">
        <f>Électricité!N3317</f>
        <v>43603</v>
      </c>
      <c r="B6232" s="18">
        <f>Électricité!O3317</f>
        <v>0.54166666666666674</v>
      </c>
      <c r="C6232" s="17">
        <f>Électricité!P3317</f>
        <v>0</v>
      </c>
      <c r="D6232" s="17">
        <f>Électricité!S3317</f>
        <v>0</v>
      </c>
      <c r="E6232" s="24" t="str">
        <f t="shared" si="197"/>
        <v>05/18/2019 01:00:00 PM</v>
      </c>
      <c r="F6232" s="23" t="str">
        <f t="shared" si="198"/>
        <v>May</v>
      </c>
    </row>
    <row r="6233" spans="1:6" x14ac:dyDescent="0.4">
      <c r="A6233" s="19">
        <f>Électricité!N3318</f>
        <v>43603</v>
      </c>
      <c r="B6233" s="18">
        <f>Électricité!O3318</f>
        <v>0.58333333333333337</v>
      </c>
      <c r="C6233" s="17">
        <f>Électricité!P3318</f>
        <v>0</v>
      </c>
      <c r="D6233" s="17">
        <f>Électricité!S3318</f>
        <v>0</v>
      </c>
      <c r="E6233" s="24" t="str">
        <f t="shared" si="197"/>
        <v>05/18/2019 02:00:00 PM</v>
      </c>
      <c r="F6233" s="23" t="str">
        <f t="shared" si="198"/>
        <v>May</v>
      </c>
    </row>
    <row r="6234" spans="1:6" x14ac:dyDescent="0.4">
      <c r="A6234" s="19">
        <f>Électricité!N3319</f>
        <v>43603</v>
      </c>
      <c r="B6234" s="18">
        <f>Électricité!O3319</f>
        <v>0.62500000000000011</v>
      </c>
      <c r="C6234" s="17">
        <f>Électricité!P3319</f>
        <v>0</v>
      </c>
      <c r="D6234" s="17">
        <f>Électricité!S3319</f>
        <v>0</v>
      </c>
      <c r="E6234" s="24" t="str">
        <f t="shared" si="197"/>
        <v>05/18/2019 03:00:00 PM</v>
      </c>
      <c r="F6234" s="23" t="str">
        <f t="shared" si="198"/>
        <v>May</v>
      </c>
    </row>
    <row r="6235" spans="1:6" x14ac:dyDescent="0.4">
      <c r="A6235" s="19">
        <f>Électricité!N3320</f>
        <v>43603</v>
      </c>
      <c r="B6235" s="18">
        <f>Électricité!O3320</f>
        <v>0.66666666666666674</v>
      </c>
      <c r="C6235" s="17">
        <f>Électricité!P3320</f>
        <v>0</v>
      </c>
      <c r="D6235" s="17">
        <f>Électricité!S3320</f>
        <v>0</v>
      </c>
      <c r="E6235" s="24" t="str">
        <f t="shared" si="197"/>
        <v>05/18/2019 04:00:00 PM</v>
      </c>
      <c r="F6235" s="23" t="str">
        <f t="shared" si="198"/>
        <v>May</v>
      </c>
    </row>
    <row r="6236" spans="1:6" x14ac:dyDescent="0.4">
      <c r="A6236" s="19">
        <f>Électricité!N3321</f>
        <v>43603</v>
      </c>
      <c r="B6236" s="18">
        <f>Électricité!O3321</f>
        <v>0.70833333333333337</v>
      </c>
      <c r="C6236" s="17">
        <f>Électricité!P3321</f>
        <v>0</v>
      </c>
      <c r="D6236" s="17">
        <f>Électricité!S3321</f>
        <v>0</v>
      </c>
      <c r="E6236" s="24" t="str">
        <f t="shared" si="197"/>
        <v>05/18/2019 05:00:00 PM</v>
      </c>
      <c r="F6236" s="23" t="str">
        <f t="shared" si="198"/>
        <v>May</v>
      </c>
    </row>
    <row r="6237" spans="1:6" x14ac:dyDescent="0.4">
      <c r="A6237" s="19">
        <f>Électricité!N3322</f>
        <v>43603</v>
      </c>
      <c r="B6237" s="18">
        <f>Électricité!O3322</f>
        <v>0.75000000000000011</v>
      </c>
      <c r="C6237" s="17">
        <f>Électricité!P3322</f>
        <v>0</v>
      </c>
      <c r="D6237" s="17">
        <f>Électricité!S3322</f>
        <v>0</v>
      </c>
      <c r="E6237" s="24" t="str">
        <f t="shared" si="197"/>
        <v>05/18/2019 06:00:00 PM</v>
      </c>
      <c r="F6237" s="23" t="str">
        <f t="shared" si="198"/>
        <v>May</v>
      </c>
    </row>
    <row r="6238" spans="1:6" x14ac:dyDescent="0.4">
      <c r="A6238" s="19">
        <f>Électricité!N3323</f>
        <v>43603</v>
      </c>
      <c r="B6238" s="18">
        <f>Électricité!O3323</f>
        <v>0.79166666666666674</v>
      </c>
      <c r="C6238" s="17">
        <f>Électricité!P3323</f>
        <v>0</v>
      </c>
      <c r="D6238" s="17">
        <f>Électricité!S3323</f>
        <v>0</v>
      </c>
      <c r="E6238" s="24" t="str">
        <f t="shared" si="197"/>
        <v>05/18/2019 07:00:00 PM</v>
      </c>
      <c r="F6238" s="23" t="str">
        <f t="shared" si="198"/>
        <v>May</v>
      </c>
    </row>
    <row r="6239" spans="1:6" x14ac:dyDescent="0.4">
      <c r="A6239" s="19">
        <f>Électricité!N3324</f>
        <v>43603</v>
      </c>
      <c r="B6239" s="18">
        <f>Électricité!O3324</f>
        <v>0.83333333333333337</v>
      </c>
      <c r="C6239" s="17">
        <f>Électricité!P3324</f>
        <v>0</v>
      </c>
      <c r="D6239" s="17">
        <f>Électricité!S3324</f>
        <v>0</v>
      </c>
      <c r="E6239" s="24" t="str">
        <f t="shared" si="197"/>
        <v>05/18/2019 08:00:00 PM</v>
      </c>
      <c r="F6239" s="23" t="str">
        <f t="shared" si="198"/>
        <v>May</v>
      </c>
    </row>
    <row r="6240" spans="1:6" x14ac:dyDescent="0.4">
      <c r="A6240" s="19">
        <f>Électricité!N3325</f>
        <v>43603</v>
      </c>
      <c r="B6240" s="18">
        <f>Électricité!O3325</f>
        <v>0.87500000000000011</v>
      </c>
      <c r="C6240" s="17">
        <f>Électricité!P3325</f>
        <v>0</v>
      </c>
      <c r="D6240" s="17">
        <f>Électricité!S3325</f>
        <v>0</v>
      </c>
      <c r="E6240" s="24" t="str">
        <f t="shared" si="197"/>
        <v>05/18/2019 09:00:00 PM</v>
      </c>
      <c r="F6240" s="23" t="str">
        <f t="shared" si="198"/>
        <v>May</v>
      </c>
    </row>
    <row r="6241" spans="1:6" x14ac:dyDescent="0.4">
      <c r="A6241" s="19">
        <f>Électricité!N3326</f>
        <v>43603</v>
      </c>
      <c r="B6241" s="18">
        <f>Électricité!O3326</f>
        <v>0.91666666666666674</v>
      </c>
      <c r="C6241" s="17">
        <f>Électricité!P3326</f>
        <v>0</v>
      </c>
      <c r="D6241" s="17">
        <f>Électricité!S3326</f>
        <v>0</v>
      </c>
      <c r="E6241" s="24" t="str">
        <f t="shared" si="197"/>
        <v>05/18/2019 10:00:00 PM</v>
      </c>
      <c r="F6241" s="23" t="str">
        <f t="shared" si="198"/>
        <v>May</v>
      </c>
    </row>
    <row r="6242" spans="1:6" x14ac:dyDescent="0.4">
      <c r="A6242" s="19">
        <f>Électricité!N3327</f>
        <v>43603</v>
      </c>
      <c r="B6242" s="18">
        <f>Électricité!O3327</f>
        <v>0.95833333333333337</v>
      </c>
      <c r="C6242" s="17">
        <f>Électricité!P3327</f>
        <v>0</v>
      </c>
      <c r="D6242" s="17">
        <f>Électricité!S3327</f>
        <v>0</v>
      </c>
      <c r="E6242" s="24" t="str">
        <f t="shared" si="197"/>
        <v>05/18/2019 11:00:00 PM</v>
      </c>
      <c r="F6242" s="23" t="str">
        <f t="shared" si="198"/>
        <v>May</v>
      </c>
    </row>
    <row r="6243" spans="1:6" x14ac:dyDescent="0.4">
      <c r="A6243" s="19">
        <f>Électricité!N3328</f>
        <v>43604</v>
      </c>
      <c r="B6243" s="18">
        <f>Électricité!O3328</f>
        <v>3.1225022567582528E-17</v>
      </c>
      <c r="C6243" s="17">
        <f>Électricité!P3328</f>
        <v>0</v>
      </c>
      <c r="D6243" s="17">
        <f>Électricité!S3328</f>
        <v>0</v>
      </c>
      <c r="E6243" s="24" t="str">
        <f t="shared" si="197"/>
        <v>05/19/2019 12:00:00 AM</v>
      </c>
      <c r="F6243" s="23" t="str">
        <f t="shared" si="198"/>
        <v>May</v>
      </c>
    </row>
    <row r="6244" spans="1:6" x14ac:dyDescent="0.4">
      <c r="A6244" s="19">
        <f>Électricité!N3329</f>
        <v>43604</v>
      </c>
      <c r="B6244" s="18">
        <f>Électricité!O3329</f>
        <v>4.1666666666666699E-2</v>
      </c>
      <c r="C6244" s="17">
        <f>Électricité!P3329</f>
        <v>0</v>
      </c>
      <c r="D6244" s="17">
        <f>Électricité!S3329</f>
        <v>0</v>
      </c>
      <c r="E6244" s="24" t="str">
        <f t="shared" ref="E6244:E6307" si="199">CONCATENATE(TEXT(A6244,"mm/dd/yyyy")," ",TEXT(B6244,"hh:mm:ss AM/PM"))</f>
        <v>05/19/2019 01:00:00 AM</v>
      </c>
      <c r="F6244" s="23" t="str">
        <f t="shared" si="198"/>
        <v>May</v>
      </c>
    </row>
    <row r="6245" spans="1:6" x14ac:dyDescent="0.4">
      <c r="A6245" s="19">
        <f>Électricité!N3330</f>
        <v>43604</v>
      </c>
      <c r="B6245" s="18">
        <f>Électricité!O3330</f>
        <v>8.333333333333337E-2</v>
      </c>
      <c r="C6245" s="17">
        <f>Électricité!P3330</f>
        <v>0</v>
      </c>
      <c r="D6245" s="17">
        <f>Électricité!S3330</f>
        <v>0</v>
      </c>
      <c r="E6245" s="24" t="str">
        <f t="shared" si="199"/>
        <v>05/19/2019 02:00:00 AM</v>
      </c>
      <c r="F6245" s="23" t="str">
        <f t="shared" si="198"/>
        <v>May</v>
      </c>
    </row>
    <row r="6246" spans="1:6" x14ac:dyDescent="0.4">
      <c r="A6246" s="19">
        <f>Électricité!N3331</f>
        <v>43604</v>
      </c>
      <c r="B6246" s="18">
        <f>Électricité!O3331</f>
        <v>0.12500000000000006</v>
      </c>
      <c r="C6246" s="17">
        <f>Électricité!P3331</f>
        <v>0</v>
      </c>
      <c r="D6246" s="17">
        <f>Électricité!S3331</f>
        <v>0</v>
      </c>
      <c r="E6246" s="24" t="str">
        <f t="shared" si="199"/>
        <v>05/19/2019 03:00:00 AM</v>
      </c>
      <c r="F6246" s="23" t="str">
        <f t="shared" si="198"/>
        <v>May</v>
      </c>
    </row>
    <row r="6247" spans="1:6" x14ac:dyDescent="0.4">
      <c r="A6247" s="19">
        <f>Électricité!N3332</f>
        <v>43604</v>
      </c>
      <c r="B6247" s="18">
        <f>Électricité!O3332</f>
        <v>0.16666666666666669</v>
      </c>
      <c r="C6247" s="17">
        <f>Électricité!P3332</f>
        <v>0</v>
      </c>
      <c r="D6247" s="17">
        <f>Électricité!S3332</f>
        <v>0</v>
      </c>
      <c r="E6247" s="24" t="str">
        <f t="shared" si="199"/>
        <v>05/19/2019 04:00:00 AM</v>
      </c>
      <c r="F6247" s="23" t="str">
        <f t="shared" si="198"/>
        <v>May</v>
      </c>
    </row>
    <row r="6248" spans="1:6" x14ac:dyDescent="0.4">
      <c r="A6248" s="19">
        <f>Électricité!N3333</f>
        <v>43604</v>
      </c>
      <c r="B6248" s="18">
        <f>Électricité!O3333</f>
        <v>0.20833333333333337</v>
      </c>
      <c r="C6248" s="17">
        <f>Électricité!P3333</f>
        <v>0</v>
      </c>
      <c r="D6248" s="17">
        <f>Électricité!S3333</f>
        <v>0</v>
      </c>
      <c r="E6248" s="24" t="str">
        <f t="shared" si="199"/>
        <v>05/19/2019 05:00:00 AM</v>
      </c>
      <c r="F6248" s="23" t="str">
        <f t="shared" si="198"/>
        <v>May</v>
      </c>
    </row>
    <row r="6249" spans="1:6" x14ac:dyDescent="0.4">
      <c r="A6249" s="19">
        <f>Électricité!N3334</f>
        <v>43604</v>
      </c>
      <c r="B6249" s="18">
        <f>Électricité!O3334</f>
        <v>0.25</v>
      </c>
      <c r="C6249" s="17">
        <f>Électricité!P3334</f>
        <v>0</v>
      </c>
      <c r="D6249" s="17">
        <f>Électricité!S3334</f>
        <v>0</v>
      </c>
      <c r="E6249" s="24" t="str">
        <f t="shared" si="199"/>
        <v>05/19/2019 06:00:00 AM</v>
      </c>
      <c r="F6249" s="23" t="str">
        <f t="shared" si="198"/>
        <v>May</v>
      </c>
    </row>
    <row r="6250" spans="1:6" x14ac:dyDescent="0.4">
      <c r="A6250" s="19">
        <f>Électricité!N3335</f>
        <v>43604</v>
      </c>
      <c r="B6250" s="18">
        <f>Électricité!O3335</f>
        <v>0.29166666666666669</v>
      </c>
      <c r="C6250" s="17">
        <f>Électricité!P3335</f>
        <v>0</v>
      </c>
      <c r="D6250" s="17">
        <f>Électricité!S3335</f>
        <v>0</v>
      </c>
      <c r="E6250" s="24" t="str">
        <f t="shared" si="199"/>
        <v>05/19/2019 07:00:00 AM</v>
      </c>
      <c r="F6250" s="23" t="str">
        <f t="shared" si="198"/>
        <v>May</v>
      </c>
    </row>
    <row r="6251" spans="1:6" x14ac:dyDescent="0.4">
      <c r="A6251" s="19">
        <f>Électricité!N3336</f>
        <v>43604</v>
      </c>
      <c r="B6251" s="18">
        <f>Électricité!O3336</f>
        <v>0.33333333333333337</v>
      </c>
      <c r="C6251" s="17">
        <f>Électricité!P3336</f>
        <v>0</v>
      </c>
      <c r="D6251" s="17">
        <f>Électricité!S3336</f>
        <v>0</v>
      </c>
      <c r="E6251" s="24" t="str">
        <f t="shared" si="199"/>
        <v>05/19/2019 08:00:00 AM</v>
      </c>
      <c r="F6251" s="23" t="str">
        <f t="shared" si="198"/>
        <v>May</v>
      </c>
    </row>
    <row r="6252" spans="1:6" x14ac:dyDescent="0.4">
      <c r="A6252" s="19">
        <f>Électricité!N3337</f>
        <v>43604</v>
      </c>
      <c r="B6252" s="18">
        <f>Électricité!O3337</f>
        <v>0.375</v>
      </c>
      <c r="C6252" s="17">
        <f>Électricité!P3337</f>
        <v>0</v>
      </c>
      <c r="D6252" s="17">
        <f>Électricité!S3337</f>
        <v>0</v>
      </c>
      <c r="E6252" s="24" t="str">
        <f t="shared" si="199"/>
        <v>05/19/2019 09:00:00 AM</v>
      </c>
      <c r="F6252" s="23" t="str">
        <f t="shared" si="198"/>
        <v>May</v>
      </c>
    </row>
    <row r="6253" spans="1:6" x14ac:dyDescent="0.4">
      <c r="A6253" s="19">
        <f>Électricité!N3338</f>
        <v>43604</v>
      </c>
      <c r="B6253" s="18">
        <f>Électricité!O3338</f>
        <v>0.41666666666666669</v>
      </c>
      <c r="C6253" s="17">
        <f>Électricité!P3338</f>
        <v>0</v>
      </c>
      <c r="D6253" s="17">
        <f>Électricité!S3338</f>
        <v>0</v>
      </c>
      <c r="E6253" s="24" t="str">
        <f t="shared" si="199"/>
        <v>05/19/2019 10:00:00 AM</v>
      </c>
      <c r="F6253" s="23" t="str">
        <f t="shared" si="198"/>
        <v>May</v>
      </c>
    </row>
    <row r="6254" spans="1:6" x14ac:dyDescent="0.4">
      <c r="A6254" s="19">
        <f>Électricité!N3339</f>
        <v>43604</v>
      </c>
      <c r="B6254" s="18">
        <f>Électricité!O3339</f>
        <v>0.45833333333333337</v>
      </c>
      <c r="C6254" s="17">
        <f>Électricité!P3339</f>
        <v>0</v>
      </c>
      <c r="D6254" s="17">
        <f>Électricité!S3339</f>
        <v>0</v>
      </c>
      <c r="E6254" s="24" t="str">
        <f t="shared" si="199"/>
        <v>05/19/2019 11:00:00 AM</v>
      </c>
      <c r="F6254" s="23" t="str">
        <f t="shared" si="198"/>
        <v>May</v>
      </c>
    </row>
    <row r="6255" spans="1:6" x14ac:dyDescent="0.4">
      <c r="A6255" s="19">
        <f>Électricité!N3340</f>
        <v>43604</v>
      </c>
      <c r="B6255" s="18">
        <f>Électricité!O3340</f>
        <v>0.50000000000000011</v>
      </c>
      <c r="C6255" s="17">
        <f>Électricité!P3340</f>
        <v>0</v>
      </c>
      <c r="D6255" s="17">
        <f>Électricité!S3340</f>
        <v>0</v>
      </c>
      <c r="E6255" s="24" t="str">
        <f t="shared" si="199"/>
        <v>05/19/2019 12:00:00 PM</v>
      </c>
      <c r="F6255" s="23" t="str">
        <f t="shared" si="198"/>
        <v>May</v>
      </c>
    </row>
    <row r="6256" spans="1:6" x14ac:dyDescent="0.4">
      <c r="A6256" s="19">
        <f>Électricité!N3341</f>
        <v>43604</v>
      </c>
      <c r="B6256" s="18">
        <f>Électricité!O3341</f>
        <v>0.54166666666666674</v>
      </c>
      <c r="C6256" s="17">
        <f>Électricité!P3341</f>
        <v>0</v>
      </c>
      <c r="D6256" s="17">
        <f>Électricité!S3341</f>
        <v>0</v>
      </c>
      <c r="E6256" s="24" t="str">
        <f t="shared" si="199"/>
        <v>05/19/2019 01:00:00 PM</v>
      </c>
      <c r="F6256" s="23" t="str">
        <f t="shared" si="198"/>
        <v>May</v>
      </c>
    </row>
    <row r="6257" spans="1:6" x14ac:dyDescent="0.4">
      <c r="A6257" s="19">
        <f>Électricité!N3342</f>
        <v>43604</v>
      </c>
      <c r="B6257" s="18">
        <f>Électricité!O3342</f>
        <v>0.58333333333333337</v>
      </c>
      <c r="C6257" s="17">
        <f>Électricité!P3342</f>
        <v>0</v>
      </c>
      <c r="D6257" s="17">
        <f>Électricité!S3342</f>
        <v>0</v>
      </c>
      <c r="E6257" s="24" t="str">
        <f t="shared" si="199"/>
        <v>05/19/2019 02:00:00 PM</v>
      </c>
      <c r="F6257" s="23" t="str">
        <f t="shared" si="198"/>
        <v>May</v>
      </c>
    </row>
    <row r="6258" spans="1:6" x14ac:dyDescent="0.4">
      <c r="A6258" s="19">
        <f>Électricité!N3343</f>
        <v>43604</v>
      </c>
      <c r="B6258" s="18">
        <f>Électricité!O3343</f>
        <v>0.62500000000000011</v>
      </c>
      <c r="C6258" s="17">
        <f>Électricité!P3343</f>
        <v>0</v>
      </c>
      <c r="D6258" s="17">
        <f>Électricité!S3343</f>
        <v>0</v>
      </c>
      <c r="E6258" s="24" t="str">
        <f t="shared" si="199"/>
        <v>05/19/2019 03:00:00 PM</v>
      </c>
      <c r="F6258" s="23" t="str">
        <f t="shared" si="198"/>
        <v>May</v>
      </c>
    </row>
    <row r="6259" spans="1:6" x14ac:dyDescent="0.4">
      <c r="A6259" s="19">
        <f>Électricité!N3344</f>
        <v>43604</v>
      </c>
      <c r="B6259" s="18">
        <f>Électricité!O3344</f>
        <v>0.66666666666666674</v>
      </c>
      <c r="C6259" s="17">
        <f>Électricité!P3344</f>
        <v>0</v>
      </c>
      <c r="D6259" s="17">
        <f>Électricité!S3344</f>
        <v>0</v>
      </c>
      <c r="E6259" s="24" t="str">
        <f t="shared" si="199"/>
        <v>05/19/2019 04:00:00 PM</v>
      </c>
      <c r="F6259" s="23" t="str">
        <f t="shared" si="198"/>
        <v>May</v>
      </c>
    </row>
    <row r="6260" spans="1:6" x14ac:dyDescent="0.4">
      <c r="A6260" s="19">
        <f>Électricité!N3345</f>
        <v>43604</v>
      </c>
      <c r="B6260" s="18">
        <f>Électricité!O3345</f>
        <v>0.70833333333333337</v>
      </c>
      <c r="C6260" s="17">
        <f>Électricité!P3345</f>
        <v>0</v>
      </c>
      <c r="D6260" s="17">
        <f>Électricité!S3345</f>
        <v>0</v>
      </c>
      <c r="E6260" s="24" t="str">
        <f t="shared" si="199"/>
        <v>05/19/2019 05:00:00 PM</v>
      </c>
      <c r="F6260" s="23" t="str">
        <f t="shared" si="198"/>
        <v>May</v>
      </c>
    </row>
    <row r="6261" spans="1:6" x14ac:dyDescent="0.4">
      <c r="A6261" s="19">
        <f>Électricité!N3346</f>
        <v>43604</v>
      </c>
      <c r="B6261" s="18">
        <f>Électricité!O3346</f>
        <v>0.75000000000000011</v>
      </c>
      <c r="C6261" s="17">
        <f>Électricité!P3346</f>
        <v>0</v>
      </c>
      <c r="D6261" s="17">
        <f>Électricité!S3346</f>
        <v>0</v>
      </c>
      <c r="E6261" s="24" t="str">
        <f t="shared" si="199"/>
        <v>05/19/2019 06:00:00 PM</v>
      </c>
      <c r="F6261" s="23" t="str">
        <f t="shared" si="198"/>
        <v>May</v>
      </c>
    </row>
    <row r="6262" spans="1:6" x14ac:dyDescent="0.4">
      <c r="A6262" s="19">
        <f>Électricité!N3347</f>
        <v>43604</v>
      </c>
      <c r="B6262" s="18">
        <f>Électricité!O3347</f>
        <v>0.79166666666666674</v>
      </c>
      <c r="C6262" s="17">
        <f>Électricité!P3347</f>
        <v>0</v>
      </c>
      <c r="D6262" s="17">
        <f>Électricité!S3347</f>
        <v>0</v>
      </c>
      <c r="E6262" s="24" t="str">
        <f t="shared" si="199"/>
        <v>05/19/2019 07:00:00 PM</v>
      </c>
      <c r="F6262" s="23" t="str">
        <f t="shared" si="198"/>
        <v>May</v>
      </c>
    </row>
    <row r="6263" spans="1:6" x14ac:dyDescent="0.4">
      <c r="A6263" s="19">
        <f>Électricité!N3348</f>
        <v>43604</v>
      </c>
      <c r="B6263" s="18">
        <f>Électricité!O3348</f>
        <v>0.83333333333333337</v>
      </c>
      <c r="C6263" s="17">
        <f>Électricité!P3348</f>
        <v>0</v>
      </c>
      <c r="D6263" s="17">
        <f>Électricité!S3348</f>
        <v>0</v>
      </c>
      <c r="E6263" s="24" t="str">
        <f t="shared" si="199"/>
        <v>05/19/2019 08:00:00 PM</v>
      </c>
      <c r="F6263" s="23" t="str">
        <f t="shared" si="198"/>
        <v>May</v>
      </c>
    </row>
    <row r="6264" spans="1:6" x14ac:dyDescent="0.4">
      <c r="A6264" s="19">
        <f>Électricité!N3349</f>
        <v>43604</v>
      </c>
      <c r="B6264" s="18">
        <f>Électricité!O3349</f>
        <v>0.87500000000000011</v>
      </c>
      <c r="C6264" s="17">
        <f>Électricité!P3349</f>
        <v>0</v>
      </c>
      <c r="D6264" s="17">
        <f>Électricité!S3349</f>
        <v>0</v>
      </c>
      <c r="E6264" s="24" t="str">
        <f t="shared" si="199"/>
        <v>05/19/2019 09:00:00 PM</v>
      </c>
      <c r="F6264" s="23" t="str">
        <f t="shared" si="198"/>
        <v>May</v>
      </c>
    </row>
    <row r="6265" spans="1:6" x14ac:dyDescent="0.4">
      <c r="A6265" s="19">
        <f>Électricité!N3350</f>
        <v>43604</v>
      </c>
      <c r="B6265" s="18">
        <f>Électricité!O3350</f>
        <v>0.91666666666666674</v>
      </c>
      <c r="C6265" s="17">
        <f>Électricité!P3350</f>
        <v>0</v>
      </c>
      <c r="D6265" s="17">
        <f>Électricité!S3350</f>
        <v>0</v>
      </c>
      <c r="E6265" s="24" t="str">
        <f t="shared" si="199"/>
        <v>05/19/2019 10:00:00 PM</v>
      </c>
      <c r="F6265" s="23" t="str">
        <f t="shared" si="198"/>
        <v>May</v>
      </c>
    </row>
    <row r="6266" spans="1:6" x14ac:dyDescent="0.4">
      <c r="A6266" s="19">
        <f>Électricité!N3351</f>
        <v>43604</v>
      </c>
      <c r="B6266" s="18">
        <f>Électricité!O3351</f>
        <v>0.95833333333333337</v>
      </c>
      <c r="C6266" s="17">
        <f>Électricité!P3351</f>
        <v>0</v>
      </c>
      <c r="D6266" s="17">
        <f>Électricité!S3351</f>
        <v>0</v>
      </c>
      <c r="E6266" s="24" t="str">
        <f t="shared" si="199"/>
        <v>05/19/2019 11:00:00 PM</v>
      </c>
      <c r="F6266" s="23" t="str">
        <f t="shared" si="198"/>
        <v>May</v>
      </c>
    </row>
    <row r="6267" spans="1:6" x14ac:dyDescent="0.4">
      <c r="A6267" s="19">
        <f>Électricité!N3352</f>
        <v>43605</v>
      </c>
      <c r="B6267" s="18">
        <f>Électricité!O3352</f>
        <v>3.1225022567582528E-17</v>
      </c>
      <c r="C6267" s="17">
        <f>Électricité!P3352</f>
        <v>0</v>
      </c>
      <c r="D6267" s="17">
        <f>Électricité!S3352</f>
        <v>0</v>
      </c>
      <c r="E6267" s="24" t="str">
        <f t="shared" si="199"/>
        <v>05/20/2019 12:00:00 AM</v>
      </c>
      <c r="F6267" s="23" t="str">
        <f t="shared" si="198"/>
        <v>May</v>
      </c>
    </row>
    <row r="6268" spans="1:6" x14ac:dyDescent="0.4">
      <c r="A6268" s="19">
        <f>Électricité!N3353</f>
        <v>43605</v>
      </c>
      <c r="B6268" s="18">
        <f>Électricité!O3353</f>
        <v>4.1666666666666699E-2</v>
      </c>
      <c r="C6268" s="17">
        <f>Électricité!P3353</f>
        <v>0</v>
      </c>
      <c r="D6268" s="17">
        <f>Électricité!S3353</f>
        <v>0</v>
      </c>
      <c r="E6268" s="24" t="str">
        <f t="shared" si="199"/>
        <v>05/20/2019 01:00:00 AM</v>
      </c>
      <c r="F6268" s="23" t="str">
        <f t="shared" si="198"/>
        <v>May</v>
      </c>
    </row>
    <row r="6269" spans="1:6" x14ac:dyDescent="0.4">
      <c r="A6269" s="19">
        <f>Électricité!N3354</f>
        <v>43605</v>
      </c>
      <c r="B6269" s="18">
        <f>Électricité!O3354</f>
        <v>8.333333333333337E-2</v>
      </c>
      <c r="C6269" s="17">
        <f>Électricité!P3354</f>
        <v>0</v>
      </c>
      <c r="D6269" s="17">
        <f>Électricité!S3354</f>
        <v>0</v>
      </c>
      <c r="E6269" s="24" t="str">
        <f t="shared" si="199"/>
        <v>05/20/2019 02:00:00 AM</v>
      </c>
      <c r="F6269" s="23" t="str">
        <f t="shared" si="198"/>
        <v>May</v>
      </c>
    </row>
    <row r="6270" spans="1:6" x14ac:dyDescent="0.4">
      <c r="A6270" s="19">
        <f>Électricité!N3355</f>
        <v>43605</v>
      </c>
      <c r="B6270" s="18">
        <f>Électricité!O3355</f>
        <v>0.12500000000000006</v>
      </c>
      <c r="C6270" s="17">
        <f>Électricité!P3355</f>
        <v>0</v>
      </c>
      <c r="D6270" s="17">
        <f>Électricité!S3355</f>
        <v>0</v>
      </c>
      <c r="E6270" s="24" t="str">
        <f t="shared" si="199"/>
        <v>05/20/2019 03:00:00 AM</v>
      </c>
      <c r="F6270" s="23" t="str">
        <f t="shared" si="198"/>
        <v>May</v>
      </c>
    </row>
    <row r="6271" spans="1:6" x14ac:dyDescent="0.4">
      <c r="A6271" s="19">
        <f>Électricité!N3356</f>
        <v>43605</v>
      </c>
      <c r="B6271" s="18">
        <f>Électricité!O3356</f>
        <v>0.16666666666666669</v>
      </c>
      <c r="C6271" s="17">
        <f>Électricité!P3356</f>
        <v>0</v>
      </c>
      <c r="D6271" s="17">
        <f>Électricité!S3356</f>
        <v>0</v>
      </c>
      <c r="E6271" s="24" t="str">
        <f t="shared" si="199"/>
        <v>05/20/2019 04:00:00 AM</v>
      </c>
      <c r="F6271" s="23" t="str">
        <f t="shared" si="198"/>
        <v>May</v>
      </c>
    </row>
    <row r="6272" spans="1:6" x14ac:dyDescent="0.4">
      <c r="A6272" s="19">
        <f>Électricité!N3357</f>
        <v>43605</v>
      </c>
      <c r="B6272" s="18">
        <f>Électricité!O3357</f>
        <v>0.20833333333333337</v>
      </c>
      <c r="C6272" s="17">
        <f>Électricité!P3357</f>
        <v>0</v>
      </c>
      <c r="D6272" s="17">
        <f>Électricité!S3357</f>
        <v>0</v>
      </c>
      <c r="E6272" s="24" t="str">
        <f t="shared" si="199"/>
        <v>05/20/2019 05:00:00 AM</v>
      </c>
      <c r="F6272" s="23" t="str">
        <f t="shared" si="198"/>
        <v>May</v>
      </c>
    </row>
    <row r="6273" spans="1:6" x14ac:dyDescent="0.4">
      <c r="A6273" s="19">
        <f>Électricité!N3358</f>
        <v>43605</v>
      </c>
      <c r="B6273" s="18">
        <f>Électricité!O3358</f>
        <v>0.25</v>
      </c>
      <c r="C6273" s="17">
        <f>Électricité!P3358</f>
        <v>0</v>
      </c>
      <c r="D6273" s="17">
        <f>Électricité!S3358</f>
        <v>0</v>
      </c>
      <c r="E6273" s="24" t="str">
        <f t="shared" si="199"/>
        <v>05/20/2019 06:00:00 AM</v>
      </c>
      <c r="F6273" s="23" t="str">
        <f t="shared" si="198"/>
        <v>May</v>
      </c>
    </row>
    <row r="6274" spans="1:6" x14ac:dyDescent="0.4">
      <c r="A6274" s="19">
        <f>Électricité!N3359</f>
        <v>43605</v>
      </c>
      <c r="B6274" s="18">
        <f>Électricité!O3359</f>
        <v>0.29166666666666669</v>
      </c>
      <c r="C6274" s="17">
        <f>Électricité!P3359</f>
        <v>0</v>
      </c>
      <c r="D6274" s="17">
        <f>Électricité!S3359</f>
        <v>0</v>
      </c>
      <c r="E6274" s="24" t="str">
        <f t="shared" si="199"/>
        <v>05/20/2019 07:00:00 AM</v>
      </c>
      <c r="F6274" s="23" t="str">
        <f t="shared" si="198"/>
        <v>May</v>
      </c>
    </row>
    <row r="6275" spans="1:6" x14ac:dyDescent="0.4">
      <c r="A6275" s="19">
        <f>Électricité!N3360</f>
        <v>43605</v>
      </c>
      <c r="B6275" s="18">
        <f>Électricité!O3360</f>
        <v>0.33333333333333337</v>
      </c>
      <c r="C6275" s="17">
        <f>Électricité!P3360</f>
        <v>0</v>
      </c>
      <c r="D6275" s="17">
        <f>Électricité!S3360</f>
        <v>0</v>
      </c>
      <c r="E6275" s="24" t="str">
        <f t="shared" si="199"/>
        <v>05/20/2019 08:00:00 AM</v>
      </c>
      <c r="F6275" s="23" t="str">
        <f t="shared" ref="F6275:F6338" si="200">TEXT(A6275,"mmm")</f>
        <v>May</v>
      </c>
    </row>
    <row r="6276" spans="1:6" x14ac:dyDescent="0.4">
      <c r="A6276" s="19">
        <f>Électricité!N3361</f>
        <v>43605</v>
      </c>
      <c r="B6276" s="18">
        <f>Électricité!O3361</f>
        <v>0.375</v>
      </c>
      <c r="C6276" s="17">
        <f>Électricité!P3361</f>
        <v>0</v>
      </c>
      <c r="D6276" s="17">
        <f>Électricité!S3361</f>
        <v>0</v>
      </c>
      <c r="E6276" s="24" t="str">
        <f t="shared" si="199"/>
        <v>05/20/2019 09:00:00 AM</v>
      </c>
      <c r="F6276" s="23" t="str">
        <f t="shared" si="200"/>
        <v>May</v>
      </c>
    </row>
    <row r="6277" spans="1:6" x14ac:dyDescent="0.4">
      <c r="A6277" s="19">
        <f>Électricité!N3362</f>
        <v>43605</v>
      </c>
      <c r="B6277" s="18">
        <f>Électricité!O3362</f>
        <v>0.41666666666666669</v>
      </c>
      <c r="C6277" s="17">
        <f>Électricité!P3362</f>
        <v>0</v>
      </c>
      <c r="D6277" s="17">
        <f>Électricité!S3362</f>
        <v>0</v>
      </c>
      <c r="E6277" s="24" t="str">
        <f t="shared" si="199"/>
        <v>05/20/2019 10:00:00 AM</v>
      </c>
      <c r="F6277" s="23" t="str">
        <f t="shared" si="200"/>
        <v>May</v>
      </c>
    </row>
    <row r="6278" spans="1:6" x14ac:dyDescent="0.4">
      <c r="A6278" s="19">
        <f>Électricité!N3363</f>
        <v>43605</v>
      </c>
      <c r="B6278" s="18">
        <f>Électricité!O3363</f>
        <v>0.45833333333333337</v>
      </c>
      <c r="C6278" s="17">
        <f>Électricité!P3363</f>
        <v>0</v>
      </c>
      <c r="D6278" s="17">
        <f>Électricité!S3363</f>
        <v>0</v>
      </c>
      <c r="E6278" s="24" t="str">
        <f t="shared" si="199"/>
        <v>05/20/2019 11:00:00 AM</v>
      </c>
      <c r="F6278" s="23" t="str">
        <f t="shared" si="200"/>
        <v>May</v>
      </c>
    </row>
    <row r="6279" spans="1:6" x14ac:dyDescent="0.4">
      <c r="A6279" s="19">
        <f>Électricité!N3364</f>
        <v>43605</v>
      </c>
      <c r="B6279" s="18">
        <f>Électricité!O3364</f>
        <v>0.50000000000000011</v>
      </c>
      <c r="C6279" s="17">
        <f>Électricité!P3364</f>
        <v>0</v>
      </c>
      <c r="D6279" s="17">
        <f>Électricité!S3364</f>
        <v>0</v>
      </c>
      <c r="E6279" s="24" t="str">
        <f t="shared" si="199"/>
        <v>05/20/2019 12:00:00 PM</v>
      </c>
      <c r="F6279" s="23" t="str">
        <f t="shared" si="200"/>
        <v>May</v>
      </c>
    </row>
    <row r="6280" spans="1:6" x14ac:dyDescent="0.4">
      <c r="A6280" s="19">
        <f>Électricité!N3365</f>
        <v>43605</v>
      </c>
      <c r="B6280" s="18">
        <f>Électricité!O3365</f>
        <v>0.54166666666666674</v>
      </c>
      <c r="C6280" s="17">
        <f>Électricité!P3365</f>
        <v>0</v>
      </c>
      <c r="D6280" s="17">
        <f>Électricité!S3365</f>
        <v>0</v>
      </c>
      <c r="E6280" s="24" t="str">
        <f t="shared" si="199"/>
        <v>05/20/2019 01:00:00 PM</v>
      </c>
      <c r="F6280" s="23" t="str">
        <f t="shared" si="200"/>
        <v>May</v>
      </c>
    </row>
    <row r="6281" spans="1:6" x14ac:dyDescent="0.4">
      <c r="A6281" s="19">
        <f>Électricité!N3366</f>
        <v>43605</v>
      </c>
      <c r="B6281" s="18">
        <f>Électricité!O3366</f>
        <v>0.58333333333333337</v>
      </c>
      <c r="C6281" s="17">
        <f>Électricité!P3366</f>
        <v>0</v>
      </c>
      <c r="D6281" s="17">
        <f>Électricité!S3366</f>
        <v>0</v>
      </c>
      <c r="E6281" s="24" t="str">
        <f t="shared" si="199"/>
        <v>05/20/2019 02:00:00 PM</v>
      </c>
      <c r="F6281" s="23" t="str">
        <f t="shared" si="200"/>
        <v>May</v>
      </c>
    </row>
    <row r="6282" spans="1:6" x14ac:dyDescent="0.4">
      <c r="A6282" s="19">
        <f>Électricité!N3367</f>
        <v>43605</v>
      </c>
      <c r="B6282" s="18">
        <f>Électricité!O3367</f>
        <v>0.62500000000000011</v>
      </c>
      <c r="C6282" s="17">
        <f>Électricité!P3367</f>
        <v>0</v>
      </c>
      <c r="D6282" s="17">
        <f>Électricité!S3367</f>
        <v>0</v>
      </c>
      <c r="E6282" s="24" t="str">
        <f t="shared" si="199"/>
        <v>05/20/2019 03:00:00 PM</v>
      </c>
      <c r="F6282" s="23" t="str">
        <f t="shared" si="200"/>
        <v>May</v>
      </c>
    </row>
    <row r="6283" spans="1:6" x14ac:dyDescent="0.4">
      <c r="A6283" s="19">
        <f>Électricité!N3368</f>
        <v>43605</v>
      </c>
      <c r="B6283" s="18">
        <f>Électricité!O3368</f>
        <v>0.66666666666666674</v>
      </c>
      <c r="C6283" s="17">
        <f>Électricité!P3368</f>
        <v>0</v>
      </c>
      <c r="D6283" s="17">
        <f>Électricité!S3368</f>
        <v>0</v>
      </c>
      <c r="E6283" s="24" t="str">
        <f t="shared" si="199"/>
        <v>05/20/2019 04:00:00 PM</v>
      </c>
      <c r="F6283" s="23" t="str">
        <f t="shared" si="200"/>
        <v>May</v>
      </c>
    </row>
    <row r="6284" spans="1:6" x14ac:dyDescent="0.4">
      <c r="A6284" s="19">
        <f>Électricité!N3369</f>
        <v>43605</v>
      </c>
      <c r="B6284" s="18">
        <f>Électricité!O3369</f>
        <v>0.70833333333333337</v>
      </c>
      <c r="C6284" s="17">
        <f>Électricité!P3369</f>
        <v>0</v>
      </c>
      <c r="D6284" s="17">
        <f>Électricité!S3369</f>
        <v>0</v>
      </c>
      <c r="E6284" s="24" t="str">
        <f t="shared" si="199"/>
        <v>05/20/2019 05:00:00 PM</v>
      </c>
      <c r="F6284" s="23" t="str">
        <f t="shared" si="200"/>
        <v>May</v>
      </c>
    </row>
    <row r="6285" spans="1:6" x14ac:dyDescent="0.4">
      <c r="A6285" s="19">
        <f>Électricité!N3370</f>
        <v>43605</v>
      </c>
      <c r="B6285" s="18">
        <f>Électricité!O3370</f>
        <v>0.75000000000000011</v>
      </c>
      <c r="C6285" s="17">
        <f>Électricité!P3370</f>
        <v>0</v>
      </c>
      <c r="D6285" s="17">
        <f>Électricité!S3370</f>
        <v>0</v>
      </c>
      <c r="E6285" s="24" t="str">
        <f t="shared" si="199"/>
        <v>05/20/2019 06:00:00 PM</v>
      </c>
      <c r="F6285" s="23" t="str">
        <f t="shared" si="200"/>
        <v>May</v>
      </c>
    </row>
    <row r="6286" spans="1:6" x14ac:dyDescent="0.4">
      <c r="A6286" s="19">
        <f>Électricité!N3371</f>
        <v>43605</v>
      </c>
      <c r="B6286" s="18">
        <f>Électricité!O3371</f>
        <v>0.79166666666666674</v>
      </c>
      <c r="C6286" s="17">
        <f>Électricité!P3371</f>
        <v>0</v>
      </c>
      <c r="D6286" s="17">
        <f>Électricité!S3371</f>
        <v>0</v>
      </c>
      <c r="E6286" s="24" t="str">
        <f t="shared" si="199"/>
        <v>05/20/2019 07:00:00 PM</v>
      </c>
      <c r="F6286" s="23" t="str">
        <f t="shared" si="200"/>
        <v>May</v>
      </c>
    </row>
    <row r="6287" spans="1:6" x14ac:dyDescent="0.4">
      <c r="A6287" s="19">
        <f>Électricité!N3372</f>
        <v>43605</v>
      </c>
      <c r="B6287" s="18">
        <f>Électricité!O3372</f>
        <v>0.83333333333333337</v>
      </c>
      <c r="C6287" s="17">
        <f>Électricité!P3372</f>
        <v>0</v>
      </c>
      <c r="D6287" s="17">
        <f>Électricité!S3372</f>
        <v>0</v>
      </c>
      <c r="E6287" s="24" t="str">
        <f t="shared" si="199"/>
        <v>05/20/2019 08:00:00 PM</v>
      </c>
      <c r="F6287" s="23" t="str">
        <f t="shared" si="200"/>
        <v>May</v>
      </c>
    </row>
    <row r="6288" spans="1:6" x14ac:dyDescent="0.4">
      <c r="A6288" s="19">
        <f>Électricité!N3373</f>
        <v>43605</v>
      </c>
      <c r="B6288" s="18">
        <f>Électricité!O3373</f>
        <v>0.87500000000000011</v>
      </c>
      <c r="C6288" s="17">
        <f>Électricité!P3373</f>
        <v>0</v>
      </c>
      <c r="D6288" s="17">
        <f>Électricité!S3373</f>
        <v>0</v>
      </c>
      <c r="E6288" s="24" t="str">
        <f t="shared" si="199"/>
        <v>05/20/2019 09:00:00 PM</v>
      </c>
      <c r="F6288" s="23" t="str">
        <f t="shared" si="200"/>
        <v>May</v>
      </c>
    </row>
    <row r="6289" spans="1:6" x14ac:dyDescent="0.4">
      <c r="A6289" s="19">
        <f>Électricité!N3374</f>
        <v>43605</v>
      </c>
      <c r="B6289" s="18">
        <f>Électricité!O3374</f>
        <v>0.91666666666666674</v>
      </c>
      <c r="C6289" s="17">
        <f>Électricité!P3374</f>
        <v>0</v>
      </c>
      <c r="D6289" s="17">
        <f>Électricité!S3374</f>
        <v>0</v>
      </c>
      <c r="E6289" s="24" t="str">
        <f t="shared" si="199"/>
        <v>05/20/2019 10:00:00 PM</v>
      </c>
      <c r="F6289" s="23" t="str">
        <f t="shared" si="200"/>
        <v>May</v>
      </c>
    </row>
    <row r="6290" spans="1:6" x14ac:dyDescent="0.4">
      <c r="A6290" s="19">
        <f>Électricité!N3375</f>
        <v>43605</v>
      </c>
      <c r="B6290" s="18">
        <f>Électricité!O3375</f>
        <v>0.95833333333333337</v>
      </c>
      <c r="C6290" s="17">
        <f>Électricité!P3375</f>
        <v>0</v>
      </c>
      <c r="D6290" s="17">
        <f>Électricité!S3375</f>
        <v>0</v>
      </c>
      <c r="E6290" s="24" t="str">
        <f t="shared" si="199"/>
        <v>05/20/2019 11:00:00 PM</v>
      </c>
      <c r="F6290" s="23" t="str">
        <f t="shared" si="200"/>
        <v>May</v>
      </c>
    </row>
    <row r="6291" spans="1:6" x14ac:dyDescent="0.4">
      <c r="A6291" s="19">
        <f>Électricité!N3376</f>
        <v>43606</v>
      </c>
      <c r="B6291" s="18">
        <f>Électricité!O3376</f>
        <v>3.1225022567582528E-17</v>
      </c>
      <c r="C6291" s="17">
        <f>Électricité!P3376</f>
        <v>0</v>
      </c>
      <c r="D6291" s="17">
        <f>Électricité!S3376</f>
        <v>0</v>
      </c>
      <c r="E6291" s="24" t="str">
        <f t="shared" si="199"/>
        <v>05/21/2019 12:00:00 AM</v>
      </c>
      <c r="F6291" s="23" t="str">
        <f t="shared" si="200"/>
        <v>May</v>
      </c>
    </row>
    <row r="6292" spans="1:6" x14ac:dyDescent="0.4">
      <c r="A6292" s="19">
        <f>Électricité!N3377</f>
        <v>43606</v>
      </c>
      <c r="B6292" s="18">
        <f>Électricité!O3377</f>
        <v>4.1666666666666699E-2</v>
      </c>
      <c r="C6292" s="17">
        <f>Électricité!P3377</f>
        <v>0</v>
      </c>
      <c r="D6292" s="17">
        <f>Électricité!S3377</f>
        <v>0</v>
      </c>
      <c r="E6292" s="24" t="str">
        <f t="shared" si="199"/>
        <v>05/21/2019 01:00:00 AM</v>
      </c>
      <c r="F6292" s="23" t="str">
        <f t="shared" si="200"/>
        <v>May</v>
      </c>
    </row>
    <row r="6293" spans="1:6" x14ac:dyDescent="0.4">
      <c r="A6293" s="19">
        <f>Électricité!N3378</f>
        <v>43606</v>
      </c>
      <c r="B6293" s="18">
        <f>Électricité!O3378</f>
        <v>8.333333333333337E-2</v>
      </c>
      <c r="C6293" s="17">
        <f>Électricité!P3378</f>
        <v>0</v>
      </c>
      <c r="D6293" s="17">
        <f>Électricité!S3378</f>
        <v>0</v>
      </c>
      <c r="E6293" s="24" t="str">
        <f t="shared" si="199"/>
        <v>05/21/2019 02:00:00 AM</v>
      </c>
      <c r="F6293" s="23" t="str">
        <f t="shared" si="200"/>
        <v>May</v>
      </c>
    </row>
    <row r="6294" spans="1:6" x14ac:dyDescent="0.4">
      <c r="A6294" s="19">
        <f>Électricité!N3379</f>
        <v>43606</v>
      </c>
      <c r="B6294" s="18">
        <f>Électricité!O3379</f>
        <v>0.12500000000000006</v>
      </c>
      <c r="C6294" s="17">
        <f>Électricité!P3379</f>
        <v>0</v>
      </c>
      <c r="D6294" s="17">
        <f>Électricité!S3379</f>
        <v>0</v>
      </c>
      <c r="E6294" s="24" t="str">
        <f t="shared" si="199"/>
        <v>05/21/2019 03:00:00 AM</v>
      </c>
      <c r="F6294" s="23" t="str">
        <f t="shared" si="200"/>
        <v>May</v>
      </c>
    </row>
    <row r="6295" spans="1:6" x14ac:dyDescent="0.4">
      <c r="A6295" s="19">
        <f>Électricité!N3380</f>
        <v>43606</v>
      </c>
      <c r="B6295" s="18">
        <f>Électricité!O3380</f>
        <v>0.16666666666666669</v>
      </c>
      <c r="C6295" s="17">
        <f>Électricité!P3380</f>
        <v>0</v>
      </c>
      <c r="D6295" s="17">
        <f>Électricité!S3380</f>
        <v>0</v>
      </c>
      <c r="E6295" s="24" t="str">
        <f t="shared" si="199"/>
        <v>05/21/2019 04:00:00 AM</v>
      </c>
      <c r="F6295" s="23" t="str">
        <f t="shared" si="200"/>
        <v>May</v>
      </c>
    </row>
    <row r="6296" spans="1:6" x14ac:dyDescent="0.4">
      <c r="A6296" s="19">
        <f>Électricité!N3381</f>
        <v>43606</v>
      </c>
      <c r="B6296" s="18">
        <f>Électricité!O3381</f>
        <v>0.20833333333333337</v>
      </c>
      <c r="C6296" s="17">
        <f>Électricité!P3381</f>
        <v>0</v>
      </c>
      <c r="D6296" s="17">
        <f>Électricité!S3381</f>
        <v>0</v>
      </c>
      <c r="E6296" s="24" t="str">
        <f t="shared" si="199"/>
        <v>05/21/2019 05:00:00 AM</v>
      </c>
      <c r="F6296" s="23" t="str">
        <f t="shared" si="200"/>
        <v>May</v>
      </c>
    </row>
    <row r="6297" spans="1:6" x14ac:dyDescent="0.4">
      <c r="A6297" s="19">
        <f>Électricité!N3382</f>
        <v>43606</v>
      </c>
      <c r="B6297" s="18">
        <f>Électricité!O3382</f>
        <v>0.25</v>
      </c>
      <c r="C6297" s="17">
        <f>Électricité!P3382</f>
        <v>0</v>
      </c>
      <c r="D6297" s="17">
        <f>Électricité!S3382</f>
        <v>0</v>
      </c>
      <c r="E6297" s="24" t="str">
        <f t="shared" si="199"/>
        <v>05/21/2019 06:00:00 AM</v>
      </c>
      <c r="F6297" s="23" t="str">
        <f t="shared" si="200"/>
        <v>May</v>
      </c>
    </row>
    <row r="6298" spans="1:6" x14ac:dyDescent="0.4">
      <c r="A6298" s="19">
        <f>Électricité!N3383</f>
        <v>43606</v>
      </c>
      <c r="B6298" s="18">
        <f>Électricité!O3383</f>
        <v>0.29166666666666669</v>
      </c>
      <c r="C6298" s="17">
        <f>Électricité!P3383</f>
        <v>0</v>
      </c>
      <c r="D6298" s="17">
        <f>Électricité!S3383</f>
        <v>0</v>
      </c>
      <c r="E6298" s="24" t="str">
        <f t="shared" si="199"/>
        <v>05/21/2019 07:00:00 AM</v>
      </c>
      <c r="F6298" s="23" t="str">
        <f t="shared" si="200"/>
        <v>May</v>
      </c>
    </row>
    <row r="6299" spans="1:6" x14ac:dyDescent="0.4">
      <c r="A6299" s="19">
        <f>Électricité!N3384</f>
        <v>43606</v>
      </c>
      <c r="B6299" s="18">
        <f>Électricité!O3384</f>
        <v>0.33333333333333337</v>
      </c>
      <c r="C6299" s="17">
        <f>Électricité!P3384</f>
        <v>0</v>
      </c>
      <c r="D6299" s="17">
        <f>Électricité!S3384</f>
        <v>0</v>
      </c>
      <c r="E6299" s="24" t="str">
        <f t="shared" si="199"/>
        <v>05/21/2019 08:00:00 AM</v>
      </c>
      <c r="F6299" s="23" t="str">
        <f t="shared" si="200"/>
        <v>May</v>
      </c>
    </row>
    <row r="6300" spans="1:6" x14ac:dyDescent="0.4">
      <c r="A6300" s="19">
        <f>Électricité!N3385</f>
        <v>43606</v>
      </c>
      <c r="B6300" s="18">
        <f>Électricité!O3385</f>
        <v>0.375</v>
      </c>
      <c r="C6300" s="17">
        <f>Électricité!P3385</f>
        <v>0</v>
      </c>
      <c r="D6300" s="17">
        <f>Électricité!S3385</f>
        <v>0</v>
      </c>
      <c r="E6300" s="24" t="str">
        <f t="shared" si="199"/>
        <v>05/21/2019 09:00:00 AM</v>
      </c>
      <c r="F6300" s="23" t="str">
        <f t="shared" si="200"/>
        <v>May</v>
      </c>
    </row>
    <row r="6301" spans="1:6" x14ac:dyDescent="0.4">
      <c r="A6301" s="19">
        <f>Électricité!N3386</f>
        <v>43606</v>
      </c>
      <c r="B6301" s="18">
        <f>Électricité!O3386</f>
        <v>0.41666666666666669</v>
      </c>
      <c r="C6301" s="17">
        <f>Électricité!P3386</f>
        <v>0</v>
      </c>
      <c r="D6301" s="17">
        <f>Électricité!S3386</f>
        <v>0</v>
      </c>
      <c r="E6301" s="24" t="str">
        <f t="shared" si="199"/>
        <v>05/21/2019 10:00:00 AM</v>
      </c>
      <c r="F6301" s="23" t="str">
        <f t="shared" si="200"/>
        <v>May</v>
      </c>
    </row>
    <row r="6302" spans="1:6" x14ac:dyDescent="0.4">
      <c r="A6302" s="19">
        <f>Électricité!N3387</f>
        <v>43606</v>
      </c>
      <c r="B6302" s="18">
        <f>Électricité!O3387</f>
        <v>0.45833333333333337</v>
      </c>
      <c r="C6302" s="17">
        <f>Électricité!P3387</f>
        <v>0</v>
      </c>
      <c r="D6302" s="17">
        <f>Électricité!S3387</f>
        <v>0</v>
      </c>
      <c r="E6302" s="24" t="str">
        <f t="shared" si="199"/>
        <v>05/21/2019 11:00:00 AM</v>
      </c>
      <c r="F6302" s="23" t="str">
        <f t="shared" si="200"/>
        <v>May</v>
      </c>
    </row>
    <row r="6303" spans="1:6" x14ac:dyDescent="0.4">
      <c r="A6303" s="19">
        <f>Électricité!N3388</f>
        <v>43606</v>
      </c>
      <c r="B6303" s="18">
        <f>Électricité!O3388</f>
        <v>0.50000000000000011</v>
      </c>
      <c r="C6303" s="17">
        <f>Électricité!P3388</f>
        <v>0</v>
      </c>
      <c r="D6303" s="17">
        <f>Électricité!S3388</f>
        <v>0</v>
      </c>
      <c r="E6303" s="24" t="str">
        <f t="shared" si="199"/>
        <v>05/21/2019 12:00:00 PM</v>
      </c>
      <c r="F6303" s="23" t="str">
        <f t="shared" si="200"/>
        <v>May</v>
      </c>
    </row>
    <row r="6304" spans="1:6" x14ac:dyDescent="0.4">
      <c r="A6304" s="19">
        <f>Électricité!N3389</f>
        <v>43606</v>
      </c>
      <c r="B6304" s="18">
        <f>Électricité!O3389</f>
        <v>0.54166666666666674</v>
      </c>
      <c r="C6304" s="17">
        <f>Électricité!P3389</f>
        <v>0</v>
      </c>
      <c r="D6304" s="17">
        <f>Électricité!S3389</f>
        <v>0</v>
      </c>
      <c r="E6304" s="24" t="str">
        <f t="shared" si="199"/>
        <v>05/21/2019 01:00:00 PM</v>
      </c>
      <c r="F6304" s="23" t="str">
        <f t="shared" si="200"/>
        <v>May</v>
      </c>
    </row>
    <row r="6305" spans="1:6" x14ac:dyDescent="0.4">
      <c r="A6305" s="19">
        <f>Électricité!N3390</f>
        <v>43606</v>
      </c>
      <c r="B6305" s="18">
        <f>Électricité!O3390</f>
        <v>0.58333333333333337</v>
      </c>
      <c r="C6305" s="17">
        <f>Électricité!P3390</f>
        <v>0</v>
      </c>
      <c r="D6305" s="17">
        <f>Électricité!S3390</f>
        <v>0</v>
      </c>
      <c r="E6305" s="24" t="str">
        <f t="shared" si="199"/>
        <v>05/21/2019 02:00:00 PM</v>
      </c>
      <c r="F6305" s="23" t="str">
        <f t="shared" si="200"/>
        <v>May</v>
      </c>
    </row>
    <row r="6306" spans="1:6" x14ac:dyDescent="0.4">
      <c r="A6306" s="19">
        <f>Électricité!N3391</f>
        <v>43606</v>
      </c>
      <c r="B6306" s="18">
        <f>Électricité!O3391</f>
        <v>0.62500000000000011</v>
      </c>
      <c r="C6306" s="17">
        <f>Électricité!P3391</f>
        <v>0</v>
      </c>
      <c r="D6306" s="17">
        <f>Électricité!S3391</f>
        <v>0</v>
      </c>
      <c r="E6306" s="24" t="str">
        <f t="shared" si="199"/>
        <v>05/21/2019 03:00:00 PM</v>
      </c>
      <c r="F6306" s="23" t="str">
        <f t="shared" si="200"/>
        <v>May</v>
      </c>
    </row>
    <row r="6307" spans="1:6" x14ac:dyDescent="0.4">
      <c r="A6307" s="19">
        <f>Électricité!N3392</f>
        <v>43606</v>
      </c>
      <c r="B6307" s="18">
        <f>Électricité!O3392</f>
        <v>0.66666666666666674</v>
      </c>
      <c r="C6307" s="17">
        <f>Électricité!P3392</f>
        <v>0</v>
      </c>
      <c r="D6307" s="17">
        <f>Électricité!S3392</f>
        <v>0</v>
      </c>
      <c r="E6307" s="24" t="str">
        <f t="shared" si="199"/>
        <v>05/21/2019 04:00:00 PM</v>
      </c>
      <c r="F6307" s="23" t="str">
        <f t="shared" si="200"/>
        <v>May</v>
      </c>
    </row>
    <row r="6308" spans="1:6" x14ac:dyDescent="0.4">
      <c r="A6308" s="19">
        <f>Électricité!N3393</f>
        <v>43606</v>
      </c>
      <c r="B6308" s="18">
        <f>Électricité!O3393</f>
        <v>0.70833333333333337</v>
      </c>
      <c r="C6308" s="17">
        <f>Électricité!P3393</f>
        <v>0</v>
      </c>
      <c r="D6308" s="17">
        <f>Électricité!S3393</f>
        <v>0</v>
      </c>
      <c r="E6308" s="24" t="str">
        <f t="shared" ref="E6308:E6371" si="201">CONCATENATE(TEXT(A6308,"mm/dd/yyyy")," ",TEXT(B6308,"hh:mm:ss AM/PM"))</f>
        <v>05/21/2019 05:00:00 PM</v>
      </c>
      <c r="F6308" s="23" t="str">
        <f t="shared" si="200"/>
        <v>May</v>
      </c>
    </row>
    <row r="6309" spans="1:6" x14ac:dyDescent="0.4">
      <c r="A6309" s="19">
        <f>Électricité!N3394</f>
        <v>43606</v>
      </c>
      <c r="B6309" s="18">
        <f>Électricité!O3394</f>
        <v>0.75000000000000011</v>
      </c>
      <c r="C6309" s="17">
        <f>Électricité!P3394</f>
        <v>0</v>
      </c>
      <c r="D6309" s="17">
        <f>Électricité!S3394</f>
        <v>0</v>
      </c>
      <c r="E6309" s="24" t="str">
        <f t="shared" si="201"/>
        <v>05/21/2019 06:00:00 PM</v>
      </c>
      <c r="F6309" s="23" t="str">
        <f t="shared" si="200"/>
        <v>May</v>
      </c>
    </row>
    <row r="6310" spans="1:6" x14ac:dyDescent="0.4">
      <c r="A6310" s="19">
        <f>Électricité!N3395</f>
        <v>43606</v>
      </c>
      <c r="B6310" s="18">
        <f>Électricité!O3395</f>
        <v>0.79166666666666674</v>
      </c>
      <c r="C6310" s="17">
        <f>Électricité!P3395</f>
        <v>0</v>
      </c>
      <c r="D6310" s="17">
        <f>Électricité!S3395</f>
        <v>0</v>
      </c>
      <c r="E6310" s="24" t="str">
        <f t="shared" si="201"/>
        <v>05/21/2019 07:00:00 PM</v>
      </c>
      <c r="F6310" s="23" t="str">
        <f t="shared" si="200"/>
        <v>May</v>
      </c>
    </row>
    <row r="6311" spans="1:6" x14ac:dyDescent="0.4">
      <c r="A6311" s="19">
        <f>Électricité!N3396</f>
        <v>43606</v>
      </c>
      <c r="B6311" s="18">
        <f>Électricité!O3396</f>
        <v>0.83333333333333337</v>
      </c>
      <c r="C6311" s="17">
        <f>Électricité!P3396</f>
        <v>0</v>
      </c>
      <c r="D6311" s="17">
        <f>Électricité!S3396</f>
        <v>0</v>
      </c>
      <c r="E6311" s="24" t="str">
        <f t="shared" si="201"/>
        <v>05/21/2019 08:00:00 PM</v>
      </c>
      <c r="F6311" s="23" t="str">
        <f t="shared" si="200"/>
        <v>May</v>
      </c>
    </row>
    <row r="6312" spans="1:6" x14ac:dyDescent="0.4">
      <c r="A6312" s="19">
        <f>Électricité!N3397</f>
        <v>43606</v>
      </c>
      <c r="B6312" s="18">
        <f>Électricité!O3397</f>
        <v>0.87500000000000011</v>
      </c>
      <c r="C6312" s="17">
        <f>Électricité!P3397</f>
        <v>0</v>
      </c>
      <c r="D6312" s="17">
        <f>Électricité!S3397</f>
        <v>0</v>
      </c>
      <c r="E6312" s="24" t="str">
        <f t="shared" si="201"/>
        <v>05/21/2019 09:00:00 PM</v>
      </c>
      <c r="F6312" s="23" t="str">
        <f t="shared" si="200"/>
        <v>May</v>
      </c>
    </row>
    <row r="6313" spans="1:6" x14ac:dyDescent="0.4">
      <c r="A6313" s="19">
        <f>Électricité!N3398</f>
        <v>43606</v>
      </c>
      <c r="B6313" s="18">
        <f>Électricité!O3398</f>
        <v>0.91666666666666674</v>
      </c>
      <c r="C6313" s="17">
        <f>Électricité!P3398</f>
        <v>0</v>
      </c>
      <c r="D6313" s="17">
        <f>Électricité!S3398</f>
        <v>0</v>
      </c>
      <c r="E6313" s="24" t="str">
        <f t="shared" si="201"/>
        <v>05/21/2019 10:00:00 PM</v>
      </c>
      <c r="F6313" s="23" t="str">
        <f t="shared" si="200"/>
        <v>May</v>
      </c>
    </row>
    <row r="6314" spans="1:6" x14ac:dyDescent="0.4">
      <c r="A6314" s="19">
        <f>Électricité!N3399</f>
        <v>43606</v>
      </c>
      <c r="B6314" s="18">
        <f>Électricité!O3399</f>
        <v>0.95833333333333337</v>
      </c>
      <c r="C6314" s="17">
        <f>Électricité!P3399</f>
        <v>0</v>
      </c>
      <c r="D6314" s="17">
        <f>Électricité!S3399</f>
        <v>0</v>
      </c>
      <c r="E6314" s="24" t="str">
        <f t="shared" si="201"/>
        <v>05/21/2019 11:00:00 PM</v>
      </c>
      <c r="F6314" s="23" t="str">
        <f t="shared" si="200"/>
        <v>May</v>
      </c>
    </row>
    <row r="6315" spans="1:6" x14ac:dyDescent="0.4">
      <c r="A6315" s="19">
        <f>Électricité!N3400</f>
        <v>43607</v>
      </c>
      <c r="B6315" s="18">
        <f>Électricité!O3400</f>
        <v>3.1225022567582528E-17</v>
      </c>
      <c r="C6315" s="17">
        <f>Électricité!P3400</f>
        <v>0</v>
      </c>
      <c r="D6315" s="17">
        <f>Électricité!S3400</f>
        <v>0</v>
      </c>
      <c r="E6315" s="24" t="str">
        <f t="shared" si="201"/>
        <v>05/22/2019 12:00:00 AM</v>
      </c>
      <c r="F6315" s="23" t="str">
        <f t="shared" si="200"/>
        <v>May</v>
      </c>
    </row>
    <row r="6316" spans="1:6" x14ac:dyDescent="0.4">
      <c r="A6316" s="19">
        <f>Électricité!N3401</f>
        <v>43607</v>
      </c>
      <c r="B6316" s="18">
        <f>Électricité!O3401</f>
        <v>4.1666666666666699E-2</v>
      </c>
      <c r="C6316" s="17">
        <f>Électricité!P3401</f>
        <v>0</v>
      </c>
      <c r="D6316" s="17">
        <f>Électricité!S3401</f>
        <v>0</v>
      </c>
      <c r="E6316" s="24" t="str">
        <f t="shared" si="201"/>
        <v>05/22/2019 01:00:00 AM</v>
      </c>
      <c r="F6316" s="23" t="str">
        <f t="shared" si="200"/>
        <v>May</v>
      </c>
    </row>
    <row r="6317" spans="1:6" x14ac:dyDescent="0.4">
      <c r="A6317" s="19">
        <f>Électricité!N3402</f>
        <v>43607</v>
      </c>
      <c r="B6317" s="18">
        <f>Électricité!O3402</f>
        <v>8.333333333333337E-2</v>
      </c>
      <c r="C6317" s="17">
        <f>Électricité!P3402</f>
        <v>0</v>
      </c>
      <c r="D6317" s="17">
        <f>Électricité!S3402</f>
        <v>0</v>
      </c>
      <c r="E6317" s="24" t="str">
        <f t="shared" si="201"/>
        <v>05/22/2019 02:00:00 AM</v>
      </c>
      <c r="F6317" s="23" t="str">
        <f t="shared" si="200"/>
        <v>May</v>
      </c>
    </row>
    <row r="6318" spans="1:6" x14ac:dyDescent="0.4">
      <c r="A6318" s="19">
        <f>Électricité!N3403</f>
        <v>43607</v>
      </c>
      <c r="B6318" s="18">
        <f>Électricité!O3403</f>
        <v>0.12500000000000006</v>
      </c>
      <c r="C6318" s="17">
        <f>Électricité!P3403</f>
        <v>0</v>
      </c>
      <c r="D6318" s="17">
        <f>Électricité!S3403</f>
        <v>0</v>
      </c>
      <c r="E6318" s="24" t="str">
        <f t="shared" si="201"/>
        <v>05/22/2019 03:00:00 AM</v>
      </c>
      <c r="F6318" s="23" t="str">
        <f t="shared" si="200"/>
        <v>May</v>
      </c>
    </row>
    <row r="6319" spans="1:6" x14ac:dyDescent="0.4">
      <c r="A6319" s="19">
        <f>Électricité!N3404</f>
        <v>43607</v>
      </c>
      <c r="B6319" s="18">
        <f>Électricité!O3404</f>
        <v>0.16666666666666669</v>
      </c>
      <c r="C6319" s="17">
        <f>Électricité!P3404</f>
        <v>0</v>
      </c>
      <c r="D6319" s="17">
        <f>Électricité!S3404</f>
        <v>0</v>
      </c>
      <c r="E6319" s="24" t="str">
        <f t="shared" si="201"/>
        <v>05/22/2019 04:00:00 AM</v>
      </c>
      <c r="F6319" s="23" t="str">
        <f t="shared" si="200"/>
        <v>May</v>
      </c>
    </row>
    <row r="6320" spans="1:6" x14ac:dyDescent="0.4">
      <c r="A6320" s="19">
        <f>Électricité!N3405</f>
        <v>43607</v>
      </c>
      <c r="B6320" s="18">
        <f>Électricité!O3405</f>
        <v>0.20833333333333337</v>
      </c>
      <c r="C6320" s="17">
        <f>Électricité!P3405</f>
        <v>0</v>
      </c>
      <c r="D6320" s="17">
        <f>Électricité!S3405</f>
        <v>0</v>
      </c>
      <c r="E6320" s="24" t="str">
        <f t="shared" si="201"/>
        <v>05/22/2019 05:00:00 AM</v>
      </c>
      <c r="F6320" s="23" t="str">
        <f t="shared" si="200"/>
        <v>May</v>
      </c>
    </row>
    <row r="6321" spans="1:6" x14ac:dyDescent="0.4">
      <c r="A6321" s="19">
        <f>Électricité!N3406</f>
        <v>43607</v>
      </c>
      <c r="B6321" s="18">
        <f>Électricité!O3406</f>
        <v>0.25</v>
      </c>
      <c r="C6321" s="17">
        <f>Électricité!P3406</f>
        <v>0</v>
      </c>
      <c r="D6321" s="17">
        <f>Électricité!S3406</f>
        <v>0</v>
      </c>
      <c r="E6321" s="24" t="str">
        <f t="shared" si="201"/>
        <v>05/22/2019 06:00:00 AM</v>
      </c>
      <c r="F6321" s="23" t="str">
        <f t="shared" si="200"/>
        <v>May</v>
      </c>
    </row>
    <row r="6322" spans="1:6" x14ac:dyDescent="0.4">
      <c r="A6322" s="19">
        <f>Électricité!N3407</f>
        <v>43607</v>
      </c>
      <c r="B6322" s="18">
        <f>Électricité!O3407</f>
        <v>0.29166666666666669</v>
      </c>
      <c r="C6322" s="17">
        <f>Électricité!P3407</f>
        <v>0</v>
      </c>
      <c r="D6322" s="17">
        <f>Électricité!S3407</f>
        <v>0</v>
      </c>
      <c r="E6322" s="24" t="str">
        <f t="shared" si="201"/>
        <v>05/22/2019 07:00:00 AM</v>
      </c>
      <c r="F6322" s="23" t="str">
        <f t="shared" si="200"/>
        <v>May</v>
      </c>
    </row>
    <row r="6323" spans="1:6" x14ac:dyDescent="0.4">
      <c r="A6323" s="19">
        <f>Électricité!N3408</f>
        <v>43607</v>
      </c>
      <c r="B6323" s="18">
        <f>Électricité!O3408</f>
        <v>0.33333333333333337</v>
      </c>
      <c r="C6323" s="17">
        <f>Électricité!P3408</f>
        <v>0</v>
      </c>
      <c r="D6323" s="17">
        <f>Électricité!S3408</f>
        <v>0</v>
      </c>
      <c r="E6323" s="24" t="str">
        <f t="shared" si="201"/>
        <v>05/22/2019 08:00:00 AM</v>
      </c>
      <c r="F6323" s="23" t="str">
        <f t="shared" si="200"/>
        <v>May</v>
      </c>
    </row>
    <row r="6324" spans="1:6" x14ac:dyDescent="0.4">
      <c r="A6324" s="19">
        <f>Électricité!N3409</f>
        <v>43607</v>
      </c>
      <c r="B6324" s="18">
        <f>Électricité!O3409</f>
        <v>0.375</v>
      </c>
      <c r="C6324" s="17">
        <f>Électricité!P3409</f>
        <v>0</v>
      </c>
      <c r="D6324" s="17">
        <f>Électricité!S3409</f>
        <v>0</v>
      </c>
      <c r="E6324" s="24" t="str">
        <f t="shared" si="201"/>
        <v>05/22/2019 09:00:00 AM</v>
      </c>
      <c r="F6324" s="23" t="str">
        <f t="shared" si="200"/>
        <v>May</v>
      </c>
    </row>
    <row r="6325" spans="1:6" x14ac:dyDescent="0.4">
      <c r="A6325" s="19">
        <f>Électricité!N3410</f>
        <v>43607</v>
      </c>
      <c r="B6325" s="18">
        <f>Électricité!O3410</f>
        <v>0.41666666666666669</v>
      </c>
      <c r="C6325" s="17">
        <f>Électricité!P3410</f>
        <v>0</v>
      </c>
      <c r="D6325" s="17">
        <f>Électricité!S3410</f>
        <v>0</v>
      </c>
      <c r="E6325" s="24" t="str">
        <f t="shared" si="201"/>
        <v>05/22/2019 10:00:00 AM</v>
      </c>
      <c r="F6325" s="23" t="str">
        <f t="shared" si="200"/>
        <v>May</v>
      </c>
    </row>
    <row r="6326" spans="1:6" x14ac:dyDescent="0.4">
      <c r="A6326" s="19">
        <f>Électricité!N3411</f>
        <v>43607</v>
      </c>
      <c r="B6326" s="18">
        <f>Électricité!O3411</f>
        <v>0.45833333333333337</v>
      </c>
      <c r="C6326" s="17">
        <f>Électricité!P3411</f>
        <v>0</v>
      </c>
      <c r="D6326" s="17">
        <f>Électricité!S3411</f>
        <v>0</v>
      </c>
      <c r="E6326" s="24" t="str">
        <f t="shared" si="201"/>
        <v>05/22/2019 11:00:00 AM</v>
      </c>
      <c r="F6326" s="23" t="str">
        <f t="shared" si="200"/>
        <v>May</v>
      </c>
    </row>
    <row r="6327" spans="1:6" x14ac:dyDescent="0.4">
      <c r="A6327" s="19">
        <f>Électricité!N3412</f>
        <v>43607</v>
      </c>
      <c r="B6327" s="18">
        <f>Électricité!O3412</f>
        <v>0.50000000000000011</v>
      </c>
      <c r="C6327" s="17">
        <f>Électricité!P3412</f>
        <v>0</v>
      </c>
      <c r="D6327" s="17">
        <f>Électricité!S3412</f>
        <v>0</v>
      </c>
      <c r="E6327" s="24" t="str">
        <f t="shared" si="201"/>
        <v>05/22/2019 12:00:00 PM</v>
      </c>
      <c r="F6327" s="23" t="str">
        <f t="shared" si="200"/>
        <v>May</v>
      </c>
    </row>
    <row r="6328" spans="1:6" x14ac:dyDescent="0.4">
      <c r="A6328" s="19">
        <f>Électricité!N3413</f>
        <v>43607</v>
      </c>
      <c r="B6328" s="18">
        <f>Électricité!O3413</f>
        <v>0.54166666666666674</v>
      </c>
      <c r="C6328" s="17">
        <f>Électricité!P3413</f>
        <v>0</v>
      </c>
      <c r="D6328" s="17">
        <f>Électricité!S3413</f>
        <v>0</v>
      </c>
      <c r="E6328" s="24" t="str">
        <f t="shared" si="201"/>
        <v>05/22/2019 01:00:00 PM</v>
      </c>
      <c r="F6328" s="23" t="str">
        <f t="shared" si="200"/>
        <v>May</v>
      </c>
    </row>
    <row r="6329" spans="1:6" x14ac:dyDescent="0.4">
      <c r="A6329" s="19">
        <f>Électricité!N3414</f>
        <v>43607</v>
      </c>
      <c r="B6329" s="18">
        <f>Électricité!O3414</f>
        <v>0.58333333333333337</v>
      </c>
      <c r="C6329" s="17">
        <f>Électricité!P3414</f>
        <v>0</v>
      </c>
      <c r="D6329" s="17">
        <f>Électricité!S3414</f>
        <v>0</v>
      </c>
      <c r="E6329" s="24" t="str">
        <f t="shared" si="201"/>
        <v>05/22/2019 02:00:00 PM</v>
      </c>
      <c r="F6329" s="23" t="str">
        <f t="shared" si="200"/>
        <v>May</v>
      </c>
    </row>
    <row r="6330" spans="1:6" x14ac:dyDescent="0.4">
      <c r="A6330" s="19">
        <f>Électricité!N3415</f>
        <v>43607</v>
      </c>
      <c r="B6330" s="18">
        <f>Électricité!O3415</f>
        <v>0.62500000000000011</v>
      </c>
      <c r="C6330" s="17">
        <f>Électricité!P3415</f>
        <v>0</v>
      </c>
      <c r="D6330" s="17">
        <f>Électricité!S3415</f>
        <v>0</v>
      </c>
      <c r="E6330" s="24" t="str">
        <f t="shared" si="201"/>
        <v>05/22/2019 03:00:00 PM</v>
      </c>
      <c r="F6330" s="23" t="str">
        <f t="shared" si="200"/>
        <v>May</v>
      </c>
    </row>
    <row r="6331" spans="1:6" x14ac:dyDescent="0.4">
      <c r="A6331" s="19">
        <f>Électricité!N3416</f>
        <v>43607</v>
      </c>
      <c r="B6331" s="18">
        <f>Électricité!O3416</f>
        <v>0.66666666666666674</v>
      </c>
      <c r="C6331" s="17">
        <f>Électricité!P3416</f>
        <v>0</v>
      </c>
      <c r="D6331" s="17">
        <f>Électricité!S3416</f>
        <v>0</v>
      </c>
      <c r="E6331" s="24" t="str">
        <f t="shared" si="201"/>
        <v>05/22/2019 04:00:00 PM</v>
      </c>
      <c r="F6331" s="23" t="str">
        <f t="shared" si="200"/>
        <v>May</v>
      </c>
    </row>
    <row r="6332" spans="1:6" x14ac:dyDescent="0.4">
      <c r="A6332" s="19">
        <f>Électricité!N3417</f>
        <v>43607</v>
      </c>
      <c r="B6332" s="18">
        <f>Électricité!O3417</f>
        <v>0.70833333333333337</v>
      </c>
      <c r="C6332" s="17">
        <f>Électricité!P3417</f>
        <v>0</v>
      </c>
      <c r="D6332" s="17">
        <f>Électricité!S3417</f>
        <v>0</v>
      </c>
      <c r="E6332" s="24" t="str">
        <f t="shared" si="201"/>
        <v>05/22/2019 05:00:00 PM</v>
      </c>
      <c r="F6332" s="23" t="str">
        <f t="shared" si="200"/>
        <v>May</v>
      </c>
    </row>
    <row r="6333" spans="1:6" x14ac:dyDescent="0.4">
      <c r="A6333" s="19">
        <f>Électricité!N3418</f>
        <v>43607</v>
      </c>
      <c r="B6333" s="18">
        <f>Électricité!O3418</f>
        <v>0.75000000000000011</v>
      </c>
      <c r="C6333" s="17">
        <f>Électricité!P3418</f>
        <v>0</v>
      </c>
      <c r="D6333" s="17">
        <f>Électricité!S3418</f>
        <v>0</v>
      </c>
      <c r="E6333" s="24" t="str">
        <f t="shared" si="201"/>
        <v>05/22/2019 06:00:00 PM</v>
      </c>
      <c r="F6333" s="23" t="str">
        <f t="shared" si="200"/>
        <v>May</v>
      </c>
    </row>
    <row r="6334" spans="1:6" x14ac:dyDescent="0.4">
      <c r="A6334" s="19">
        <f>Électricité!N3419</f>
        <v>43607</v>
      </c>
      <c r="B6334" s="18">
        <f>Électricité!O3419</f>
        <v>0.79166666666666674</v>
      </c>
      <c r="C6334" s="17">
        <f>Électricité!P3419</f>
        <v>0</v>
      </c>
      <c r="D6334" s="17">
        <f>Électricité!S3419</f>
        <v>0</v>
      </c>
      <c r="E6334" s="24" t="str">
        <f t="shared" si="201"/>
        <v>05/22/2019 07:00:00 PM</v>
      </c>
      <c r="F6334" s="23" t="str">
        <f t="shared" si="200"/>
        <v>May</v>
      </c>
    </row>
    <row r="6335" spans="1:6" x14ac:dyDescent="0.4">
      <c r="A6335" s="19">
        <f>Électricité!N3420</f>
        <v>43607</v>
      </c>
      <c r="B6335" s="18">
        <f>Électricité!O3420</f>
        <v>0.83333333333333337</v>
      </c>
      <c r="C6335" s="17">
        <f>Électricité!P3420</f>
        <v>0</v>
      </c>
      <c r="D6335" s="17">
        <f>Électricité!S3420</f>
        <v>0</v>
      </c>
      <c r="E6335" s="24" t="str">
        <f t="shared" si="201"/>
        <v>05/22/2019 08:00:00 PM</v>
      </c>
      <c r="F6335" s="23" t="str">
        <f t="shared" si="200"/>
        <v>May</v>
      </c>
    </row>
    <row r="6336" spans="1:6" x14ac:dyDescent="0.4">
      <c r="A6336" s="19">
        <f>Électricité!N3421</f>
        <v>43607</v>
      </c>
      <c r="B6336" s="18">
        <f>Électricité!O3421</f>
        <v>0.87500000000000011</v>
      </c>
      <c r="C6336" s="17">
        <f>Électricité!P3421</f>
        <v>0</v>
      </c>
      <c r="D6336" s="17">
        <f>Électricité!S3421</f>
        <v>0</v>
      </c>
      <c r="E6336" s="24" t="str">
        <f t="shared" si="201"/>
        <v>05/22/2019 09:00:00 PM</v>
      </c>
      <c r="F6336" s="23" t="str">
        <f t="shared" si="200"/>
        <v>May</v>
      </c>
    </row>
    <row r="6337" spans="1:6" x14ac:dyDescent="0.4">
      <c r="A6337" s="19">
        <f>Électricité!N3422</f>
        <v>43607</v>
      </c>
      <c r="B6337" s="18">
        <f>Électricité!O3422</f>
        <v>0.91666666666666674</v>
      </c>
      <c r="C6337" s="17">
        <f>Électricité!P3422</f>
        <v>0</v>
      </c>
      <c r="D6337" s="17">
        <f>Électricité!S3422</f>
        <v>0</v>
      </c>
      <c r="E6337" s="24" t="str">
        <f t="shared" si="201"/>
        <v>05/22/2019 10:00:00 PM</v>
      </c>
      <c r="F6337" s="23" t="str">
        <f t="shared" si="200"/>
        <v>May</v>
      </c>
    </row>
    <row r="6338" spans="1:6" x14ac:dyDescent="0.4">
      <c r="A6338" s="19">
        <f>Électricité!N3423</f>
        <v>43607</v>
      </c>
      <c r="B6338" s="18">
        <f>Électricité!O3423</f>
        <v>0.95833333333333337</v>
      </c>
      <c r="C6338" s="17">
        <f>Électricité!P3423</f>
        <v>0</v>
      </c>
      <c r="D6338" s="17">
        <f>Électricité!S3423</f>
        <v>0</v>
      </c>
      <c r="E6338" s="24" t="str">
        <f t="shared" si="201"/>
        <v>05/22/2019 11:00:00 PM</v>
      </c>
      <c r="F6338" s="23" t="str">
        <f t="shared" si="200"/>
        <v>May</v>
      </c>
    </row>
    <row r="6339" spans="1:6" x14ac:dyDescent="0.4">
      <c r="A6339" s="19">
        <f>Électricité!N3424</f>
        <v>43608</v>
      </c>
      <c r="B6339" s="18">
        <f>Électricité!O3424</f>
        <v>3.1225022567582528E-17</v>
      </c>
      <c r="C6339" s="17">
        <f>Électricité!P3424</f>
        <v>0</v>
      </c>
      <c r="D6339" s="17">
        <f>Électricité!S3424</f>
        <v>0</v>
      </c>
      <c r="E6339" s="24" t="str">
        <f t="shared" si="201"/>
        <v>05/23/2019 12:00:00 AM</v>
      </c>
      <c r="F6339" s="23" t="str">
        <f t="shared" ref="F6339:F6402" si="202">TEXT(A6339,"mmm")</f>
        <v>May</v>
      </c>
    </row>
    <row r="6340" spans="1:6" x14ac:dyDescent="0.4">
      <c r="A6340" s="19">
        <f>Électricité!N3425</f>
        <v>43608</v>
      </c>
      <c r="B6340" s="18">
        <f>Électricité!O3425</f>
        <v>4.1666666666666699E-2</v>
      </c>
      <c r="C6340" s="17">
        <f>Électricité!P3425</f>
        <v>0</v>
      </c>
      <c r="D6340" s="17">
        <f>Électricité!S3425</f>
        <v>0</v>
      </c>
      <c r="E6340" s="24" t="str">
        <f t="shared" si="201"/>
        <v>05/23/2019 01:00:00 AM</v>
      </c>
      <c r="F6340" s="23" t="str">
        <f t="shared" si="202"/>
        <v>May</v>
      </c>
    </row>
    <row r="6341" spans="1:6" x14ac:dyDescent="0.4">
      <c r="A6341" s="19">
        <f>Électricité!N3426</f>
        <v>43608</v>
      </c>
      <c r="B6341" s="18">
        <f>Électricité!O3426</f>
        <v>8.333333333333337E-2</v>
      </c>
      <c r="C6341" s="17">
        <f>Électricité!P3426</f>
        <v>0</v>
      </c>
      <c r="D6341" s="17">
        <f>Électricité!S3426</f>
        <v>0</v>
      </c>
      <c r="E6341" s="24" t="str">
        <f t="shared" si="201"/>
        <v>05/23/2019 02:00:00 AM</v>
      </c>
      <c r="F6341" s="23" t="str">
        <f t="shared" si="202"/>
        <v>May</v>
      </c>
    </row>
    <row r="6342" spans="1:6" x14ac:dyDescent="0.4">
      <c r="A6342" s="19">
        <f>Électricité!N3427</f>
        <v>43608</v>
      </c>
      <c r="B6342" s="18">
        <f>Électricité!O3427</f>
        <v>0.12500000000000006</v>
      </c>
      <c r="C6342" s="17">
        <f>Électricité!P3427</f>
        <v>0</v>
      </c>
      <c r="D6342" s="17">
        <f>Électricité!S3427</f>
        <v>0</v>
      </c>
      <c r="E6342" s="24" t="str">
        <f t="shared" si="201"/>
        <v>05/23/2019 03:00:00 AM</v>
      </c>
      <c r="F6342" s="23" t="str">
        <f t="shared" si="202"/>
        <v>May</v>
      </c>
    </row>
    <row r="6343" spans="1:6" x14ac:dyDescent="0.4">
      <c r="A6343" s="19">
        <f>Électricité!N3428</f>
        <v>43608</v>
      </c>
      <c r="B6343" s="18">
        <f>Électricité!O3428</f>
        <v>0.16666666666666669</v>
      </c>
      <c r="C6343" s="17">
        <f>Électricité!P3428</f>
        <v>0</v>
      </c>
      <c r="D6343" s="17">
        <f>Électricité!S3428</f>
        <v>0</v>
      </c>
      <c r="E6343" s="24" t="str">
        <f t="shared" si="201"/>
        <v>05/23/2019 04:00:00 AM</v>
      </c>
      <c r="F6343" s="23" t="str">
        <f t="shared" si="202"/>
        <v>May</v>
      </c>
    </row>
    <row r="6344" spans="1:6" x14ac:dyDescent="0.4">
      <c r="A6344" s="19">
        <f>Électricité!N3429</f>
        <v>43608</v>
      </c>
      <c r="B6344" s="18">
        <f>Électricité!O3429</f>
        <v>0.20833333333333337</v>
      </c>
      <c r="C6344" s="17">
        <f>Électricité!P3429</f>
        <v>0</v>
      </c>
      <c r="D6344" s="17">
        <f>Électricité!S3429</f>
        <v>0</v>
      </c>
      <c r="E6344" s="24" t="str">
        <f t="shared" si="201"/>
        <v>05/23/2019 05:00:00 AM</v>
      </c>
      <c r="F6344" s="23" t="str">
        <f t="shared" si="202"/>
        <v>May</v>
      </c>
    </row>
    <row r="6345" spans="1:6" x14ac:dyDescent="0.4">
      <c r="A6345" s="19">
        <f>Électricité!N3430</f>
        <v>43608</v>
      </c>
      <c r="B6345" s="18">
        <f>Électricité!O3430</f>
        <v>0.25</v>
      </c>
      <c r="C6345" s="17">
        <f>Électricité!P3430</f>
        <v>0</v>
      </c>
      <c r="D6345" s="17">
        <f>Électricité!S3430</f>
        <v>0</v>
      </c>
      <c r="E6345" s="24" t="str">
        <f t="shared" si="201"/>
        <v>05/23/2019 06:00:00 AM</v>
      </c>
      <c r="F6345" s="23" t="str">
        <f t="shared" si="202"/>
        <v>May</v>
      </c>
    </row>
    <row r="6346" spans="1:6" x14ac:dyDescent="0.4">
      <c r="A6346" s="19">
        <f>Électricité!N3431</f>
        <v>43608</v>
      </c>
      <c r="B6346" s="18">
        <f>Électricité!O3431</f>
        <v>0.29166666666666669</v>
      </c>
      <c r="C6346" s="17">
        <f>Électricité!P3431</f>
        <v>0</v>
      </c>
      <c r="D6346" s="17">
        <f>Électricité!S3431</f>
        <v>0</v>
      </c>
      <c r="E6346" s="24" t="str">
        <f t="shared" si="201"/>
        <v>05/23/2019 07:00:00 AM</v>
      </c>
      <c r="F6346" s="23" t="str">
        <f t="shared" si="202"/>
        <v>May</v>
      </c>
    </row>
    <row r="6347" spans="1:6" x14ac:dyDescent="0.4">
      <c r="A6347" s="19">
        <f>Électricité!N3432</f>
        <v>43608</v>
      </c>
      <c r="B6347" s="18">
        <f>Électricité!O3432</f>
        <v>0.33333333333333337</v>
      </c>
      <c r="C6347" s="17">
        <f>Électricité!P3432</f>
        <v>0</v>
      </c>
      <c r="D6347" s="17">
        <f>Électricité!S3432</f>
        <v>0</v>
      </c>
      <c r="E6347" s="24" t="str">
        <f t="shared" si="201"/>
        <v>05/23/2019 08:00:00 AM</v>
      </c>
      <c r="F6347" s="23" t="str">
        <f t="shared" si="202"/>
        <v>May</v>
      </c>
    </row>
    <row r="6348" spans="1:6" x14ac:dyDescent="0.4">
      <c r="A6348" s="19">
        <f>Électricité!N3433</f>
        <v>43608</v>
      </c>
      <c r="B6348" s="18">
        <f>Électricité!O3433</f>
        <v>0.375</v>
      </c>
      <c r="C6348" s="17">
        <f>Électricité!P3433</f>
        <v>0</v>
      </c>
      <c r="D6348" s="17">
        <f>Électricité!S3433</f>
        <v>0</v>
      </c>
      <c r="E6348" s="24" t="str">
        <f t="shared" si="201"/>
        <v>05/23/2019 09:00:00 AM</v>
      </c>
      <c r="F6348" s="23" t="str">
        <f t="shared" si="202"/>
        <v>May</v>
      </c>
    </row>
    <row r="6349" spans="1:6" x14ac:dyDescent="0.4">
      <c r="A6349" s="19">
        <f>Électricité!N3434</f>
        <v>43608</v>
      </c>
      <c r="B6349" s="18">
        <f>Électricité!O3434</f>
        <v>0.41666666666666669</v>
      </c>
      <c r="C6349" s="17">
        <f>Électricité!P3434</f>
        <v>0</v>
      </c>
      <c r="D6349" s="17">
        <f>Électricité!S3434</f>
        <v>0</v>
      </c>
      <c r="E6349" s="24" t="str">
        <f t="shared" si="201"/>
        <v>05/23/2019 10:00:00 AM</v>
      </c>
      <c r="F6349" s="23" t="str">
        <f t="shared" si="202"/>
        <v>May</v>
      </c>
    </row>
    <row r="6350" spans="1:6" x14ac:dyDescent="0.4">
      <c r="A6350" s="19">
        <f>Électricité!N3435</f>
        <v>43608</v>
      </c>
      <c r="B6350" s="18">
        <f>Électricité!O3435</f>
        <v>0.45833333333333337</v>
      </c>
      <c r="C6350" s="17">
        <f>Électricité!P3435</f>
        <v>0</v>
      </c>
      <c r="D6350" s="17">
        <f>Électricité!S3435</f>
        <v>0</v>
      </c>
      <c r="E6350" s="24" t="str">
        <f t="shared" si="201"/>
        <v>05/23/2019 11:00:00 AM</v>
      </c>
      <c r="F6350" s="23" t="str">
        <f t="shared" si="202"/>
        <v>May</v>
      </c>
    </row>
    <row r="6351" spans="1:6" x14ac:dyDescent="0.4">
      <c r="A6351" s="19">
        <f>Électricité!N3436</f>
        <v>43608</v>
      </c>
      <c r="B6351" s="18">
        <f>Électricité!O3436</f>
        <v>0.50000000000000011</v>
      </c>
      <c r="C6351" s="17">
        <f>Électricité!P3436</f>
        <v>0</v>
      </c>
      <c r="D6351" s="17">
        <f>Électricité!S3436</f>
        <v>0</v>
      </c>
      <c r="E6351" s="24" t="str">
        <f t="shared" si="201"/>
        <v>05/23/2019 12:00:00 PM</v>
      </c>
      <c r="F6351" s="23" t="str">
        <f t="shared" si="202"/>
        <v>May</v>
      </c>
    </row>
    <row r="6352" spans="1:6" x14ac:dyDescent="0.4">
      <c r="A6352" s="19">
        <f>Électricité!N3437</f>
        <v>43608</v>
      </c>
      <c r="B6352" s="18">
        <f>Électricité!O3437</f>
        <v>0.54166666666666674</v>
      </c>
      <c r="C6352" s="17">
        <f>Électricité!P3437</f>
        <v>0</v>
      </c>
      <c r="D6352" s="17">
        <f>Électricité!S3437</f>
        <v>0</v>
      </c>
      <c r="E6352" s="24" t="str">
        <f t="shared" si="201"/>
        <v>05/23/2019 01:00:00 PM</v>
      </c>
      <c r="F6352" s="23" t="str">
        <f t="shared" si="202"/>
        <v>May</v>
      </c>
    </row>
    <row r="6353" spans="1:6" x14ac:dyDescent="0.4">
      <c r="A6353" s="19">
        <f>Électricité!N3438</f>
        <v>43608</v>
      </c>
      <c r="B6353" s="18">
        <f>Électricité!O3438</f>
        <v>0.58333333333333337</v>
      </c>
      <c r="C6353" s="17">
        <f>Électricité!P3438</f>
        <v>0</v>
      </c>
      <c r="D6353" s="17">
        <f>Électricité!S3438</f>
        <v>0</v>
      </c>
      <c r="E6353" s="24" t="str">
        <f t="shared" si="201"/>
        <v>05/23/2019 02:00:00 PM</v>
      </c>
      <c r="F6353" s="23" t="str">
        <f t="shared" si="202"/>
        <v>May</v>
      </c>
    </row>
    <row r="6354" spans="1:6" x14ac:dyDescent="0.4">
      <c r="A6354" s="19">
        <f>Électricité!N3439</f>
        <v>43608</v>
      </c>
      <c r="B6354" s="18">
        <f>Électricité!O3439</f>
        <v>0.62500000000000011</v>
      </c>
      <c r="C6354" s="17">
        <f>Électricité!P3439</f>
        <v>0</v>
      </c>
      <c r="D6354" s="17">
        <f>Électricité!S3439</f>
        <v>0</v>
      </c>
      <c r="E6354" s="24" t="str">
        <f t="shared" si="201"/>
        <v>05/23/2019 03:00:00 PM</v>
      </c>
      <c r="F6354" s="23" t="str">
        <f t="shared" si="202"/>
        <v>May</v>
      </c>
    </row>
    <row r="6355" spans="1:6" x14ac:dyDescent="0.4">
      <c r="A6355" s="19">
        <f>Électricité!N3440</f>
        <v>43608</v>
      </c>
      <c r="B6355" s="18">
        <f>Électricité!O3440</f>
        <v>0.66666666666666674</v>
      </c>
      <c r="C6355" s="17">
        <f>Électricité!P3440</f>
        <v>0</v>
      </c>
      <c r="D6355" s="17">
        <f>Électricité!S3440</f>
        <v>0</v>
      </c>
      <c r="E6355" s="24" t="str">
        <f t="shared" si="201"/>
        <v>05/23/2019 04:00:00 PM</v>
      </c>
      <c r="F6355" s="23" t="str">
        <f t="shared" si="202"/>
        <v>May</v>
      </c>
    </row>
    <row r="6356" spans="1:6" x14ac:dyDescent="0.4">
      <c r="A6356" s="19">
        <f>Électricité!N3441</f>
        <v>43608</v>
      </c>
      <c r="B6356" s="18">
        <f>Électricité!O3441</f>
        <v>0.70833333333333337</v>
      </c>
      <c r="C6356" s="17">
        <f>Électricité!P3441</f>
        <v>0</v>
      </c>
      <c r="D6356" s="17">
        <f>Électricité!S3441</f>
        <v>0</v>
      </c>
      <c r="E6356" s="24" t="str">
        <f t="shared" si="201"/>
        <v>05/23/2019 05:00:00 PM</v>
      </c>
      <c r="F6356" s="23" t="str">
        <f t="shared" si="202"/>
        <v>May</v>
      </c>
    </row>
    <row r="6357" spans="1:6" x14ac:dyDescent="0.4">
      <c r="A6357" s="19">
        <f>Électricité!N3442</f>
        <v>43608</v>
      </c>
      <c r="B6357" s="18">
        <f>Électricité!O3442</f>
        <v>0.75000000000000011</v>
      </c>
      <c r="C6357" s="17">
        <f>Électricité!P3442</f>
        <v>0</v>
      </c>
      <c r="D6357" s="17">
        <f>Électricité!S3442</f>
        <v>0</v>
      </c>
      <c r="E6357" s="24" t="str">
        <f t="shared" si="201"/>
        <v>05/23/2019 06:00:00 PM</v>
      </c>
      <c r="F6357" s="23" t="str">
        <f t="shared" si="202"/>
        <v>May</v>
      </c>
    </row>
    <row r="6358" spans="1:6" x14ac:dyDescent="0.4">
      <c r="A6358" s="19">
        <f>Électricité!N3443</f>
        <v>43608</v>
      </c>
      <c r="B6358" s="18">
        <f>Électricité!O3443</f>
        <v>0.79166666666666674</v>
      </c>
      <c r="C6358" s="17">
        <f>Électricité!P3443</f>
        <v>0</v>
      </c>
      <c r="D6358" s="17">
        <f>Électricité!S3443</f>
        <v>0</v>
      </c>
      <c r="E6358" s="24" t="str">
        <f t="shared" si="201"/>
        <v>05/23/2019 07:00:00 PM</v>
      </c>
      <c r="F6358" s="23" t="str">
        <f t="shared" si="202"/>
        <v>May</v>
      </c>
    </row>
    <row r="6359" spans="1:6" x14ac:dyDescent="0.4">
      <c r="A6359" s="19">
        <f>Électricité!N3444</f>
        <v>43608</v>
      </c>
      <c r="B6359" s="18">
        <f>Électricité!O3444</f>
        <v>0.83333333333333337</v>
      </c>
      <c r="C6359" s="17">
        <f>Électricité!P3444</f>
        <v>0</v>
      </c>
      <c r="D6359" s="17">
        <f>Électricité!S3444</f>
        <v>0</v>
      </c>
      <c r="E6359" s="24" t="str">
        <f t="shared" si="201"/>
        <v>05/23/2019 08:00:00 PM</v>
      </c>
      <c r="F6359" s="23" t="str">
        <f t="shared" si="202"/>
        <v>May</v>
      </c>
    </row>
    <row r="6360" spans="1:6" x14ac:dyDescent="0.4">
      <c r="A6360" s="19">
        <f>Électricité!N3445</f>
        <v>43608</v>
      </c>
      <c r="B6360" s="18">
        <f>Électricité!O3445</f>
        <v>0.87500000000000011</v>
      </c>
      <c r="C6360" s="17">
        <f>Électricité!P3445</f>
        <v>0</v>
      </c>
      <c r="D6360" s="17">
        <f>Électricité!S3445</f>
        <v>0</v>
      </c>
      <c r="E6360" s="24" t="str">
        <f t="shared" si="201"/>
        <v>05/23/2019 09:00:00 PM</v>
      </c>
      <c r="F6360" s="23" t="str">
        <f t="shared" si="202"/>
        <v>May</v>
      </c>
    </row>
    <row r="6361" spans="1:6" x14ac:dyDescent="0.4">
      <c r="A6361" s="19">
        <f>Électricité!N3446</f>
        <v>43608</v>
      </c>
      <c r="B6361" s="18">
        <f>Électricité!O3446</f>
        <v>0.91666666666666674</v>
      </c>
      <c r="C6361" s="17">
        <f>Électricité!P3446</f>
        <v>0</v>
      </c>
      <c r="D6361" s="17">
        <f>Électricité!S3446</f>
        <v>0</v>
      </c>
      <c r="E6361" s="24" t="str">
        <f t="shared" si="201"/>
        <v>05/23/2019 10:00:00 PM</v>
      </c>
      <c r="F6361" s="23" t="str">
        <f t="shared" si="202"/>
        <v>May</v>
      </c>
    </row>
    <row r="6362" spans="1:6" x14ac:dyDescent="0.4">
      <c r="A6362" s="19">
        <f>Électricité!N3447</f>
        <v>43608</v>
      </c>
      <c r="B6362" s="18">
        <f>Électricité!O3447</f>
        <v>0.95833333333333337</v>
      </c>
      <c r="C6362" s="17">
        <f>Électricité!P3447</f>
        <v>0</v>
      </c>
      <c r="D6362" s="17">
        <f>Électricité!S3447</f>
        <v>0</v>
      </c>
      <c r="E6362" s="24" t="str">
        <f t="shared" si="201"/>
        <v>05/23/2019 11:00:00 PM</v>
      </c>
      <c r="F6362" s="23" t="str">
        <f t="shared" si="202"/>
        <v>May</v>
      </c>
    </row>
    <row r="6363" spans="1:6" x14ac:dyDescent="0.4">
      <c r="A6363" s="19">
        <f>Électricité!N3448</f>
        <v>43609</v>
      </c>
      <c r="B6363" s="18">
        <f>Électricité!O3448</f>
        <v>3.1225022567582528E-17</v>
      </c>
      <c r="C6363" s="17">
        <f>Électricité!P3448</f>
        <v>0</v>
      </c>
      <c r="D6363" s="17">
        <f>Électricité!S3448</f>
        <v>0</v>
      </c>
      <c r="E6363" s="24" t="str">
        <f t="shared" si="201"/>
        <v>05/24/2019 12:00:00 AM</v>
      </c>
      <c r="F6363" s="23" t="str">
        <f t="shared" si="202"/>
        <v>May</v>
      </c>
    </row>
    <row r="6364" spans="1:6" x14ac:dyDescent="0.4">
      <c r="A6364" s="19">
        <f>Électricité!N3449</f>
        <v>43609</v>
      </c>
      <c r="B6364" s="18">
        <f>Électricité!O3449</f>
        <v>4.1666666666666699E-2</v>
      </c>
      <c r="C6364" s="17">
        <f>Électricité!P3449</f>
        <v>0</v>
      </c>
      <c r="D6364" s="17">
        <f>Électricité!S3449</f>
        <v>0</v>
      </c>
      <c r="E6364" s="24" t="str">
        <f t="shared" si="201"/>
        <v>05/24/2019 01:00:00 AM</v>
      </c>
      <c r="F6364" s="23" t="str">
        <f t="shared" si="202"/>
        <v>May</v>
      </c>
    </row>
    <row r="6365" spans="1:6" x14ac:dyDescent="0.4">
      <c r="A6365" s="19">
        <f>Électricité!N3450</f>
        <v>43609</v>
      </c>
      <c r="B6365" s="18">
        <f>Électricité!O3450</f>
        <v>8.333333333333337E-2</v>
      </c>
      <c r="C6365" s="17">
        <f>Électricité!P3450</f>
        <v>0</v>
      </c>
      <c r="D6365" s="17">
        <f>Électricité!S3450</f>
        <v>0</v>
      </c>
      <c r="E6365" s="24" t="str">
        <f t="shared" si="201"/>
        <v>05/24/2019 02:00:00 AM</v>
      </c>
      <c r="F6365" s="23" t="str">
        <f t="shared" si="202"/>
        <v>May</v>
      </c>
    </row>
    <row r="6366" spans="1:6" x14ac:dyDescent="0.4">
      <c r="A6366" s="19">
        <f>Électricité!N3451</f>
        <v>43609</v>
      </c>
      <c r="B6366" s="18">
        <f>Électricité!O3451</f>
        <v>0.12500000000000006</v>
      </c>
      <c r="C6366" s="17">
        <f>Électricité!P3451</f>
        <v>0</v>
      </c>
      <c r="D6366" s="17">
        <f>Électricité!S3451</f>
        <v>0</v>
      </c>
      <c r="E6366" s="24" t="str">
        <f t="shared" si="201"/>
        <v>05/24/2019 03:00:00 AM</v>
      </c>
      <c r="F6366" s="23" t="str">
        <f t="shared" si="202"/>
        <v>May</v>
      </c>
    </row>
    <row r="6367" spans="1:6" x14ac:dyDescent="0.4">
      <c r="A6367" s="19">
        <f>Électricité!N3452</f>
        <v>43609</v>
      </c>
      <c r="B6367" s="18">
        <f>Électricité!O3452</f>
        <v>0.16666666666666669</v>
      </c>
      <c r="C6367" s="17">
        <f>Électricité!P3452</f>
        <v>0</v>
      </c>
      <c r="D6367" s="17">
        <f>Électricité!S3452</f>
        <v>0</v>
      </c>
      <c r="E6367" s="24" t="str">
        <f t="shared" si="201"/>
        <v>05/24/2019 04:00:00 AM</v>
      </c>
      <c r="F6367" s="23" t="str">
        <f t="shared" si="202"/>
        <v>May</v>
      </c>
    </row>
    <row r="6368" spans="1:6" x14ac:dyDescent="0.4">
      <c r="A6368" s="19">
        <f>Électricité!N3453</f>
        <v>43609</v>
      </c>
      <c r="B6368" s="18">
        <f>Électricité!O3453</f>
        <v>0.20833333333333337</v>
      </c>
      <c r="C6368" s="17">
        <f>Électricité!P3453</f>
        <v>0</v>
      </c>
      <c r="D6368" s="17">
        <f>Électricité!S3453</f>
        <v>0</v>
      </c>
      <c r="E6368" s="24" t="str">
        <f t="shared" si="201"/>
        <v>05/24/2019 05:00:00 AM</v>
      </c>
      <c r="F6368" s="23" t="str">
        <f t="shared" si="202"/>
        <v>May</v>
      </c>
    </row>
    <row r="6369" spans="1:6" x14ac:dyDescent="0.4">
      <c r="A6369" s="19">
        <f>Électricité!N3454</f>
        <v>43609</v>
      </c>
      <c r="B6369" s="18">
        <f>Électricité!O3454</f>
        <v>0.25</v>
      </c>
      <c r="C6369" s="17">
        <f>Électricité!P3454</f>
        <v>0</v>
      </c>
      <c r="D6369" s="17">
        <f>Électricité!S3454</f>
        <v>0</v>
      </c>
      <c r="E6369" s="24" t="str">
        <f t="shared" si="201"/>
        <v>05/24/2019 06:00:00 AM</v>
      </c>
      <c r="F6369" s="23" t="str">
        <f t="shared" si="202"/>
        <v>May</v>
      </c>
    </row>
    <row r="6370" spans="1:6" x14ac:dyDescent="0.4">
      <c r="A6370" s="19">
        <f>Électricité!N3455</f>
        <v>43609</v>
      </c>
      <c r="B6370" s="18">
        <f>Électricité!O3455</f>
        <v>0.29166666666666669</v>
      </c>
      <c r="C6370" s="17">
        <f>Électricité!P3455</f>
        <v>0</v>
      </c>
      <c r="D6370" s="17">
        <f>Électricité!S3455</f>
        <v>0</v>
      </c>
      <c r="E6370" s="24" t="str">
        <f t="shared" si="201"/>
        <v>05/24/2019 07:00:00 AM</v>
      </c>
      <c r="F6370" s="23" t="str">
        <f t="shared" si="202"/>
        <v>May</v>
      </c>
    </row>
    <row r="6371" spans="1:6" x14ac:dyDescent="0.4">
      <c r="A6371" s="19">
        <f>Électricité!N3456</f>
        <v>43609</v>
      </c>
      <c r="B6371" s="18">
        <f>Électricité!O3456</f>
        <v>0.33333333333333337</v>
      </c>
      <c r="C6371" s="17">
        <f>Électricité!P3456</f>
        <v>0</v>
      </c>
      <c r="D6371" s="17">
        <f>Électricité!S3456</f>
        <v>0</v>
      </c>
      <c r="E6371" s="24" t="str">
        <f t="shared" si="201"/>
        <v>05/24/2019 08:00:00 AM</v>
      </c>
      <c r="F6371" s="23" t="str">
        <f t="shared" si="202"/>
        <v>May</v>
      </c>
    </row>
    <row r="6372" spans="1:6" x14ac:dyDescent="0.4">
      <c r="A6372" s="19">
        <f>Électricité!N3457</f>
        <v>43609</v>
      </c>
      <c r="B6372" s="18">
        <f>Électricité!O3457</f>
        <v>0.375</v>
      </c>
      <c r="C6372" s="17">
        <f>Électricité!P3457</f>
        <v>0</v>
      </c>
      <c r="D6372" s="17">
        <f>Électricité!S3457</f>
        <v>0</v>
      </c>
      <c r="E6372" s="24" t="str">
        <f t="shared" ref="E6372:E6435" si="203">CONCATENATE(TEXT(A6372,"mm/dd/yyyy")," ",TEXT(B6372,"hh:mm:ss AM/PM"))</f>
        <v>05/24/2019 09:00:00 AM</v>
      </c>
      <c r="F6372" s="23" t="str">
        <f t="shared" si="202"/>
        <v>May</v>
      </c>
    </row>
    <row r="6373" spans="1:6" x14ac:dyDescent="0.4">
      <c r="A6373" s="19">
        <f>Électricité!N3458</f>
        <v>43609</v>
      </c>
      <c r="B6373" s="18">
        <f>Électricité!O3458</f>
        <v>0.41666666666666669</v>
      </c>
      <c r="C6373" s="17">
        <f>Électricité!P3458</f>
        <v>0</v>
      </c>
      <c r="D6373" s="17">
        <f>Électricité!S3458</f>
        <v>0</v>
      </c>
      <c r="E6373" s="24" t="str">
        <f t="shared" si="203"/>
        <v>05/24/2019 10:00:00 AM</v>
      </c>
      <c r="F6373" s="23" t="str">
        <f t="shared" si="202"/>
        <v>May</v>
      </c>
    </row>
    <row r="6374" spans="1:6" x14ac:dyDescent="0.4">
      <c r="A6374" s="19">
        <f>Électricité!N3459</f>
        <v>43609</v>
      </c>
      <c r="B6374" s="18">
        <f>Électricité!O3459</f>
        <v>0.45833333333333337</v>
      </c>
      <c r="C6374" s="17">
        <f>Électricité!P3459</f>
        <v>0</v>
      </c>
      <c r="D6374" s="17">
        <f>Électricité!S3459</f>
        <v>0</v>
      </c>
      <c r="E6374" s="24" t="str">
        <f t="shared" si="203"/>
        <v>05/24/2019 11:00:00 AM</v>
      </c>
      <c r="F6374" s="23" t="str">
        <f t="shared" si="202"/>
        <v>May</v>
      </c>
    </row>
    <row r="6375" spans="1:6" x14ac:dyDescent="0.4">
      <c r="A6375" s="19">
        <f>Électricité!N3460</f>
        <v>43609</v>
      </c>
      <c r="B6375" s="18">
        <f>Électricité!O3460</f>
        <v>0.50000000000000011</v>
      </c>
      <c r="C6375" s="17">
        <f>Électricité!P3460</f>
        <v>0</v>
      </c>
      <c r="D6375" s="17">
        <f>Électricité!S3460</f>
        <v>0</v>
      </c>
      <c r="E6375" s="24" t="str">
        <f t="shared" si="203"/>
        <v>05/24/2019 12:00:00 PM</v>
      </c>
      <c r="F6375" s="23" t="str">
        <f t="shared" si="202"/>
        <v>May</v>
      </c>
    </row>
    <row r="6376" spans="1:6" x14ac:dyDescent="0.4">
      <c r="A6376" s="19">
        <f>Électricité!N3461</f>
        <v>43609</v>
      </c>
      <c r="B6376" s="18">
        <f>Électricité!O3461</f>
        <v>0.54166666666666674</v>
      </c>
      <c r="C6376" s="17">
        <f>Électricité!P3461</f>
        <v>0</v>
      </c>
      <c r="D6376" s="17">
        <f>Électricité!S3461</f>
        <v>0</v>
      </c>
      <c r="E6376" s="24" t="str">
        <f t="shared" si="203"/>
        <v>05/24/2019 01:00:00 PM</v>
      </c>
      <c r="F6376" s="23" t="str">
        <f t="shared" si="202"/>
        <v>May</v>
      </c>
    </row>
    <row r="6377" spans="1:6" x14ac:dyDescent="0.4">
      <c r="A6377" s="19">
        <f>Électricité!N3462</f>
        <v>43609</v>
      </c>
      <c r="B6377" s="18">
        <f>Électricité!O3462</f>
        <v>0.58333333333333337</v>
      </c>
      <c r="C6377" s="17">
        <f>Électricité!P3462</f>
        <v>0</v>
      </c>
      <c r="D6377" s="17">
        <f>Électricité!S3462</f>
        <v>0</v>
      </c>
      <c r="E6377" s="24" t="str">
        <f t="shared" si="203"/>
        <v>05/24/2019 02:00:00 PM</v>
      </c>
      <c r="F6377" s="23" t="str">
        <f t="shared" si="202"/>
        <v>May</v>
      </c>
    </row>
    <row r="6378" spans="1:6" x14ac:dyDescent="0.4">
      <c r="A6378" s="19">
        <f>Électricité!N3463</f>
        <v>43609</v>
      </c>
      <c r="B6378" s="18">
        <f>Électricité!O3463</f>
        <v>0.62500000000000011</v>
      </c>
      <c r="C6378" s="17">
        <f>Électricité!P3463</f>
        <v>0</v>
      </c>
      <c r="D6378" s="17">
        <f>Électricité!S3463</f>
        <v>0</v>
      </c>
      <c r="E6378" s="24" t="str">
        <f t="shared" si="203"/>
        <v>05/24/2019 03:00:00 PM</v>
      </c>
      <c r="F6378" s="23" t="str">
        <f t="shared" si="202"/>
        <v>May</v>
      </c>
    </row>
    <row r="6379" spans="1:6" x14ac:dyDescent="0.4">
      <c r="A6379" s="19">
        <f>Électricité!N3464</f>
        <v>43609</v>
      </c>
      <c r="B6379" s="18">
        <f>Électricité!O3464</f>
        <v>0.66666666666666674</v>
      </c>
      <c r="C6379" s="17">
        <f>Électricité!P3464</f>
        <v>0</v>
      </c>
      <c r="D6379" s="17">
        <f>Électricité!S3464</f>
        <v>0</v>
      </c>
      <c r="E6379" s="24" t="str">
        <f t="shared" si="203"/>
        <v>05/24/2019 04:00:00 PM</v>
      </c>
      <c r="F6379" s="23" t="str">
        <f t="shared" si="202"/>
        <v>May</v>
      </c>
    </row>
    <row r="6380" spans="1:6" x14ac:dyDescent="0.4">
      <c r="A6380" s="19">
        <f>Électricité!N3465</f>
        <v>43609</v>
      </c>
      <c r="B6380" s="18">
        <f>Électricité!O3465</f>
        <v>0.70833333333333337</v>
      </c>
      <c r="C6380" s="17">
        <f>Électricité!P3465</f>
        <v>0</v>
      </c>
      <c r="D6380" s="17">
        <f>Électricité!S3465</f>
        <v>0</v>
      </c>
      <c r="E6380" s="24" t="str">
        <f t="shared" si="203"/>
        <v>05/24/2019 05:00:00 PM</v>
      </c>
      <c r="F6380" s="23" t="str">
        <f t="shared" si="202"/>
        <v>May</v>
      </c>
    </row>
    <row r="6381" spans="1:6" x14ac:dyDescent="0.4">
      <c r="A6381" s="19">
        <f>Électricité!N3466</f>
        <v>43609</v>
      </c>
      <c r="B6381" s="18">
        <f>Électricité!O3466</f>
        <v>0.75000000000000011</v>
      </c>
      <c r="C6381" s="17">
        <f>Électricité!P3466</f>
        <v>0</v>
      </c>
      <c r="D6381" s="17">
        <f>Électricité!S3466</f>
        <v>0</v>
      </c>
      <c r="E6381" s="24" t="str">
        <f t="shared" si="203"/>
        <v>05/24/2019 06:00:00 PM</v>
      </c>
      <c r="F6381" s="23" t="str">
        <f t="shared" si="202"/>
        <v>May</v>
      </c>
    </row>
    <row r="6382" spans="1:6" x14ac:dyDescent="0.4">
      <c r="A6382" s="19">
        <f>Électricité!N3467</f>
        <v>43609</v>
      </c>
      <c r="B6382" s="18">
        <f>Électricité!O3467</f>
        <v>0.79166666666666674</v>
      </c>
      <c r="C6382" s="17">
        <f>Électricité!P3467</f>
        <v>0</v>
      </c>
      <c r="D6382" s="17">
        <f>Électricité!S3467</f>
        <v>0</v>
      </c>
      <c r="E6382" s="24" t="str">
        <f t="shared" si="203"/>
        <v>05/24/2019 07:00:00 PM</v>
      </c>
      <c r="F6382" s="23" t="str">
        <f t="shared" si="202"/>
        <v>May</v>
      </c>
    </row>
    <row r="6383" spans="1:6" x14ac:dyDescent="0.4">
      <c r="A6383" s="19">
        <f>Électricité!N3468</f>
        <v>43609</v>
      </c>
      <c r="B6383" s="18">
        <f>Électricité!O3468</f>
        <v>0.83333333333333337</v>
      </c>
      <c r="C6383" s="17">
        <f>Électricité!P3468</f>
        <v>0</v>
      </c>
      <c r="D6383" s="17">
        <f>Électricité!S3468</f>
        <v>0</v>
      </c>
      <c r="E6383" s="24" t="str">
        <f t="shared" si="203"/>
        <v>05/24/2019 08:00:00 PM</v>
      </c>
      <c r="F6383" s="23" t="str">
        <f t="shared" si="202"/>
        <v>May</v>
      </c>
    </row>
    <row r="6384" spans="1:6" x14ac:dyDescent="0.4">
      <c r="A6384" s="19">
        <f>Électricité!N3469</f>
        <v>43609</v>
      </c>
      <c r="B6384" s="18">
        <f>Électricité!O3469</f>
        <v>0.87500000000000011</v>
      </c>
      <c r="C6384" s="17">
        <f>Électricité!P3469</f>
        <v>0</v>
      </c>
      <c r="D6384" s="17">
        <f>Électricité!S3469</f>
        <v>0</v>
      </c>
      <c r="E6384" s="24" t="str">
        <f t="shared" si="203"/>
        <v>05/24/2019 09:00:00 PM</v>
      </c>
      <c r="F6384" s="23" t="str">
        <f t="shared" si="202"/>
        <v>May</v>
      </c>
    </row>
    <row r="6385" spans="1:6" x14ac:dyDescent="0.4">
      <c r="A6385" s="19">
        <f>Électricité!N3470</f>
        <v>43609</v>
      </c>
      <c r="B6385" s="18">
        <f>Électricité!O3470</f>
        <v>0.91666666666666674</v>
      </c>
      <c r="C6385" s="17">
        <f>Électricité!P3470</f>
        <v>0</v>
      </c>
      <c r="D6385" s="17">
        <f>Électricité!S3470</f>
        <v>0</v>
      </c>
      <c r="E6385" s="24" t="str">
        <f t="shared" si="203"/>
        <v>05/24/2019 10:00:00 PM</v>
      </c>
      <c r="F6385" s="23" t="str">
        <f t="shared" si="202"/>
        <v>May</v>
      </c>
    </row>
    <row r="6386" spans="1:6" x14ac:dyDescent="0.4">
      <c r="A6386" s="19">
        <f>Électricité!N3471</f>
        <v>43609</v>
      </c>
      <c r="B6386" s="18">
        <f>Électricité!O3471</f>
        <v>0.95833333333333337</v>
      </c>
      <c r="C6386" s="17">
        <f>Électricité!P3471</f>
        <v>0</v>
      </c>
      <c r="D6386" s="17">
        <f>Électricité!S3471</f>
        <v>0</v>
      </c>
      <c r="E6386" s="24" t="str">
        <f t="shared" si="203"/>
        <v>05/24/2019 11:00:00 PM</v>
      </c>
      <c r="F6386" s="23" t="str">
        <f t="shared" si="202"/>
        <v>May</v>
      </c>
    </row>
    <row r="6387" spans="1:6" x14ac:dyDescent="0.4">
      <c r="A6387" s="19">
        <f>Électricité!N3472</f>
        <v>43610</v>
      </c>
      <c r="B6387" s="18">
        <f>Électricité!O3472</f>
        <v>3.1225022567582528E-17</v>
      </c>
      <c r="C6387" s="17">
        <f>Électricité!P3472</f>
        <v>0</v>
      </c>
      <c r="D6387" s="17">
        <f>Électricité!S3472</f>
        <v>0</v>
      </c>
      <c r="E6387" s="24" t="str">
        <f t="shared" si="203"/>
        <v>05/25/2019 12:00:00 AM</v>
      </c>
      <c r="F6387" s="23" t="str">
        <f t="shared" si="202"/>
        <v>May</v>
      </c>
    </row>
    <row r="6388" spans="1:6" x14ac:dyDescent="0.4">
      <c r="A6388" s="19">
        <f>Électricité!N3473</f>
        <v>43610</v>
      </c>
      <c r="B6388" s="18">
        <f>Électricité!O3473</f>
        <v>4.1666666666666699E-2</v>
      </c>
      <c r="C6388" s="17">
        <f>Électricité!P3473</f>
        <v>0</v>
      </c>
      <c r="D6388" s="17">
        <f>Électricité!S3473</f>
        <v>0</v>
      </c>
      <c r="E6388" s="24" t="str">
        <f t="shared" si="203"/>
        <v>05/25/2019 01:00:00 AM</v>
      </c>
      <c r="F6388" s="23" t="str">
        <f t="shared" si="202"/>
        <v>May</v>
      </c>
    </row>
    <row r="6389" spans="1:6" x14ac:dyDescent="0.4">
      <c r="A6389" s="19">
        <f>Électricité!N3474</f>
        <v>43610</v>
      </c>
      <c r="B6389" s="18">
        <f>Électricité!O3474</f>
        <v>8.333333333333337E-2</v>
      </c>
      <c r="C6389" s="17">
        <f>Électricité!P3474</f>
        <v>0</v>
      </c>
      <c r="D6389" s="17">
        <f>Électricité!S3474</f>
        <v>0</v>
      </c>
      <c r="E6389" s="24" t="str">
        <f t="shared" si="203"/>
        <v>05/25/2019 02:00:00 AM</v>
      </c>
      <c r="F6389" s="23" t="str">
        <f t="shared" si="202"/>
        <v>May</v>
      </c>
    </row>
    <row r="6390" spans="1:6" x14ac:dyDescent="0.4">
      <c r="A6390" s="19">
        <f>Électricité!N3475</f>
        <v>43610</v>
      </c>
      <c r="B6390" s="18">
        <f>Électricité!O3475</f>
        <v>0.12500000000000006</v>
      </c>
      <c r="C6390" s="17">
        <f>Électricité!P3475</f>
        <v>0</v>
      </c>
      <c r="D6390" s="17">
        <f>Électricité!S3475</f>
        <v>0</v>
      </c>
      <c r="E6390" s="24" t="str">
        <f t="shared" si="203"/>
        <v>05/25/2019 03:00:00 AM</v>
      </c>
      <c r="F6390" s="23" t="str">
        <f t="shared" si="202"/>
        <v>May</v>
      </c>
    </row>
    <row r="6391" spans="1:6" x14ac:dyDescent="0.4">
      <c r="A6391" s="19">
        <f>Électricité!N3476</f>
        <v>43610</v>
      </c>
      <c r="B6391" s="18">
        <f>Électricité!O3476</f>
        <v>0.16666666666666669</v>
      </c>
      <c r="C6391" s="17">
        <f>Électricité!P3476</f>
        <v>0</v>
      </c>
      <c r="D6391" s="17">
        <f>Électricité!S3476</f>
        <v>0</v>
      </c>
      <c r="E6391" s="24" t="str">
        <f t="shared" si="203"/>
        <v>05/25/2019 04:00:00 AM</v>
      </c>
      <c r="F6391" s="23" t="str">
        <f t="shared" si="202"/>
        <v>May</v>
      </c>
    </row>
    <row r="6392" spans="1:6" x14ac:dyDescent="0.4">
      <c r="A6392" s="19">
        <f>Électricité!N3477</f>
        <v>43610</v>
      </c>
      <c r="B6392" s="18">
        <f>Électricité!O3477</f>
        <v>0.20833333333333337</v>
      </c>
      <c r="C6392" s="17">
        <f>Électricité!P3477</f>
        <v>0</v>
      </c>
      <c r="D6392" s="17">
        <f>Électricité!S3477</f>
        <v>0</v>
      </c>
      <c r="E6392" s="24" t="str">
        <f t="shared" si="203"/>
        <v>05/25/2019 05:00:00 AM</v>
      </c>
      <c r="F6392" s="23" t="str">
        <f t="shared" si="202"/>
        <v>May</v>
      </c>
    </row>
    <row r="6393" spans="1:6" x14ac:dyDescent="0.4">
      <c r="A6393" s="19">
        <f>Électricité!N3478</f>
        <v>43610</v>
      </c>
      <c r="B6393" s="18">
        <f>Électricité!O3478</f>
        <v>0.25</v>
      </c>
      <c r="C6393" s="17">
        <f>Électricité!P3478</f>
        <v>0</v>
      </c>
      <c r="D6393" s="17">
        <f>Électricité!S3478</f>
        <v>0</v>
      </c>
      <c r="E6393" s="24" t="str">
        <f t="shared" si="203"/>
        <v>05/25/2019 06:00:00 AM</v>
      </c>
      <c r="F6393" s="23" t="str">
        <f t="shared" si="202"/>
        <v>May</v>
      </c>
    </row>
    <row r="6394" spans="1:6" x14ac:dyDescent="0.4">
      <c r="A6394" s="19">
        <f>Électricité!N3479</f>
        <v>43610</v>
      </c>
      <c r="B6394" s="18">
        <f>Électricité!O3479</f>
        <v>0.29166666666666669</v>
      </c>
      <c r="C6394" s="17">
        <f>Électricité!P3479</f>
        <v>0</v>
      </c>
      <c r="D6394" s="17">
        <f>Électricité!S3479</f>
        <v>0</v>
      </c>
      <c r="E6394" s="24" t="str">
        <f t="shared" si="203"/>
        <v>05/25/2019 07:00:00 AM</v>
      </c>
      <c r="F6394" s="23" t="str">
        <f t="shared" si="202"/>
        <v>May</v>
      </c>
    </row>
    <row r="6395" spans="1:6" x14ac:dyDescent="0.4">
      <c r="A6395" s="19">
        <f>Électricité!N3480</f>
        <v>43610</v>
      </c>
      <c r="B6395" s="18">
        <f>Électricité!O3480</f>
        <v>0.33333333333333337</v>
      </c>
      <c r="C6395" s="17">
        <f>Électricité!P3480</f>
        <v>0</v>
      </c>
      <c r="D6395" s="17">
        <f>Électricité!S3480</f>
        <v>0</v>
      </c>
      <c r="E6395" s="24" t="str">
        <f t="shared" si="203"/>
        <v>05/25/2019 08:00:00 AM</v>
      </c>
      <c r="F6395" s="23" t="str">
        <f t="shared" si="202"/>
        <v>May</v>
      </c>
    </row>
    <row r="6396" spans="1:6" x14ac:dyDescent="0.4">
      <c r="A6396" s="19">
        <f>Électricité!N3481</f>
        <v>43610</v>
      </c>
      <c r="B6396" s="18">
        <f>Électricité!O3481</f>
        <v>0.375</v>
      </c>
      <c r="C6396" s="17">
        <f>Électricité!P3481</f>
        <v>0</v>
      </c>
      <c r="D6396" s="17">
        <f>Électricité!S3481</f>
        <v>0</v>
      </c>
      <c r="E6396" s="24" t="str">
        <f t="shared" si="203"/>
        <v>05/25/2019 09:00:00 AM</v>
      </c>
      <c r="F6396" s="23" t="str">
        <f t="shared" si="202"/>
        <v>May</v>
      </c>
    </row>
    <row r="6397" spans="1:6" x14ac:dyDescent="0.4">
      <c r="A6397" s="19">
        <f>Électricité!N3482</f>
        <v>43610</v>
      </c>
      <c r="B6397" s="18">
        <f>Électricité!O3482</f>
        <v>0.41666666666666669</v>
      </c>
      <c r="C6397" s="17">
        <f>Électricité!P3482</f>
        <v>0</v>
      </c>
      <c r="D6397" s="17">
        <f>Électricité!S3482</f>
        <v>0</v>
      </c>
      <c r="E6397" s="24" t="str">
        <f t="shared" si="203"/>
        <v>05/25/2019 10:00:00 AM</v>
      </c>
      <c r="F6397" s="23" t="str">
        <f t="shared" si="202"/>
        <v>May</v>
      </c>
    </row>
    <row r="6398" spans="1:6" x14ac:dyDescent="0.4">
      <c r="A6398" s="19">
        <f>Électricité!N3483</f>
        <v>43610</v>
      </c>
      <c r="B6398" s="18">
        <f>Électricité!O3483</f>
        <v>0.45833333333333337</v>
      </c>
      <c r="C6398" s="17">
        <f>Électricité!P3483</f>
        <v>0</v>
      </c>
      <c r="D6398" s="17">
        <f>Électricité!S3483</f>
        <v>0</v>
      </c>
      <c r="E6398" s="24" t="str">
        <f t="shared" si="203"/>
        <v>05/25/2019 11:00:00 AM</v>
      </c>
      <c r="F6398" s="23" t="str">
        <f t="shared" si="202"/>
        <v>May</v>
      </c>
    </row>
    <row r="6399" spans="1:6" x14ac:dyDescent="0.4">
      <c r="A6399" s="19">
        <f>Électricité!N3484</f>
        <v>43610</v>
      </c>
      <c r="B6399" s="18">
        <f>Électricité!O3484</f>
        <v>0.50000000000000011</v>
      </c>
      <c r="C6399" s="17">
        <f>Électricité!P3484</f>
        <v>0</v>
      </c>
      <c r="D6399" s="17">
        <f>Électricité!S3484</f>
        <v>0</v>
      </c>
      <c r="E6399" s="24" t="str">
        <f t="shared" si="203"/>
        <v>05/25/2019 12:00:00 PM</v>
      </c>
      <c r="F6399" s="23" t="str">
        <f t="shared" si="202"/>
        <v>May</v>
      </c>
    </row>
    <row r="6400" spans="1:6" x14ac:dyDescent="0.4">
      <c r="A6400" s="19">
        <f>Électricité!N3485</f>
        <v>43610</v>
      </c>
      <c r="B6400" s="18">
        <f>Électricité!O3485</f>
        <v>0.54166666666666674</v>
      </c>
      <c r="C6400" s="17">
        <f>Électricité!P3485</f>
        <v>0</v>
      </c>
      <c r="D6400" s="17">
        <f>Électricité!S3485</f>
        <v>0</v>
      </c>
      <c r="E6400" s="24" t="str">
        <f t="shared" si="203"/>
        <v>05/25/2019 01:00:00 PM</v>
      </c>
      <c r="F6400" s="23" t="str">
        <f t="shared" si="202"/>
        <v>May</v>
      </c>
    </row>
    <row r="6401" spans="1:6" x14ac:dyDescent="0.4">
      <c r="A6401" s="19">
        <f>Électricité!N3486</f>
        <v>43610</v>
      </c>
      <c r="B6401" s="18">
        <f>Électricité!O3486</f>
        <v>0.58333333333333337</v>
      </c>
      <c r="C6401" s="17">
        <f>Électricité!P3486</f>
        <v>0</v>
      </c>
      <c r="D6401" s="17">
        <f>Électricité!S3486</f>
        <v>0</v>
      </c>
      <c r="E6401" s="24" t="str">
        <f t="shared" si="203"/>
        <v>05/25/2019 02:00:00 PM</v>
      </c>
      <c r="F6401" s="23" t="str">
        <f t="shared" si="202"/>
        <v>May</v>
      </c>
    </row>
    <row r="6402" spans="1:6" x14ac:dyDescent="0.4">
      <c r="A6402" s="19">
        <f>Électricité!N3487</f>
        <v>43610</v>
      </c>
      <c r="B6402" s="18">
        <f>Électricité!O3487</f>
        <v>0.62500000000000011</v>
      </c>
      <c r="C6402" s="17">
        <f>Électricité!P3487</f>
        <v>0</v>
      </c>
      <c r="D6402" s="17">
        <f>Électricité!S3487</f>
        <v>0</v>
      </c>
      <c r="E6402" s="24" t="str">
        <f t="shared" si="203"/>
        <v>05/25/2019 03:00:00 PM</v>
      </c>
      <c r="F6402" s="23" t="str">
        <f t="shared" si="202"/>
        <v>May</v>
      </c>
    </row>
    <row r="6403" spans="1:6" x14ac:dyDescent="0.4">
      <c r="A6403" s="19">
        <f>Électricité!N3488</f>
        <v>43610</v>
      </c>
      <c r="B6403" s="18">
        <f>Électricité!O3488</f>
        <v>0.66666666666666674</v>
      </c>
      <c r="C6403" s="17">
        <f>Électricité!P3488</f>
        <v>0</v>
      </c>
      <c r="D6403" s="17">
        <f>Électricité!S3488</f>
        <v>0</v>
      </c>
      <c r="E6403" s="24" t="str">
        <f t="shared" si="203"/>
        <v>05/25/2019 04:00:00 PM</v>
      </c>
      <c r="F6403" s="23" t="str">
        <f t="shared" ref="F6403:F6466" si="204">TEXT(A6403,"mmm")</f>
        <v>May</v>
      </c>
    </row>
    <row r="6404" spans="1:6" x14ac:dyDescent="0.4">
      <c r="A6404" s="19">
        <f>Électricité!N3489</f>
        <v>43610</v>
      </c>
      <c r="B6404" s="18">
        <f>Électricité!O3489</f>
        <v>0.70833333333333337</v>
      </c>
      <c r="C6404" s="17">
        <f>Électricité!P3489</f>
        <v>0</v>
      </c>
      <c r="D6404" s="17">
        <f>Électricité!S3489</f>
        <v>0</v>
      </c>
      <c r="E6404" s="24" t="str">
        <f t="shared" si="203"/>
        <v>05/25/2019 05:00:00 PM</v>
      </c>
      <c r="F6404" s="23" t="str">
        <f t="shared" si="204"/>
        <v>May</v>
      </c>
    </row>
    <row r="6405" spans="1:6" x14ac:dyDescent="0.4">
      <c r="A6405" s="19">
        <f>Électricité!N3490</f>
        <v>43610</v>
      </c>
      <c r="B6405" s="18">
        <f>Électricité!O3490</f>
        <v>0.75000000000000011</v>
      </c>
      <c r="C6405" s="17">
        <f>Électricité!P3490</f>
        <v>0</v>
      </c>
      <c r="D6405" s="17">
        <f>Électricité!S3490</f>
        <v>0</v>
      </c>
      <c r="E6405" s="24" t="str">
        <f t="shared" si="203"/>
        <v>05/25/2019 06:00:00 PM</v>
      </c>
      <c r="F6405" s="23" t="str">
        <f t="shared" si="204"/>
        <v>May</v>
      </c>
    </row>
    <row r="6406" spans="1:6" x14ac:dyDescent="0.4">
      <c r="A6406" s="19">
        <f>Électricité!N3491</f>
        <v>43610</v>
      </c>
      <c r="B6406" s="18">
        <f>Électricité!O3491</f>
        <v>0.79166666666666674</v>
      </c>
      <c r="C6406" s="17">
        <f>Électricité!P3491</f>
        <v>0</v>
      </c>
      <c r="D6406" s="17">
        <f>Électricité!S3491</f>
        <v>0</v>
      </c>
      <c r="E6406" s="24" t="str">
        <f t="shared" si="203"/>
        <v>05/25/2019 07:00:00 PM</v>
      </c>
      <c r="F6406" s="23" t="str">
        <f t="shared" si="204"/>
        <v>May</v>
      </c>
    </row>
    <row r="6407" spans="1:6" x14ac:dyDescent="0.4">
      <c r="A6407" s="19">
        <f>Électricité!N3492</f>
        <v>43610</v>
      </c>
      <c r="B6407" s="18">
        <f>Électricité!O3492</f>
        <v>0.83333333333333337</v>
      </c>
      <c r="C6407" s="17">
        <f>Électricité!P3492</f>
        <v>0</v>
      </c>
      <c r="D6407" s="17">
        <f>Électricité!S3492</f>
        <v>0</v>
      </c>
      <c r="E6407" s="24" t="str">
        <f t="shared" si="203"/>
        <v>05/25/2019 08:00:00 PM</v>
      </c>
      <c r="F6407" s="23" t="str">
        <f t="shared" si="204"/>
        <v>May</v>
      </c>
    </row>
    <row r="6408" spans="1:6" x14ac:dyDescent="0.4">
      <c r="A6408" s="19">
        <f>Électricité!N3493</f>
        <v>43610</v>
      </c>
      <c r="B6408" s="18">
        <f>Électricité!O3493</f>
        <v>0.87500000000000011</v>
      </c>
      <c r="C6408" s="17">
        <f>Électricité!P3493</f>
        <v>0</v>
      </c>
      <c r="D6408" s="17">
        <f>Électricité!S3493</f>
        <v>0</v>
      </c>
      <c r="E6408" s="24" t="str">
        <f t="shared" si="203"/>
        <v>05/25/2019 09:00:00 PM</v>
      </c>
      <c r="F6408" s="23" t="str">
        <f t="shared" si="204"/>
        <v>May</v>
      </c>
    </row>
    <row r="6409" spans="1:6" x14ac:dyDescent="0.4">
      <c r="A6409" s="19">
        <f>Électricité!N3494</f>
        <v>43610</v>
      </c>
      <c r="B6409" s="18">
        <f>Électricité!O3494</f>
        <v>0.91666666666666674</v>
      </c>
      <c r="C6409" s="17">
        <f>Électricité!P3494</f>
        <v>0</v>
      </c>
      <c r="D6409" s="17">
        <f>Électricité!S3494</f>
        <v>0</v>
      </c>
      <c r="E6409" s="24" t="str">
        <f t="shared" si="203"/>
        <v>05/25/2019 10:00:00 PM</v>
      </c>
      <c r="F6409" s="23" t="str">
        <f t="shared" si="204"/>
        <v>May</v>
      </c>
    </row>
    <row r="6410" spans="1:6" x14ac:dyDescent="0.4">
      <c r="A6410" s="19">
        <f>Électricité!N3495</f>
        <v>43610</v>
      </c>
      <c r="B6410" s="18">
        <f>Électricité!O3495</f>
        <v>0.95833333333333337</v>
      </c>
      <c r="C6410" s="17">
        <f>Électricité!P3495</f>
        <v>0</v>
      </c>
      <c r="D6410" s="17">
        <f>Électricité!S3495</f>
        <v>0</v>
      </c>
      <c r="E6410" s="24" t="str">
        <f t="shared" si="203"/>
        <v>05/25/2019 11:00:00 PM</v>
      </c>
      <c r="F6410" s="23" t="str">
        <f t="shared" si="204"/>
        <v>May</v>
      </c>
    </row>
    <row r="6411" spans="1:6" x14ac:dyDescent="0.4">
      <c r="A6411" s="19">
        <f>Électricité!N3496</f>
        <v>43611</v>
      </c>
      <c r="B6411" s="18">
        <f>Électricité!O3496</f>
        <v>3.1225022567582528E-17</v>
      </c>
      <c r="C6411" s="17">
        <f>Électricité!P3496</f>
        <v>0</v>
      </c>
      <c r="D6411" s="17">
        <f>Électricité!S3496</f>
        <v>0</v>
      </c>
      <c r="E6411" s="24" t="str">
        <f t="shared" si="203"/>
        <v>05/26/2019 12:00:00 AM</v>
      </c>
      <c r="F6411" s="23" t="str">
        <f t="shared" si="204"/>
        <v>May</v>
      </c>
    </row>
    <row r="6412" spans="1:6" x14ac:dyDescent="0.4">
      <c r="A6412" s="19">
        <f>Électricité!N3497</f>
        <v>43611</v>
      </c>
      <c r="B6412" s="18">
        <f>Électricité!O3497</f>
        <v>4.1666666666666699E-2</v>
      </c>
      <c r="C6412" s="17">
        <f>Électricité!P3497</f>
        <v>0</v>
      </c>
      <c r="D6412" s="17">
        <f>Électricité!S3497</f>
        <v>0</v>
      </c>
      <c r="E6412" s="24" t="str">
        <f t="shared" si="203"/>
        <v>05/26/2019 01:00:00 AM</v>
      </c>
      <c r="F6412" s="23" t="str">
        <f t="shared" si="204"/>
        <v>May</v>
      </c>
    </row>
    <row r="6413" spans="1:6" x14ac:dyDescent="0.4">
      <c r="A6413" s="19">
        <f>Électricité!N3498</f>
        <v>43611</v>
      </c>
      <c r="B6413" s="18">
        <f>Électricité!O3498</f>
        <v>8.333333333333337E-2</v>
      </c>
      <c r="C6413" s="17">
        <f>Électricité!P3498</f>
        <v>0</v>
      </c>
      <c r="D6413" s="17">
        <f>Électricité!S3498</f>
        <v>0</v>
      </c>
      <c r="E6413" s="24" t="str">
        <f t="shared" si="203"/>
        <v>05/26/2019 02:00:00 AM</v>
      </c>
      <c r="F6413" s="23" t="str">
        <f t="shared" si="204"/>
        <v>May</v>
      </c>
    </row>
    <row r="6414" spans="1:6" x14ac:dyDescent="0.4">
      <c r="A6414" s="19">
        <f>Électricité!N3499</f>
        <v>43611</v>
      </c>
      <c r="B6414" s="18">
        <f>Électricité!O3499</f>
        <v>0.12500000000000006</v>
      </c>
      <c r="C6414" s="17">
        <f>Électricité!P3499</f>
        <v>0</v>
      </c>
      <c r="D6414" s="17">
        <f>Électricité!S3499</f>
        <v>0</v>
      </c>
      <c r="E6414" s="24" t="str">
        <f t="shared" si="203"/>
        <v>05/26/2019 03:00:00 AM</v>
      </c>
      <c r="F6414" s="23" t="str">
        <f t="shared" si="204"/>
        <v>May</v>
      </c>
    </row>
    <row r="6415" spans="1:6" x14ac:dyDescent="0.4">
      <c r="A6415" s="19">
        <f>Électricité!N3500</f>
        <v>43611</v>
      </c>
      <c r="B6415" s="18">
        <f>Électricité!O3500</f>
        <v>0.16666666666666669</v>
      </c>
      <c r="C6415" s="17">
        <f>Électricité!P3500</f>
        <v>0</v>
      </c>
      <c r="D6415" s="17">
        <f>Électricité!S3500</f>
        <v>0</v>
      </c>
      <c r="E6415" s="24" t="str">
        <f t="shared" si="203"/>
        <v>05/26/2019 04:00:00 AM</v>
      </c>
      <c r="F6415" s="23" t="str">
        <f t="shared" si="204"/>
        <v>May</v>
      </c>
    </row>
    <row r="6416" spans="1:6" x14ac:dyDescent="0.4">
      <c r="A6416" s="19">
        <f>Électricité!N3501</f>
        <v>43611</v>
      </c>
      <c r="B6416" s="18">
        <f>Électricité!O3501</f>
        <v>0.20833333333333337</v>
      </c>
      <c r="C6416" s="17">
        <f>Électricité!P3501</f>
        <v>0</v>
      </c>
      <c r="D6416" s="17">
        <f>Électricité!S3501</f>
        <v>0</v>
      </c>
      <c r="E6416" s="24" t="str">
        <f t="shared" si="203"/>
        <v>05/26/2019 05:00:00 AM</v>
      </c>
      <c r="F6416" s="23" t="str">
        <f t="shared" si="204"/>
        <v>May</v>
      </c>
    </row>
    <row r="6417" spans="1:6" x14ac:dyDescent="0.4">
      <c r="A6417" s="19">
        <f>Électricité!N3502</f>
        <v>43611</v>
      </c>
      <c r="B6417" s="18">
        <f>Électricité!O3502</f>
        <v>0.25</v>
      </c>
      <c r="C6417" s="17">
        <f>Électricité!P3502</f>
        <v>0</v>
      </c>
      <c r="D6417" s="17">
        <f>Électricité!S3502</f>
        <v>0</v>
      </c>
      <c r="E6417" s="24" t="str">
        <f t="shared" si="203"/>
        <v>05/26/2019 06:00:00 AM</v>
      </c>
      <c r="F6417" s="23" t="str">
        <f t="shared" si="204"/>
        <v>May</v>
      </c>
    </row>
    <row r="6418" spans="1:6" x14ac:dyDescent="0.4">
      <c r="A6418" s="19">
        <f>Électricité!N3503</f>
        <v>43611</v>
      </c>
      <c r="B6418" s="18">
        <f>Électricité!O3503</f>
        <v>0.29166666666666669</v>
      </c>
      <c r="C6418" s="17">
        <f>Électricité!P3503</f>
        <v>0</v>
      </c>
      <c r="D6418" s="17">
        <f>Électricité!S3503</f>
        <v>0</v>
      </c>
      <c r="E6418" s="24" t="str">
        <f t="shared" si="203"/>
        <v>05/26/2019 07:00:00 AM</v>
      </c>
      <c r="F6418" s="23" t="str">
        <f t="shared" si="204"/>
        <v>May</v>
      </c>
    </row>
    <row r="6419" spans="1:6" x14ac:dyDescent="0.4">
      <c r="A6419" s="19">
        <f>Électricité!N3504</f>
        <v>43611</v>
      </c>
      <c r="B6419" s="18">
        <f>Électricité!O3504</f>
        <v>0.33333333333333337</v>
      </c>
      <c r="C6419" s="17">
        <f>Électricité!P3504</f>
        <v>0</v>
      </c>
      <c r="D6419" s="17">
        <f>Électricité!S3504</f>
        <v>0</v>
      </c>
      <c r="E6419" s="24" t="str">
        <f t="shared" si="203"/>
        <v>05/26/2019 08:00:00 AM</v>
      </c>
      <c r="F6419" s="23" t="str">
        <f t="shared" si="204"/>
        <v>May</v>
      </c>
    </row>
    <row r="6420" spans="1:6" x14ac:dyDescent="0.4">
      <c r="A6420" s="19">
        <f>Électricité!N3505</f>
        <v>43611</v>
      </c>
      <c r="B6420" s="18">
        <f>Électricité!O3505</f>
        <v>0.375</v>
      </c>
      <c r="C6420" s="17">
        <f>Électricité!P3505</f>
        <v>0</v>
      </c>
      <c r="D6420" s="17">
        <f>Électricité!S3505</f>
        <v>0</v>
      </c>
      <c r="E6420" s="24" t="str">
        <f t="shared" si="203"/>
        <v>05/26/2019 09:00:00 AM</v>
      </c>
      <c r="F6420" s="23" t="str">
        <f t="shared" si="204"/>
        <v>May</v>
      </c>
    </row>
    <row r="6421" spans="1:6" x14ac:dyDescent="0.4">
      <c r="A6421" s="19">
        <f>Électricité!N3506</f>
        <v>43611</v>
      </c>
      <c r="B6421" s="18">
        <f>Électricité!O3506</f>
        <v>0.41666666666666669</v>
      </c>
      <c r="C6421" s="17">
        <f>Électricité!P3506</f>
        <v>0</v>
      </c>
      <c r="D6421" s="17">
        <f>Électricité!S3506</f>
        <v>0</v>
      </c>
      <c r="E6421" s="24" t="str">
        <f t="shared" si="203"/>
        <v>05/26/2019 10:00:00 AM</v>
      </c>
      <c r="F6421" s="23" t="str">
        <f t="shared" si="204"/>
        <v>May</v>
      </c>
    </row>
    <row r="6422" spans="1:6" x14ac:dyDescent="0.4">
      <c r="A6422" s="19">
        <f>Électricité!N3507</f>
        <v>43611</v>
      </c>
      <c r="B6422" s="18">
        <f>Électricité!O3507</f>
        <v>0.45833333333333337</v>
      </c>
      <c r="C6422" s="17">
        <f>Électricité!P3507</f>
        <v>0</v>
      </c>
      <c r="D6422" s="17">
        <f>Électricité!S3507</f>
        <v>0</v>
      </c>
      <c r="E6422" s="24" t="str">
        <f t="shared" si="203"/>
        <v>05/26/2019 11:00:00 AM</v>
      </c>
      <c r="F6422" s="23" t="str">
        <f t="shared" si="204"/>
        <v>May</v>
      </c>
    </row>
    <row r="6423" spans="1:6" x14ac:dyDescent="0.4">
      <c r="A6423" s="19">
        <f>Électricité!N3508</f>
        <v>43611</v>
      </c>
      <c r="B6423" s="18">
        <f>Électricité!O3508</f>
        <v>0.50000000000000011</v>
      </c>
      <c r="C6423" s="17">
        <f>Électricité!P3508</f>
        <v>0</v>
      </c>
      <c r="D6423" s="17">
        <f>Électricité!S3508</f>
        <v>0</v>
      </c>
      <c r="E6423" s="24" t="str">
        <f t="shared" si="203"/>
        <v>05/26/2019 12:00:00 PM</v>
      </c>
      <c r="F6423" s="23" t="str">
        <f t="shared" si="204"/>
        <v>May</v>
      </c>
    </row>
    <row r="6424" spans="1:6" x14ac:dyDescent="0.4">
      <c r="A6424" s="19">
        <f>Électricité!N3509</f>
        <v>43611</v>
      </c>
      <c r="B6424" s="18">
        <f>Électricité!O3509</f>
        <v>0.54166666666666674</v>
      </c>
      <c r="C6424" s="17">
        <f>Électricité!P3509</f>
        <v>0</v>
      </c>
      <c r="D6424" s="17">
        <f>Électricité!S3509</f>
        <v>0</v>
      </c>
      <c r="E6424" s="24" t="str">
        <f t="shared" si="203"/>
        <v>05/26/2019 01:00:00 PM</v>
      </c>
      <c r="F6424" s="23" t="str">
        <f t="shared" si="204"/>
        <v>May</v>
      </c>
    </row>
    <row r="6425" spans="1:6" x14ac:dyDescent="0.4">
      <c r="A6425" s="19">
        <f>Électricité!N3510</f>
        <v>43611</v>
      </c>
      <c r="B6425" s="18">
        <f>Électricité!O3510</f>
        <v>0.58333333333333337</v>
      </c>
      <c r="C6425" s="17">
        <f>Électricité!P3510</f>
        <v>0</v>
      </c>
      <c r="D6425" s="17">
        <f>Électricité!S3510</f>
        <v>0</v>
      </c>
      <c r="E6425" s="24" t="str">
        <f t="shared" si="203"/>
        <v>05/26/2019 02:00:00 PM</v>
      </c>
      <c r="F6425" s="23" t="str">
        <f t="shared" si="204"/>
        <v>May</v>
      </c>
    </row>
    <row r="6426" spans="1:6" x14ac:dyDescent="0.4">
      <c r="A6426" s="19">
        <f>Électricité!N3511</f>
        <v>43611</v>
      </c>
      <c r="B6426" s="18">
        <f>Électricité!O3511</f>
        <v>0.62500000000000011</v>
      </c>
      <c r="C6426" s="17">
        <f>Électricité!P3511</f>
        <v>0</v>
      </c>
      <c r="D6426" s="17">
        <f>Électricité!S3511</f>
        <v>0</v>
      </c>
      <c r="E6426" s="24" t="str">
        <f t="shared" si="203"/>
        <v>05/26/2019 03:00:00 PM</v>
      </c>
      <c r="F6426" s="23" t="str">
        <f t="shared" si="204"/>
        <v>May</v>
      </c>
    </row>
    <row r="6427" spans="1:6" x14ac:dyDescent="0.4">
      <c r="A6427" s="19">
        <f>Électricité!N3512</f>
        <v>43611</v>
      </c>
      <c r="B6427" s="18">
        <f>Électricité!O3512</f>
        <v>0.66666666666666674</v>
      </c>
      <c r="C6427" s="17">
        <f>Électricité!P3512</f>
        <v>0</v>
      </c>
      <c r="D6427" s="17">
        <f>Électricité!S3512</f>
        <v>0</v>
      </c>
      <c r="E6427" s="24" t="str">
        <f t="shared" si="203"/>
        <v>05/26/2019 04:00:00 PM</v>
      </c>
      <c r="F6427" s="23" t="str">
        <f t="shared" si="204"/>
        <v>May</v>
      </c>
    </row>
    <row r="6428" spans="1:6" x14ac:dyDescent="0.4">
      <c r="A6428" s="19">
        <f>Électricité!N3513</f>
        <v>43611</v>
      </c>
      <c r="B6428" s="18">
        <f>Électricité!O3513</f>
        <v>0.70833333333333337</v>
      </c>
      <c r="C6428" s="17">
        <f>Électricité!P3513</f>
        <v>0</v>
      </c>
      <c r="D6428" s="17">
        <f>Électricité!S3513</f>
        <v>0</v>
      </c>
      <c r="E6428" s="24" t="str">
        <f t="shared" si="203"/>
        <v>05/26/2019 05:00:00 PM</v>
      </c>
      <c r="F6428" s="23" t="str">
        <f t="shared" si="204"/>
        <v>May</v>
      </c>
    </row>
    <row r="6429" spans="1:6" x14ac:dyDescent="0.4">
      <c r="A6429" s="19">
        <f>Électricité!N3514</f>
        <v>43611</v>
      </c>
      <c r="B6429" s="18">
        <f>Électricité!O3514</f>
        <v>0.75000000000000011</v>
      </c>
      <c r="C6429" s="17">
        <f>Électricité!P3514</f>
        <v>0</v>
      </c>
      <c r="D6429" s="17">
        <f>Électricité!S3514</f>
        <v>0</v>
      </c>
      <c r="E6429" s="24" t="str">
        <f t="shared" si="203"/>
        <v>05/26/2019 06:00:00 PM</v>
      </c>
      <c r="F6429" s="23" t="str">
        <f t="shared" si="204"/>
        <v>May</v>
      </c>
    </row>
    <row r="6430" spans="1:6" x14ac:dyDescent="0.4">
      <c r="A6430" s="19">
        <f>Électricité!N3515</f>
        <v>43611</v>
      </c>
      <c r="B6430" s="18">
        <f>Électricité!O3515</f>
        <v>0.79166666666666674</v>
      </c>
      <c r="C6430" s="17">
        <f>Électricité!P3515</f>
        <v>0</v>
      </c>
      <c r="D6430" s="17">
        <f>Électricité!S3515</f>
        <v>0</v>
      </c>
      <c r="E6430" s="24" t="str">
        <f t="shared" si="203"/>
        <v>05/26/2019 07:00:00 PM</v>
      </c>
      <c r="F6430" s="23" t="str">
        <f t="shared" si="204"/>
        <v>May</v>
      </c>
    </row>
    <row r="6431" spans="1:6" x14ac:dyDescent="0.4">
      <c r="A6431" s="19">
        <f>Électricité!N3516</f>
        <v>43611</v>
      </c>
      <c r="B6431" s="18">
        <f>Électricité!O3516</f>
        <v>0.83333333333333337</v>
      </c>
      <c r="C6431" s="17">
        <f>Électricité!P3516</f>
        <v>0</v>
      </c>
      <c r="D6431" s="17">
        <f>Électricité!S3516</f>
        <v>0</v>
      </c>
      <c r="E6431" s="24" t="str">
        <f t="shared" si="203"/>
        <v>05/26/2019 08:00:00 PM</v>
      </c>
      <c r="F6431" s="23" t="str">
        <f t="shared" si="204"/>
        <v>May</v>
      </c>
    </row>
    <row r="6432" spans="1:6" x14ac:dyDescent="0.4">
      <c r="A6432" s="19">
        <f>Électricité!N3517</f>
        <v>43611</v>
      </c>
      <c r="B6432" s="18">
        <f>Électricité!O3517</f>
        <v>0.87500000000000011</v>
      </c>
      <c r="C6432" s="17">
        <f>Électricité!P3517</f>
        <v>0</v>
      </c>
      <c r="D6432" s="17">
        <f>Électricité!S3517</f>
        <v>0</v>
      </c>
      <c r="E6432" s="24" t="str">
        <f t="shared" si="203"/>
        <v>05/26/2019 09:00:00 PM</v>
      </c>
      <c r="F6432" s="23" t="str">
        <f t="shared" si="204"/>
        <v>May</v>
      </c>
    </row>
    <row r="6433" spans="1:6" x14ac:dyDescent="0.4">
      <c r="A6433" s="19">
        <f>Électricité!N3518</f>
        <v>43611</v>
      </c>
      <c r="B6433" s="18">
        <f>Électricité!O3518</f>
        <v>0.91666666666666674</v>
      </c>
      <c r="C6433" s="17">
        <f>Électricité!P3518</f>
        <v>0</v>
      </c>
      <c r="D6433" s="17">
        <f>Électricité!S3518</f>
        <v>0</v>
      </c>
      <c r="E6433" s="24" t="str">
        <f t="shared" si="203"/>
        <v>05/26/2019 10:00:00 PM</v>
      </c>
      <c r="F6433" s="23" t="str">
        <f t="shared" si="204"/>
        <v>May</v>
      </c>
    </row>
    <row r="6434" spans="1:6" x14ac:dyDescent="0.4">
      <c r="A6434" s="19">
        <f>Électricité!N3519</f>
        <v>43611</v>
      </c>
      <c r="B6434" s="18">
        <f>Électricité!O3519</f>
        <v>0.95833333333333337</v>
      </c>
      <c r="C6434" s="17">
        <f>Électricité!P3519</f>
        <v>0</v>
      </c>
      <c r="D6434" s="17">
        <f>Électricité!S3519</f>
        <v>0</v>
      </c>
      <c r="E6434" s="24" t="str">
        <f t="shared" si="203"/>
        <v>05/26/2019 11:00:00 PM</v>
      </c>
      <c r="F6434" s="23" t="str">
        <f t="shared" si="204"/>
        <v>May</v>
      </c>
    </row>
    <row r="6435" spans="1:6" x14ac:dyDescent="0.4">
      <c r="A6435" s="19">
        <f>Électricité!N3520</f>
        <v>43612</v>
      </c>
      <c r="B6435" s="18">
        <f>Électricité!O3520</f>
        <v>3.1225022567582528E-17</v>
      </c>
      <c r="C6435" s="17">
        <f>Électricité!P3520</f>
        <v>0</v>
      </c>
      <c r="D6435" s="17">
        <f>Électricité!S3520</f>
        <v>0</v>
      </c>
      <c r="E6435" s="24" t="str">
        <f t="shared" si="203"/>
        <v>05/27/2019 12:00:00 AM</v>
      </c>
      <c r="F6435" s="23" t="str">
        <f t="shared" si="204"/>
        <v>May</v>
      </c>
    </row>
    <row r="6436" spans="1:6" x14ac:dyDescent="0.4">
      <c r="A6436" s="19">
        <f>Électricité!N3521</f>
        <v>43612</v>
      </c>
      <c r="B6436" s="18">
        <f>Électricité!O3521</f>
        <v>4.1666666666666699E-2</v>
      </c>
      <c r="C6436" s="17">
        <f>Électricité!P3521</f>
        <v>0</v>
      </c>
      <c r="D6436" s="17">
        <f>Électricité!S3521</f>
        <v>0</v>
      </c>
      <c r="E6436" s="24" t="str">
        <f t="shared" ref="E6436:E6499" si="205">CONCATENATE(TEXT(A6436,"mm/dd/yyyy")," ",TEXT(B6436,"hh:mm:ss AM/PM"))</f>
        <v>05/27/2019 01:00:00 AM</v>
      </c>
      <c r="F6436" s="23" t="str">
        <f t="shared" si="204"/>
        <v>May</v>
      </c>
    </row>
    <row r="6437" spans="1:6" x14ac:dyDescent="0.4">
      <c r="A6437" s="19">
        <f>Électricité!N3522</f>
        <v>43612</v>
      </c>
      <c r="B6437" s="18">
        <f>Électricité!O3522</f>
        <v>8.333333333333337E-2</v>
      </c>
      <c r="C6437" s="17">
        <f>Électricité!P3522</f>
        <v>0</v>
      </c>
      <c r="D6437" s="17">
        <f>Électricité!S3522</f>
        <v>0</v>
      </c>
      <c r="E6437" s="24" t="str">
        <f t="shared" si="205"/>
        <v>05/27/2019 02:00:00 AM</v>
      </c>
      <c r="F6437" s="23" t="str">
        <f t="shared" si="204"/>
        <v>May</v>
      </c>
    </row>
    <row r="6438" spans="1:6" x14ac:dyDescent="0.4">
      <c r="A6438" s="19">
        <f>Électricité!N3523</f>
        <v>43612</v>
      </c>
      <c r="B6438" s="18">
        <f>Électricité!O3523</f>
        <v>0.12500000000000006</v>
      </c>
      <c r="C6438" s="17">
        <f>Électricité!P3523</f>
        <v>0</v>
      </c>
      <c r="D6438" s="17">
        <f>Électricité!S3523</f>
        <v>0</v>
      </c>
      <c r="E6438" s="24" t="str">
        <f t="shared" si="205"/>
        <v>05/27/2019 03:00:00 AM</v>
      </c>
      <c r="F6438" s="23" t="str">
        <f t="shared" si="204"/>
        <v>May</v>
      </c>
    </row>
    <row r="6439" spans="1:6" x14ac:dyDescent="0.4">
      <c r="A6439" s="19">
        <f>Électricité!N3524</f>
        <v>43612</v>
      </c>
      <c r="B6439" s="18">
        <f>Électricité!O3524</f>
        <v>0.16666666666666669</v>
      </c>
      <c r="C6439" s="17">
        <f>Électricité!P3524</f>
        <v>0</v>
      </c>
      <c r="D6439" s="17">
        <f>Électricité!S3524</f>
        <v>0</v>
      </c>
      <c r="E6439" s="24" t="str">
        <f t="shared" si="205"/>
        <v>05/27/2019 04:00:00 AM</v>
      </c>
      <c r="F6439" s="23" t="str">
        <f t="shared" si="204"/>
        <v>May</v>
      </c>
    </row>
    <row r="6440" spans="1:6" x14ac:dyDescent="0.4">
      <c r="A6440" s="19">
        <f>Électricité!N3525</f>
        <v>43612</v>
      </c>
      <c r="B6440" s="18">
        <f>Électricité!O3525</f>
        <v>0.20833333333333337</v>
      </c>
      <c r="C6440" s="17">
        <f>Électricité!P3525</f>
        <v>0</v>
      </c>
      <c r="D6440" s="17">
        <f>Électricité!S3525</f>
        <v>0</v>
      </c>
      <c r="E6440" s="24" t="str">
        <f t="shared" si="205"/>
        <v>05/27/2019 05:00:00 AM</v>
      </c>
      <c r="F6440" s="23" t="str">
        <f t="shared" si="204"/>
        <v>May</v>
      </c>
    </row>
    <row r="6441" spans="1:6" x14ac:dyDescent="0.4">
      <c r="A6441" s="19">
        <f>Électricité!N3526</f>
        <v>43612</v>
      </c>
      <c r="B6441" s="18">
        <f>Électricité!O3526</f>
        <v>0.25</v>
      </c>
      <c r="C6441" s="17">
        <f>Électricité!P3526</f>
        <v>0</v>
      </c>
      <c r="D6441" s="17">
        <f>Électricité!S3526</f>
        <v>0</v>
      </c>
      <c r="E6441" s="24" t="str">
        <f t="shared" si="205"/>
        <v>05/27/2019 06:00:00 AM</v>
      </c>
      <c r="F6441" s="23" t="str">
        <f t="shared" si="204"/>
        <v>May</v>
      </c>
    </row>
    <row r="6442" spans="1:6" x14ac:dyDescent="0.4">
      <c r="A6442" s="19">
        <f>Électricité!N3527</f>
        <v>43612</v>
      </c>
      <c r="B6442" s="18">
        <f>Électricité!O3527</f>
        <v>0.29166666666666669</v>
      </c>
      <c r="C6442" s="17">
        <f>Électricité!P3527</f>
        <v>0</v>
      </c>
      <c r="D6442" s="17">
        <f>Électricité!S3527</f>
        <v>0</v>
      </c>
      <c r="E6442" s="24" t="str">
        <f t="shared" si="205"/>
        <v>05/27/2019 07:00:00 AM</v>
      </c>
      <c r="F6442" s="23" t="str">
        <f t="shared" si="204"/>
        <v>May</v>
      </c>
    </row>
    <row r="6443" spans="1:6" x14ac:dyDescent="0.4">
      <c r="A6443" s="19">
        <f>Électricité!N3528</f>
        <v>43612</v>
      </c>
      <c r="B6443" s="18">
        <f>Électricité!O3528</f>
        <v>0.33333333333333337</v>
      </c>
      <c r="C6443" s="17">
        <f>Électricité!P3528</f>
        <v>0</v>
      </c>
      <c r="D6443" s="17">
        <f>Électricité!S3528</f>
        <v>0</v>
      </c>
      <c r="E6443" s="24" t="str">
        <f t="shared" si="205"/>
        <v>05/27/2019 08:00:00 AM</v>
      </c>
      <c r="F6443" s="23" t="str">
        <f t="shared" si="204"/>
        <v>May</v>
      </c>
    </row>
    <row r="6444" spans="1:6" x14ac:dyDescent="0.4">
      <c r="A6444" s="19">
        <f>Électricité!N3529</f>
        <v>43612</v>
      </c>
      <c r="B6444" s="18">
        <f>Électricité!O3529</f>
        <v>0.375</v>
      </c>
      <c r="C6444" s="17">
        <f>Électricité!P3529</f>
        <v>0</v>
      </c>
      <c r="D6444" s="17">
        <f>Électricité!S3529</f>
        <v>0</v>
      </c>
      <c r="E6444" s="24" t="str">
        <f t="shared" si="205"/>
        <v>05/27/2019 09:00:00 AM</v>
      </c>
      <c r="F6444" s="23" t="str">
        <f t="shared" si="204"/>
        <v>May</v>
      </c>
    </row>
    <row r="6445" spans="1:6" x14ac:dyDescent="0.4">
      <c r="A6445" s="19">
        <f>Électricité!N3530</f>
        <v>43612</v>
      </c>
      <c r="B6445" s="18">
        <f>Électricité!O3530</f>
        <v>0.41666666666666669</v>
      </c>
      <c r="C6445" s="17">
        <f>Électricité!P3530</f>
        <v>0</v>
      </c>
      <c r="D6445" s="17">
        <f>Électricité!S3530</f>
        <v>0</v>
      </c>
      <c r="E6445" s="24" t="str">
        <f t="shared" si="205"/>
        <v>05/27/2019 10:00:00 AM</v>
      </c>
      <c r="F6445" s="23" t="str">
        <f t="shared" si="204"/>
        <v>May</v>
      </c>
    </row>
    <row r="6446" spans="1:6" x14ac:dyDescent="0.4">
      <c r="A6446" s="19">
        <f>Électricité!N3531</f>
        <v>43612</v>
      </c>
      <c r="B6446" s="18">
        <f>Électricité!O3531</f>
        <v>0.45833333333333337</v>
      </c>
      <c r="C6446" s="17">
        <f>Électricité!P3531</f>
        <v>0</v>
      </c>
      <c r="D6446" s="17">
        <f>Électricité!S3531</f>
        <v>0</v>
      </c>
      <c r="E6446" s="24" t="str">
        <f t="shared" si="205"/>
        <v>05/27/2019 11:00:00 AM</v>
      </c>
      <c r="F6446" s="23" t="str">
        <f t="shared" si="204"/>
        <v>May</v>
      </c>
    </row>
    <row r="6447" spans="1:6" x14ac:dyDescent="0.4">
      <c r="A6447" s="19">
        <f>Électricité!N3532</f>
        <v>43612</v>
      </c>
      <c r="B6447" s="18">
        <f>Électricité!O3532</f>
        <v>0.50000000000000011</v>
      </c>
      <c r="C6447" s="17">
        <f>Électricité!P3532</f>
        <v>0</v>
      </c>
      <c r="D6447" s="17">
        <f>Électricité!S3532</f>
        <v>0</v>
      </c>
      <c r="E6447" s="24" t="str">
        <f t="shared" si="205"/>
        <v>05/27/2019 12:00:00 PM</v>
      </c>
      <c r="F6447" s="23" t="str">
        <f t="shared" si="204"/>
        <v>May</v>
      </c>
    </row>
    <row r="6448" spans="1:6" x14ac:dyDescent="0.4">
      <c r="A6448" s="19">
        <f>Électricité!N3533</f>
        <v>43612</v>
      </c>
      <c r="B6448" s="18">
        <f>Électricité!O3533</f>
        <v>0.54166666666666674</v>
      </c>
      <c r="C6448" s="17">
        <f>Électricité!P3533</f>
        <v>0</v>
      </c>
      <c r="D6448" s="17">
        <f>Électricité!S3533</f>
        <v>0</v>
      </c>
      <c r="E6448" s="24" t="str">
        <f t="shared" si="205"/>
        <v>05/27/2019 01:00:00 PM</v>
      </c>
      <c r="F6448" s="23" t="str">
        <f t="shared" si="204"/>
        <v>May</v>
      </c>
    </row>
    <row r="6449" spans="1:6" x14ac:dyDescent="0.4">
      <c r="A6449" s="19">
        <f>Électricité!N3534</f>
        <v>43612</v>
      </c>
      <c r="B6449" s="18">
        <f>Électricité!O3534</f>
        <v>0.58333333333333337</v>
      </c>
      <c r="C6449" s="17">
        <f>Électricité!P3534</f>
        <v>0</v>
      </c>
      <c r="D6449" s="17">
        <f>Électricité!S3534</f>
        <v>0</v>
      </c>
      <c r="E6449" s="24" t="str">
        <f t="shared" si="205"/>
        <v>05/27/2019 02:00:00 PM</v>
      </c>
      <c r="F6449" s="23" t="str">
        <f t="shared" si="204"/>
        <v>May</v>
      </c>
    </row>
    <row r="6450" spans="1:6" x14ac:dyDescent="0.4">
      <c r="A6450" s="19">
        <f>Électricité!N3535</f>
        <v>43612</v>
      </c>
      <c r="B6450" s="18">
        <f>Électricité!O3535</f>
        <v>0.62500000000000011</v>
      </c>
      <c r="C6450" s="17">
        <f>Électricité!P3535</f>
        <v>0</v>
      </c>
      <c r="D6450" s="17">
        <f>Électricité!S3535</f>
        <v>0</v>
      </c>
      <c r="E6450" s="24" t="str">
        <f t="shared" si="205"/>
        <v>05/27/2019 03:00:00 PM</v>
      </c>
      <c r="F6450" s="23" t="str">
        <f t="shared" si="204"/>
        <v>May</v>
      </c>
    </row>
    <row r="6451" spans="1:6" x14ac:dyDescent="0.4">
      <c r="A6451" s="19">
        <f>Électricité!N3536</f>
        <v>43612</v>
      </c>
      <c r="B6451" s="18">
        <f>Électricité!O3536</f>
        <v>0.66666666666666674</v>
      </c>
      <c r="C6451" s="17">
        <f>Électricité!P3536</f>
        <v>0</v>
      </c>
      <c r="D6451" s="17">
        <f>Électricité!S3536</f>
        <v>0</v>
      </c>
      <c r="E6451" s="24" t="str">
        <f t="shared" si="205"/>
        <v>05/27/2019 04:00:00 PM</v>
      </c>
      <c r="F6451" s="23" t="str">
        <f t="shared" si="204"/>
        <v>May</v>
      </c>
    </row>
    <row r="6452" spans="1:6" x14ac:dyDescent="0.4">
      <c r="A6452" s="19">
        <f>Électricité!N3537</f>
        <v>43612</v>
      </c>
      <c r="B6452" s="18">
        <f>Électricité!O3537</f>
        <v>0.70833333333333337</v>
      </c>
      <c r="C6452" s="17">
        <f>Électricité!P3537</f>
        <v>0</v>
      </c>
      <c r="D6452" s="17">
        <f>Électricité!S3537</f>
        <v>0</v>
      </c>
      <c r="E6452" s="24" t="str">
        <f t="shared" si="205"/>
        <v>05/27/2019 05:00:00 PM</v>
      </c>
      <c r="F6452" s="23" t="str">
        <f t="shared" si="204"/>
        <v>May</v>
      </c>
    </row>
    <row r="6453" spans="1:6" x14ac:dyDescent="0.4">
      <c r="A6453" s="19">
        <f>Électricité!N3538</f>
        <v>43612</v>
      </c>
      <c r="B6453" s="18">
        <f>Électricité!O3538</f>
        <v>0.75000000000000011</v>
      </c>
      <c r="C6453" s="17">
        <f>Électricité!P3538</f>
        <v>0</v>
      </c>
      <c r="D6453" s="17">
        <f>Électricité!S3538</f>
        <v>0</v>
      </c>
      <c r="E6453" s="24" t="str">
        <f t="shared" si="205"/>
        <v>05/27/2019 06:00:00 PM</v>
      </c>
      <c r="F6453" s="23" t="str">
        <f t="shared" si="204"/>
        <v>May</v>
      </c>
    </row>
    <row r="6454" spans="1:6" x14ac:dyDescent="0.4">
      <c r="A6454" s="19">
        <f>Électricité!N3539</f>
        <v>43612</v>
      </c>
      <c r="B6454" s="18">
        <f>Électricité!O3539</f>
        <v>0.79166666666666674</v>
      </c>
      <c r="C6454" s="17">
        <f>Électricité!P3539</f>
        <v>0</v>
      </c>
      <c r="D6454" s="17">
        <f>Électricité!S3539</f>
        <v>0</v>
      </c>
      <c r="E6454" s="24" t="str">
        <f t="shared" si="205"/>
        <v>05/27/2019 07:00:00 PM</v>
      </c>
      <c r="F6454" s="23" t="str">
        <f t="shared" si="204"/>
        <v>May</v>
      </c>
    </row>
    <row r="6455" spans="1:6" x14ac:dyDescent="0.4">
      <c r="A6455" s="19">
        <f>Électricité!N3540</f>
        <v>43612</v>
      </c>
      <c r="B6455" s="18">
        <f>Électricité!O3540</f>
        <v>0.83333333333333337</v>
      </c>
      <c r="C6455" s="17">
        <f>Électricité!P3540</f>
        <v>0</v>
      </c>
      <c r="D6455" s="17">
        <f>Électricité!S3540</f>
        <v>0</v>
      </c>
      <c r="E6455" s="24" t="str">
        <f t="shared" si="205"/>
        <v>05/27/2019 08:00:00 PM</v>
      </c>
      <c r="F6455" s="23" t="str">
        <f t="shared" si="204"/>
        <v>May</v>
      </c>
    </row>
    <row r="6456" spans="1:6" x14ac:dyDescent="0.4">
      <c r="A6456" s="19">
        <f>Électricité!N3541</f>
        <v>43612</v>
      </c>
      <c r="B6456" s="18">
        <f>Électricité!O3541</f>
        <v>0.87500000000000011</v>
      </c>
      <c r="C6456" s="17">
        <f>Électricité!P3541</f>
        <v>0</v>
      </c>
      <c r="D6456" s="17">
        <f>Électricité!S3541</f>
        <v>0</v>
      </c>
      <c r="E6456" s="24" t="str">
        <f t="shared" si="205"/>
        <v>05/27/2019 09:00:00 PM</v>
      </c>
      <c r="F6456" s="23" t="str">
        <f t="shared" si="204"/>
        <v>May</v>
      </c>
    </row>
    <row r="6457" spans="1:6" x14ac:dyDescent="0.4">
      <c r="A6457" s="19">
        <f>Électricité!N3542</f>
        <v>43612</v>
      </c>
      <c r="B6457" s="18">
        <f>Électricité!O3542</f>
        <v>0.91666666666666674</v>
      </c>
      <c r="C6457" s="17">
        <f>Électricité!P3542</f>
        <v>0</v>
      </c>
      <c r="D6457" s="17">
        <f>Électricité!S3542</f>
        <v>0</v>
      </c>
      <c r="E6457" s="24" t="str">
        <f t="shared" si="205"/>
        <v>05/27/2019 10:00:00 PM</v>
      </c>
      <c r="F6457" s="23" t="str">
        <f t="shared" si="204"/>
        <v>May</v>
      </c>
    </row>
    <row r="6458" spans="1:6" x14ac:dyDescent="0.4">
      <c r="A6458" s="19">
        <f>Électricité!N3543</f>
        <v>43612</v>
      </c>
      <c r="B6458" s="18">
        <f>Électricité!O3543</f>
        <v>0.95833333333333337</v>
      </c>
      <c r="C6458" s="17">
        <f>Électricité!P3543</f>
        <v>0</v>
      </c>
      <c r="D6458" s="17">
        <f>Électricité!S3543</f>
        <v>0</v>
      </c>
      <c r="E6458" s="24" t="str">
        <f t="shared" si="205"/>
        <v>05/27/2019 11:00:00 PM</v>
      </c>
      <c r="F6458" s="23" t="str">
        <f t="shared" si="204"/>
        <v>May</v>
      </c>
    </row>
    <row r="6459" spans="1:6" x14ac:dyDescent="0.4">
      <c r="A6459" s="19">
        <f>Électricité!N3544</f>
        <v>43613</v>
      </c>
      <c r="B6459" s="18">
        <f>Électricité!O3544</f>
        <v>3.1225022567582528E-17</v>
      </c>
      <c r="C6459" s="17">
        <f>Électricité!P3544</f>
        <v>0</v>
      </c>
      <c r="D6459" s="17">
        <f>Électricité!S3544</f>
        <v>0</v>
      </c>
      <c r="E6459" s="24" t="str">
        <f t="shared" si="205"/>
        <v>05/28/2019 12:00:00 AM</v>
      </c>
      <c r="F6459" s="23" t="str">
        <f t="shared" si="204"/>
        <v>May</v>
      </c>
    </row>
    <row r="6460" spans="1:6" x14ac:dyDescent="0.4">
      <c r="A6460" s="19">
        <f>Électricité!N3545</f>
        <v>43613</v>
      </c>
      <c r="B6460" s="18">
        <f>Électricité!O3545</f>
        <v>4.1666666666666699E-2</v>
      </c>
      <c r="C6460" s="17">
        <f>Électricité!P3545</f>
        <v>0</v>
      </c>
      <c r="D6460" s="17">
        <f>Électricité!S3545</f>
        <v>0</v>
      </c>
      <c r="E6460" s="24" t="str">
        <f t="shared" si="205"/>
        <v>05/28/2019 01:00:00 AM</v>
      </c>
      <c r="F6460" s="23" t="str">
        <f t="shared" si="204"/>
        <v>May</v>
      </c>
    </row>
    <row r="6461" spans="1:6" x14ac:dyDescent="0.4">
      <c r="A6461" s="19">
        <f>Électricité!N3546</f>
        <v>43613</v>
      </c>
      <c r="B6461" s="18">
        <f>Électricité!O3546</f>
        <v>8.333333333333337E-2</v>
      </c>
      <c r="C6461" s="17">
        <f>Électricité!P3546</f>
        <v>0</v>
      </c>
      <c r="D6461" s="17">
        <f>Électricité!S3546</f>
        <v>0</v>
      </c>
      <c r="E6461" s="24" t="str">
        <f t="shared" si="205"/>
        <v>05/28/2019 02:00:00 AM</v>
      </c>
      <c r="F6461" s="23" t="str">
        <f t="shared" si="204"/>
        <v>May</v>
      </c>
    </row>
    <row r="6462" spans="1:6" x14ac:dyDescent="0.4">
      <c r="A6462" s="19">
        <f>Électricité!N3547</f>
        <v>43613</v>
      </c>
      <c r="B6462" s="18">
        <f>Électricité!O3547</f>
        <v>0.12500000000000006</v>
      </c>
      <c r="C6462" s="17">
        <f>Électricité!P3547</f>
        <v>0</v>
      </c>
      <c r="D6462" s="17">
        <f>Électricité!S3547</f>
        <v>0</v>
      </c>
      <c r="E6462" s="24" t="str">
        <f t="shared" si="205"/>
        <v>05/28/2019 03:00:00 AM</v>
      </c>
      <c r="F6462" s="23" t="str">
        <f t="shared" si="204"/>
        <v>May</v>
      </c>
    </row>
    <row r="6463" spans="1:6" x14ac:dyDescent="0.4">
      <c r="A6463" s="19">
        <f>Électricité!N3548</f>
        <v>43613</v>
      </c>
      <c r="B6463" s="18">
        <f>Électricité!O3548</f>
        <v>0.16666666666666669</v>
      </c>
      <c r="C6463" s="17">
        <f>Électricité!P3548</f>
        <v>0</v>
      </c>
      <c r="D6463" s="17">
        <f>Électricité!S3548</f>
        <v>0</v>
      </c>
      <c r="E6463" s="24" t="str">
        <f t="shared" si="205"/>
        <v>05/28/2019 04:00:00 AM</v>
      </c>
      <c r="F6463" s="23" t="str">
        <f t="shared" si="204"/>
        <v>May</v>
      </c>
    </row>
    <row r="6464" spans="1:6" x14ac:dyDescent="0.4">
      <c r="A6464" s="19">
        <f>Électricité!N3549</f>
        <v>43613</v>
      </c>
      <c r="B6464" s="18">
        <f>Électricité!O3549</f>
        <v>0.20833333333333337</v>
      </c>
      <c r="C6464" s="17">
        <f>Électricité!P3549</f>
        <v>0</v>
      </c>
      <c r="D6464" s="17">
        <f>Électricité!S3549</f>
        <v>0</v>
      </c>
      <c r="E6464" s="24" t="str">
        <f t="shared" si="205"/>
        <v>05/28/2019 05:00:00 AM</v>
      </c>
      <c r="F6464" s="23" t="str">
        <f t="shared" si="204"/>
        <v>May</v>
      </c>
    </row>
    <row r="6465" spans="1:6" x14ac:dyDescent="0.4">
      <c r="A6465" s="19">
        <f>Électricité!N3550</f>
        <v>43613</v>
      </c>
      <c r="B6465" s="18">
        <f>Électricité!O3550</f>
        <v>0.25</v>
      </c>
      <c r="C6465" s="17">
        <f>Électricité!P3550</f>
        <v>0</v>
      </c>
      <c r="D6465" s="17">
        <f>Électricité!S3550</f>
        <v>0</v>
      </c>
      <c r="E6465" s="24" t="str">
        <f t="shared" si="205"/>
        <v>05/28/2019 06:00:00 AM</v>
      </c>
      <c r="F6465" s="23" t="str">
        <f t="shared" si="204"/>
        <v>May</v>
      </c>
    </row>
    <row r="6466" spans="1:6" x14ac:dyDescent="0.4">
      <c r="A6466" s="19">
        <f>Électricité!N3551</f>
        <v>43613</v>
      </c>
      <c r="B6466" s="18">
        <f>Électricité!O3551</f>
        <v>0.29166666666666669</v>
      </c>
      <c r="C6466" s="17">
        <f>Électricité!P3551</f>
        <v>0</v>
      </c>
      <c r="D6466" s="17">
        <f>Électricité!S3551</f>
        <v>0</v>
      </c>
      <c r="E6466" s="24" t="str">
        <f t="shared" si="205"/>
        <v>05/28/2019 07:00:00 AM</v>
      </c>
      <c r="F6466" s="23" t="str">
        <f t="shared" si="204"/>
        <v>May</v>
      </c>
    </row>
    <row r="6467" spans="1:6" x14ac:dyDescent="0.4">
      <c r="A6467" s="19">
        <f>Électricité!N3552</f>
        <v>43613</v>
      </c>
      <c r="B6467" s="18">
        <f>Électricité!O3552</f>
        <v>0.33333333333333337</v>
      </c>
      <c r="C6467" s="17">
        <f>Électricité!P3552</f>
        <v>0</v>
      </c>
      <c r="D6467" s="17">
        <f>Électricité!S3552</f>
        <v>0</v>
      </c>
      <c r="E6467" s="24" t="str">
        <f t="shared" si="205"/>
        <v>05/28/2019 08:00:00 AM</v>
      </c>
      <c r="F6467" s="23" t="str">
        <f t="shared" ref="F6467:F6530" si="206">TEXT(A6467,"mmm")</f>
        <v>May</v>
      </c>
    </row>
    <row r="6468" spans="1:6" x14ac:dyDescent="0.4">
      <c r="A6468" s="19">
        <f>Électricité!N3553</f>
        <v>43613</v>
      </c>
      <c r="B6468" s="18">
        <f>Électricité!O3553</f>
        <v>0.375</v>
      </c>
      <c r="C6468" s="17">
        <f>Électricité!P3553</f>
        <v>0</v>
      </c>
      <c r="D6468" s="17">
        <f>Électricité!S3553</f>
        <v>0</v>
      </c>
      <c r="E6468" s="24" t="str">
        <f t="shared" si="205"/>
        <v>05/28/2019 09:00:00 AM</v>
      </c>
      <c r="F6468" s="23" t="str">
        <f t="shared" si="206"/>
        <v>May</v>
      </c>
    </row>
    <row r="6469" spans="1:6" x14ac:dyDescent="0.4">
      <c r="A6469" s="19">
        <f>Électricité!N3554</f>
        <v>43613</v>
      </c>
      <c r="B6469" s="18">
        <f>Électricité!O3554</f>
        <v>0.41666666666666669</v>
      </c>
      <c r="C6469" s="17">
        <f>Électricité!P3554</f>
        <v>0</v>
      </c>
      <c r="D6469" s="17">
        <f>Électricité!S3554</f>
        <v>0</v>
      </c>
      <c r="E6469" s="24" t="str">
        <f t="shared" si="205"/>
        <v>05/28/2019 10:00:00 AM</v>
      </c>
      <c r="F6469" s="23" t="str">
        <f t="shared" si="206"/>
        <v>May</v>
      </c>
    </row>
    <row r="6470" spans="1:6" x14ac:dyDescent="0.4">
      <c r="A6470" s="19">
        <f>Électricité!N3555</f>
        <v>43613</v>
      </c>
      <c r="B6470" s="18">
        <f>Électricité!O3555</f>
        <v>0.45833333333333337</v>
      </c>
      <c r="C6470" s="17">
        <f>Électricité!P3555</f>
        <v>0</v>
      </c>
      <c r="D6470" s="17">
        <f>Électricité!S3555</f>
        <v>0</v>
      </c>
      <c r="E6470" s="24" t="str">
        <f t="shared" si="205"/>
        <v>05/28/2019 11:00:00 AM</v>
      </c>
      <c r="F6470" s="23" t="str">
        <f t="shared" si="206"/>
        <v>May</v>
      </c>
    </row>
    <row r="6471" spans="1:6" x14ac:dyDescent="0.4">
      <c r="A6471" s="19">
        <f>Électricité!N3556</f>
        <v>43613</v>
      </c>
      <c r="B6471" s="18">
        <f>Électricité!O3556</f>
        <v>0.50000000000000011</v>
      </c>
      <c r="C6471" s="17">
        <f>Électricité!P3556</f>
        <v>0</v>
      </c>
      <c r="D6471" s="17">
        <f>Électricité!S3556</f>
        <v>0</v>
      </c>
      <c r="E6471" s="24" t="str">
        <f t="shared" si="205"/>
        <v>05/28/2019 12:00:00 PM</v>
      </c>
      <c r="F6471" s="23" t="str">
        <f t="shared" si="206"/>
        <v>May</v>
      </c>
    </row>
    <row r="6472" spans="1:6" x14ac:dyDescent="0.4">
      <c r="A6472" s="19">
        <f>Électricité!N3557</f>
        <v>43613</v>
      </c>
      <c r="B6472" s="18">
        <f>Électricité!O3557</f>
        <v>0.54166666666666674</v>
      </c>
      <c r="C6472" s="17">
        <f>Électricité!P3557</f>
        <v>0</v>
      </c>
      <c r="D6472" s="17">
        <f>Électricité!S3557</f>
        <v>0</v>
      </c>
      <c r="E6472" s="24" t="str">
        <f t="shared" si="205"/>
        <v>05/28/2019 01:00:00 PM</v>
      </c>
      <c r="F6472" s="23" t="str">
        <f t="shared" si="206"/>
        <v>May</v>
      </c>
    </row>
    <row r="6473" spans="1:6" x14ac:dyDescent="0.4">
      <c r="A6473" s="19">
        <f>Électricité!N3558</f>
        <v>43613</v>
      </c>
      <c r="B6473" s="18">
        <f>Électricité!O3558</f>
        <v>0.58333333333333337</v>
      </c>
      <c r="C6473" s="17">
        <f>Électricité!P3558</f>
        <v>0</v>
      </c>
      <c r="D6473" s="17">
        <f>Électricité!S3558</f>
        <v>0</v>
      </c>
      <c r="E6473" s="24" t="str">
        <f t="shared" si="205"/>
        <v>05/28/2019 02:00:00 PM</v>
      </c>
      <c r="F6473" s="23" t="str">
        <f t="shared" si="206"/>
        <v>May</v>
      </c>
    </row>
    <row r="6474" spans="1:6" x14ac:dyDescent="0.4">
      <c r="A6474" s="19">
        <f>Électricité!N3559</f>
        <v>43613</v>
      </c>
      <c r="B6474" s="18">
        <f>Électricité!O3559</f>
        <v>0.62500000000000011</v>
      </c>
      <c r="C6474" s="17">
        <f>Électricité!P3559</f>
        <v>0</v>
      </c>
      <c r="D6474" s="17">
        <f>Électricité!S3559</f>
        <v>0</v>
      </c>
      <c r="E6474" s="24" t="str">
        <f t="shared" si="205"/>
        <v>05/28/2019 03:00:00 PM</v>
      </c>
      <c r="F6474" s="23" t="str">
        <f t="shared" si="206"/>
        <v>May</v>
      </c>
    </row>
    <row r="6475" spans="1:6" x14ac:dyDescent="0.4">
      <c r="A6475" s="19">
        <f>Électricité!N3560</f>
        <v>43613</v>
      </c>
      <c r="B6475" s="18">
        <f>Électricité!O3560</f>
        <v>0.66666666666666674</v>
      </c>
      <c r="C6475" s="17">
        <f>Électricité!P3560</f>
        <v>0</v>
      </c>
      <c r="D6475" s="17">
        <f>Électricité!S3560</f>
        <v>0</v>
      </c>
      <c r="E6475" s="24" t="str">
        <f t="shared" si="205"/>
        <v>05/28/2019 04:00:00 PM</v>
      </c>
      <c r="F6475" s="23" t="str">
        <f t="shared" si="206"/>
        <v>May</v>
      </c>
    </row>
    <row r="6476" spans="1:6" x14ac:dyDescent="0.4">
      <c r="A6476" s="19">
        <f>Électricité!N3561</f>
        <v>43613</v>
      </c>
      <c r="B6476" s="18">
        <f>Électricité!O3561</f>
        <v>0.70833333333333337</v>
      </c>
      <c r="C6476" s="17">
        <f>Électricité!P3561</f>
        <v>0</v>
      </c>
      <c r="D6476" s="17">
        <f>Électricité!S3561</f>
        <v>0</v>
      </c>
      <c r="E6476" s="24" t="str">
        <f t="shared" si="205"/>
        <v>05/28/2019 05:00:00 PM</v>
      </c>
      <c r="F6476" s="23" t="str">
        <f t="shared" si="206"/>
        <v>May</v>
      </c>
    </row>
    <row r="6477" spans="1:6" x14ac:dyDescent="0.4">
      <c r="A6477" s="19">
        <f>Électricité!N3562</f>
        <v>43613</v>
      </c>
      <c r="B6477" s="18">
        <f>Électricité!O3562</f>
        <v>0.75000000000000011</v>
      </c>
      <c r="C6477" s="17">
        <f>Électricité!P3562</f>
        <v>0</v>
      </c>
      <c r="D6477" s="17">
        <f>Électricité!S3562</f>
        <v>0</v>
      </c>
      <c r="E6477" s="24" t="str">
        <f t="shared" si="205"/>
        <v>05/28/2019 06:00:00 PM</v>
      </c>
      <c r="F6477" s="23" t="str">
        <f t="shared" si="206"/>
        <v>May</v>
      </c>
    </row>
    <row r="6478" spans="1:6" x14ac:dyDescent="0.4">
      <c r="A6478" s="19">
        <f>Électricité!N3563</f>
        <v>43613</v>
      </c>
      <c r="B6478" s="18">
        <f>Électricité!O3563</f>
        <v>0.79166666666666674</v>
      </c>
      <c r="C6478" s="17">
        <f>Électricité!P3563</f>
        <v>0</v>
      </c>
      <c r="D6478" s="17">
        <f>Électricité!S3563</f>
        <v>0</v>
      </c>
      <c r="E6478" s="24" t="str">
        <f t="shared" si="205"/>
        <v>05/28/2019 07:00:00 PM</v>
      </c>
      <c r="F6478" s="23" t="str">
        <f t="shared" si="206"/>
        <v>May</v>
      </c>
    </row>
    <row r="6479" spans="1:6" x14ac:dyDescent="0.4">
      <c r="A6479" s="19">
        <f>Électricité!N3564</f>
        <v>43613</v>
      </c>
      <c r="B6479" s="18">
        <f>Électricité!O3564</f>
        <v>0.83333333333333337</v>
      </c>
      <c r="C6479" s="17">
        <f>Électricité!P3564</f>
        <v>0</v>
      </c>
      <c r="D6479" s="17">
        <f>Électricité!S3564</f>
        <v>0</v>
      </c>
      <c r="E6479" s="24" t="str">
        <f t="shared" si="205"/>
        <v>05/28/2019 08:00:00 PM</v>
      </c>
      <c r="F6479" s="23" t="str">
        <f t="shared" si="206"/>
        <v>May</v>
      </c>
    </row>
    <row r="6480" spans="1:6" x14ac:dyDescent="0.4">
      <c r="A6480" s="19">
        <f>Électricité!N3565</f>
        <v>43613</v>
      </c>
      <c r="B6480" s="18">
        <f>Électricité!O3565</f>
        <v>0.87500000000000011</v>
      </c>
      <c r="C6480" s="17">
        <f>Électricité!P3565</f>
        <v>0</v>
      </c>
      <c r="D6480" s="17">
        <f>Électricité!S3565</f>
        <v>0</v>
      </c>
      <c r="E6480" s="24" t="str">
        <f t="shared" si="205"/>
        <v>05/28/2019 09:00:00 PM</v>
      </c>
      <c r="F6480" s="23" t="str">
        <f t="shared" si="206"/>
        <v>May</v>
      </c>
    </row>
    <row r="6481" spans="1:6" x14ac:dyDescent="0.4">
      <c r="A6481" s="19">
        <f>Électricité!N3566</f>
        <v>43613</v>
      </c>
      <c r="B6481" s="18">
        <f>Électricité!O3566</f>
        <v>0.91666666666666674</v>
      </c>
      <c r="C6481" s="17">
        <f>Électricité!P3566</f>
        <v>0</v>
      </c>
      <c r="D6481" s="17">
        <f>Électricité!S3566</f>
        <v>0</v>
      </c>
      <c r="E6481" s="24" t="str">
        <f t="shared" si="205"/>
        <v>05/28/2019 10:00:00 PM</v>
      </c>
      <c r="F6481" s="23" t="str">
        <f t="shared" si="206"/>
        <v>May</v>
      </c>
    </row>
    <row r="6482" spans="1:6" x14ac:dyDescent="0.4">
      <c r="A6482" s="19">
        <f>Électricité!N3567</f>
        <v>43613</v>
      </c>
      <c r="B6482" s="18">
        <f>Électricité!O3567</f>
        <v>0.95833333333333337</v>
      </c>
      <c r="C6482" s="17">
        <f>Électricité!P3567</f>
        <v>0</v>
      </c>
      <c r="D6482" s="17">
        <f>Électricité!S3567</f>
        <v>0</v>
      </c>
      <c r="E6482" s="24" t="str">
        <f t="shared" si="205"/>
        <v>05/28/2019 11:00:00 PM</v>
      </c>
      <c r="F6482" s="23" t="str">
        <f t="shared" si="206"/>
        <v>May</v>
      </c>
    </row>
    <row r="6483" spans="1:6" x14ac:dyDescent="0.4">
      <c r="A6483" s="19">
        <f>Électricité!N3568</f>
        <v>43614</v>
      </c>
      <c r="B6483" s="18">
        <f>Électricité!O3568</f>
        <v>3.1225022567582528E-17</v>
      </c>
      <c r="C6483" s="17">
        <f>Électricité!P3568</f>
        <v>0</v>
      </c>
      <c r="D6483" s="17">
        <f>Électricité!S3568</f>
        <v>0</v>
      </c>
      <c r="E6483" s="24" t="str">
        <f t="shared" si="205"/>
        <v>05/29/2019 12:00:00 AM</v>
      </c>
      <c r="F6483" s="23" t="str">
        <f t="shared" si="206"/>
        <v>May</v>
      </c>
    </row>
    <row r="6484" spans="1:6" x14ac:dyDescent="0.4">
      <c r="A6484" s="19">
        <f>Électricité!N3569</f>
        <v>43614</v>
      </c>
      <c r="B6484" s="18">
        <f>Électricité!O3569</f>
        <v>4.1666666666666699E-2</v>
      </c>
      <c r="C6484" s="17">
        <f>Électricité!P3569</f>
        <v>0</v>
      </c>
      <c r="D6484" s="17">
        <f>Électricité!S3569</f>
        <v>0</v>
      </c>
      <c r="E6484" s="24" t="str">
        <f t="shared" si="205"/>
        <v>05/29/2019 01:00:00 AM</v>
      </c>
      <c r="F6484" s="23" t="str">
        <f t="shared" si="206"/>
        <v>May</v>
      </c>
    </row>
    <row r="6485" spans="1:6" x14ac:dyDescent="0.4">
      <c r="A6485" s="19">
        <f>Électricité!N3570</f>
        <v>43614</v>
      </c>
      <c r="B6485" s="18">
        <f>Électricité!O3570</f>
        <v>8.333333333333337E-2</v>
      </c>
      <c r="C6485" s="17">
        <f>Électricité!P3570</f>
        <v>0</v>
      </c>
      <c r="D6485" s="17">
        <f>Électricité!S3570</f>
        <v>0</v>
      </c>
      <c r="E6485" s="24" t="str">
        <f t="shared" si="205"/>
        <v>05/29/2019 02:00:00 AM</v>
      </c>
      <c r="F6485" s="23" t="str">
        <f t="shared" si="206"/>
        <v>May</v>
      </c>
    </row>
    <row r="6486" spans="1:6" x14ac:dyDescent="0.4">
      <c r="A6486" s="19">
        <f>Électricité!N3571</f>
        <v>43614</v>
      </c>
      <c r="B6486" s="18">
        <f>Électricité!O3571</f>
        <v>0.12500000000000006</v>
      </c>
      <c r="C6486" s="17">
        <f>Électricité!P3571</f>
        <v>0</v>
      </c>
      <c r="D6486" s="17">
        <f>Électricité!S3571</f>
        <v>0</v>
      </c>
      <c r="E6486" s="24" t="str">
        <f t="shared" si="205"/>
        <v>05/29/2019 03:00:00 AM</v>
      </c>
      <c r="F6486" s="23" t="str">
        <f t="shared" si="206"/>
        <v>May</v>
      </c>
    </row>
    <row r="6487" spans="1:6" x14ac:dyDescent="0.4">
      <c r="A6487" s="19">
        <f>Électricité!N3572</f>
        <v>43614</v>
      </c>
      <c r="B6487" s="18">
        <f>Électricité!O3572</f>
        <v>0.16666666666666669</v>
      </c>
      <c r="C6487" s="17">
        <f>Électricité!P3572</f>
        <v>0</v>
      </c>
      <c r="D6487" s="17">
        <f>Électricité!S3572</f>
        <v>0</v>
      </c>
      <c r="E6487" s="24" t="str">
        <f t="shared" si="205"/>
        <v>05/29/2019 04:00:00 AM</v>
      </c>
      <c r="F6487" s="23" t="str">
        <f t="shared" si="206"/>
        <v>May</v>
      </c>
    </row>
    <row r="6488" spans="1:6" x14ac:dyDescent="0.4">
      <c r="A6488" s="19">
        <f>Électricité!N3573</f>
        <v>43614</v>
      </c>
      <c r="B6488" s="18">
        <f>Électricité!O3573</f>
        <v>0.20833333333333337</v>
      </c>
      <c r="C6488" s="17">
        <f>Électricité!P3573</f>
        <v>0</v>
      </c>
      <c r="D6488" s="17">
        <f>Électricité!S3573</f>
        <v>0</v>
      </c>
      <c r="E6488" s="24" t="str">
        <f t="shared" si="205"/>
        <v>05/29/2019 05:00:00 AM</v>
      </c>
      <c r="F6488" s="23" t="str">
        <f t="shared" si="206"/>
        <v>May</v>
      </c>
    </row>
    <row r="6489" spans="1:6" x14ac:dyDescent="0.4">
      <c r="A6489" s="19">
        <f>Électricité!N3574</f>
        <v>43614</v>
      </c>
      <c r="B6489" s="18">
        <f>Électricité!O3574</f>
        <v>0.25</v>
      </c>
      <c r="C6489" s="17">
        <f>Électricité!P3574</f>
        <v>0</v>
      </c>
      <c r="D6489" s="17">
        <f>Électricité!S3574</f>
        <v>0</v>
      </c>
      <c r="E6489" s="24" t="str">
        <f t="shared" si="205"/>
        <v>05/29/2019 06:00:00 AM</v>
      </c>
      <c r="F6489" s="23" t="str">
        <f t="shared" si="206"/>
        <v>May</v>
      </c>
    </row>
    <row r="6490" spans="1:6" x14ac:dyDescent="0.4">
      <c r="A6490" s="19">
        <f>Électricité!N3575</f>
        <v>43614</v>
      </c>
      <c r="B6490" s="18">
        <f>Électricité!O3575</f>
        <v>0.29166666666666669</v>
      </c>
      <c r="C6490" s="17">
        <f>Électricité!P3575</f>
        <v>0</v>
      </c>
      <c r="D6490" s="17">
        <f>Électricité!S3575</f>
        <v>0</v>
      </c>
      <c r="E6490" s="24" t="str">
        <f t="shared" si="205"/>
        <v>05/29/2019 07:00:00 AM</v>
      </c>
      <c r="F6490" s="23" t="str">
        <f t="shared" si="206"/>
        <v>May</v>
      </c>
    </row>
    <row r="6491" spans="1:6" x14ac:dyDescent="0.4">
      <c r="A6491" s="19">
        <f>Électricité!N3576</f>
        <v>43614</v>
      </c>
      <c r="B6491" s="18">
        <f>Électricité!O3576</f>
        <v>0.33333333333333337</v>
      </c>
      <c r="C6491" s="17">
        <f>Électricité!P3576</f>
        <v>0</v>
      </c>
      <c r="D6491" s="17">
        <f>Électricité!S3576</f>
        <v>0</v>
      </c>
      <c r="E6491" s="24" t="str">
        <f t="shared" si="205"/>
        <v>05/29/2019 08:00:00 AM</v>
      </c>
      <c r="F6491" s="23" t="str">
        <f t="shared" si="206"/>
        <v>May</v>
      </c>
    </row>
    <row r="6492" spans="1:6" x14ac:dyDescent="0.4">
      <c r="A6492" s="19">
        <f>Électricité!N3577</f>
        <v>43614</v>
      </c>
      <c r="B6492" s="18">
        <f>Électricité!O3577</f>
        <v>0.375</v>
      </c>
      <c r="C6492" s="17">
        <f>Électricité!P3577</f>
        <v>0</v>
      </c>
      <c r="D6492" s="17">
        <f>Électricité!S3577</f>
        <v>0</v>
      </c>
      <c r="E6492" s="24" t="str">
        <f t="shared" si="205"/>
        <v>05/29/2019 09:00:00 AM</v>
      </c>
      <c r="F6492" s="23" t="str">
        <f t="shared" si="206"/>
        <v>May</v>
      </c>
    </row>
    <row r="6493" spans="1:6" x14ac:dyDescent="0.4">
      <c r="A6493" s="19">
        <f>Électricité!N3578</f>
        <v>43614</v>
      </c>
      <c r="B6493" s="18">
        <f>Électricité!O3578</f>
        <v>0.41666666666666669</v>
      </c>
      <c r="C6493" s="17">
        <f>Électricité!P3578</f>
        <v>0</v>
      </c>
      <c r="D6493" s="17">
        <f>Électricité!S3578</f>
        <v>0</v>
      </c>
      <c r="E6493" s="24" t="str">
        <f t="shared" si="205"/>
        <v>05/29/2019 10:00:00 AM</v>
      </c>
      <c r="F6493" s="23" t="str">
        <f t="shared" si="206"/>
        <v>May</v>
      </c>
    </row>
    <row r="6494" spans="1:6" x14ac:dyDescent="0.4">
      <c r="A6494" s="19">
        <f>Électricité!N3579</f>
        <v>43614</v>
      </c>
      <c r="B6494" s="18">
        <f>Électricité!O3579</f>
        <v>0.45833333333333337</v>
      </c>
      <c r="C6494" s="17">
        <f>Électricité!P3579</f>
        <v>0</v>
      </c>
      <c r="D6494" s="17">
        <f>Électricité!S3579</f>
        <v>0</v>
      </c>
      <c r="E6494" s="24" t="str">
        <f t="shared" si="205"/>
        <v>05/29/2019 11:00:00 AM</v>
      </c>
      <c r="F6494" s="23" t="str">
        <f t="shared" si="206"/>
        <v>May</v>
      </c>
    </row>
    <row r="6495" spans="1:6" x14ac:dyDescent="0.4">
      <c r="A6495" s="19">
        <f>Électricité!N3580</f>
        <v>43614</v>
      </c>
      <c r="B6495" s="18">
        <f>Électricité!O3580</f>
        <v>0.50000000000000011</v>
      </c>
      <c r="C6495" s="17">
        <f>Électricité!P3580</f>
        <v>0</v>
      </c>
      <c r="D6495" s="17">
        <f>Électricité!S3580</f>
        <v>0</v>
      </c>
      <c r="E6495" s="24" t="str">
        <f t="shared" si="205"/>
        <v>05/29/2019 12:00:00 PM</v>
      </c>
      <c r="F6495" s="23" t="str">
        <f t="shared" si="206"/>
        <v>May</v>
      </c>
    </row>
    <row r="6496" spans="1:6" x14ac:dyDescent="0.4">
      <c r="A6496" s="19">
        <f>Électricité!N3581</f>
        <v>43614</v>
      </c>
      <c r="B6496" s="18">
        <f>Électricité!O3581</f>
        <v>0.54166666666666674</v>
      </c>
      <c r="C6496" s="17">
        <f>Électricité!P3581</f>
        <v>0</v>
      </c>
      <c r="D6496" s="17">
        <f>Électricité!S3581</f>
        <v>0</v>
      </c>
      <c r="E6496" s="24" t="str">
        <f t="shared" si="205"/>
        <v>05/29/2019 01:00:00 PM</v>
      </c>
      <c r="F6496" s="23" t="str">
        <f t="shared" si="206"/>
        <v>May</v>
      </c>
    </row>
    <row r="6497" spans="1:6" x14ac:dyDescent="0.4">
      <c r="A6497" s="19">
        <f>Électricité!N3582</f>
        <v>43614</v>
      </c>
      <c r="B6497" s="18">
        <f>Électricité!O3582</f>
        <v>0.58333333333333337</v>
      </c>
      <c r="C6497" s="17">
        <f>Électricité!P3582</f>
        <v>0</v>
      </c>
      <c r="D6497" s="17">
        <f>Électricité!S3582</f>
        <v>0</v>
      </c>
      <c r="E6497" s="24" t="str">
        <f t="shared" si="205"/>
        <v>05/29/2019 02:00:00 PM</v>
      </c>
      <c r="F6497" s="23" t="str">
        <f t="shared" si="206"/>
        <v>May</v>
      </c>
    </row>
    <row r="6498" spans="1:6" x14ac:dyDescent="0.4">
      <c r="A6498" s="19">
        <f>Électricité!N3583</f>
        <v>43614</v>
      </c>
      <c r="B6498" s="18">
        <f>Électricité!O3583</f>
        <v>0.62500000000000011</v>
      </c>
      <c r="C6498" s="17">
        <f>Électricité!P3583</f>
        <v>0</v>
      </c>
      <c r="D6498" s="17">
        <f>Électricité!S3583</f>
        <v>0</v>
      </c>
      <c r="E6498" s="24" t="str">
        <f t="shared" si="205"/>
        <v>05/29/2019 03:00:00 PM</v>
      </c>
      <c r="F6498" s="23" t="str">
        <f t="shared" si="206"/>
        <v>May</v>
      </c>
    </row>
    <row r="6499" spans="1:6" x14ac:dyDescent="0.4">
      <c r="A6499" s="19">
        <f>Électricité!N3584</f>
        <v>43614</v>
      </c>
      <c r="B6499" s="18">
        <f>Électricité!O3584</f>
        <v>0.66666666666666674</v>
      </c>
      <c r="C6499" s="17">
        <f>Électricité!P3584</f>
        <v>0</v>
      </c>
      <c r="D6499" s="17">
        <f>Électricité!S3584</f>
        <v>0</v>
      </c>
      <c r="E6499" s="24" t="str">
        <f t="shared" si="205"/>
        <v>05/29/2019 04:00:00 PM</v>
      </c>
      <c r="F6499" s="23" t="str">
        <f t="shared" si="206"/>
        <v>May</v>
      </c>
    </row>
    <row r="6500" spans="1:6" x14ac:dyDescent="0.4">
      <c r="A6500" s="19">
        <f>Électricité!N3585</f>
        <v>43614</v>
      </c>
      <c r="B6500" s="18">
        <f>Électricité!O3585</f>
        <v>0.70833333333333337</v>
      </c>
      <c r="C6500" s="17">
        <f>Électricité!P3585</f>
        <v>0</v>
      </c>
      <c r="D6500" s="17">
        <f>Électricité!S3585</f>
        <v>0</v>
      </c>
      <c r="E6500" s="24" t="str">
        <f t="shared" ref="E6500:E6531" si="207">CONCATENATE(TEXT(A6500,"mm/dd/yyyy")," ",TEXT(B6500,"hh:mm:ss AM/PM"))</f>
        <v>05/29/2019 05:00:00 PM</v>
      </c>
      <c r="F6500" s="23" t="str">
        <f t="shared" si="206"/>
        <v>May</v>
      </c>
    </row>
    <row r="6501" spans="1:6" x14ac:dyDescent="0.4">
      <c r="A6501" s="19">
        <f>Électricité!N3586</f>
        <v>43614</v>
      </c>
      <c r="B6501" s="18">
        <f>Électricité!O3586</f>
        <v>0.75000000000000011</v>
      </c>
      <c r="C6501" s="17">
        <f>Électricité!P3586</f>
        <v>0</v>
      </c>
      <c r="D6501" s="17">
        <f>Électricité!S3586</f>
        <v>0</v>
      </c>
      <c r="E6501" s="24" t="str">
        <f t="shared" si="207"/>
        <v>05/29/2019 06:00:00 PM</v>
      </c>
      <c r="F6501" s="23" t="str">
        <f t="shared" si="206"/>
        <v>May</v>
      </c>
    </row>
    <row r="6502" spans="1:6" x14ac:dyDescent="0.4">
      <c r="A6502" s="19">
        <f>Électricité!N3587</f>
        <v>43614</v>
      </c>
      <c r="B6502" s="18">
        <f>Électricité!O3587</f>
        <v>0.79166666666666674</v>
      </c>
      <c r="C6502" s="17">
        <f>Électricité!P3587</f>
        <v>0</v>
      </c>
      <c r="D6502" s="17">
        <f>Électricité!S3587</f>
        <v>0</v>
      </c>
      <c r="E6502" s="24" t="str">
        <f t="shared" si="207"/>
        <v>05/29/2019 07:00:00 PM</v>
      </c>
      <c r="F6502" s="23" t="str">
        <f t="shared" si="206"/>
        <v>May</v>
      </c>
    </row>
    <row r="6503" spans="1:6" x14ac:dyDescent="0.4">
      <c r="A6503" s="19">
        <f>Électricité!N3588</f>
        <v>43614</v>
      </c>
      <c r="B6503" s="18">
        <f>Électricité!O3588</f>
        <v>0.83333333333333337</v>
      </c>
      <c r="C6503" s="17">
        <f>Électricité!P3588</f>
        <v>0</v>
      </c>
      <c r="D6503" s="17">
        <f>Électricité!S3588</f>
        <v>0</v>
      </c>
      <c r="E6503" s="24" t="str">
        <f t="shared" si="207"/>
        <v>05/29/2019 08:00:00 PM</v>
      </c>
      <c r="F6503" s="23" t="str">
        <f t="shared" si="206"/>
        <v>May</v>
      </c>
    </row>
    <row r="6504" spans="1:6" x14ac:dyDescent="0.4">
      <c r="A6504" s="19">
        <f>Électricité!N3589</f>
        <v>43614</v>
      </c>
      <c r="B6504" s="18">
        <f>Électricité!O3589</f>
        <v>0.87500000000000011</v>
      </c>
      <c r="C6504" s="17">
        <f>Électricité!P3589</f>
        <v>0</v>
      </c>
      <c r="D6504" s="17">
        <f>Électricité!S3589</f>
        <v>0</v>
      </c>
      <c r="E6504" s="24" t="str">
        <f t="shared" si="207"/>
        <v>05/29/2019 09:00:00 PM</v>
      </c>
      <c r="F6504" s="23" t="str">
        <f t="shared" si="206"/>
        <v>May</v>
      </c>
    </row>
    <row r="6505" spans="1:6" x14ac:dyDescent="0.4">
      <c r="A6505" s="19">
        <f>Électricité!N3590</f>
        <v>43614</v>
      </c>
      <c r="B6505" s="18">
        <f>Électricité!O3590</f>
        <v>0.91666666666666674</v>
      </c>
      <c r="C6505" s="17">
        <f>Électricité!P3590</f>
        <v>0</v>
      </c>
      <c r="D6505" s="17">
        <f>Électricité!S3590</f>
        <v>0</v>
      </c>
      <c r="E6505" s="24" t="str">
        <f t="shared" si="207"/>
        <v>05/29/2019 10:00:00 PM</v>
      </c>
      <c r="F6505" s="23" t="str">
        <f t="shared" si="206"/>
        <v>May</v>
      </c>
    </row>
    <row r="6506" spans="1:6" x14ac:dyDescent="0.4">
      <c r="A6506" s="19">
        <f>Électricité!N3591</f>
        <v>43614</v>
      </c>
      <c r="B6506" s="18">
        <f>Électricité!O3591</f>
        <v>0.95833333333333337</v>
      </c>
      <c r="C6506" s="17">
        <f>Électricité!P3591</f>
        <v>0</v>
      </c>
      <c r="D6506" s="17">
        <f>Électricité!S3591</f>
        <v>0</v>
      </c>
      <c r="E6506" s="24" t="str">
        <f t="shared" si="207"/>
        <v>05/29/2019 11:00:00 PM</v>
      </c>
      <c r="F6506" s="23" t="str">
        <f t="shared" si="206"/>
        <v>May</v>
      </c>
    </row>
    <row r="6507" spans="1:6" x14ac:dyDescent="0.4">
      <c r="A6507" s="19">
        <f>Électricité!N3592</f>
        <v>43615</v>
      </c>
      <c r="B6507" s="18">
        <f>Électricité!O3592</f>
        <v>3.1225022567582528E-17</v>
      </c>
      <c r="C6507" s="17">
        <f>Électricité!P3592</f>
        <v>0</v>
      </c>
      <c r="D6507" s="17">
        <f>Électricité!S3592</f>
        <v>0</v>
      </c>
      <c r="E6507" s="24" t="str">
        <f t="shared" si="207"/>
        <v>05/30/2019 12:00:00 AM</v>
      </c>
      <c r="F6507" s="23" t="str">
        <f t="shared" si="206"/>
        <v>May</v>
      </c>
    </row>
    <row r="6508" spans="1:6" x14ac:dyDescent="0.4">
      <c r="A6508" s="19">
        <f>Électricité!N3593</f>
        <v>43615</v>
      </c>
      <c r="B6508" s="18">
        <f>Électricité!O3593</f>
        <v>4.1666666666666699E-2</v>
      </c>
      <c r="C6508" s="17">
        <f>Électricité!P3593</f>
        <v>0</v>
      </c>
      <c r="D6508" s="17">
        <f>Électricité!S3593</f>
        <v>0</v>
      </c>
      <c r="E6508" s="24" t="str">
        <f t="shared" si="207"/>
        <v>05/30/2019 01:00:00 AM</v>
      </c>
      <c r="F6508" s="23" t="str">
        <f t="shared" si="206"/>
        <v>May</v>
      </c>
    </row>
    <row r="6509" spans="1:6" x14ac:dyDescent="0.4">
      <c r="A6509" s="19">
        <f>Électricité!N3594</f>
        <v>43615</v>
      </c>
      <c r="B6509" s="18">
        <f>Électricité!O3594</f>
        <v>8.333333333333337E-2</v>
      </c>
      <c r="C6509" s="17">
        <f>Électricité!P3594</f>
        <v>0</v>
      </c>
      <c r="D6509" s="17">
        <f>Électricité!S3594</f>
        <v>0</v>
      </c>
      <c r="E6509" s="24" t="str">
        <f t="shared" si="207"/>
        <v>05/30/2019 02:00:00 AM</v>
      </c>
      <c r="F6509" s="23" t="str">
        <f t="shared" si="206"/>
        <v>May</v>
      </c>
    </row>
    <row r="6510" spans="1:6" x14ac:dyDescent="0.4">
      <c r="A6510" s="19">
        <f>Électricité!N3595</f>
        <v>43615</v>
      </c>
      <c r="B6510" s="18">
        <f>Électricité!O3595</f>
        <v>0.12500000000000006</v>
      </c>
      <c r="C6510" s="17">
        <f>Électricité!P3595</f>
        <v>0</v>
      </c>
      <c r="D6510" s="17">
        <f>Électricité!S3595</f>
        <v>0</v>
      </c>
      <c r="E6510" s="24" t="str">
        <f t="shared" si="207"/>
        <v>05/30/2019 03:00:00 AM</v>
      </c>
      <c r="F6510" s="23" t="str">
        <f t="shared" si="206"/>
        <v>May</v>
      </c>
    </row>
    <row r="6511" spans="1:6" x14ac:dyDescent="0.4">
      <c r="A6511" s="19">
        <f>Électricité!N3596</f>
        <v>43615</v>
      </c>
      <c r="B6511" s="18">
        <f>Électricité!O3596</f>
        <v>0.16666666666666669</v>
      </c>
      <c r="C6511" s="17">
        <f>Électricité!P3596</f>
        <v>0</v>
      </c>
      <c r="D6511" s="17">
        <f>Électricité!S3596</f>
        <v>0</v>
      </c>
      <c r="E6511" s="24" t="str">
        <f t="shared" si="207"/>
        <v>05/30/2019 04:00:00 AM</v>
      </c>
      <c r="F6511" s="23" t="str">
        <f t="shared" si="206"/>
        <v>May</v>
      </c>
    </row>
    <row r="6512" spans="1:6" x14ac:dyDescent="0.4">
      <c r="A6512" s="19">
        <f>Électricité!N3597</f>
        <v>43615</v>
      </c>
      <c r="B6512" s="18">
        <f>Électricité!O3597</f>
        <v>0.20833333333333337</v>
      </c>
      <c r="C6512" s="17">
        <f>Électricité!P3597</f>
        <v>0</v>
      </c>
      <c r="D6512" s="17">
        <f>Électricité!S3597</f>
        <v>0</v>
      </c>
      <c r="E6512" s="24" t="str">
        <f t="shared" si="207"/>
        <v>05/30/2019 05:00:00 AM</v>
      </c>
      <c r="F6512" s="23" t="str">
        <f t="shared" si="206"/>
        <v>May</v>
      </c>
    </row>
    <row r="6513" spans="1:6" x14ac:dyDescent="0.4">
      <c r="A6513" s="19">
        <f>Électricité!N3598</f>
        <v>43615</v>
      </c>
      <c r="B6513" s="18">
        <f>Électricité!O3598</f>
        <v>0.25</v>
      </c>
      <c r="C6513" s="17">
        <f>Électricité!P3598</f>
        <v>0</v>
      </c>
      <c r="D6513" s="17">
        <f>Électricité!S3598</f>
        <v>0</v>
      </c>
      <c r="E6513" s="24" t="str">
        <f t="shared" si="207"/>
        <v>05/30/2019 06:00:00 AM</v>
      </c>
      <c r="F6513" s="23" t="str">
        <f t="shared" si="206"/>
        <v>May</v>
      </c>
    </row>
    <row r="6514" spans="1:6" x14ac:dyDescent="0.4">
      <c r="A6514" s="19">
        <f>Électricité!N3599</f>
        <v>43615</v>
      </c>
      <c r="B6514" s="18">
        <f>Électricité!O3599</f>
        <v>0.29166666666666669</v>
      </c>
      <c r="C6514" s="17">
        <f>Électricité!P3599</f>
        <v>0</v>
      </c>
      <c r="D6514" s="17">
        <f>Électricité!S3599</f>
        <v>0</v>
      </c>
      <c r="E6514" s="24" t="str">
        <f t="shared" si="207"/>
        <v>05/30/2019 07:00:00 AM</v>
      </c>
      <c r="F6514" s="23" t="str">
        <f t="shared" si="206"/>
        <v>May</v>
      </c>
    </row>
    <row r="6515" spans="1:6" x14ac:dyDescent="0.4">
      <c r="A6515" s="19">
        <f>Électricité!N3600</f>
        <v>43615</v>
      </c>
      <c r="B6515" s="18">
        <f>Électricité!O3600</f>
        <v>0.33333333333333337</v>
      </c>
      <c r="C6515" s="17">
        <f>Électricité!P3600</f>
        <v>0</v>
      </c>
      <c r="D6515" s="17">
        <f>Électricité!S3600</f>
        <v>0</v>
      </c>
      <c r="E6515" s="24" t="str">
        <f t="shared" si="207"/>
        <v>05/30/2019 08:00:00 AM</v>
      </c>
      <c r="F6515" s="23" t="str">
        <f t="shared" si="206"/>
        <v>May</v>
      </c>
    </row>
    <row r="6516" spans="1:6" x14ac:dyDescent="0.4">
      <c r="A6516" s="19">
        <f>Électricité!N3601</f>
        <v>43615</v>
      </c>
      <c r="B6516" s="18">
        <f>Électricité!O3601</f>
        <v>0.375</v>
      </c>
      <c r="C6516" s="17">
        <f>Électricité!P3601</f>
        <v>0</v>
      </c>
      <c r="D6516" s="17">
        <f>Électricité!S3601</f>
        <v>0</v>
      </c>
      <c r="E6516" s="24" t="str">
        <f t="shared" si="207"/>
        <v>05/30/2019 09:00:00 AM</v>
      </c>
      <c r="F6516" s="23" t="str">
        <f t="shared" si="206"/>
        <v>May</v>
      </c>
    </row>
    <row r="6517" spans="1:6" x14ac:dyDescent="0.4">
      <c r="A6517" s="19">
        <f>Électricité!N3602</f>
        <v>43615</v>
      </c>
      <c r="B6517" s="18">
        <f>Électricité!O3602</f>
        <v>0.41666666666666669</v>
      </c>
      <c r="C6517" s="17">
        <f>Électricité!P3602</f>
        <v>0</v>
      </c>
      <c r="D6517" s="17">
        <f>Électricité!S3602</f>
        <v>0</v>
      </c>
      <c r="E6517" s="24" t="str">
        <f t="shared" si="207"/>
        <v>05/30/2019 10:00:00 AM</v>
      </c>
      <c r="F6517" s="23" t="str">
        <f t="shared" si="206"/>
        <v>May</v>
      </c>
    </row>
    <row r="6518" spans="1:6" x14ac:dyDescent="0.4">
      <c r="A6518" s="19">
        <f>Électricité!N3603</f>
        <v>43615</v>
      </c>
      <c r="B6518" s="18">
        <f>Électricité!O3603</f>
        <v>0.45833333333333337</v>
      </c>
      <c r="C6518" s="17">
        <f>Électricité!P3603</f>
        <v>0</v>
      </c>
      <c r="D6518" s="17">
        <f>Électricité!S3603</f>
        <v>0</v>
      </c>
      <c r="E6518" s="24" t="str">
        <f t="shared" si="207"/>
        <v>05/30/2019 11:00:00 AM</v>
      </c>
      <c r="F6518" s="23" t="str">
        <f t="shared" si="206"/>
        <v>May</v>
      </c>
    </row>
    <row r="6519" spans="1:6" x14ac:dyDescent="0.4">
      <c r="A6519" s="19">
        <f>Électricité!N3604</f>
        <v>43615</v>
      </c>
      <c r="B6519" s="18">
        <f>Électricité!O3604</f>
        <v>0.50000000000000011</v>
      </c>
      <c r="C6519" s="17">
        <f>Électricité!P3604</f>
        <v>0</v>
      </c>
      <c r="D6519" s="17">
        <f>Électricité!S3604</f>
        <v>0</v>
      </c>
      <c r="E6519" s="24" t="str">
        <f t="shared" si="207"/>
        <v>05/30/2019 12:00:00 PM</v>
      </c>
      <c r="F6519" s="23" t="str">
        <f t="shared" si="206"/>
        <v>May</v>
      </c>
    </row>
    <row r="6520" spans="1:6" x14ac:dyDescent="0.4">
      <c r="A6520" s="19">
        <f>Électricité!N3605</f>
        <v>43615</v>
      </c>
      <c r="B6520" s="18">
        <f>Électricité!O3605</f>
        <v>0.54166666666666674</v>
      </c>
      <c r="C6520" s="17">
        <f>Électricité!P3605</f>
        <v>0</v>
      </c>
      <c r="D6520" s="17">
        <f>Électricité!S3605</f>
        <v>0</v>
      </c>
      <c r="E6520" s="24" t="str">
        <f t="shared" si="207"/>
        <v>05/30/2019 01:00:00 PM</v>
      </c>
      <c r="F6520" s="23" t="str">
        <f t="shared" si="206"/>
        <v>May</v>
      </c>
    </row>
    <row r="6521" spans="1:6" x14ac:dyDescent="0.4">
      <c r="A6521" s="19">
        <f>Électricité!N3606</f>
        <v>43615</v>
      </c>
      <c r="B6521" s="18">
        <f>Électricité!O3606</f>
        <v>0.58333333333333337</v>
      </c>
      <c r="C6521" s="17">
        <f>Électricité!P3606</f>
        <v>0</v>
      </c>
      <c r="D6521" s="17">
        <f>Électricité!S3606</f>
        <v>0</v>
      </c>
      <c r="E6521" s="24" t="str">
        <f t="shared" si="207"/>
        <v>05/30/2019 02:00:00 PM</v>
      </c>
      <c r="F6521" s="23" t="str">
        <f t="shared" si="206"/>
        <v>May</v>
      </c>
    </row>
    <row r="6522" spans="1:6" x14ac:dyDescent="0.4">
      <c r="A6522" s="19">
        <f>Électricité!N3607</f>
        <v>43615</v>
      </c>
      <c r="B6522" s="18">
        <f>Électricité!O3607</f>
        <v>0.62500000000000011</v>
      </c>
      <c r="C6522" s="17">
        <f>Électricité!P3607</f>
        <v>0</v>
      </c>
      <c r="D6522" s="17">
        <f>Électricité!S3607</f>
        <v>0</v>
      </c>
      <c r="E6522" s="24" t="str">
        <f t="shared" si="207"/>
        <v>05/30/2019 03:00:00 PM</v>
      </c>
      <c r="F6522" s="23" t="str">
        <f t="shared" si="206"/>
        <v>May</v>
      </c>
    </row>
    <row r="6523" spans="1:6" x14ac:dyDescent="0.4">
      <c r="A6523" s="19">
        <f>Électricité!N3608</f>
        <v>43615</v>
      </c>
      <c r="B6523" s="18">
        <f>Électricité!O3608</f>
        <v>0.66666666666666674</v>
      </c>
      <c r="C6523" s="17">
        <f>Électricité!P3608</f>
        <v>0</v>
      </c>
      <c r="D6523" s="17">
        <f>Électricité!S3608</f>
        <v>0</v>
      </c>
      <c r="E6523" s="24" t="str">
        <f t="shared" si="207"/>
        <v>05/30/2019 04:00:00 PM</v>
      </c>
      <c r="F6523" s="23" t="str">
        <f t="shared" si="206"/>
        <v>May</v>
      </c>
    </row>
    <row r="6524" spans="1:6" x14ac:dyDescent="0.4">
      <c r="A6524" s="19">
        <f>Électricité!N3609</f>
        <v>43615</v>
      </c>
      <c r="B6524" s="18">
        <f>Électricité!O3609</f>
        <v>0.70833333333333337</v>
      </c>
      <c r="C6524" s="17">
        <f>Électricité!P3609</f>
        <v>0</v>
      </c>
      <c r="D6524" s="17">
        <f>Électricité!S3609</f>
        <v>0</v>
      </c>
      <c r="E6524" s="24" t="str">
        <f t="shared" si="207"/>
        <v>05/30/2019 05:00:00 PM</v>
      </c>
      <c r="F6524" s="23" t="str">
        <f t="shared" si="206"/>
        <v>May</v>
      </c>
    </row>
    <row r="6525" spans="1:6" x14ac:dyDescent="0.4">
      <c r="A6525" s="19">
        <f>Électricité!N3610</f>
        <v>43615</v>
      </c>
      <c r="B6525" s="18">
        <f>Électricité!O3610</f>
        <v>0.75000000000000011</v>
      </c>
      <c r="C6525" s="17">
        <f>Électricité!P3610</f>
        <v>0</v>
      </c>
      <c r="D6525" s="17">
        <f>Électricité!S3610</f>
        <v>0</v>
      </c>
      <c r="E6525" s="24" t="str">
        <f t="shared" si="207"/>
        <v>05/30/2019 06:00:00 PM</v>
      </c>
      <c r="F6525" s="23" t="str">
        <f t="shared" si="206"/>
        <v>May</v>
      </c>
    </row>
    <row r="6526" spans="1:6" x14ac:dyDescent="0.4">
      <c r="A6526" s="19">
        <f>Électricité!N3611</f>
        <v>43615</v>
      </c>
      <c r="B6526" s="18">
        <f>Électricité!O3611</f>
        <v>0.79166666666666674</v>
      </c>
      <c r="C6526" s="17">
        <f>Électricité!P3611</f>
        <v>0</v>
      </c>
      <c r="D6526" s="17">
        <f>Électricité!S3611</f>
        <v>0</v>
      </c>
      <c r="E6526" s="24" t="str">
        <f t="shared" si="207"/>
        <v>05/30/2019 07:00:00 PM</v>
      </c>
      <c r="F6526" s="23" t="str">
        <f t="shared" si="206"/>
        <v>May</v>
      </c>
    </row>
    <row r="6527" spans="1:6" x14ac:dyDescent="0.4">
      <c r="A6527" s="19">
        <f>Électricité!N3612</f>
        <v>43615</v>
      </c>
      <c r="B6527" s="18">
        <f>Électricité!O3612</f>
        <v>0.83333333333333337</v>
      </c>
      <c r="C6527" s="17">
        <f>Électricité!P3612</f>
        <v>0</v>
      </c>
      <c r="D6527" s="17">
        <f>Électricité!S3612</f>
        <v>0</v>
      </c>
      <c r="E6527" s="24" t="str">
        <f t="shared" si="207"/>
        <v>05/30/2019 08:00:00 PM</v>
      </c>
      <c r="F6527" s="23" t="str">
        <f t="shared" si="206"/>
        <v>May</v>
      </c>
    </row>
    <row r="6528" spans="1:6" x14ac:dyDescent="0.4">
      <c r="A6528" s="19">
        <f>Électricité!N3613</f>
        <v>43615</v>
      </c>
      <c r="B6528" s="18">
        <f>Électricité!O3613</f>
        <v>0.87500000000000011</v>
      </c>
      <c r="C6528" s="17">
        <f>Électricité!P3613</f>
        <v>0</v>
      </c>
      <c r="D6528" s="17">
        <f>Électricité!S3613</f>
        <v>0</v>
      </c>
      <c r="E6528" s="24" t="str">
        <f t="shared" si="207"/>
        <v>05/30/2019 09:00:00 PM</v>
      </c>
      <c r="F6528" s="23" t="str">
        <f t="shared" si="206"/>
        <v>May</v>
      </c>
    </row>
    <row r="6529" spans="1:6" x14ac:dyDescent="0.4">
      <c r="A6529" s="19">
        <f>Électricité!N3614</f>
        <v>43615</v>
      </c>
      <c r="B6529" s="18">
        <f>Électricité!O3614</f>
        <v>0.91666666666666674</v>
      </c>
      <c r="C6529" s="17">
        <f>Électricité!P3614</f>
        <v>0</v>
      </c>
      <c r="D6529" s="17">
        <f>Électricité!S3614</f>
        <v>0</v>
      </c>
      <c r="E6529" s="24" t="str">
        <f t="shared" si="207"/>
        <v>05/30/2019 10:00:00 PM</v>
      </c>
      <c r="F6529" s="23" t="str">
        <f t="shared" si="206"/>
        <v>May</v>
      </c>
    </row>
    <row r="6530" spans="1:6" x14ac:dyDescent="0.4">
      <c r="A6530" s="19">
        <f>Électricité!N3615</f>
        <v>43615</v>
      </c>
      <c r="B6530" s="18">
        <f>Électricité!O3615</f>
        <v>0.95833333333333337</v>
      </c>
      <c r="C6530" s="17">
        <f>Électricité!P3615</f>
        <v>0</v>
      </c>
      <c r="D6530" s="17">
        <f>Électricité!S3615</f>
        <v>0</v>
      </c>
      <c r="E6530" s="24" t="str">
        <f t="shared" si="207"/>
        <v>05/30/2019 11:00:00 PM</v>
      </c>
      <c r="F6530" s="23" t="str">
        <f t="shared" si="206"/>
        <v>May</v>
      </c>
    </row>
    <row r="6531" spans="1:6" x14ac:dyDescent="0.4">
      <c r="A6531" s="19">
        <f>Électricité!N3616</f>
        <v>43616</v>
      </c>
      <c r="B6531" s="18">
        <f>Électricité!O3616</f>
        <v>3.1225022567582528E-17</v>
      </c>
      <c r="C6531" s="17">
        <f>Électricité!P3616</f>
        <v>0</v>
      </c>
      <c r="D6531" s="17">
        <f>Électricité!S3616</f>
        <v>0</v>
      </c>
      <c r="E6531" s="24" t="str">
        <f t="shared" si="207"/>
        <v>05/31/2019 12:00:00 AM</v>
      </c>
      <c r="F6531" s="23" t="str">
        <f t="shared" ref="F6531:F6594" si="208">TEXT(A6531,"mmm")</f>
        <v>May</v>
      </c>
    </row>
    <row r="6532" spans="1:6" x14ac:dyDescent="0.4">
      <c r="A6532" s="19">
        <f>Électricité!N3617</f>
        <v>43616</v>
      </c>
      <c r="B6532" s="18">
        <f>Électricité!O3617</f>
        <v>4.1666666666666699E-2</v>
      </c>
      <c r="C6532" s="17">
        <f>Électricité!P3617</f>
        <v>0</v>
      </c>
      <c r="D6532" s="17">
        <f>Électricité!S3617</f>
        <v>0</v>
      </c>
      <c r="E6532" s="24" t="str">
        <f t="shared" ref="E6532:E6563" si="209">CONCATENATE(TEXT(A6532,"mm/dd/yyyy")," ",TEXT(B6532,"hh:mm:ss AM/PM"))</f>
        <v>05/31/2019 01:00:00 AM</v>
      </c>
      <c r="F6532" s="23" t="str">
        <f t="shared" si="208"/>
        <v>May</v>
      </c>
    </row>
    <row r="6533" spans="1:6" x14ac:dyDescent="0.4">
      <c r="A6533" s="19">
        <f>Électricité!N3618</f>
        <v>43616</v>
      </c>
      <c r="B6533" s="18">
        <f>Électricité!O3618</f>
        <v>8.333333333333337E-2</v>
      </c>
      <c r="C6533" s="17">
        <f>Électricité!P3618</f>
        <v>0</v>
      </c>
      <c r="D6533" s="17">
        <f>Électricité!S3618</f>
        <v>0</v>
      </c>
      <c r="E6533" s="24" t="str">
        <f t="shared" si="209"/>
        <v>05/31/2019 02:00:00 AM</v>
      </c>
      <c r="F6533" s="23" t="str">
        <f t="shared" si="208"/>
        <v>May</v>
      </c>
    </row>
    <row r="6534" spans="1:6" x14ac:dyDescent="0.4">
      <c r="A6534" s="19">
        <f>Électricité!N3619</f>
        <v>43616</v>
      </c>
      <c r="B6534" s="18">
        <f>Électricité!O3619</f>
        <v>0.12500000000000006</v>
      </c>
      <c r="C6534" s="17">
        <f>Électricité!P3619</f>
        <v>0</v>
      </c>
      <c r="D6534" s="17">
        <f>Électricité!S3619</f>
        <v>0</v>
      </c>
      <c r="E6534" s="24" t="str">
        <f t="shared" si="209"/>
        <v>05/31/2019 03:00:00 AM</v>
      </c>
      <c r="F6534" s="23" t="str">
        <f t="shared" si="208"/>
        <v>May</v>
      </c>
    </row>
    <row r="6535" spans="1:6" x14ac:dyDescent="0.4">
      <c r="A6535" s="19">
        <f>Électricité!N3620</f>
        <v>43616</v>
      </c>
      <c r="B6535" s="18">
        <f>Électricité!O3620</f>
        <v>0.16666666666666669</v>
      </c>
      <c r="C6535" s="17">
        <f>Électricité!P3620</f>
        <v>0</v>
      </c>
      <c r="D6535" s="17">
        <f>Électricité!S3620</f>
        <v>0</v>
      </c>
      <c r="E6535" s="24" t="str">
        <f t="shared" si="209"/>
        <v>05/31/2019 04:00:00 AM</v>
      </c>
      <c r="F6535" s="23" t="str">
        <f t="shared" si="208"/>
        <v>May</v>
      </c>
    </row>
    <row r="6536" spans="1:6" x14ac:dyDescent="0.4">
      <c r="A6536" s="19">
        <f>Électricité!N3621</f>
        <v>43616</v>
      </c>
      <c r="B6536" s="18">
        <f>Électricité!O3621</f>
        <v>0.20833333333333337</v>
      </c>
      <c r="C6536" s="17">
        <f>Électricité!P3621</f>
        <v>0</v>
      </c>
      <c r="D6536" s="17">
        <f>Électricité!S3621</f>
        <v>0</v>
      </c>
      <c r="E6536" s="24" t="str">
        <f t="shared" si="209"/>
        <v>05/31/2019 05:00:00 AM</v>
      </c>
      <c r="F6536" s="23" t="str">
        <f t="shared" si="208"/>
        <v>May</v>
      </c>
    </row>
    <row r="6537" spans="1:6" x14ac:dyDescent="0.4">
      <c r="A6537" s="19">
        <f>Électricité!N3622</f>
        <v>43616</v>
      </c>
      <c r="B6537" s="18">
        <f>Électricité!O3622</f>
        <v>0.25</v>
      </c>
      <c r="C6537" s="17">
        <f>Électricité!P3622</f>
        <v>0</v>
      </c>
      <c r="D6537" s="17">
        <f>Électricité!S3622</f>
        <v>0</v>
      </c>
      <c r="E6537" s="24" t="str">
        <f t="shared" si="209"/>
        <v>05/31/2019 06:00:00 AM</v>
      </c>
      <c r="F6537" s="23" t="str">
        <f t="shared" si="208"/>
        <v>May</v>
      </c>
    </row>
    <row r="6538" spans="1:6" x14ac:dyDescent="0.4">
      <c r="A6538" s="19">
        <f>Électricité!N3623</f>
        <v>43616</v>
      </c>
      <c r="B6538" s="18">
        <f>Électricité!O3623</f>
        <v>0.29166666666666669</v>
      </c>
      <c r="C6538" s="17">
        <f>Électricité!P3623</f>
        <v>0</v>
      </c>
      <c r="D6538" s="17">
        <f>Électricité!S3623</f>
        <v>0</v>
      </c>
      <c r="E6538" s="24" t="str">
        <f t="shared" si="209"/>
        <v>05/31/2019 07:00:00 AM</v>
      </c>
      <c r="F6538" s="23" t="str">
        <f t="shared" si="208"/>
        <v>May</v>
      </c>
    </row>
    <row r="6539" spans="1:6" x14ac:dyDescent="0.4">
      <c r="A6539" s="19">
        <f>Électricité!N3624</f>
        <v>43616</v>
      </c>
      <c r="B6539" s="18">
        <f>Électricité!O3624</f>
        <v>0.33333333333333337</v>
      </c>
      <c r="C6539" s="17">
        <f>Électricité!P3624</f>
        <v>0</v>
      </c>
      <c r="D6539" s="17">
        <f>Électricité!S3624</f>
        <v>0</v>
      </c>
      <c r="E6539" s="24" t="str">
        <f t="shared" si="209"/>
        <v>05/31/2019 08:00:00 AM</v>
      </c>
      <c r="F6539" s="23" t="str">
        <f t="shared" si="208"/>
        <v>May</v>
      </c>
    </row>
    <row r="6540" spans="1:6" x14ac:dyDescent="0.4">
      <c r="A6540" s="19">
        <f>Électricité!N3625</f>
        <v>43616</v>
      </c>
      <c r="B6540" s="18">
        <f>Électricité!O3625</f>
        <v>0.375</v>
      </c>
      <c r="C6540" s="17">
        <f>Électricité!P3625</f>
        <v>0</v>
      </c>
      <c r="D6540" s="17">
        <f>Électricité!S3625</f>
        <v>0</v>
      </c>
      <c r="E6540" s="24" t="str">
        <f t="shared" si="209"/>
        <v>05/31/2019 09:00:00 AM</v>
      </c>
      <c r="F6540" s="23" t="str">
        <f t="shared" si="208"/>
        <v>May</v>
      </c>
    </row>
    <row r="6541" spans="1:6" x14ac:dyDescent="0.4">
      <c r="A6541" s="19">
        <f>Électricité!N3626</f>
        <v>43616</v>
      </c>
      <c r="B6541" s="18">
        <f>Électricité!O3626</f>
        <v>0.41666666666666669</v>
      </c>
      <c r="C6541" s="17">
        <f>Électricité!P3626</f>
        <v>0</v>
      </c>
      <c r="D6541" s="17">
        <f>Électricité!S3626</f>
        <v>0</v>
      </c>
      <c r="E6541" s="24" t="str">
        <f t="shared" si="209"/>
        <v>05/31/2019 10:00:00 AM</v>
      </c>
      <c r="F6541" s="23" t="str">
        <f t="shared" si="208"/>
        <v>May</v>
      </c>
    </row>
    <row r="6542" spans="1:6" x14ac:dyDescent="0.4">
      <c r="A6542" s="19">
        <f>Électricité!N3627</f>
        <v>43616</v>
      </c>
      <c r="B6542" s="18">
        <f>Électricité!O3627</f>
        <v>0.45833333333333337</v>
      </c>
      <c r="C6542" s="17">
        <f>Électricité!P3627</f>
        <v>0</v>
      </c>
      <c r="D6542" s="17">
        <f>Électricité!S3627</f>
        <v>0</v>
      </c>
      <c r="E6542" s="24" t="str">
        <f t="shared" si="209"/>
        <v>05/31/2019 11:00:00 AM</v>
      </c>
      <c r="F6542" s="23" t="str">
        <f t="shared" si="208"/>
        <v>May</v>
      </c>
    </row>
    <row r="6543" spans="1:6" x14ac:dyDescent="0.4">
      <c r="A6543" s="19">
        <f>Électricité!N3628</f>
        <v>43616</v>
      </c>
      <c r="B6543" s="18">
        <f>Électricité!O3628</f>
        <v>0.50000000000000011</v>
      </c>
      <c r="C6543" s="17">
        <f>Électricité!P3628</f>
        <v>0</v>
      </c>
      <c r="D6543" s="17">
        <f>Électricité!S3628</f>
        <v>0</v>
      </c>
      <c r="E6543" s="24" t="str">
        <f t="shared" si="209"/>
        <v>05/31/2019 12:00:00 PM</v>
      </c>
      <c r="F6543" s="23" t="str">
        <f t="shared" si="208"/>
        <v>May</v>
      </c>
    </row>
    <row r="6544" spans="1:6" x14ac:dyDescent="0.4">
      <c r="A6544" s="19">
        <f>Électricité!N3629</f>
        <v>43616</v>
      </c>
      <c r="B6544" s="18">
        <f>Électricité!O3629</f>
        <v>0.54166666666666674</v>
      </c>
      <c r="C6544" s="17">
        <f>Électricité!P3629</f>
        <v>0</v>
      </c>
      <c r="D6544" s="17">
        <f>Électricité!S3629</f>
        <v>0</v>
      </c>
      <c r="E6544" s="24" t="str">
        <f t="shared" si="209"/>
        <v>05/31/2019 01:00:00 PM</v>
      </c>
      <c r="F6544" s="23" t="str">
        <f t="shared" si="208"/>
        <v>May</v>
      </c>
    </row>
    <row r="6545" spans="1:6" x14ac:dyDescent="0.4">
      <c r="A6545" s="19">
        <f>Électricité!N3630</f>
        <v>43616</v>
      </c>
      <c r="B6545" s="18">
        <f>Électricité!O3630</f>
        <v>0.58333333333333337</v>
      </c>
      <c r="C6545" s="17">
        <f>Électricité!P3630</f>
        <v>0</v>
      </c>
      <c r="D6545" s="17">
        <f>Électricité!S3630</f>
        <v>0</v>
      </c>
      <c r="E6545" s="24" t="str">
        <f t="shared" si="209"/>
        <v>05/31/2019 02:00:00 PM</v>
      </c>
      <c r="F6545" s="23" t="str">
        <f t="shared" si="208"/>
        <v>May</v>
      </c>
    </row>
    <row r="6546" spans="1:6" x14ac:dyDescent="0.4">
      <c r="A6546" s="19">
        <f>Électricité!N3631</f>
        <v>43616</v>
      </c>
      <c r="B6546" s="18">
        <f>Électricité!O3631</f>
        <v>0.62500000000000011</v>
      </c>
      <c r="C6546" s="17">
        <f>Électricité!P3631</f>
        <v>0</v>
      </c>
      <c r="D6546" s="17">
        <f>Électricité!S3631</f>
        <v>0</v>
      </c>
      <c r="E6546" s="24" t="str">
        <f t="shared" si="209"/>
        <v>05/31/2019 03:00:00 PM</v>
      </c>
      <c r="F6546" s="23" t="str">
        <f t="shared" si="208"/>
        <v>May</v>
      </c>
    </row>
    <row r="6547" spans="1:6" x14ac:dyDescent="0.4">
      <c r="A6547" s="19">
        <f>Électricité!N3632</f>
        <v>43616</v>
      </c>
      <c r="B6547" s="18">
        <f>Électricité!O3632</f>
        <v>0.66666666666666674</v>
      </c>
      <c r="C6547" s="17">
        <f>Électricité!P3632</f>
        <v>0</v>
      </c>
      <c r="D6547" s="17">
        <f>Électricité!S3632</f>
        <v>0</v>
      </c>
      <c r="E6547" s="24" t="str">
        <f t="shared" si="209"/>
        <v>05/31/2019 04:00:00 PM</v>
      </c>
      <c r="F6547" s="23" t="str">
        <f t="shared" si="208"/>
        <v>May</v>
      </c>
    </row>
    <row r="6548" spans="1:6" x14ac:dyDescent="0.4">
      <c r="A6548" s="19">
        <f>Électricité!N3633</f>
        <v>43616</v>
      </c>
      <c r="B6548" s="18">
        <f>Électricité!O3633</f>
        <v>0.70833333333333337</v>
      </c>
      <c r="C6548" s="17">
        <f>Électricité!P3633</f>
        <v>0</v>
      </c>
      <c r="D6548" s="17">
        <f>Électricité!S3633</f>
        <v>0</v>
      </c>
      <c r="E6548" s="24" t="str">
        <f t="shared" si="209"/>
        <v>05/31/2019 05:00:00 PM</v>
      </c>
      <c r="F6548" s="23" t="str">
        <f t="shared" si="208"/>
        <v>May</v>
      </c>
    </row>
    <row r="6549" spans="1:6" x14ac:dyDescent="0.4">
      <c r="A6549" s="19">
        <f>Électricité!N3634</f>
        <v>43616</v>
      </c>
      <c r="B6549" s="18">
        <f>Électricité!O3634</f>
        <v>0.75000000000000011</v>
      </c>
      <c r="C6549" s="17">
        <f>Électricité!P3634</f>
        <v>0</v>
      </c>
      <c r="D6549" s="17">
        <f>Électricité!S3634</f>
        <v>0</v>
      </c>
      <c r="E6549" s="24" t="str">
        <f t="shared" si="209"/>
        <v>05/31/2019 06:00:00 PM</v>
      </c>
      <c r="F6549" s="23" t="str">
        <f t="shared" si="208"/>
        <v>May</v>
      </c>
    </row>
    <row r="6550" spans="1:6" x14ac:dyDescent="0.4">
      <c r="A6550" s="19">
        <f>Électricité!N3635</f>
        <v>43616</v>
      </c>
      <c r="B6550" s="18">
        <f>Électricité!O3635</f>
        <v>0.79166666666666674</v>
      </c>
      <c r="C6550" s="17">
        <f>Électricité!P3635</f>
        <v>0</v>
      </c>
      <c r="D6550" s="17">
        <f>Électricité!S3635</f>
        <v>0</v>
      </c>
      <c r="E6550" s="24" t="str">
        <f t="shared" si="209"/>
        <v>05/31/2019 07:00:00 PM</v>
      </c>
      <c r="F6550" s="23" t="str">
        <f t="shared" si="208"/>
        <v>May</v>
      </c>
    </row>
    <row r="6551" spans="1:6" x14ac:dyDescent="0.4">
      <c r="A6551" s="19">
        <f>Électricité!N3636</f>
        <v>43616</v>
      </c>
      <c r="B6551" s="18">
        <f>Électricité!O3636</f>
        <v>0.83333333333333337</v>
      </c>
      <c r="C6551" s="17">
        <f>Électricité!P3636</f>
        <v>0</v>
      </c>
      <c r="D6551" s="17">
        <f>Électricité!S3636</f>
        <v>0</v>
      </c>
      <c r="E6551" s="24" t="str">
        <f t="shared" si="209"/>
        <v>05/31/2019 08:00:00 PM</v>
      </c>
      <c r="F6551" s="23" t="str">
        <f t="shared" si="208"/>
        <v>May</v>
      </c>
    </row>
    <row r="6552" spans="1:6" x14ac:dyDescent="0.4">
      <c r="A6552" s="19">
        <f>Électricité!N3637</f>
        <v>43616</v>
      </c>
      <c r="B6552" s="18">
        <f>Électricité!O3637</f>
        <v>0.87500000000000011</v>
      </c>
      <c r="C6552" s="17">
        <f>Électricité!P3637</f>
        <v>0</v>
      </c>
      <c r="D6552" s="17">
        <f>Électricité!S3637</f>
        <v>0</v>
      </c>
      <c r="E6552" s="24" t="str">
        <f t="shared" si="209"/>
        <v>05/31/2019 09:00:00 PM</v>
      </c>
      <c r="F6552" s="23" t="str">
        <f t="shared" si="208"/>
        <v>May</v>
      </c>
    </row>
    <row r="6553" spans="1:6" x14ac:dyDescent="0.4">
      <c r="A6553" s="19">
        <f>Électricité!N3638</f>
        <v>43616</v>
      </c>
      <c r="B6553" s="18">
        <f>Électricité!O3638</f>
        <v>0.91666666666666674</v>
      </c>
      <c r="C6553" s="17">
        <f>Électricité!P3638</f>
        <v>0</v>
      </c>
      <c r="D6553" s="17">
        <f>Électricité!S3638</f>
        <v>0</v>
      </c>
      <c r="E6553" s="24" t="str">
        <f t="shared" si="209"/>
        <v>05/31/2019 10:00:00 PM</v>
      </c>
      <c r="F6553" s="23" t="str">
        <f t="shared" si="208"/>
        <v>May</v>
      </c>
    </row>
    <row r="6554" spans="1:6" x14ac:dyDescent="0.4">
      <c r="A6554" s="19">
        <f>Électricité!N3639</f>
        <v>43616</v>
      </c>
      <c r="B6554" s="18">
        <f>Électricité!O3639</f>
        <v>0.95833333333333337</v>
      </c>
      <c r="C6554" s="17">
        <f>Électricité!P3639</f>
        <v>0</v>
      </c>
      <c r="D6554" s="17">
        <f>Électricité!S3639</f>
        <v>0</v>
      </c>
      <c r="E6554" s="24" t="str">
        <f t="shared" si="209"/>
        <v>05/31/2019 11:00:00 PM</v>
      </c>
      <c r="F6554" s="23" t="str">
        <f t="shared" si="208"/>
        <v>May</v>
      </c>
    </row>
    <row r="6555" spans="1:6" x14ac:dyDescent="0.4">
      <c r="A6555" s="19">
        <f>Électricité!N6568</f>
        <v>43739</v>
      </c>
      <c r="B6555" s="18">
        <f>Électricité!O6568</f>
        <v>3.1225022567582528E-17</v>
      </c>
      <c r="C6555" s="17">
        <f>Électricité!P6568</f>
        <v>0</v>
      </c>
      <c r="D6555" s="17">
        <f>Électricité!S6568</f>
        <v>0</v>
      </c>
      <c r="E6555" s="24" t="str">
        <f t="shared" si="209"/>
        <v>10/01/2019 12:00:00 AM</v>
      </c>
      <c r="F6555" s="23" t="str">
        <f t="shared" si="208"/>
        <v>Oct</v>
      </c>
    </row>
    <row r="6556" spans="1:6" x14ac:dyDescent="0.4">
      <c r="A6556" s="19">
        <f>Électricité!N6569</f>
        <v>43739</v>
      </c>
      <c r="B6556" s="18">
        <f>Électricité!O6569</f>
        <v>4.1666666666666699E-2</v>
      </c>
      <c r="C6556" s="17">
        <f>Électricité!P6569</f>
        <v>0</v>
      </c>
      <c r="D6556" s="17">
        <f>Électricité!S6569</f>
        <v>0</v>
      </c>
      <c r="E6556" s="24" t="str">
        <f t="shared" si="209"/>
        <v>10/01/2019 01:00:00 AM</v>
      </c>
      <c r="F6556" s="23" t="str">
        <f t="shared" si="208"/>
        <v>Oct</v>
      </c>
    </row>
    <row r="6557" spans="1:6" x14ac:dyDescent="0.4">
      <c r="A6557" s="19">
        <f>Électricité!N6570</f>
        <v>43739</v>
      </c>
      <c r="B6557" s="18">
        <f>Électricité!O6570</f>
        <v>8.333333333333337E-2</v>
      </c>
      <c r="C6557" s="17">
        <f>Électricité!P6570</f>
        <v>0</v>
      </c>
      <c r="D6557" s="17">
        <f>Électricité!S6570</f>
        <v>0</v>
      </c>
      <c r="E6557" s="24" t="str">
        <f t="shared" si="209"/>
        <v>10/01/2019 02:00:00 AM</v>
      </c>
      <c r="F6557" s="23" t="str">
        <f t="shared" si="208"/>
        <v>Oct</v>
      </c>
    </row>
    <row r="6558" spans="1:6" x14ac:dyDescent="0.4">
      <c r="A6558" s="19">
        <f>Électricité!N6571</f>
        <v>43739</v>
      </c>
      <c r="B6558" s="18">
        <f>Électricité!O6571</f>
        <v>0.12500000000000006</v>
      </c>
      <c r="C6558" s="17">
        <f>Électricité!P6571</f>
        <v>0</v>
      </c>
      <c r="D6558" s="17">
        <f>Électricité!S6571</f>
        <v>0</v>
      </c>
      <c r="E6558" s="24" t="str">
        <f t="shared" si="209"/>
        <v>10/01/2019 03:00:00 AM</v>
      </c>
      <c r="F6558" s="23" t="str">
        <f t="shared" si="208"/>
        <v>Oct</v>
      </c>
    </row>
    <row r="6559" spans="1:6" x14ac:dyDescent="0.4">
      <c r="A6559" s="19">
        <f>Électricité!N6572</f>
        <v>43739</v>
      </c>
      <c r="B6559" s="18">
        <f>Électricité!O6572</f>
        <v>0.16666666666666669</v>
      </c>
      <c r="C6559" s="17">
        <f>Électricité!P6572</f>
        <v>0</v>
      </c>
      <c r="D6559" s="17">
        <f>Électricité!S6572</f>
        <v>0</v>
      </c>
      <c r="E6559" s="24" t="str">
        <f t="shared" si="209"/>
        <v>10/01/2019 04:00:00 AM</v>
      </c>
      <c r="F6559" s="23" t="str">
        <f t="shared" si="208"/>
        <v>Oct</v>
      </c>
    </row>
    <row r="6560" spans="1:6" x14ac:dyDescent="0.4">
      <c r="A6560" s="19">
        <f>Électricité!N6573</f>
        <v>43739</v>
      </c>
      <c r="B6560" s="18">
        <f>Électricité!O6573</f>
        <v>0.20833333333333337</v>
      </c>
      <c r="C6560" s="17">
        <f>Électricité!P6573</f>
        <v>0</v>
      </c>
      <c r="D6560" s="17">
        <f>Électricité!S6573</f>
        <v>0</v>
      </c>
      <c r="E6560" s="24" t="str">
        <f t="shared" si="209"/>
        <v>10/01/2019 05:00:00 AM</v>
      </c>
      <c r="F6560" s="23" t="str">
        <f t="shared" si="208"/>
        <v>Oct</v>
      </c>
    </row>
    <row r="6561" spans="1:6" x14ac:dyDescent="0.4">
      <c r="A6561" s="19">
        <f>Électricité!N6574</f>
        <v>43739</v>
      </c>
      <c r="B6561" s="18">
        <f>Électricité!O6574</f>
        <v>0.25</v>
      </c>
      <c r="C6561" s="17">
        <f>Électricité!P6574</f>
        <v>0</v>
      </c>
      <c r="D6561" s="17">
        <f>Électricité!S6574</f>
        <v>0</v>
      </c>
      <c r="E6561" s="24" t="str">
        <f t="shared" si="209"/>
        <v>10/01/2019 06:00:00 AM</v>
      </c>
      <c r="F6561" s="23" t="str">
        <f t="shared" si="208"/>
        <v>Oct</v>
      </c>
    </row>
    <row r="6562" spans="1:6" x14ac:dyDescent="0.4">
      <c r="A6562" s="19">
        <f>Électricité!N6575</f>
        <v>43739</v>
      </c>
      <c r="B6562" s="18">
        <f>Électricité!O6575</f>
        <v>0.29166666666666669</v>
      </c>
      <c r="C6562" s="17">
        <f>Électricité!P6575</f>
        <v>0</v>
      </c>
      <c r="D6562" s="17">
        <f>Électricité!S6575</f>
        <v>0</v>
      </c>
      <c r="E6562" s="24" t="str">
        <f t="shared" si="209"/>
        <v>10/01/2019 07:00:00 AM</v>
      </c>
      <c r="F6562" s="23" t="str">
        <f t="shared" si="208"/>
        <v>Oct</v>
      </c>
    </row>
    <row r="6563" spans="1:6" x14ac:dyDescent="0.4">
      <c r="A6563" s="19">
        <f>Électricité!N6576</f>
        <v>43739</v>
      </c>
      <c r="B6563" s="18">
        <f>Électricité!O6576</f>
        <v>0.33333333333333337</v>
      </c>
      <c r="C6563" s="17">
        <f>Électricité!P6576</f>
        <v>0</v>
      </c>
      <c r="D6563" s="17">
        <f>Électricité!S6576</f>
        <v>0</v>
      </c>
      <c r="E6563" s="24" t="str">
        <f t="shared" si="209"/>
        <v>10/01/2019 08:00:00 AM</v>
      </c>
      <c r="F6563" s="23" t="str">
        <f t="shared" si="208"/>
        <v>Oct</v>
      </c>
    </row>
    <row r="6564" spans="1:6" x14ac:dyDescent="0.4">
      <c r="A6564" s="19">
        <f>Électricité!N6577</f>
        <v>43739</v>
      </c>
      <c r="B6564" s="18">
        <f>Électricité!O6577</f>
        <v>0.375</v>
      </c>
      <c r="C6564" s="17">
        <f>Électricité!P6577</f>
        <v>0</v>
      </c>
      <c r="D6564" s="17">
        <f>Électricité!S6577</f>
        <v>0</v>
      </c>
      <c r="E6564" s="24" t="str">
        <f t="shared" ref="E6564:E6571" si="210">CONCATENATE(TEXT(A6564,"mm/dd/yyyy")," ",TEXT(B6564,"hh:mm:ss AM/PM"))</f>
        <v>10/01/2019 09:00:00 AM</v>
      </c>
      <c r="F6564" s="23" t="str">
        <f t="shared" si="208"/>
        <v>Oct</v>
      </c>
    </row>
    <row r="6565" spans="1:6" x14ac:dyDescent="0.4">
      <c r="A6565" s="19">
        <f>Électricité!N6578</f>
        <v>43739</v>
      </c>
      <c r="B6565" s="18">
        <f>Électricité!O6578</f>
        <v>0.41666666666666669</v>
      </c>
      <c r="C6565" s="17">
        <f>Électricité!P6578</f>
        <v>0</v>
      </c>
      <c r="D6565" s="17">
        <f>Électricité!S6578</f>
        <v>0</v>
      </c>
      <c r="E6565" s="24" t="str">
        <f t="shared" si="210"/>
        <v>10/01/2019 10:00:00 AM</v>
      </c>
      <c r="F6565" s="23" t="str">
        <f t="shared" si="208"/>
        <v>Oct</v>
      </c>
    </row>
    <row r="6566" spans="1:6" x14ac:dyDescent="0.4">
      <c r="A6566" s="19">
        <f>Électricité!N6579</f>
        <v>43739</v>
      </c>
      <c r="B6566" s="18">
        <f>Électricité!O6579</f>
        <v>0.45833333333333337</v>
      </c>
      <c r="C6566" s="17">
        <f>Électricité!P6579</f>
        <v>0</v>
      </c>
      <c r="D6566" s="17">
        <f>Électricité!S6579</f>
        <v>0</v>
      </c>
      <c r="E6566" s="24" t="str">
        <f t="shared" si="210"/>
        <v>10/01/2019 11:00:00 AM</v>
      </c>
      <c r="F6566" s="23" t="str">
        <f t="shared" si="208"/>
        <v>Oct</v>
      </c>
    </row>
    <row r="6567" spans="1:6" x14ac:dyDescent="0.4">
      <c r="A6567" s="19">
        <f>Électricité!N6580</f>
        <v>43739</v>
      </c>
      <c r="B6567" s="18">
        <f>Électricité!O6580</f>
        <v>0.50000000000000011</v>
      </c>
      <c r="C6567" s="17">
        <f>Électricité!P6580</f>
        <v>0</v>
      </c>
      <c r="D6567" s="17">
        <f>Électricité!S6580</f>
        <v>0</v>
      </c>
      <c r="E6567" s="24" t="str">
        <f t="shared" si="210"/>
        <v>10/01/2019 12:00:00 PM</v>
      </c>
      <c r="F6567" s="23" t="str">
        <f t="shared" si="208"/>
        <v>Oct</v>
      </c>
    </row>
    <row r="6568" spans="1:6" x14ac:dyDescent="0.4">
      <c r="A6568" s="19">
        <f>Électricité!N6581</f>
        <v>43739</v>
      </c>
      <c r="B6568" s="18">
        <f>Électricité!O6581</f>
        <v>0.54166666666666674</v>
      </c>
      <c r="C6568" s="17">
        <f>Électricité!P6581</f>
        <v>0</v>
      </c>
      <c r="D6568" s="17">
        <f>Électricité!S6581</f>
        <v>0</v>
      </c>
      <c r="E6568" s="24" t="str">
        <f t="shared" si="210"/>
        <v>10/01/2019 01:00:00 PM</v>
      </c>
      <c r="F6568" s="23" t="str">
        <f t="shared" si="208"/>
        <v>Oct</v>
      </c>
    </row>
    <row r="6569" spans="1:6" x14ac:dyDescent="0.4">
      <c r="A6569" s="19">
        <f>Électricité!N6582</f>
        <v>43739</v>
      </c>
      <c r="B6569" s="18">
        <f>Électricité!O6582</f>
        <v>0.58333333333333337</v>
      </c>
      <c r="C6569" s="17">
        <f>Électricité!P6582</f>
        <v>0</v>
      </c>
      <c r="D6569" s="17">
        <f>Électricité!S6582</f>
        <v>0</v>
      </c>
      <c r="E6569" s="24" t="str">
        <f t="shared" si="210"/>
        <v>10/01/2019 02:00:00 PM</v>
      </c>
      <c r="F6569" s="23" t="str">
        <f t="shared" si="208"/>
        <v>Oct</v>
      </c>
    </row>
    <row r="6570" spans="1:6" x14ac:dyDescent="0.4">
      <c r="A6570" s="19">
        <f>Électricité!N6583</f>
        <v>43739</v>
      </c>
      <c r="B6570" s="18">
        <f>Électricité!O6583</f>
        <v>0.62500000000000011</v>
      </c>
      <c r="C6570" s="17">
        <f>Électricité!P6583</f>
        <v>0</v>
      </c>
      <c r="D6570" s="17">
        <f>Électricité!S6583</f>
        <v>0</v>
      </c>
      <c r="E6570" s="24" t="str">
        <f t="shared" si="210"/>
        <v>10/01/2019 03:00:00 PM</v>
      </c>
      <c r="F6570" s="23" t="str">
        <f t="shared" si="208"/>
        <v>Oct</v>
      </c>
    </row>
    <row r="6571" spans="1:6" x14ac:dyDescent="0.4">
      <c r="A6571" s="19">
        <f>Électricité!N6584</f>
        <v>43739</v>
      </c>
      <c r="B6571" s="18">
        <f>Électricité!O6584</f>
        <v>0.66666666666666674</v>
      </c>
      <c r="C6571" s="17">
        <f>Électricité!P6584</f>
        <v>0</v>
      </c>
      <c r="D6571" s="17">
        <f>Électricité!S6584</f>
        <v>0</v>
      </c>
      <c r="E6571" s="24" t="str">
        <f t="shared" si="210"/>
        <v>10/01/2019 04:00:00 PM</v>
      </c>
      <c r="F6571" s="23" t="str">
        <f t="shared" si="208"/>
        <v>Oct</v>
      </c>
    </row>
    <row r="6572" spans="1:6" x14ac:dyDescent="0.4">
      <c r="A6572" s="19">
        <f>Électricité!N6585</f>
        <v>43739</v>
      </c>
      <c r="B6572" s="18">
        <f>Électricité!O6585</f>
        <v>0.70833333333333337</v>
      </c>
      <c r="C6572" s="17">
        <f>Électricité!P6585</f>
        <v>0</v>
      </c>
      <c r="D6572" s="17">
        <f>Électricité!S6585</f>
        <v>0</v>
      </c>
      <c r="E6572" s="24" t="str">
        <f t="shared" ref="E6572:E6635" si="211">CONCATENATE(TEXT(A6572,"mm/dd/yyyy")," ",TEXT(B6572,"hh:mm:ss AM/PM"))</f>
        <v>10/01/2019 05:00:00 PM</v>
      </c>
      <c r="F6572" s="23" t="str">
        <f t="shared" si="208"/>
        <v>Oct</v>
      </c>
    </row>
    <row r="6573" spans="1:6" x14ac:dyDescent="0.4">
      <c r="A6573" s="19">
        <f>Électricité!N6586</f>
        <v>43739</v>
      </c>
      <c r="B6573" s="18">
        <f>Électricité!O6586</f>
        <v>0.75000000000000011</v>
      </c>
      <c r="C6573" s="17">
        <f>Électricité!P6586</f>
        <v>0</v>
      </c>
      <c r="D6573" s="17">
        <f>Électricité!S6586</f>
        <v>0</v>
      </c>
      <c r="E6573" s="24" t="str">
        <f t="shared" si="211"/>
        <v>10/01/2019 06:00:00 PM</v>
      </c>
      <c r="F6573" s="23" t="str">
        <f t="shared" si="208"/>
        <v>Oct</v>
      </c>
    </row>
    <row r="6574" spans="1:6" x14ac:dyDescent="0.4">
      <c r="A6574" s="19">
        <f>Électricité!N6587</f>
        <v>43739</v>
      </c>
      <c r="B6574" s="18">
        <f>Électricité!O6587</f>
        <v>0.79166666666666674</v>
      </c>
      <c r="C6574" s="17">
        <f>Électricité!P6587</f>
        <v>0</v>
      </c>
      <c r="D6574" s="17">
        <f>Électricité!S6587</f>
        <v>0</v>
      </c>
      <c r="E6574" s="24" t="str">
        <f t="shared" si="211"/>
        <v>10/01/2019 07:00:00 PM</v>
      </c>
      <c r="F6574" s="23" t="str">
        <f t="shared" si="208"/>
        <v>Oct</v>
      </c>
    </row>
    <row r="6575" spans="1:6" x14ac:dyDescent="0.4">
      <c r="A6575" s="19">
        <f>Électricité!N6588</f>
        <v>43739</v>
      </c>
      <c r="B6575" s="18">
        <f>Électricité!O6588</f>
        <v>0.83333333333333337</v>
      </c>
      <c r="C6575" s="17">
        <f>Électricité!P6588</f>
        <v>0</v>
      </c>
      <c r="D6575" s="17">
        <f>Électricité!S6588</f>
        <v>0</v>
      </c>
      <c r="E6575" s="24" t="str">
        <f t="shared" si="211"/>
        <v>10/01/2019 08:00:00 PM</v>
      </c>
      <c r="F6575" s="23" t="str">
        <f t="shared" si="208"/>
        <v>Oct</v>
      </c>
    </row>
    <row r="6576" spans="1:6" x14ac:dyDescent="0.4">
      <c r="A6576" s="19">
        <f>Électricité!N6589</f>
        <v>43739</v>
      </c>
      <c r="B6576" s="18">
        <f>Électricité!O6589</f>
        <v>0.87500000000000011</v>
      </c>
      <c r="C6576" s="17">
        <f>Électricité!P6589</f>
        <v>0</v>
      </c>
      <c r="D6576" s="17">
        <f>Électricité!S6589</f>
        <v>0</v>
      </c>
      <c r="E6576" s="24" t="str">
        <f t="shared" si="211"/>
        <v>10/01/2019 09:00:00 PM</v>
      </c>
      <c r="F6576" s="23" t="str">
        <f t="shared" si="208"/>
        <v>Oct</v>
      </c>
    </row>
    <row r="6577" spans="1:6" x14ac:dyDescent="0.4">
      <c r="A6577" s="19">
        <f>Électricité!N6590</f>
        <v>43739</v>
      </c>
      <c r="B6577" s="18">
        <f>Électricité!O6590</f>
        <v>0.91666666666666674</v>
      </c>
      <c r="C6577" s="17">
        <f>Électricité!P6590</f>
        <v>0</v>
      </c>
      <c r="D6577" s="17">
        <f>Électricité!S6590</f>
        <v>0</v>
      </c>
      <c r="E6577" s="24" t="str">
        <f t="shared" si="211"/>
        <v>10/01/2019 10:00:00 PM</v>
      </c>
      <c r="F6577" s="23" t="str">
        <f t="shared" si="208"/>
        <v>Oct</v>
      </c>
    </row>
    <row r="6578" spans="1:6" x14ac:dyDescent="0.4">
      <c r="A6578" s="19">
        <f>Électricité!N6591</f>
        <v>43739</v>
      </c>
      <c r="B6578" s="18">
        <f>Électricité!O6591</f>
        <v>0.95833333333333337</v>
      </c>
      <c r="C6578" s="17">
        <f>Électricité!P6591</f>
        <v>0</v>
      </c>
      <c r="D6578" s="17">
        <f>Électricité!S6591</f>
        <v>0</v>
      </c>
      <c r="E6578" s="24" t="str">
        <f t="shared" si="211"/>
        <v>10/01/2019 11:00:00 PM</v>
      </c>
      <c r="F6578" s="23" t="str">
        <f t="shared" si="208"/>
        <v>Oct</v>
      </c>
    </row>
    <row r="6579" spans="1:6" x14ac:dyDescent="0.4">
      <c r="A6579" s="19">
        <f>Électricité!N6592</f>
        <v>43740</v>
      </c>
      <c r="B6579" s="18">
        <f>Électricité!O6592</f>
        <v>3.1225022567582528E-17</v>
      </c>
      <c r="C6579" s="17">
        <f>Électricité!P6592</f>
        <v>0</v>
      </c>
      <c r="D6579" s="17">
        <f>Électricité!S6592</f>
        <v>0</v>
      </c>
      <c r="E6579" s="24" t="str">
        <f t="shared" si="211"/>
        <v>10/02/2019 12:00:00 AM</v>
      </c>
      <c r="F6579" s="23" t="str">
        <f t="shared" si="208"/>
        <v>Oct</v>
      </c>
    </row>
    <row r="6580" spans="1:6" x14ac:dyDescent="0.4">
      <c r="A6580" s="19">
        <f>Électricité!N6593</f>
        <v>43740</v>
      </c>
      <c r="B6580" s="18">
        <f>Électricité!O6593</f>
        <v>4.1666666666666699E-2</v>
      </c>
      <c r="C6580" s="17">
        <f>Électricité!P6593</f>
        <v>0</v>
      </c>
      <c r="D6580" s="17">
        <f>Électricité!S6593</f>
        <v>0</v>
      </c>
      <c r="E6580" s="24" t="str">
        <f t="shared" si="211"/>
        <v>10/02/2019 01:00:00 AM</v>
      </c>
      <c r="F6580" s="23" t="str">
        <f t="shared" si="208"/>
        <v>Oct</v>
      </c>
    </row>
    <row r="6581" spans="1:6" x14ac:dyDescent="0.4">
      <c r="A6581" s="19">
        <f>Électricité!N6594</f>
        <v>43740</v>
      </c>
      <c r="B6581" s="18">
        <f>Électricité!O6594</f>
        <v>8.333333333333337E-2</v>
      </c>
      <c r="C6581" s="17">
        <f>Électricité!P6594</f>
        <v>0</v>
      </c>
      <c r="D6581" s="17">
        <f>Électricité!S6594</f>
        <v>0</v>
      </c>
      <c r="E6581" s="24" t="str">
        <f t="shared" si="211"/>
        <v>10/02/2019 02:00:00 AM</v>
      </c>
      <c r="F6581" s="23" t="str">
        <f t="shared" si="208"/>
        <v>Oct</v>
      </c>
    </row>
    <row r="6582" spans="1:6" x14ac:dyDescent="0.4">
      <c r="A6582" s="19">
        <f>Électricité!N6595</f>
        <v>43740</v>
      </c>
      <c r="B6582" s="18">
        <f>Électricité!O6595</f>
        <v>0.12500000000000006</v>
      </c>
      <c r="C6582" s="17">
        <f>Électricité!P6595</f>
        <v>0</v>
      </c>
      <c r="D6582" s="17">
        <f>Électricité!S6595</f>
        <v>0</v>
      </c>
      <c r="E6582" s="24" t="str">
        <f t="shared" si="211"/>
        <v>10/02/2019 03:00:00 AM</v>
      </c>
      <c r="F6582" s="23" t="str">
        <f t="shared" si="208"/>
        <v>Oct</v>
      </c>
    </row>
    <row r="6583" spans="1:6" x14ac:dyDescent="0.4">
      <c r="A6583" s="19">
        <f>Électricité!N6596</f>
        <v>43740</v>
      </c>
      <c r="B6583" s="18">
        <f>Électricité!O6596</f>
        <v>0.16666666666666669</v>
      </c>
      <c r="C6583" s="17">
        <f>Électricité!P6596</f>
        <v>0</v>
      </c>
      <c r="D6583" s="17">
        <f>Électricité!S6596</f>
        <v>0</v>
      </c>
      <c r="E6583" s="24" t="str">
        <f t="shared" si="211"/>
        <v>10/02/2019 04:00:00 AM</v>
      </c>
      <c r="F6583" s="23" t="str">
        <f t="shared" si="208"/>
        <v>Oct</v>
      </c>
    </row>
    <row r="6584" spans="1:6" x14ac:dyDescent="0.4">
      <c r="A6584" s="19">
        <f>Électricité!N6597</f>
        <v>43740</v>
      </c>
      <c r="B6584" s="18">
        <f>Électricité!O6597</f>
        <v>0.20833333333333337</v>
      </c>
      <c r="C6584" s="17">
        <f>Électricité!P6597</f>
        <v>0</v>
      </c>
      <c r="D6584" s="17">
        <f>Électricité!S6597</f>
        <v>0</v>
      </c>
      <c r="E6584" s="24" t="str">
        <f t="shared" si="211"/>
        <v>10/02/2019 05:00:00 AM</v>
      </c>
      <c r="F6584" s="23" t="str">
        <f t="shared" si="208"/>
        <v>Oct</v>
      </c>
    </row>
    <row r="6585" spans="1:6" x14ac:dyDescent="0.4">
      <c r="A6585" s="19">
        <f>Électricité!N6598</f>
        <v>43740</v>
      </c>
      <c r="B6585" s="18">
        <f>Électricité!O6598</f>
        <v>0.25</v>
      </c>
      <c r="C6585" s="17">
        <f>Électricité!P6598</f>
        <v>0</v>
      </c>
      <c r="D6585" s="17">
        <f>Électricité!S6598</f>
        <v>0</v>
      </c>
      <c r="E6585" s="24" t="str">
        <f t="shared" si="211"/>
        <v>10/02/2019 06:00:00 AM</v>
      </c>
      <c r="F6585" s="23" t="str">
        <f t="shared" si="208"/>
        <v>Oct</v>
      </c>
    </row>
    <row r="6586" spans="1:6" x14ac:dyDescent="0.4">
      <c r="A6586" s="19">
        <f>Électricité!N6599</f>
        <v>43740</v>
      </c>
      <c r="B6586" s="18">
        <f>Électricité!O6599</f>
        <v>0.29166666666666669</v>
      </c>
      <c r="C6586" s="17">
        <f>Électricité!P6599</f>
        <v>0</v>
      </c>
      <c r="D6586" s="17">
        <f>Électricité!S6599</f>
        <v>0</v>
      </c>
      <c r="E6586" s="24" t="str">
        <f t="shared" si="211"/>
        <v>10/02/2019 07:00:00 AM</v>
      </c>
      <c r="F6586" s="23" t="str">
        <f t="shared" si="208"/>
        <v>Oct</v>
      </c>
    </row>
    <row r="6587" spans="1:6" x14ac:dyDescent="0.4">
      <c r="A6587" s="19">
        <f>Électricité!N6600</f>
        <v>43740</v>
      </c>
      <c r="B6587" s="18">
        <f>Électricité!O6600</f>
        <v>0.33333333333333337</v>
      </c>
      <c r="C6587" s="17">
        <f>Électricité!P6600</f>
        <v>0</v>
      </c>
      <c r="D6587" s="17">
        <f>Électricité!S6600</f>
        <v>0</v>
      </c>
      <c r="E6587" s="24" t="str">
        <f t="shared" si="211"/>
        <v>10/02/2019 08:00:00 AM</v>
      </c>
      <c r="F6587" s="23" t="str">
        <f t="shared" si="208"/>
        <v>Oct</v>
      </c>
    </row>
    <row r="6588" spans="1:6" x14ac:dyDescent="0.4">
      <c r="A6588" s="19">
        <f>Électricité!N6601</f>
        <v>43740</v>
      </c>
      <c r="B6588" s="18">
        <f>Électricité!O6601</f>
        <v>0.375</v>
      </c>
      <c r="C6588" s="17">
        <f>Électricité!P6601</f>
        <v>0</v>
      </c>
      <c r="D6588" s="17">
        <f>Électricité!S6601</f>
        <v>0</v>
      </c>
      <c r="E6588" s="24" t="str">
        <f t="shared" si="211"/>
        <v>10/02/2019 09:00:00 AM</v>
      </c>
      <c r="F6588" s="23" t="str">
        <f t="shared" si="208"/>
        <v>Oct</v>
      </c>
    </row>
    <row r="6589" spans="1:6" x14ac:dyDescent="0.4">
      <c r="A6589" s="19">
        <f>Électricité!N6602</f>
        <v>43740</v>
      </c>
      <c r="B6589" s="18">
        <f>Électricité!O6602</f>
        <v>0.41666666666666669</v>
      </c>
      <c r="C6589" s="17">
        <f>Électricité!P6602</f>
        <v>0</v>
      </c>
      <c r="D6589" s="17">
        <f>Électricité!S6602</f>
        <v>0</v>
      </c>
      <c r="E6589" s="24" t="str">
        <f t="shared" si="211"/>
        <v>10/02/2019 10:00:00 AM</v>
      </c>
      <c r="F6589" s="23" t="str">
        <f t="shared" si="208"/>
        <v>Oct</v>
      </c>
    </row>
    <row r="6590" spans="1:6" x14ac:dyDescent="0.4">
      <c r="A6590" s="19">
        <f>Électricité!N6603</f>
        <v>43740</v>
      </c>
      <c r="B6590" s="18">
        <f>Électricité!O6603</f>
        <v>0.45833333333333337</v>
      </c>
      <c r="C6590" s="17">
        <f>Électricité!P6603</f>
        <v>0</v>
      </c>
      <c r="D6590" s="17">
        <f>Électricité!S6603</f>
        <v>0</v>
      </c>
      <c r="E6590" s="24" t="str">
        <f t="shared" si="211"/>
        <v>10/02/2019 11:00:00 AM</v>
      </c>
      <c r="F6590" s="23" t="str">
        <f t="shared" si="208"/>
        <v>Oct</v>
      </c>
    </row>
    <row r="6591" spans="1:6" x14ac:dyDescent="0.4">
      <c r="A6591" s="19">
        <f>Électricité!N6604</f>
        <v>43740</v>
      </c>
      <c r="B6591" s="18">
        <f>Électricité!O6604</f>
        <v>0.50000000000000011</v>
      </c>
      <c r="C6591" s="17">
        <f>Électricité!P6604</f>
        <v>0</v>
      </c>
      <c r="D6591" s="17">
        <f>Électricité!S6604</f>
        <v>0</v>
      </c>
      <c r="E6591" s="24" t="str">
        <f t="shared" si="211"/>
        <v>10/02/2019 12:00:00 PM</v>
      </c>
      <c r="F6591" s="23" t="str">
        <f t="shared" si="208"/>
        <v>Oct</v>
      </c>
    </row>
    <row r="6592" spans="1:6" x14ac:dyDescent="0.4">
      <c r="A6592" s="19">
        <f>Électricité!N6605</f>
        <v>43740</v>
      </c>
      <c r="B6592" s="18">
        <f>Électricité!O6605</f>
        <v>0.54166666666666674</v>
      </c>
      <c r="C6592" s="17">
        <f>Électricité!P6605</f>
        <v>0</v>
      </c>
      <c r="D6592" s="17">
        <f>Électricité!S6605</f>
        <v>0</v>
      </c>
      <c r="E6592" s="24" t="str">
        <f t="shared" si="211"/>
        <v>10/02/2019 01:00:00 PM</v>
      </c>
      <c r="F6592" s="23" t="str">
        <f t="shared" si="208"/>
        <v>Oct</v>
      </c>
    </row>
    <row r="6593" spans="1:6" x14ac:dyDescent="0.4">
      <c r="A6593" s="19">
        <f>Électricité!N6606</f>
        <v>43740</v>
      </c>
      <c r="B6593" s="18">
        <f>Électricité!O6606</f>
        <v>0.58333333333333337</v>
      </c>
      <c r="C6593" s="17">
        <f>Électricité!P6606</f>
        <v>0</v>
      </c>
      <c r="D6593" s="17">
        <f>Électricité!S6606</f>
        <v>0</v>
      </c>
      <c r="E6593" s="24" t="str">
        <f t="shared" si="211"/>
        <v>10/02/2019 02:00:00 PM</v>
      </c>
      <c r="F6593" s="23" t="str">
        <f t="shared" si="208"/>
        <v>Oct</v>
      </c>
    </row>
    <row r="6594" spans="1:6" x14ac:dyDescent="0.4">
      <c r="A6594" s="19">
        <f>Électricité!N6607</f>
        <v>43740</v>
      </c>
      <c r="B6594" s="18">
        <f>Électricité!O6607</f>
        <v>0.62500000000000011</v>
      </c>
      <c r="C6594" s="17">
        <f>Électricité!P6607</f>
        <v>0</v>
      </c>
      <c r="D6594" s="17">
        <f>Électricité!S6607</f>
        <v>0</v>
      </c>
      <c r="E6594" s="24" t="str">
        <f t="shared" si="211"/>
        <v>10/02/2019 03:00:00 PM</v>
      </c>
      <c r="F6594" s="23" t="str">
        <f t="shared" si="208"/>
        <v>Oct</v>
      </c>
    </row>
    <row r="6595" spans="1:6" x14ac:dyDescent="0.4">
      <c r="A6595" s="19">
        <f>Électricité!N6608</f>
        <v>43740</v>
      </c>
      <c r="B6595" s="18">
        <f>Électricité!O6608</f>
        <v>0.66666666666666674</v>
      </c>
      <c r="C6595" s="17">
        <f>Électricité!P6608</f>
        <v>0</v>
      </c>
      <c r="D6595" s="17">
        <f>Électricité!S6608</f>
        <v>0</v>
      </c>
      <c r="E6595" s="24" t="str">
        <f t="shared" si="211"/>
        <v>10/02/2019 04:00:00 PM</v>
      </c>
      <c r="F6595" s="23" t="str">
        <f t="shared" ref="F6595:F6658" si="212">TEXT(A6595,"mmm")</f>
        <v>Oct</v>
      </c>
    </row>
    <row r="6596" spans="1:6" x14ac:dyDescent="0.4">
      <c r="A6596" s="19">
        <f>Électricité!N6609</f>
        <v>43740</v>
      </c>
      <c r="B6596" s="18">
        <f>Électricité!O6609</f>
        <v>0.70833333333333337</v>
      </c>
      <c r="C6596" s="17">
        <f>Électricité!P6609</f>
        <v>0</v>
      </c>
      <c r="D6596" s="17">
        <f>Électricité!S6609</f>
        <v>0</v>
      </c>
      <c r="E6596" s="24" t="str">
        <f t="shared" si="211"/>
        <v>10/02/2019 05:00:00 PM</v>
      </c>
      <c r="F6596" s="23" t="str">
        <f t="shared" si="212"/>
        <v>Oct</v>
      </c>
    </row>
    <row r="6597" spans="1:6" x14ac:dyDescent="0.4">
      <c r="A6597" s="19">
        <f>Électricité!N6610</f>
        <v>43740</v>
      </c>
      <c r="B6597" s="18">
        <f>Électricité!O6610</f>
        <v>0.75000000000000011</v>
      </c>
      <c r="C6597" s="17">
        <f>Électricité!P6610</f>
        <v>0</v>
      </c>
      <c r="D6597" s="17">
        <f>Électricité!S6610</f>
        <v>0</v>
      </c>
      <c r="E6597" s="24" t="str">
        <f t="shared" si="211"/>
        <v>10/02/2019 06:00:00 PM</v>
      </c>
      <c r="F6597" s="23" t="str">
        <f t="shared" si="212"/>
        <v>Oct</v>
      </c>
    </row>
    <row r="6598" spans="1:6" x14ac:dyDescent="0.4">
      <c r="A6598" s="19">
        <f>Électricité!N6611</f>
        <v>43740</v>
      </c>
      <c r="B6598" s="18">
        <f>Électricité!O6611</f>
        <v>0.79166666666666674</v>
      </c>
      <c r="C6598" s="17">
        <f>Électricité!P6611</f>
        <v>0</v>
      </c>
      <c r="D6598" s="17">
        <f>Électricité!S6611</f>
        <v>0</v>
      </c>
      <c r="E6598" s="24" t="str">
        <f t="shared" si="211"/>
        <v>10/02/2019 07:00:00 PM</v>
      </c>
      <c r="F6598" s="23" t="str">
        <f t="shared" si="212"/>
        <v>Oct</v>
      </c>
    </row>
    <row r="6599" spans="1:6" x14ac:dyDescent="0.4">
      <c r="A6599" s="19">
        <f>Électricité!N6612</f>
        <v>43740</v>
      </c>
      <c r="B6599" s="18">
        <f>Électricité!O6612</f>
        <v>0.83333333333333337</v>
      </c>
      <c r="C6599" s="17">
        <f>Électricité!P6612</f>
        <v>0</v>
      </c>
      <c r="D6599" s="17">
        <f>Électricité!S6612</f>
        <v>0</v>
      </c>
      <c r="E6599" s="24" t="str">
        <f t="shared" si="211"/>
        <v>10/02/2019 08:00:00 PM</v>
      </c>
      <c r="F6599" s="23" t="str">
        <f t="shared" si="212"/>
        <v>Oct</v>
      </c>
    </row>
    <row r="6600" spans="1:6" x14ac:dyDescent="0.4">
      <c r="A6600" s="19">
        <f>Électricité!N6613</f>
        <v>43740</v>
      </c>
      <c r="B6600" s="18">
        <f>Électricité!O6613</f>
        <v>0.87500000000000011</v>
      </c>
      <c r="C6600" s="17">
        <f>Électricité!P6613</f>
        <v>0</v>
      </c>
      <c r="D6600" s="17">
        <f>Électricité!S6613</f>
        <v>0</v>
      </c>
      <c r="E6600" s="24" t="str">
        <f t="shared" si="211"/>
        <v>10/02/2019 09:00:00 PM</v>
      </c>
      <c r="F6600" s="23" t="str">
        <f t="shared" si="212"/>
        <v>Oct</v>
      </c>
    </row>
    <row r="6601" spans="1:6" x14ac:dyDescent="0.4">
      <c r="A6601" s="19">
        <f>Électricité!N6614</f>
        <v>43740</v>
      </c>
      <c r="B6601" s="18">
        <f>Électricité!O6614</f>
        <v>0.91666666666666674</v>
      </c>
      <c r="C6601" s="17">
        <f>Électricité!P6614</f>
        <v>0</v>
      </c>
      <c r="D6601" s="17">
        <f>Électricité!S6614</f>
        <v>0</v>
      </c>
      <c r="E6601" s="24" t="str">
        <f t="shared" si="211"/>
        <v>10/02/2019 10:00:00 PM</v>
      </c>
      <c r="F6601" s="23" t="str">
        <f t="shared" si="212"/>
        <v>Oct</v>
      </c>
    </row>
    <row r="6602" spans="1:6" x14ac:dyDescent="0.4">
      <c r="A6602" s="19">
        <f>Électricité!N6615</f>
        <v>43740</v>
      </c>
      <c r="B6602" s="18">
        <f>Électricité!O6615</f>
        <v>0.95833333333333337</v>
      </c>
      <c r="C6602" s="17">
        <f>Électricité!P6615</f>
        <v>0</v>
      </c>
      <c r="D6602" s="17">
        <f>Électricité!S6615</f>
        <v>0</v>
      </c>
      <c r="E6602" s="24" t="str">
        <f t="shared" si="211"/>
        <v>10/02/2019 11:00:00 PM</v>
      </c>
      <c r="F6602" s="23" t="str">
        <f t="shared" si="212"/>
        <v>Oct</v>
      </c>
    </row>
    <row r="6603" spans="1:6" x14ac:dyDescent="0.4">
      <c r="A6603" s="19">
        <f>Électricité!N6616</f>
        <v>43741</v>
      </c>
      <c r="B6603" s="18">
        <f>Électricité!O6616</f>
        <v>3.1225022567582528E-17</v>
      </c>
      <c r="C6603" s="17">
        <f>Électricité!P6616</f>
        <v>0</v>
      </c>
      <c r="D6603" s="17">
        <f>Électricité!S6616</f>
        <v>0</v>
      </c>
      <c r="E6603" s="24" t="str">
        <f t="shared" si="211"/>
        <v>10/03/2019 12:00:00 AM</v>
      </c>
      <c r="F6603" s="23" t="str">
        <f t="shared" si="212"/>
        <v>Oct</v>
      </c>
    </row>
    <row r="6604" spans="1:6" x14ac:dyDescent="0.4">
      <c r="A6604" s="19">
        <f>Électricité!N6617</f>
        <v>43741</v>
      </c>
      <c r="B6604" s="18">
        <f>Électricité!O6617</f>
        <v>4.1666666666666699E-2</v>
      </c>
      <c r="C6604" s="17">
        <f>Électricité!P6617</f>
        <v>0</v>
      </c>
      <c r="D6604" s="17">
        <f>Électricité!S6617</f>
        <v>0</v>
      </c>
      <c r="E6604" s="24" t="str">
        <f t="shared" si="211"/>
        <v>10/03/2019 01:00:00 AM</v>
      </c>
      <c r="F6604" s="23" t="str">
        <f t="shared" si="212"/>
        <v>Oct</v>
      </c>
    </row>
    <row r="6605" spans="1:6" x14ac:dyDescent="0.4">
      <c r="A6605" s="19">
        <f>Électricité!N6618</f>
        <v>43741</v>
      </c>
      <c r="B6605" s="18">
        <f>Électricité!O6618</f>
        <v>8.333333333333337E-2</v>
      </c>
      <c r="C6605" s="17">
        <f>Électricité!P6618</f>
        <v>0</v>
      </c>
      <c r="D6605" s="17">
        <f>Électricité!S6618</f>
        <v>0</v>
      </c>
      <c r="E6605" s="24" t="str">
        <f t="shared" si="211"/>
        <v>10/03/2019 02:00:00 AM</v>
      </c>
      <c r="F6605" s="23" t="str">
        <f t="shared" si="212"/>
        <v>Oct</v>
      </c>
    </row>
    <row r="6606" spans="1:6" x14ac:dyDescent="0.4">
      <c r="A6606" s="19">
        <f>Électricité!N6619</f>
        <v>43741</v>
      </c>
      <c r="B6606" s="18">
        <f>Électricité!O6619</f>
        <v>0.12500000000000006</v>
      </c>
      <c r="C6606" s="17">
        <f>Électricité!P6619</f>
        <v>0</v>
      </c>
      <c r="D6606" s="17">
        <f>Électricité!S6619</f>
        <v>0</v>
      </c>
      <c r="E6606" s="24" t="str">
        <f t="shared" si="211"/>
        <v>10/03/2019 03:00:00 AM</v>
      </c>
      <c r="F6606" s="23" t="str">
        <f t="shared" si="212"/>
        <v>Oct</v>
      </c>
    </row>
    <row r="6607" spans="1:6" x14ac:dyDescent="0.4">
      <c r="A6607" s="19">
        <f>Électricité!N6620</f>
        <v>43741</v>
      </c>
      <c r="B6607" s="18">
        <f>Électricité!O6620</f>
        <v>0.16666666666666669</v>
      </c>
      <c r="C6607" s="17">
        <f>Électricité!P6620</f>
        <v>0</v>
      </c>
      <c r="D6607" s="17">
        <f>Électricité!S6620</f>
        <v>0</v>
      </c>
      <c r="E6607" s="24" t="str">
        <f t="shared" si="211"/>
        <v>10/03/2019 04:00:00 AM</v>
      </c>
      <c r="F6607" s="23" t="str">
        <f t="shared" si="212"/>
        <v>Oct</v>
      </c>
    </row>
    <row r="6608" spans="1:6" x14ac:dyDescent="0.4">
      <c r="A6608" s="19">
        <f>Électricité!N6621</f>
        <v>43741</v>
      </c>
      <c r="B6608" s="18">
        <f>Électricité!O6621</f>
        <v>0.20833333333333337</v>
      </c>
      <c r="C6608" s="17">
        <f>Électricité!P6621</f>
        <v>0</v>
      </c>
      <c r="D6608" s="17">
        <f>Électricité!S6621</f>
        <v>0</v>
      </c>
      <c r="E6608" s="24" t="str">
        <f t="shared" si="211"/>
        <v>10/03/2019 05:00:00 AM</v>
      </c>
      <c r="F6608" s="23" t="str">
        <f t="shared" si="212"/>
        <v>Oct</v>
      </c>
    </row>
    <row r="6609" spans="1:6" x14ac:dyDescent="0.4">
      <c r="A6609" s="19">
        <f>Électricité!N6622</f>
        <v>43741</v>
      </c>
      <c r="B6609" s="18">
        <f>Électricité!O6622</f>
        <v>0.25</v>
      </c>
      <c r="C6609" s="17">
        <f>Électricité!P6622</f>
        <v>0</v>
      </c>
      <c r="D6609" s="17">
        <f>Électricité!S6622</f>
        <v>0</v>
      </c>
      <c r="E6609" s="24" t="str">
        <f t="shared" si="211"/>
        <v>10/03/2019 06:00:00 AM</v>
      </c>
      <c r="F6609" s="23" t="str">
        <f t="shared" si="212"/>
        <v>Oct</v>
      </c>
    </row>
    <row r="6610" spans="1:6" x14ac:dyDescent="0.4">
      <c r="A6610" s="19">
        <f>Électricité!N6623</f>
        <v>43741</v>
      </c>
      <c r="B6610" s="18">
        <f>Électricité!O6623</f>
        <v>0.29166666666666669</v>
      </c>
      <c r="C6610" s="17">
        <f>Électricité!P6623</f>
        <v>0</v>
      </c>
      <c r="D6610" s="17">
        <f>Électricité!S6623</f>
        <v>0</v>
      </c>
      <c r="E6610" s="24" t="str">
        <f t="shared" si="211"/>
        <v>10/03/2019 07:00:00 AM</v>
      </c>
      <c r="F6610" s="23" t="str">
        <f t="shared" si="212"/>
        <v>Oct</v>
      </c>
    </row>
    <row r="6611" spans="1:6" x14ac:dyDescent="0.4">
      <c r="A6611" s="19">
        <f>Électricité!N6624</f>
        <v>43741</v>
      </c>
      <c r="B6611" s="18">
        <f>Électricité!O6624</f>
        <v>0.33333333333333337</v>
      </c>
      <c r="C6611" s="17">
        <f>Électricité!P6624</f>
        <v>0</v>
      </c>
      <c r="D6611" s="17">
        <f>Électricité!S6624</f>
        <v>0</v>
      </c>
      <c r="E6611" s="24" t="str">
        <f t="shared" si="211"/>
        <v>10/03/2019 08:00:00 AM</v>
      </c>
      <c r="F6611" s="23" t="str">
        <f t="shared" si="212"/>
        <v>Oct</v>
      </c>
    </row>
    <row r="6612" spans="1:6" x14ac:dyDescent="0.4">
      <c r="A6612" s="19">
        <f>Électricité!N6625</f>
        <v>43741</v>
      </c>
      <c r="B6612" s="18">
        <f>Électricité!O6625</f>
        <v>0.375</v>
      </c>
      <c r="C6612" s="17">
        <f>Électricité!P6625</f>
        <v>0</v>
      </c>
      <c r="D6612" s="17">
        <f>Électricité!S6625</f>
        <v>0</v>
      </c>
      <c r="E6612" s="24" t="str">
        <f t="shared" si="211"/>
        <v>10/03/2019 09:00:00 AM</v>
      </c>
      <c r="F6612" s="23" t="str">
        <f t="shared" si="212"/>
        <v>Oct</v>
      </c>
    </row>
    <row r="6613" spans="1:6" x14ac:dyDescent="0.4">
      <c r="A6613" s="19">
        <f>Électricité!N6626</f>
        <v>43741</v>
      </c>
      <c r="B6613" s="18">
        <f>Électricité!O6626</f>
        <v>0.41666666666666669</v>
      </c>
      <c r="C6613" s="17">
        <f>Électricité!P6626</f>
        <v>0</v>
      </c>
      <c r="D6613" s="17">
        <f>Électricité!S6626</f>
        <v>0</v>
      </c>
      <c r="E6613" s="24" t="str">
        <f t="shared" si="211"/>
        <v>10/03/2019 10:00:00 AM</v>
      </c>
      <c r="F6613" s="23" t="str">
        <f t="shared" si="212"/>
        <v>Oct</v>
      </c>
    </row>
    <row r="6614" spans="1:6" x14ac:dyDescent="0.4">
      <c r="A6614" s="19">
        <f>Électricité!N6627</f>
        <v>43741</v>
      </c>
      <c r="B6614" s="18">
        <f>Électricité!O6627</f>
        <v>0.45833333333333337</v>
      </c>
      <c r="C6614" s="17">
        <f>Électricité!P6627</f>
        <v>0</v>
      </c>
      <c r="D6614" s="17">
        <f>Électricité!S6627</f>
        <v>0</v>
      </c>
      <c r="E6614" s="24" t="str">
        <f t="shared" si="211"/>
        <v>10/03/2019 11:00:00 AM</v>
      </c>
      <c r="F6614" s="23" t="str">
        <f t="shared" si="212"/>
        <v>Oct</v>
      </c>
    </row>
    <row r="6615" spans="1:6" x14ac:dyDescent="0.4">
      <c r="A6615" s="19">
        <f>Électricité!N6628</f>
        <v>43741</v>
      </c>
      <c r="B6615" s="18">
        <f>Électricité!O6628</f>
        <v>0.50000000000000011</v>
      </c>
      <c r="C6615" s="17">
        <f>Électricité!P6628</f>
        <v>0</v>
      </c>
      <c r="D6615" s="17">
        <f>Électricité!S6628</f>
        <v>0</v>
      </c>
      <c r="E6615" s="24" t="str">
        <f t="shared" si="211"/>
        <v>10/03/2019 12:00:00 PM</v>
      </c>
      <c r="F6615" s="23" t="str">
        <f t="shared" si="212"/>
        <v>Oct</v>
      </c>
    </row>
    <row r="6616" spans="1:6" x14ac:dyDescent="0.4">
      <c r="A6616" s="19">
        <f>Électricité!N6629</f>
        <v>43741</v>
      </c>
      <c r="B6616" s="18">
        <f>Électricité!O6629</f>
        <v>0.54166666666666674</v>
      </c>
      <c r="C6616" s="17">
        <f>Électricité!P6629</f>
        <v>0</v>
      </c>
      <c r="D6616" s="17">
        <f>Électricité!S6629</f>
        <v>0</v>
      </c>
      <c r="E6616" s="24" t="str">
        <f t="shared" si="211"/>
        <v>10/03/2019 01:00:00 PM</v>
      </c>
      <c r="F6616" s="23" t="str">
        <f t="shared" si="212"/>
        <v>Oct</v>
      </c>
    </row>
    <row r="6617" spans="1:6" x14ac:dyDescent="0.4">
      <c r="A6617" s="19">
        <f>Électricité!N6630</f>
        <v>43741</v>
      </c>
      <c r="B6617" s="18">
        <f>Électricité!O6630</f>
        <v>0.58333333333333337</v>
      </c>
      <c r="C6617" s="17">
        <f>Électricité!P6630</f>
        <v>0</v>
      </c>
      <c r="D6617" s="17">
        <f>Électricité!S6630</f>
        <v>0</v>
      </c>
      <c r="E6617" s="24" t="str">
        <f t="shared" si="211"/>
        <v>10/03/2019 02:00:00 PM</v>
      </c>
      <c r="F6617" s="23" t="str">
        <f t="shared" si="212"/>
        <v>Oct</v>
      </c>
    </row>
    <row r="6618" spans="1:6" x14ac:dyDescent="0.4">
      <c r="A6618" s="19">
        <f>Électricité!N6631</f>
        <v>43741</v>
      </c>
      <c r="B6618" s="18">
        <f>Électricité!O6631</f>
        <v>0.62500000000000011</v>
      </c>
      <c r="C6618" s="17">
        <f>Électricité!P6631</f>
        <v>0</v>
      </c>
      <c r="D6618" s="17">
        <f>Électricité!S6631</f>
        <v>0</v>
      </c>
      <c r="E6618" s="24" t="str">
        <f t="shared" si="211"/>
        <v>10/03/2019 03:00:00 PM</v>
      </c>
      <c r="F6618" s="23" t="str">
        <f t="shared" si="212"/>
        <v>Oct</v>
      </c>
    </row>
    <row r="6619" spans="1:6" x14ac:dyDescent="0.4">
      <c r="A6619" s="19">
        <f>Électricité!N6632</f>
        <v>43741</v>
      </c>
      <c r="B6619" s="18">
        <f>Électricité!O6632</f>
        <v>0.66666666666666674</v>
      </c>
      <c r="C6619" s="17">
        <f>Électricité!P6632</f>
        <v>0</v>
      </c>
      <c r="D6619" s="17">
        <f>Électricité!S6632</f>
        <v>0</v>
      </c>
      <c r="E6619" s="24" t="str">
        <f t="shared" si="211"/>
        <v>10/03/2019 04:00:00 PM</v>
      </c>
      <c r="F6619" s="23" t="str">
        <f t="shared" si="212"/>
        <v>Oct</v>
      </c>
    </row>
    <row r="6620" spans="1:6" x14ac:dyDescent="0.4">
      <c r="A6620" s="19">
        <f>Électricité!N6633</f>
        <v>43741</v>
      </c>
      <c r="B6620" s="18">
        <f>Électricité!O6633</f>
        <v>0.70833333333333337</v>
      </c>
      <c r="C6620" s="17">
        <f>Électricité!P6633</f>
        <v>0</v>
      </c>
      <c r="D6620" s="17">
        <f>Électricité!S6633</f>
        <v>0</v>
      </c>
      <c r="E6620" s="24" t="str">
        <f t="shared" si="211"/>
        <v>10/03/2019 05:00:00 PM</v>
      </c>
      <c r="F6620" s="23" t="str">
        <f t="shared" si="212"/>
        <v>Oct</v>
      </c>
    </row>
    <row r="6621" spans="1:6" x14ac:dyDescent="0.4">
      <c r="A6621" s="19">
        <f>Électricité!N6634</f>
        <v>43741</v>
      </c>
      <c r="B6621" s="18">
        <f>Électricité!O6634</f>
        <v>0.75000000000000011</v>
      </c>
      <c r="C6621" s="17">
        <f>Électricité!P6634</f>
        <v>0</v>
      </c>
      <c r="D6621" s="17">
        <f>Électricité!S6634</f>
        <v>0</v>
      </c>
      <c r="E6621" s="24" t="str">
        <f t="shared" si="211"/>
        <v>10/03/2019 06:00:00 PM</v>
      </c>
      <c r="F6621" s="23" t="str">
        <f t="shared" si="212"/>
        <v>Oct</v>
      </c>
    </row>
    <row r="6622" spans="1:6" x14ac:dyDescent="0.4">
      <c r="A6622" s="19">
        <f>Électricité!N6635</f>
        <v>43741</v>
      </c>
      <c r="B6622" s="18">
        <f>Électricité!O6635</f>
        <v>0.79166666666666674</v>
      </c>
      <c r="C6622" s="17">
        <f>Électricité!P6635</f>
        <v>0</v>
      </c>
      <c r="D6622" s="17">
        <f>Électricité!S6635</f>
        <v>0</v>
      </c>
      <c r="E6622" s="24" t="str">
        <f t="shared" si="211"/>
        <v>10/03/2019 07:00:00 PM</v>
      </c>
      <c r="F6622" s="23" t="str">
        <f t="shared" si="212"/>
        <v>Oct</v>
      </c>
    </row>
    <row r="6623" spans="1:6" x14ac:dyDescent="0.4">
      <c r="A6623" s="19">
        <f>Électricité!N6636</f>
        <v>43741</v>
      </c>
      <c r="B6623" s="18">
        <f>Électricité!O6636</f>
        <v>0.83333333333333337</v>
      </c>
      <c r="C6623" s="17">
        <f>Électricité!P6636</f>
        <v>0</v>
      </c>
      <c r="D6623" s="17">
        <f>Électricité!S6636</f>
        <v>0</v>
      </c>
      <c r="E6623" s="24" t="str">
        <f t="shared" si="211"/>
        <v>10/03/2019 08:00:00 PM</v>
      </c>
      <c r="F6623" s="23" t="str">
        <f t="shared" si="212"/>
        <v>Oct</v>
      </c>
    </row>
    <row r="6624" spans="1:6" x14ac:dyDescent="0.4">
      <c r="A6624" s="19">
        <f>Électricité!N6637</f>
        <v>43741</v>
      </c>
      <c r="B6624" s="18">
        <f>Électricité!O6637</f>
        <v>0.87500000000000011</v>
      </c>
      <c r="C6624" s="17">
        <f>Électricité!P6637</f>
        <v>0</v>
      </c>
      <c r="D6624" s="17">
        <f>Électricité!S6637</f>
        <v>0</v>
      </c>
      <c r="E6624" s="24" t="str">
        <f t="shared" si="211"/>
        <v>10/03/2019 09:00:00 PM</v>
      </c>
      <c r="F6624" s="23" t="str">
        <f t="shared" si="212"/>
        <v>Oct</v>
      </c>
    </row>
    <row r="6625" spans="1:6" x14ac:dyDescent="0.4">
      <c r="A6625" s="19">
        <f>Électricité!N6638</f>
        <v>43741</v>
      </c>
      <c r="B6625" s="18">
        <f>Électricité!O6638</f>
        <v>0.91666666666666674</v>
      </c>
      <c r="C6625" s="17">
        <f>Électricité!P6638</f>
        <v>0</v>
      </c>
      <c r="D6625" s="17">
        <f>Électricité!S6638</f>
        <v>0</v>
      </c>
      <c r="E6625" s="24" t="str">
        <f t="shared" si="211"/>
        <v>10/03/2019 10:00:00 PM</v>
      </c>
      <c r="F6625" s="23" t="str">
        <f t="shared" si="212"/>
        <v>Oct</v>
      </c>
    </row>
    <row r="6626" spans="1:6" x14ac:dyDescent="0.4">
      <c r="A6626" s="19">
        <f>Électricité!N6639</f>
        <v>43741</v>
      </c>
      <c r="B6626" s="18">
        <f>Électricité!O6639</f>
        <v>0.95833333333333337</v>
      </c>
      <c r="C6626" s="17">
        <f>Électricité!P6639</f>
        <v>0</v>
      </c>
      <c r="D6626" s="17">
        <f>Électricité!S6639</f>
        <v>0</v>
      </c>
      <c r="E6626" s="24" t="str">
        <f t="shared" si="211"/>
        <v>10/03/2019 11:00:00 PM</v>
      </c>
      <c r="F6626" s="23" t="str">
        <f t="shared" si="212"/>
        <v>Oct</v>
      </c>
    </row>
    <row r="6627" spans="1:6" x14ac:dyDescent="0.4">
      <c r="A6627" s="19">
        <f>Électricité!N6640</f>
        <v>43742</v>
      </c>
      <c r="B6627" s="18">
        <f>Électricité!O6640</f>
        <v>3.1225022567582528E-17</v>
      </c>
      <c r="C6627" s="17">
        <f>Électricité!P6640</f>
        <v>0</v>
      </c>
      <c r="D6627" s="17">
        <f>Électricité!S6640</f>
        <v>0</v>
      </c>
      <c r="E6627" s="24" t="str">
        <f t="shared" si="211"/>
        <v>10/04/2019 12:00:00 AM</v>
      </c>
      <c r="F6627" s="23" t="str">
        <f t="shared" si="212"/>
        <v>Oct</v>
      </c>
    </row>
    <row r="6628" spans="1:6" x14ac:dyDescent="0.4">
      <c r="A6628" s="19">
        <f>Électricité!N6641</f>
        <v>43742</v>
      </c>
      <c r="B6628" s="18">
        <f>Électricité!O6641</f>
        <v>4.1666666666666699E-2</v>
      </c>
      <c r="C6628" s="17">
        <f>Électricité!P6641</f>
        <v>0</v>
      </c>
      <c r="D6628" s="17">
        <f>Électricité!S6641</f>
        <v>0</v>
      </c>
      <c r="E6628" s="24" t="str">
        <f t="shared" si="211"/>
        <v>10/04/2019 01:00:00 AM</v>
      </c>
      <c r="F6628" s="23" t="str">
        <f t="shared" si="212"/>
        <v>Oct</v>
      </c>
    </row>
    <row r="6629" spans="1:6" x14ac:dyDescent="0.4">
      <c r="A6629" s="19">
        <f>Électricité!N6642</f>
        <v>43742</v>
      </c>
      <c r="B6629" s="18">
        <f>Électricité!O6642</f>
        <v>8.333333333333337E-2</v>
      </c>
      <c r="C6629" s="17">
        <f>Électricité!P6642</f>
        <v>0</v>
      </c>
      <c r="D6629" s="17">
        <f>Électricité!S6642</f>
        <v>0</v>
      </c>
      <c r="E6629" s="24" t="str">
        <f t="shared" si="211"/>
        <v>10/04/2019 02:00:00 AM</v>
      </c>
      <c r="F6629" s="23" t="str">
        <f t="shared" si="212"/>
        <v>Oct</v>
      </c>
    </row>
    <row r="6630" spans="1:6" x14ac:dyDescent="0.4">
      <c r="A6630" s="19">
        <f>Électricité!N6643</f>
        <v>43742</v>
      </c>
      <c r="B6630" s="18">
        <f>Électricité!O6643</f>
        <v>0.12500000000000006</v>
      </c>
      <c r="C6630" s="17">
        <f>Électricité!P6643</f>
        <v>0</v>
      </c>
      <c r="D6630" s="17">
        <f>Électricité!S6643</f>
        <v>0</v>
      </c>
      <c r="E6630" s="24" t="str">
        <f t="shared" si="211"/>
        <v>10/04/2019 03:00:00 AM</v>
      </c>
      <c r="F6630" s="23" t="str">
        <f t="shared" si="212"/>
        <v>Oct</v>
      </c>
    </row>
    <row r="6631" spans="1:6" x14ac:dyDescent="0.4">
      <c r="A6631" s="19">
        <f>Électricité!N6644</f>
        <v>43742</v>
      </c>
      <c r="B6631" s="18">
        <f>Électricité!O6644</f>
        <v>0.16666666666666669</v>
      </c>
      <c r="C6631" s="17">
        <f>Électricité!P6644</f>
        <v>0</v>
      </c>
      <c r="D6631" s="17">
        <f>Électricité!S6644</f>
        <v>0</v>
      </c>
      <c r="E6631" s="24" t="str">
        <f t="shared" si="211"/>
        <v>10/04/2019 04:00:00 AM</v>
      </c>
      <c r="F6631" s="23" t="str">
        <f t="shared" si="212"/>
        <v>Oct</v>
      </c>
    </row>
    <row r="6632" spans="1:6" x14ac:dyDescent="0.4">
      <c r="A6632" s="19">
        <f>Électricité!N6645</f>
        <v>43742</v>
      </c>
      <c r="B6632" s="18">
        <f>Électricité!O6645</f>
        <v>0.20833333333333337</v>
      </c>
      <c r="C6632" s="17">
        <f>Électricité!P6645</f>
        <v>0</v>
      </c>
      <c r="D6632" s="17">
        <f>Électricité!S6645</f>
        <v>0</v>
      </c>
      <c r="E6632" s="24" t="str">
        <f t="shared" si="211"/>
        <v>10/04/2019 05:00:00 AM</v>
      </c>
      <c r="F6632" s="23" t="str">
        <f t="shared" si="212"/>
        <v>Oct</v>
      </c>
    </row>
    <row r="6633" spans="1:6" x14ac:dyDescent="0.4">
      <c r="A6633" s="19">
        <f>Électricité!N6646</f>
        <v>43742</v>
      </c>
      <c r="B6633" s="18">
        <f>Électricité!O6646</f>
        <v>0.25</v>
      </c>
      <c r="C6633" s="17">
        <f>Électricité!P6646</f>
        <v>0</v>
      </c>
      <c r="D6633" s="17">
        <f>Électricité!S6646</f>
        <v>0</v>
      </c>
      <c r="E6633" s="24" t="str">
        <f t="shared" si="211"/>
        <v>10/04/2019 06:00:00 AM</v>
      </c>
      <c r="F6633" s="23" t="str">
        <f t="shared" si="212"/>
        <v>Oct</v>
      </c>
    </row>
    <row r="6634" spans="1:6" x14ac:dyDescent="0.4">
      <c r="A6634" s="19">
        <f>Électricité!N6647</f>
        <v>43742</v>
      </c>
      <c r="B6634" s="18">
        <f>Électricité!O6647</f>
        <v>0.29166666666666669</v>
      </c>
      <c r="C6634" s="17">
        <f>Électricité!P6647</f>
        <v>0</v>
      </c>
      <c r="D6634" s="17">
        <f>Électricité!S6647</f>
        <v>0</v>
      </c>
      <c r="E6634" s="24" t="str">
        <f t="shared" si="211"/>
        <v>10/04/2019 07:00:00 AM</v>
      </c>
      <c r="F6634" s="23" t="str">
        <f t="shared" si="212"/>
        <v>Oct</v>
      </c>
    </row>
    <row r="6635" spans="1:6" x14ac:dyDescent="0.4">
      <c r="A6635" s="19">
        <f>Électricité!N6648</f>
        <v>43742</v>
      </c>
      <c r="B6635" s="18">
        <f>Électricité!O6648</f>
        <v>0.33333333333333337</v>
      </c>
      <c r="C6635" s="17">
        <f>Électricité!P6648</f>
        <v>0</v>
      </c>
      <c r="D6635" s="17">
        <f>Électricité!S6648</f>
        <v>0</v>
      </c>
      <c r="E6635" s="24" t="str">
        <f t="shared" si="211"/>
        <v>10/04/2019 08:00:00 AM</v>
      </c>
      <c r="F6635" s="23" t="str">
        <f t="shared" si="212"/>
        <v>Oct</v>
      </c>
    </row>
    <row r="6636" spans="1:6" x14ac:dyDescent="0.4">
      <c r="A6636" s="19">
        <f>Électricité!N6649</f>
        <v>43742</v>
      </c>
      <c r="B6636" s="18">
        <f>Électricité!O6649</f>
        <v>0.375</v>
      </c>
      <c r="C6636" s="17">
        <f>Électricité!P6649</f>
        <v>0</v>
      </c>
      <c r="D6636" s="17">
        <f>Électricité!S6649</f>
        <v>0</v>
      </c>
      <c r="E6636" s="24" t="str">
        <f t="shared" ref="E6636:E6699" si="213">CONCATENATE(TEXT(A6636,"mm/dd/yyyy")," ",TEXT(B6636,"hh:mm:ss AM/PM"))</f>
        <v>10/04/2019 09:00:00 AM</v>
      </c>
      <c r="F6636" s="23" t="str">
        <f t="shared" si="212"/>
        <v>Oct</v>
      </c>
    </row>
    <row r="6637" spans="1:6" x14ac:dyDescent="0.4">
      <c r="A6637" s="19">
        <f>Électricité!N6650</f>
        <v>43742</v>
      </c>
      <c r="B6637" s="18">
        <f>Électricité!O6650</f>
        <v>0.41666666666666669</v>
      </c>
      <c r="C6637" s="17">
        <f>Électricité!P6650</f>
        <v>0</v>
      </c>
      <c r="D6637" s="17">
        <f>Électricité!S6650</f>
        <v>0</v>
      </c>
      <c r="E6637" s="24" t="str">
        <f t="shared" si="213"/>
        <v>10/04/2019 10:00:00 AM</v>
      </c>
      <c r="F6637" s="23" t="str">
        <f t="shared" si="212"/>
        <v>Oct</v>
      </c>
    </row>
    <row r="6638" spans="1:6" x14ac:dyDescent="0.4">
      <c r="A6638" s="19">
        <f>Électricité!N6651</f>
        <v>43742</v>
      </c>
      <c r="B6638" s="18">
        <f>Électricité!O6651</f>
        <v>0.45833333333333337</v>
      </c>
      <c r="C6638" s="17">
        <f>Électricité!P6651</f>
        <v>0</v>
      </c>
      <c r="D6638" s="17">
        <f>Électricité!S6651</f>
        <v>0</v>
      </c>
      <c r="E6638" s="24" t="str">
        <f t="shared" si="213"/>
        <v>10/04/2019 11:00:00 AM</v>
      </c>
      <c r="F6638" s="23" t="str">
        <f t="shared" si="212"/>
        <v>Oct</v>
      </c>
    </row>
    <row r="6639" spans="1:6" x14ac:dyDescent="0.4">
      <c r="A6639" s="19">
        <f>Électricité!N6652</f>
        <v>43742</v>
      </c>
      <c r="B6639" s="18">
        <f>Électricité!O6652</f>
        <v>0.50000000000000011</v>
      </c>
      <c r="C6639" s="17">
        <f>Électricité!P6652</f>
        <v>0</v>
      </c>
      <c r="D6639" s="17">
        <f>Électricité!S6652</f>
        <v>0</v>
      </c>
      <c r="E6639" s="24" t="str">
        <f t="shared" si="213"/>
        <v>10/04/2019 12:00:00 PM</v>
      </c>
      <c r="F6639" s="23" t="str">
        <f t="shared" si="212"/>
        <v>Oct</v>
      </c>
    </row>
    <row r="6640" spans="1:6" x14ac:dyDescent="0.4">
      <c r="A6640" s="19">
        <f>Électricité!N6653</f>
        <v>43742</v>
      </c>
      <c r="B6640" s="18">
        <f>Électricité!O6653</f>
        <v>0.54166666666666674</v>
      </c>
      <c r="C6640" s="17">
        <f>Électricité!P6653</f>
        <v>0</v>
      </c>
      <c r="D6640" s="17">
        <f>Électricité!S6653</f>
        <v>0</v>
      </c>
      <c r="E6640" s="24" t="str">
        <f t="shared" si="213"/>
        <v>10/04/2019 01:00:00 PM</v>
      </c>
      <c r="F6640" s="23" t="str">
        <f t="shared" si="212"/>
        <v>Oct</v>
      </c>
    </row>
    <row r="6641" spans="1:6" x14ac:dyDescent="0.4">
      <c r="A6641" s="19">
        <f>Électricité!N6654</f>
        <v>43742</v>
      </c>
      <c r="B6641" s="18">
        <f>Électricité!O6654</f>
        <v>0.58333333333333337</v>
      </c>
      <c r="C6641" s="17">
        <f>Électricité!P6654</f>
        <v>0</v>
      </c>
      <c r="D6641" s="17">
        <f>Électricité!S6654</f>
        <v>0</v>
      </c>
      <c r="E6641" s="24" t="str">
        <f t="shared" si="213"/>
        <v>10/04/2019 02:00:00 PM</v>
      </c>
      <c r="F6641" s="23" t="str">
        <f t="shared" si="212"/>
        <v>Oct</v>
      </c>
    </row>
    <row r="6642" spans="1:6" x14ac:dyDescent="0.4">
      <c r="A6642" s="19">
        <f>Électricité!N6655</f>
        <v>43742</v>
      </c>
      <c r="B6642" s="18">
        <f>Électricité!O6655</f>
        <v>0.62500000000000011</v>
      </c>
      <c r="C6642" s="17">
        <f>Électricité!P6655</f>
        <v>0</v>
      </c>
      <c r="D6642" s="17">
        <f>Électricité!S6655</f>
        <v>0</v>
      </c>
      <c r="E6642" s="24" t="str">
        <f t="shared" si="213"/>
        <v>10/04/2019 03:00:00 PM</v>
      </c>
      <c r="F6642" s="23" t="str">
        <f t="shared" si="212"/>
        <v>Oct</v>
      </c>
    </row>
    <row r="6643" spans="1:6" x14ac:dyDescent="0.4">
      <c r="A6643" s="19">
        <f>Électricité!N6656</f>
        <v>43742</v>
      </c>
      <c r="B6643" s="18">
        <f>Électricité!O6656</f>
        <v>0.66666666666666674</v>
      </c>
      <c r="C6643" s="17">
        <f>Électricité!P6656</f>
        <v>0</v>
      </c>
      <c r="D6643" s="17">
        <f>Électricité!S6656</f>
        <v>0</v>
      </c>
      <c r="E6643" s="24" t="str">
        <f t="shared" si="213"/>
        <v>10/04/2019 04:00:00 PM</v>
      </c>
      <c r="F6643" s="23" t="str">
        <f t="shared" si="212"/>
        <v>Oct</v>
      </c>
    </row>
    <row r="6644" spans="1:6" x14ac:dyDescent="0.4">
      <c r="A6644" s="19">
        <f>Électricité!N6657</f>
        <v>43742</v>
      </c>
      <c r="B6644" s="18">
        <f>Électricité!O6657</f>
        <v>0.70833333333333337</v>
      </c>
      <c r="C6644" s="17">
        <f>Électricité!P6657</f>
        <v>0</v>
      </c>
      <c r="D6644" s="17">
        <f>Électricité!S6657</f>
        <v>0</v>
      </c>
      <c r="E6644" s="24" t="str">
        <f t="shared" si="213"/>
        <v>10/04/2019 05:00:00 PM</v>
      </c>
      <c r="F6644" s="23" t="str">
        <f t="shared" si="212"/>
        <v>Oct</v>
      </c>
    </row>
    <row r="6645" spans="1:6" x14ac:dyDescent="0.4">
      <c r="A6645" s="19">
        <f>Électricité!N6658</f>
        <v>43742</v>
      </c>
      <c r="B6645" s="18">
        <f>Électricité!O6658</f>
        <v>0.75000000000000011</v>
      </c>
      <c r="C6645" s="17">
        <f>Électricité!P6658</f>
        <v>0</v>
      </c>
      <c r="D6645" s="17">
        <f>Électricité!S6658</f>
        <v>0</v>
      </c>
      <c r="E6645" s="24" t="str">
        <f t="shared" si="213"/>
        <v>10/04/2019 06:00:00 PM</v>
      </c>
      <c r="F6645" s="23" t="str">
        <f t="shared" si="212"/>
        <v>Oct</v>
      </c>
    </row>
    <row r="6646" spans="1:6" x14ac:dyDescent="0.4">
      <c r="A6646" s="19">
        <f>Électricité!N6659</f>
        <v>43742</v>
      </c>
      <c r="B6646" s="18">
        <f>Électricité!O6659</f>
        <v>0.79166666666666674</v>
      </c>
      <c r="C6646" s="17">
        <f>Électricité!P6659</f>
        <v>0</v>
      </c>
      <c r="D6646" s="17">
        <f>Électricité!S6659</f>
        <v>0</v>
      </c>
      <c r="E6646" s="24" t="str">
        <f t="shared" si="213"/>
        <v>10/04/2019 07:00:00 PM</v>
      </c>
      <c r="F6646" s="23" t="str">
        <f t="shared" si="212"/>
        <v>Oct</v>
      </c>
    </row>
    <row r="6647" spans="1:6" x14ac:dyDescent="0.4">
      <c r="A6647" s="19">
        <f>Électricité!N6660</f>
        <v>43742</v>
      </c>
      <c r="B6647" s="18">
        <f>Électricité!O6660</f>
        <v>0.83333333333333337</v>
      </c>
      <c r="C6647" s="17">
        <f>Électricité!P6660</f>
        <v>0</v>
      </c>
      <c r="D6647" s="17">
        <f>Électricité!S6660</f>
        <v>0</v>
      </c>
      <c r="E6647" s="24" t="str">
        <f t="shared" si="213"/>
        <v>10/04/2019 08:00:00 PM</v>
      </c>
      <c r="F6647" s="23" t="str">
        <f t="shared" si="212"/>
        <v>Oct</v>
      </c>
    </row>
    <row r="6648" spans="1:6" x14ac:dyDescent="0.4">
      <c r="A6648" s="19">
        <f>Électricité!N6661</f>
        <v>43742</v>
      </c>
      <c r="B6648" s="18">
        <f>Électricité!O6661</f>
        <v>0.87500000000000011</v>
      </c>
      <c r="C6648" s="17">
        <f>Électricité!P6661</f>
        <v>0</v>
      </c>
      <c r="D6648" s="17">
        <f>Électricité!S6661</f>
        <v>0</v>
      </c>
      <c r="E6648" s="24" t="str">
        <f t="shared" si="213"/>
        <v>10/04/2019 09:00:00 PM</v>
      </c>
      <c r="F6648" s="23" t="str">
        <f t="shared" si="212"/>
        <v>Oct</v>
      </c>
    </row>
    <row r="6649" spans="1:6" x14ac:dyDescent="0.4">
      <c r="A6649" s="19">
        <f>Électricité!N6662</f>
        <v>43742</v>
      </c>
      <c r="B6649" s="18">
        <f>Électricité!O6662</f>
        <v>0.91666666666666674</v>
      </c>
      <c r="C6649" s="17">
        <f>Électricité!P6662</f>
        <v>0</v>
      </c>
      <c r="D6649" s="17">
        <f>Électricité!S6662</f>
        <v>0</v>
      </c>
      <c r="E6649" s="24" t="str">
        <f t="shared" si="213"/>
        <v>10/04/2019 10:00:00 PM</v>
      </c>
      <c r="F6649" s="23" t="str">
        <f t="shared" si="212"/>
        <v>Oct</v>
      </c>
    </row>
    <row r="6650" spans="1:6" x14ac:dyDescent="0.4">
      <c r="A6650" s="19">
        <f>Électricité!N6663</f>
        <v>43742</v>
      </c>
      <c r="B6650" s="18">
        <f>Électricité!O6663</f>
        <v>0.95833333333333337</v>
      </c>
      <c r="C6650" s="17">
        <f>Électricité!P6663</f>
        <v>0</v>
      </c>
      <c r="D6650" s="17">
        <f>Électricité!S6663</f>
        <v>0</v>
      </c>
      <c r="E6650" s="24" t="str">
        <f t="shared" si="213"/>
        <v>10/04/2019 11:00:00 PM</v>
      </c>
      <c r="F6650" s="23" t="str">
        <f t="shared" si="212"/>
        <v>Oct</v>
      </c>
    </row>
    <row r="6651" spans="1:6" x14ac:dyDescent="0.4">
      <c r="A6651" s="19">
        <f>Électricité!N6664</f>
        <v>43743</v>
      </c>
      <c r="B6651" s="18">
        <f>Électricité!O6664</f>
        <v>3.1225022567582528E-17</v>
      </c>
      <c r="C6651" s="17">
        <f>Électricité!P6664</f>
        <v>0</v>
      </c>
      <c r="D6651" s="17">
        <f>Électricité!S6664</f>
        <v>0</v>
      </c>
      <c r="E6651" s="24" t="str">
        <f t="shared" si="213"/>
        <v>10/05/2019 12:00:00 AM</v>
      </c>
      <c r="F6651" s="23" t="str">
        <f t="shared" si="212"/>
        <v>Oct</v>
      </c>
    </row>
    <row r="6652" spans="1:6" x14ac:dyDescent="0.4">
      <c r="A6652" s="19">
        <f>Électricité!N6665</f>
        <v>43743</v>
      </c>
      <c r="B6652" s="18">
        <f>Électricité!O6665</f>
        <v>4.1666666666666699E-2</v>
      </c>
      <c r="C6652" s="17">
        <f>Électricité!P6665</f>
        <v>0</v>
      </c>
      <c r="D6652" s="17">
        <f>Électricité!S6665</f>
        <v>0</v>
      </c>
      <c r="E6652" s="24" t="str">
        <f t="shared" si="213"/>
        <v>10/05/2019 01:00:00 AM</v>
      </c>
      <c r="F6652" s="23" t="str">
        <f t="shared" si="212"/>
        <v>Oct</v>
      </c>
    </row>
    <row r="6653" spans="1:6" x14ac:dyDescent="0.4">
      <c r="A6653" s="19">
        <f>Électricité!N6666</f>
        <v>43743</v>
      </c>
      <c r="B6653" s="18">
        <f>Électricité!O6666</f>
        <v>8.333333333333337E-2</v>
      </c>
      <c r="C6653" s="17">
        <f>Électricité!P6666</f>
        <v>0</v>
      </c>
      <c r="D6653" s="17">
        <f>Électricité!S6666</f>
        <v>0</v>
      </c>
      <c r="E6653" s="24" t="str">
        <f t="shared" si="213"/>
        <v>10/05/2019 02:00:00 AM</v>
      </c>
      <c r="F6653" s="23" t="str">
        <f t="shared" si="212"/>
        <v>Oct</v>
      </c>
    </row>
    <row r="6654" spans="1:6" x14ac:dyDescent="0.4">
      <c r="A6654" s="19">
        <f>Électricité!N6667</f>
        <v>43743</v>
      </c>
      <c r="B6654" s="18">
        <f>Électricité!O6667</f>
        <v>0.12500000000000006</v>
      </c>
      <c r="C6654" s="17">
        <f>Électricité!P6667</f>
        <v>0</v>
      </c>
      <c r="D6654" s="17">
        <f>Électricité!S6667</f>
        <v>0</v>
      </c>
      <c r="E6654" s="24" t="str">
        <f t="shared" si="213"/>
        <v>10/05/2019 03:00:00 AM</v>
      </c>
      <c r="F6654" s="23" t="str">
        <f t="shared" si="212"/>
        <v>Oct</v>
      </c>
    </row>
    <row r="6655" spans="1:6" x14ac:dyDescent="0.4">
      <c r="A6655" s="19">
        <f>Électricité!N6668</f>
        <v>43743</v>
      </c>
      <c r="B6655" s="18">
        <f>Électricité!O6668</f>
        <v>0.16666666666666669</v>
      </c>
      <c r="C6655" s="17">
        <f>Électricité!P6668</f>
        <v>0</v>
      </c>
      <c r="D6655" s="17">
        <f>Électricité!S6668</f>
        <v>0</v>
      </c>
      <c r="E6655" s="24" t="str">
        <f t="shared" si="213"/>
        <v>10/05/2019 04:00:00 AM</v>
      </c>
      <c r="F6655" s="23" t="str">
        <f t="shared" si="212"/>
        <v>Oct</v>
      </c>
    </row>
    <row r="6656" spans="1:6" x14ac:dyDescent="0.4">
      <c r="A6656" s="19">
        <f>Électricité!N6669</f>
        <v>43743</v>
      </c>
      <c r="B6656" s="18">
        <f>Électricité!O6669</f>
        <v>0.20833333333333337</v>
      </c>
      <c r="C6656" s="17">
        <f>Électricité!P6669</f>
        <v>0</v>
      </c>
      <c r="D6656" s="17">
        <f>Électricité!S6669</f>
        <v>0</v>
      </c>
      <c r="E6656" s="24" t="str">
        <f t="shared" si="213"/>
        <v>10/05/2019 05:00:00 AM</v>
      </c>
      <c r="F6656" s="23" t="str">
        <f t="shared" si="212"/>
        <v>Oct</v>
      </c>
    </row>
    <row r="6657" spans="1:6" x14ac:dyDescent="0.4">
      <c r="A6657" s="19">
        <f>Électricité!N6670</f>
        <v>43743</v>
      </c>
      <c r="B6657" s="18">
        <f>Électricité!O6670</f>
        <v>0.25</v>
      </c>
      <c r="C6657" s="17">
        <f>Électricité!P6670</f>
        <v>0</v>
      </c>
      <c r="D6657" s="17">
        <f>Électricité!S6670</f>
        <v>0</v>
      </c>
      <c r="E6657" s="24" t="str">
        <f t="shared" si="213"/>
        <v>10/05/2019 06:00:00 AM</v>
      </c>
      <c r="F6657" s="23" t="str">
        <f t="shared" si="212"/>
        <v>Oct</v>
      </c>
    </row>
    <row r="6658" spans="1:6" x14ac:dyDescent="0.4">
      <c r="A6658" s="19">
        <f>Électricité!N6671</f>
        <v>43743</v>
      </c>
      <c r="B6658" s="18">
        <f>Électricité!O6671</f>
        <v>0.29166666666666669</v>
      </c>
      <c r="C6658" s="17">
        <f>Électricité!P6671</f>
        <v>0</v>
      </c>
      <c r="D6658" s="17">
        <f>Électricité!S6671</f>
        <v>0</v>
      </c>
      <c r="E6658" s="24" t="str">
        <f t="shared" si="213"/>
        <v>10/05/2019 07:00:00 AM</v>
      </c>
      <c r="F6658" s="23" t="str">
        <f t="shared" si="212"/>
        <v>Oct</v>
      </c>
    </row>
    <row r="6659" spans="1:6" x14ac:dyDescent="0.4">
      <c r="A6659" s="19">
        <f>Électricité!N6672</f>
        <v>43743</v>
      </c>
      <c r="B6659" s="18">
        <f>Électricité!O6672</f>
        <v>0.33333333333333337</v>
      </c>
      <c r="C6659" s="17">
        <f>Électricité!P6672</f>
        <v>0</v>
      </c>
      <c r="D6659" s="17">
        <f>Électricité!S6672</f>
        <v>0</v>
      </c>
      <c r="E6659" s="24" t="str">
        <f t="shared" si="213"/>
        <v>10/05/2019 08:00:00 AM</v>
      </c>
      <c r="F6659" s="23" t="str">
        <f t="shared" ref="F6659:F6722" si="214">TEXT(A6659,"mmm")</f>
        <v>Oct</v>
      </c>
    </row>
    <row r="6660" spans="1:6" x14ac:dyDescent="0.4">
      <c r="A6660" s="19">
        <f>Électricité!N6673</f>
        <v>43743</v>
      </c>
      <c r="B6660" s="18">
        <f>Électricité!O6673</f>
        <v>0.375</v>
      </c>
      <c r="C6660" s="17">
        <f>Électricité!P6673</f>
        <v>0</v>
      </c>
      <c r="D6660" s="17">
        <f>Électricité!S6673</f>
        <v>0</v>
      </c>
      <c r="E6660" s="24" t="str">
        <f t="shared" si="213"/>
        <v>10/05/2019 09:00:00 AM</v>
      </c>
      <c r="F6660" s="23" t="str">
        <f t="shared" si="214"/>
        <v>Oct</v>
      </c>
    </row>
    <row r="6661" spans="1:6" x14ac:dyDescent="0.4">
      <c r="A6661" s="19">
        <f>Électricité!N6674</f>
        <v>43743</v>
      </c>
      <c r="B6661" s="18">
        <f>Électricité!O6674</f>
        <v>0.41666666666666669</v>
      </c>
      <c r="C6661" s="17">
        <f>Électricité!P6674</f>
        <v>0</v>
      </c>
      <c r="D6661" s="17">
        <f>Électricité!S6674</f>
        <v>0</v>
      </c>
      <c r="E6661" s="24" t="str">
        <f t="shared" si="213"/>
        <v>10/05/2019 10:00:00 AM</v>
      </c>
      <c r="F6661" s="23" t="str">
        <f t="shared" si="214"/>
        <v>Oct</v>
      </c>
    </row>
    <row r="6662" spans="1:6" x14ac:dyDescent="0.4">
      <c r="A6662" s="19">
        <f>Électricité!N6675</f>
        <v>43743</v>
      </c>
      <c r="B6662" s="18">
        <f>Électricité!O6675</f>
        <v>0.45833333333333337</v>
      </c>
      <c r="C6662" s="17">
        <f>Électricité!P6675</f>
        <v>0</v>
      </c>
      <c r="D6662" s="17">
        <f>Électricité!S6675</f>
        <v>0</v>
      </c>
      <c r="E6662" s="24" t="str">
        <f t="shared" si="213"/>
        <v>10/05/2019 11:00:00 AM</v>
      </c>
      <c r="F6662" s="23" t="str">
        <f t="shared" si="214"/>
        <v>Oct</v>
      </c>
    </row>
    <row r="6663" spans="1:6" x14ac:dyDescent="0.4">
      <c r="A6663" s="19">
        <f>Électricité!N6676</f>
        <v>43743</v>
      </c>
      <c r="B6663" s="18">
        <f>Électricité!O6676</f>
        <v>0.50000000000000011</v>
      </c>
      <c r="C6663" s="17">
        <f>Électricité!P6676</f>
        <v>0</v>
      </c>
      <c r="D6663" s="17">
        <f>Électricité!S6676</f>
        <v>0</v>
      </c>
      <c r="E6663" s="24" t="str">
        <f t="shared" si="213"/>
        <v>10/05/2019 12:00:00 PM</v>
      </c>
      <c r="F6663" s="23" t="str">
        <f t="shared" si="214"/>
        <v>Oct</v>
      </c>
    </row>
    <row r="6664" spans="1:6" x14ac:dyDescent="0.4">
      <c r="A6664" s="19">
        <f>Électricité!N6677</f>
        <v>43743</v>
      </c>
      <c r="B6664" s="18">
        <f>Électricité!O6677</f>
        <v>0.54166666666666674</v>
      </c>
      <c r="C6664" s="17">
        <f>Électricité!P6677</f>
        <v>0</v>
      </c>
      <c r="D6664" s="17">
        <f>Électricité!S6677</f>
        <v>0</v>
      </c>
      <c r="E6664" s="24" t="str">
        <f t="shared" si="213"/>
        <v>10/05/2019 01:00:00 PM</v>
      </c>
      <c r="F6664" s="23" t="str">
        <f t="shared" si="214"/>
        <v>Oct</v>
      </c>
    </row>
    <row r="6665" spans="1:6" x14ac:dyDescent="0.4">
      <c r="A6665" s="19">
        <f>Électricité!N6678</f>
        <v>43743</v>
      </c>
      <c r="B6665" s="18">
        <f>Électricité!O6678</f>
        <v>0.58333333333333337</v>
      </c>
      <c r="C6665" s="17">
        <f>Électricité!P6678</f>
        <v>0</v>
      </c>
      <c r="D6665" s="17">
        <f>Électricité!S6678</f>
        <v>0</v>
      </c>
      <c r="E6665" s="24" t="str">
        <f t="shared" si="213"/>
        <v>10/05/2019 02:00:00 PM</v>
      </c>
      <c r="F6665" s="23" t="str">
        <f t="shared" si="214"/>
        <v>Oct</v>
      </c>
    </row>
    <row r="6666" spans="1:6" x14ac:dyDescent="0.4">
      <c r="A6666" s="19">
        <f>Électricité!N6679</f>
        <v>43743</v>
      </c>
      <c r="B6666" s="18">
        <f>Électricité!O6679</f>
        <v>0.62500000000000011</v>
      </c>
      <c r="C6666" s="17">
        <f>Électricité!P6679</f>
        <v>0</v>
      </c>
      <c r="D6666" s="17">
        <f>Électricité!S6679</f>
        <v>0</v>
      </c>
      <c r="E6666" s="24" t="str">
        <f t="shared" si="213"/>
        <v>10/05/2019 03:00:00 PM</v>
      </c>
      <c r="F6666" s="23" t="str">
        <f t="shared" si="214"/>
        <v>Oct</v>
      </c>
    </row>
    <row r="6667" spans="1:6" x14ac:dyDescent="0.4">
      <c r="A6667" s="19">
        <f>Électricité!N6680</f>
        <v>43743</v>
      </c>
      <c r="B6667" s="18">
        <f>Électricité!O6680</f>
        <v>0.66666666666666674</v>
      </c>
      <c r="C6667" s="17">
        <f>Électricité!P6680</f>
        <v>0</v>
      </c>
      <c r="D6667" s="17">
        <f>Électricité!S6680</f>
        <v>0</v>
      </c>
      <c r="E6667" s="24" t="str">
        <f t="shared" si="213"/>
        <v>10/05/2019 04:00:00 PM</v>
      </c>
      <c r="F6667" s="23" t="str">
        <f t="shared" si="214"/>
        <v>Oct</v>
      </c>
    </row>
    <row r="6668" spans="1:6" x14ac:dyDescent="0.4">
      <c r="A6668" s="19">
        <f>Électricité!N6681</f>
        <v>43743</v>
      </c>
      <c r="B6668" s="18">
        <f>Électricité!O6681</f>
        <v>0.70833333333333337</v>
      </c>
      <c r="C6668" s="17">
        <f>Électricité!P6681</f>
        <v>0</v>
      </c>
      <c r="D6668" s="17">
        <f>Électricité!S6681</f>
        <v>0</v>
      </c>
      <c r="E6668" s="24" t="str">
        <f t="shared" si="213"/>
        <v>10/05/2019 05:00:00 PM</v>
      </c>
      <c r="F6668" s="23" t="str">
        <f t="shared" si="214"/>
        <v>Oct</v>
      </c>
    </row>
    <row r="6669" spans="1:6" x14ac:dyDescent="0.4">
      <c r="A6669" s="19">
        <f>Électricité!N6682</f>
        <v>43743</v>
      </c>
      <c r="B6669" s="18">
        <f>Électricité!O6682</f>
        <v>0.75000000000000011</v>
      </c>
      <c r="C6669" s="17">
        <f>Électricité!P6682</f>
        <v>0</v>
      </c>
      <c r="D6669" s="17">
        <f>Électricité!S6682</f>
        <v>0</v>
      </c>
      <c r="E6669" s="24" t="str">
        <f t="shared" si="213"/>
        <v>10/05/2019 06:00:00 PM</v>
      </c>
      <c r="F6669" s="23" t="str">
        <f t="shared" si="214"/>
        <v>Oct</v>
      </c>
    </row>
    <row r="6670" spans="1:6" x14ac:dyDescent="0.4">
      <c r="A6670" s="19">
        <f>Électricité!N6683</f>
        <v>43743</v>
      </c>
      <c r="B6670" s="18">
        <f>Électricité!O6683</f>
        <v>0.79166666666666674</v>
      </c>
      <c r="C6670" s="17">
        <f>Électricité!P6683</f>
        <v>0</v>
      </c>
      <c r="D6670" s="17">
        <f>Électricité!S6683</f>
        <v>0</v>
      </c>
      <c r="E6670" s="24" t="str">
        <f t="shared" si="213"/>
        <v>10/05/2019 07:00:00 PM</v>
      </c>
      <c r="F6670" s="23" t="str">
        <f t="shared" si="214"/>
        <v>Oct</v>
      </c>
    </row>
    <row r="6671" spans="1:6" x14ac:dyDescent="0.4">
      <c r="A6671" s="19">
        <f>Électricité!N6684</f>
        <v>43743</v>
      </c>
      <c r="B6671" s="18">
        <f>Électricité!O6684</f>
        <v>0.83333333333333337</v>
      </c>
      <c r="C6671" s="17">
        <f>Électricité!P6684</f>
        <v>0</v>
      </c>
      <c r="D6671" s="17">
        <f>Électricité!S6684</f>
        <v>0</v>
      </c>
      <c r="E6671" s="24" t="str">
        <f t="shared" si="213"/>
        <v>10/05/2019 08:00:00 PM</v>
      </c>
      <c r="F6671" s="23" t="str">
        <f t="shared" si="214"/>
        <v>Oct</v>
      </c>
    </row>
    <row r="6672" spans="1:6" x14ac:dyDescent="0.4">
      <c r="A6672" s="19">
        <f>Électricité!N6685</f>
        <v>43743</v>
      </c>
      <c r="B6672" s="18">
        <f>Électricité!O6685</f>
        <v>0.87500000000000011</v>
      </c>
      <c r="C6672" s="17">
        <f>Électricité!P6685</f>
        <v>0</v>
      </c>
      <c r="D6672" s="17">
        <f>Électricité!S6685</f>
        <v>0</v>
      </c>
      <c r="E6672" s="24" t="str">
        <f t="shared" si="213"/>
        <v>10/05/2019 09:00:00 PM</v>
      </c>
      <c r="F6672" s="23" t="str">
        <f t="shared" si="214"/>
        <v>Oct</v>
      </c>
    </row>
    <row r="6673" spans="1:6" x14ac:dyDescent="0.4">
      <c r="A6673" s="19">
        <f>Électricité!N6686</f>
        <v>43743</v>
      </c>
      <c r="B6673" s="18">
        <f>Électricité!O6686</f>
        <v>0.91666666666666674</v>
      </c>
      <c r="C6673" s="17">
        <f>Électricité!P6686</f>
        <v>0</v>
      </c>
      <c r="D6673" s="17">
        <f>Électricité!S6686</f>
        <v>0</v>
      </c>
      <c r="E6673" s="24" t="str">
        <f t="shared" si="213"/>
        <v>10/05/2019 10:00:00 PM</v>
      </c>
      <c r="F6673" s="23" t="str">
        <f t="shared" si="214"/>
        <v>Oct</v>
      </c>
    </row>
    <row r="6674" spans="1:6" x14ac:dyDescent="0.4">
      <c r="A6674" s="19">
        <f>Électricité!N6687</f>
        <v>43743</v>
      </c>
      <c r="B6674" s="18">
        <f>Électricité!O6687</f>
        <v>0.95833333333333337</v>
      </c>
      <c r="C6674" s="17">
        <f>Électricité!P6687</f>
        <v>0</v>
      </c>
      <c r="D6674" s="17">
        <f>Électricité!S6687</f>
        <v>0</v>
      </c>
      <c r="E6674" s="24" t="str">
        <f t="shared" si="213"/>
        <v>10/05/2019 11:00:00 PM</v>
      </c>
      <c r="F6674" s="23" t="str">
        <f t="shared" si="214"/>
        <v>Oct</v>
      </c>
    </row>
    <row r="6675" spans="1:6" x14ac:dyDescent="0.4">
      <c r="A6675" s="19">
        <f>Électricité!N6688</f>
        <v>43744</v>
      </c>
      <c r="B6675" s="18">
        <f>Électricité!O6688</f>
        <v>3.1225022567582528E-17</v>
      </c>
      <c r="C6675" s="17">
        <f>Électricité!P6688</f>
        <v>0</v>
      </c>
      <c r="D6675" s="17">
        <f>Électricité!S6688</f>
        <v>0</v>
      </c>
      <c r="E6675" s="24" t="str">
        <f t="shared" si="213"/>
        <v>10/06/2019 12:00:00 AM</v>
      </c>
      <c r="F6675" s="23" t="str">
        <f t="shared" si="214"/>
        <v>Oct</v>
      </c>
    </row>
    <row r="6676" spans="1:6" x14ac:dyDescent="0.4">
      <c r="A6676" s="19">
        <f>Électricité!N6689</f>
        <v>43744</v>
      </c>
      <c r="B6676" s="18">
        <f>Électricité!O6689</f>
        <v>4.1666666666666699E-2</v>
      </c>
      <c r="C6676" s="17">
        <f>Électricité!P6689</f>
        <v>0</v>
      </c>
      <c r="D6676" s="17">
        <f>Électricité!S6689</f>
        <v>0</v>
      </c>
      <c r="E6676" s="24" t="str">
        <f t="shared" si="213"/>
        <v>10/06/2019 01:00:00 AM</v>
      </c>
      <c r="F6676" s="23" t="str">
        <f t="shared" si="214"/>
        <v>Oct</v>
      </c>
    </row>
    <row r="6677" spans="1:6" x14ac:dyDescent="0.4">
      <c r="A6677" s="19">
        <f>Électricité!N6690</f>
        <v>43744</v>
      </c>
      <c r="B6677" s="18">
        <f>Électricité!O6690</f>
        <v>8.333333333333337E-2</v>
      </c>
      <c r="C6677" s="17">
        <f>Électricité!P6690</f>
        <v>0</v>
      </c>
      <c r="D6677" s="17">
        <f>Électricité!S6690</f>
        <v>0</v>
      </c>
      <c r="E6677" s="24" t="str">
        <f t="shared" si="213"/>
        <v>10/06/2019 02:00:00 AM</v>
      </c>
      <c r="F6677" s="23" t="str">
        <f t="shared" si="214"/>
        <v>Oct</v>
      </c>
    </row>
    <row r="6678" spans="1:6" x14ac:dyDescent="0.4">
      <c r="A6678" s="19">
        <f>Électricité!N6691</f>
        <v>43744</v>
      </c>
      <c r="B6678" s="18">
        <f>Électricité!O6691</f>
        <v>0.12500000000000006</v>
      </c>
      <c r="C6678" s="17">
        <f>Électricité!P6691</f>
        <v>0</v>
      </c>
      <c r="D6678" s="17">
        <f>Électricité!S6691</f>
        <v>0</v>
      </c>
      <c r="E6678" s="24" t="str">
        <f t="shared" si="213"/>
        <v>10/06/2019 03:00:00 AM</v>
      </c>
      <c r="F6678" s="23" t="str">
        <f t="shared" si="214"/>
        <v>Oct</v>
      </c>
    </row>
    <row r="6679" spans="1:6" x14ac:dyDescent="0.4">
      <c r="A6679" s="19">
        <f>Électricité!N6692</f>
        <v>43744</v>
      </c>
      <c r="B6679" s="18">
        <f>Électricité!O6692</f>
        <v>0.16666666666666669</v>
      </c>
      <c r="C6679" s="17">
        <f>Électricité!P6692</f>
        <v>0</v>
      </c>
      <c r="D6679" s="17">
        <f>Électricité!S6692</f>
        <v>0</v>
      </c>
      <c r="E6679" s="24" t="str">
        <f t="shared" si="213"/>
        <v>10/06/2019 04:00:00 AM</v>
      </c>
      <c r="F6679" s="23" t="str">
        <f t="shared" si="214"/>
        <v>Oct</v>
      </c>
    </row>
    <row r="6680" spans="1:6" x14ac:dyDescent="0.4">
      <c r="A6680" s="19">
        <f>Électricité!N6693</f>
        <v>43744</v>
      </c>
      <c r="B6680" s="18">
        <f>Électricité!O6693</f>
        <v>0.20833333333333337</v>
      </c>
      <c r="C6680" s="17">
        <f>Électricité!P6693</f>
        <v>0</v>
      </c>
      <c r="D6680" s="17">
        <f>Électricité!S6693</f>
        <v>0</v>
      </c>
      <c r="E6680" s="24" t="str">
        <f t="shared" si="213"/>
        <v>10/06/2019 05:00:00 AM</v>
      </c>
      <c r="F6680" s="23" t="str">
        <f t="shared" si="214"/>
        <v>Oct</v>
      </c>
    </row>
    <row r="6681" spans="1:6" x14ac:dyDescent="0.4">
      <c r="A6681" s="19">
        <f>Électricité!N6694</f>
        <v>43744</v>
      </c>
      <c r="B6681" s="18">
        <f>Électricité!O6694</f>
        <v>0.25</v>
      </c>
      <c r="C6681" s="17">
        <f>Électricité!P6694</f>
        <v>0</v>
      </c>
      <c r="D6681" s="17">
        <f>Électricité!S6694</f>
        <v>0</v>
      </c>
      <c r="E6681" s="24" t="str">
        <f t="shared" si="213"/>
        <v>10/06/2019 06:00:00 AM</v>
      </c>
      <c r="F6681" s="23" t="str">
        <f t="shared" si="214"/>
        <v>Oct</v>
      </c>
    </row>
    <row r="6682" spans="1:6" x14ac:dyDescent="0.4">
      <c r="A6682" s="19">
        <f>Électricité!N6695</f>
        <v>43744</v>
      </c>
      <c r="B6682" s="18">
        <f>Électricité!O6695</f>
        <v>0.29166666666666669</v>
      </c>
      <c r="C6682" s="17">
        <f>Électricité!P6695</f>
        <v>0</v>
      </c>
      <c r="D6682" s="17">
        <f>Électricité!S6695</f>
        <v>0</v>
      </c>
      <c r="E6682" s="24" t="str">
        <f t="shared" si="213"/>
        <v>10/06/2019 07:00:00 AM</v>
      </c>
      <c r="F6682" s="23" t="str">
        <f t="shared" si="214"/>
        <v>Oct</v>
      </c>
    </row>
    <row r="6683" spans="1:6" x14ac:dyDescent="0.4">
      <c r="A6683" s="19">
        <f>Électricité!N6696</f>
        <v>43744</v>
      </c>
      <c r="B6683" s="18">
        <f>Électricité!O6696</f>
        <v>0.33333333333333337</v>
      </c>
      <c r="C6683" s="17">
        <f>Électricité!P6696</f>
        <v>0</v>
      </c>
      <c r="D6683" s="17">
        <f>Électricité!S6696</f>
        <v>0</v>
      </c>
      <c r="E6683" s="24" t="str">
        <f t="shared" si="213"/>
        <v>10/06/2019 08:00:00 AM</v>
      </c>
      <c r="F6683" s="23" t="str">
        <f t="shared" si="214"/>
        <v>Oct</v>
      </c>
    </row>
    <row r="6684" spans="1:6" x14ac:dyDescent="0.4">
      <c r="A6684" s="19">
        <f>Électricité!N6697</f>
        <v>43744</v>
      </c>
      <c r="B6684" s="18">
        <f>Électricité!O6697</f>
        <v>0.375</v>
      </c>
      <c r="C6684" s="17">
        <f>Électricité!P6697</f>
        <v>0</v>
      </c>
      <c r="D6684" s="17">
        <f>Électricité!S6697</f>
        <v>0</v>
      </c>
      <c r="E6684" s="24" t="str">
        <f t="shared" si="213"/>
        <v>10/06/2019 09:00:00 AM</v>
      </c>
      <c r="F6684" s="23" t="str">
        <f t="shared" si="214"/>
        <v>Oct</v>
      </c>
    </row>
    <row r="6685" spans="1:6" x14ac:dyDescent="0.4">
      <c r="A6685" s="19">
        <f>Électricité!N6698</f>
        <v>43744</v>
      </c>
      <c r="B6685" s="18">
        <f>Électricité!O6698</f>
        <v>0.41666666666666669</v>
      </c>
      <c r="C6685" s="17">
        <f>Électricité!P6698</f>
        <v>0</v>
      </c>
      <c r="D6685" s="17">
        <f>Électricité!S6698</f>
        <v>0</v>
      </c>
      <c r="E6685" s="24" t="str">
        <f t="shared" si="213"/>
        <v>10/06/2019 10:00:00 AM</v>
      </c>
      <c r="F6685" s="23" t="str">
        <f t="shared" si="214"/>
        <v>Oct</v>
      </c>
    </row>
    <row r="6686" spans="1:6" x14ac:dyDescent="0.4">
      <c r="A6686" s="19">
        <f>Électricité!N6699</f>
        <v>43744</v>
      </c>
      <c r="B6686" s="18">
        <f>Électricité!O6699</f>
        <v>0.45833333333333337</v>
      </c>
      <c r="C6686" s="17">
        <f>Électricité!P6699</f>
        <v>0</v>
      </c>
      <c r="D6686" s="17">
        <f>Électricité!S6699</f>
        <v>0</v>
      </c>
      <c r="E6686" s="24" t="str">
        <f t="shared" si="213"/>
        <v>10/06/2019 11:00:00 AM</v>
      </c>
      <c r="F6686" s="23" t="str">
        <f t="shared" si="214"/>
        <v>Oct</v>
      </c>
    </row>
    <row r="6687" spans="1:6" x14ac:dyDescent="0.4">
      <c r="A6687" s="19">
        <f>Électricité!N6700</f>
        <v>43744</v>
      </c>
      <c r="B6687" s="18">
        <f>Électricité!O6700</f>
        <v>0.50000000000000011</v>
      </c>
      <c r="C6687" s="17">
        <f>Électricité!P6700</f>
        <v>0</v>
      </c>
      <c r="D6687" s="17">
        <f>Électricité!S6700</f>
        <v>0</v>
      </c>
      <c r="E6687" s="24" t="str">
        <f t="shared" si="213"/>
        <v>10/06/2019 12:00:00 PM</v>
      </c>
      <c r="F6687" s="23" t="str">
        <f t="shared" si="214"/>
        <v>Oct</v>
      </c>
    </row>
    <row r="6688" spans="1:6" x14ac:dyDescent="0.4">
      <c r="A6688" s="19">
        <f>Électricité!N6701</f>
        <v>43744</v>
      </c>
      <c r="B6688" s="18">
        <f>Électricité!O6701</f>
        <v>0.54166666666666674</v>
      </c>
      <c r="C6688" s="17">
        <f>Électricité!P6701</f>
        <v>0</v>
      </c>
      <c r="D6688" s="17">
        <f>Électricité!S6701</f>
        <v>0</v>
      </c>
      <c r="E6688" s="24" t="str">
        <f t="shared" si="213"/>
        <v>10/06/2019 01:00:00 PM</v>
      </c>
      <c r="F6688" s="23" t="str">
        <f t="shared" si="214"/>
        <v>Oct</v>
      </c>
    </row>
    <row r="6689" spans="1:6" x14ac:dyDescent="0.4">
      <c r="A6689" s="19">
        <f>Électricité!N6702</f>
        <v>43744</v>
      </c>
      <c r="B6689" s="18">
        <f>Électricité!O6702</f>
        <v>0.58333333333333337</v>
      </c>
      <c r="C6689" s="17">
        <f>Électricité!P6702</f>
        <v>0</v>
      </c>
      <c r="D6689" s="17">
        <f>Électricité!S6702</f>
        <v>0</v>
      </c>
      <c r="E6689" s="24" t="str">
        <f t="shared" si="213"/>
        <v>10/06/2019 02:00:00 PM</v>
      </c>
      <c r="F6689" s="23" t="str">
        <f t="shared" si="214"/>
        <v>Oct</v>
      </c>
    </row>
    <row r="6690" spans="1:6" x14ac:dyDescent="0.4">
      <c r="A6690" s="19">
        <f>Électricité!N6703</f>
        <v>43744</v>
      </c>
      <c r="B6690" s="18">
        <f>Électricité!O6703</f>
        <v>0.62500000000000011</v>
      </c>
      <c r="C6690" s="17">
        <f>Électricité!P6703</f>
        <v>0</v>
      </c>
      <c r="D6690" s="17">
        <f>Électricité!S6703</f>
        <v>0</v>
      </c>
      <c r="E6690" s="24" t="str">
        <f t="shared" si="213"/>
        <v>10/06/2019 03:00:00 PM</v>
      </c>
      <c r="F6690" s="23" t="str">
        <f t="shared" si="214"/>
        <v>Oct</v>
      </c>
    </row>
    <row r="6691" spans="1:6" x14ac:dyDescent="0.4">
      <c r="A6691" s="19">
        <f>Électricité!N6704</f>
        <v>43744</v>
      </c>
      <c r="B6691" s="18">
        <f>Électricité!O6704</f>
        <v>0.66666666666666674</v>
      </c>
      <c r="C6691" s="17">
        <f>Électricité!P6704</f>
        <v>0</v>
      </c>
      <c r="D6691" s="17">
        <f>Électricité!S6704</f>
        <v>0</v>
      </c>
      <c r="E6691" s="24" t="str">
        <f t="shared" si="213"/>
        <v>10/06/2019 04:00:00 PM</v>
      </c>
      <c r="F6691" s="23" t="str">
        <f t="shared" si="214"/>
        <v>Oct</v>
      </c>
    </row>
    <row r="6692" spans="1:6" x14ac:dyDescent="0.4">
      <c r="A6692" s="19">
        <f>Électricité!N6705</f>
        <v>43744</v>
      </c>
      <c r="B6692" s="18">
        <f>Électricité!O6705</f>
        <v>0.70833333333333337</v>
      </c>
      <c r="C6692" s="17">
        <f>Électricité!P6705</f>
        <v>0</v>
      </c>
      <c r="D6692" s="17">
        <f>Électricité!S6705</f>
        <v>0</v>
      </c>
      <c r="E6692" s="24" t="str">
        <f t="shared" si="213"/>
        <v>10/06/2019 05:00:00 PM</v>
      </c>
      <c r="F6692" s="23" t="str">
        <f t="shared" si="214"/>
        <v>Oct</v>
      </c>
    </row>
    <row r="6693" spans="1:6" x14ac:dyDescent="0.4">
      <c r="A6693" s="19">
        <f>Électricité!N6706</f>
        <v>43744</v>
      </c>
      <c r="B6693" s="18">
        <f>Électricité!O6706</f>
        <v>0.75000000000000011</v>
      </c>
      <c r="C6693" s="17">
        <f>Électricité!P6706</f>
        <v>0</v>
      </c>
      <c r="D6693" s="17">
        <f>Électricité!S6706</f>
        <v>0</v>
      </c>
      <c r="E6693" s="24" t="str">
        <f t="shared" si="213"/>
        <v>10/06/2019 06:00:00 PM</v>
      </c>
      <c r="F6693" s="23" t="str">
        <f t="shared" si="214"/>
        <v>Oct</v>
      </c>
    </row>
    <row r="6694" spans="1:6" x14ac:dyDescent="0.4">
      <c r="A6694" s="19">
        <f>Électricité!N6707</f>
        <v>43744</v>
      </c>
      <c r="B6694" s="18">
        <f>Électricité!O6707</f>
        <v>0.79166666666666674</v>
      </c>
      <c r="C6694" s="17">
        <f>Électricité!P6707</f>
        <v>0</v>
      </c>
      <c r="D6694" s="17">
        <f>Électricité!S6707</f>
        <v>0</v>
      </c>
      <c r="E6694" s="24" t="str">
        <f t="shared" si="213"/>
        <v>10/06/2019 07:00:00 PM</v>
      </c>
      <c r="F6694" s="23" t="str">
        <f t="shared" si="214"/>
        <v>Oct</v>
      </c>
    </row>
    <row r="6695" spans="1:6" x14ac:dyDescent="0.4">
      <c r="A6695" s="19">
        <f>Électricité!N6708</f>
        <v>43744</v>
      </c>
      <c r="B6695" s="18">
        <f>Électricité!O6708</f>
        <v>0.83333333333333337</v>
      </c>
      <c r="C6695" s="17">
        <f>Électricité!P6708</f>
        <v>0</v>
      </c>
      <c r="D6695" s="17">
        <f>Électricité!S6708</f>
        <v>0</v>
      </c>
      <c r="E6695" s="24" t="str">
        <f t="shared" si="213"/>
        <v>10/06/2019 08:00:00 PM</v>
      </c>
      <c r="F6695" s="23" t="str">
        <f t="shared" si="214"/>
        <v>Oct</v>
      </c>
    </row>
    <row r="6696" spans="1:6" x14ac:dyDescent="0.4">
      <c r="A6696" s="19">
        <f>Électricité!N6709</f>
        <v>43744</v>
      </c>
      <c r="B6696" s="18">
        <f>Électricité!O6709</f>
        <v>0.87500000000000011</v>
      </c>
      <c r="C6696" s="17">
        <f>Électricité!P6709</f>
        <v>0</v>
      </c>
      <c r="D6696" s="17">
        <f>Électricité!S6709</f>
        <v>0</v>
      </c>
      <c r="E6696" s="24" t="str">
        <f t="shared" si="213"/>
        <v>10/06/2019 09:00:00 PM</v>
      </c>
      <c r="F6696" s="23" t="str">
        <f t="shared" si="214"/>
        <v>Oct</v>
      </c>
    </row>
    <row r="6697" spans="1:6" x14ac:dyDescent="0.4">
      <c r="A6697" s="19">
        <f>Électricité!N6710</f>
        <v>43744</v>
      </c>
      <c r="B6697" s="18">
        <f>Électricité!O6710</f>
        <v>0.91666666666666674</v>
      </c>
      <c r="C6697" s="17">
        <f>Électricité!P6710</f>
        <v>0</v>
      </c>
      <c r="D6697" s="17">
        <f>Électricité!S6710</f>
        <v>0</v>
      </c>
      <c r="E6697" s="24" t="str">
        <f t="shared" si="213"/>
        <v>10/06/2019 10:00:00 PM</v>
      </c>
      <c r="F6697" s="23" t="str">
        <f t="shared" si="214"/>
        <v>Oct</v>
      </c>
    </row>
    <row r="6698" spans="1:6" x14ac:dyDescent="0.4">
      <c r="A6698" s="19">
        <f>Électricité!N6711</f>
        <v>43744</v>
      </c>
      <c r="B6698" s="18">
        <f>Électricité!O6711</f>
        <v>0.95833333333333337</v>
      </c>
      <c r="C6698" s="17">
        <f>Électricité!P6711</f>
        <v>0</v>
      </c>
      <c r="D6698" s="17">
        <f>Électricité!S6711</f>
        <v>0</v>
      </c>
      <c r="E6698" s="24" t="str">
        <f t="shared" si="213"/>
        <v>10/06/2019 11:00:00 PM</v>
      </c>
      <c r="F6698" s="23" t="str">
        <f t="shared" si="214"/>
        <v>Oct</v>
      </c>
    </row>
    <row r="6699" spans="1:6" x14ac:dyDescent="0.4">
      <c r="A6699" s="19">
        <f>Électricité!N6712</f>
        <v>43745</v>
      </c>
      <c r="B6699" s="18">
        <f>Électricité!O6712</f>
        <v>3.1225022567582528E-17</v>
      </c>
      <c r="C6699" s="17">
        <f>Électricité!P6712</f>
        <v>0</v>
      </c>
      <c r="D6699" s="17">
        <f>Électricité!S6712</f>
        <v>0</v>
      </c>
      <c r="E6699" s="24" t="str">
        <f t="shared" si="213"/>
        <v>10/07/2019 12:00:00 AM</v>
      </c>
      <c r="F6699" s="23" t="str">
        <f t="shared" si="214"/>
        <v>Oct</v>
      </c>
    </row>
    <row r="6700" spans="1:6" x14ac:dyDescent="0.4">
      <c r="A6700" s="19">
        <f>Électricité!N6713</f>
        <v>43745</v>
      </c>
      <c r="B6700" s="18">
        <f>Électricité!O6713</f>
        <v>4.1666666666666699E-2</v>
      </c>
      <c r="C6700" s="17">
        <f>Électricité!P6713</f>
        <v>0</v>
      </c>
      <c r="D6700" s="17">
        <f>Électricité!S6713</f>
        <v>0</v>
      </c>
      <c r="E6700" s="24" t="str">
        <f t="shared" ref="E6700:E6763" si="215">CONCATENATE(TEXT(A6700,"mm/dd/yyyy")," ",TEXT(B6700,"hh:mm:ss AM/PM"))</f>
        <v>10/07/2019 01:00:00 AM</v>
      </c>
      <c r="F6700" s="23" t="str">
        <f t="shared" si="214"/>
        <v>Oct</v>
      </c>
    </row>
    <row r="6701" spans="1:6" x14ac:dyDescent="0.4">
      <c r="A6701" s="19">
        <f>Électricité!N6714</f>
        <v>43745</v>
      </c>
      <c r="B6701" s="18">
        <f>Électricité!O6714</f>
        <v>8.333333333333337E-2</v>
      </c>
      <c r="C6701" s="17">
        <f>Électricité!P6714</f>
        <v>0</v>
      </c>
      <c r="D6701" s="17">
        <f>Électricité!S6714</f>
        <v>0</v>
      </c>
      <c r="E6701" s="24" t="str">
        <f t="shared" si="215"/>
        <v>10/07/2019 02:00:00 AM</v>
      </c>
      <c r="F6701" s="23" t="str">
        <f t="shared" si="214"/>
        <v>Oct</v>
      </c>
    </row>
    <row r="6702" spans="1:6" x14ac:dyDescent="0.4">
      <c r="A6702" s="19">
        <f>Électricité!N6715</f>
        <v>43745</v>
      </c>
      <c r="B6702" s="18">
        <f>Électricité!O6715</f>
        <v>0.12500000000000006</v>
      </c>
      <c r="C6702" s="17">
        <f>Électricité!P6715</f>
        <v>0</v>
      </c>
      <c r="D6702" s="17">
        <f>Électricité!S6715</f>
        <v>0</v>
      </c>
      <c r="E6702" s="24" t="str">
        <f t="shared" si="215"/>
        <v>10/07/2019 03:00:00 AM</v>
      </c>
      <c r="F6702" s="23" t="str">
        <f t="shared" si="214"/>
        <v>Oct</v>
      </c>
    </row>
    <row r="6703" spans="1:6" x14ac:dyDescent="0.4">
      <c r="A6703" s="19">
        <f>Électricité!N6716</f>
        <v>43745</v>
      </c>
      <c r="B6703" s="18">
        <f>Électricité!O6716</f>
        <v>0.16666666666666669</v>
      </c>
      <c r="C6703" s="17">
        <f>Électricité!P6716</f>
        <v>0</v>
      </c>
      <c r="D6703" s="17">
        <f>Électricité!S6716</f>
        <v>0</v>
      </c>
      <c r="E6703" s="24" t="str">
        <f t="shared" si="215"/>
        <v>10/07/2019 04:00:00 AM</v>
      </c>
      <c r="F6703" s="23" t="str">
        <f t="shared" si="214"/>
        <v>Oct</v>
      </c>
    </row>
    <row r="6704" spans="1:6" x14ac:dyDescent="0.4">
      <c r="A6704" s="19">
        <f>Électricité!N6717</f>
        <v>43745</v>
      </c>
      <c r="B6704" s="18">
        <f>Électricité!O6717</f>
        <v>0.20833333333333337</v>
      </c>
      <c r="C6704" s="17">
        <f>Électricité!P6717</f>
        <v>0</v>
      </c>
      <c r="D6704" s="17">
        <f>Électricité!S6717</f>
        <v>0</v>
      </c>
      <c r="E6704" s="24" t="str">
        <f t="shared" si="215"/>
        <v>10/07/2019 05:00:00 AM</v>
      </c>
      <c r="F6704" s="23" t="str">
        <f t="shared" si="214"/>
        <v>Oct</v>
      </c>
    </row>
    <row r="6705" spans="1:6" x14ac:dyDescent="0.4">
      <c r="A6705" s="19">
        <f>Électricité!N6718</f>
        <v>43745</v>
      </c>
      <c r="B6705" s="18">
        <f>Électricité!O6718</f>
        <v>0.25</v>
      </c>
      <c r="C6705" s="17">
        <f>Électricité!P6718</f>
        <v>0</v>
      </c>
      <c r="D6705" s="17">
        <f>Électricité!S6718</f>
        <v>0</v>
      </c>
      <c r="E6705" s="24" t="str">
        <f t="shared" si="215"/>
        <v>10/07/2019 06:00:00 AM</v>
      </c>
      <c r="F6705" s="23" t="str">
        <f t="shared" si="214"/>
        <v>Oct</v>
      </c>
    </row>
    <row r="6706" spans="1:6" x14ac:dyDescent="0.4">
      <c r="A6706" s="19">
        <f>Électricité!N6719</f>
        <v>43745</v>
      </c>
      <c r="B6706" s="18">
        <f>Électricité!O6719</f>
        <v>0.29166666666666669</v>
      </c>
      <c r="C6706" s="17">
        <f>Électricité!P6719</f>
        <v>0</v>
      </c>
      <c r="D6706" s="17">
        <f>Électricité!S6719</f>
        <v>0</v>
      </c>
      <c r="E6706" s="24" t="str">
        <f t="shared" si="215"/>
        <v>10/07/2019 07:00:00 AM</v>
      </c>
      <c r="F6706" s="23" t="str">
        <f t="shared" si="214"/>
        <v>Oct</v>
      </c>
    </row>
    <row r="6707" spans="1:6" x14ac:dyDescent="0.4">
      <c r="A6707" s="19">
        <f>Électricité!N6720</f>
        <v>43745</v>
      </c>
      <c r="B6707" s="18">
        <f>Électricité!O6720</f>
        <v>0.33333333333333337</v>
      </c>
      <c r="C6707" s="17">
        <f>Électricité!P6720</f>
        <v>0</v>
      </c>
      <c r="D6707" s="17">
        <f>Électricité!S6720</f>
        <v>0</v>
      </c>
      <c r="E6707" s="24" t="str">
        <f t="shared" si="215"/>
        <v>10/07/2019 08:00:00 AM</v>
      </c>
      <c r="F6707" s="23" t="str">
        <f t="shared" si="214"/>
        <v>Oct</v>
      </c>
    </row>
    <row r="6708" spans="1:6" x14ac:dyDescent="0.4">
      <c r="A6708" s="19">
        <f>Électricité!N6721</f>
        <v>43745</v>
      </c>
      <c r="B6708" s="18">
        <f>Électricité!O6721</f>
        <v>0.375</v>
      </c>
      <c r="C6708" s="17">
        <f>Électricité!P6721</f>
        <v>0</v>
      </c>
      <c r="D6708" s="17">
        <f>Électricité!S6721</f>
        <v>0</v>
      </c>
      <c r="E6708" s="24" t="str">
        <f t="shared" si="215"/>
        <v>10/07/2019 09:00:00 AM</v>
      </c>
      <c r="F6708" s="23" t="str">
        <f t="shared" si="214"/>
        <v>Oct</v>
      </c>
    </row>
    <row r="6709" spans="1:6" x14ac:dyDescent="0.4">
      <c r="A6709" s="19">
        <f>Électricité!N6722</f>
        <v>43745</v>
      </c>
      <c r="B6709" s="18">
        <f>Électricité!O6722</f>
        <v>0.41666666666666669</v>
      </c>
      <c r="C6709" s="17">
        <f>Électricité!P6722</f>
        <v>0</v>
      </c>
      <c r="D6709" s="17">
        <f>Électricité!S6722</f>
        <v>0</v>
      </c>
      <c r="E6709" s="24" t="str">
        <f t="shared" si="215"/>
        <v>10/07/2019 10:00:00 AM</v>
      </c>
      <c r="F6709" s="23" t="str">
        <f t="shared" si="214"/>
        <v>Oct</v>
      </c>
    </row>
    <row r="6710" spans="1:6" x14ac:dyDescent="0.4">
      <c r="A6710" s="19">
        <f>Électricité!N6723</f>
        <v>43745</v>
      </c>
      <c r="B6710" s="18">
        <f>Électricité!O6723</f>
        <v>0.45833333333333337</v>
      </c>
      <c r="C6710" s="17">
        <f>Électricité!P6723</f>
        <v>0</v>
      </c>
      <c r="D6710" s="17">
        <f>Électricité!S6723</f>
        <v>0</v>
      </c>
      <c r="E6710" s="24" t="str">
        <f t="shared" si="215"/>
        <v>10/07/2019 11:00:00 AM</v>
      </c>
      <c r="F6710" s="23" t="str">
        <f t="shared" si="214"/>
        <v>Oct</v>
      </c>
    </row>
    <row r="6711" spans="1:6" x14ac:dyDescent="0.4">
      <c r="A6711" s="19">
        <f>Électricité!N6724</f>
        <v>43745</v>
      </c>
      <c r="B6711" s="18">
        <f>Électricité!O6724</f>
        <v>0.50000000000000011</v>
      </c>
      <c r="C6711" s="17">
        <f>Électricité!P6724</f>
        <v>0</v>
      </c>
      <c r="D6711" s="17">
        <f>Électricité!S6724</f>
        <v>0</v>
      </c>
      <c r="E6711" s="24" t="str">
        <f t="shared" si="215"/>
        <v>10/07/2019 12:00:00 PM</v>
      </c>
      <c r="F6711" s="23" t="str">
        <f t="shared" si="214"/>
        <v>Oct</v>
      </c>
    </row>
    <row r="6712" spans="1:6" x14ac:dyDescent="0.4">
      <c r="A6712" s="19">
        <f>Électricité!N6725</f>
        <v>43745</v>
      </c>
      <c r="B6712" s="18">
        <f>Électricité!O6725</f>
        <v>0.54166666666666674</v>
      </c>
      <c r="C6712" s="17">
        <f>Électricité!P6725</f>
        <v>0</v>
      </c>
      <c r="D6712" s="17">
        <f>Électricité!S6725</f>
        <v>0</v>
      </c>
      <c r="E6712" s="24" t="str">
        <f t="shared" si="215"/>
        <v>10/07/2019 01:00:00 PM</v>
      </c>
      <c r="F6712" s="23" t="str">
        <f t="shared" si="214"/>
        <v>Oct</v>
      </c>
    </row>
    <row r="6713" spans="1:6" x14ac:dyDescent="0.4">
      <c r="A6713" s="19">
        <f>Électricité!N6726</f>
        <v>43745</v>
      </c>
      <c r="B6713" s="18">
        <f>Électricité!O6726</f>
        <v>0.58333333333333337</v>
      </c>
      <c r="C6713" s="17">
        <f>Électricité!P6726</f>
        <v>0</v>
      </c>
      <c r="D6713" s="17">
        <f>Électricité!S6726</f>
        <v>0</v>
      </c>
      <c r="E6713" s="24" t="str">
        <f t="shared" si="215"/>
        <v>10/07/2019 02:00:00 PM</v>
      </c>
      <c r="F6713" s="23" t="str">
        <f t="shared" si="214"/>
        <v>Oct</v>
      </c>
    </row>
    <row r="6714" spans="1:6" x14ac:dyDescent="0.4">
      <c r="A6714" s="19">
        <f>Électricité!N6727</f>
        <v>43745</v>
      </c>
      <c r="B6714" s="18">
        <f>Électricité!O6727</f>
        <v>0.62500000000000011</v>
      </c>
      <c r="C6714" s="17">
        <f>Électricité!P6727</f>
        <v>0</v>
      </c>
      <c r="D6714" s="17">
        <f>Électricité!S6727</f>
        <v>0</v>
      </c>
      <c r="E6714" s="24" t="str">
        <f t="shared" si="215"/>
        <v>10/07/2019 03:00:00 PM</v>
      </c>
      <c r="F6714" s="23" t="str">
        <f t="shared" si="214"/>
        <v>Oct</v>
      </c>
    </row>
    <row r="6715" spans="1:6" x14ac:dyDescent="0.4">
      <c r="A6715" s="19">
        <f>Électricité!N6728</f>
        <v>43745</v>
      </c>
      <c r="B6715" s="18">
        <f>Électricité!O6728</f>
        <v>0.66666666666666674</v>
      </c>
      <c r="C6715" s="17">
        <f>Électricité!P6728</f>
        <v>0</v>
      </c>
      <c r="D6715" s="17">
        <f>Électricité!S6728</f>
        <v>0</v>
      </c>
      <c r="E6715" s="24" t="str">
        <f t="shared" si="215"/>
        <v>10/07/2019 04:00:00 PM</v>
      </c>
      <c r="F6715" s="23" t="str">
        <f t="shared" si="214"/>
        <v>Oct</v>
      </c>
    </row>
    <row r="6716" spans="1:6" x14ac:dyDescent="0.4">
      <c r="A6716" s="19">
        <f>Électricité!N6729</f>
        <v>43745</v>
      </c>
      <c r="B6716" s="18">
        <f>Électricité!O6729</f>
        <v>0.70833333333333337</v>
      </c>
      <c r="C6716" s="17">
        <f>Électricité!P6729</f>
        <v>0</v>
      </c>
      <c r="D6716" s="17">
        <f>Électricité!S6729</f>
        <v>0</v>
      </c>
      <c r="E6716" s="24" t="str">
        <f t="shared" si="215"/>
        <v>10/07/2019 05:00:00 PM</v>
      </c>
      <c r="F6716" s="23" t="str">
        <f t="shared" si="214"/>
        <v>Oct</v>
      </c>
    </row>
    <row r="6717" spans="1:6" x14ac:dyDescent="0.4">
      <c r="A6717" s="19">
        <f>Électricité!N6730</f>
        <v>43745</v>
      </c>
      <c r="B6717" s="18">
        <f>Électricité!O6730</f>
        <v>0.75000000000000011</v>
      </c>
      <c r="C6717" s="17">
        <f>Électricité!P6730</f>
        <v>0</v>
      </c>
      <c r="D6717" s="17">
        <f>Électricité!S6730</f>
        <v>0</v>
      </c>
      <c r="E6717" s="24" t="str">
        <f t="shared" si="215"/>
        <v>10/07/2019 06:00:00 PM</v>
      </c>
      <c r="F6717" s="23" t="str">
        <f t="shared" si="214"/>
        <v>Oct</v>
      </c>
    </row>
    <row r="6718" spans="1:6" x14ac:dyDescent="0.4">
      <c r="A6718" s="19">
        <f>Électricité!N6731</f>
        <v>43745</v>
      </c>
      <c r="B6718" s="18">
        <f>Électricité!O6731</f>
        <v>0.79166666666666674</v>
      </c>
      <c r="C6718" s="17">
        <f>Électricité!P6731</f>
        <v>0</v>
      </c>
      <c r="D6718" s="17">
        <f>Électricité!S6731</f>
        <v>0</v>
      </c>
      <c r="E6718" s="24" t="str">
        <f t="shared" si="215"/>
        <v>10/07/2019 07:00:00 PM</v>
      </c>
      <c r="F6718" s="23" t="str">
        <f t="shared" si="214"/>
        <v>Oct</v>
      </c>
    </row>
    <row r="6719" spans="1:6" x14ac:dyDescent="0.4">
      <c r="A6719" s="19">
        <f>Électricité!N6732</f>
        <v>43745</v>
      </c>
      <c r="B6719" s="18">
        <f>Électricité!O6732</f>
        <v>0.83333333333333337</v>
      </c>
      <c r="C6719" s="17">
        <f>Électricité!P6732</f>
        <v>0</v>
      </c>
      <c r="D6719" s="17">
        <f>Électricité!S6732</f>
        <v>0</v>
      </c>
      <c r="E6719" s="24" t="str">
        <f t="shared" si="215"/>
        <v>10/07/2019 08:00:00 PM</v>
      </c>
      <c r="F6719" s="23" t="str">
        <f t="shared" si="214"/>
        <v>Oct</v>
      </c>
    </row>
    <row r="6720" spans="1:6" x14ac:dyDescent="0.4">
      <c r="A6720" s="19">
        <f>Électricité!N6733</f>
        <v>43745</v>
      </c>
      <c r="B6720" s="18">
        <f>Électricité!O6733</f>
        <v>0.87500000000000011</v>
      </c>
      <c r="C6720" s="17">
        <f>Électricité!P6733</f>
        <v>0</v>
      </c>
      <c r="D6720" s="17">
        <f>Électricité!S6733</f>
        <v>0</v>
      </c>
      <c r="E6720" s="24" t="str">
        <f t="shared" si="215"/>
        <v>10/07/2019 09:00:00 PM</v>
      </c>
      <c r="F6720" s="23" t="str">
        <f t="shared" si="214"/>
        <v>Oct</v>
      </c>
    </row>
    <row r="6721" spans="1:6" x14ac:dyDescent="0.4">
      <c r="A6721" s="19">
        <f>Électricité!N6734</f>
        <v>43745</v>
      </c>
      <c r="B6721" s="18">
        <f>Électricité!O6734</f>
        <v>0.91666666666666674</v>
      </c>
      <c r="C6721" s="17">
        <f>Électricité!P6734</f>
        <v>0</v>
      </c>
      <c r="D6721" s="17">
        <f>Électricité!S6734</f>
        <v>0</v>
      </c>
      <c r="E6721" s="24" t="str">
        <f t="shared" si="215"/>
        <v>10/07/2019 10:00:00 PM</v>
      </c>
      <c r="F6721" s="23" t="str">
        <f t="shared" si="214"/>
        <v>Oct</v>
      </c>
    </row>
    <row r="6722" spans="1:6" x14ac:dyDescent="0.4">
      <c r="A6722" s="19">
        <f>Électricité!N6735</f>
        <v>43745</v>
      </c>
      <c r="B6722" s="18">
        <f>Électricité!O6735</f>
        <v>0.95833333333333337</v>
      </c>
      <c r="C6722" s="17">
        <f>Électricité!P6735</f>
        <v>0</v>
      </c>
      <c r="D6722" s="17">
        <f>Électricité!S6735</f>
        <v>0</v>
      </c>
      <c r="E6722" s="24" t="str">
        <f t="shared" si="215"/>
        <v>10/07/2019 11:00:00 PM</v>
      </c>
      <c r="F6722" s="23" t="str">
        <f t="shared" si="214"/>
        <v>Oct</v>
      </c>
    </row>
    <row r="6723" spans="1:6" x14ac:dyDescent="0.4">
      <c r="A6723" s="19">
        <f>Électricité!N6736</f>
        <v>43746</v>
      </c>
      <c r="B6723" s="18">
        <f>Électricité!O6736</f>
        <v>3.1225022567582528E-17</v>
      </c>
      <c r="C6723" s="17">
        <f>Électricité!P6736</f>
        <v>0</v>
      </c>
      <c r="D6723" s="17">
        <f>Électricité!S6736</f>
        <v>0</v>
      </c>
      <c r="E6723" s="24" t="str">
        <f t="shared" si="215"/>
        <v>10/08/2019 12:00:00 AM</v>
      </c>
      <c r="F6723" s="23" t="str">
        <f t="shared" ref="F6723:F6786" si="216">TEXT(A6723,"mmm")</f>
        <v>Oct</v>
      </c>
    </row>
    <row r="6724" spans="1:6" x14ac:dyDescent="0.4">
      <c r="A6724" s="19">
        <f>Électricité!N6737</f>
        <v>43746</v>
      </c>
      <c r="B6724" s="18">
        <f>Électricité!O6737</f>
        <v>4.1666666666666699E-2</v>
      </c>
      <c r="C6724" s="17">
        <f>Électricité!P6737</f>
        <v>0</v>
      </c>
      <c r="D6724" s="17">
        <f>Électricité!S6737</f>
        <v>0</v>
      </c>
      <c r="E6724" s="24" t="str">
        <f t="shared" si="215"/>
        <v>10/08/2019 01:00:00 AM</v>
      </c>
      <c r="F6724" s="23" t="str">
        <f t="shared" si="216"/>
        <v>Oct</v>
      </c>
    </row>
    <row r="6725" spans="1:6" x14ac:dyDescent="0.4">
      <c r="A6725" s="19">
        <f>Électricité!N6738</f>
        <v>43746</v>
      </c>
      <c r="B6725" s="18">
        <f>Électricité!O6738</f>
        <v>8.333333333333337E-2</v>
      </c>
      <c r="C6725" s="17">
        <f>Électricité!P6738</f>
        <v>0</v>
      </c>
      <c r="D6725" s="17">
        <f>Électricité!S6738</f>
        <v>0</v>
      </c>
      <c r="E6725" s="24" t="str">
        <f t="shared" si="215"/>
        <v>10/08/2019 02:00:00 AM</v>
      </c>
      <c r="F6725" s="23" t="str">
        <f t="shared" si="216"/>
        <v>Oct</v>
      </c>
    </row>
    <row r="6726" spans="1:6" x14ac:dyDescent="0.4">
      <c r="A6726" s="19">
        <f>Électricité!N6739</f>
        <v>43746</v>
      </c>
      <c r="B6726" s="18">
        <f>Électricité!O6739</f>
        <v>0.12500000000000006</v>
      </c>
      <c r="C6726" s="17">
        <f>Électricité!P6739</f>
        <v>0</v>
      </c>
      <c r="D6726" s="17">
        <f>Électricité!S6739</f>
        <v>0</v>
      </c>
      <c r="E6726" s="24" t="str">
        <f t="shared" si="215"/>
        <v>10/08/2019 03:00:00 AM</v>
      </c>
      <c r="F6726" s="23" t="str">
        <f t="shared" si="216"/>
        <v>Oct</v>
      </c>
    </row>
    <row r="6727" spans="1:6" x14ac:dyDescent="0.4">
      <c r="A6727" s="19">
        <f>Électricité!N6740</f>
        <v>43746</v>
      </c>
      <c r="B6727" s="18">
        <f>Électricité!O6740</f>
        <v>0.16666666666666669</v>
      </c>
      <c r="C6727" s="17">
        <f>Électricité!P6740</f>
        <v>0</v>
      </c>
      <c r="D6727" s="17">
        <f>Électricité!S6740</f>
        <v>0</v>
      </c>
      <c r="E6727" s="24" t="str">
        <f t="shared" si="215"/>
        <v>10/08/2019 04:00:00 AM</v>
      </c>
      <c r="F6727" s="23" t="str">
        <f t="shared" si="216"/>
        <v>Oct</v>
      </c>
    </row>
    <row r="6728" spans="1:6" x14ac:dyDescent="0.4">
      <c r="A6728" s="19">
        <f>Électricité!N6741</f>
        <v>43746</v>
      </c>
      <c r="B6728" s="18">
        <f>Électricité!O6741</f>
        <v>0.20833333333333337</v>
      </c>
      <c r="C6728" s="17">
        <f>Électricité!P6741</f>
        <v>0</v>
      </c>
      <c r="D6728" s="17">
        <f>Électricité!S6741</f>
        <v>0</v>
      </c>
      <c r="E6728" s="24" t="str">
        <f t="shared" si="215"/>
        <v>10/08/2019 05:00:00 AM</v>
      </c>
      <c r="F6728" s="23" t="str">
        <f t="shared" si="216"/>
        <v>Oct</v>
      </c>
    </row>
    <row r="6729" spans="1:6" x14ac:dyDescent="0.4">
      <c r="A6729" s="19">
        <f>Électricité!N6742</f>
        <v>43746</v>
      </c>
      <c r="B6729" s="18">
        <f>Électricité!O6742</f>
        <v>0.25</v>
      </c>
      <c r="C6729" s="17">
        <f>Électricité!P6742</f>
        <v>0</v>
      </c>
      <c r="D6729" s="17">
        <f>Électricité!S6742</f>
        <v>0</v>
      </c>
      <c r="E6729" s="24" t="str">
        <f t="shared" si="215"/>
        <v>10/08/2019 06:00:00 AM</v>
      </c>
      <c r="F6729" s="23" t="str">
        <f t="shared" si="216"/>
        <v>Oct</v>
      </c>
    </row>
    <row r="6730" spans="1:6" x14ac:dyDescent="0.4">
      <c r="A6730" s="19">
        <f>Électricité!N6743</f>
        <v>43746</v>
      </c>
      <c r="B6730" s="18">
        <f>Électricité!O6743</f>
        <v>0.29166666666666669</v>
      </c>
      <c r="C6730" s="17">
        <f>Électricité!P6743</f>
        <v>0</v>
      </c>
      <c r="D6730" s="17">
        <f>Électricité!S6743</f>
        <v>0</v>
      </c>
      <c r="E6730" s="24" t="str">
        <f t="shared" si="215"/>
        <v>10/08/2019 07:00:00 AM</v>
      </c>
      <c r="F6730" s="23" t="str">
        <f t="shared" si="216"/>
        <v>Oct</v>
      </c>
    </row>
    <row r="6731" spans="1:6" x14ac:dyDescent="0.4">
      <c r="A6731" s="19">
        <f>Électricité!N6744</f>
        <v>43746</v>
      </c>
      <c r="B6731" s="18">
        <f>Électricité!O6744</f>
        <v>0.33333333333333337</v>
      </c>
      <c r="C6731" s="17">
        <f>Électricité!P6744</f>
        <v>0</v>
      </c>
      <c r="D6731" s="17">
        <f>Électricité!S6744</f>
        <v>0</v>
      </c>
      <c r="E6731" s="24" t="str">
        <f t="shared" si="215"/>
        <v>10/08/2019 08:00:00 AM</v>
      </c>
      <c r="F6731" s="23" t="str">
        <f t="shared" si="216"/>
        <v>Oct</v>
      </c>
    </row>
    <row r="6732" spans="1:6" x14ac:dyDescent="0.4">
      <c r="A6732" s="19">
        <f>Électricité!N6745</f>
        <v>43746</v>
      </c>
      <c r="B6732" s="18">
        <f>Électricité!O6745</f>
        <v>0.375</v>
      </c>
      <c r="C6732" s="17">
        <f>Électricité!P6745</f>
        <v>0</v>
      </c>
      <c r="D6732" s="17">
        <f>Électricité!S6745</f>
        <v>0</v>
      </c>
      <c r="E6732" s="24" t="str">
        <f t="shared" si="215"/>
        <v>10/08/2019 09:00:00 AM</v>
      </c>
      <c r="F6732" s="23" t="str">
        <f t="shared" si="216"/>
        <v>Oct</v>
      </c>
    </row>
    <row r="6733" spans="1:6" x14ac:dyDescent="0.4">
      <c r="A6733" s="19">
        <f>Électricité!N6746</f>
        <v>43746</v>
      </c>
      <c r="B6733" s="18">
        <f>Électricité!O6746</f>
        <v>0.41666666666666669</v>
      </c>
      <c r="C6733" s="17">
        <f>Électricité!P6746</f>
        <v>0</v>
      </c>
      <c r="D6733" s="17">
        <f>Électricité!S6746</f>
        <v>0</v>
      </c>
      <c r="E6733" s="24" t="str">
        <f t="shared" si="215"/>
        <v>10/08/2019 10:00:00 AM</v>
      </c>
      <c r="F6733" s="23" t="str">
        <f t="shared" si="216"/>
        <v>Oct</v>
      </c>
    </row>
    <row r="6734" spans="1:6" x14ac:dyDescent="0.4">
      <c r="A6734" s="19">
        <f>Électricité!N6747</f>
        <v>43746</v>
      </c>
      <c r="B6734" s="18">
        <f>Électricité!O6747</f>
        <v>0.45833333333333337</v>
      </c>
      <c r="C6734" s="17">
        <f>Électricité!P6747</f>
        <v>0</v>
      </c>
      <c r="D6734" s="17">
        <f>Électricité!S6747</f>
        <v>0</v>
      </c>
      <c r="E6734" s="24" t="str">
        <f t="shared" si="215"/>
        <v>10/08/2019 11:00:00 AM</v>
      </c>
      <c r="F6734" s="23" t="str">
        <f t="shared" si="216"/>
        <v>Oct</v>
      </c>
    </row>
    <row r="6735" spans="1:6" x14ac:dyDescent="0.4">
      <c r="A6735" s="19">
        <f>Électricité!N6748</f>
        <v>43746</v>
      </c>
      <c r="B6735" s="18">
        <f>Électricité!O6748</f>
        <v>0.50000000000000011</v>
      </c>
      <c r="C6735" s="17">
        <f>Électricité!P6748</f>
        <v>0</v>
      </c>
      <c r="D6735" s="17">
        <f>Électricité!S6748</f>
        <v>0</v>
      </c>
      <c r="E6735" s="24" t="str">
        <f t="shared" si="215"/>
        <v>10/08/2019 12:00:00 PM</v>
      </c>
      <c r="F6735" s="23" t="str">
        <f t="shared" si="216"/>
        <v>Oct</v>
      </c>
    </row>
    <row r="6736" spans="1:6" x14ac:dyDescent="0.4">
      <c r="A6736" s="19">
        <f>Électricité!N6749</f>
        <v>43746</v>
      </c>
      <c r="B6736" s="18">
        <f>Électricité!O6749</f>
        <v>0.54166666666666674</v>
      </c>
      <c r="C6736" s="17">
        <f>Électricité!P6749</f>
        <v>0</v>
      </c>
      <c r="D6736" s="17">
        <f>Électricité!S6749</f>
        <v>0</v>
      </c>
      <c r="E6736" s="24" t="str">
        <f t="shared" si="215"/>
        <v>10/08/2019 01:00:00 PM</v>
      </c>
      <c r="F6736" s="23" t="str">
        <f t="shared" si="216"/>
        <v>Oct</v>
      </c>
    </row>
    <row r="6737" spans="1:6" x14ac:dyDescent="0.4">
      <c r="A6737" s="19">
        <f>Électricité!N6750</f>
        <v>43746</v>
      </c>
      <c r="B6737" s="18">
        <f>Électricité!O6750</f>
        <v>0.58333333333333337</v>
      </c>
      <c r="C6737" s="17">
        <f>Électricité!P6750</f>
        <v>0</v>
      </c>
      <c r="D6737" s="17">
        <f>Électricité!S6750</f>
        <v>0</v>
      </c>
      <c r="E6737" s="24" t="str">
        <f t="shared" si="215"/>
        <v>10/08/2019 02:00:00 PM</v>
      </c>
      <c r="F6737" s="23" t="str">
        <f t="shared" si="216"/>
        <v>Oct</v>
      </c>
    </row>
    <row r="6738" spans="1:6" x14ac:dyDescent="0.4">
      <c r="A6738" s="19">
        <f>Électricité!N6751</f>
        <v>43746</v>
      </c>
      <c r="B6738" s="18">
        <f>Électricité!O6751</f>
        <v>0.62500000000000011</v>
      </c>
      <c r="C6738" s="17">
        <f>Électricité!P6751</f>
        <v>0</v>
      </c>
      <c r="D6738" s="17">
        <f>Électricité!S6751</f>
        <v>0</v>
      </c>
      <c r="E6738" s="24" t="str">
        <f t="shared" si="215"/>
        <v>10/08/2019 03:00:00 PM</v>
      </c>
      <c r="F6738" s="23" t="str">
        <f t="shared" si="216"/>
        <v>Oct</v>
      </c>
    </row>
    <row r="6739" spans="1:6" x14ac:dyDescent="0.4">
      <c r="A6739" s="19">
        <f>Électricité!N6752</f>
        <v>43746</v>
      </c>
      <c r="B6739" s="18">
        <f>Électricité!O6752</f>
        <v>0.66666666666666674</v>
      </c>
      <c r="C6739" s="17">
        <f>Électricité!P6752</f>
        <v>0</v>
      </c>
      <c r="D6739" s="17">
        <f>Électricité!S6752</f>
        <v>0</v>
      </c>
      <c r="E6739" s="24" t="str">
        <f t="shared" si="215"/>
        <v>10/08/2019 04:00:00 PM</v>
      </c>
      <c r="F6739" s="23" t="str">
        <f t="shared" si="216"/>
        <v>Oct</v>
      </c>
    </row>
    <row r="6740" spans="1:6" x14ac:dyDescent="0.4">
      <c r="A6740" s="19">
        <f>Électricité!N6753</f>
        <v>43746</v>
      </c>
      <c r="B6740" s="18">
        <f>Électricité!O6753</f>
        <v>0.70833333333333337</v>
      </c>
      <c r="C6740" s="17">
        <f>Électricité!P6753</f>
        <v>0</v>
      </c>
      <c r="D6740" s="17">
        <f>Électricité!S6753</f>
        <v>0</v>
      </c>
      <c r="E6740" s="24" t="str">
        <f t="shared" si="215"/>
        <v>10/08/2019 05:00:00 PM</v>
      </c>
      <c r="F6740" s="23" t="str">
        <f t="shared" si="216"/>
        <v>Oct</v>
      </c>
    </row>
    <row r="6741" spans="1:6" x14ac:dyDescent="0.4">
      <c r="A6741" s="19">
        <f>Électricité!N6754</f>
        <v>43746</v>
      </c>
      <c r="B6741" s="18">
        <f>Électricité!O6754</f>
        <v>0.75000000000000011</v>
      </c>
      <c r="C6741" s="17">
        <f>Électricité!P6754</f>
        <v>0</v>
      </c>
      <c r="D6741" s="17">
        <f>Électricité!S6754</f>
        <v>0</v>
      </c>
      <c r="E6741" s="24" t="str">
        <f t="shared" si="215"/>
        <v>10/08/2019 06:00:00 PM</v>
      </c>
      <c r="F6741" s="23" t="str">
        <f t="shared" si="216"/>
        <v>Oct</v>
      </c>
    </row>
    <row r="6742" spans="1:6" x14ac:dyDescent="0.4">
      <c r="A6742" s="19">
        <f>Électricité!N6755</f>
        <v>43746</v>
      </c>
      <c r="B6742" s="18">
        <f>Électricité!O6755</f>
        <v>0.79166666666666674</v>
      </c>
      <c r="C6742" s="17">
        <f>Électricité!P6755</f>
        <v>0</v>
      </c>
      <c r="D6742" s="17">
        <f>Électricité!S6755</f>
        <v>0</v>
      </c>
      <c r="E6742" s="24" t="str">
        <f t="shared" si="215"/>
        <v>10/08/2019 07:00:00 PM</v>
      </c>
      <c r="F6742" s="23" t="str">
        <f t="shared" si="216"/>
        <v>Oct</v>
      </c>
    </row>
    <row r="6743" spans="1:6" x14ac:dyDescent="0.4">
      <c r="A6743" s="19">
        <f>Électricité!N6756</f>
        <v>43746</v>
      </c>
      <c r="B6743" s="18">
        <f>Électricité!O6756</f>
        <v>0.83333333333333337</v>
      </c>
      <c r="C6743" s="17">
        <f>Électricité!P6756</f>
        <v>0</v>
      </c>
      <c r="D6743" s="17">
        <f>Électricité!S6756</f>
        <v>0</v>
      </c>
      <c r="E6743" s="24" t="str">
        <f t="shared" si="215"/>
        <v>10/08/2019 08:00:00 PM</v>
      </c>
      <c r="F6743" s="23" t="str">
        <f t="shared" si="216"/>
        <v>Oct</v>
      </c>
    </row>
    <row r="6744" spans="1:6" x14ac:dyDescent="0.4">
      <c r="A6744" s="19">
        <f>Électricité!N6757</f>
        <v>43746</v>
      </c>
      <c r="B6744" s="18">
        <f>Électricité!O6757</f>
        <v>0.87500000000000011</v>
      </c>
      <c r="C6744" s="17">
        <f>Électricité!P6757</f>
        <v>0</v>
      </c>
      <c r="D6744" s="17">
        <f>Électricité!S6757</f>
        <v>0</v>
      </c>
      <c r="E6744" s="24" t="str">
        <f t="shared" si="215"/>
        <v>10/08/2019 09:00:00 PM</v>
      </c>
      <c r="F6744" s="23" t="str">
        <f t="shared" si="216"/>
        <v>Oct</v>
      </c>
    </row>
    <row r="6745" spans="1:6" x14ac:dyDescent="0.4">
      <c r="A6745" s="19">
        <f>Électricité!N6758</f>
        <v>43746</v>
      </c>
      <c r="B6745" s="18">
        <f>Électricité!O6758</f>
        <v>0.91666666666666674</v>
      </c>
      <c r="C6745" s="17">
        <f>Électricité!P6758</f>
        <v>0</v>
      </c>
      <c r="D6745" s="17">
        <f>Électricité!S6758</f>
        <v>0</v>
      </c>
      <c r="E6745" s="24" t="str">
        <f t="shared" si="215"/>
        <v>10/08/2019 10:00:00 PM</v>
      </c>
      <c r="F6745" s="23" t="str">
        <f t="shared" si="216"/>
        <v>Oct</v>
      </c>
    </row>
    <row r="6746" spans="1:6" x14ac:dyDescent="0.4">
      <c r="A6746" s="19">
        <f>Électricité!N6759</f>
        <v>43746</v>
      </c>
      <c r="B6746" s="18">
        <f>Électricité!O6759</f>
        <v>0.95833333333333337</v>
      </c>
      <c r="C6746" s="17">
        <f>Électricité!P6759</f>
        <v>0</v>
      </c>
      <c r="D6746" s="17">
        <f>Électricité!S6759</f>
        <v>0</v>
      </c>
      <c r="E6746" s="24" t="str">
        <f t="shared" si="215"/>
        <v>10/08/2019 11:00:00 PM</v>
      </c>
      <c r="F6746" s="23" t="str">
        <f t="shared" si="216"/>
        <v>Oct</v>
      </c>
    </row>
    <row r="6747" spans="1:6" x14ac:dyDescent="0.4">
      <c r="A6747" s="19">
        <f>Électricité!N6760</f>
        <v>43747</v>
      </c>
      <c r="B6747" s="18">
        <f>Électricité!O6760</f>
        <v>3.1225022567582528E-17</v>
      </c>
      <c r="C6747" s="17">
        <f>Électricité!P6760</f>
        <v>0</v>
      </c>
      <c r="D6747" s="17">
        <f>Électricité!S6760</f>
        <v>0</v>
      </c>
      <c r="E6747" s="24" t="str">
        <f t="shared" si="215"/>
        <v>10/09/2019 12:00:00 AM</v>
      </c>
      <c r="F6747" s="23" t="str">
        <f t="shared" si="216"/>
        <v>Oct</v>
      </c>
    </row>
    <row r="6748" spans="1:6" x14ac:dyDescent="0.4">
      <c r="A6748" s="19">
        <f>Électricité!N6761</f>
        <v>43747</v>
      </c>
      <c r="B6748" s="18">
        <f>Électricité!O6761</f>
        <v>4.1666666666666699E-2</v>
      </c>
      <c r="C6748" s="17">
        <f>Électricité!P6761</f>
        <v>0</v>
      </c>
      <c r="D6748" s="17">
        <f>Électricité!S6761</f>
        <v>0</v>
      </c>
      <c r="E6748" s="24" t="str">
        <f t="shared" si="215"/>
        <v>10/09/2019 01:00:00 AM</v>
      </c>
      <c r="F6748" s="23" t="str">
        <f t="shared" si="216"/>
        <v>Oct</v>
      </c>
    </row>
    <row r="6749" spans="1:6" x14ac:dyDescent="0.4">
      <c r="A6749" s="19">
        <f>Électricité!N6762</f>
        <v>43747</v>
      </c>
      <c r="B6749" s="18">
        <f>Électricité!O6762</f>
        <v>8.333333333333337E-2</v>
      </c>
      <c r="C6749" s="17">
        <f>Électricité!P6762</f>
        <v>0</v>
      </c>
      <c r="D6749" s="17">
        <f>Électricité!S6762</f>
        <v>0</v>
      </c>
      <c r="E6749" s="24" t="str">
        <f t="shared" si="215"/>
        <v>10/09/2019 02:00:00 AM</v>
      </c>
      <c r="F6749" s="23" t="str">
        <f t="shared" si="216"/>
        <v>Oct</v>
      </c>
    </row>
    <row r="6750" spans="1:6" x14ac:dyDescent="0.4">
      <c r="A6750" s="19">
        <f>Électricité!N6763</f>
        <v>43747</v>
      </c>
      <c r="B6750" s="18">
        <f>Électricité!O6763</f>
        <v>0.12500000000000006</v>
      </c>
      <c r="C6750" s="17">
        <f>Électricité!P6763</f>
        <v>0</v>
      </c>
      <c r="D6750" s="17">
        <f>Électricité!S6763</f>
        <v>0</v>
      </c>
      <c r="E6750" s="24" t="str">
        <f t="shared" si="215"/>
        <v>10/09/2019 03:00:00 AM</v>
      </c>
      <c r="F6750" s="23" t="str">
        <f t="shared" si="216"/>
        <v>Oct</v>
      </c>
    </row>
    <row r="6751" spans="1:6" x14ac:dyDescent="0.4">
      <c r="A6751" s="19">
        <f>Électricité!N6764</f>
        <v>43747</v>
      </c>
      <c r="B6751" s="18">
        <f>Électricité!O6764</f>
        <v>0.16666666666666669</v>
      </c>
      <c r="C6751" s="17">
        <f>Électricité!P6764</f>
        <v>0</v>
      </c>
      <c r="D6751" s="17">
        <f>Électricité!S6764</f>
        <v>0</v>
      </c>
      <c r="E6751" s="24" t="str">
        <f t="shared" si="215"/>
        <v>10/09/2019 04:00:00 AM</v>
      </c>
      <c r="F6751" s="23" t="str">
        <f t="shared" si="216"/>
        <v>Oct</v>
      </c>
    </row>
    <row r="6752" spans="1:6" x14ac:dyDescent="0.4">
      <c r="A6752" s="19">
        <f>Électricité!N6765</f>
        <v>43747</v>
      </c>
      <c r="B6752" s="18">
        <f>Électricité!O6765</f>
        <v>0.20833333333333337</v>
      </c>
      <c r="C6752" s="17">
        <f>Électricité!P6765</f>
        <v>0</v>
      </c>
      <c r="D6752" s="17">
        <f>Électricité!S6765</f>
        <v>0</v>
      </c>
      <c r="E6752" s="24" t="str">
        <f t="shared" si="215"/>
        <v>10/09/2019 05:00:00 AM</v>
      </c>
      <c r="F6752" s="23" t="str">
        <f t="shared" si="216"/>
        <v>Oct</v>
      </c>
    </row>
    <row r="6753" spans="1:6" x14ac:dyDescent="0.4">
      <c r="A6753" s="19">
        <f>Électricité!N6766</f>
        <v>43747</v>
      </c>
      <c r="B6753" s="18">
        <f>Électricité!O6766</f>
        <v>0.25</v>
      </c>
      <c r="C6753" s="17">
        <f>Électricité!P6766</f>
        <v>0</v>
      </c>
      <c r="D6753" s="17">
        <f>Électricité!S6766</f>
        <v>0</v>
      </c>
      <c r="E6753" s="24" t="str">
        <f t="shared" si="215"/>
        <v>10/09/2019 06:00:00 AM</v>
      </c>
      <c r="F6753" s="23" t="str">
        <f t="shared" si="216"/>
        <v>Oct</v>
      </c>
    </row>
    <row r="6754" spans="1:6" x14ac:dyDescent="0.4">
      <c r="A6754" s="19">
        <f>Électricité!N6767</f>
        <v>43747</v>
      </c>
      <c r="B6754" s="18">
        <f>Électricité!O6767</f>
        <v>0.29166666666666669</v>
      </c>
      <c r="C6754" s="17">
        <f>Électricité!P6767</f>
        <v>0</v>
      </c>
      <c r="D6754" s="17">
        <f>Électricité!S6767</f>
        <v>0</v>
      </c>
      <c r="E6754" s="24" t="str">
        <f t="shared" si="215"/>
        <v>10/09/2019 07:00:00 AM</v>
      </c>
      <c r="F6754" s="23" t="str">
        <f t="shared" si="216"/>
        <v>Oct</v>
      </c>
    </row>
    <row r="6755" spans="1:6" x14ac:dyDescent="0.4">
      <c r="A6755" s="19">
        <f>Électricité!N6768</f>
        <v>43747</v>
      </c>
      <c r="B6755" s="18">
        <f>Électricité!O6768</f>
        <v>0.33333333333333337</v>
      </c>
      <c r="C6755" s="17">
        <f>Électricité!P6768</f>
        <v>0</v>
      </c>
      <c r="D6755" s="17">
        <f>Électricité!S6768</f>
        <v>0</v>
      </c>
      <c r="E6755" s="24" t="str">
        <f t="shared" si="215"/>
        <v>10/09/2019 08:00:00 AM</v>
      </c>
      <c r="F6755" s="23" t="str">
        <f t="shared" si="216"/>
        <v>Oct</v>
      </c>
    </row>
    <row r="6756" spans="1:6" x14ac:dyDescent="0.4">
      <c r="A6756" s="19">
        <f>Électricité!N6769</f>
        <v>43747</v>
      </c>
      <c r="B6756" s="18">
        <f>Électricité!O6769</f>
        <v>0.375</v>
      </c>
      <c r="C6756" s="17">
        <f>Électricité!P6769</f>
        <v>0</v>
      </c>
      <c r="D6756" s="17">
        <f>Électricité!S6769</f>
        <v>0</v>
      </c>
      <c r="E6756" s="24" t="str">
        <f t="shared" si="215"/>
        <v>10/09/2019 09:00:00 AM</v>
      </c>
      <c r="F6756" s="23" t="str">
        <f t="shared" si="216"/>
        <v>Oct</v>
      </c>
    </row>
    <row r="6757" spans="1:6" x14ac:dyDescent="0.4">
      <c r="A6757" s="19">
        <f>Électricité!N6770</f>
        <v>43747</v>
      </c>
      <c r="B6757" s="18">
        <f>Électricité!O6770</f>
        <v>0.41666666666666669</v>
      </c>
      <c r="C6757" s="17">
        <f>Électricité!P6770</f>
        <v>0</v>
      </c>
      <c r="D6757" s="17">
        <f>Électricité!S6770</f>
        <v>0</v>
      </c>
      <c r="E6757" s="24" t="str">
        <f t="shared" si="215"/>
        <v>10/09/2019 10:00:00 AM</v>
      </c>
      <c r="F6757" s="23" t="str">
        <f t="shared" si="216"/>
        <v>Oct</v>
      </c>
    </row>
    <row r="6758" spans="1:6" x14ac:dyDescent="0.4">
      <c r="A6758" s="19">
        <f>Électricité!N6771</f>
        <v>43747</v>
      </c>
      <c r="B6758" s="18">
        <f>Électricité!O6771</f>
        <v>0.45833333333333337</v>
      </c>
      <c r="C6758" s="17">
        <f>Électricité!P6771</f>
        <v>0</v>
      </c>
      <c r="D6758" s="17">
        <f>Électricité!S6771</f>
        <v>0</v>
      </c>
      <c r="E6758" s="24" t="str">
        <f t="shared" si="215"/>
        <v>10/09/2019 11:00:00 AM</v>
      </c>
      <c r="F6758" s="23" t="str">
        <f t="shared" si="216"/>
        <v>Oct</v>
      </c>
    </row>
    <row r="6759" spans="1:6" x14ac:dyDescent="0.4">
      <c r="A6759" s="19">
        <f>Électricité!N6772</f>
        <v>43747</v>
      </c>
      <c r="B6759" s="18">
        <f>Électricité!O6772</f>
        <v>0.50000000000000011</v>
      </c>
      <c r="C6759" s="17">
        <f>Électricité!P6772</f>
        <v>0</v>
      </c>
      <c r="D6759" s="17">
        <f>Électricité!S6772</f>
        <v>0</v>
      </c>
      <c r="E6759" s="24" t="str">
        <f t="shared" si="215"/>
        <v>10/09/2019 12:00:00 PM</v>
      </c>
      <c r="F6759" s="23" t="str">
        <f t="shared" si="216"/>
        <v>Oct</v>
      </c>
    </row>
    <row r="6760" spans="1:6" x14ac:dyDescent="0.4">
      <c r="A6760" s="19">
        <f>Électricité!N6773</f>
        <v>43747</v>
      </c>
      <c r="B6760" s="18">
        <f>Électricité!O6773</f>
        <v>0.54166666666666674</v>
      </c>
      <c r="C6760" s="17">
        <f>Électricité!P6773</f>
        <v>0</v>
      </c>
      <c r="D6760" s="17">
        <f>Électricité!S6773</f>
        <v>0</v>
      </c>
      <c r="E6760" s="24" t="str">
        <f t="shared" si="215"/>
        <v>10/09/2019 01:00:00 PM</v>
      </c>
      <c r="F6760" s="23" t="str">
        <f t="shared" si="216"/>
        <v>Oct</v>
      </c>
    </row>
    <row r="6761" spans="1:6" x14ac:dyDescent="0.4">
      <c r="A6761" s="19">
        <f>Électricité!N6774</f>
        <v>43747</v>
      </c>
      <c r="B6761" s="18">
        <f>Électricité!O6774</f>
        <v>0.58333333333333337</v>
      </c>
      <c r="C6761" s="17">
        <f>Électricité!P6774</f>
        <v>0</v>
      </c>
      <c r="D6761" s="17">
        <f>Électricité!S6774</f>
        <v>0</v>
      </c>
      <c r="E6761" s="24" t="str">
        <f t="shared" si="215"/>
        <v>10/09/2019 02:00:00 PM</v>
      </c>
      <c r="F6761" s="23" t="str">
        <f t="shared" si="216"/>
        <v>Oct</v>
      </c>
    </row>
    <row r="6762" spans="1:6" x14ac:dyDescent="0.4">
      <c r="A6762" s="19">
        <f>Électricité!N6775</f>
        <v>43747</v>
      </c>
      <c r="B6762" s="18">
        <f>Électricité!O6775</f>
        <v>0.62500000000000011</v>
      </c>
      <c r="C6762" s="17">
        <f>Électricité!P6775</f>
        <v>0</v>
      </c>
      <c r="D6762" s="17">
        <f>Électricité!S6775</f>
        <v>0</v>
      </c>
      <c r="E6762" s="24" t="str">
        <f t="shared" si="215"/>
        <v>10/09/2019 03:00:00 PM</v>
      </c>
      <c r="F6762" s="23" t="str">
        <f t="shared" si="216"/>
        <v>Oct</v>
      </c>
    </row>
    <row r="6763" spans="1:6" x14ac:dyDescent="0.4">
      <c r="A6763" s="19">
        <f>Électricité!N6776</f>
        <v>43747</v>
      </c>
      <c r="B6763" s="18">
        <f>Électricité!O6776</f>
        <v>0.66666666666666674</v>
      </c>
      <c r="C6763" s="17">
        <f>Électricité!P6776</f>
        <v>0</v>
      </c>
      <c r="D6763" s="17">
        <f>Électricité!S6776</f>
        <v>0</v>
      </c>
      <c r="E6763" s="24" t="str">
        <f t="shared" si="215"/>
        <v>10/09/2019 04:00:00 PM</v>
      </c>
      <c r="F6763" s="23" t="str">
        <f t="shared" si="216"/>
        <v>Oct</v>
      </c>
    </row>
    <row r="6764" spans="1:6" x14ac:dyDescent="0.4">
      <c r="A6764" s="19">
        <f>Électricité!N6777</f>
        <v>43747</v>
      </c>
      <c r="B6764" s="18">
        <f>Électricité!O6777</f>
        <v>0.70833333333333337</v>
      </c>
      <c r="C6764" s="17">
        <f>Électricité!P6777</f>
        <v>0</v>
      </c>
      <c r="D6764" s="17">
        <f>Électricité!S6777</f>
        <v>0</v>
      </c>
      <c r="E6764" s="24" t="str">
        <f t="shared" ref="E6764:E6827" si="217">CONCATENATE(TEXT(A6764,"mm/dd/yyyy")," ",TEXT(B6764,"hh:mm:ss AM/PM"))</f>
        <v>10/09/2019 05:00:00 PM</v>
      </c>
      <c r="F6764" s="23" t="str">
        <f t="shared" si="216"/>
        <v>Oct</v>
      </c>
    </row>
    <row r="6765" spans="1:6" x14ac:dyDescent="0.4">
      <c r="A6765" s="19">
        <f>Électricité!N6778</f>
        <v>43747</v>
      </c>
      <c r="B6765" s="18">
        <f>Électricité!O6778</f>
        <v>0.75000000000000011</v>
      </c>
      <c r="C6765" s="17">
        <f>Électricité!P6778</f>
        <v>0</v>
      </c>
      <c r="D6765" s="17">
        <f>Électricité!S6778</f>
        <v>0</v>
      </c>
      <c r="E6765" s="24" t="str">
        <f t="shared" si="217"/>
        <v>10/09/2019 06:00:00 PM</v>
      </c>
      <c r="F6765" s="23" t="str">
        <f t="shared" si="216"/>
        <v>Oct</v>
      </c>
    </row>
    <row r="6766" spans="1:6" x14ac:dyDescent="0.4">
      <c r="A6766" s="19">
        <f>Électricité!N6779</f>
        <v>43747</v>
      </c>
      <c r="B6766" s="18">
        <f>Électricité!O6779</f>
        <v>0.79166666666666674</v>
      </c>
      <c r="C6766" s="17">
        <f>Électricité!P6779</f>
        <v>0</v>
      </c>
      <c r="D6766" s="17">
        <f>Électricité!S6779</f>
        <v>0</v>
      </c>
      <c r="E6766" s="24" t="str">
        <f t="shared" si="217"/>
        <v>10/09/2019 07:00:00 PM</v>
      </c>
      <c r="F6766" s="23" t="str">
        <f t="shared" si="216"/>
        <v>Oct</v>
      </c>
    </row>
    <row r="6767" spans="1:6" x14ac:dyDescent="0.4">
      <c r="A6767" s="19">
        <f>Électricité!N6780</f>
        <v>43747</v>
      </c>
      <c r="B6767" s="18">
        <f>Électricité!O6780</f>
        <v>0.83333333333333337</v>
      </c>
      <c r="C6767" s="17">
        <f>Électricité!P6780</f>
        <v>0</v>
      </c>
      <c r="D6767" s="17">
        <f>Électricité!S6780</f>
        <v>0</v>
      </c>
      <c r="E6767" s="24" t="str">
        <f t="shared" si="217"/>
        <v>10/09/2019 08:00:00 PM</v>
      </c>
      <c r="F6767" s="23" t="str">
        <f t="shared" si="216"/>
        <v>Oct</v>
      </c>
    </row>
    <row r="6768" spans="1:6" x14ac:dyDescent="0.4">
      <c r="A6768" s="19">
        <f>Électricité!N6781</f>
        <v>43747</v>
      </c>
      <c r="B6768" s="18">
        <f>Électricité!O6781</f>
        <v>0.87500000000000011</v>
      </c>
      <c r="C6768" s="17">
        <f>Électricité!P6781</f>
        <v>0</v>
      </c>
      <c r="D6768" s="17">
        <f>Électricité!S6781</f>
        <v>0</v>
      </c>
      <c r="E6768" s="24" t="str">
        <f t="shared" si="217"/>
        <v>10/09/2019 09:00:00 PM</v>
      </c>
      <c r="F6768" s="23" t="str">
        <f t="shared" si="216"/>
        <v>Oct</v>
      </c>
    </row>
    <row r="6769" spans="1:6" x14ac:dyDescent="0.4">
      <c r="A6769" s="19">
        <f>Électricité!N6782</f>
        <v>43747</v>
      </c>
      <c r="B6769" s="18">
        <f>Électricité!O6782</f>
        <v>0.91666666666666674</v>
      </c>
      <c r="C6769" s="17">
        <f>Électricité!P6782</f>
        <v>0</v>
      </c>
      <c r="D6769" s="17">
        <f>Électricité!S6782</f>
        <v>0</v>
      </c>
      <c r="E6769" s="24" t="str">
        <f t="shared" si="217"/>
        <v>10/09/2019 10:00:00 PM</v>
      </c>
      <c r="F6769" s="23" t="str">
        <f t="shared" si="216"/>
        <v>Oct</v>
      </c>
    </row>
    <row r="6770" spans="1:6" x14ac:dyDescent="0.4">
      <c r="A6770" s="19">
        <f>Électricité!N6783</f>
        <v>43747</v>
      </c>
      <c r="B6770" s="18">
        <f>Électricité!O6783</f>
        <v>0.95833333333333337</v>
      </c>
      <c r="C6770" s="17">
        <f>Électricité!P6783</f>
        <v>0</v>
      </c>
      <c r="D6770" s="17">
        <f>Électricité!S6783</f>
        <v>0</v>
      </c>
      <c r="E6770" s="24" t="str">
        <f t="shared" si="217"/>
        <v>10/09/2019 11:00:00 PM</v>
      </c>
      <c r="F6770" s="23" t="str">
        <f t="shared" si="216"/>
        <v>Oct</v>
      </c>
    </row>
    <row r="6771" spans="1:6" x14ac:dyDescent="0.4">
      <c r="A6771" s="19">
        <f>Électricité!N6784</f>
        <v>43748</v>
      </c>
      <c r="B6771" s="18">
        <f>Électricité!O6784</f>
        <v>3.1225022567582528E-17</v>
      </c>
      <c r="C6771" s="17">
        <f>Électricité!P6784</f>
        <v>0</v>
      </c>
      <c r="D6771" s="17">
        <f>Électricité!S6784</f>
        <v>0</v>
      </c>
      <c r="E6771" s="24" t="str">
        <f t="shared" si="217"/>
        <v>10/10/2019 12:00:00 AM</v>
      </c>
      <c r="F6771" s="23" t="str">
        <f t="shared" si="216"/>
        <v>Oct</v>
      </c>
    </row>
    <row r="6772" spans="1:6" x14ac:dyDescent="0.4">
      <c r="A6772" s="19">
        <f>Électricité!N6785</f>
        <v>43748</v>
      </c>
      <c r="B6772" s="18">
        <f>Électricité!O6785</f>
        <v>4.1666666666666699E-2</v>
      </c>
      <c r="C6772" s="17">
        <f>Électricité!P6785</f>
        <v>0</v>
      </c>
      <c r="D6772" s="17">
        <f>Électricité!S6785</f>
        <v>0</v>
      </c>
      <c r="E6772" s="24" t="str">
        <f t="shared" si="217"/>
        <v>10/10/2019 01:00:00 AM</v>
      </c>
      <c r="F6772" s="23" t="str">
        <f t="shared" si="216"/>
        <v>Oct</v>
      </c>
    </row>
    <row r="6773" spans="1:6" x14ac:dyDescent="0.4">
      <c r="A6773" s="19">
        <f>Électricité!N6786</f>
        <v>43748</v>
      </c>
      <c r="B6773" s="18">
        <f>Électricité!O6786</f>
        <v>8.333333333333337E-2</v>
      </c>
      <c r="C6773" s="17">
        <f>Électricité!P6786</f>
        <v>0</v>
      </c>
      <c r="D6773" s="17">
        <f>Électricité!S6786</f>
        <v>0</v>
      </c>
      <c r="E6773" s="24" t="str">
        <f t="shared" si="217"/>
        <v>10/10/2019 02:00:00 AM</v>
      </c>
      <c r="F6773" s="23" t="str">
        <f t="shared" si="216"/>
        <v>Oct</v>
      </c>
    </row>
    <row r="6774" spans="1:6" x14ac:dyDescent="0.4">
      <c r="A6774" s="19">
        <f>Électricité!N6787</f>
        <v>43748</v>
      </c>
      <c r="B6774" s="18">
        <f>Électricité!O6787</f>
        <v>0.12500000000000006</v>
      </c>
      <c r="C6774" s="17">
        <f>Électricité!P6787</f>
        <v>0</v>
      </c>
      <c r="D6774" s="17">
        <f>Électricité!S6787</f>
        <v>0</v>
      </c>
      <c r="E6774" s="24" t="str">
        <f t="shared" si="217"/>
        <v>10/10/2019 03:00:00 AM</v>
      </c>
      <c r="F6774" s="23" t="str">
        <f t="shared" si="216"/>
        <v>Oct</v>
      </c>
    </row>
    <row r="6775" spans="1:6" x14ac:dyDescent="0.4">
      <c r="A6775" s="19">
        <f>Électricité!N6788</f>
        <v>43748</v>
      </c>
      <c r="B6775" s="18">
        <f>Électricité!O6788</f>
        <v>0.16666666666666669</v>
      </c>
      <c r="C6775" s="17">
        <f>Électricité!P6788</f>
        <v>0</v>
      </c>
      <c r="D6775" s="17">
        <f>Électricité!S6788</f>
        <v>0</v>
      </c>
      <c r="E6775" s="24" t="str">
        <f t="shared" si="217"/>
        <v>10/10/2019 04:00:00 AM</v>
      </c>
      <c r="F6775" s="23" t="str">
        <f t="shared" si="216"/>
        <v>Oct</v>
      </c>
    </row>
    <row r="6776" spans="1:6" x14ac:dyDescent="0.4">
      <c r="A6776" s="19">
        <f>Électricité!N6789</f>
        <v>43748</v>
      </c>
      <c r="B6776" s="18">
        <f>Électricité!O6789</f>
        <v>0.20833333333333337</v>
      </c>
      <c r="C6776" s="17">
        <f>Électricité!P6789</f>
        <v>0</v>
      </c>
      <c r="D6776" s="17">
        <f>Électricité!S6789</f>
        <v>0</v>
      </c>
      <c r="E6776" s="24" t="str">
        <f t="shared" si="217"/>
        <v>10/10/2019 05:00:00 AM</v>
      </c>
      <c r="F6776" s="23" t="str">
        <f t="shared" si="216"/>
        <v>Oct</v>
      </c>
    </row>
    <row r="6777" spans="1:6" x14ac:dyDescent="0.4">
      <c r="A6777" s="19">
        <f>Électricité!N6790</f>
        <v>43748</v>
      </c>
      <c r="B6777" s="18">
        <f>Électricité!O6790</f>
        <v>0.25</v>
      </c>
      <c r="C6777" s="17">
        <f>Électricité!P6790</f>
        <v>0</v>
      </c>
      <c r="D6777" s="17">
        <f>Électricité!S6790</f>
        <v>0</v>
      </c>
      <c r="E6777" s="24" t="str">
        <f t="shared" si="217"/>
        <v>10/10/2019 06:00:00 AM</v>
      </c>
      <c r="F6777" s="23" t="str">
        <f t="shared" si="216"/>
        <v>Oct</v>
      </c>
    </row>
    <row r="6778" spans="1:6" x14ac:dyDescent="0.4">
      <c r="A6778" s="19">
        <f>Électricité!N6791</f>
        <v>43748</v>
      </c>
      <c r="B6778" s="18">
        <f>Électricité!O6791</f>
        <v>0.29166666666666669</v>
      </c>
      <c r="C6778" s="17">
        <f>Électricité!P6791</f>
        <v>0</v>
      </c>
      <c r="D6778" s="17">
        <f>Électricité!S6791</f>
        <v>0</v>
      </c>
      <c r="E6778" s="24" t="str">
        <f t="shared" si="217"/>
        <v>10/10/2019 07:00:00 AM</v>
      </c>
      <c r="F6778" s="23" t="str">
        <f t="shared" si="216"/>
        <v>Oct</v>
      </c>
    </row>
    <row r="6779" spans="1:6" x14ac:dyDescent="0.4">
      <c r="A6779" s="19">
        <f>Électricité!N6792</f>
        <v>43748</v>
      </c>
      <c r="B6779" s="18">
        <f>Électricité!O6792</f>
        <v>0.33333333333333337</v>
      </c>
      <c r="C6779" s="17">
        <f>Électricité!P6792</f>
        <v>0</v>
      </c>
      <c r="D6779" s="17">
        <f>Électricité!S6792</f>
        <v>0</v>
      </c>
      <c r="E6779" s="24" t="str">
        <f t="shared" si="217"/>
        <v>10/10/2019 08:00:00 AM</v>
      </c>
      <c r="F6779" s="23" t="str">
        <f t="shared" si="216"/>
        <v>Oct</v>
      </c>
    </row>
    <row r="6780" spans="1:6" x14ac:dyDescent="0.4">
      <c r="A6780" s="19">
        <f>Électricité!N6793</f>
        <v>43748</v>
      </c>
      <c r="B6780" s="18">
        <f>Électricité!O6793</f>
        <v>0.375</v>
      </c>
      <c r="C6780" s="17">
        <f>Électricité!P6793</f>
        <v>0</v>
      </c>
      <c r="D6780" s="17">
        <f>Électricité!S6793</f>
        <v>0</v>
      </c>
      <c r="E6780" s="24" t="str">
        <f t="shared" si="217"/>
        <v>10/10/2019 09:00:00 AM</v>
      </c>
      <c r="F6780" s="23" t="str">
        <f t="shared" si="216"/>
        <v>Oct</v>
      </c>
    </row>
    <row r="6781" spans="1:6" x14ac:dyDescent="0.4">
      <c r="A6781" s="19">
        <f>Électricité!N6794</f>
        <v>43748</v>
      </c>
      <c r="B6781" s="18">
        <f>Électricité!O6794</f>
        <v>0.41666666666666669</v>
      </c>
      <c r="C6781" s="17">
        <f>Électricité!P6794</f>
        <v>0</v>
      </c>
      <c r="D6781" s="17">
        <f>Électricité!S6794</f>
        <v>0</v>
      </c>
      <c r="E6781" s="24" t="str">
        <f t="shared" si="217"/>
        <v>10/10/2019 10:00:00 AM</v>
      </c>
      <c r="F6781" s="23" t="str">
        <f t="shared" si="216"/>
        <v>Oct</v>
      </c>
    </row>
    <row r="6782" spans="1:6" x14ac:dyDescent="0.4">
      <c r="A6782" s="19">
        <f>Électricité!N6795</f>
        <v>43748</v>
      </c>
      <c r="B6782" s="18">
        <f>Électricité!O6795</f>
        <v>0.45833333333333337</v>
      </c>
      <c r="C6782" s="17">
        <f>Électricité!P6795</f>
        <v>0</v>
      </c>
      <c r="D6782" s="17">
        <f>Électricité!S6795</f>
        <v>0</v>
      </c>
      <c r="E6782" s="24" t="str">
        <f t="shared" si="217"/>
        <v>10/10/2019 11:00:00 AM</v>
      </c>
      <c r="F6782" s="23" t="str">
        <f t="shared" si="216"/>
        <v>Oct</v>
      </c>
    </row>
    <row r="6783" spans="1:6" x14ac:dyDescent="0.4">
      <c r="A6783" s="19">
        <f>Électricité!N6796</f>
        <v>43748</v>
      </c>
      <c r="B6783" s="18">
        <f>Électricité!O6796</f>
        <v>0.50000000000000011</v>
      </c>
      <c r="C6783" s="17">
        <f>Électricité!P6796</f>
        <v>0</v>
      </c>
      <c r="D6783" s="17">
        <f>Électricité!S6796</f>
        <v>0</v>
      </c>
      <c r="E6783" s="24" t="str">
        <f t="shared" si="217"/>
        <v>10/10/2019 12:00:00 PM</v>
      </c>
      <c r="F6783" s="23" t="str">
        <f t="shared" si="216"/>
        <v>Oct</v>
      </c>
    </row>
    <row r="6784" spans="1:6" x14ac:dyDescent="0.4">
      <c r="A6784" s="19">
        <f>Électricité!N6797</f>
        <v>43748</v>
      </c>
      <c r="B6784" s="18">
        <f>Électricité!O6797</f>
        <v>0.54166666666666674</v>
      </c>
      <c r="C6784" s="17">
        <f>Électricité!P6797</f>
        <v>0</v>
      </c>
      <c r="D6784" s="17">
        <f>Électricité!S6797</f>
        <v>0</v>
      </c>
      <c r="E6784" s="24" t="str">
        <f t="shared" si="217"/>
        <v>10/10/2019 01:00:00 PM</v>
      </c>
      <c r="F6784" s="23" t="str">
        <f t="shared" si="216"/>
        <v>Oct</v>
      </c>
    </row>
    <row r="6785" spans="1:6" x14ac:dyDescent="0.4">
      <c r="A6785" s="19">
        <f>Électricité!N6798</f>
        <v>43748</v>
      </c>
      <c r="B6785" s="18">
        <f>Électricité!O6798</f>
        <v>0.58333333333333337</v>
      </c>
      <c r="C6785" s="17">
        <f>Électricité!P6798</f>
        <v>0</v>
      </c>
      <c r="D6785" s="17">
        <f>Électricité!S6798</f>
        <v>0</v>
      </c>
      <c r="E6785" s="24" t="str">
        <f t="shared" si="217"/>
        <v>10/10/2019 02:00:00 PM</v>
      </c>
      <c r="F6785" s="23" t="str">
        <f t="shared" si="216"/>
        <v>Oct</v>
      </c>
    </row>
    <row r="6786" spans="1:6" x14ac:dyDescent="0.4">
      <c r="A6786" s="19">
        <f>Électricité!N6799</f>
        <v>43748</v>
      </c>
      <c r="B6786" s="18">
        <f>Électricité!O6799</f>
        <v>0.62500000000000011</v>
      </c>
      <c r="C6786" s="17">
        <f>Électricité!P6799</f>
        <v>0</v>
      </c>
      <c r="D6786" s="17">
        <f>Électricité!S6799</f>
        <v>0</v>
      </c>
      <c r="E6786" s="24" t="str">
        <f t="shared" si="217"/>
        <v>10/10/2019 03:00:00 PM</v>
      </c>
      <c r="F6786" s="23" t="str">
        <f t="shared" si="216"/>
        <v>Oct</v>
      </c>
    </row>
    <row r="6787" spans="1:6" x14ac:dyDescent="0.4">
      <c r="A6787" s="19">
        <f>Électricité!N6800</f>
        <v>43748</v>
      </c>
      <c r="B6787" s="18">
        <f>Électricité!O6800</f>
        <v>0.66666666666666674</v>
      </c>
      <c r="C6787" s="17">
        <f>Électricité!P6800</f>
        <v>0</v>
      </c>
      <c r="D6787" s="17">
        <f>Électricité!S6800</f>
        <v>0</v>
      </c>
      <c r="E6787" s="24" t="str">
        <f t="shared" si="217"/>
        <v>10/10/2019 04:00:00 PM</v>
      </c>
      <c r="F6787" s="23" t="str">
        <f t="shared" ref="F6787:F6850" si="218">TEXT(A6787,"mmm")</f>
        <v>Oct</v>
      </c>
    </row>
    <row r="6788" spans="1:6" x14ac:dyDescent="0.4">
      <c r="A6788" s="19">
        <f>Électricité!N6801</f>
        <v>43748</v>
      </c>
      <c r="B6788" s="18">
        <f>Électricité!O6801</f>
        <v>0.70833333333333337</v>
      </c>
      <c r="C6788" s="17">
        <f>Électricité!P6801</f>
        <v>0</v>
      </c>
      <c r="D6788" s="17">
        <f>Électricité!S6801</f>
        <v>0</v>
      </c>
      <c r="E6788" s="24" t="str">
        <f t="shared" si="217"/>
        <v>10/10/2019 05:00:00 PM</v>
      </c>
      <c r="F6788" s="23" t="str">
        <f t="shared" si="218"/>
        <v>Oct</v>
      </c>
    </row>
    <row r="6789" spans="1:6" x14ac:dyDescent="0.4">
      <c r="A6789" s="19">
        <f>Électricité!N6802</f>
        <v>43748</v>
      </c>
      <c r="B6789" s="18">
        <f>Électricité!O6802</f>
        <v>0.75000000000000011</v>
      </c>
      <c r="C6789" s="17">
        <f>Électricité!P6802</f>
        <v>0</v>
      </c>
      <c r="D6789" s="17">
        <f>Électricité!S6802</f>
        <v>0</v>
      </c>
      <c r="E6789" s="24" t="str">
        <f t="shared" si="217"/>
        <v>10/10/2019 06:00:00 PM</v>
      </c>
      <c r="F6789" s="23" t="str">
        <f t="shared" si="218"/>
        <v>Oct</v>
      </c>
    </row>
    <row r="6790" spans="1:6" x14ac:dyDescent="0.4">
      <c r="A6790" s="19">
        <f>Électricité!N6803</f>
        <v>43748</v>
      </c>
      <c r="B6790" s="18">
        <f>Électricité!O6803</f>
        <v>0.79166666666666674</v>
      </c>
      <c r="C6790" s="17">
        <f>Électricité!P6803</f>
        <v>0</v>
      </c>
      <c r="D6790" s="17">
        <f>Électricité!S6803</f>
        <v>0</v>
      </c>
      <c r="E6790" s="24" t="str">
        <f t="shared" si="217"/>
        <v>10/10/2019 07:00:00 PM</v>
      </c>
      <c r="F6790" s="23" t="str">
        <f t="shared" si="218"/>
        <v>Oct</v>
      </c>
    </row>
    <row r="6791" spans="1:6" x14ac:dyDescent="0.4">
      <c r="A6791" s="19">
        <f>Électricité!N6804</f>
        <v>43748</v>
      </c>
      <c r="B6791" s="18">
        <f>Électricité!O6804</f>
        <v>0.83333333333333337</v>
      </c>
      <c r="C6791" s="17">
        <f>Électricité!P6804</f>
        <v>0</v>
      </c>
      <c r="D6791" s="17">
        <f>Électricité!S6804</f>
        <v>0</v>
      </c>
      <c r="E6791" s="24" t="str">
        <f t="shared" si="217"/>
        <v>10/10/2019 08:00:00 PM</v>
      </c>
      <c r="F6791" s="23" t="str">
        <f t="shared" si="218"/>
        <v>Oct</v>
      </c>
    </row>
    <row r="6792" spans="1:6" x14ac:dyDescent="0.4">
      <c r="A6792" s="19">
        <f>Électricité!N6805</f>
        <v>43748</v>
      </c>
      <c r="B6792" s="18">
        <f>Électricité!O6805</f>
        <v>0.87500000000000011</v>
      </c>
      <c r="C6792" s="17">
        <f>Électricité!P6805</f>
        <v>0</v>
      </c>
      <c r="D6792" s="17">
        <f>Électricité!S6805</f>
        <v>0</v>
      </c>
      <c r="E6792" s="24" t="str">
        <f t="shared" si="217"/>
        <v>10/10/2019 09:00:00 PM</v>
      </c>
      <c r="F6792" s="23" t="str">
        <f t="shared" si="218"/>
        <v>Oct</v>
      </c>
    </row>
    <row r="6793" spans="1:6" x14ac:dyDescent="0.4">
      <c r="A6793" s="19">
        <f>Électricité!N6806</f>
        <v>43748</v>
      </c>
      <c r="B6793" s="18">
        <f>Électricité!O6806</f>
        <v>0.91666666666666674</v>
      </c>
      <c r="C6793" s="17">
        <f>Électricité!P6806</f>
        <v>0</v>
      </c>
      <c r="D6793" s="17">
        <f>Électricité!S6806</f>
        <v>0</v>
      </c>
      <c r="E6793" s="24" t="str">
        <f t="shared" si="217"/>
        <v>10/10/2019 10:00:00 PM</v>
      </c>
      <c r="F6793" s="23" t="str">
        <f t="shared" si="218"/>
        <v>Oct</v>
      </c>
    </row>
    <row r="6794" spans="1:6" x14ac:dyDescent="0.4">
      <c r="A6794" s="19">
        <f>Électricité!N6807</f>
        <v>43748</v>
      </c>
      <c r="B6794" s="18">
        <f>Électricité!O6807</f>
        <v>0.95833333333333337</v>
      </c>
      <c r="C6794" s="17">
        <f>Électricité!P6807</f>
        <v>0</v>
      </c>
      <c r="D6794" s="17">
        <f>Électricité!S6807</f>
        <v>0</v>
      </c>
      <c r="E6794" s="24" t="str">
        <f t="shared" si="217"/>
        <v>10/10/2019 11:00:00 PM</v>
      </c>
      <c r="F6794" s="23" t="str">
        <f t="shared" si="218"/>
        <v>Oct</v>
      </c>
    </row>
    <row r="6795" spans="1:6" x14ac:dyDescent="0.4">
      <c r="A6795" s="19">
        <f>Électricité!N6808</f>
        <v>43749</v>
      </c>
      <c r="B6795" s="18">
        <f>Électricité!O6808</f>
        <v>3.1225022567582528E-17</v>
      </c>
      <c r="C6795" s="17">
        <f>Électricité!P6808</f>
        <v>0</v>
      </c>
      <c r="D6795" s="17">
        <f>Électricité!S6808</f>
        <v>0</v>
      </c>
      <c r="E6795" s="24" t="str">
        <f t="shared" si="217"/>
        <v>10/11/2019 12:00:00 AM</v>
      </c>
      <c r="F6795" s="23" t="str">
        <f t="shared" si="218"/>
        <v>Oct</v>
      </c>
    </row>
    <row r="6796" spans="1:6" x14ac:dyDescent="0.4">
      <c r="A6796" s="19">
        <f>Électricité!N6809</f>
        <v>43749</v>
      </c>
      <c r="B6796" s="18">
        <f>Électricité!O6809</f>
        <v>4.1666666666666699E-2</v>
      </c>
      <c r="C6796" s="17">
        <f>Électricité!P6809</f>
        <v>0</v>
      </c>
      <c r="D6796" s="17">
        <f>Électricité!S6809</f>
        <v>0</v>
      </c>
      <c r="E6796" s="24" t="str">
        <f t="shared" si="217"/>
        <v>10/11/2019 01:00:00 AM</v>
      </c>
      <c r="F6796" s="23" t="str">
        <f t="shared" si="218"/>
        <v>Oct</v>
      </c>
    </row>
    <row r="6797" spans="1:6" x14ac:dyDescent="0.4">
      <c r="A6797" s="19">
        <f>Électricité!N6810</f>
        <v>43749</v>
      </c>
      <c r="B6797" s="18">
        <f>Électricité!O6810</f>
        <v>8.333333333333337E-2</v>
      </c>
      <c r="C6797" s="17">
        <f>Électricité!P6810</f>
        <v>0</v>
      </c>
      <c r="D6797" s="17">
        <f>Électricité!S6810</f>
        <v>0</v>
      </c>
      <c r="E6797" s="24" t="str">
        <f t="shared" si="217"/>
        <v>10/11/2019 02:00:00 AM</v>
      </c>
      <c r="F6797" s="23" t="str">
        <f t="shared" si="218"/>
        <v>Oct</v>
      </c>
    </row>
    <row r="6798" spans="1:6" x14ac:dyDescent="0.4">
      <c r="A6798" s="19">
        <f>Électricité!N6811</f>
        <v>43749</v>
      </c>
      <c r="B6798" s="18">
        <f>Électricité!O6811</f>
        <v>0.12500000000000006</v>
      </c>
      <c r="C6798" s="17">
        <f>Électricité!P6811</f>
        <v>0</v>
      </c>
      <c r="D6798" s="17">
        <f>Électricité!S6811</f>
        <v>0</v>
      </c>
      <c r="E6798" s="24" t="str">
        <f t="shared" si="217"/>
        <v>10/11/2019 03:00:00 AM</v>
      </c>
      <c r="F6798" s="23" t="str">
        <f t="shared" si="218"/>
        <v>Oct</v>
      </c>
    </row>
    <row r="6799" spans="1:6" x14ac:dyDescent="0.4">
      <c r="A6799" s="19">
        <f>Électricité!N6812</f>
        <v>43749</v>
      </c>
      <c r="B6799" s="18">
        <f>Électricité!O6812</f>
        <v>0.16666666666666669</v>
      </c>
      <c r="C6799" s="17">
        <f>Électricité!P6812</f>
        <v>0</v>
      </c>
      <c r="D6799" s="17">
        <f>Électricité!S6812</f>
        <v>0</v>
      </c>
      <c r="E6799" s="24" t="str">
        <f t="shared" si="217"/>
        <v>10/11/2019 04:00:00 AM</v>
      </c>
      <c r="F6799" s="23" t="str">
        <f t="shared" si="218"/>
        <v>Oct</v>
      </c>
    </row>
    <row r="6800" spans="1:6" x14ac:dyDescent="0.4">
      <c r="A6800" s="19">
        <f>Électricité!N6813</f>
        <v>43749</v>
      </c>
      <c r="B6800" s="18">
        <f>Électricité!O6813</f>
        <v>0.20833333333333337</v>
      </c>
      <c r="C6800" s="17">
        <f>Électricité!P6813</f>
        <v>0</v>
      </c>
      <c r="D6800" s="17">
        <f>Électricité!S6813</f>
        <v>0</v>
      </c>
      <c r="E6800" s="24" t="str">
        <f t="shared" si="217"/>
        <v>10/11/2019 05:00:00 AM</v>
      </c>
      <c r="F6800" s="23" t="str">
        <f t="shared" si="218"/>
        <v>Oct</v>
      </c>
    </row>
    <row r="6801" spans="1:6" x14ac:dyDescent="0.4">
      <c r="A6801" s="19">
        <f>Électricité!N6814</f>
        <v>43749</v>
      </c>
      <c r="B6801" s="18">
        <f>Électricité!O6814</f>
        <v>0.25</v>
      </c>
      <c r="C6801" s="17">
        <f>Électricité!P6814</f>
        <v>0</v>
      </c>
      <c r="D6801" s="17">
        <f>Électricité!S6814</f>
        <v>0</v>
      </c>
      <c r="E6801" s="24" t="str">
        <f t="shared" si="217"/>
        <v>10/11/2019 06:00:00 AM</v>
      </c>
      <c r="F6801" s="23" t="str">
        <f t="shared" si="218"/>
        <v>Oct</v>
      </c>
    </row>
    <row r="6802" spans="1:6" x14ac:dyDescent="0.4">
      <c r="A6802" s="19">
        <f>Électricité!N6815</f>
        <v>43749</v>
      </c>
      <c r="B6802" s="18">
        <f>Électricité!O6815</f>
        <v>0.29166666666666669</v>
      </c>
      <c r="C6802" s="17">
        <f>Électricité!P6815</f>
        <v>0</v>
      </c>
      <c r="D6802" s="17">
        <f>Électricité!S6815</f>
        <v>0</v>
      </c>
      <c r="E6802" s="24" t="str">
        <f t="shared" si="217"/>
        <v>10/11/2019 07:00:00 AM</v>
      </c>
      <c r="F6802" s="23" t="str">
        <f t="shared" si="218"/>
        <v>Oct</v>
      </c>
    </row>
    <row r="6803" spans="1:6" x14ac:dyDescent="0.4">
      <c r="A6803" s="19">
        <f>Électricité!N6816</f>
        <v>43749</v>
      </c>
      <c r="B6803" s="18">
        <f>Électricité!O6816</f>
        <v>0.33333333333333337</v>
      </c>
      <c r="C6803" s="17">
        <f>Électricité!P6816</f>
        <v>0</v>
      </c>
      <c r="D6803" s="17">
        <f>Électricité!S6816</f>
        <v>0</v>
      </c>
      <c r="E6803" s="24" t="str">
        <f t="shared" si="217"/>
        <v>10/11/2019 08:00:00 AM</v>
      </c>
      <c r="F6803" s="23" t="str">
        <f t="shared" si="218"/>
        <v>Oct</v>
      </c>
    </row>
    <row r="6804" spans="1:6" x14ac:dyDescent="0.4">
      <c r="A6804" s="19">
        <f>Électricité!N6817</f>
        <v>43749</v>
      </c>
      <c r="B6804" s="18">
        <f>Électricité!O6817</f>
        <v>0.375</v>
      </c>
      <c r="C6804" s="17">
        <f>Électricité!P6817</f>
        <v>0</v>
      </c>
      <c r="D6804" s="17">
        <f>Électricité!S6817</f>
        <v>0</v>
      </c>
      <c r="E6804" s="24" t="str">
        <f t="shared" si="217"/>
        <v>10/11/2019 09:00:00 AM</v>
      </c>
      <c r="F6804" s="23" t="str">
        <f t="shared" si="218"/>
        <v>Oct</v>
      </c>
    </row>
    <row r="6805" spans="1:6" x14ac:dyDescent="0.4">
      <c r="A6805" s="19">
        <f>Électricité!N6818</f>
        <v>43749</v>
      </c>
      <c r="B6805" s="18">
        <f>Électricité!O6818</f>
        <v>0.41666666666666669</v>
      </c>
      <c r="C6805" s="17">
        <f>Électricité!P6818</f>
        <v>0</v>
      </c>
      <c r="D6805" s="17">
        <f>Électricité!S6818</f>
        <v>0</v>
      </c>
      <c r="E6805" s="24" t="str">
        <f t="shared" si="217"/>
        <v>10/11/2019 10:00:00 AM</v>
      </c>
      <c r="F6805" s="23" t="str">
        <f t="shared" si="218"/>
        <v>Oct</v>
      </c>
    </row>
    <row r="6806" spans="1:6" x14ac:dyDescent="0.4">
      <c r="A6806" s="19">
        <f>Électricité!N6819</f>
        <v>43749</v>
      </c>
      <c r="B6806" s="18">
        <f>Électricité!O6819</f>
        <v>0.45833333333333337</v>
      </c>
      <c r="C6806" s="17">
        <f>Électricité!P6819</f>
        <v>0</v>
      </c>
      <c r="D6806" s="17">
        <f>Électricité!S6819</f>
        <v>0</v>
      </c>
      <c r="E6806" s="24" t="str">
        <f t="shared" si="217"/>
        <v>10/11/2019 11:00:00 AM</v>
      </c>
      <c r="F6806" s="23" t="str">
        <f t="shared" si="218"/>
        <v>Oct</v>
      </c>
    </row>
    <row r="6807" spans="1:6" x14ac:dyDescent="0.4">
      <c r="A6807" s="19">
        <f>Électricité!N6820</f>
        <v>43749</v>
      </c>
      <c r="B6807" s="18">
        <f>Électricité!O6820</f>
        <v>0.50000000000000011</v>
      </c>
      <c r="C6807" s="17">
        <f>Électricité!P6820</f>
        <v>0</v>
      </c>
      <c r="D6807" s="17">
        <f>Électricité!S6820</f>
        <v>0</v>
      </c>
      <c r="E6807" s="24" t="str">
        <f t="shared" si="217"/>
        <v>10/11/2019 12:00:00 PM</v>
      </c>
      <c r="F6807" s="23" t="str">
        <f t="shared" si="218"/>
        <v>Oct</v>
      </c>
    </row>
    <row r="6808" spans="1:6" x14ac:dyDescent="0.4">
      <c r="A6808" s="19">
        <f>Électricité!N6821</f>
        <v>43749</v>
      </c>
      <c r="B6808" s="18">
        <f>Électricité!O6821</f>
        <v>0.54166666666666674</v>
      </c>
      <c r="C6808" s="17">
        <f>Électricité!P6821</f>
        <v>0</v>
      </c>
      <c r="D6808" s="17">
        <f>Électricité!S6821</f>
        <v>0</v>
      </c>
      <c r="E6808" s="24" t="str">
        <f t="shared" si="217"/>
        <v>10/11/2019 01:00:00 PM</v>
      </c>
      <c r="F6808" s="23" t="str">
        <f t="shared" si="218"/>
        <v>Oct</v>
      </c>
    </row>
    <row r="6809" spans="1:6" x14ac:dyDescent="0.4">
      <c r="A6809" s="19">
        <f>Électricité!N6822</f>
        <v>43749</v>
      </c>
      <c r="B6809" s="18">
        <f>Électricité!O6822</f>
        <v>0.58333333333333337</v>
      </c>
      <c r="C6809" s="17">
        <f>Électricité!P6822</f>
        <v>0</v>
      </c>
      <c r="D6809" s="17">
        <f>Électricité!S6822</f>
        <v>0</v>
      </c>
      <c r="E6809" s="24" t="str">
        <f t="shared" si="217"/>
        <v>10/11/2019 02:00:00 PM</v>
      </c>
      <c r="F6809" s="23" t="str">
        <f t="shared" si="218"/>
        <v>Oct</v>
      </c>
    </row>
    <row r="6810" spans="1:6" x14ac:dyDescent="0.4">
      <c r="A6810" s="19">
        <f>Électricité!N6823</f>
        <v>43749</v>
      </c>
      <c r="B6810" s="18">
        <f>Électricité!O6823</f>
        <v>0.62500000000000011</v>
      </c>
      <c r="C6810" s="17">
        <f>Électricité!P6823</f>
        <v>0</v>
      </c>
      <c r="D6810" s="17">
        <f>Électricité!S6823</f>
        <v>0</v>
      </c>
      <c r="E6810" s="24" t="str">
        <f t="shared" si="217"/>
        <v>10/11/2019 03:00:00 PM</v>
      </c>
      <c r="F6810" s="23" t="str">
        <f t="shared" si="218"/>
        <v>Oct</v>
      </c>
    </row>
    <row r="6811" spans="1:6" x14ac:dyDescent="0.4">
      <c r="A6811" s="19">
        <f>Électricité!N6824</f>
        <v>43749</v>
      </c>
      <c r="B6811" s="18">
        <f>Électricité!O6824</f>
        <v>0.66666666666666674</v>
      </c>
      <c r="C6811" s="17">
        <f>Électricité!P6824</f>
        <v>0</v>
      </c>
      <c r="D6811" s="17">
        <f>Électricité!S6824</f>
        <v>0</v>
      </c>
      <c r="E6811" s="24" t="str">
        <f t="shared" si="217"/>
        <v>10/11/2019 04:00:00 PM</v>
      </c>
      <c r="F6811" s="23" t="str">
        <f t="shared" si="218"/>
        <v>Oct</v>
      </c>
    </row>
    <row r="6812" spans="1:6" x14ac:dyDescent="0.4">
      <c r="A6812" s="19">
        <f>Électricité!N6825</f>
        <v>43749</v>
      </c>
      <c r="B6812" s="18">
        <f>Électricité!O6825</f>
        <v>0.70833333333333337</v>
      </c>
      <c r="C6812" s="17">
        <f>Électricité!P6825</f>
        <v>0</v>
      </c>
      <c r="D6812" s="17">
        <f>Électricité!S6825</f>
        <v>0</v>
      </c>
      <c r="E6812" s="24" t="str">
        <f t="shared" si="217"/>
        <v>10/11/2019 05:00:00 PM</v>
      </c>
      <c r="F6812" s="23" t="str">
        <f t="shared" si="218"/>
        <v>Oct</v>
      </c>
    </row>
    <row r="6813" spans="1:6" x14ac:dyDescent="0.4">
      <c r="A6813" s="19">
        <f>Électricité!N6826</f>
        <v>43749</v>
      </c>
      <c r="B6813" s="18">
        <f>Électricité!O6826</f>
        <v>0.75000000000000011</v>
      </c>
      <c r="C6813" s="17">
        <f>Électricité!P6826</f>
        <v>0</v>
      </c>
      <c r="D6813" s="17">
        <f>Électricité!S6826</f>
        <v>0</v>
      </c>
      <c r="E6813" s="24" t="str">
        <f t="shared" si="217"/>
        <v>10/11/2019 06:00:00 PM</v>
      </c>
      <c r="F6813" s="23" t="str">
        <f t="shared" si="218"/>
        <v>Oct</v>
      </c>
    </row>
    <row r="6814" spans="1:6" x14ac:dyDescent="0.4">
      <c r="A6814" s="19">
        <f>Électricité!N6827</f>
        <v>43749</v>
      </c>
      <c r="B6814" s="18">
        <f>Électricité!O6827</f>
        <v>0.79166666666666674</v>
      </c>
      <c r="C6814" s="17">
        <f>Électricité!P6827</f>
        <v>0</v>
      </c>
      <c r="D6814" s="17">
        <f>Électricité!S6827</f>
        <v>0</v>
      </c>
      <c r="E6814" s="24" t="str">
        <f t="shared" si="217"/>
        <v>10/11/2019 07:00:00 PM</v>
      </c>
      <c r="F6814" s="23" t="str">
        <f t="shared" si="218"/>
        <v>Oct</v>
      </c>
    </row>
    <row r="6815" spans="1:6" x14ac:dyDescent="0.4">
      <c r="A6815" s="19">
        <f>Électricité!N6828</f>
        <v>43749</v>
      </c>
      <c r="B6815" s="18">
        <f>Électricité!O6828</f>
        <v>0.83333333333333337</v>
      </c>
      <c r="C6815" s="17">
        <f>Électricité!P6828</f>
        <v>0</v>
      </c>
      <c r="D6815" s="17">
        <f>Électricité!S6828</f>
        <v>0</v>
      </c>
      <c r="E6815" s="24" t="str">
        <f t="shared" si="217"/>
        <v>10/11/2019 08:00:00 PM</v>
      </c>
      <c r="F6815" s="23" t="str">
        <f t="shared" si="218"/>
        <v>Oct</v>
      </c>
    </row>
    <row r="6816" spans="1:6" x14ac:dyDescent="0.4">
      <c r="A6816" s="19">
        <f>Électricité!N6829</f>
        <v>43749</v>
      </c>
      <c r="B6816" s="18">
        <f>Électricité!O6829</f>
        <v>0.87500000000000011</v>
      </c>
      <c r="C6816" s="17">
        <f>Électricité!P6829</f>
        <v>0</v>
      </c>
      <c r="D6816" s="17">
        <f>Électricité!S6829</f>
        <v>0</v>
      </c>
      <c r="E6816" s="24" t="str">
        <f t="shared" si="217"/>
        <v>10/11/2019 09:00:00 PM</v>
      </c>
      <c r="F6816" s="23" t="str">
        <f t="shared" si="218"/>
        <v>Oct</v>
      </c>
    </row>
    <row r="6817" spans="1:6" x14ac:dyDescent="0.4">
      <c r="A6817" s="19">
        <f>Électricité!N6830</f>
        <v>43749</v>
      </c>
      <c r="B6817" s="18">
        <f>Électricité!O6830</f>
        <v>0.91666666666666674</v>
      </c>
      <c r="C6817" s="17">
        <f>Électricité!P6830</f>
        <v>0</v>
      </c>
      <c r="D6817" s="17">
        <f>Électricité!S6830</f>
        <v>0</v>
      </c>
      <c r="E6817" s="24" t="str">
        <f t="shared" si="217"/>
        <v>10/11/2019 10:00:00 PM</v>
      </c>
      <c r="F6817" s="23" t="str">
        <f t="shared" si="218"/>
        <v>Oct</v>
      </c>
    </row>
    <row r="6818" spans="1:6" x14ac:dyDescent="0.4">
      <c r="A6818" s="19">
        <f>Électricité!N6831</f>
        <v>43749</v>
      </c>
      <c r="B6818" s="18">
        <f>Électricité!O6831</f>
        <v>0.95833333333333337</v>
      </c>
      <c r="C6818" s="17">
        <f>Électricité!P6831</f>
        <v>0</v>
      </c>
      <c r="D6818" s="17">
        <f>Électricité!S6831</f>
        <v>0</v>
      </c>
      <c r="E6818" s="24" t="str">
        <f t="shared" si="217"/>
        <v>10/11/2019 11:00:00 PM</v>
      </c>
      <c r="F6818" s="23" t="str">
        <f t="shared" si="218"/>
        <v>Oct</v>
      </c>
    </row>
    <row r="6819" spans="1:6" x14ac:dyDescent="0.4">
      <c r="A6819" s="19">
        <f>Électricité!N6832</f>
        <v>43750</v>
      </c>
      <c r="B6819" s="18">
        <f>Électricité!O6832</f>
        <v>3.1225022567582528E-17</v>
      </c>
      <c r="C6819" s="17">
        <f>Électricité!P6832</f>
        <v>0</v>
      </c>
      <c r="D6819" s="17">
        <f>Électricité!S6832</f>
        <v>0</v>
      </c>
      <c r="E6819" s="24" t="str">
        <f t="shared" si="217"/>
        <v>10/12/2019 12:00:00 AM</v>
      </c>
      <c r="F6819" s="23" t="str">
        <f t="shared" si="218"/>
        <v>Oct</v>
      </c>
    </row>
    <row r="6820" spans="1:6" x14ac:dyDescent="0.4">
      <c r="A6820" s="19">
        <f>Électricité!N6833</f>
        <v>43750</v>
      </c>
      <c r="B6820" s="18">
        <f>Électricité!O6833</f>
        <v>4.1666666666666699E-2</v>
      </c>
      <c r="C6820" s="17">
        <f>Électricité!P6833</f>
        <v>0</v>
      </c>
      <c r="D6820" s="17">
        <f>Électricité!S6833</f>
        <v>0</v>
      </c>
      <c r="E6820" s="24" t="str">
        <f t="shared" si="217"/>
        <v>10/12/2019 01:00:00 AM</v>
      </c>
      <c r="F6820" s="23" t="str">
        <f t="shared" si="218"/>
        <v>Oct</v>
      </c>
    </row>
    <row r="6821" spans="1:6" x14ac:dyDescent="0.4">
      <c r="A6821" s="19">
        <f>Électricité!N6834</f>
        <v>43750</v>
      </c>
      <c r="B6821" s="18">
        <f>Électricité!O6834</f>
        <v>8.333333333333337E-2</v>
      </c>
      <c r="C6821" s="17">
        <f>Électricité!P6834</f>
        <v>0</v>
      </c>
      <c r="D6821" s="17">
        <f>Électricité!S6834</f>
        <v>0</v>
      </c>
      <c r="E6821" s="24" t="str">
        <f t="shared" si="217"/>
        <v>10/12/2019 02:00:00 AM</v>
      </c>
      <c r="F6821" s="23" t="str">
        <f t="shared" si="218"/>
        <v>Oct</v>
      </c>
    </row>
    <row r="6822" spans="1:6" x14ac:dyDescent="0.4">
      <c r="A6822" s="19">
        <f>Électricité!N6835</f>
        <v>43750</v>
      </c>
      <c r="B6822" s="18">
        <f>Électricité!O6835</f>
        <v>0.12500000000000006</v>
      </c>
      <c r="C6822" s="17">
        <f>Électricité!P6835</f>
        <v>0</v>
      </c>
      <c r="D6822" s="17">
        <f>Électricité!S6835</f>
        <v>0</v>
      </c>
      <c r="E6822" s="24" t="str">
        <f t="shared" si="217"/>
        <v>10/12/2019 03:00:00 AM</v>
      </c>
      <c r="F6822" s="23" t="str">
        <f t="shared" si="218"/>
        <v>Oct</v>
      </c>
    </row>
    <row r="6823" spans="1:6" x14ac:dyDescent="0.4">
      <c r="A6823" s="19">
        <f>Électricité!N6836</f>
        <v>43750</v>
      </c>
      <c r="B6823" s="18">
        <f>Électricité!O6836</f>
        <v>0.16666666666666669</v>
      </c>
      <c r="C6823" s="17">
        <f>Électricité!P6836</f>
        <v>0</v>
      </c>
      <c r="D6823" s="17">
        <f>Électricité!S6836</f>
        <v>0</v>
      </c>
      <c r="E6823" s="24" t="str">
        <f t="shared" si="217"/>
        <v>10/12/2019 04:00:00 AM</v>
      </c>
      <c r="F6823" s="23" t="str">
        <f t="shared" si="218"/>
        <v>Oct</v>
      </c>
    </row>
    <row r="6824" spans="1:6" x14ac:dyDescent="0.4">
      <c r="A6824" s="19">
        <f>Électricité!N6837</f>
        <v>43750</v>
      </c>
      <c r="B6824" s="18">
        <f>Électricité!O6837</f>
        <v>0.20833333333333337</v>
      </c>
      <c r="C6824" s="17">
        <f>Électricité!P6837</f>
        <v>0</v>
      </c>
      <c r="D6824" s="17">
        <f>Électricité!S6837</f>
        <v>0</v>
      </c>
      <c r="E6824" s="24" t="str">
        <f t="shared" si="217"/>
        <v>10/12/2019 05:00:00 AM</v>
      </c>
      <c r="F6824" s="23" t="str">
        <f t="shared" si="218"/>
        <v>Oct</v>
      </c>
    </row>
    <row r="6825" spans="1:6" x14ac:dyDescent="0.4">
      <c r="A6825" s="19">
        <f>Électricité!N6838</f>
        <v>43750</v>
      </c>
      <c r="B6825" s="18">
        <f>Électricité!O6838</f>
        <v>0.25</v>
      </c>
      <c r="C6825" s="17">
        <f>Électricité!P6838</f>
        <v>0</v>
      </c>
      <c r="D6825" s="17">
        <f>Électricité!S6838</f>
        <v>0</v>
      </c>
      <c r="E6825" s="24" t="str">
        <f t="shared" si="217"/>
        <v>10/12/2019 06:00:00 AM</v>
      </c>
      <c r="F6825" s="23" t="str">
        <f t="shared" si="218"/>
        <v>Oct</v>
      </c>
    </row>
    <row r="6826" spans="1:6" x14ac:dyDescent="0.4">
      <c r="A6826" s="19">
        <f>Électricité!N6839</f>
        <v>43750</v>
      </c>
      <c r="B6826" s="18">
        <f>Électricité!O6839</f>
        <v>0.29166666666666669</v>
      </c>
      <c r="C6826" s="17">
        <f>Électricité!P6839</f>
        <v>0</v>
      </c>
      <c r="D6826" s="17">
        <f>Électricité!S6839</f>
        <v>0</v>
      </c>
      <c r="E6826" s="24" t="str">
        <f t="shared" si="217"/>
        <v>10/12/2019 07:00:00 AM</v>
      </c>
      <c r="F6826" s="23" t="str">
        <f t="shared" si="218"/>
        <v>Oct</v>
      </c>
    </row>
    <row r="6827" spans="1:6" x14ac:dyDescent="0.4">
      <c r="A6827" s="19">
        <f>Électricité!N6840</f>
        <v>43750</v>
      </c>
      <c r="B6827" s="18">
        <f>Électricité!O6840</f>
        <v>0.33333333333333337</v>
      </c>
      <c r="C6827" s="17">
        <f>Électricité!P6840</f>
        <v>0</v>
      </c>
      <c r="D6827" s="17">
        <f>Électricité!S6840</f>
        <v>0</v>
      </c>
      <c r="E6827" s="24" t="str">
        <f t="shared" si="217"/>
        <v>10/12/2019 08:00:00 AM</v>
      </c>
      <c r="F6827" s="23" t="str">
        <f t="shared" si="218"/>
        <v>Oct</v>
      </c>
    </row>
    <row r="6828" spans="1:6" x14ac:dyDescent="0.4">
      <c r="A6828" s="19">
        <f>Électricité!N6841</f>
        <v>43750</v>
      </c>
      <c r="B6828" s="18">
        <f>Électricité!O6841</f>
        <v>0.375</v>
      </c>
      <c r="C6828" s="17">
        <f>Électricité!P6841</f>
        <v>0</v>
      </c>
      <c r="D6828" s="17">
        <f>Électricité!S6841</f>
        <v>0</v>
      </c>
      <c r="E6828" s="24" t="str">
        <f t="shared" ref="E6828:E6891" si="219">CONCATENATE(TEXT(A6828,"mm/dd/yyyy")," ",TEXT(B6828,"hh:mm:ss AM/PM"))</f>
        <v>10/12/2019 09:00:00 AM</v>
      </c>
      <c r="F6828" s="23" t="str">
        <f t="shared" si="218"/>
        <v>Oct</v>
      </c>
    </row>
    <row r="6829" spans="1:6" x14ac:dyDescent="0.4">
      <c r="A6829" s="19">
        <f>Électricité!N6842</f>
        <v>43750</v>
      </c>
      <c r="B6829" s="18">
        <f>Électricité!O6842</f>
        <v>0.41666666666666669</v>
      </c>
      <c r="C6829" s="17">
        <f>Électricité!P6842</f>
        <v>0</v>
      </c>
      <c r="D6829" s="17">
        <f>Électricité!S6842</f>
        <v>0</v>
      </c>
      <c r="E6829" s="24" t="str">
        <f t="shared" si="219"/>
        <v>10/12/2019 10:00:00 AM</v>
      </c>
      <c r="F6829" s="23" t="str">
        <f t="shared" si="218"/>
        <v>Oct</v>
      </c>
    </row>
    <row r="6830" spans="1:6" x14ac:dyDescent="0.4">
      <c r="A6830" s="19">
        <f>Électricité!N6843</f>
        <v>43750</v>
      </c>
      <c r="B6830" s="18">
        <f>Électricité!O6843</f>
        <v>0.45833333333333337</v>
      </c>
      <c r="C6830" s="17">
        <f>Électricité!P6843</f>
        <v>0</v>
      </c>
      <c r="D6830" s="17">
        <f>Électricité!S6843</f>
        <v>0</v>
      </c>
      <c r="E6830" s="24" t="str">
        <f t="shared" si="219"/>
        <v>10/12/2019 11:00:00 AM</v>
      </c>
      <c r="F6830" s="23" t="str">
        <f t="shared" si="218"/>
        <v>Oct</v>
      </c>
    </row>
    <row r="6831" spans="1:6" x14ac:dyDescent="0.4">
      <c r="A6831" s="19">
        <f>Électricité!N6844</f>
        <v>43750</v>
      </c>
      <c r="B6831" s="18">
        <f>Électricité!O6844</f>
        <v>0.50000000000000011</v>
      </c>
      <c r="C6831" s="17">
        <f>Électricité!P6844</f>
        <v>0</v>
      </c>
      <c r="D6831" s="17">
        <f>Électricité!S6844</f>
        <v>0</v>
      </c>
      <c r="E6831" s="24" t="str">
        <f t="shared" si="219"/>
        <v>10/12/2019 12:00:00 PM</v>
      </c>
      <c r="F6831" s="23" t="str">
        <f t="shared" si="218"/>
        <v>Oct</v>
      </c>
    </row>
    <row r="6832" spans="1:6" x14ac:dyDescent="0.4">
      <c r="A6832" s="19">
        <f>Électricité!N6845</f>
        <v>43750</v>
      </c>
      <c r="B6832" s="18">
        <f>Électricité!O6845</f>
        <v>0.54166666666666674</v>
      </c>
      <c r="C6832" s="17">
        <f>Électricité!P6845</f>
        <v>0</v>
      </c>
      <c r="D6832" s="17">
        <f>Électricité!S6845</f>
        <v>0</v>
      </c>
      <c r="E6832" s="24" t="str">
        <f t="shared" si="219"/>
        <v>10/12/2019 01:00:00 PM</v>
      </c>
      <c r="F6832" s="23" t="str">
        <f t="shared" si="218"/>
        <v>Oct</v>
      </c>
    </row>
    <row r="6833" spans="1:6" x14ac:dyDescent="0.4">
      <c r="A6833" s="19">
        <f>Électricité!N6846</f>
        <v>43750</v>
      </c>
      <c r="B6833" s="18">
        <f>Électricité!O6846</f>
        <v>0.58333333333333337</v>
      </c>
      <c r="C6833" s="17">
        <f>Électricité!P6846</f>
        <v>0</v>
      </c>
      <c r="D6833" s="17">
        <f>Électricité!S6846</f>
        <v>0</v>
      </c>
      <c r="E6833" s="24" t="str">
        <f t="shared" si="219"/>
        <v>10/12/2019 02:00:00 PM</v>
      </c>
      <c r="F6833" s="23" t="str">
        <f t="shared" si="218"/>
        <v>Oct</v>
      </c>
    </row>
    <row r="6834" spans="1:6" x14ac:dyDescent="0.4">
      <c r="A6834" s="19">
        <f>Électricité!N6847</f>
        <v>43750</v>
      </c>
      <c r="B6834" s="18">
        <f>Électricité!O6847</f>
        <v>0.62500000000000011</v>
      </c>
      <c r="C6834" s="17">
        <f>Électricité!P6847</f>
        <v>0</v>
      </c>
      <c r="D6834" s="17">
        <f>Électricité!S6847</f>
        <v>0</v>
      </c>
      <c r="E6834" s="24" t="str">
        <f t="shared" si="219"/>
        <v>10/12/2019 03:00:00 PM</v>
      </c>
      <c r="F6834" s="23" t="str">
        <f t="shared" si="218"/>
        <v>Oct</v>
      </c>
    </row>
    <row r="6835" spans="1:6" x14ac:dyDescent="0.4">
      <c r="A6835" s="19">
        <f>Électricité!N6848</f>
        <v>43750</v>
      </c>
      <c r="B6835" s="18">
        <f>Électricité!O6848</f>
        <v>0.66666666666666674</v>
      </c>
      <c r="C6835" s="17">
        <f>Électricité!P6848</f>
        <v>0</v>
      </c>
      <c r="D6835" s="17">
        <f>Électricité!S6848</f>
        <v>0</v>
      </c>
      <c r="E6835" s="24" t="str">
        <f t="shared" si="219"/>
        <v>10/12/2019 04:00:00 PM</v>
      </c>
      <c r="F6835" s="23" t="str">
        <f t="shared" si="218"/>
        <v>Oct</v>
      </c>
    </row>
    <row r="6836" spans="1:6" x14ac:dyDescent="0.4">
      <c r="A6836" s="19">
        <f>Électricité!N6849</f>
        <v>43750</v>
      </c>
      <c r="B6836" s="18">
        <f>Électricité!O6849</f>
        <v>0.70833333333333337</v>
      </c>
      <c r="C6836" s="17">
        <f>Électricité!P6849</f>
        <v>0</v>
      </c>
      <c r="D6836" s="17">
        <f>Électricité!S6849</f>
        <v>0</v>
      </c>
      <c r="E6836" s="24" t="str">
        <f t="shared" si="219"/>
        <v>10/12/2019 05:00:00 PM</v>
      </c>
      <c r="F6836" s="23" t="str">
        <f t="shared" si="218"/>
        <v>Oct</v>
      </c>
    </row>
    <row r="6837" spans="1:6" x14ac:dyDescent="0.4">
      <c r="A6837" s="19">
        <f>Électricité!N6850</f>
        <v>43750</v>
      </c>
      <c r="B6837" s="18">
        <f>Électricité!O6850</f>
        <v>0.75000000000000011</v>
      </c>
      <c r="C6837" s="17">
        <f>Électricité!P6850</f>
        <v>0</v>
      </c>
      <c r="D6837" s="17">
        <f>Électricité!S6850</f>
        <v>0</v>
      </c>
      <c r="E6837" s="24" t="str">
        <f t="shared" si="219"/>
        <v>10/12/2019 06:00:00 PM</v>
      </c>
      <c r="F6837" s="23" t="str">
        <f t="shared" si="218"/>
        <v>Oct</v>
      </c>
    </row>
    <row r="6838" spans="1:6" x14ac:dyDescent="0.4">
      <c r="A6838" s="19">
        <f>Électricité!N6851</f>
        <v>43750</v>
      </c>
      <c r="B6838" s="18">
        <f>Électricité!O6851</f>
        <v>0.79166666666666674</v>
      </c>
      <c r="C6838" s="17">
        <f>Électricité!P6851</f>
        <v>0</v>
      </c>
      <c r="D6838" s="17">
        <f>Électricité!S6851</f>
        <v>0</v>
      </c>
      <c r="E6838" s="24" t="str">
        <f t="shared" si="219"/>
        <v>10/12/2019 07:00:00 PM</v>
      </c>
      <c r="F6838" s="23" t="str">
        <f t="shared" si="218"/>
        <v>Oct</v>
      </c>
    </row>
    <row r="6839" spans="1:6" x14ac:dyDescent="0.4">
      <c r="A6839" s="19">
        <f>Électricité!N6852</f>
        <v>43750</v>
      </c>
      <c r="B6839" s="18">
        <f>Électricité!O6852</f>
        <v>0.83333333333333337</v>
      </c>
      <c r="C6839" s="17">
        <f>Électricité!P6852</f>
        <v>0</v>
      </c>
      <c r="D6839" s="17">
        <f>Électricité!S6852</f>
        <v>0</v>
      </c>
      <c r="E6839" s="24" t="str">
        <f t="shared" si="219"/>
        <v>10/12/2019 08:00:00 PM</v>
      </c>
      <c r="F6839" s="23" t="str">
        <f t="shared" si="218"/>
        <v>Oct</v>
      </c>
    </row>
    <row r="6840" spans="1:6" x14ac:dyDescent="0.4">
      <c r="A6840" s="19">
        <f>Électricité!N6853</f>
        <v>43750</v>
      </c>
      <c r="B6840" s="18">
        <f>Électricité!O6853</f>
        <v>0.87500000000000011</v>
      </c>
      <c r="C6840" s="17">
        <f>Électricité!P6853</f>
        <v>0</v>
      </c>
      <c r="D6840" s="17">
        <f>Électricité!S6853</f>
        <v>0</v>
      </c>
      <c r="E6840" s="24" t="str">
        <f t="shared" si="219"/>
        <v>10/12/2019 09:00:00 PM</v>
      </c>
      <c r="F6840" s="23" t="str">
        <f t="shared" si="218"/>
        <v>Oct</v>
      </c>
    </row>
    <row r="6841" spans="1:6" x14ac:dyDescent="0.4">
      <c r="A6841" s="19">
        <f>Électricité!N6854</f>
        <v>43750</v>
      </c>
      <c r="B6841" s="18">
        <f>Électricité!O6854</f>
        <v>0.91666666666666674</v>
      </c>
      <c r="C6841" s="17">
        <f>Électricité!P6854</f>
        <v>0</v>
      </c>
      <c r="D6841" s="17">
        <f>Électricité!S6854</f>
        <v>0</v>
      </c>
      <c r="E6841" s="24" t="str">
        <f t="shared" si="219"/>
        <v>10/12/2019 10:00:00 PM</v>
      </c>
      <c r="F6841" s="23" t="str">
        <f t="shared" si="218"/>
        <v>Oct</v>
      </c>
    </row>
    <row r="6842" spans="1:6" x14ac:dyDescent="0.4">
      <c r="A6842" s="19">
        <f>Électricité!N6855</f>
        <v>43750</v>
      </c>
      <c r="B6842" s="18">
        <f>Électricité!O6855</f>
        <v>0.95833333333333337</v>
      </c>
      <c r="C6842" s="17">
        <f>Électricité!P6855</f>
        <v>0</v>
      </c>
      <c r="D6842" s="17">
        <f>Électricité!S6855</f>
        <v>0</v>
      </c>
      <c r="E6842" s="24" t="str">
        <f t="shared" si="219"/>
        <v>10/12/2019 11:00:00 PM</v>
      </c>
      <c r="F6842" s="23" t="str">
        <f t="shared" si="218"/>
        <v>Oct</v>
      </c>
    </row>
    <row r="6843" spans="1:6" x14ac:dyDescent="0.4">
      <c r="A6843" s="19">
        <f>Électricité!N6856</f>
        <v>43751</v>
      </c>
      <c r="B6843" s="18">
        <f>Électricité!O6856</f>
        <v>3.1225022567582528E-17</v>
      </c>
      <c r="C6843" s="17">
        <f>Électricité!P6856</f>
        <v>0</v>
      </c>
      <c r="D6843" s="17">
        <f>Électricité!S6856</f>
        <v>0</v>
      </c>
      <c r="E6843" s="24" t="str">
        <f t="shared" si="219"/>
        <v>10/13/2019 12:00:00 AM</v>
      </c>
      <c r="F6843" s="23" t="str">
        <f t="shared" si="218"/>
        <v>Oct</v>
      </c>
    </row>
    <row r="6844" spans="1:6" x14ac:dyDescent="0.4">
      <c r="A6844" s="19">
        <f>Électricité!N6857</f>
        <v>43751</v>
      </c>
      <c r="B6844" s="18">
        <f>Électricité!O6857</f>
        <v>4.1666666666666699E-2</v>
      </c>
      <c r="C6844" s="17">
        <f>Électricité!P6857</f>
        <v>0</v>
      </c>
      <c r="D6844" s="17">
        <f>Électricité!S6857</f>
        <v>0</v>
      </c>
      <c r="E6844" s="24" t="str">
        <f t="shared" si="219"/>
        <v>10/13/2019 01:00:00 AM</v>
      </c>
      <c r="F6844" s="23" t="str">
        <f t="shared" si="218"/>
        <v>Oct</v>
      </c>
    </row>
    <row r="6845" spans="1:6" x14ac:dyDescent="0.4">
      <c r="A6845" s="19">
        <f>Électricité!N6858</f>
        <v>43751</v>
      </c>
      <c r="B6845" s="18">
        <f>Électricité!O6858</f>
        <v>8.333333333333337E-2</v>
      </c>
      <c r="C6845" s="17">
        <f>Électricité!P6858</f>
        <v>0</v>
      </c>
      <c r="D6845" s="17">
        <f>Électricité!S6858</f>
        <v>0</v>
      </c>
      <c r="E6845" s="24" t="str">
        <f t="shared" si="219"/>
        <v>10/13/2019 02:00:00 AM</v>
      </c>
      <c r="F6845" s="23" t="str">
        <f t="shared" si="218"/>
        <v>Oct</v>
      </c>
    </row>
    <row r="6846" spans="1:6" x14ac:dyDescent="0.4">
      <c r="A6846" s="19">
        <f>Électricité!N6859</f>
        <v>43751</v>
      </c>
      <c r="B6846" s="18">
        <f>Électricité!O6859</f>
        <v>0.12500000000000006</v>
      </c>
      <c r="C6846" s="17">
        <f>Électricité!P6859</f>
        <v>0</v>
      </c>
      <c r="D6846" s="17">
        <f>Électricité!S6859</f>
        <v>0</v>
      </c>
      <c r="E6846" s="24" t="str">
        <f t="shared" si="219"/>
        <v>10/13/2019 03:00:00 AM</v>
      </c>
      <c r="F6846" s="23" t="str">
        <f t="shared" si="218"/>
        <v>Oct</v>
      </c>
    </row>
    <row r="6847" spans="1:6" x14ac:dyDescent="0.4">
      <c r="A6847" s="19">
        <f>Électricité!N6860</f>
        <v>43751</v>
      </c>
      <c r="B6847" s="18">
        <f>Électricité!O6860</f>
        <v>0.16666666666666669</v>
      </c>
      <c r="C6847" s="17">
        <f>Électricité!P6860</f>
        <v>0</v>
      </c>
      <c r="D6847" s="17">
        <f>Électricité!S6860</f>
        <v>0</v>
      </c>
      <c r="E6847" s="24" t="str">
        <f t="shared" si="219"/>
        <v>10/13/2019 04:00:00 AM</v>
      </c>
      <c r="F6847" s="23" t="str">
        <f t="shared" si="218"/>
        <v>Oct</v>
      </c>
    </row>
    <row r="6848" spans="1:6" x14ac:dyDescent="0.4">
      <c r="A6848" s="19">
        <f>Électricité!N6861</f>
        <v>43751</v>
      </c>
      <c r="B6848" s="18">
        <f>Électricité!O6861</f>
        <v>0.20833333333333337</v>
      </c>
      <c r="C6848" s="17">
        <f>Électricité!P6861</f>
        <v>0</v>
      </c>
      <c r="D6848" s="17">
        <f>Électricité!S6861</f>
        <v>0</v>
      </c>
      <c r="E6848" s="24" t="str">
        <f t="shared" si="219"/>
        <v>10/13/2019 05:00:00 AM</v>
      </c>
      <c r="F6848" s="23" t="str">
        <f t="shared" si="218"/>
        <v>Oct</v>
      </c>
    </row>
    <row r="6849" spans="1:6" x14ac:dyDescent="0.4">
      <c r="A6849" s="19">
        <f>Électricité!N6862</f>
        <v>43751</v>
      </c>
      <c r="B6849" s="18">
        <f>Électricité!O6862</f>
        <v>0.25</v>
      </c>
      <c r="C6849" s="17">
        <f>Électricité!P6862</f>
        <v>0</v>
      </c>
      <c r="D6849" s="17">
        <f>Électricité!S6862</f>
        <v>0</v>
      </c>
      <c r="E6849" s="24" t="str">
        <f t="shared" si="219"/>
        <v>10/13/2019 06:00:00 AM</v>
      </c>
      <c r="F6849" s="23" t="str">
        <f t="shared" si="218"/>
        <v>Oct</v>
      </c>
    </row>
    <row r="6850" spans="1:6" x14ac:dyDescent="0.4">
      <c r="A6850" s="19">
        <f>Électricité!N6863</f>
        <v>43751</v>
      </c>
      <c r="B6850" s="18">
        <f>Électricité!O6863</f>
        <v>0.29166666666666669</v>
      </c>
      <c r="C6850" s="17">
        <f>Électricité!P6863</f>
        <v>0</v>
      </c>
      <c r="D6850" s="17">
        <f>Électricité!S6863</f>
        <v>0</v>
      </c>
      <c r="E6850" s="24" t="str">
        <f t="shared" si="219"/>
        <v>10/13/2019 07:00:00 AM</v>
      </c>
      <c r="F6850" s="23" t="str">
        <f t="shared" si="218"/>
        <v>Oct</v>
      </c>
    </row>
    <row r="6851" spans="1:6" x14ac:dyDescent="0.4">
      <c r="A6851" s="19">
        <f>Électricité!N6864</f>
        <v>43751</v>
      </c>
      <c r="B6851" s="18">
        <f>Électricité!O6864</f>
        <v>0.33333333333333337</v>
      </c>
      <c r="C6851" s="17">
        <f>Électricité!P6864</f>
        <v>0</v>
      </c>
      <c r="D6851" s="17">
        <f>Électricité!S6864</f>
        <v>0</v>
      </c>
      <c r="E6851" s="24" t="str">
        <f t="shared" si="219"/>
        <v>10/13/2019 08:00:00 AM</v>
      </c>
      <c r="F6851" s="23" t="str">
        <f t="shared" ref="F6851:F6914" si="220">TEXT(A6851,"mmm")</f>
        <v>Oct</v>
      </c>
    </row>
    <row r="6852" spans="1:6" x14ac:dyDescent="0.4">
      <c r="A6852" s="19">
        <f>Électricité!N6865</f>
        <v>43751</v>
      </c>
      <c r="B6852" s="18">
        <f>Électricité!O6865</f>
        <v>0.375</v>
      </c>
      <c r="C6852" s="17">
        <f>Électricité!P6865</f>
        <v>0</v>
      </c>
      <c r="D6852" s="17">
        <f>Électricité!S6865</f>
        <v>0</v>
      </c>
      <c r="E6852" s="24" t="str">
        <f t="shared" si="219"/>
        <v>10/13/2019 09:00:00 AM</v>
      </c>
      <c r="F6852" s="23" t="str">
        <f t="shared" si="220"/>
        <v>Oct</v>
      </c>
    </row>
    <row r="6853" spans="1:6" x14ac:dyDescent="0.4">
      <c r="A6853" s="19">
        <f>Électricité!N6866</f>
        <v>43751</v>
      </c>
      <c r="B6853" s="18">
        <f>Électricité!O6866</f>
        <v>0.41666666666666669</v>
      </c>
      <c r="C6853" s="17">
        <f>Électricité!P6866</f>
        <v>0</v>
      </c>
      <c r="D6853" s="17">
        <f>Électricité!S6866</f>
        <v>0</v>
      </c>
      <c r="E6853" s="24" t="str">
        <f t="shared" si="219"/>
        <v>10/13/2019 10:00:00 AM</v>
      </c>
      <c r="F6853" s="23" t="str">
        <f t="shared" si="220"/>
        <v>Oct</v>
      </c>
    </row>
    <row r="6854" spans="1:6" x14ac:dyDescent="0.4">
      <c r="A6854" s="19">
        <f>Électricité!N6867</f>
        <v>43751</v>
      </c>
      <c r="B6854" s="18">
        <f>Électricité!O6867</f>
        <v>0.45833333333333337</v>
      </c>
      <c r="C6854" s="17">
        <f>Électricité!P6867</f>
        <v>0</v>
      </c>
      <c r="D6854" s="17">
        <f>Électricité!S6867</f>
        <v>0</v>
      </c>
      <c r="E6854" s="24" t="str">
        <f t="shared" si="219"/>
        <v>10/13/2019 11:00:00 AM</v>
      </c>
      <c r="F6854" s="23" t="str">
        <f t="shared" si="220"/>
        <v>Oct</v>
      </c>
    </row>
    <row r="6855" spans="1:6" x14ac:dyDescent="0.4">
      <c r="A6855" s="19">
        <f>Électricité!N6868</f>
        <v>43751</v>
      </c>
      <c r="B6855" s="18">
        <f>Électricité!O6868</f>
        <v>0.50000000000000011</v>
      </c>
      <c r="C6855" s="17">
        <f>Électricité!P6868</f>
        <v>0</v>
      </c>
      <c r="D6855" s="17">
        <f>Électricité!S6868</f>
        <v>0</v>
      </c>
      <c r="E6855" s="24" t="str">
        <f t="shared" si="219"/>
        <v>10/13/2019 12:00:00 PM</v>
      </c>
      <c r="F6855" s="23" t="str">
        <f t="shared" si="220"/>
        <v>Oct</v>
      </c>
    </row>
    <row r="6856" spans="1:6" x14ac:dyDescent="0.4">
      <c r="A6856" s="19">
        <f>Électricité!N6869</f>
        <v>43751</v>
      </c>
      <c r="B6856" s="18">
        <f>Électricité!O6869</f>
        <v>0.54166666666666674</v>
      </c>
      <c r="C6856" s="17">
        <f>Électricité!P6869</f>
        <v>0</v>
      </c>
      <c r="D6856" s="17">
        <f>Électricité!S6869</f>
        <v>0</v>
      </c>
      <c r="E6856" s="24" t="str">
        <f t="shared" si="219"/>
        <v>10/13/2019 01:00:00 PM</v>
      </c>
      <c r="F6856" s="23" t="str">
        <f t="shared" si="220"/>
        <v>Oct</v>
      </c>
    </row>
    <row r="6857" spans="1:6" x14ac:dyDescent="0.4">
      <c r="A6857" s="19">
        <f>Électricité!N6870</f>
        <v>43751</v>
      </c>
      <c r="B6857" s="18">
        <f>Électricité!O6870</f>
        <v>0.58333333333333337</v>
      </c>
      <c r="C6857" s="17">
        <f>Électricité!P6870</f>
        <v>0</v>
      </c>
      <c r="D6857" s="17">
        <f>Électricité!S6870</f>
        <v>0</v>
      </c>
      <c r="E6857" s="24" t="str">
        <f t="shared" si="219"/>
        <v>10/13/2019 02:00:00 PM</v>
      </c>
      <c r="F6857" s="23" t="str">
        <f t="shared" si="220"/>
        <v>Oct</v>
      </c>
    </row>
    <row r="6858" spans="1:6" x14ac:dyDescent="0.4">
      <c r="A6858" s="19">
        <f>Électricité!N6871</f>
        <v>43751</v>
      </c>
      <c r="B6858" s="18">
        <f>Électricité!O6871</f>
        <v>0.62500000000000011</v>
      </c>
      <c r="C6858" s="17">
        <f>Électricité!P6871</f>
        <v>0</v>
      </c>
      <c r="D6858" s="17">
        <f>Électricité!S6871</f>
        <v>0</v>
      </c>
      <c r="E6858" s="24" t="str">
        <f t="shared" si="219"/>
        <v>10/13/2019 03:00:00 PM</v>
      </c>
      <c r="F6858" s="23" t="str">
        <f t="shared" si="220"/>
        <v>Oct</v>
      </c>
    </row>
    <row r="6859" spans="1:6" x14ac:dyDescent="0.4">
      <c r="A6859" s="19">
        <f>Électricité!N6872</f>
        <v>43751</v>
      </c>
      <c r="B6859" s="18">
        <f>Électricité!O6872</f>
        <v>0.66666666666666674</v>
      </c>
      <c r="C6859" s="17">
        <f>Électricité!P6872</f>
        <v>0</v>
      </c>
      <c r="D6859" s="17">
        <f>Électricité!S6872</f>
        <v>0</v>
      </c>
      <c r="E6859" s="24" t="str">
        <f t="shared" si="219"/>
        <v>10/13/2019 04:00:00 PM</v>
      </c>
      <c r="F6859" s="23" t="str">
        <f t="shared" si="220"/>
        <v>Oct</v>
      </c>
    </row>
    <row r="6860" spans="1:6" x14ac:dyDescent="0.4">
      <c r="A6860" s="19">
        <f>Électricité!N6873</f>
        <v>43751</v>
      </c>
      <c r="B6860" s="18">
        <f>Électricité!O6873</f>
        <v>0.70833333333333337</v>
      </c>
      <c r="C6860" s="17">
        <f>Électricité!P6873</f>
        <v>0</v>
      </c>
      <c r="D6860" s="17">
        <f>Électricité!S6873</f>
        <v>0</v>
      </c>
      <c r="E6860" s="24" t="str">
        <f t="shared" si="219"/>
        <v>10/13/2019 05:00:00 PM</v>
      </c>
      <c r="F6860" s="23" t="str">
        <f t="shared" si="220"/>
        <v>Oct</v>
      </c>
    </row>
    <row r="6861" spans="1:6" x14ac:dyDescent="0.4">
      <c r="A6861" s="19">
        <f>Électricité!N6874</f>
        <v>43751</v>
      </c>
      <c r="B6861" s="18">
        <f>Électricité!O6874</f>
        <v>0.75000000000000011</v>
      </c>
      <c r="C6861" s="17">
        <f>Électricité!P6874</f>
        <v>0</v>
      </c>
      <c r="D6861" s="17">
        <f>Électricité!S6874</f>
        <v>0</v>
      </c>
      <c r="E6861" s="24" t="str">
        <f t="shared" si="219"/>
        <v>10/13/2019 06:00:00 PM</v>
      </c>
      <c r="F6861" s="23" t="str">
        <f t="shared" si="220"/>
        <v>Oct</v>
      </c>
    </row>
    <row r="6862" spans="1:6" x14ac:dyDescent="0.4">
      <c r="A6862" s="19">
        <f>Électricité!N6875</f>
        <v>43751</v>
      </c>
      <c r="B6862" s="18">
        <f>Électricité!O6875</f>
        <v>0.79166666666666674</v>
      </c>
      <c r="C6862" s="17">
        <f>Électricité!P6875</f>
        <v>0</v>
      </c>
      <c r="D6862" s="17">
        <f>Électricité!S6875</f>
        <v>0</v>
      </c>
      <c r="E6862" s="24" t="str">
        <f t="shared" si="219"/>
        <v>10/13/2019 07:00:00 PM</v>
      </c>
      <c r="F6862" s="23" t="str">
        <f t="shared" si="220"/>
        <v>Oct</v>
      </c>
    </row>
    <row r="6863" spans="1:6" x14ac:dyDescent="0.4">
      <c r="A6863" s="19">
        <f>Électricité!N6876</f>
        <v>43751</v>
      </c>
      <c r="B6863" s="18">
        <f>Électricité!O6876</f>
        <v>0.83333333333333337</v>
      </c>
      <c r="C6863" s="17">
        <f>Électricité!P6876</f>
        <v>0</v>
      </c>
      <c r="D6863" s="17">
        <f>Électricité!S6876</f>
        <v>0</v>
      </c>
      <c r="E6863" s="24" t="str">
        <f t="shared" si="219"/>
        <v>10/13/2019 08:00:00 PM</v>
      </c>
      <c r="F6863" s="23" t="str">
        <f t="shared" si="220"/>
        <v>Oct</v>
      </c>
    </row>
    <row r="6864" spans="1:6" x14ac:dyDescent="0.4">
      <c r="A6864" s="19">
        <f>Électricité!N6877</f>
        <v>43751</v>
      </c>
      <c r="B6864" s="18">
        <f>Électricité!O6877</f>
        <v>0.87500000000000011</v>
      </c>
      <c r="C6864" s="17">
        <f>Électricité!P6877</f>
        <v>0</v>
      </c>
      <c r="D6864" s="17">
        <f>Électricité!S6877</f>
        <v>0</v>
      </c>
      <c r="E6864" s="24" t="str">
        <f t="shared" si="219"/>
        <v>10/13/2019 09:00:00 PM</v>
      </c>
      <c r="F6864" s="23" t="str">
        <f t="shared" si="220"/>
        <v>Oct</v>
      </c>
    </row>
    <row r="6865" spans="1:6" x14ac:dyDescent="0.4">
      <c r="A6865" s="19">
        <f>Électricité!N6878</f>
        <v>43751</v>
      </c>
      <c r="B6865" s="18">
        <f>Électricité!O6878</f>
        <v>0.91666666666666674</v>
      </c>
      <c r="C6865" s="17">
        <f>Électricité!P6878</f>
        <v>0</v>
      </c>
      <c r="D6865" s="17">
        <f>Électricité!S6878</f>
        <v>0</v>
      </c>
      <c r="E6865" s="24" t="str">
        <f t="shared" si="219"/>
        <v>10/13/2019 10:00:00 PM</v>
      </c>
      <c r="F6865" s="23" t="str">
        <f t="shared" si="220"/>
        <v>Oct</v>
      </c>
    </row>
    <row r="6866" spans="1:6" x14ac:dyDescent="0.4">
      <c r="A6866" s="19">
        <f>Électricité!N6879</f>
        <v>43751</v>
      </c>
      <c r="B6866" s="18">
        <f>Électricité!O6879</f>
        <v>0.95833333333333337</v>
      </c>
      <c r="C6866" s="17">
        <f>Électricité!P6879</f>
        <v>0</v>
      </c>
      <c r="D6866" s="17">
        <f>Électricité!S6879</f>
        <v>0</v>
      </c>
      <c r="E6866" s="24" t="str">
        <f t="shared" si="219"/>
        <v>10/13/2019 11:00:00 PM</v>
      </c>
      <c r="F6866" s="23" t="str">
        <f t="shared" si="220"/>
        <v>Oct</v>
      </c>
    </row>
    <row r="6867" spans="1:6" x14ac:dyDescent="0.4">
      <c r="A6867" s="19">
        <f>Électricité!N6880</f>
        <v>43752</v>
      </c>
      <c r="B6867" s="18">
        <f>Électricité!O6880</f>
        <v>3.1225022567582528E-17</v>
      </c>
      <c r="C6867" s="17">
        <f>Électricité!P6880</f>
        <v>0</v>
      </c>
      <c r="D6867" s="17">
        <f>Électricité!S6880</f>
        <v>0</v>
      </c>
      <c r="E6867" s="24" t="str">
        <f t="shared" si="219"/>
        <v>10/14/2019 12:00:00 AM</v>
      </c>
      <c r="F6867" s="23" t="str">
        <f t="shared" si="220"/>
        <v>Oct</v>
      </c>
    </row>
    <row r="6868" spans="1:6" x14ac:dyDescent="0.4">
      <c r="A6868" s="19">
        <f>Électricité!N6881</f>
        <v>43752</v>
      </c>
      <c r="B6868" s="18">
        <f>Électricité!O6881</f>
        <v>4.1666666666666699E-2</v>
      </c>
      <c r="C6868" s="17">
        <f>Électricité!P6881</f>
        <v>0</v>
      </c>
      <c r="D6868" s="17">
        <f>Électricité!S6881</f>
        <v>0</v>
      </c>
      <c r="E6868" s="24" t="str">
        <f t="shared" si="219"/>
        <v>10/14/2019 01:00:00 AM</v>
      </c>
      <c r="F6868" s="23" t="str">
        <f t="shared" si="220"/>
        <v>Oct</v>
      </c>
    </row>
    <row r="6869" spans="1:6" x14ac:dyDescent="0.4">
      <c r="A6869" s="19">
        <f>Électricité!N6882</f>
        <v>43752</v>
      </c>
      <c r="B6869" s="18">
        <f>Électricité!O6882</f>
        <v>8.333333333333337E-2</v>
      </c>
      <c r="C6869" s="17">
        <f>Électricité!P6882</f>
        <v>0</v>
      </c>
      <c r="D6869" s="17">
        <f>Électricité!S6882</f>
        <v>0</v>
      </c>
      <c r="E6869" s="24" t="str">
        <f t="shared" si="219"/>
        <v>10/14/2019 02:00:00 AM</v>
      </c>
      <c r="F6869" s="23" t="str">
        <f t="shared" si="220"/>
        <v>Oct</v>
      </c>
    </row>
    <row r="6870" spans="1:6" x14ac:dyDescent="0.4">
      <c r="A6870" s="19">
        <f>Électricité!N6883</f>
        <v>43752</v>
      </c>
      <c r="B6870" s="18">
        <f>Électricité!O6883</f>
        <v>0.12500000000000006</v>
      </c>
      <c r="C6870" s="17">
        <f>Électricité!P6883</f>
        <v>0</v>
      </c>
      <c r="D6870" s="17">
        <f>Électricité!S6883</f>
        <v>0</v>
      </c>
      <c r="E6870" s="24" t="str">
        <f t="shared" si="219"/>
        <v>10/14/2019 03:00:00 AM</v>
      </c>
      <c r="F6870" s="23" t="str">
        <f t="shared" si="220"/>
        <v>Oct</v>
      </c>
    </row>
    <row r="6871" spans="1:6" x14ac:dyDescent="0.4">
      <c r="A6871" s="19">
        <f>Électricité!N6884</f>
        <v>43752</v>
      </c>
      <c r="B6871" s="18">
        <f>Électricité!O6884</f>
        <v>0.16666666666666669</v>
      </c>
      <c r="C6871" s="17">
        <f>Électricité!P6884</f>
        <v>0</v>
      </c>
      <c r="D6871" s="17">
        <f>Électricité!S6884</f>
        <v>0</v>
      </c>
      <c r="E6871" s="24" t="str">
        <f t="shared" si="219"/>
        <v>10/14/2019 04:00:00 AM</v>
      </c>
      <c r="F6871" s="23" t="str">
        <f t="shared" si="220"/>
        <v>Oct</v>
      </c>
    </row>
    <row r="6872" spans="1:6" x14ac:dyDescent="0.4">
      <c r="A6872" s="19">
        <f>Électricité!N6885</f>
        <v>43752</v>
      </c>
      <c r="B6872" s="18">
        <f>Électricité!O6885</f>
        <v>0.20833333333333337</v>
      </c>
      <c r="C6872" s="17">
        <f>Électricité!P6885</f>
        <v>0</v>
      </c>
      <c r="D6872" s="17">
        <f>Électricité!S6885</f>
        <v>0</v>
      </c>
      <c r="E6872" s="24" t="str">
        <f t="shared" si="219"/>
        <v>10/14/2019 05:00:00 AM</v>
      </c>
      <c r="F6872" s="23" t="str">
        <f t="shared" si="220"/>
        <v>Oct</v>
      </c>
    </row>
    <row r="6873" spans="1:6" x14ac:dyDescent="0.4">
      <c r="A6873" s="19">
        <f>Électricité!N6886</f>
        <v>43752</v>
      </c>
      <c r="B6873" s="18">
        <f>Électricité!O6886</f>
        <v>0.25</v>
      </c>
      <c r="C6873" s="17">
        <f>Électricité!P6886</f>
        <v>0</v>
      </c>
      <c r="D6873" s="17">
        <f>Électricité!S6886</f>
        <v>0</v>
      </c>
      <c r="E6873" s="24" t="str">
        <f t="shared" si="219"/>
        <v>10/14/2019 06:00:00 AM</v>
      </c>
      <c r="F6873" s="23" t="str">
        <f t="shared" si="220"/>
        <v>Oct</v>
      </c>
    </row>
    <row r="6874" spans="1:6" x14ac:dyDescent="0.4">
      <c r="A6874" s="19">
        <f>Électricité!N6887</f>
        <v>43752</v>
      </c>
      <c r="B6874" s="18">
        <f>Électricité!O6887</f>
        <v>0.29166666666666669</v>
      </c>
      <c r="C6874" s="17">
        <f>Électricité!P6887</f>
        <v>0</v>
      </c>
      <c r="D6874" s="17">
        <f>Électricité!S6887</f>
        <v>0</v>
      </c>
      <c r="E6874" s="24" t="str">
        <f t="shared" si="219"/>
        <v>10/14/2019 07:00:00 AM</v>
      </c>
      <c r="F6874" s="23" t="str">
        <f t="shared" si="220"/>
        <v>Oct</v>
      </c>
    </row>
    <row r="6875" spans="1:6" x14ac:dyDescent="0.4">
      <c r="A6875" s="19">
        <f>Électricité!N6888</f>
        <v>43752</v>
      </c>
      <c r="B6875" s="18">
        <f>Électricité!O6888</f>
        <v>0.33333333333333337</v>
      </c>
      <c r="C6875" s="17">
        <f>Électricité!P6888</f>
        <v>0</v>
      </c>
      <c r="D6875" s="17">
        <f>Électricité!S6888</f>
        <v>0</v>
      </c>
      <c r="E6875" s="24" t="str">
        <f t="shared" si="219"/>
        <v>10/14/2019 08:00:00 AM</v>
      </c>
      <c r="F6875" s="23" t="str">
        <f t="shared" si="220"/>
        <v>Oct</v>
      </c>
    </row>
    <row r="6876" spans="1:6" x14ac:dyDescent="0.4">
      <c r="A6876" s="19">
        <f>Électricité!N6889</f>
        <v>43752</v>
      </c>
      <c r="B6876" s="18">
        <f>Électricité!O6889</f>
        <v>0.375</v>
      </c>
      <c r="C6876" s="17">
        <f>Électricité!P6889</f>
        <v>0</v>
      </c>
      <c r="D6876" s="17">
        <f>Électricité!S6889</f>
        <v>0</v>
      </c>
      <c r="E6876" s="24" t="str">
        <f t="shared" si="219"/>
        <v>10/14/2019 09:00:00 AM</v>
      </c>
      <c r="F6876" s="23" t="str">
        <f t="shared" si="220"/>
        <v>Oct</v>
      </c>
    </row>
    <row r="6877" spans="1:6" x14ac:dyDescent="0.4">
      <c r="A6877" s="19">
        <f>Électricité!N6890</f>
        <v>43752</v>
      </c>
      <c r="B6877" s="18">
        <f>Électricité!O6890</f>
        <v>0.41666666666666669</v>
      </c>
      <c r="C6877" s="17">
        <f>Électricité!P6890</f>
        <v>0</v>
      </c>
      <c r="D6877" s="17">
        <f>Électricité!S6890</f>
        <v>0</v>
      </c>
      <c r="E6877" s="24" t="str">
        <f t="shared" si="219"/>
        <v>10/14/2019 10:00:00 AM</v>
      </c>
      <c r="F6877" s="23" t="str">
        <f t="shared" si="220"/>
        <v>Oct</v>
      </c>
    </row>
    <row r="6878" spans="1:6" x14ac:dyDescent="0.4">
      <c r="A6878" s="19">
        <f>Électricité!N6891</f>
        <v>43752</v>
      </c>
      <c r="B6878" s="18">
        <f>Électricité!O6891</f>
        <v>0.45833333333333337</v>
      </c>
      <c r="C6878" s="17">
        <f>Électricité!P6891</f>
        <v>0</v>
      </c>
      <c r="D6878" s="17">
        <f>Électricité!S6891</f>
        <v>0</v>
      </c>
      <c r="E6878" s="24" t="str">
        <f t="shared" si="219"/>
        <v>10/14/2019 11:00:00 AM</v>
      </c>
      <c r="F6878" s="23" t="str">
        <f t="shared" si="220"/>
        <v>Oct</v>
      </c>
    </row>
    <row r="6879" spans="1:6" x14ac:dyDescent="0.4">
      <c r="A6879" s="19">
        <f>Électricité!N6892</f>
        <v>43752</v>
      </c>
      <c r="B6879" s="18">
        <f>Électricité!O6892</f>
        <v>0.50000000000000011</v>
      </c>
      <c r="C6879" s="17">
        <f>Électricité!P6892</f>
        <v>0</v>
      </c>
      <c r="D6879" s="17">
        <f>Électricité!S6892</f>
        <v>0</v>
      </c>
      <c r="E6879" s="24" t="str">
        <f t="shared" si="219"/>
        <v>10/14/2019 12:00:00 PM</v>
      </c>
      <c r="F6879" s="23" t="str">
        <f t="shared" si="220"/>
        <v>Oct</v>
      </c>
    </row>
    <row r="6880" spans="1:6" x14ac:dyDescent="0.4">
      <c r="A6880" s="19">
        <f>Électricité!N6893</f>
        <v>43752</v>
      </c>
      <c r="B6880" s="18">
        <f>Électricité!O6893</f>
        <v>0.54166666666666674</v>
      </c>
      <c r="C6880" s="17">
        <f>Électricité!P6893</f>
        <v>0</v>
      </c>
      <c r="D6880" s="17">
        <f>Électricité!S6893</f>
        <v>0</v>
      </c>
      <c r="E6880" s="24" t="str">
        <f t="shared" si="219"/>
        <v>10/14/2019 01:00:00 PM</v>
      </c>
      <c r="F6880" s="23" t="str">
        <f t="shared" si="220"/>
        <v>Oct</v>
      </c>
    </row>
    <row r="6881" spans="1:6" x14ac:dyDescent="0.4">
      <c r="A6881" s="19">
        <f>Électricité!N6894</f>
        <v>43752</v>
      </c>
      <c r="B6881" s="18">
        <f>Électricité!O6894</f>
        <v>0.58333333333333337</v>
      </c>
      <c r="C6881" s="17">
        <f>Électricité!P6894</f>
        <v>0</v>
      </c>
      <c r="D6881" s="17">
        <f>Électricité!S6894</f>
        <v>0</v>
      </c>
      <c r="E6881" s="24" t="str">
        <f t="shared" si="219"/>
        <v>10/14/2019 02:00:00 PM</v>
      </c>
      <c r="F6881" s="23" t="str">
        <f t="shared" si="220"/>
        <v>Oct</v>
      </c>
    </row>
    <row r="6882" spans="1:6" x14ac:dyDescent="0.4">
      <c r="A6882" s="19">
        <f>Électricité!N6895</f>
        <v>43752</v>
      </c>
      <c r="B6882" s="18">
        <f>Électricité!O6895</f>
        <v>0.62500000000000011</v>
      </c>
      <c r="C6882" s="17">
        <f>Électricité!P6895</f>
        <v>0</v>
      </c>
      <c r="D6882" s="17">
        <f>Électricité!S6895</f>
        <v>0</v>
      </c>
      <c r="E6882" s="24" t="str">
        <f t="shared" si="219"/>
        <v>10/14/2019 03:00:00 PM</v>
      </c>
      <c r="F6882" s="23" t="str">
        <f t="shared" si="220"/>
        <v>Oct</v>
      </c>
    </row>
    <row r="6883" spans="1:6" x14ac:dyDescent="0.4">
      <c r="A6883" s="19">
        <f>Électricité!N6896</f>
        <v>43752</v>
      </c>
      <c r="B6883" s="18">
        <f>Électricité!O6896</f>
        <v>0.66666666666666674</v>
      </c>
      <c r="C6883" s="17">
        <f>Électricité!P6896</f>
        <v>0</v>
      </c>
      <c r="D6883" s="17">
        <f>Électricité!S6896</f>
        <v>0</v>
      </c>
      <c r="E6883" s="24" t="str">
        <f t="shared" si="219"/>
        <v>10/14/2019 04:00:00 PM</v>
      </c>
      <c r="F6883" s="23" t="str">
        <f t="shared" si="220"/>
        <v>Oct</v>
      </c>
    </row>
    <row r="6884" spans="1:6" x14ac:dyDescent="0.4">
      <c r="A6884" s="19">
        <f>Électricité!N6897</f>
        <v>43752</v>
      </c>
      <c r="B6884" s="18">
        <f>Électricité!O6897</f>
        <v>0.70833333333333337</v>
      </c>
      <c r="C6884" s="17">
        <f>Électricité!P6897</f>
        <v>0</v>
      </c>
      <c r="D6884" s="17">
        <f>Électricité!S6897</f>
        <v>0</v>
      </c>
      <c r="E6884" s="24" t="str">
        <f t="shared" si="219"/>
        <v>10/14/2019 05:00:00 PM</v>
      </c>
      <c r="F6884" s="23" t="str">
        <f t="shared" si="220"/>
        <v>Oct</v>
      </c>
    </row>
    <row r="6885" spans="1:6" x14ac:dyDescent="0.4">
      <c r="A6885" s="19">
        <f>Électricité!N6898</f>
        <v>43752</v>
      </c>
      <c r="B6885" s="18">
        <f>Électricité!O6898</f>
        <v>0.75000000000000011</v>
      </c>
      <c r="C6885" s="17">
        <f>Électricité!P6898</f>
        <v>0</v>
      </c>
      <c r="D6885" s="17">
        <f>Électricité!S6898</f>
        <v>0</v>
      </c>
      <c r="E6885" s="24" t="str">
        <f t="shared" si="219"/>
        <v>10/14/2019 06:00:00 PM</v>
      </c>
      <c r="F6885" s="23" t="str">
        <f t="shared" si="220"/>
        <v>Oct</v>
      </c>
    </row>
    <row r="6886" spans="1:6" x14ac:dyDescent="0.4">
      <c r="A6886" s="19">
        <f>Électricité!N6899</f>
        <v>43752</v>
      </c>
      <c r="B6886" s="18">
        <f>Électricité!O6899</f>
        <v>0.79166666666666674</v>
      </c>
      <c r="C6886" s="17">
        <f>Électricité!P6899</f>
        <v>0</v>
      </c>
      <c r="D6886" s="17">
        <f>Électricité!S6899</f>
        <v>0</v>
      </c>
      <c r="E6886" s="24" t="str">
        <f t="shared" si="219"/>
        <v>10/14/2019 07:00:00 PM</v>
      </c>
      <c r="F6886" s="23" t="str">
        <f t="shared" si="220"/>
        <v>Oct</v>
      </c>
    </row>
    <row r="6887" spans="1:6" x14ac:dyDescent="0.4">
      <c r="A6887" s="19">
        <f>Électricité!N6900</f>
        <v>43752</v>
      </c>
      <c r="B6887" s="18">
        <f>Électricité!O6900</f>
        <v>0.83333333333333337</v>
      </c>
      <c r="C6887" s="17">
        <f>Électricité!P6900</f>
        <v>0</v>
      </c>
      <c r="D6887" s="17">
        <f>Électricité!S6900</f>
        <v>0</v>
      </c>
      <c r="E6887" s="24" t="str">
        <f t="shared" si="219"/>
        <v>10/14/2019 08:00:00 PM</v>
      </c>
      <c r="F6887" s="23" t="str">
        <f t="shared" si="220"/>
        <v>Oct</v>
      </c>
    </row>
    <row r="6888" spans="1:6" x14ac:dyDescent="0.4">
      <c r="A6888" s="19">
        <f>Électricité!N6901</f>
        <v>43752</v>
      </c>
      <c r="B6888" s="18">
        <f>Électricité!O6901</f>
        <v>0.87500000000000011</v>
      </c>
      <c r="C6888" s="17">
        <f>Électricité!P6901</f>
        <v>0</v>
      </c>
      <c r="D6888" s="17">
        <f>Électricité!S6901</f>
        <v>0</v>
      </c>
      <c r="E6888" s="24" t="str">
        <f t="shared" si="219"/>
        <v>10/14/2019 09:00:00 PM</v>
      </c>
      <c r="F6888" s="23" t="str">
        <f t="shared" si="220"/>
        <v>Oct</v>
      </c>
    </row>
    <row r="6889" spans="1:6" x14ac:dyDescent="0.4">
      <c r="A6889" s="19">
        <f>Électricité!N6902</f>
        <v>43752</v>
      </c>
      <c r="B6889" s="18">
        <f>Électricité!O6902</f>
        <v>0.91666666666666674</v>
      </c>
      <c r="C6889" s="17">
        <f>Électricité!P6902</f>
        <v>0</v>
      </c>
      <c r="D6889" s="17">
        <f>Électricité!S6902</f>
        <v>0</v>
      </c>
      <c r="E6889" s="24" t="str">
        <f t="shared" si="219"/>
        <v>10/14/2019 10:00:00 PM</v>
      </c>
      <c r="F6889" s="23" t="str">
        <f t="shared" si="220"/>
        <v>Oct</v>
      </c>
    </row>
    <row r="6890" spans="1:6" x14ac:dyDescent="0.4">
      <c r="A6890" s="19">
        <f>Électricité!N6903</f>
        <v>43752</v>
      </c>
      <c r="B6890" s="18">
        <f>Électricité!O6903</f>
        <v>0.95833333333333337</v>
      </c>
      <c r="C6890" s="17">
        <f>Électricité!P6903</f>
        <v>0</v>
      </c>
      <c r="D6890" s="17">
        <f>Électricité!S6903</f>
        <v>0</v>
      </c>
      <c r="E6890" s="24" t="str">
        <f t="shared" si="219"/>
        <v>10/14/2019 11:00:00 PM</v>
      </c>
      <c r="F6890" s="23" t="str">
        <f t="shared" si="220"/>
        <v>Oct</v>
      </c>
    </row>
    <row r="6891" spans="1:6" x14ac:dyDescent="0.4">
      <c r="A6891" s="19">
        <f>Électricité!N6904</f>
        <v>43753</v>
      </c>
      <c r="B6891" s="18">
        <f>Électricité!O6904</f>
        <v>3.1225022567582528E-17</v>
      </c>
      <c r="C6891" s="17">
        <f>Électricité!P6904</f>
        <v>0</v>
      </c>
      <c r="D6891" s="17">
        <f>Électricité!S6904</f>
        <v>0</v>
      </c>
      <c r="E6891" s="24" t="str">
        <f t="shared" si="219"/>
        <v>10/15/2019 12:00:00 AM</v>
      </c>
      <c r="F6891" s="23" t="str">
        <f t="shared" si="220"/>
        <v>Oct</v>
      </c>
    </row>
    <row r="6892" spans="1:6" x14ac:dyDescent="0.4">
      <c r="A6892" s="19">
        <f>Électricité!N6905</f>
        <v>43753</v>
      </c>
      <c r="B6892" s="18">
        <f>Électricité!O6905</f>
        <v>4.1666666666666699E-2</v>
      </c>
      <c r="C6892" s="17">
        <f>Électricité!P6905</f>
        <v>0</v>
      </c>
      <c r="D6892" s="17">
        <f>Électricité!S6905</f>
        <v>0</v>
      </c>
      <c r="E6892" s="24" t="str">
        <f t="shared" ref="E6892:E6955" si="221">CONCATENATE(TEXT(A6892,"mm/dd/yyyy")," ",TEXT(B6892,"hh:mm:ss AM/PM"))</f>
        <v>10/15/2019 01:00:00 AM</v>
      </c>
      <c r="F6892" s="23" t="str">
        <f t="shared" si="220"/>
        <v>Oct</v>
      </c>
    </row>
    <row r="6893" spans="1:6" x14ac:dyDescent="0.4">
      <c r="A6893" s="19">
        <f>Électricité!N6906</f>
        <v>43753</v>
      </c>
      <c r="B6893" s="18">
        <f>Électricité!O6906</f>
        <v>8.333333333333337E-2</v>
      </c>
      <c r="C6893" s="17">
        <f>Électricité!P6906</f>
        <v>0</v>
      </c>
      <c r="D6893" s="17">
        <f>Électricité!S6906</f>
        <v>0</v>
      </c>
      <c r="E6893" s="24" t="str">
        <f t="shared" si="221"/>
        <v>10/15/2019 02:00:00 AM</v>
      </c>
      <c r="F6893" s="23" t="str">
        <f t="shared" si="220"/>
        <v>Oct</v>
      </c>
    </row>
    <row r="6894" spans="1:6" x14ac:dyDescent="0.4">
      <c r="A6894" s="19">
        <f>Électricité!N6907</f>
        <v>43753</v>
      </c>
      <c r="B6894" s="18">
        <f>Électricité!O6907</f>
        <v>0.12500000000000006</v>
      </c>
      <c r="C6894" s="17">
        <f>Électricité!P6907</f>
        <v>0</v>
      </c>
      <c r="D6894" s="17">
        <f>Électricité!S6907</f>
        <v>0</v>
      </c>
      <c r="E6894" s="24" t="str">
        <f t="shared" si="221"/>
        <v>10/15/2019 03:00:00 AM</v>
      </c>
      <c r="F6894" s="23" t="str">
        <f t="shared" si="220"/>
        <v>Oct</v>
      </c>
    </row>
    <row r="6895" spans="1:6" x14ac:dyDescent="0.4">
      <c r="A6895" s="19">
        <f>Électricité!N6908</f>
        <v>43753</v>
      </c>
      <c r="B6895" s="18">
        <f>Électricité!O6908</f>
        <v>0.16666666666666669</v>
      </c>
      <c r="C6895" s="17">
        <f>Électricité!P6908</f>
        <v>0</v>
      </c>
      <c r="D6895" s="17">
        <f>Électricité!S6908</f>
        <v>0</v>
      </c>
      <c r="E6895" s="24" t="str">
        <f t="shared" si="221"/>
        <v>10/15/2019 04:00:00 AM</v>
      </c>
      <c r="F6895" s="23" t="str">
        <f t="shared" si="220"/>
        <v>Oct</v>
      </c>
    </row>
    <row r="6896" spans="1:6" x14ac:dyDescent="0.4">
      <c r="A6896" s="19">
        <f>Électricité!N6909</f>
        <v>43753</v>
      </c>
      <c r="B6896" s="18">
        <f>Électricité!O6909</f>
        <v>0.20833333333333337</v>
      </c>
      <c r="C6896" s="17">
        <f>Électricité!P6909</f>
        <v>0</v>
      </c>
      <c r="D6896" s="17">
        <f>Électricité!S6909</f>
        <v>0</v>
      </c>
      <c r="E6896" s="24" t="str">
        <f t="shared" si="221"/>
        <v>10/15/2019 05:00:00 AM</v>
      </c>
      <c r="F6896" s="23" t="str">
        <f t="shared" si="220"/>
        <v>Oct</v>
      </c>
    </row>
    <row r="6897" spans="1:6" x14ac:dyDescent="0.4">
      <c r="A6897" s="19">
        <f>Électricité!N6910</f>
        <v>43753</v>
      </c>
      <c r="B6897" s="18">
        <f>Électricité!O6910</f>
        <v>0.25</v>
      </c>
      <c r="C6897" s="17">
        <f>Électricité!P6910</f>
        <v>0</v>
      </c>
      <c r="D6897" s="17">
        <f>Électricité!S6910</f>
        <v>0</v>
      </c>
      <c r="E6897" s="24" t="str">
        <f t="shared" si="221"/>
        <v>10/15/2019 06:00:00 AM</v>
      </c>
      <c r="F6897" s="23" t="str">
        <f t="shared" si="220"/>
        <v>Oct</v>
      </c>
    </row>
    <row r="6898" spans="1:6" x14ac:dyDescent="0.4">
      <c r="A6898" s="19">
        <f>Électricité!N6911</f>
        <v>43753</v>
      </c>
      <c r="B6898" s="18">
        <f>Électricité!O6911</f>
        <v>0.29166666666666669</v>
      </c>
      <c r="C6898" s="17">
        <f>Électricité!P6911</f>
        <v>0</v>
      </c>
      <c r="D6898" s="17">
        <f>Électricité!S6911</f>
        <v>0</v>
      </c>
      <c r="E6898" s="24" t="str">
        <f t="shared" si="221"/>
        <v>10/15/2019 07:00:00 AM</v>
      </c>
      <c r="F6898" s="23" t="str">
        <f t="shared" si="220"/>
        <v>Oct</v>
      </c>
    </row>
    <row r="6899" spans="1:6" x14ac:dyDescent="0.4">
      <c r="A6899" s="19">
        <f>Électricité!N6912</f>
        <v>43753</v>
      </c>
      <c r="B6899" s="18">
        <f>Électricité!O6912</f>
        <v>0.33333333333333337</v>
      </c>
      <c r="C6899" s="17">
        <f>Électricité!P6912</f>
        <v>0</v>
      </c>
      <c r="D6899" s="17">
        <f>Électricité!S6912</f>
        <v>0</v>
      </c>
      <c r="E6899" s="24" t="str">
        <f t="shared" si="221"/>
        <v>10/15/2019 08:00:00 AM</v>
      </c>
      <c r="F6899" s="23" t="str">
        <f t="shared" si="220"/>
        <v>Oct</v>
      </c>
    </row>
    <row r="6900" spans="1:6" x14ac:dyDescent="0.4">
      <c r="A6900" s="19">
        <f>Électricité!N6913</f>
        <v>43753</v>
      </c>
      <c r="B6900" s="18">
        <f>Électricité!O6913</f>
        <v>0.375</v>
      </c>
      <c r="C6900" s="17">
        <f>Électricité!P6913</f>
        <v>0</v>
      </c>
      <c r="D6900" s="17">
        <f>Électricité!S6913</f>
        <v>0</v>
      </c>
      <c r="E6900" s="24" t="str">
        <f t="shared" si="221"/>
        <v>10/15/2019 09:00:00 AM</v>
      </c>
      <c r="F6900" s="23" t="str">
        <f t="shared" si="220"/>
        <v>Oct</v>
      </c>
    </row>
    <row r="6901" spans="1:6" x14ac:dyDescent="0.4">
      <c r="A6901" s="19">
        <f>Électricité!N6914</f>
        <v>43753</v>
      </c>
      <c r="B6901" s="18">
        <f>Électricité!O6914</f>
        <v>0.41666666666666669</v>
      </c>
      <c r="C6901" s="17">
        <f>Électricité!P6914</f>
        <v>0</v>
      </c>
      <c r="D6901" s="17">
        <f>Électricité!S6914</f>
        <v>0</v>
      </c>
      <c r="E6901" s="24" t="str">
        <f t="shared" si="221"/>
        <v>10/15/2019 10:00:00 AM</v>
      </c>
      <c r="F6901" s="23" t="str">
        <f t="shared" si="220"/>
        <v>Oct</v>
      </c>
    </row>
    <row r="6902" spans="1:6" x14ac:dyDescent="0.4">
      <c r="A6902" s="19">
        <f>Électricité!N6915</f>
        <v>43753</v>
      </c>
      <c r="B6902" s="18">
        <f>Électricité!O6915</f>
        <v>0.45833333333333337</v>
      </c>
      <c r="C6902" s="17">
        <f>Électricité!P6915</f>
        <v>0</v>
      </c>
      <c r="D6902" s="17">
        <f>Électricité!S6915</f>
        <v>0</v>
      </c>
      <c r="E6902" s="24" t="str">
        <f t="shared" si="221"/>
        <v>10/15/2019 11:00:00 AM</v>
      </c>
      <c r="F6902" s="23" t="str">
        <f t="shared" si="220"/>
        <v>Oct</v>
      </c>
    </row>
    <row r="6903" spans="1:6" x14ac:dyDescent="0.4">
      <c r="A6903" s="19">
        <f>Électricité!N6916</f>
        <v>43753</v>
      </c>
      <c r="B6903" s="18">
        <f>Électricité!O6916</f>
        <v>0.50000000000000011</v>
      </c>
      <c r="C6903" s="17">
        <f>Électricité!P6916</f>
        <v>0</v>
      </c>
      <c r="D6903" s="17">
        <f>Électricité!S6916</f>
        <v>0</v>
      </c>
      <c r="E6903" s="24" t="str">
        <f t="shared" si="221"/>
        <v>10/15/2019 12:00:00 PM</v>
      </c>
      <c r="F6903" s="23" t="str">
        <f t="shared" si="220"/>
        <v>Oct</v>
      </c>
    </row>
    <row r="6904" spans="1:6" x14ac:dyDescent="0.4">
      <c r="A6904" s="19">
        <f>Électricité!N6917</f>
        <v>43753</v>
      </c>
      <c r="B6904" s="18">
        <f>Électricité!O6917</f>
        <v>0.54166666666666674</v>
      </c>
      <c r="C6904" s="17">
        <f>Électricité!P6917</f>
        <v>0</v>
      </c>
      <c r="D6904" s="17">
        <f>Électricité!S6917</f>
        <v>0</v>
      </c>
      <c r="E6904" s="24" t="str">
        <f t="shared" si="221"/>
        <v>10/15/2019 01:00:00 PM</v>
      </c>
      <c r="F6904" s="23" t="str">
        <f t="shared" si="220"/>
        <v>Oct</v>
      </c>
    </row>
    <row r="6905" spans="1:6" x14ac:dyDescent="0.4">
      <c r="A6905" s="19">
        <f>Électricité!N6918</f>
        <v>43753</v>
      </c>
      <c r="B6905" s="18">
        <f>Électricité!O6918</f>
        <v>0.58333333333333337</v>
      </c>
      <c r="C6905" s="17">
        <f>Électricité!P6918</f>
        <v>0</v>
      </c>
      <c r="D6905" s="17">
        <f>Électricité!S6918</f>
        <v>0</v>
      </c>
      <c r="E6905" s="24" t="str">
        <f t="shared" si="221"/>
        <v>10/15/2019 02:00:00 PM</v>
      </c>
      <c r="F6905" s="23" t="str">
        <f t="shared" si="220"/>
        <v>Oct</v>
      </c>
    </row>
    <row r="6906" spans="1:6" x14ac:dyDescent="0.4">
      <c r="A6906" s="19">
        <f>Électricité!N6919</f>
        <v>43753</v>
      </c>
      <c r="B6906" s="18">
        <f>Électricité!O6919</f>
        <v>0.62500000000000011</v>
      </c>
      <c r="C6906" s="17">
        <f>Électricité!P6919</f>
        <v>0</v>
      </c>
      <c r="D6906" s="17">
        <f>Électricité!S6919</f>
        <v>0</v>
      </c>
      <c r="E6906" s="24" t="str">
        <f t="shared" si="221"/>
        <v>10/15/2019 03:00:00 PM</v>
      </c>
      <c r="F6906" s="23" t="str">
        <f t="shared" si="220"/>
        <v>Oct</v>
      </c>
    </row>
    <row r="6907" spans="1:6" x14ac:dyDescent="0.4">
      <c r="A6907" s="19">
        <f>Électricité!N6920</f>
        <v>43753</v>
      </c>
      <c r="B6907" s="18">
        <f>Électricité!O6920</f>
        <v>0.66666666666666674</v>
      </c>
      <c r="C6907" s="17">
        <f>Électricité!P6920</f>
        <v>0</v>
      </c>
      <c r="D6907" s="17">
        <f>Électricité!S6920</f>
        <v>0</v>
      </c>
      <c r="E6907" s="24" t="str">
        <f t="shared" si="221"/>
        <v>10/15/2019 04:00:00 PM</v>
      </c>
      <c r="F6907" s="23" t="str">
        <f t="shared" si="220"/>
        <v>Oct</v>
      </c>
    </row>
    <row r="6908" spans="1:6" x14ac:dyDescent="0.4">
      <c r="A6908" s="19">
        <f>Électricité!N6921</f>
        <v>43753</v>
      </c>
      <c r="B6908" s="18">
        <f>Électricité!O6921</f>
        <v>0.70833333333333337</v>
      </c>
      <c r="C6908" s="17">
        <f>Électricité!P6921</f>
        <v>0</v>
      </c>
      <c r="D6908" s="17">
        <f>Électricité!S6921</f>
        <v>0</v>
      </c>
      <c r="E6908" s="24" t="str">
        <f t="shared" si="221"/>
        <v>10/15/2019 05:00:00 PM</v>
      </c>
      <c r="F6908" s="23" t="str">
        <f t="shared" si="220"/>
        <v>Oct</v>
      </c>
    </row>
    <row r="6909" spans="1:6" x14ac:dyDescent="0.4">
      <c r="A6909" s="19">
        <f>Électricité!N6922</f>
        <v>43753</v>
      </c>
      <c r="B6909" s="18">
        <f>Électricité!O6922</f>
        <v>0.75000000000000011</v>
      </c>
      <c r="C6909" s="17">
        <f>Électricité!P6922</f>
        <v>0</v>
      </c>
      <c r="D6909" s="17">
        <f>Électricité!S6922</f>
        <v>0</v>
      </c>
      <c r="E6909" s="24" t="str">
        <f t="shared" si="221"/>
        <v>10/15/2019 06:00:00 PM</v>
      </c>
      <c r="F6909" s="23" t="str">
        <f t="shared" si="220"/>
        <v>Oct</v>
      </c>
    </row>
    <row r="6910" spans="1:6" x14ac:dyDescent="0.4">
      <c r="A6910" s="19">
        <f>Électricité!N6923</f>
        <v>43753</v>
      </c>
      <c r="B6910" s="18">
        <f>Électricité!O6923</f>
        <v>0.79166666666666674</v>
      </c>
      <c r="C6910" s="17">
        <f>Électricité!P6923</f>
        <v>0</v>
      </c>
      <c r="D6910" s="17">
        <f>Électricité!S6923</f>
        <v>0</v>
      </c>
      <c r="E6910" s="24" t="str">
        <f t="shared" si="221"/>
        <v>10/15/2019 07:00:00 PM</v>
      </c>
      <c r="F6910" s="23" t="str">
        <f t="shared" si="220"/>
        <v>Oct</v>
      </c>
    </row>
    <row r="6911" spans="1:6" x14ac:dyDescent="0.4">
      <c r="A6911" s="19">
        <f>Électricité!N6924</f>
        <v>43753</v>
      </c>
      <c r="B6911" s="18">
        <f>Électricité!O6924</f>
        <v>0.83333333333333337</v>
      </c>
      <c r="C6911" s="17">
        <f>Électricité!P6924</f>
        <v>0</v>
      </c>
      <c r="D6911" s="17">
        <f>Électricité!S6924</f>
        <v>0</v>
      </c>
      <c r="E6911" s="24" t="str">
        <f t="shared" si="221"/>
        <v>10/15/2019 08:00:00 PM</v>
      </c>
      <c r="F6911" s="23" t="str">
        <f t="shared" si="220"/>
        <v>Oct</v>
      </c>
    </row>
    <row r="6912" spans="1:6" x14ac:dyDescent="0.4">
      <c r="A6912" s="19">
        <f>Électricité!N6925</f>
        <v>43753</v>
      </c>
      <c r="B6912" s="18">
        <f>Électricité!O6925</f>
        <v>0.87500000000000011</v>
      </c>
      <c r="C6912" s="17">
        <f>Électricité!P6925</f>
        <v>0</v>
      </c>
      <c r="D6912" s="17">
        <f>Électricité!S6925</f>
        <v>0</v>
      </c>
      <c r="E6912" s="24" t="str">
        <f t="shared" si="221"/>
        <v>10/15/2019 09:00:00 PM</v>
      </c>
      <c r="F6912" s="23" t="str">
        <f t="shared" si="220"/>
        <v>Oct</v>
      </c>
    </row>
    <row r="6913" spans="1:6" x14ac:dyDescent="0.4">
      <c r="A6913" s="19">
        <f>Électricité!N6926</f>
        <v>43753</v>
      </c>
      <c r="B6913" s="18">
        <f>Électricité!O6926</f>
        <v>0.91666666666666674</v>
      </c>
      <c r="C6913" s="17">
        <f>Électricité!P6926</f>
        <v>0</v>
      </c>
      <c r="D6913" s="17">
        <f>Électricité!S6926</f>
        <v>0</v>
      </c>
      <c r="E6913" s="24" t="str">
        <f t="shared" si="221"/>
        <v>10/15/2019 10:00:00 PM</v>
      </c>
      <c r="F6913" s="23" t="str">
        <f t="shared" si="220"/>
        <v>Oct</v>
      </c>
    </row>
    <row r="6914" spans="1:6" x14ac:dyDescent="0.4">
      <c r="A6914" s="19">
        <f>Électricité!N6927</f>
        <v>43753</v>
      </c>
      <c r="B6914" s="18">
        <f>Électricité!O6927</f>
        <v>0.95833333333333337</v>
      </c>
      <c r="C6914" s="17">
        <f>Électricité!P6927</f>
        <v>0</v>
      </c>
      <c r="D6914" s="17">
        <f>Électricité!S6927</f>
        <v>0</v>
      </c>
      <c r="E6914" s="24" t="str">
        <f t="shared" si="221"/>
        <v>10/15/2019 11:00:00 PM</v>
      </c>
      <c r="F6914" s="23" t="str">
        <f t="shared" si="220"/>
        <v>Oct</v>
      </c>
    </row>
    <row r="6915" spans="1:6" x14ac:dyDescent="0.4">
      <c r="A6915" s="19">
        <f>Électricité!N6928</f>
        <v>43754</v>
      </c>
      <c r="B6915" s="18">
        <f>Électricité!O6928</f>
        <v>3.1225022567582528E-17</v>
      </c>
      <c r="C6915" s="17">
        <f>Électricité!P6928</f>
        <v>0</v>
      </c>
      <c r="D6915" s="17">
        <f>Électricité!S6928</f>
        <v>0</v>
      </c>
      <c r="E6915" s="24" t="str">
        <f t="shared" si="221"/>
        <v>10/16/2019 12:00:00 AM</v>
      </c>
      <c r="F6915" s="23" t="str">
        <f t="shared" ref="F6915:F6978" si="222">TEXT(A6915,"mmm")</f>
        <v>Oct</v>
      </c>
    </row>
    <row r="6916" spans="1:6" x14ac:dyDescent="0.4">
      <c r="A6916" s="19">
        <f>Électricité!N6929</f>
        <v>43754</v>
      </c>
      <c r="B6916" s="18">
        <f>Électricité!O6929</f>
        <v>4.1666666666666699E-2</v>
      </c>
      <c r="C6916" s="17">
        <f>Électricité!P6929</f>
        <v>0</v>
      </c>
      <c r="D6916" s="17">
        <f>Électricité!S6929</f>
        <v>0</v>
      </c>
      <c r="E6916" s="24" t="str">
        <f t="shared" si="221"/>
        <v>10/16/2019 01:00:00 AM</v>
      </c>
      <c r="F6916" s="23" t="str">
        <f t="shared" si="222"/>
        <v>Oct</v>
      </c>
    </row>
    <row r="6917" spans="1:6" x14ac:dyDescent="0.4">
      <c r="A6917" s="19">
        <f>Électricité!N6930</f>
        <v>43754</v>
      </c>
      <c r="B6917" s="18">
        <f>Électricité!O6930</f>
        <v>8.333333333333337E-2</v>
      </c>
      <c r="C6917" s="17">
        <f>Électricité!P6930</f>
        <v>0</v>
      </c>
      <c r="D6917" s="17">
        <f>Électricité!S6930</f>
        <v>0</v>
      </c>
      <c r="E6917" s="24" t="str">
        <f t="shared" si="221"/>
        <v>10/16/2019 02:00:00 AM</v>
      </c>
      <c r="F6917" s="23" t="str">
        <f t="shared" si="222"/>
        <v>Oct</v>
      </c>
    </row>
    <row r="6918" spans="1:6" x14ac:dyDescent="0.4">
      <c r="A6918" s="19">
        <f>Électricité!N6931</f>
        <v>43754</v>
      </c>
      <c r="B6918" s="18">
        <f>Électricité!O6931</f>
        <v>0.12500000000000006</v>
      </c>
      <c r="C6918" s="17">
        <f>Électricité!P6931</f>
        <v>0</v>
      </c>
      <c r="D6918" s="17">
        <f>Électricité!S6931</f>
        <v>0</v>
      </c>
      <c r="E6918" s="24" t="str">
        <f t="shared" si="221"/>
        <v>10/16/2019 03:00:00 AM</v>
      </c>
      <c r="F6918" s="23" t="str">
        <f t="shared" si="222"/>
        <v>Oct</v>
      </c>
    </row>
    <row r="6919" spans="1:6" x14ac:dyDescent="0.4">
      <c r="A6919" s="19">
        <f>Électricité!N6932</f>
        <v>43754</v>
      </c>
      <c r="B6919" s="18">
        <f>Électricité!O6932</f>
        <v>0.16666666666666669</v>
      </c>
      <c r="C6919" s="17">
        <f>Électricité!P6932</f>
        <v>0</v>
      </c>
      <c r="D6919" s="17">
        <f>Électricité!S6932</f>
        <v>0</v>
      </c>
      <c r="E6919" s="24" t="str">
        <f t="shared" si="221"/>
        <v>10/16/2019 04:00:00 AM</v>
      </c>
      <c r="F6919" s="23" t="str">
        <f t="shared" si="222"/>
        <v>Oct</v>
      </c>
    </row>
    <row r="6920" spans="1:6" x14ac:dyDescent="0.4">
      <c r="A6920" s="19">
        <f>Électricité!N6933</f>
        <v>43754</v>
      </c>
      <c r="B6920" s="18">
        <f>Électricité!O6933</f>
        <v>0.20833333333333337</v>
      </c>
      <c r="C6920" s="17">
        <f>Électricité!P6933</f>
        <v>0</v>
      </c>
      <c r="D6920" s="17">
        <f>Électricité!S6933</f>
        <v>0</v>
      </c>
      <c r="E6920" s="24" t="str">
        <f t="shared" si="221"/>
        <v>10/16/2019 05:00:00 AM</v>
      </c>
      <c r="F6920" s="23" t="str">
        <f t="shared" si="222"/>
        <v>Oct</v>
      </c>
    </row>
    <row r="6921" spans="1:6" x14ac:dyDescent="0.4">
      <c r="A6921" s="19">
        <f>Électricité!N6934</f>
        <v>43754</v>
      </c>
      <c r="B6921" s="18">
        <f>Électricité!O6934</f>
        <v>0.25</v>
      </c>
      <c r="C6921" s="17">
        <f>Électricité!P6934</f>
        <v>0</v>
      </c>
      <c r="D6921" s="17">
        <f>Électricité!S6934</f>
        <v>0</v>
      </c>
      <c r="E6921" s="24" t="str">
        <f t="shared" si="221"/>
        <v>10/16/2019 06:00:00 AM</v>
      </c>
      <c r="F6921" s="23" t="str">
        <f t="shared" si="222"/>
        <v>Oct</v>
      </c>
    </row>
    <row r="6922" spans="1:6" x14ac:dyDescent="0.4">
      <c r="A6922" s="19">
        <f>Électricité!N6935</f>
        <v>43754</v>
      </c>
      <c r="B6922" s="18">
        <f>Électricité!O6935</f>
        <v>0.29166666666666669</v>
      </c>
      <c r="C6922" s="17">
        <f>Électricité!P6935</f>
        <v>0</v>
      </c>
      <c r="D6922" s="17">
        <f>Électricité!S6935</f>
        <v>0</v>
      </c>
      <c r="E6922" s="24" t="str">
        <f t="shared" si="221"/>
        <v>10/16/2019 07:00:00 AM</v>
      </c>
      <c r="F6922" s="23" t="str">
        <f t="shared" si="222"/>
        <v>Oct</v>
      </c>
    </row>
    <row r="6923" spans="1:6" x14ac:dyDescent="0.4">
      <c r="A6923" s="19">
        <f>Électricité!N6936</f>
        <v>43754</v>
      </c>
      <c r="B6923" s="18">
        <f>Électricité!O6936</f>
        <v>0.33333333333333337</v>
      </c>
      <c r="C6923" s="17">
        <f>Électricité!P6936</f>
        <v>0</v>
      </c>
      <c r="D6923" s="17">
        <f>Électricité!S6936</f>
        <v>0</v>
      </c>
      <c r="E6923" s="24" t="str">
        <f t="shared" si="221"/>
        <v>10/16/2019 08:00:00 AM</v>
      </c>
      <c r="F6923" s="23" t="str">
        <f t="shared" si="222"/>
        <v>Oct</v>
      </c>
    </row>
    <row r="6924" spans="1:6" x14ac:dyDescent="0.4">
      <c r="A6924" s="19">
        <f>Électricité!N6937</f>
        <v>43754</v>
      </c>
      <c r="B6924" s="18">
        <f>Électricité!O6937</f>
        <v>0.375</v>
      </c>
      <c r="C6924" s="17">
        <f>Électricité!P6937</f>
        <v>0</v>
      </c>
      <c r="D6924" s="17">
        <f>Électricité!S6937</f>
        <v>0</v>
      </c>
      <c r="E6924" s="24" t="str">
        <f t="shared" si="221"/>
        <v>10/16/2019 09:00:00 AM</v>
      </c>
      <c r="F6924" s="23" t="str">
        <f t="shared" si="222"/>
        <v>Oct</v>
      </c>
    </row>
    <row r="6925" spans="1:6" x14ac:dyDescent="0.4">
      <c r="A6925" s="19">
        <f>Électricité!N6938</f>
        <v>43754</v>
      </c>
      <c r="B6925" s="18">
        <f>Électricité!O6938</f>
        <v>0.41666666666666669</v>
      </c>
      <c r="C6925" s="17">
        <f>Électricité!P6938</f>
        <v>0</v>
      </c>
      <c r="D6925" s="17">
        <f>Électricité!S6938</f>
        <v>0</v>
      </c>
      <c r="E6925" s="24" t="str">
        <f t="shared" si="221"/>
        <v>10/16/2019 10:00:00 AM</v>
      </c>
      <c r="F6925" s="23" t="str">
        <f t="shared" si="222"/>
        <v>Oct</v>
      </c>
    </row>
    <row r="6926" spans="1:6" x14ac:dyDescent="0.4">
      <c r="A6926" s="19">
        <f>Électricité!N6939</f>
        <v>43754</v>
      </c>
      <c r="B6926" s="18">
        <f>Électricité!O6939</f>
        <v>0.45833333333333337</v>
      </c>
      <c r="C6926" s="17">
        <f>Électricité!P6939</f>
        <v>0</v>
      </c>
      <c r="D6926" s="17">
        <f>Électricité!S6939</f>
        <v>0</v>
      </c>
      <c r="E6926" s="24" t="str">
        <f t="shared" si="221"/>
        <v>10/16/2019 11:00:00 AM</v>
      </c>
      <c r="F6926" s="23" t="str">
        <f t="shared" si="222"/>
        <v>Oct</v>
      </c>
    </row>
    <row r="6927" spans="1:6" x14ac:dyDescent="0.4">
      <c r="A6927" s="19">
        <f>Électricité!N6940</f>
        <v>43754</v>
      </c>
      <c r="B6927" s="18">
        <f>Électricité!O6940</f>
        <v>0.50000000000000011</v>
      </c>
      <c r="C6927" s="17">
        <f>Électricité!P6940</f>
        <v>0</v>
      </c>
      <c r="D6927" s="17">
        <f>Électricité!S6940</f>
        <v>0</v>
      </c>
      <c r="E6927" s="24" t="str">
        <f t="shared" si="221"/>
        <v>10/16/2019 12:00:00 PM</v>
      </c>
      <c r="F6927" s="23" t="str">
        <f t="shared" si="222"/>
        <v>Oct</v>
      </c>
    </row>
    <row r="6928" spans="1:6" x14ac:dyDescent="0.4">
      <c r="A6928" s="19">
        <f>Électricité!N6941</f>
        <v>43754</v>
      </c>
      <c r="B6928" s="18">
        <f>Électricité!O6941</f>
        <v>0.54166666666666674</v>
      </c>
      <c r="C6928" s="17">
        <f>Électricité!P6941</f>
        <v>0</v>
      </c>
      <c r="D6928" s="17">
        <f>Électricité!S6941</f>
        <v>0</v>
      </c>
      <c r="E6928" s="24" t="str">
        <f t="shared" si="221"/>
        <v>10/16/2019 01:00:00 PM</v>
      </c>
      <c r="F6928" s="23" t="str">
        <f t="shared" si="222"/>
        <v>Oct</v>
      </c>
    </row>
    <row r="6929" spans="1:6" x14ac:dyDescent="0.4">
      <c r="A6929" s="19">
        <f>Électricité!N6942</f>
        <v>43754</v>
      </c>
      <c r="B6929" s="18">
        <f>Électricité!O6942</f>
        <v>0.58333333333333337</v>
      </c>
      <c r="C6929" s="17">
        <f>Électricité!P6942</f>
        <v>0</v>
      </c>
      <c r="D6929" s="17">
        <f>Électricité!S6942</f>
        <v>0</v>
      </c>
      <c r="E6929" s="24" t="str">
        <f t="shared" si="221"/>
        <v>10/16/2019 02:00:00 PM</v>
      </c>
      <c r="F6929" s="23" t="str">
        <f t="shared" si="222"/>
        <v>Oct</v>
      </c>
    </row>
    <row r="6930" spans="1:6" x14ac:dyDescent="0.4">
      <c r="A6930" s="19">
        <f>Électricité!N6943</f>
        <v>43754</v>
      </c>
      <c r="B6930" s="18">
        <f>Électricité!O6943</f>
        <v>0.62500000000000011</v>
      </c>
      <c r="C6930" s="17">
        <f>Électricité!P6943</f>
        <v>0</v>
      </c>
      <c r="D6930" s="17">
        <f>Électricité!S6943</f>
        <v>0</v>
      </c>
      <c r="E6930" s="24" t="str">
        <f t="shared" si="221"/>
        <v>10/16/2019 03:00:00 PM</v>
      </c>
      <c r="F6930" s="23" t="str">
        <f t="shared" si="222"/>
        <v>Oct</v>
      </c>
    </row>
    <row r="6931" spans="1:6" x14ac:dyDescent="0.4">
      <c r="A6931" s="19">
        <f>Électricité!N6944</f>
        <v>43754</v>
      </c>
      <c r="B6931" s="18">
        <f>Électricité!O6944</f>
        <v>0.66666666666666674</v>
      </c>
      <c r="C6931" s="17">
        <f>Électricité!P6944</f>
        <v>0</v>
      </c>
      <c r="D6931" s="17">
        <f>Électricité!S6944</f>
        <v>0</v>
      </c>
      <c r="E6931" s="24" t="str">
        <f t="shared" si="221"/>
        <v>10/16/2019 04:00:00 PM</v>
      </c>
      <c r="F6931" s="23" t="str">
        <f t="shared" si="222"/>
        <v>Oct</v>
      </c>
    </row>
    <row r="6932" spans="1:6" x14ac:dyDescent="0.4">
      <c r="A6932" s="19">
        <f>Électricité!N6945</f>
        <v>43754</v>
      </c>
      <c r="B6932" s="18">
        <f>Électricité!O6945</f>
        <v>0.70833333333333337</v>
      </c>
      <c r="C6932" s="17">
        <f>Électricité!P6945</f>
        <v>0</v>
      </c>
      <c r="D6932" s="17">
        <f>Électricité!S6945</f>
        <v>0</v>
      </c>
      <c r="E6932" s="24" t="str">
        <f t="shared" si="221"/>
        <v>10/16/2019 05:00:00 PM</v>
      </c>
      <c r="F6932" s="23" t="str">
        <f t="shared" si="222"/>
        <v>Oct</v>
      </c>
    </row>
    <row r="6933" spans="1:6" x14ac:dyDescent="0.4">
      <c r="A6933" s="19">
        <f>Électricité!N6946</f>
        <v>43754</v>
      </c>
      <c r="B6933" s="18">
        <f>Électricité!O6946</f>
        <v>0.75000000000000011</v>
      </c>
      <c r="C6933" s="17">
        <f>Électricité!P6946</f>
        <v>0</v>
      </c>
      <c r="D6933" s="17">
        <f>Électricité!S6946</f>
        <v>0</v>
      </c>
      <c r="E6933" s="24" t="str">
        <f t="shared" si="221"/>
        <v>10/16/2019 06:00:00 PM</v>
      </c>
      <c r="F6933" s="23" t="str">
        <f t="shared" si="222"/>
        <v>Oct</v>
      </c>
    </row>
    <row r="6934" spans="1:6" x14ac:dyDescent="0.4">
      <c r="A6934" s="19">
        <f>Électricité!N6947</f>
        <v>43754</v>
      </c>
      <c r="B6934" s="18">
        <f>Électricité!O6947</f>
        <v>0.79166666666666674</v>
      </c>
      <c r="C6934" s="17">
        <f>Électricité!P6947</f>
        <v>0</v>
      </c>
      <c r="D6934" s="17">
        <f>Électricité!S6947</f>
        <v>0</v>
      </c>
      <c r="E6934" s="24" t="str">
        <f t="shared" si="221"/>
        <v>10/16/2019 07:00:00 PM</v>
      </c>
      <c r="F6934" s="23" t="str">
        <f t="shared" si="222"/>
        <v>Oct</v>
      </c>
    </row>
    <row r="6935" spans="1:6" x14ac:dyDescent="0.4">
      <c r="A6935" s="19">
        <f>Électricité!N6948</f>
        <v>43754</v>
      </c>
      <c r="B6935" s="18">
        <f>Électricité!O6948</f>
        <v>0.83333333333333337</v>
      </c>
      <c r="C6935" s="17">
        <f>Électricité!P6948</f>
        <v>0</v>
      </c>
      <c r="D6935" s="17">
        <f>Électricité!S6948</f>
        <v>0</v>
      </c>
      <c r="E6935" s="24" t="str">
        <f t="shared" si="221"/>
        <v>10/16/2019 08:00:00 PM</v>
      </c>
      <c r="F6935" s="23" t="str">
        <f t="shared" si="222"/>
        <v>Oct</v>
      </c>
    </row>
    <row r="6936" spans="1:6" x14ac:dyDescent="0.4">
      <c r="A6936" s="19">
        <f>Électricité!N6949</f>
        <v>43754</v>
      </c>
      <c r="B6936" s="18">
        <f>Électricité!O6949</f>
        <v>0.87500000000000011</v>
      </c>
      <c r="C6936" s="17">
        <f>Électricité!P6949</f>
        <v>0</v>
      </c>
      <c r="D6936" s="17">
        <f>Électricité!S6949</f>
        <v>0</v>
      </c>
      <c r="E6936" s="24" t="str">
        <f t="shared" si="221"/>
        <v>10/16/2019 09:00:00 PM</v>
      </c>
      <c r="F6936" s="23" t="str">
        <f t="shared" si="222"/>
        <v>Oct</v>
      </c>
    </row>
    <row r="6937" spans="1:6" x14ac:dyDescent="0.4">
      <c r="A6937" s="19">
        <f>Électricité!N6950</f>
        <v>43754</v>
      </c>
      <c r="B6937" s="18">
        <f>Électricité!O6950</f>
        <v>0.91666666666666674</v>
      </c>
      <c r="C6937" s="17">
        <f>Électricité!P6950</f>
        <v>0</v>
      </c>
      <c r="D6937" s="17">
        <f>Électricité!S6950</f>
        <v>0</v>
      </c>
      <c r="E6937" s="24" t="str">
        <f t="shared" si="221"/>
        <v>10/16/2019 10:00:00 PM</v>
      </c>
      <c r="F6937" s="23" t="str">
        <f t="shared" si="222"/>
        <v>Oct</v>
      </c>
    </row>
    <row r="6938" spans="1:6" x14ac:dyDescent="0.4">
      <c r="A6938" s="19">
        <f>Électricité!N6951</f>
        <v>43754</v>
      </c>
      <c r="B6938" s="18">
        <f>Électricité!O6951</f>
        <v>0.95833333333333337</v>
      </c>
      <c r="C6938" s="17">
        <f>Électricité!P6951</f>
        <v>0</v>
      </c>
      <c r="D6938" s="17">
        <f>Électricité!S6951</f>
        <v>0</v>
      </c>
      <c r="E6938" s="24" t="str">
        <f t="shared" si="221"/>
        <v>10/16/2019 11:00:00 PM</v>
      </c>
      <c r="F6938" s="23" t="str">
        <f t="shared" si="222"/>
        <v>Oct</v>
      </c>
    </row>
    <row r="6939" spans="1:6" x14ac:dyDescent="0.4">
      <c r="A6939" s="19">
        <f>Électricité!N6952</f>
        <v>43755</v>
      </c>
      <c r="B6939" s="18">
        <f>Électricité!O6952</f>
        <v>3.1225022567582528E-17</v>
      </c>
      <c r="C6939" s="17">
        <f>Électricité!P6952</f>
        <v>0</v>
      </c>
      <c r="D6939" s="17">
        <f>Électricité!S6952</f>
        <v>0</v>
      </c>
      <c r="E6939" s="24" t="str">
        <f t="shared" si="221"/>
        <v>10/17/2019 12:00:00 AM</v>
      </c>
      <c r="F6939" s="23" t="str">
        <f t="shared" si="222"/>
        <v>Oct</v>
      </c>
    </row>
    <row r="6940" spans="1:6" x14ac:dyDescent="0.4">
      <c r="A6940" s="19">
        <f>Électricité!N6953</f>
        <v>43755</v>
      </c>
      <c r="B6940" s="18">
        <f>Électricité!O6953</f>
        <v>4.1666666666666699E-2</v>
      </c>
      <c r="C6940" s="17">
        <f>Électricité!P6953</f>
        <v>0</v>
      </c>
      <c r="D6940" s="17">
        <f>Électricité!S6953</f>
        <v>0</v>
      </c>
      <c r="E6940" s="24" t="str">
        <f t="shared" si="221"/>
        <v>10/17/2019 01:00:00 AM</v>
      </c>
      <c r="F6940" s="23" t="str">
        <f t="shared" si="222"/>
        <v>Oct</v>
      </c>
    </row>
    <row r="6941" spans="1:6" x14ac:dyDescent="0.4">
      <c r="A6941" s="19">
        <f>Électricité!N6954</f>
        <v>43755</v>
      </c>
      <c r="B6941" s="18">
        <f>Électricité!O6954</f>
        <v>8.333333333333337E-2</v>
      </c>
      <c r="C6941" s="17">
        <f>Électricité!P6954</f>
        <v>0</v>
      </c>
      <c r="D6941" s="17">
        <f>Électricité!S6954</f>
        <v>0</v>
      </c>
      <c r="E6941" s="24" t="str">
        <f t="shared" si="221"/>
        <v>10/17/2019 02:00:00 AM</v>
      </c>
      <c r="F6941" s="23" t="str">
        <f t="shared" si="222"/>
        <v>Oct</v>
      </c>
    </row>
    <row r="6942" spans="1:6" x14ac:dyDescent="0.4">
      <c r="A6942" s="19">
        <f>Électricité!N6955</f>
        <v>43755</v>
      </c>
      <c r="B6942" s="18">
        <f>Électricité!O6955</f>
        <v>0.12500000000000006</v>
      </c>
      <c r="C6942" s="17">
        <f>Électricité!P6955</f>
        <v>0</v>
      </c>
      <c r="D6942" s="17">
        <f>Électricité!S6955</f>
        <v>0</v>
      </c>
      <c r="E6942" s="24" t="str">
        <f t="shared" si="221"/>
        <v>10/17/2019 03:00:00 AM</v>
      </c>
      <c r="F6942" s="23" t="str">
        <f t="shared" si="222"/>
        <v>Oct</v>
      </c>
    </row>
    <row r="6943" spans="1:6" x14ac:dyDescent="0.4">
      <c r="A6943" s="19">
        <f>Électricité!N6956</f>
        <v>43755</v>
      </c>
      <c r="B6943" s="18">
        <f>Électricité!O6956</f>
        <v>0.16666666666666669</v>
      </c>
      <c r="C6943" s="17">
        <f>Électricité!P6956</f>
        <v>0</v>
      </c>
      <c r="D6943" s="17">
        <f>Électricité!S6956</f>
        <v>0</v>
      </c>
      <c r="E6943" s="24" t="str">
        <f t="shared" si="221"/>
        <v>10/17/2019 04:00:00 AM</v>
      </c>
      <c r="F6943" s="23" t="str">
        <f t="shared" si="222"/>
        <v>Oct</v>
      </c>
    </row>
    <row r="6944" spans="1:6" x14ac:dyDescent="0.4">
      <c r="A6944" s="19">
        <f>Électricité!N6957</f>
        <v>43755</v>
      </c>
      <c r="B6944" s="18">
        <f>Électricité!O6957</f>
        <v>0.20833333333333337</v>
      </c>
      <c r="C6944" s="17">
        <f>Électricité!P6957</f>
        <v>0</v>
      </c>
      <c r="D6944" s="17">
        <f>Électricité!S6957</f>
        <v>0</v>
      </c>
      <c r="E6944" s="24" t="str">
        <f t="shared" si="221"/>
        <v>10/17/2019 05:00:00 AM</v>
      </c>
      <c r="F6944" s="23" t="str">
        <f t="shared" si="222"/>
        <v>Oct</v>
      </c>
    </row>
    <row r="6945" spans="1:6" x14ac:dyDescent="0.4">
      <c r="A6945" s="19">
        <f>Électricité!N6958</f>
        <v>43755</v>
      </c>
      <c r="B6945" s="18">
        <f>Électricité!O6958</f>
        <v>0.25</v>
      </c>
      <c r="C6945" s="17">
        <f>Électricité!P6958</f>
        <v>0</v>
      </c>
      <c r="D6945" s="17">
        <f>Électricité!S6958</f>
        <v>0</v>
      </c>
      <c r="E6945" s="24" t="str">
        <f t="shared" si="221"/>
        <v>10/17/2019 06:00:00 AM</v>
      </c>
      <c r="F6945" s="23" t="str">
        <f t="shared" si="222"/>
        <v>Oct</v>
      </c>
    </row>
    <row r="6946" spans="1:6" x14ac:dyDescent="0.4">
      <c r="A6946" s="19">
        <f>Électricité!N6959</f>
        <v>43755</v>
      </c>
      <c r="B6946" s="18">
        <f>Électricité!O6959</f>
        <v>0.29166666666666669</v>
      </c>
      <c r="C6946" s="17">
        <f>Électricité!P6959</f>
        <v>0</v>
      </c>
      <c r="D6946" s="17">
        <f>Électricité!S6959</f>
        <v>0</v>
      </c>
      <c r="E6946" s="24" t="str">
        <f t="shared" si="221"/>
        <v>10/17/2019 07:00:00 AM</v>
      </c>
      <c r="F6946" s="23" t="str">
        <f t="shared" si="222"/>
        <v>Oct</v>
      </c>
    </row>
    <row r="6947" spans="1:6" x14ac:dyDescent="0.4">
      <c r="A6947" s="19">
        <f>Électricité!N6960</f>
        <v>43755</v>
      </c>
      <c r="B6947" s="18">
        <f>Électricité!O6960</f>
        <v>0.33333333333333337</v>
      </c>
      <c r="C6947" s="17">
        <f>Électricité!P6960</f>
        <v>0</v>
      </c>
      <c r="D6947" s="17">
        <f>Électricité!S6960</f>
        <v>0</v>
      </c>
      <c r="E6947" s="24" t="str">
        <f t="shared" si="221"/>
        <v>10/17/2019 08:00:00 AM</v>
      </c>
      <c r="F6947" s="23" t="str">
        <f t="shared" si="222"/>
        <v>Oct</v>
      </c>
    </row>
    <row r="6948" spans="1:6" x14ac:dyDescent="0.4">
      <c r="A6948" s="19">
        <f>Électricité!N6961</f>
        <v>43755</v>
      </c>
      <c r="B6948" s="18">
        <f>Électricité!O6961</f>
        <v>0.375</v>
      </c>
      <c r="C6948" s="17">
        <f>Électricité!P6961</f>
        <v>0</v>
      </c>
      <c r="D6948" s="17">
        <f>Électricité!S6961</f>
        <v>0</v>
      </c>
      <c r="E6948" s="24" t="str">
        <f t="shared" si="221"/>
        <v>10/17/2019 09:00:00 AM</v>
      </c>
      <c r="F6948" s="23" t="str">
        <f t="shared" si="222"/>
        <v>Oct</v>
      </c>
    </row>
    <row r="6949" spans="1:6" x14ac:dyDescent="0.4">
      <c r="A6949" s="19">
        <f>Électricité!N6962</f>
        <v>43755</v>
      </c>
      <c r="B6949" s="18">
        <f>Électricité!O6962</f>
        <v>0.41666666666666669</v>
      </c>
      <c r="C6949" s="17">
        <f>Électricité!P6962</f>
        <v>0</v>
      </c>
      <c r="D6949" s="17">
        <f>Électricité!S6962</f>
        <v>0</v>
      </c>
      <c r="E6949" s="24" t="str">
        <f t="shared" si="221"/>
        <v>10/17/2019 10:00:00 AM</v>
      </c>
      <c r="F6949" s="23" t="str">
        <f t="shared" si="222"/>
        <v>Oct</v>
      </c>
    </row>
    <row r="6950" spans="1:6" x14ac:dyDescent="0.4">
      <c r="A6950" s="19">
        <f>Électricité!N6963</f>
        <v>43755</v>
      </c>
      <c r="B6950" s="18">
        <f>Électricité!O6963</f>
        <v>0.45833333333333337</v>
      </c>
      <c r="C6950" s="17">
        <f>Électricité!P6963</f>
        <v>0</v>
      </c>
      <c r="D6950" s="17">
        <f>Électricité!S6963</f>
        <v>0</v>
      </c>
      <c r="E6950" s="24" t="str">
        <f t="shared" si="221"/>
        <v>10/17/2019 11:00:00 AM</v>
      </c>
      <c r="F6950" s="23" t="str">
        <f t="shared" si="222"/>
        <v>Oct</v>
      </c>
    </row>
    <row r="6951" spans="1:6" x14ac:dyDescent="0.4">
      <c r="A6951" s="19">
        <f>Électricité!N6964</f>
        <v>43755</v>
      </c>
      <c r="B6951" s="18">
        <f>Électricité!O6964</f>
        <v>0.50000000000000011</v>
      </c>
      <c r="C6951" s="17">
        <f>Électricité!P6964</f>
        <v>0</v>
      </c>
      <c r="D6951" s="17">
        <f>Électricité!S6964</f>
        <v>0</v>
      </c>
      <c r="E6951" s="24" t="str">
        <f t="shared" si="221"/>
        <v>10/17/2019 12:00:00 PM</v>
      </c>
      <c r="F6951" s="23" t="str">
        <f t="shared" si="222"/>
        <v>Oct</v>
      </c>
    </row>
    <row r="6952" spans="1:6" x14ac:dyDescent="0.4">
      <c r="A6952" s="19">
        <f>Électricité!N6965</f>
        <v>43755</v>
      </c>
      <c r="B6952" s="18">
        <f>Électricité!O6965</f>
        <v>0.54166666666666674</v>
      </c>
      <c r="C6952" s="17">
        <f>Électricité!P6965</f>
        <v>0</v>
      </c>
      <c r="D6952" s="17">
        <f>Électricité!S6965</f>
        <v>0</v>
      </c>
      <c r="E6952" s="24" t="str">
        <f t="shared" si="221"/>
        <v>10/17/2019 01:00:00 PM</v>
      </c>
      <c r="F6952" s="23" t="str">
        <f t="shared" si="222"/>
        <v>Oct</v>
      </c>
    </row>
    <row r="6953" spans="1:6" x14ac:dyDescent="0.4">
      <c r="A6953" s="19">
        <f>Électricité!N6966</f>
        <v>43755</v>
      </c>
      <c r="B6953" s="18">
        <f>Électricité!O6966</f>
        <v>0.58333333333333337</v>
      </c>
      <c r="C6953" s="17">
        <f>Électricité!P6966</f>
        <v>0</v>
      </c>
      <c r="D6953" s="17">
        <f>Électricité!S6966</f>
        <v>0</v>
      </c>
      <c r="E6953" s="24" t="str">
        <f t="shared" si="221"/>
        <v>10/17/2019 02:00:00 PM</v>
      </c>
      <c r="F6953" s="23" t="str">
        <f t="shared" si="222"/>
        <v>Oct</v>
      </c>
    </row>
    <row r="6954" spans="1:6" x14ac:dyDescent="0.4">
      <c r="A6954" s="19">
        <f>Électricité!N6967</f>
        <v>43755</v>
      </c>
      <c r="B6954" s="18">
        <f>Électricité!O6967</f>
        <v>0.62500000000000011</v>
      </c>
      <c r="C6954" s="17">
        <f>Électricité!P6967</f>
        <v>0</v>
      </c>
      <c r="D6954" s="17">
        <f>Électricité!S6967</f>
        <v>0</v>
      </c>
      <c r="E6954" s="24" t="str">
        <f t="shared" si="221"/>
        <v>10/17/2019 03:00:00 PM</v>
      </c>
      <c r="F6954" s="23" t="str">
        <f t="shared" si="222"/>
        <v>Oct</v>
      </c>
    </row>
    <row r="6955" spans="1:6" x14ac:dyDescent="0.4">
      <c r="A6955" s="19">
        <f>Électricité!N6968</f>
        <v>43755</v>
      </c>
      <c r="B6955" s="18">
        <f>Électricité!O6968</f>
        <v>0.66666666666666674</v>
      </c>
      <c r="C6955" s="17">
        <f>Électricité!P6968</f>
        <v>0</v>
      </c>
      <c r="D6955" s="17">
        <f>Électricité!S6968</f>
        <v>0</v>
      </c>
      <c r="E6955" s="24" t="str">
        <f t="shared" si="221"/>
        <v>10/17/2019 04:00:00 PM</v>
      </c>
      <c r="F6955" s="23" t="str">
        <f t="shared" si="222"/>
        <v>Oct</v>
      </c>
    </row>
    <row r="6956" spans="1:6" x14ac:dyDescent="0.4">
      <c r="A6956" s="19">
        <f>Électricité!N6969</f>
        <v>43755</v>
      </c>
      <c r="B6956" s="18">
        <f>Électricité!O6969</f>
        <v>0.70833333333333337</v>
      </c>
      <c r="C6956" s="17">
        <f>Électricité!P6969</f>
        <v>0</v>
      </c>
      <c r="D6956" s="17">
        <f>Électricité!S6969</f>
        <v>0</v>
      </c>
      <c r="E6956" s="24" t="str">
        <f t="shared" ref="E6956:E7019" si="223">CONCATENATE(TEXT(A6956,"mm/dd/yyyy")," ",TEXT(B6956,"hh:mm:ss AM/PM"))</f>
        <v>10/17/2019 05:00:00 PM</v>
      </c>
      <c r="F6956" s="23" t="str">
        <f t="shared" si="222"/>
        <v>Oct</v>
      </c>
    </row>
    <row r="6957" spans="1:6" x14ac:dyDescent="0.4">
      <c r="A6957" s="19">
        <f>Électricité!N6970</f>
        <v>43755</v>
      </c>
      <c r="B6957" s="18">
        <f>Électricité!O6970</f>
        <v>0.75000000000000011</v>
      </c>
      <c r="C6957" s="17">
        <f>Électricité!P6970</f>
        <v>0</v>
      </c>
      <c r="D6957" s="17">
        <f>Électricité!S6970</f>
        <v>0</v>
      </c>
      <c r="E6957" s="24" t="str">
        <f t="shared" si="223"/>
        <v>10/17/2019 06:00:00 PM</v>
      </c>
      <c r="F6957" s="23" t="str">
        <f t="shared" si="222"/>
        <v>Oct</v>
      </c>
    </row>
    <row r="6958" spans="1:6" x14ac:dyDescent="0.4">
      <c r="A6958" s="19">
        <f>Électricité!N6971</f>
        <v>43755</v>
      </c>
      <c r="B6958" s="18">
        <f>Électricité!O6971</f>
        <v>0.79166666666666674</v>
      </c>
      <c r="C6958" s="17">
        <f>Électricité!P6971</f>
        <v>0</v>
      </c>
      <c r="D6958" s="17">
        <f>Électricité!S6971</f>
        <v>0</v>
      </c>
      <c r="E6958" s="24" t="str">
        <f t="shared" si="223"/>
        <v>10/17/2019 07:00:00 PM</v>
      </c>
      <c r="F6958" s="23" t="str">
        <f t="shared" si="222"/>
        <v>Oct</v>
      </c>
    </row>
    <row r="6959" spans="1:6" x14ac:dyDescent="0.4">
      <c r="A6959" s="19">
        <f>Électricité!N6972</f>
        <v>43755</v>
      </c>
      <c r="B6959" s="18">
        <f>Électricité!O6972</f>
        <v>0.83333333333333337</v>
      </c>
      <c r="C6959" s="17">
        <f>Électricité!P6972</f>
        <v>0</v>
      </c>
      <c r="D6959" s="17">
        <f>Électricité!S6972</f>
        <v>0</v>
      </c>
      <c r="E6959" s="24" t="str">
        <f t="shared" si="223"/>
        <v>10/17/2019 08:00:00 PM</v>
      </c>
      <c r="F6959" s="23" t="str">
        <f t="shared" si="222"/>
        <v>Oct</v>
      </c>
    </row>
    <row r="6960" spans="1:6" x14ac:dyDescent="0.4">
      <c r="A6960" s="19">
        <f>Électricité!N6973</f>
        <v>43755</v>
      </c>
      <c r="B6960" s="18">
        <f>Électricité!O6973</f>
        <v>0.87500000000000011</v>
      </c>
      <c r="C6960" s="17">
        <f>Électricité!P6973</f>
        <v>0</v>
      </c>
      <c r="D6960" s="17">
        <f>Électricité!S6973</f>
        <v>0</v>
      </c>
      <c r="E6960" s="24" t="str">
        <f t="shared" si="223"/>
        <v>10/17/2019 09:00:00 PM</v>
      </c>
      <c r="F6960" s="23" t="str">
        <f t="shared" si="222"/>
        <v>Oct</v>
      </c>
    </row>
    <row r="6961" spans="1:6" x14ac:dyDescent="0.4">
      <c r="A6961" s="19">
        <f>Électricité!N6974</f>
        <v>43755</v>
      </c>
      <c r="B6961" s="18">
        <f>Électricité!O6974</f>
        <v>0.91666666666666674</v>
      </c>
      <c r="C6961" s="17">
        <f>Électricité!P6974</f>
        <v>0</v>
      </c>
      <c r="D6961" s="17">
        <f>Électricité!S6974</f>
        <v>0</v>
      </c>
      <c r="E6961" s="24" t="str">
        <f t="shared" si="223"/>
        <v>10/17/2019 10:00:00 PM</v>
      </c>
      <c r="F6961" s="23" t="str">
        <f t="shared" si="222"/>
        <v>Oct</v>
      </c>
    </row>
    <row r="6962" spans="1:6" x14ac:dyDescent="0.4">
      <c r="A6962" s="19">
        <f>Électricité!N6975</f>
        <v>43755</v>
      </c>
      <c r="B6962" s="18">
        <f>Électricité!O6975</f>
        <v>0.95833333333333337</v>
      </c>
      <c r="C6962" s="17">
        <f>Électricité!P6975</f>
        <v>0</v>
      </c>
      <c r="D6962" s="17">
        <f>Électricité!S6975</f>
        <v>0</v>
      </c>
      <c r="E6962" s="24" t="str">
        <f t="shared" si="223"/>
        <v>10/17/2019 11:00:00 PM</v>
      </c>
      <c r="F6962" s="23" t="str">
        <f t="shared" si="222"/>
        <v>Oct</v>
      </c>
    </row>
    <row r="6963" spans="1:6" x14ac:dyDescent="0.4">
      <c r="A6963" s="19">
        <f>Électricité!N6976</f>
        <v>43756</v>
      </c>
      <c r="B6963" s="18">
        <f>Électricité!O6976</f>
        <v>3.1225022567582528E-17</v>
      </c>
      <c r="C6963" s="17">
        <f>Électricité!P6976</f>
        <v>0</v>
      </c>
      <c r="D6963" s="17">
        <f>Électricité!S6976</f>
        <v>0</v>
      </c>
      <c r="E6963" s="24" t="str">
        <f t="shared" si="223"/>
        <v>10/18/2019 12:00:00 AM</v>
      </c>
      <c r="F6963" s="23" t="str">
        <f t="shared" si="222"/>
        <v>Oct</v>
      </c>
    </row>
    <row r="6964" spans="1:6" x14ac:dyDescent="0.4">
      <c r="A6964" s="19">
        <f>Électricité!N6977</f>
        <v>43756</v>
      </c>
      <c r="B6964" s="18">
        <f>Électricité!O6977</f>
        <v>4.1666666666666699E-2</v>
      </c>
      <c r="C6964" s="17">
        <f>Électricité!P6977</f>
        <v>0</v>
      </c>
      <c r="D6964" s="17">
        <f>Électricité!S6977</f>
        <v>0</v>
      </c>
      <c r="E6964" s="24" t="str">
        <f t="shared" si="223"/>
        <v>10/18/2019 01:00:00 AM</v>
      </c>
      <c r="F6964" s="23" t="str">
        <f t="shared" si="222"/>
        <v>Oct</v>
      </c>
    </row>
    <row r="6965" spans="1:6" x14ac:dyDescent="0.4">
      <c r="A6965" s="19">
        <f>Électricité!N6978</f>
        <v>43756</v>
      </c>
      <c r="B6965" s="18">
        <f>Électricité!O6978</f>
        <v>8.333333333333337E-2</v>
      </c>
      <c r="C6965" s="17">
        <f>Électricité!P6978</f>
        <v>0</v>
      </c>
      <c r="D6965" s="17">
        <f>Électricité!S6978</f>
        <v>0</v>
      </c>
      <c r="E6965" s="24" t="str">
        <f t="shared" si="223"/>
        <v>10/18/2019 02:00:00 AM</v>
      </c>
      <c r="F6965" s="23" t="str">
        <f t="shared" si="222"/>
        <v>Oct</v>
      </c>
    </row>
    <row r="6966" spans="1:6" x14ac:dyDescent="0.4">
      <c r="A6966" s="19">
        <f>Électricité!N6979</f>
        <v>43756</v>
      </c>
      <c r="B6966" s="18">
        <f>Électricité!O6979</f>
        <v>0.12500000000000006</v>
      </c>
      <c r="C6966" s="17">
        <f>Électricité!P6979</f>
        <v>0</v>
      </c>
      <c r="D6966" s="17">
        <f>Électricité!S6979</f>
        <v>0</v>
      </c>
      <c r="E6966" s="24" t="str">
        <f t="shared" si="223"/>
        <v>10/18/2019 03:00:00 AM</v>
      </c>
      <c r="F6966" s="23" t="str">
        <f t="shared" si="222"/>
        <v>Oct</v>
      </c>
    </row>
    <row r="6967" spans="1:6" x14ac:dyDescent="0.4">
      <c r="A6967" s="19">
        <f>Électricité!N6980</f>
        <v>43756</v>
      </c>
      <c r="B6967" s="18">
        <f>Électricité!O6980</f>
        <v>0.16666666666666669</v>
      </c>
      <c r="C6967" s="17">
        <f>Électricité!P6980</f>
        <v>0</v>
      </c>
      <c r="D6967" s="17">
        <f>Électricité!S6980</f>
        <v>0</v>
      </c>
      <c r="E6967" s="24" t="str">
        <f t="shared" si="223"/>
        <v>10/18/2019 04:00:00 AM</v>
      </c>
      <c r="F6967" s="23" t="str">
        <f t="shared" si="222"/>
        <v>Oct</v>
      </c>
    </row>
    <row r="6968" spans="1:6" x14ac:dyDescent="0.4">
      <c r="A6968" s="19">
        <f>Électricité!N6981</f>
        <v>43756</v>
      </c>
      <c r="B6968" s="18">
        <f>Électricité!O6981</f>
        <v>0.20833333333333337</v>
      </c>
      <c r="C6968" s="17">
        <f>Électricité!P6981</f>
        <v>0</v>
      </c>
      <c r="D6968" s="17">
        <f>Électricité!S6981</f>
        <v>0</v>
      </c>
      <c r="E6968" s="24" t="str">
        <f t="shared" si="223"/>
        <v>10/18/2019 05:00:00 AM</v>
      </c>
      <c r="F6968" s="23" t="str">
        <f t="shared" si="222"/>
        <v>Oct</v>
      </c>
    </row>
    <row r="6969" spans="1:6" x14ac:dyDescent="0.4">
      <c r="A6969" s="19">
        <f>Électricité!N6982</f>
        <v>43756</v>
      </c>
      <c r="B6969" s="18">
        <f>Électricité!O6982</f>
        <v>0.25</v>
      </c>
      <c r="C6969" s="17">
        <f>Électricité!P6982</f>
        <v>0</v>
      </c>
      <c r="D6969" s="17">
        <f>Électricité!S6982</f>
        <v>0</v>
      </c>
      <c r="E6969" s="24" t="str">
        <f t="shared" si="223"/>
        <v>10/18/2019 06:00:00 AM</v>
      </c>
      <c r="F6969" s="23" t="str">
        <f t="shared" si="222"/>
        <v>Oct</v>
      </c>
    </row>
    <row r="6970" spans="1:6" x14ac:dyDescent="0.4">
      <c r="A6970" s="19">
        <f>Électricité!N6983</f>
        <v>43756</v>
      </c>
      <c r="B6970" s="18">
        <f>Électricité!O6983</f>
        <v>0.29166666666666669</v>
      </c>
      <c r="C6970" s="17">
        <f>Électricité!P6983</f>
        <v>0</v>
      </c>
      <c r="D6970" s="17">
        <f>Électricité!S6983</f>
        <v>0</v>
      </c>
      <c r="E6970" s="24" t="str">
        <f t="shared" si="223"/>
        <v>10/18/2019 07:00:00 AM</v>
      </c>
      <c r="F6970" s="23" t="str">
        <f t="shared" si="222"/>
        <v>Oct</v>
      </c>
    </row>
    <row r="6971" spans="1:6" x14ac:dyDescent="0.4">
      <c r="A6971" s="19">
        <f>Électricité!N6984</f>
        <v>43756</v>
      </c>
      <c r="B6971" s="18">
        <f>Électricité!O6984</f>
        <v>0.33333333333333337</v>
      </c>
      <c r="C6971" s="17">
        <f>Électricité!P6984</f>
        <v>0</v>
      </c>
      <c r="D6971" s="17">
        <f>Électricité!S6984</f>
        <v>0</v>
      </c>
      <c r="E6971" s="24" t="str">
        <f t="shared" si="223"/>
        <v>10/18/2019 08:00:00 AM</v>
      </c>
      <c r="F6971" s="23" t="str">
        <f t="shared" si="222"/>
        <v>Oct</v>
      </c>
    </row>
    <row r="6972" spans="1:6" x14ac:dyDescent="0.4">
      <c r="A6972" s="19">
        <f>Électricité!N6985</f>
        <v>43756</v>
      </c>
      <c r="B6972" s="18">
        <f>Électricité!O6985</f>
        <v>0.375</v>
      </c>
      <c r="C6972" s="17">
        <f>Électricité!P6985</f>
        <v>0</v>
      </c>
      <c r="D6972" s="17">
        <f>Électricité!S6985</f>
        <v>0</v>
      </c>
      <c r="E6972" s="24" t="str">
        <f t="shared" si="223"/>
        <v>10/18/2019 09:00:00 AM</v>
      </c>
      <c r="F6972" s="23" t="str">
        <f t="shared" si="222"/>
        <v>Oct</v>
      </c>
    </row>
    <row r="6973" spans="1:6" x14ac:dyDescent="0.4">
      <c r="A6973" s="19">
        <f>Électricité!N6986</f>
        <v>43756</v>
      </c>
      <c r="B6973" s="18">
        <f>Électricité!O6986</f>
        <v>0.41666666666666669</v>
      </c>
      <c r="C6973" s="17">
        <f>Électricité!P6986</f>
        <v>0</v>
      </c>
      <c r="D6973" s="17">
        <f>Électricité!S6986</f>
        <v>0</v>
      </c>
      <c r="E6973" s="24" t="str">
        <f t="shared" si="223"/>
        <v>10/18/2019 10:00:00 AM</v>
      </c>
      <c r="F6973" s="23" t="str">
        <f t="shared" si="222"/>
        <v>Oct</v>
      </c>
    </row>
    <row r="6974" spans="1:6" x14ac:dyDescent="0.4">
      <c r="A6974" s="19">
        <f>Électricité!N6987</f>
        <v>43756</v>
      </c>
      <c r="B6974" s="18">
        <f>Électricité!O6987</f>
        <v>0.45833333333333337</v>
      </c>
      <c r="C6974" s="17">
        <f>Électricité!P6987</f>
        <v>0</v>
      </c>
      <c r="D6974" s="17">
        <f>Électricité!S6987</f>
        <v>0</v>
      </c>
      <c r="E6974" s="24" t="str">
        <f t="shared" si="223"/>
        <v>10/18/2019 11:00:00 AM</v>
      </c>
      <c r="F6974" s="23" t="str">
        <f t="shared" si="222"/>
        <v>Oct</v>
      </c>
    </row>
    <row r="6975" spans="1:6" x14ac:dyDescent="0.4">
      <c r="A6975" s="19">
        <f>Électricité!N6988</f>
        <v>43756</v>
      </c>
      <c r="B6975" s="18">
        <f>Électricité!O6988</f>
        <v>0.50000000000000011</v>
      </c>
      <c r="C6975" s="17">
        <f>Électricité!P6988</f>
        <v>0</v>
      </c>
      <c r="D6975" s="17">
        <f>Électricité!S6988</f>
        <v>0</v>
      </c>
      <c r="E6975" s="24" t="str">
        <f t="shared" si="223"/>
        <v>10/18/2019 12:00:00 PM</v>
      </c>
      <c r="F6975" s="23" t="str">
        <f t="shared" si="222"/>
        <v>Oct</v>
      </c>
    </row>
    <row r="6976" spans="1:6" x14ac:dyDescent="0.4">
      <c r="A6976" s="19">
        <f>Électricité!N6989</f>
        <v>43756</v>
      </c>
      <c r="B6976" s="18">
        <f>Électricité!O6989</f>
        <v>0.54166666666666674</v>
      </c>
      <c r="C6976" s="17">
        <f>Électricité!P6989</f>
        <v>0</v>
      </c>
      <c r="D6976" s="17">
        <f>Électricité!S6989</f>
        <v>0</v>
      </c>
      <c r="E6976" s="24" t="str">
        <f t="shared" si="223"/>
        <v>10/18/2019 01:00:00 PM</v>
      </c>
      <c r="F6976" s="23" t="str">
        <f t="shared" si="222"/>
        <v>Oct</v>
      </c>
    </row>
    <row r="6977" spans="1:6" x14ac:dyDescent="0.4">
      <c r="A6977" s="19">
        <f>Électricité!N6990</f>
        <v>43756</v>
      </c>
      <c r="B6977" s="18">
        <f>Électricité!O6990</f>
        <v>0.58333333333333337</v>
      </c>
      <c r="C6977" s="17">
        <f>Électricité!P6990</f>
        <v>0</v>
      </c>
      <c r="D6977" s="17">
        <f>Électricité!S6990</f>
        <v>0</v>
      </c>
      <c r="E6977" s="24" t="str">
        <f t="shared" si="223"/>
        <v>10/18/2019 02:00:00 PM</v>
      </c>
      <c r="F6977" s="23" t="str">
        <f t="shared" si="222"/>
        <v>Oct</v>
      </c>
    </row>
    <row r="6978" spans="1:6" x14ac:dyDescent="0.4">
      <c r="A6978" s="19">
        <f>Électricité!N6991</f>
        <v>43756</v>
      </c>
      <c r="B6978" s="18">
        <f>Électricité!O6991</f>
        <v>0.62500000000000011</v>
      </c>
      <c r="C6978" s="17">
        <f>Électricité!P6991</f>
        <v>0</v>
      </c>
      <c r="D6978" s="17">
        <f>Électricité!S6991</f>
        <v>0</v>
      </c>
      <c r="E6978" s="24" t="str">
        <f t="shared" si="223"/>
        <v>10/18/2019 03:00:00 PM</v>
      </c>
      <c r="F6978" s="23" t="str">
        <f t="shared" si="222"/>
        <v>Oct</v>
      </c>
    </row>
    <row r="6979" spans="1:6" x14ac:dyDescent="0.4">
      <c r="A6979" s="19">
        <f>Électricité!N6992</f>
        <v>43756</v>
      </c>
      <c r="B6979" s="18">
        <f>Électricité!O6992</f>
        <v>0.66666666666666674</v>
      </c>
      <c r="C6979" s="17">
        <f>Électricité!P6992</f>
        <v>0</v>
      </c>
      <c r="D6979" s="17">
        <f>Électricité!S6992</f>
        <v>0</v>
      </c>
      <c r="E6979" s="24" t="str">
        <f t="shared" si="223"/>
        <v>10/18/2019 04:00:00 PM</v>
      </c>
      <c r="F6979" s="23" t="str">
        <f t="shared" ref="F6979:F7042" si="224">TEXT(A6979,"mmm")</f>
        <v>Oct</v>
      </c>
    </row>
    <row r="6980" spans="1:6" x14ac:dyDescent="0.4">
      <c r="A6980" s="19">
        <f>Électricité!N6993</f>
        <v>43756</v>
      </c>
      <c r="B6980" s="18">
        <f>Électricité!O6993</f>
        <v>0.70833333333333337</v>
      </c>
      <c r="C6980" s="17">
        <f>Électricité!P6993</f>
        <v>0</v>
      </c>
      <c r="D6980" s="17">
        <f>Électricité!S6993</f>
        <v>0</v>
      </c>
      <c r="E6980" s="24" t="str">
        <f t="shared" si="223"/>
        <v>10/18/2019 05:00:00 PM</v>
      </c>
      <c r="F6980" s="23" t="str">
        <f t="shared" si="224"/>
        <v>Oct</v>
      </c>
    </row>
    <row r="6981" spans="1:6" x14ac:dyDescent="0.4">
      <c r="A6981" s="19">
        <f>Électricité!N6994</f>
        <v>43756</v>
      </c>
      <c r="B6981" s="18">
        <f>Électricité!O6994</f>
        <v>0.75000000000000011</v>
      </c>
      <c r="C6981" s="17">
        <f>Électricité!P6994</f>
        <v>0</v>
      </c>
      <c r="D6981" s="17">
        <f>Électricité!S6994</f>
        <v>0</v>
      </c>
      <c r="E6981" s="24" t="str">
        <f t="shared" si="223"/>
        <v>10/18/2019 06:00:00 PM</v>
      </c>
      <c r="F6981" s="23" t="str">
        <f t="shared" si="224"/>
        <v>Oct</v>
      </c>
    </row>
    <row r="6982" spans="1:6" x14ac:dyDescent="0.4">
      <c r="A6982" s="19">
        <f>Électricité!N6995</f>
        <v>43756</v>
      </c>
      <c r="B6982" s="18">
        <f>Électricité!O6995</f>
        <v>0.79166666666666674</v>
      </c>
      <c r="C6982" s="17">
        <f>Électricité!P6995</f>
        <v>0</v>
      </c>
      <c r="D6982" s="17">
        <f>Électricité!S6995</f>
        <v>0</v>
      </c>
      <c r="E6982" s="24" t="str">
        <f t="shared" si="223"/>
        <v>10/18/2019 07:00:00 PM</v>
      </c>
      <c r="F6982" s="23" t="str">
        <f t="shared" si="224"/>
        <v>Oct</v>
      </c>
    </row>
    <row r="6983" spans="1:6" x14ac:dyDescent="0.4">
      <c r="A6983" s="19">
        <f>Électricité!N6996</f>
        <v>43756</v>
      </c>
      <c r="B6983" s="18">
        <f>Électricité!O6996</f>
        <v>0.83333333333333337</v>
      </c>
      <c r="C6983" s="17">
        <f>Électricité!P6996</f>
        <v>0</v>
      </c>
      <c r="D6983" s="17">
        <f>Électricité!S6996</f>
        <v>0</v>
      </c>
      <c r="E6983" s="24" t="str">
        <f t="shared" si="223"/>
        <v>10/18/2019 08:00:00 PM</v>
      </c>
      <c r="F6983" s="23" t="str">
        <f t="shared" si="224"/>
        <v>Oct</v>
      </c>
    </row>
    <row r="6984" spans="1:6" x14ac:dyDescent="0.4">
      <c r="A6984" s="19">
        <f>Électricité!N6997</f>
        <v>43756</v>
      </c>
      <c r="B6984" s="18">
        <f>Électricité!O6997</f>
        <v>0.87500000000000011</v>
      </c>
      <c r="C6984" s="17">
        <f>Électricité!P6997</f>
        <v>0</v>
      </c>
      <c r="D6984" s="17">
        <f>Électricité!S6997</f>
        <v>0</v>
      </c>
      <c r="E6984" s="24" t="str">
        <f t="shared" si="223"/>
        <v>10/18/2019 09:00:00 PM</v>
      </c>
      <c r="F6984" s="23" t="str">
        <f t="shared" si="224"/>
        <v>Oct</v>
      </c>
    </row>
    <row r="6985" spans="1:6" x14ac:dyDescent="0.4">
      <c r="A6985" s="19">
        <f>Électricité!N6998</f>
        <v>43756</v>
      </c>
      <c r="B6985" s="18">
        <f>Électricité!O6998</f>
        <v>0.91666666666666674</v>
      </c>
      <c r="C6985" s="17">
        <f>Électricité!P6998</f>
        <v>0</v>
      </c>
      <c r="D6985" s="17">
        <f>Électricité!S6998</f>
        <v>0</v>
      </c>
      <c r="E6985" s="24" t="str">
        <f t="shared" si="223"/>
        <v>10/18/2019 10:00:00 PM</v>
      </c>
      <c r="F6985" s="23" t="str">
        <f t="shared" si="224"/>
        <v>Oct</v>
      </c>
    </row>
    <row r="6986" spans="1:6" x14ac:dyDescent="0.4">
      <c r="A6986" s="19">
        <f>Électricité!N6999</f>
        <v>43756</v>
      </c>
      <c r="B6986" s="18">
        <f>Électricité!O6999</f>
        <v>0.95833333333333337</v>
      </c>
      <c r="C6986" s="17">
        <f>Électricité!P6999</f>
        <v>0</v>
      </c>
      <c r="D6986" s="17">
        <f>Électricité!S6999</f>
        <v>0</v>
      </c>
      <c r="E6986" s="24" t="str">
        <f t="shared" si="223"/>
        <v>10/18/2019 11:00:00 PM</v>
      </c>
      <c r="F6986" s="23" t="str">
        <f t="shared" si="224"/>
        <v>Oct</v>
      </c>
    </row>
    <row r="6987" spans="1:6" x14ac:dyDescent="0.4">
      <c r="A6987" s="19">
        <f>Électricité!N7000</f>
        <v>43757</v>
      </c>
      <c r="B6987" s="18">
        <f>Électricité!O7000</f>
        <v>3.1225022567582528E-17</v>
      </c>
      <c r="C6987" s="17">
        <f>Électricité!P7000</f>
        <v>0</v>
      </c>
      <c r="D6987" s="17">
        <f>Électricité!S7000</f>
        <v>0</v>
      </c>
      <c r="E6987" s="24" t="str">
        <f t="shared" si="223"/>
        <v>10/19/2019 12:00:00 AM</v>
      </c>
      <c r="F6987" s="23" t="str">
        <f t="shared" si="224"/>
        <v>Oct</v>
      </c>
    </row>
    <row r="6988" spans="1:6" x14ac:dyDescent="0.4">
      <c r="A6988" s="19">
        <f>Électricité!N7001</f>
        <v>43757</v>
      </c>
      <c r="B6988" s="18">
        <f>Électricité!O7001</f>
        <v>4.1666666666666699E-2</v>
      </c>
      <c r="C6988" s="17">
        <f>Électricité!P7001</f>
        <v>0</v>
      </c>
      <c r="D6988" s="17">
        <f>Électricité!S7001</f>
        <v>0</v>
      </c>
      <c r="E6988" s="24" t="str">
        <f t="shared" si="223"/>
        <v>10/19/2019 01:00:00 AM</v>
      </c>
      <c r="F6988" s="23" t="str">
        <f t="shared" si="224"/>
        <v>Oct</v>
      </c>
    </row>
    <row r="6989" spans="1:6" x14ac:dyDescent="0.4">
      <c r="A6989" s="19">
        <f>Électricité!N7002</f>
        <v>43757</v>
      </c>
      <c r="B6989" s="18">
        <f>Électricité!O7002</f>
        <v>8.333333333333337E-2</v>
      </c>
      <c r="C6989" s="17">
        <f>Électricité!P7002</f>
        <v>0</v>
      </c>
      <c r="D6989" s="17">
        <f>Électricité!S7002</f>
        <v>0</v>
      </c>
      <c r="E6989" s="24" t="str">
        <f t="shared" si="223"/>
        <v>10/19/2019 02:00:00 AM</v>
      </c>
      <c r="F6989" s="23" t="str">
        <f t="shared" si="224"/>
        <v>Oct</v>
      </c>
    </row>
    <row r="6990" spans="1:6" x14ac:dyDescent="0.4">
      <c r="A6990" s="19">
        <f>Électricité!N7003</f>
        <v>43757</v>
      </c>
      <c r="B6990" s="18">
        <f>Électricité!O7003</f>
        <v>0.12500000000000006</v>
      </c>
      <c r="C6990" s="17">
        <f>Électricité!P7003</f>
        <v>0</v>
      </c>
      <c r="D6990" s="17">
        <f>Électricité!S7003</f>
        <v>0</v>
      </c>
      <c r="E6990" s="24" t="str">
        <f t="shared" si="223"/>
        <v>10/19/2019 03:00:00 AM</v>
      </c>
      <c r="F6990" s="23" t="str">
        <f t="shared" si="224"/>
        <v>Oct</v>
      </c>
    </row>
    <row r="6991" spans="1:6" x14ac:dyDescent="0.4">
      <c r="A6991" s="19">
        <f>Électricité!N7004</f>
        <v>43757</v>
      </c>
      <c r="B6991" s="18">
        <f>Électricité!O7004</f>
        <v>0.16666666666666669</v>
      </c>
      <c r="C6991" s="17">
        <f>Électricité!P7004</f>
        <v>0</v>
      </c>
      <c r="D6991" s="17">
        <f>Électricité!S7004</f>
        <v>0</v>
      </c>
      <c r="E6991" s="24" t="str">
        <f t="shared" si="223"/>
        <v>10/19/2019 04:00:00 AM</v>
      </c>
      <c r="F6991" s="23" t="str">
        <f t="shared" si="224"/>
        <v>Oct</v>
      </c>
    </row>
    <row r="6992" spans="1:6" x14ac:dyDescent="0.4">
      <c r="A6992" s="19">
        <f>Électricité!N7005</f>
        <v>43757</v>
      </c>
      <c r="B6992" s="18">
        <f>Électricité!O7005</f>
        <v>0.20833333333333337</v>
      </c>
      <c r="C6992" s="17">
        <f>Électricité!P7005</f>
        <v>0</v>
      </c>
      <c r="D6992" s="17">
        <f>Électricité!S7005</f>
        <v>0</v>
      </c>
      <c r="E6992" s="24" t="str">
        <f t="shared" si="223"/>
        <v>10/19/2019 05:00:00 AM</v>
      </c>
      <c r="F6992" s="23" t="str">
        <f t="shared" si="224"/>
        <v>Oct</v>
      </c>
    </row>
    <row r="6993" spans="1:6" x14ac:dyDescent="0.4">
      <c r="A6993" s="19">
        <f>Électricité!N7006</f>
        <v>43757</v>
      </c>
      <c r="B6993" s="18">
        <f>Électricité!O7006</f>
        <v>0.25</v>
      </c>
      <c r="C6993" s="17">
        <f>Électricité!P7006</f>
        <v>0</v>
      </c>
      <c r="D6993" s="17">
        <f>Électricité!S7006</f>
        <v>0</v>
      </c>
      <c r="E6993" s="24" t="str">
        <f t="shared" si="223"/>
        <v>10/19/2019 06:00:00 AM</v>
      </c>
      <c r="F6993" s="23" t="str">
        <f t="shared" si="224"/>
        <v>Oct</v>
      </c>
    </row>
    <row r="6994" spans="1:6" x14ac:dyDescent="0.4">
      <c r="A6994" s="19">
        <f>Électricité!N7007</f>
        <v>43757</v>
      </c>
      <c r="B6994" s="18">
        <f>Électricité!O7007</f>
        <v>0.29166666666666669</v>
      </c>
      <c r="C6994" s="17">
        <f>Électricité!P7007</f>
        <v>0</v>
      </c>
      <c r="D6994" s="17">
        <f>Électricité!S7007</f>
        <v>0</v>
      </c>
      <c r="E6994" s="24" t="str">
        <f t="shared" si="223"/>
        <v>10/19/2019 07:00:00 AM</v>
      </c>
      <c r="F6994" s="23" t="str">
        <f t="shared" si="224"/>
        <v>Oct</v>
      </c>
    </row>
    <row r="6995" spans="1:6" x14ac:dyDescent="0.4">
      <c r="A6995" s="19">
        <f>Électricité!N7008</f>
        <v>43757</v>
      </c>
      <c r="B6995" s="18">
        <f>Électricité!O7008</f>
        <v>0.33333333333333337</v>
      </c>
      <c r="C6995" s="17">
        <f>Électricité!P7008</f>
        <v>0</v>
      </c>
      <c r="D6995" s="17">
        <f>Électricité!S7008</f>
        <v>0</v>
      </c>
      <c r="E6995" s="24" t="str">
        <f t="shared" si="223"/>
        <v>10/19/2019 08:00:00 AM</v>
      </c>
      <c r="F6995" s="23" t="str">
        <f t="shared" si="224"/>
        <v>Oct</v>
      </c>
    </row>
    <row r="6996" spans="1:6" x14ac:dyDescent="0.4">
      <c r="A6996" s="19">
        <f>Électricité!N7009</f>
        <v>43757</v>
      </c>
      <c r="B6996" s="18">
        <f>Électricité!O7009</f>
        <v>0.375</v>
      </c>
      <c r="C6996" s="17">
        <f>Électricité!P7009</f>
        <v>0</v>
      </c>
      <c r="D6996" s="17">
        <f>Électricité!S7009</f>
        <v>0</v>
      </c>
      <c r="E6996" s="24" t="str">
        <f t="shared" si="223"/>
        <v>10/19/2019 09:00:00 AM</v>
      </c>
      <c r="F6996" s="23" t="str">
        <f t="shared" si="224"/>
        <v>Oct</v>
      </c>
    </row>
    <row r="6997" spans="1:6" x14ac:dyDescent="0.4">
      <c r="A6997" s="19">
        <f>Électricité!N7010</f>
        <v>43757</v>
      </c>
      <c r="B6997" s="18">
        <f>Électricité!O7010</f>
        <v>0.41666666666666669</v>
      </c>
      <c r="C6997" s="17">
        <f>Électricité!P7010</f>
        <v>0</v>
      </c>
      <c r="D6997" s="17">
        <f>Électricité!S7010</f>
        <v>0</v>
      </c>
      <c r="E6997" s="24" t="str">
        <f t="shared" si="223"/>
        <v>10/19/2019 10:00:00 AM</v>
      </c>
      <c r="F6997" s="23" t="str">
        <f t="shared" si="224"/>
        <v>Oct</v>
      </c>
    </row>
    <row r="6998" spans="1:6" x14ac:dyDescent="0.4">
      <c r="A6998" s="19">
        <f>Électricité!N7011</f>
        <v>43757</v>
      </c>
      <c r="B6998" s="18">
        <f>Électricité!O7011</f>
        <v>0.45833333333333337</v>
      </c>
      <c r="C6998" s="17">
        <f>Électricité!P7011</f>
        <v>0</v>
      </c>
      <c r="D6998" s="17">
        <f>Électricité!S7011</f>
        <v>0</v>
      </c>
      <c r="E6998" s="24" t="str">
        <f t="shared" si="223"/>
        <v>10/19/2019 11:00:00 AM</v>
      </c>
      <c r="F6998" s="23" t="str">
        <f t="shared" si="224"/>
        <v>Oct</v>
      </c>
    </row>
    <row r="6999" spans="1:6" x14ac:dyDescent="0.4">
      <c r="A6999" s="19">
        <f>Électricité!N7012</f>
        <v>43757</v>
      </c>
      <c r="B6999" s="18">
        <f>Électricité!O7012</f>
        <v>0.50000000000000011</v>
      </c>
      <c r="C6999" s="17">
        <f>Électricité!P7012</f>
        <v>0</v>
      </c>
      <c r="D6999" s="17">
        <f>Électricité!S7012</f>
        <v>0</v>
      </c>
      <c r="E6999" s="24" t="str">
        <f t="shared" si="223"/>
        <v>10/19/2019 12:00:00 PM</v>
      </c>
      <c r="F6999" s="23" t="str">
        <f t="shared" si="224"/>
        <v>Oct</v>
      </c>
    </row>
    <row r="7000" spans="1:6" x14ac:dyDescent="0.4">
      <c r="A7000" s="19">
        <f>Électricité!N7013</f>
        <v>43757</v>
      </c>
      <c r="B7000" s="18">
        <f>Électricité!O7013</f>
        <v>0.54166666666666674</v>
      </c>
      <c r="C7000" s="17">
        <f>Électricité!P7013</f>
        <v>0</v>
      </c>
      <c r="D7000" s="17">
        <f>Électricité!S7013</f>
        <v>0</v>
      </c>
      <c r="E7000" s="24" t="str">
        <f t="shared" si="223"/>
        <v>10/19/2019 01:00:00 PM</v>
      </c>
      <c r="F7000" s="23" t="str">
        <f t="shared" si="224"/>
        <v>Oct</v>
      </c>
    </row>
    <row r="7001" spans="1:6" x14ac:dyDescent="0.4">
      <c r="A7001" s="19">
        <f>Électricité!N7014</f>
        <v>43757</v>
      </c>
      <c r="B7001" s="18">
        <f>Électricité!O7014</f>
        <v>0.58333333333333337</v>
      </c>
      <c r="C7001" s="17">
        <f>Électricité!P7014</f>
        <v>0</v>
      </c>
      <c r="D7001" s="17">
        <f>Électricité!S7014</f>
        <v>0</v>
      </c>
      <c r="E7001" s="24" t="str">
        <f t="shared" si="223"/>
        <v>10/19/2019 02:00:00 PM</v>
      </c>
      <c r="F7001" s="23" t="str">
        <f t="shared" si="224"/>
        <v>Oct</v>
      </c>
    </row>
    <row r="7002" spans="1:6" x14ac:dyDescent="0.4">
      <c r="A7002" s="19">
        <f>Électricité!N7015</f>
        <v>43757</v>
      </c>
      <c r="B7002" s="18">
        <f>Électricité!O7015</f>
        <v>0.62500000000000011</v>
      </c>
      <c r="C7002" s="17">
        <f>Électricité!P7015</f>
        <v>0</v>
      </c>
      <c r="D7002" s="17">
        <f>Électricité!S7015</f>
        <v>0</v>
      </c>
      <c r="E7002" s="24" t="str">
        <f t="shared" si="223"/>
        <v>10/19/2019 03:00:00 PM</v>
      </c>
      <c r="F7002" s="23" t="str">
        <f t="shared" si="224"/>
        <v>Oct</v>
      </c>
    </row>
    <row r="7003" spans="1:6" x14ac:dyDescent="0.4">
      <c r="A7003" s="19">
        <f>Électricité!N7016</f>
        <v>43757</v>
      </c>
      <c r="B7003" s="18">
        <f>Électricité!O7016</f>
        <v>0.66666666666666674</v>
      </c>
      <c r="C7003" s="17">
        <f>Électricité!P7016</f>
        <v>0</v>
      </c>
      <c r="D7003" s="17">
        <f>Électricité!S7016</f>
        <v>0</v>
      </c>
      <c r="E7003" s="24" t="str">
        <f t="shared" si="223"/>
        <v>10/19/2019 04:00:00 PM</v>
      </c>
      <c r="F7003" s="23" t="str">
        <f t="shared" si="224"/>
        <v>Oct</v>
      </c>
    </row>
    <row r="7004" spans="1:6" x14ac:dyDescent="0.4">
      <c r="A7004" s="19">
        <f>Électricité!N7017</f>
        <v>43757</v>
      </c>
      <c r="B7004" s="18">
        <f>Électricité!O7017</f>
        <v>0.70833333333333337</v>
      </c>
      <c r="C7004" s="17">
        <f>Électricité!P7017</f>
        <v>0</v>
      </c>
      <c r="D7004" s="17">
        <f>Électricité!S7017</f>
        <v>0</v>
      </c>
      <c r="E7004" s="24" t="str">
        <f t="shared" si="223"/>
        <v>10/19/2019 05:00:00 PM</v>
      </c>
      <c r="F7004" s="23" t="str">
        <f t="shared" si="224"/>
        <v>Oct</v>
      </c>
    </row>
    <row r="7005" spans="1:6" x14ac:dyDescent="0.4">
      <c r="A7005" s="19">
        <f>Électricité!N7018</f>
        <v>43757</v>
      </c>
      <c r="B7005" s="18">
        <f>Électricité!O7018</f>
        <v>0.75000000000000011</v>
      </c>
      <c r="C7005" s="17">
        <f>Électricité!P7018</f>
        <v>0</v>
      </c>
      <c r="D7005" s="17">
        <f>Électricité!S7018</f>
        <v>0</v>
      </c>
      <c r="E7005" s="24" t="str">
        <f t="shared" si="223"/>
        <v>10/19/2019 06:00:00 PM</v>
      </c>
      <c r="F7005" s="23" t="str">
        <f t="shared" si="224"/>
        <v>Oct</v>
      </c>
    </row>
    <row r="7006" spans="1:6" x14ac:dyDescent="0.4">
      <c r="A7006" s="19">
        <f>Électricité!N7019</f>
        <v>43757</v>
      </c>
      <c r="B7006" s="18">
        <f>Électricité!O7019</f>
        <v>0.79166666666666674</v>
      </c>
      <c r="C7006" s="17">
        <f>Électricité!P7019</f>
        <v>0</v>
      </c>
      <c r="D7006" s="17">
        <f>Électricité!S7019</f>
        <v>0</v>
      </c>
      <c r="E7006" s="24" t="str">
        <f t="shared" si="223"/>
        <v>10/19/2019 07:00:00 PM</v>
      </c>
      <c r="F7006" s="23" t="str">
        <f t="shared" si="224"/>
        <v>Oct</v>
      </c>
    </row>
    <row r="7007" spans="1:6" x14ac:dyDescent="0.4">
      <c r="A7007" s="19">
        <f>Électricité!N7020</f>
        <v>43757</v>
      </c>
      <c r="B7007" s="18">
        <f>Électricité!O7020</f>
        <v>0.83333333333333337</v>
      </c>
      <c r="C7007" s="17">
        <f>Électricité!P7020</f>
        <v>0</v>
      </c>
      <c r="D7007" s="17">
        <f>Électricité!S7020</f>
        <v>0</v>
      </c>
      <c r="E7007" s="24" t="str">
        <f t="shared" si="223"/>
        <v>10/19/2019 08:00:00 PM</v>
      </c>
      <c r="F7007" s="23" t="str">
        <f t="shared" si="224"/>
        <v>Oct</v>
      </c>
    </row>
    <row r="7008" spans="1:6" x14ac:dyDescent="0.4">
      <c r="A7008" s="19">
        <f>Électricité!N7021</f>
        <v>43757</v>
      </c>
      <c r="B7008" s="18">
        <f>Électricité!O7021</f>
        <v>0.87500000000000011</v>
      </c>
      <c r="C7008" s="17">
        <f>Électricité!P7021</f>
        <v>0</v>
      </c>
      <c r="D7008" s="17">
        <f>Électricité!S7021</f>
        <v>0</v>
      </c>
      <c r="E7008" s="24" t="str">
        <f t="shared" si="223"/>
        <v>10/19/2019 09:00:00 PM</v>
      </c>
      <c r="F7008" s="23" t="str">
        <f t="shared" si="224"/>
        <v>Oct</v>
      </c>
    </row>
    <row r="7009" spans="1:6" x14ac:dyDescent="0.4">
      <c r="A7009" s="19">
        <f>Électricité!N7022</f>
        <v>43757</v>
      </c>
      <c r="B7009" s="18">
        <f>Électricité!O7022</f>
        <v>0.91666666666666674</v>
      </c>
      <c r="C7009" s="17">
        <f>Électricité!P7022</f>
        <v>0</v>
      </c>
      <c r="D7009" s="17">
        <f>Électricité!S7022</f>
        <v>0</v>
      </c>
      <c r="E7009" s="24" t="str">
        <f t="shared" si="223"/>
        <v>10/19/2019 10:00:00 PM</v>
      </c>
      <c r="F7009" s="23" t="str">
        <f t="shared" si="224"/>
        <v>Oct</v>
      </c>
    </row>
    <row r="7010" spans="1:6" x14ac:dyDescent="0.4">
      <c r="A7010" s="19">
        <f>Électricité!N7023</f>
        <v>43757</v>
      </c>
      <c r="B7010" s="18">
        <f>Électricité!O7023</f>
        <v>0.95833333333333337</v>
      </c>
      <c r="C7010" s="17">
        <f>Électricité!P7023</f>
        <v>0</v>
      </c>
      <c r="D7010" s="17">
        <f>Électricité!S7023</f>
        <v>0</v>
      </c>
      <c r="E7010" s="24" t="str">
        <f t="shared" si="223"/>
        <v>10/19/2019 11:00:00 PM</v>
      </c>
      <c r="F7010" s="23" t="str">
        <f t="shared" si="224"/>
        <v>Oct</v>
      </c>
    </row>
    <row r="7011" spans="1:6" x14ac:dyDescent="0.4">
      <c r="A7011" s="19">
        <f>Électricité!N7024</f>
        <v>43758</v>
      </c>
      <c r="B7011" s="18">
        <f>Électricité!O7024</f>
        <v>3.1225022567582528E-17</v>
      </c>
      <c r="C7011" s="17">
        <f>Électricité!P7024</f>
        <v>0</v>
      </c>
      <c r="D7011" s="17">
        <f>Électricité!S7024</f>
        <v>0</v>
      </c>
      <c r="E7011" s="24" t="str">
        <f t="shared" si="223"/>
        <v>10/20/2019 12:00:00 AM</v>
      </c>
      <c r="F7011" s="23" t="str">
        <f t="shared" si="224"/>
        <v>Oct</v>
      </c>
    </row>
    <row r="7012" spans="1:6" x14ac:dyDescent="0.4">
      <c r="A7012" s="19">
        <f>Électricité!N7025</f>
        <v>43758</v>
      </c>
      <c r="B7012" s="18">
        <f>Électricité!O7025</f>
        <v>4.1666666666666699E-2</v>
      </c>
      <c r="C7012" s="17">
        <f>Électricité!P7025</f>
        <v>0</v>
      </c>
      <c r="D7012" s="17">
        <f>Électricité!S7025</f>
        <v>0</v>
      </c>
      <c r="E7012" s="24" t="str">
        <f t="shared" si="223"/>
        <v>10/20/2019 01:00:00 AM</v>
      </c>
      <c r="F7012" s="23" t="str">
        <f t="shared" si="224"/>
        <v>Oct</v>
      </c>
    </row>
    <row r="7013" spans="1:6" x14ac:dyDescent="0.4">
      <c r="A7013" s="19">
        <f>Électricité!N7026</f>
        <v>43758</v>
      </c>
      <c r="B7013" s="18">
        <f>Électricité!O7026</f>
        <v>8.333333333333337E-2</v>
      </c>
      <c r="C7013" s="17">
        <f>Électricité!P7026</f>
        <v>0</v>
      </c>
      <c r="D7013" s="17">
        <f>Électricité!S7026</f>
        <v>0</v>
      </c>
      <c r="E7013" s="24" t="str">
        <f t="shared" si="223"/>
        <v>10/20/2019 02:00:00 AM</v>
      </c>
      <c r="F7013" s="23" t="str">
        <f t="shared" si="224"/>
        <v>Oct</v>
      </c>
    </row>
    <row r="7014" spans="1:6" x14ac:dyDescent="0.4">
      <c r="A7014" s="19">
        <f>Électricité!N7027</f>
        <v>43758</v>
      </c>
      <c r="B7014" s="18">
        <f>Électricité!O7027</f>
        <v>0.12500000000000006</v>
      </c>
      <c r="C7014" s="17">
        <f>Électricité!P7027</f>
        <v>0</v>
      </c>
      <c r="D7014" s="17">
        <f>Électricité!S7027</f>
        <v>0</v>
      </c>
      <c r="E7014" s="24" t="str">
        <f t="shared" si="223"/>
        <v>10/20/2019 03:00:00 AM</v>
      </c>
      <c r="F7014" s="23" t="str">
        <f t="shared" si="224"/>
        <v>Oct</v>
      </c>
    </row>
    <row r="7015" spans="1:6" x14ac:dyDescent="0.4">
      <c r="A7015" s="19">
        <f>Électricité!N7028</f>
        <v>43758</v>
      </c>
      <c r="B7015" s="18">
        <f>Électricité!O7028</f>
        <v>0.16666666666666669</v>
      </c>
      <c r="C7015" s="17">
        <f>Électricité!P7028</f>
        <v>0</v>
      </c>
      <c r="D7015" s="17">
        <f>Électricité!S7028</f>
        <v>0</v>
      </c>
      <c r="E7015" s="24" t="str">
        <f t="shared" si="223"/>
        <v>10/20/2019 04:00:00 AM</v>
      </c>
      <c r="F7015" s="23" t="str">
        <f t="shared" si="224"/>
        <v>Oct</v>
      </c>
    </row>
    <row r="7016" spans="1:6" x14ac:dyDescent="0.4">
      <c r="A7016" s="19">
        <f>Électricité!N7029</f>
        <v>43758</v>
      </c>
      <c r="B7016" s="18">
        <f>Électricité!O7029</f>
        <v>0.20833333333333337</v>
      </c>
      <c r="C7016" s="17">
        <f>Électricité!P7029</f>
        <v>0</v>
      </c>
      <c r="D7016" s="17">
        <f>Électricité!S7029</f>
        <v>0</v>
      </c>
      <c r="E7016" s="24" t="str">
        <f t="shared" si="223"/>
        <v>10/20/2019 05:00:00 AM</v>
      </c>
      <c r="F7016" s="23" t="str">
        <f t="shared" si="224"/>
        <v>Oct</v>
      </c>
    </row>
    <row r="7017" spans="1:6" x14ac:dyDescent="0.4">
      <c r="A7017" s="19">
        <f>Électricité!N7030</f>
        <v>43758</v>
      </c>
      <c r="B7017" s="18">
        <f>Électricité!O7030</f>
        <v>0.25</v>
      </c>
      <c r="C7017" s="17">
        <f>Électricité!P7030</f>
        <v>0</v>
      </c>
      <c r="D7017" s="17">
        <f>Électricité!S7030</f>
        <v>0</v>
      </c>
      <c r="E7017" s="24" t="str">
        <f t="shared" si="223"/>
        <v>10/20/2019 06:00:00 AM</v>
      </c>
      <c r="F7017" s="23" t="str">
        <f t="shared" si="224"/>
        <v>Oct</v>
      </c>
    </row>
    <row r="7018" spans="1:6" x14ac:dyDescent="0.4">
      <c r="A7018" s="19">
        <f>Électricité!N7031</f>
        <v>43758</v>
      </c>
      <c r="B7018" s="18">
        <f>Électricité!O7031</f>
        <v>0.29166666666666669</v>
      </c>
      <c r="C7018" s="17">
        <f>Électricité!P7031</f>
        <v>0</v>
      </c>
      <c r="D7018" s="17">
        <f>Électricité!S7031</f>
        <v>0</v>
      </c>
      <c r="E7018" s="24" t="str">
        <f t="shared" si="223"/>
        <v>10/20/2019 07:00:00 AM</v>
      </c>
      <c r="F7018" s="23" t="str">
        <f t="shared" si="224"/>
        <v>Oct</v>
      </c>
    </row>
    <row r="7019" spans="1:6" x14ac:dyDescent="0.4">
      <c r="A7019" s="19">
        <f>Électricité!N7032</f>
        <v>43758</v>
      </c>
      <c r="B7019" s="18">
        <f>Électricité!O7032</f>
        <v>0.33333333333333337</v>
      </c>
      <c r="C7019" s="17">
        <f>Électricité!P7032</f>
        <v>0</v>
      </c>
      <c r="D7019" s="17">
        <f>Électricité!S7032</f>
        <v>0</v>
      </c>
      <c r="E7019" s="24" t="str">
        <f t="shared" si="223"/>
        <v>10/20/2019 08:00:00 AM</v>
      </c>
      <c r="F7019" s="23" t="str">
        <f t="shared" si="224"/>
        <v>Oct</v>
      </c>
    </row>
    <row r="7020" spans="1:6" x14ac:dyDescent="0.4">
      <c r="A7020" s="19">
        <f>Électricité!N7033</f>
        <v>43758</v>
      </c>
      <c r="B7020" s="18">
        <f>Électricité!O7033</f>
        <v>0.375</v>
      </c>
      <c r="C7020" s="17">
        <f>Électricité!P7033</f>
        <v>0</v>
      </c>
      <c r="D7020" s="17">
        <f>Électricité!S7033</f>
        <v>0</v>
      </c>
      <c r="E7020" s="24" t="str">
        <f t="shared" ref="E7020:E7083" si="225">CONCATENATE(TEXT(A7020,"mm/dd/yyyy")," ",TEXT(B7020,"hh:mm:ss AM/PM"))</f>
        <v>10/20/2019 09:00:00 AM</v>
      </c>
      <c r="F7020" s="23" t="str">
        <f t="shared" si="224"/>
        <v>Oct</v>
      </c>
    </row>
    <row r="7021" spans="1:6" x14ac:dyDescent="0.4">
      <c r="A7021" s="19">
        <f>Électricité!N7034</f>
        <v>43758</v>
      </c>
      <c r="B7021" s="18">
        <f>Électricité!O7034</f>
        <v>0.41666666666666669</v>
      </c>
      <c r="C7021" s="17">
        <f>Électricité!P7034</f>
        <v>0</v>
      </c>
      <c r="D7021" s="17">
        <f>Électricité!S7034</f>
        <v>0</v>
      </c>
      <c r="E7021" s="24" t="str">
        <f t="shared" si="225"/>
        <v>10/20/2019 10:00:00 AM</v>
      </c>
      <c r="F7021" s="23" t="str">
        <f t="shared" si="224"/>
        <v>Oct</v>
      </c>
    </row>
    <row r="7022" spans="1:6" x14ac:dyDescent="0.4">
      <c r="A7022" s="19">
        <f>Électricité!N7035</f>
        <v>43758</v>
      </c>
      <c r="B7022" s="18">
        <f>Électricité!O7035</f>
        <v>0.45833333333333337</v>
      </c>
      <c r="C7022" s="17">
        <f>Électricité!P7035</f>
        <v>0</v>
      </c>
      <c r="D7022" s="17">
        <f>Électricité!S7035</f>
        <v>0</v>
      </c>
      <c r="E7022" s="24" t="str">
        <f t="shared" si="225"/>
        <v>10/20/2019 11:00:00 AM</v>
      </c>
      <c r="F7022" s="23" t="str">
        <f t="shared" si="224"/>
        <v>Oct</v>
      </c>
    </row>
    <row r="7023" spans="1:6" x14ac:dyDescent="0.4">
      <c r="A7023" s="19">
        <f>Électricité!N7036</f>
        <v>43758</v>
      </c>
      <c r="B7023" s="18">
        <f>Électricité!O7036</f>
        <v>0.50000000000000011</v>
      </c>
      <c r="C7023" s="17">
        <f>Électricité!P7036</f>
        <v>0</v>
      </c>
      <c r="D7023" s="17">
        <f>Électricité!S7036</f>
        <v>0</v>
      </c>
      <c r="E7023" s="24" t="str">
        <f t="shared" si="225"/>
        <v>10/20/2019 12:00:00 PM</v>
      </c>
      <c r="F7023" s="23" t="str">
        <f t="shared" si="224"/>
        <v>Oct</v>
      </c>
    </row>
    <row r="7024" spans="1:6" x14ac:dyDescent="0.4">
      <c r="A7024" s="19">
        <f>Électricité!N7037</f>
        <v>43758</v>
      </c>
      <c r="B7024" s="18">
        <f>Électricité!O7037</f>
        <v>0.54166666666666674</v>
      </c>
      <c r="C7024" s="17">
        <f>Électricité!P7037</f>
        <v>0</v>
      </c>
      <c r="D7024" s="17">
        <f>Électricité!S7037</f>
        <v>0</v>
      </c>
      <c r="E7024" s="24" t="str">
        <f t="shared" si="225"/>
        <v>10/20/2019 01:00:00 PM</v>
      </c>
      <c r="F7024" s="23" t="str">
        <f t="shared" si="224"/>
        <v>Oct</v>
      </c>
    </row>
    <row r="7025" spans="1:6" x14ac:dyDescent="0.4">
      <c r="A7025" s="19">
        <f>Électricité!N7038</f>
        <v>43758</v>
      </c>
      <c r="B7025" s="18">
        <f>Électricité!O7038</f>
        <v>0.58333333333333337</v>
      </c>
      <c r="C7025" s="17">
        <f>Électricité!P7038</f>
        <v>0</v>
      </c>
      <c r="D7025" s="17">
        <f>Électricité!S7038</f>
        <v>0</v>
      </c>
      <c r="E7025" s="24" t="str">
        <f t="shared" si="225"/>
        <v>10/20/2019 02:00:00 PM</v>
      </c>
      <c r="F7025" s="23" t="str">
        <f t="shared" si="224"/>
        <v>Oct</v>
      </c>
    </row>
    <row r="7026" spans="1:6" x14ac:dyDescent="0.4">
      <c r="A7026" s="19">
        <f>Électricité!N7039</f>
        <v>43758</v>
      </c>
      <c r="B7026" s="18">
        <f>Électricité!O7039</f>
        <v>0.62500000000000011</v>
      </c>
      <c r="C7026" s="17">
        <f>Électricité!P7039</f>
        <v>0</v>
      </c>
      <c r="D7026" s="17">
        <f>Électricité!S7039</f>
        <v>0</v>
      </c>
      <c r="E7026" s="24" t="str">
        <f t="shared" si="225"/>
        <v>10/20/2019 03:00:00 PM</v>
      </c>
      <c r="F7026" s="23" t="str">
        <f t="shared" si="224"/>
        <v>Oct</v>
      </c>
    </row>
    <row r="7027" spans="1:6" x14ac:dyDescent="0.4">
      <c r="A7027" s="19">
        <f>Électricité!N7040</f>
        <v>43758</v>
      </c>
      <c r="B7027" s="18">
        <f>Électricité!O7040</f>
        <v>0.66666666666666674</v>
      </c>
      <c r="C7027" s="17">
        <f>Électricité!P7040</f>
        <v>0</v>
      </c>
      <c r="D7027" s="17">
        <f>Électricité!S7040</f>
        <v>0</v>
      </c>
      <c r="E7027" s="24" t="str">
        <f t="shared" si="225"/>
        <v>10/20/2019 04:00:00 PM</v>
      </c>
      <c r="F7027" s="23" t="str">
        <f t="shared" si="224"/>
        <v>Oct</v>
      </c>
    </row>
    <row r="7028" spans="1:6" x14ac:dyDescent="0.4">
      <c r="A7028" s="19">
        <f>Électricité!N7041</f>
        <v>43758</v>
      </c>
      <c r="B7028" s="18">
        <f>Électricité!O7041</f>
        <v>0.70833333333333337</v>
      </c>
      <c r="C7028" s="17">
        <f>Électricité!P7041</f>
        <v>0</v>
      </c>
      <c r="D7028" s="17">
        <f>Électricité!S7041</f>
        <v>0</v>
      </c>
      <c r="E7028" s="24" t="str">
        <f t="shared" si="225"/>
        <v>10/20/2019 05:00:00 PM</v>
      </c>
      <c r="F7028" s="23" t="str">
        <f t="shared" si="224"/>
        <v>Oct</v>
      </c>
    </row>
    <row r="7029" spans="1:6" x14ac:dyDescent="0.4">
      <c r="A7029" s="19">
        <f>Électricité!N7042</f>
        <v>43758</v>
      </c>
      <c r="B7029" s="18">
        <f>Électricité!O7042</f>
        <v>0.75000000000000011</v>
      </c>
      <c r="C7029" s="17">
        <f>Électricité!P7042</f>
        <v>0</v>
      </c>
      <c r="D7029" s="17">
        <f>Électricité!S7042</f>
        <v>0</v>
      </c>
      <c r="E7029" s="24" t="str">
        <f t="shared" si="225"/>
        <v>10/20/2019 06:00:00 PM</v>
      </c>
      <c r="F7029" s="23" t="str">
        <f t="shared" si="224"/>
        <v>Oct</v>
      </c>
    </row>
    <row r="7030" spans="1:6" x14ac:dyDescent="0.4">
      <c r="A7030" s="19">
        <f>Électricité!N7043</f>
        <v>43758</v>
      </c>
      <c r="B7030" s="18">
        <f>Électricité!O7043</f>
        <v>0.79166666666666674</v>
      </c>
      <c r="C7030" s="17">
        <f>Électricité!P7043</f>
        <v>0</v>
      </c>
      <c r="D7030" s="17">
        <f>Électricité!S7043</f>
        <v>0</v>
      </c>
      <c r="E7030" s="24" t="str">
        <f t="shared" si="225"/>
        <v>10/20/2019 07:00:00 PM</v>
      </c>
      <c r="F7030" s="23" t="str">
        <f t="shared" si="224"/>
        <v>Oct</v>
      </c>
    </row>
    <row r="7031" spans="1:6" x14ac:dyDescent="0.4">
      <c r="A7031" s="19">
        <f>Électricité!N7044</f>
        <v>43758</v>
      </c>
      <c r="B7031" s="18">
        <f>Électricité!O7044</f>
        <v>0.83333333333333337</v>
      </c>
      <c r="C7031" s="17">
        <f>Électricité!P7044</f>
        <v>0</v>
      </c>
      <c r="D7031" s="17">
        <f>Électricité!S7044</f>
        <v>0</v>
      </c>
      <c r="E7031" s="24" t="str">
        <f t="shared" si="225"/>
        <v>10/20/2019 08:00:00 PM</v>
      </c>
      <c r="F7031" s="23" t="str">
        <f t="shared" si="224"/>
        <v>Oct</v>
      </c>
    </row>
    <row r="7032" spans="1:6" x14ac:dyDescent="0.4">
      <c r="A7032" s="19">
        <f>Électricité!N7045</f>
        <v>43758</v>
      </c>
      <c r="B7032" s="18">
        <f>Électricité!O7045</f>
        <v>0.87500000000000011</v>
      </c>
      <c r="C7032" s="17">
        <f>Électricité!P7045</f>
        <v>0</v>
      </c>
      <c r="D7032" s="17">
        <f>Électricité!S7045</f>
        <v>0</v>
      </c>
      <c r="E7032" s="24" t="str">
        <f t="shared" si="225"/>
        <v>10/20/2019 09:00:00 PM</v>
      </c>
      <c r="F7032" s="23" t="str">
        <f t="shared" si="224"/>
        <v>Oct</v>
      </c>
    </row>
    <row r="7033" spans="1:6" x14ac:dyDescent="0.4">
      <c r="A7033" s="19">
        <f>Électricité!N7046</f>
        <v>43758</v>
      </c>
      <c r="B7033" s="18">
        <f>Électricité!O7046</f>
        <v>0.91666666666666674</v>
      </c>
      <c r="C7033" s="17">
        <f>Électricité!P7046</f>
        <v>0</v>
      </c>
      <c r="D7033" s="17">
        <f>Électricité!S7046</f>
        <v>0</v>
      </c>
      <c r="E7033" s="24" t="str">
        <f t="shared" si="225"/>
        <v>10/20/2019 10:00:00 PM</v>
      </c>
      <c r="F7033" s="23" t="str">
        <f t="shared" si="224"/>
        <v>Oct</v>
      </c>
    </row>
    <row r="7034" spans="1:6" x14ac:dyDescent="0.4">
      <c r="A7034" s="19">
        <f>Électricité!N7047</f>
        <v>43758</v>
      </c>
      <c r="B7034" s="18">
        <f>Électricité!O7047</f>
        <v>0.95833333333333337</v>
      </c>
      <c r="C7034" s="17">
        <f>Électricité!P7047</f>
        <v>0</v>
      </c>
      <c r="D7034" s="17">
        <f>Électricité!S7047</f>
        <v>0</v>
      </c>
      <c r="E7034" s="24" t="str">
        <f t="shared" si="225"/>
        <v>10/20/2019 11:00:00 PM</v>
      </c>
      <c r="F7034" s="23" t="str">
        <f t="shared" si="224"/>
        <v>Oct</v>
      </c>
    </row>
    <row r="7035" spans="1:6" x14ac:dyDescent="0.4">
      <c r="A7035" s="19">
        <f>Électricité!N7048</f>
        <v>43759</v>
      </c>
      <c r="B7035" s="18">
        <f>Électricité!O7048</f>
        <v>3.1225022567582528E-17</v>
      </c>
      <c r="C7035" s="17">
        <f>Électricité!P7048</f>
        <v>0</v>
      </c>
      <c r="D7035" s="17">
        <f>Électricité!S7048</f>
        <v>0</v>
      </c>
      <c r="E7035" s="24" t="str">
        <f t="shared" si="225"/>
        <v>10/21/2019 12:00:00 AM</v>
      </c>
      <c r="F7035" s="23" t="str">
        <f t="shared" si="224"/>
        <v>Oct</v>
      </c>
    </row>
    <row r="7036" spans="1:6" x14ac:dyDescent="0.4">
      <c r="A7036" s="19">
        <f>Électricité!N7049</f>
        <v>43759</v>
      </c>
      <c r="B7036" s="18">
        <f>Électricité!O7049</f>
        <v>4.1666666666666699E-2</v>
      </c>
      <c r="C7036" s="17">
        <f>Électricité!P7049</f>
        <v>0</v>
      </c>
      <c r="D7036" s="17">
        <f>Électricité!S7049</f>
        <v>0</v>
      </c>
      <c r="E7036" s="24" t="str">
        <f t="shared" si="225"/>
        <v>10/21/2019 01:00:00 AM</v>
      </c>
      <c r="F7036" s="23" t="str">
        <f t="shared" si="224"/>
        <v>Oct</v>
      </c>
    </row>
    <row r="7037" spans="1:6" x14ac:dyDescent="0.4">
      <c r="A7037" s="19">
        <f>Électricité!N7050</f>
        <v>43759</v>
      </c>
      <c r="B7037" s="18">
        <f>Électricité!O7050</f>
        <v>8.333333333333337E-2</v>
      </c>
      <c r="C7037" s="17">
        <f>Électricité!P7050</f>
        <v>0</v>
      </c>
      <c r="D7037" s="17">
        <f>Électricité!S7050</f>
        <v>0</v>
      </c>
      <c r="E7037" s="24" t="str">
        <f t="shared" si="225"/>
        <v>10/21/2019 02:00:00 AM</v>
      </c>
      <c r="F7037" s="23" t="str">
        <f t="shared" si="224"/>
        <v>Oct</v>
      </c>
    </row>
    <row r="7038" spans="1:6" x14ac:dyDescent="0.4">
      <c r="A7038" s="19">
        <f>Électricité!N7051</f>
        <v>43759</v>
      </c>
      <c r="B7038" s="18">
        <f>Électricité!O7051</f>
        <v>0.12500000000000006</v>
      </c>
      <c r="C7038" s="17">
        <f>Électricité!P7051</f>
        <v>0</v>
      </c>
      <c r="D7038" s="17">
        <f>Électricité!S7051</f>
        <v>0</v>
      </c>
      <c r="E7038" s="24" t="str">
        <f t="shared" si="225"/>
        <v>10/21/2019 03:00:00 AM</v>
      </c>
      <c r="F7038" s="23" t="str">
        <f t="shared" si="224"/>
        <v>Oct</v>
      </c>
    </row>
    <row r="7039" spans="1:6" x14ac:dyDescent="0.4">
      <c r="A7039" s="19">
        <f>Électricité!N7052</f>
        <v>43759</v>
      </c>
      <c r="B7039" s="18">
        <f>Électricité!O7052</f>
        <v>0.16666666666666669</v>
      </c>
      <c r="C7039" s="17">
        <f>Électricité!P7052</f>
        <v>0</v>
      </c>
      <c r="D7039" s="17">
        <f>Électricité!S7052</f>
        <v>0</v>
      </c>
      <c r="E7039" s="24" t="str">
        <f t="shared" si="225"/>
        <v>10/21/2019 04:00:00 AM</v>
      </c>
      <c r="F7039" s="23" t="str">
        <f t="shared" si="224"/>
        <v>Oct</v>
      </c>
    </row>
    <row r="7040" spans="1:6" x14ac:dyDescent="0.4">
      <c r="A7040" s="19">
        <f>Électricité!N7053</f>
        <v>43759</v>
      </c>
      <c r="B7040" s="18">
        <f>Électricité!O7053</f>
        <v>0.20833333333333337</v>
      </c>
      <c r="C7040" s="17">
        <f>Électricité!P7053</f>
        <v>0</v>
      </c>
      <c r="D7040" s="17">
        <f>Électricité!S7053</f>
        <v>0</v>
      </c>
      <c r="E7040" s="24" t="str">
        <f t="shared" si="225"/>
        <v>10/21/2019 05:00:00 AM</v>
      </c>
      <c r="F7040" s="23" t="str">
        <f t="shared" si="224"/>
        <v>Oct</v>
      </c>
    </row>
    <row r="7041" spans="1:6" x14ac:dyDescent="0.4">
      <c r="A7041" s="19">
        <f>Électricité!N7054</f>
        <v>43759</v>
      </c>
      <c r="B7041" s="18">
        <f>Électricité!O7054</f>
        <v>0.25</v>
      </c>
      <c r="C7041" s="17">
        <f>Électricité!P7054</f>
        <v>0</v>
      </c>
      <c r="D7041" s="17">
        <f>Électricité!S7054</f>
        <v>0</v>
      </c>
      <c r="E7041" s="24" t="str">
        <f t="shared" si="225"/>
        <v>10/21/2019 06:00:00 AM</v>
      </c>
      <c r="F7041" s="23" t="str">
        <f t="shared" si="224"/>
        <v>Oct</v>
      </c>
    </row>
    <row r="7042" spans="1:6" x14ac:dyDescent="0.4">
      <c r="A7042" s="19">
        <f>Électricité!N7055</f>
        <v>43759</v>
      </c>
      <c r="B7042" s="18">
        <f>Électricité!O7055</f>
        <v>0.29166666666666669</v>
      </c>
      <c r="C7042" s="17">
        <f>Électricité!P7055</f>
        <v>0</v>
      </c>
      <c r="D7042" s="17">
        <f>Électricité!S7055</f>
        <v>0</v>
      </c>
      <c r="E7042" s="24" t="str">
        <f t="shared" si="225"/>
        <v>10/21/2019 07:00:00 AM</v>
      </c>
      <c r="F7042" s="23" t="str">
        <f t="shared" si="224"/>
        <v>Oct</v>
      </c>
    </row>
    <row r="7043" spans="1:6" x14ac:dyDescent="0.4">
      <c r="A7043" s="19">
        <f>Électricité!N7056</f>
        <v>43759</v>
      </c>
      <c r="B7043" s="18">
        <f>Électricité!O7056</f>
        <v>0.33333333333333337</v>
      </c>
      <c r="C7043" s="17">
        <f>Électricité!P7056</f>
        <v>0</v>
      </c>
      <c r="D7043" s="17">
        <f>Électricité!S7056</f>
        <v>0</v>
      </c>
      <c r="E7043" s="24" t="str">
        <f t="shared" si="225"/>
        <v>10/21/2019 08:00:00 AM</v>
      </c>
      <c r="F7043" s="23" t="str">
        <f t="shared" ref="F7043:F7106" si="226">TEXT(A7043,"mmm")</f>
        <v>Oct</v>
      </c>
    </row>
    <row r="7044" spans="1:6" x14ac:dyDescent="0.4">
      <c r="A7044" s="19">
        <f>Électricité!N7057</f>
        <v>43759</v>
      </c>
      <c r="B7044" s="18">
        <f>Électricité!O7057</f>
        <v>0.375</v>
      </c>
      <c r="C7044" s="17">
        <f>Électricité!P7057</f>
        <v>0</v>
      </c>
      <c r="D7044" s="17">
        <f>Électricité!S7057</f>
        <v>0</v>
      </c>
      <c r="E7044" s="24" t="str">
        <f t="shared" si="225"/>
        <v>10/21/2019 09:00:00 AM</v>
      </c>
      <c r="F7044" s="23" t="str">
        <f t="shared" si="226"/>
        <v>Oct</v>
      </c>
    </row>
    <row r="7045" spans="1:6" x14ac:dyDescent="0.4">
      <c r="A7045" s="19">
        <f>Électricité!N7058</f>
        <v>43759</v>
      </c>
      <c r="B7045" s="18">
        <f>Électricité!O7058</f>
        <v>0.41666666666666669</v>
      </c>
      <c r="C7045" s="17">
        <f>Électricité!P7058</f>
        <v>0</v>
      </c>
      <c r="D7045" s="17">
        <f>Électricité!S7058</f>
        <v>0</v>
      </c>
      <c r="E7045" s="24" t="str">
        <f t="shared" si="225"/>
        <v>10/21/2019 10:00:00 AM</v>
      </c>
      <c r="F7045" s="23" t="str">
        <f t="shared" si="226"/>
        <v>Oct</v>
      </c>
    </row>
    <row r="7046" spans="1:6" x14ac:dyDescent="0.4">
      <c r="A7046" s="19">
        <f>Électricité!N7059</f>
        <v>43759</v>
      </c>
      <c r="B7046" s="18">
        <f>Électricité!O7059</f>
        <v>0.45833333333333337</v>
      </c>
      <c r="C7046" s="17">
        <f>Électricité!P7059</f>
        <v>0</v>
      </c>
      <c r="D7046" s="17">
        <f>Électricité!S7059</f>
        <v>0</v>
      </c>
      <c r="E7046" s="24" t="str">
        <f t="shared" si="225"/>
        <v>10/21/2019 11:00:00 AM</v>
      </c>
      <c r="F7046" s="23" t="str">
        <f t="shared" si="226"/>
        <v>Oct</v>
      </c>
    </row>
    <row r="7047" spans="1:6" x14ac:dyDescent="0.4">
      <c r="A7047" s="19">
        <f>Électricité!N7060</f>
        <v>43759</v>
      </c>
      <c r="B7047" s="18">
        <f>Électricité!O7060</f>
        <v>0.50000000000000011</v>
      </c>
      <c r="C7047" s="17">
        <f>Électricité!P7060</f>
        <v>0</v>
      </c>
      <c r="D7047" s="17">
        <f>Électricité!S7060</f>
        <v>0</v>
      </c>
      <c r="E7047" s="24" t="str">
        <f t="shared" si="225"/>
        <v>10/21/2019 12:00:00 PM</v>
      </c>
      <c r="F7047" s="23" t="str">
        <f t="shared" si="226"/>
        <v>Oct</v>
      </c>
    </row>
    <row r="7048" spans="1:6" x14ac:dyDescent="0.4">
      <c r="A7048" s="19">
        <f>Électricité!N7061</f>
        <v>43759</v>
      </c>
      <c r="B7048" s="18">
        <f>Électricité!O7061</f>
        <v>0.54166666666666674</v>
      </c>
      <c r="C7048" s="17">
        <f>Électricité!P7061</f>
        <v>0</v>
      </c>
      <c r="D7048" s="17">
        <f>Électricité!S7061</f>
        <v>0</v>
      </c>
      <c r="E7048" s="24" t="str">
        <f t="shared" si="225"/>
        <v>10/21/2019 01:00:00 PM</v>
      </c>
      <c r="F7048" s="23" t="str">
        <f t="shared" si="226"/>
        <v>Oct</v>
      </c>
    </row>
    <row r="7049" spans="1:6" x14ac:dyDescent="0.4">
      <c r="A7049" s="19">
        <f>Électricité!N7062</f>
        <v>43759</v>
      </c>
      <c r="B7049" s="18">
        <f>Électricité!O7062</f>
        <v>0.58333333333333337</v>
      </c>
      <c r="C7049" s="17">
        <f>Électricité!P7062</f>
        <v>0</v>
      </c>
      <c r="D7049" s="17">
        <f>Électricité!S7062</f>
        <v>0</v>
      </c>
      <c r="E7049" s="24" t="str">
        <f t="shared" si="225"/>
        <v>10/21/2019 02:00:00 PM</v>
      </c>
      <c r="F7049" s="23" t="str">
        <f t="shared" si="226"/>
        <v>Oct</v>
      </c>
    </row>
    <row r="7050" spans="1:6" x14ac:dyDescent="0.4">
      <c r="A7050" s="19">
        <f>Électricité!N7063</f>
        <v>43759</v>
      </c>
      <c r="B7050" s="18">
        <f>Électricité!O7063</f>
        <v>0.62500000000000011</v>
      </c>
      <c r="C7050" s="17">
        <f>Électricité!P7063</f>
        <v>0</v>
      </c>
      <c r="D7050" s="17">
        <f>Électricité!S7063</f>
        <v>0</v>
      </c>
      <c r="E7050" s="24" t="str">
        <f t="shared" si="225"/>
        <v>10/21/2019 03:00:00 PM</v>
      </c>
      <c r="F7050" s="23" t="str">
        <f t="shared" si="226"/>
        <v>Oct</v>
      </c>
    </row>
    <row r="7051" spans="1:6" x14ac:dyDescent="0.4">
      <c r="A7051" s="19">
        <f>Électricité!N7064</f>
        <v>43759</v>
      </c>
      <c r="B7051" s="18">
        <f>Électricité!O7064</f>
        <v>0.66666666666666674</v>
      </c>
      <c r="C7051" s="17">
        <f>Électricité!P7064</f>
        <v>0</v>
      </c>
      <c r="D7051" s="17">
        <f>Électricité!S7064</f>
        <v>0</v>
      </c>
      <c r="E7051" s="24" t="str">
        <f t="shared" si="225"/>
        <v>10/21/2019 04:00:00 PM</v>
      </c>
      <c r="F7051" s="23" t="str">
        <f t="shared" si="226"/>
        <v>Oct</v>
      </c>
    </row>
    <row r="7052" spans="1:6" x14ac:dyDescent="0.4">
      <c r="A7052" s="19">
        <f>Électricité!N7065</f>
        <v>43759</v>
      </c>
      <c r="B7052" s="18">
        <f>Électricité!O7065</f>
        <v>0.70833333333333337</v>
      </c>
      <c r="C7052" s="17">
        <f>Électricité!P7065</f>
        <v>0</v>
      </c>
      <c r="D7052" s="17">
        <f>Électricité!S7065</f>
        <v>0</v>
      </c>
      <c r="E7052" s="24" t="str">
        <f t="shared" si="225"/>
        <v>10/21/2019 05:00:00 PM</v>
      </c>
      <c r="F7052" s="23" t="str">
        <f t="shared" si="226"/>
        <v>Oct</v>
      </c>
    </row>
    <row r="7053" spans="1:6" x14ac:dyDescent="0.4">
      <c r="A7053" s="19">
        <f>Électricité!N7066</f>
        <v>43759</v>
      </c>
      <c r="B7053" s="18">
        <f>Électricité!O7066</f>
        <v>0.75000000000000011</v>
      </c>
      <c r="C7053" s="17">
        <f>Électricité!P7066</f>
        <v>0</v>
      </c>
      <c r="D7053" s="17">
        <f>Électricité!S7066</f>
        <v>0</v>
      </c>
      <c r="E7053" s="24" t="str">
        <f t="shared" si="225"/>
        <v>10/21/2019 06:00:00 PM</v>
      </c>
      <c r="F7053" s="23" t="str">
        <f t="shared" si="226"/>
        <v>Oct</v>
      </c>
    </row>
    <row r="7054" spans="1:6" x14ac:dyDescent="0.4">
      <c r="A7054" s="19">
        <f>Électricité!N7067</f>
        <v>43759</v>
      </c>
      <c r="B7054" s="18">
        <f>Électricité!O7067</f>
        <v>0.79166666666666674</v>
      </c>
      <c r="C7054" s="17">
        <f>Électricité!P7067</f>
        <v>0</v>
      </c>
      <c r="D7054" s="17">
        <f>Électricité!S7067</f>
        <v>0</v>
      </c>
      <c r="E7054" s="24" t="str">
        <f t="shared" si="225"/>
        <v>10/21/2019 07:00:00 PM</v>
      </c>
      <c r="F7054" s="23" t="str">
        <f t="shared" si="226"/>
        <v>Oct</v>
      </c>
    </row>
    <row r="7055" spans="1:6" x14ac:dyDescent="0.4">
      <c r="A7055" s="19">
        <f>Électricité!N7068</f>
        <v>43759</v>
      </c>
      <c r="B7055" s="18">
        <f>Électricité!O7068</f>
        <v>0.83333333333333337</v>
      </c>
      <c r="C7055" s="17">
        <f>Électricité!P7068</f>
        <v>0</v>
      </c>
      <c r="D7055" s="17">
        <f>Électricité!S7068</f>
        <v>0</v>
      </c>
      <c r="E7055" s="24" t="str">
        <f t="shared" si="225"/>
        <v>10/21/2019 08:00:00 PM</v>
      </c>
      <c r="F7055" s="23" t="str">
        <f t="shared" si="226"/>
        <v>Oct</v>
      </c>
    </row>
    <row r="7056" spans="1:6" x14ac:dyDescent="0.4">
      <c r="A7056" s="19">
        <f>Électricité!N7069</f>
        <v>43759</v>
      </c>
      <c r="B7056" s="18">
        <f>Électricité!O7069</f>
        <v>0.87500000000000011</v>
      </c>
      <c r="C7056" s="17">
        <f>Électricité!P7069</f>
        <v>0</v>
      </c>
      <c r="D7056" s="17">
        <f>Électricité!S7069</f>
        <v>0</v>
      </c>
      <c r="E7056" s="24" t="str">
        <f t="shared" si="225"/>
        <v>10/21/2019 09:00:00 PM</v>
      </c>
      <c r="F7056" s="23" t="str">
        <f t="shared" si="226"/>
        <v>Oct</v>
      </c>
    </row>
    <row r="7057" spans="1:6" x14ac:dyDescent="0.4">
      <c r="A7057" s="19">
        <f>Électricité!N7070</f>
        <v>43759</v>
      </c>
      <c r="B7057" s="18">
        <f>Électricité!O7070</f>
        <v>0.91666666666666674</v>
      </c>
      <c r="C7057" s="17">
        <f>Électricité!P7070</f>
        <v>0</v>
      </c>
      <c r="D7057" s="17">
        <f>Électricité!S7070</f>
        <v>0</v>
      </c>
      <c r="E7057" s="24" t="str">
        <f t="shared" si="225"/>
        <v>10/21/2019 10:00:00 PM</v>
      </c>
      <c r="F7057" s="23" t="str">
        <f t="shared" si="226"/>
        <v>Oct</v>
      </c>
    </row>
    <row r="7058" spans="1:6" x14ac:dyDescent="0.4">
      <c r="A7058" s="19">
        <f>Électricité!N7071</f>
        <v>43759</v>
      </c>
      <c r="B7058" s="18">
        <f>Électricité!O7071</f>
        <v>0.95833333333333337</v>
      </c>
      <c r="C7058" s="17">
        <f>Électricité!P7071</f>
        <v>0</v>
      </c>
      <c r="D7058" s="17">
        <f>Électricité!S7071</f>
        <v>0</v>
      </c>
      <c r="E7058" s="24" t="str">
        <f t="shared" si="225"/>
        <v>10/21/2019 11:00:00 PM</v>
      </c>
      <c r="F7058" s="23" t="str">
        <f t="shared" si="226"/>
        <v>Oct</v>
      </c>
    </row>
    <row r="7059" spans="1:6" x14ac:dyDescent="0.4">
      <c r="A7059" s="19">
        <f>Électricité!N7072</f>
        <v>43760</v>
      </c>
      <c r="B7059" s="18">
        <f>Électricité!O7072</f>
        <v>3.1225022567582528E-17</v>
      </c>
      <c r="C7059" s="17">
        <f>Électricité!P7072</f>
        <v>0</v>
      </c>
      <c r="D7059" s="17">
        <f>Électricité!S7072</f>
        <v>0</v>
      </c>
      <c r="E7059" s="24" t="str">
        <f t="shared" si="225"/>
        <v>10/22/2019 12:00:00 AM</v>
      </c>
      <c r="F7059" s="23" t="str">
        <f t="shared" si="226"/>
        <v>Oct</v>
      </c>
    </row>
    <row r="7060" spans="1:6" x14ac:dyDescent="0.4">
      <c r="A7060" s="19">
        <f>Électricité!N7073</f>
        <v>43760</v>
      </c>
      <c r="B7060" s="18">
        <f>Électricité!O7073</f>
        <v>4.1666666666666699E-2</v>
      </c>
      <c r="C7060" s="17">
        <f>Électricité!P7073</f>
        <v>0</v>
      </c>
      <c r="D7060" s="17">
        <f>Électricité!S7073</f>
        <v>0</v>
      </c>
      <c r="E7060" s="24" t="str">
        <f t="shared" si="225"/>
        <v>10/22/2019 01:00:00 AM</v>
      </c>
      <c r="F7060" s="23" t="str">
        <f t="shared" si="226"/>
        <v>Oct</v>
      </c>
    </row>
    <row r="7061" spans="1:6" x14ac:dyDescent="0.4">
      <c r="A7061" s="19">
        <f>Électricité!N7074</f>
        <v>43760</v>
      </c>
      <c r="B7061" s="18">
        <f>Électricité!O7074</f>
        <v>8.333333333333337E-2</v>
      </c>
      <c r="C7061" s="17">
        <f>Électricité!P7074</f>
        <v>0</v>
      </c>
      <c r="D7061" s="17">
        <f>Électricité!S7074</f>
        <v>0</v>
      </c>
      <c r="E7061" s="24" t="str">
        <f t="shared" si="225"/>
        <v>10/22/2019 02:00:00 AM</v>
      </c>
      <c r="F7061" s="23" t="str">
        <f t="shared" si="226"/>
        <v>Oct</v>
      </c>
    </row>
    <row r="7062" spans="1:6" x14ac:dyDescent="0.4">
      <c r="A7062" s="19">
        <f>Électricité!N7075</f>
        <v>43760</v>
      </c>
      <c r="B7062" s="18">
        <f>Électricité!O7075</f>
        <v>0.12500000000000006</v>
      </c>
      <c r="C7062" s="17">
        <f>Électricité!P7075</f>
        <v>0</v>
      </c>
      <c r="D7062" s="17">
        <f>Électricité!S7075</f>
        <v>0</v>
      </c>
      <c r="E7062" s="24" t="str">
        <f t="shared" si="225"/>
        <v>10/22/2019 03:00:00 AM</v>
      </c>
      <c r="F7062" s="23" t="str">
        <f t="shared" si="226"/>
        <v>Oct</v>
      </c>
    </row>
    <row r="7063" spans="1:6" x14ac:dyDescent="0.4">
      <c r="A7063" s="19">
        <f>Électricité!N7076</f>
        <v>43760</v>
      </c>
      <c r="B7063" s="18">
        <f>Électricité!O7076</f>
        <v>0.16666666666666669</v>
      </c>
      <c r="C7063" s="17">
        <f>Électricité!P7076</f>
        <v>0</v>
      </c>
      <c r="D7063" s="17">
        <f>Électricité!S7076</f>
        <v>0</v>
      </c>
      <c r="E7063" s="24" t="str">
        <f t="shared" si="225"/>
        <v>10/22/2019 04:00:00 AM</v>
      </c>
      <c r="F7063" s="23" t="str">
        <f t="shared" si="226"/>
        <v>Oct</v>
      </c>
    </row>
    <row r="7064" spans="1:6" x14ac:dyDescent="0.4">
      <c r="A7064" s="19">
        <f>Électricité!N7077</f>
        <v>43760</v>
      </c>
      <c r="B7064" s="18">
        <f>Électricité!O7077</f>
        <v>0.20833333333333337</v>
      </c>
      <c r="C7064" s="17">
        <f>Électricité!P7077</f>
        <v>0</v>
      </c>
      <c r="D7064" s="17">
        <f>Électricité!S7077</f>
        <v>0</v>
      </c>
      <c r="E7064" s="24" t="str">
        <f t="shared" si="225"/>
        <v>10/22/2019 05:00:00 AM</v>
      </c>
      <c r="F7064" s="23" t="str">
        <f t="shared" si="226"/>
        <v>Oct</v>
      </c>
    </row>
    <row r="7065" spans="1:6" x14ac:dyDescent="0.4">
      <c r="A7065" s="19">
        <f>Électricité!N7078</f>
        <v>43760</v>
      </c>
      <c r="B7065" s="18">
        <f>Électricité!O7078</f>
        <v>0.25</v>
      </c>
      <c r="C7065" s="17">
        <f>Électricité!P7078</f>
        <v>0</v>
      </c>
      <c r="D7065" s="17">
        <f>Électricité!S7078</f>
        <v>0</v>
      </c>
      <c r="E7065" s="24" t="str">
        <f t="shared" si="225"/>
        <v>10/22/2019 06:00:00 AM</v>
      </c>
      <c r="F7065" s="23" t="str">
        <f t="shared" si="226"/>
        <v>Oct</v>
      </c>
    </row>
    <row r="7066" spans="1:6" x14ac:dyDescent="0.4">
      <c r="A7066" s="19">
        <f>Électricité!N7079</f>
        <v>43760</v>
      </c>
      <c r="B7066" s="18">
        <f>Électricité!O7079</f>
        <v>0.29166666666666669</v>
      </c>
      <c r="C7066" s="17">
        <f>Électricité!P7079</f>
        <v>0</v>
      </c>
      <c r="D7066" s="17">
        <f>Électricité!S7079</f>
        <v>0</v>
      </c>
      <c r="E7066" s="24" t="str">
        <f t="shared" si="225"/>
        <v>10/22/2019 07:00:00 AM</v>
      </c>
      <c r="F7066" s="23" t="str">
        <f t="shared" si="226"/>
        <v>Oct</v>
      </c>
    </row>
    <row r="7067" spans="1:6" x14ac:dyDescent="0.4">
      <c r="A7067" s="19">
        <f>Électricité!N7080</f>
        <v>43760</v>
      </c>
      <c r="B7067" s="18">
        <f>Électricité!O7080</f>
        <v>0.33333333333333337</v>
      </c>
      <c r="C7067" s="17">
        <f>Électricité!P7080</f>
        <v>0</v>
      </c>
      <c r="D7067" s="17">
        <f>Électricité!S7080</f>
        <v>0</v>
      </c>
      <c r="E7067" s="24" t="str">
        <f t="shared" si="225"/>
        <v>10/22/2019 08:00:00 AM</v>
      </c>
      <c r="F7067" s="23" t="str">
        <f t="shared" si="226"/>
        <v>Oct</v>
      </c>
    </row>
    <row r="7068" spans="1:6" x14ac:dyDescent="0.4">
      <c r="A7068" s="19">
        <f>Électricité!N7081</f>
        <v>43760</v>
      </c>
      <c r="B7068" s="18">
        <f>Électricité!O7081</f>
        <v>0.375</v>
      </c>
      <c r="C7068" s="17">
        <f>Électricité!P7081</f>
        <v>0</v>
      </c>
      <c r="D7068" s="17">
        <f>Électricité!S7081</f>
        <v>0</v>
      </c>
      <c r="E7068" s="24" t="str">
        <f t="shared" si="225"/>
        <v>10/22/2019 09:00:00 AM</v>
      </c>
      <c r="F7068" s="23" t="str">
        <f t="shared" si="226"/>
        <v>Oct</v>
      </c>
    </row>
    <row r="7069" spans="1:6" x14ac:dyDescent="0.4">
      <c r="A7069" s="19">
        <f>Électricité!N7082</f>
        <v>43760</v>
      </c>
      <c r="B7069" s="18">
        <f>Électricité!O7082</f>
        <v>0.41666666666666669</v>
      </c>
      <c r="C7069" s="17">
        <f>Électricité!P7082</f>
        <v>0</v>
      </c>
      <c r="D7069" s="17">
        <f>Électricité!S7082</f>
        <v>0</v>
      </c>
      <c r="E7069" s="24" t="str">
        <f t="shared" si="225"/>
        <v>10/22/2019 10:00:00 AM</v>
      </c>
      <c r="F7069" s="23" t="str">
        <f t="shared" si="226"/>
        <v>Oct</v>
      </c>
    </row>
    <row r="7070" spans="1:6" x14ac:dyDescent="0.4">
      <c r="A7070" s="19">
        <f>Électricité!N7083</f>
        <v>43760</v>
      </c>
      <c r="B7070" s="18">
        <f>Électricité!O7083</f>
        <v>0.45833333333333337</v>
      </c>
      <c r="C7070" s="17">
        <f>Électricité!P7083</f>
        <v>0</v>
      </c>
      <c r="D7070" s="17">
        <f>Électricité!S7083</f>
        <v>0</v>
      </c>
      <c r="E7070" s="24" t="str">
        <f t="shared" si="225"/>
        <v>10/22/2019 11:00:00 AM</v>
      </c>
      <c r="F7070" s="23" t="str">
        <f t="shared" si="226"/>
        <v>Oct</v>
      </c>
    </row>
    <row r="7071" spans="1:6" x14ac:dyDescent="0.4">
      <c r="A7071" s="19">
        <f>Électricité!N7084</f>
        <v>43760</v>
      </c>
      <c r="B7071" s="18">
        <f>Électricité!O7084</f>
        <v>0.50000000000000011</v>
      </c>
      <c r="C7071" s="17">
        <f>Électricité!P7084</f>
        <v>0</v>
      </c>
      <c r="D7071" s="17">
        <f>Électricité!S7084</f>
        <v>0</v>
      </c>
      <c r="E7071" s="24" t="str">
        <f t="shared" si="225"/>
        <v>10/22/2019 12:00:00 PM</v>
      </c>
      <c r="F7071" s="23" t="str">
        <f t="shared" si="226"/>
        <v>Oct</v>
      </c>
    </row>
    <row r="7072" spans="1:6" x14ac:dyDescent="0.4">
      <c r="A7072" s="19">
        <f>Électricité!N7085</f>
        <v>43760</v>
      </c>
      <c r="B7072" s="18">
        <f>Électricité!O7085</f>
        <v>0.54166666666666674</v>
      </c>
      <c r="C7072" s="17">
        <f>Électricité!P7085</f>
        <v>0</v>
      </c>
      <c r="D7072" s="17">
        <f>Électricité!S7085</f>
        <v>0</v>
      </c>
      <c r="E7072" s="24" t="str">
        <f t="shared" si="225"/>
        <v>10/22/2019 01:00:00 PM</v>
      </c>
      <c r="F7072" s="23" t="str">
        <f t="shared" si="226"/>
        <v>Oct</v>
      </c>
    </row>
    <row r="7073" spans="1:6" x14ac:dyDescent="0.4">
      <c r="A7073" s="19">
        <f>Électricité!N7086</f>
        <v>43760</v>
      </c>
      <c r="B7073" s="18">
        <f>Électricité!O7086</f>
        <v>0.58333333333333337</v>
      </c>
      <c r="C7073" s="17">
        <f>Électricité!P7086</f>
        <v>0</v>
      </c>
      <c r="D7073" s="17">
        <f>Électricité!S7086</f>
        <v>0</v>
      </c>
      <c r="E7073" s="24" t="str">
        <f t="shared" si="225"/>
        <v>10/22/2019 02:00:00 PM</v>
      </c>
      <c r="F7073" s="23" t="str">
        <f t="shared" si="226"/>
        <v>Oct</v>
      </c>
    </row>
    <row r="7074" spans="1:6" x14ac:dyDescent="0.4">
      <c r="A7074" s="19">
        <f>Électricité!N7087</f>
        <v>43760</v>
      </c>
      <c r="B7074" s="18">
        <f>Électricité!O7087</f>
        <v>0.62500000000000011</v>
      </c>
      <c r="C7074" s="17">
        <f>Électricité!P7087</f>
        <v>0</v>
      </c>
      <c r="D7074" s="17">
        <f>Électricité!S7087</f>
        <v>0</v>
      </c>
      <c r="E7074" s="24" t="str">
        <f t="shared" si="225"/>
        <v>10/22/2019 03:00:00 PM</v>
      </c>
      <c r="F7074" s="23" t="str">
        <f t="shared" si="226"/>
        <v>Oct</v>
      </c>
    </row>
    <row r="7075" spans="1:6" x14ac:dyDescent="0.4">
      <c r="A7075" s="19">
        <f>Électricité!N7088</f>
        <v>43760</v>
      </c>
      <c r="B7075" s="18">
        <f>Électricité!O7088</f>
        <v>0.66666666666666674</v>
      </c>
      <c r="C7075" s="17">
        <f>Électricité!P7088</f>
        <v>0</v>
      </c>
      <c r="D7075" s="17">
        <f>Électricité!S7088</f>
        <v>0</v>
      </c>
      <c r="E7075" s="24" t="str">
        <f t="shared" si="225"/>
        <v>10/22/2019 04:00:00 PM</v>
      </c>
      <c r="F7075" s="23" t="str">
        <f t="shared" si="226"/>
        <v>Oct</v>
      </c>
    </row>
    <row r="7076" spans="1:6" x14ac:dyDescent="0.4">
      <c r="A7076" s="19">
        <f>Électricité!N7089</f>
        <v>43760</v>
      </c>
      <c r="B7076" s="18">
        <f>Électricité!O7089</f>
        <v>0.70833333333333337</v>
      </c>
      <c r="C7076" s="17">
        <f>Électricité!P7089</f>
        <v>0</v>
      </c>
      <c r="D7076" s="17">
        <f>Électricité!S7089</f>
        <v>0</v>
      </c>
      <c r="E7076" s="24" t="str">
        <f t="shared" si="225"/>
        <v>10/22/2019 05:00:00 PM</v>
      </c>
      <c r="F7076" s="23" t="str">
        <f t="shared" si="226"/>
        <v>Oct</v>
      </c>
    </row>
    <row r="7077" spans="1:6" x14ac:dyDescent="0.4">
      <c r="A7077" s="19">
        <f>Électricité!N7090</f>
        <v>43760</v>
      </c>
      <c r="B7077" s="18">
        <f>Électricité!O7090</f>
        <v>0.75000000000000011</v>
      </c>
      <c r="C7077" s="17">
        <f>Électricité!P7090</f>
        <v>0</v>
      </c>
      <c r="D7077" s="17">
        <f>Électricité!S7090</f>
        <v>0</v>
      </c>
      <c r="E7077" s="24" t="str">
        <f t="shared" si="225"/>
        <v>10/22/2019 06:00:00 PM</v>
      </c>
      <c r="F7077" s="23" t="str">
        <f t="shared" si="226"/>
        <v>Oct</v>
      </c>
    </row>
    <row r="7078" spans="1:6" x14ac:dyDescent="0.4">
      <c r="A7078" s="19">
        <f>Électricité!N7091</f>
        <v>43760</v>
      </c>
      <c r="B7078" s="18">
        <f>Électricité!O7091</f>
        <v>0.79166666666666674</v>
      </c>
      <c r="C7078" s="17">
        <f>Électricité!P7091</f>
        <v>0</v>
      </c>
      <c r="D7078" s="17">
        <f>Électricité!S7091</f>
        <v>0</v>
      </c>
      <c r="E7078" s="24" t="str">
        <f t="shared" si="225"/>
        <v>10/22/2019 07:00:00 PM</v>
      </c>
      <c r="F7078" s="23" t="str">
        <f t="shared" si="226"/>
        <v>Oct</v>
      </c>
    </row>
    <row r="7079" spans="1:6" x14ac:dyDescent="0.4">
      <c r="A7079" s="19">
        <f>Électricité!N7092</f>
        <v>43760</v>
      </c>
      <c r="B7079" s="18">
        <f>Électricité!O7092</f>
        <v>0.83333333333333337</v>
      </c>
      <c r="C7079" s="17">
        <f>Électricité!P7092</f>
        <v>0</v>
      </c>
      <c r="D7079" s="17">
        <f>Électricité!S7092</f>
        <v>0</v>
      </c>
      <c r="E7079" s="24" t="str">
        <f t="shared" si="225"/>
        <v>10/22/2019 08:00:00 PM</v>
      </c>
      <c r="F7079" s="23" t="str">
        <f t="shared" si="226"/>
        <v>Oct</v>
      </c>
    </row>
    <row r="7080" spans="1:6" x14ac:dyDescent="0.4">
      <c r="A7080" s="19">
        <f>Électricité!N7093</f>
        <v>43760</v>
      </c>
      <c r="B7080" s="18">
        <f>Électricité!O7093</f>
        <v>0.87500000000000011</v>
      </c>
      <c r="C7080" s="17">
        <f>Électricité!P7093</f>
        <v>0</v>
      </c>
      <c r="D7080" s="17">
        <f>Électricité!S7093</f>
        <v>0</v>
      </c>
      <c r="E7080" s="24" t="str">
        <f t="shared" si="225"/>
        <v>10/22/2019 09:00:00 PM</v>
      </c>
      <c r="F7080" s="23" t="str">
        <f t="shared" si="226"/>
        <v>Oct</v>
      </c>
    </row>
    <row r="7081" spans="1:6" x14ac:dyDescent="0.4">
      <c r="A7081" s="19">
        <f>Électricité!N7094</f>
        <v>43760</v>
      </c>
      <c r="B7081" s="18">
        <f>Électricité!O7094</f>
        <v>0.91666666666666674</v>
      </c>
      <c r="C7081" s="17">
        <f>Électricité!P7094</f>
        <v>0</v>
      </c>
      <c r="D7081" s="17">
        <f>Électricité!S7094</f>
        <v>0</v>
      </c>
      <c r="E7081" s="24" t="str">
        <f t="shared" si="225"/>
        <v>10/22/2019 10:00:00 PM</v>
      </c>
      <c r="F7081" s="23" t="str">
        <f t="shared" si="226"/>
        <v>Oct</v>
      </c>
    </row>
    <row r="7082" spans="1:6" x14ac:dyDescent="0.4">
      <c r="A7082" s="19">
        <f>Électricité!N7095</f>
        <v>43760</v>
      </c>
      <c r="B7082" s="18">
        <f>Électricité!O7095</f>
        <v>0.95833333333333337</v>
      </c>
      <c r="C7082" s="17">
        <f>Électricité!P7095</f>
        <v>0</v>
      </c>
      <c r="D7082" s="17">
        <f>Électricité!S7095</f>
        <v>0</v>
      </c>
      <c r="E7082" s="24" t="str">
        <f t="shared" si="225"/>
        <v>10/22/2019 11:00:00 PM</v>
      </c>
      <c r="F7082" s="23" t="str">
        <f t="shared" si="226"/>
        <v>Oct</v>
      </c>
    </row>
    <row r="7083" spans="1:6" x14ac:dyDescent="0.4">
      <c r="A7083" s="19">
        <f>Électricité!N7096</f>
        <v>43761</v>
      </c>
      <c r="B7083" s="18">
        <f>Électricité!O7096</f>
        <v>3.1225022567582528E-17</v>
      </c>
      <c r="C7083" s="17">
        <f>Électricité!P7096</f>
        <v>0</v>
      </c>
      <c r="D7083" s="17">
        <f>Électricité!S7096</f>
        <v>0</v>
      </c>
      <c r="E7083" s="24" t="str">
        <f t="shared" si="225"/>
        <v>10/23/2019 12:00:00 AM</v>
      </c>
      <c r="F7083" s="23" t="str">
        <f t="shared" si="226"/>
        <v>Oct</v>
      </c>
    </row>
    <row r="7084" spans="1:6" x14ac:dyDescent="0.4">
      <c r="A7084" s="19">
        <f>Électricité!N7097</f>
        <v>43761</v>
      </c>
      <c r="B7084" s="18">
        <f>Électricité!O7097</f>
        <v>4.1666666666666699E-2</v>
      </c>
      <c r="C7084" s="17">
        <f>Électricité!P7097</f>
        <v>0</v>
      </c>
      <c r="D7084" s="17">
        <f>Électricité!S7097</f>
        <v>0</v>
      </c>
      <c r="E7084" s="24" t="str">
        <f t="shared" ref="E7084:E7147" si="227">CONCATENATE(TEXT(A7084,"mm/dd/yyyy")," ",TEXT(B7084,"hh:mm:ss AM/PM"))</f>
        <v>10/23/2019 01:00:00 AM</v>
      </c>
      <c r="F7084" s="23" t="str">
        <f t="shared" si="226"/>
        <v>Oct</v>
      </c>
    </row>
    <row r="7085" spans="1:6" x14ac:dyDescent="0.4">
      <c r="A7085" s="19">
        <f>Électricité!N7098</f>
        <v>43761</v>
      </c>
      <c r="B7085" s="18">
        <f>Électricité!O7098</f>
        <v>8.333333333333337E-2</v>
      </c>
      <c r="C7085" s="17">
        <f>Électricité!P7098</f>
        <v>0</v>
      </c>
      <c r="D7085" s="17">
        <f>Électricité!S7098</f>
        <v>0</v>
      </c>
      <c r="E7085" s="24" t="str">
        <f t="shared" si="227"/>
        <v>10/23/2019 02:00:00 AM</v>
      </c>
      <c r="F7085" s="23" t="str">
        <f t="shared" si="226"/>
        <v>Oct</v>
      </c>
    </row>
    <row r="7086" spans="1:6" x14ac:dyDescent="0.4">
      <c r="A7086" s="19">
        <f>Électricité!N7099</f>
        <v>43761</v>
      </c>
      <c r="B7086" s="18">
        <f>Électricité!O7099</f>
        <v>0.12500000000000006</v>
      </c>
      <c r="C7086" s="17">
        <f>Électricité!P7099</f>
        <v>0</v>
      </c>
      <c r="D7086" s="17">
        <f>Électricité!S7099</f>
        <v>0</v>
      </c>
      <c r="E7086" s="24" t="str">
        <f t="shared" si="227"/>
        <v>10/23/2019 03:00:00 AM</v>
      </c>
      <c r="F7086" s="23" t="str">
        <f t="shared" si="226"/>
        <v>Oct</v>
      </c>
    </row>
    <row r="7087" spans="1:6" x14ac:dyDescent="0.4">
      <c r="A7087" s="19">
        <f>Électricité!N7100</f>
        <v>43761</v>
      </c>
      <c r="B7087" s="18">
        <f>Électricité!O7100</f>
        <v>0.16666666666666669</v>
      </c>
      <c r="C7087" s="17">
        <f>Électricité!P7100</f>
        <v>0</v>
      </c>
      <c r="D7087" s="17">
        <f>Électricité!S7100</f>
        <v>0</v>
      </c>
      <c r="E7087" s="24" t="str">
        <f t="shared" si="227"/>
        <v>10/23/2019 04:00:00 AM</v>
      </c>
      <c r="F7087" s="23" t="str">
        <f t="shared" si="226"/>
        <v>Oct</v>
      </c>
    </row>
    <row r="7088" spans="1:6" x14ac:dyDescent="0.4">
      <c r="A7088" s="19">
        <f>Électricité!N7101</f>
        <v>43761</v>
      </c>
      <c r="B7088" s="18">
        <f>Électricité!O7101</f>
        <v>0.20833333333333337</v>
      </c>
      <c r="C7088" s="17">
        <f>Électricité!P7101</f>
        <v>0</v>
      </c>
      <c r="D7088" s="17">
        <f>Électricité!S7101</f>
        <v>0</v>
      </c>
      <c r="E7088" s="24" t="str">
        <f t="shared" si="227"/>
        <v>10/23/2019 05:00:00 AM</v>
      </c>
      <c r="F7088" s="23" t="str">
        <f t="shared" si="226"/>
        <v>Oct</v>
      </c>
    </row>
    <row r="7089" spans="1:6" x14ac:dyDescent="0.4">
      <c r="A7089" s="19">
        <f>Électricité!N7102</f>
        <v>43761</v>
      </c>
      <c r="B7089" s="18">
        <f>Électricité!O7102</f>
        <v>0.25</v>
      </c>
      <c r="C7089" s="17">
        <f>Électricité!P7102</f>
        <v>0</v>
      </c>
      <c r="D7089" s="17">
        <f>Électricité!S7102</f>
        <v>0</v>
      </c>
      <c r="E7089" s="24" t="str">
        <f t="shared" si="227"/>
        <v>10/23/2019 06:00:00 AM</v>
      </c>
      <c r="F7089" s="23" t="str">
        <f t="shared" si="226"/>
        <v>Oct</v>
      </c>
    </row>
    <row r="7090" spans="1:6" x14ac:dyDescent="0.4">
      <c r="A7090" s="19">
        <f>Électricité!N7103</f>
        <v>43761</v>
      </c>
      <c r="B7090" s="18">
        <f>Électricité!O7103</f>
        <v>0.29166666666666669</v>
      </c>
      <c r="C7090" s="17">
        <f>Électricité!P7103</f>
        <v>0</v>
      </c>
      <c r="D7090" s="17">
        <f>Électricité!S7103</f>
        <v>0</v>
      </c>
      <c r="E7090" s="24" t="str">
        <f t="shared" si="227"/>
        <v>10/23/2019 07:00:00 AM</v>
      </c>
      <c r="F7090" s="23" t="str">
        <f t="shared" si="226"/>
        <v>Oct</v>
      </c>
    </row>
    <row r="7091" spans="1:6" x14ac:dyDescent="0.4">
      <c r="A7091" s="19">
        <f>Électricité!N7104</f>
        <v>43761</v>
      </c>
      <c r="B7091" s="18">
        <f>Électricité!O7104</f>
        <v>0.33333333333333337</v>
      </c>
      <c r="C7091" s="17">
        <f>Électricité!P7104</f>
        <v>0</v>
      </c>
      <c r="D7091" s="17">
        <f>Électricité!S7104</f>
        <v>0</v>
      </c>
      <c r="E7091" s="24" t="str">
        <f t="shared" si="227"/>
        <v>10/23/2019 08:00:00 AM</v>
      </c>
      <c r="F7091" s="23" t="str">
        <f t="shared" si="226"/>
        <v>Oct</v>
      </c>
    </row>
    <row r="7092" spans="1:6" x14ac:dyDescent="0.4">
      <c r="A7092" s="19">
        <f>Électricité!N7105</f>
        <v>43761</v>
      </c>
      <c r="B7092" s="18">
        <f>Électricité!O7105</f>
        <v>0.375</v>
      </c>
      <c r="C7092" s="17">
        <f>Électricité!P7105</f>
        <v>0</v>
      </c>
      <c r="D7092" s="17">
        <f>Électricité!S7105</f>
        <v>0</v>
      </c>
      <c r="E7092" s="24" t="str">
        <f t="shared" si="227"/>
        <v>10/23/2019 09:00:00 AM</v>
      </c>
      <c r="F7092" s="23" t="str">
        <f t="shared" si="226"/>
        <v>Oct</v>
      </c>
    </row>
    <row r="7093" spans="1:6" x14ac:dyDescent="0.4">
      <c r="A7093" s="19">
        <f>Électricité!N7106</f>
        <v>43761</v>
      </c>
      <c r="B7093" s="18">
        <f>Électricité!O7106</f>
        <v>0.41666666666666669</v>
      </c>
      <c r="C7093" s="17">
        <f>Électricité!P7106</f>
        <v>0</v>
      </c>
      <c r="D7093" s="17">
        <f>Électricité!S7106</f>
        <v>0</v>
      </c>
      <c r="E7093" s="24" t="str">
        <f t="shared" si="227"/>
        <v>10/23/2019 10:00:00 AM</v>
      </c>
      <c r="F7093" s="23" t="str">
        <f t="shared" si="226"/>
        <v>Oct</v>
      </c>
    </row>
    <row r="7094" spans="1:6" x14ac:dyDescent="0.4">
      <c r="A7094" s="19">
        <f>Électricité!N7107</f>
        <v>43761</v>
      </c>
      <c r="B7094" s="18">
        <f>Électricité!O7107</f>
        <v>0.45833333333333337</v>
      </c>
      <c r="C7094" s="17">
        <f>Électricité!P7107</f>
        <v>0</v>
      </c>
      <c r="D7094" s="17">
        <f>Électricité!S7107</f>
        <v>0</v>
      </c>
      <c r="E7094" s="24" t="str">
        <f t="shared" si="227"/>
        <v>10/23/2019 11:00:00 AM</v>
      </c>
      <c r="F7094" s="23" t="str">
        <f t="shared" si="226"/>
        <v>Oct</v>
      </c>
    </row>
    <row r="7095" spans="1:6" x14ac:dyDescent="0.4">
      <c r="A7095" s="19">
        <f>Électricité!N7108</f>
        <v>43761</v>
      </c>
      <c r="B7095" s="18">
        <f>Électricité!O7108</f>
        <v>0.50000000000000011</v>
      </c>
      <c r="C7095" s="17">
        <f>Électricité!P7108</f>
        <v>0</v>
      </c>
      <c r="D7095" s="17">
        <f>Électricité!S7108</f>
        <v>0</v>
      </c>
      <c r="E7095" s="24" t="str">
        <f t="shared" si="227"/>
        <v>10/23/2019 12:00:00 PM</v>
      </c>
      <c r="F7095" s="23" t="str">
        <f t="shared" si="226"/>
        <v>Oct</v>
      </c>
    </row>
    <row r="7096" spans="1:6" x14ac:dyDescent="0.4">
      <c r="A7096" s="19">
        <f>Électricité!N7109</f>
        <v>43761</v>
      </c>
      <c r="B7096" s="18">
        <f>Électricité!O7109</f>
        <v>0.54166666666666674</v>
      </c>
      <c r="C7096" s="17">
        <f>Électricité!P7109</f>
        <v>0</v>
      </c>
      <c r="D7096" s="17">
        <f>Électricité!S7109</f>
        <v>0</v>
      </c>
      <c r="E7096" s="24" t="str">
        <f t="shared" si="227"/>
        <v>10/23/2019 01:00:00 PM</v>
      </c>
      <c r="F7096" s="23" t="str">
        <f t="shared" si="226"/>
        <v>Oct</v>
      </c>
    </row>
    <row r="7097" spans="1:6" x14ac:dyDescent="0.4">
      <c r="A7097" s="19">
        <f>Électricité!N7110</f>
        <v>43761</v>
      </c>
      <c r="B7097" s="18">
        <f>Électricité!O7110</f>
        <v>0.58333333333333337</v>
      </c>
      <c r="C7097" s="17">
        <f>Électricité!P7110</f>
        <v>0</v>
      </c>
      <c r="D7097" s="17">
        <f>Électricité!S7110</f>
        <v>0</v>
      </c>
      <c r="E7097" s="24" t="str">
        <f t="shared" si="227"/>
        <v>10/23/2019 02:00:00 PM</v>
      </c>
      <c r="F7097" s="23" t="str">
        <f t="shared" si="226"/>
        <v>Oct</v>
      </c>
    </row>
    <row r="7098" spans="1:6" x14ac:dyDescent="0.4">
      <c r="A7098" s="19">
        <f>Électricité!N7111</f>
        <v>43761</v>
      </c>
      <c r="B7098" s="18">
        <f>Électricité!O7111</f>
        <v>0.62500000000000011</v>
      </c>
      <c r="C7098" s="17">
        <f>Électricité!P7111</f>
        <v>0</v>
      </c>
      <c r="D7098" s="17">
        <f>Électricité!S7111</f>
        <v>0</v>
      </c>
      <c r="E7098" s="24" t="str">
        <f t="shared" si="227"/>
        <v>10/23/2019 03:00:00 PM</v>
      </c>
      <c r="F7098" s="23" t="str">
        <f t="shared" si="226"/>
        <v>Oct</v>
      </c>
    </row>
    <row r="7099" spans="1:6" x14ac:dyDescent="0.4">
      <c r="A7099" s="19">
        <f>Électricité!N7112</f>
        <v>43761</v>
      </c>
      <c r="B7099" s="18">
        <f>Électricité!O7112</f>
        <v>0.66666666666666674</v>
      </c>
      <c r="C7099" s="17">
        <f>Électricité!P7112</f>
        <v>0</v>
      </c>
      <c r="D7099" s="17">
        <f>Électricité!S7112</f>
        <v>0</v>
      </c>
      <c r="E7099" s="24" t="str">
        <f t="shared" si="227"/>
        <v>10/23/2019 04:00:00 PM</v>
      </c>
      <c r="F7099" s="23" t="str">
        <f t="shared" si="226"/>
        <v>Oct</v>
      </c>
    </row>
    <row r="7100" spans="1:6" x14ac:dyDescent="0.4">
      <c r="A7100" s="19">
        <f>Électricité!N7113</f>
        <v>43761</v>
      </c>
      <c r="B7100" s="18">
        <f>Électricité!O7113</f>
        <v>0.70833333333333337</v>
      </c>
      <c r="C7100" s="17">
        <f>Électricité!P7113</f>
        <v>0</v>
      </c>
      <c r="D7100" s="17">
        <f>Électricité!S7113</f>
        <v>0</v>
      </c>
      <c r="E7100" s="24" t="str">
        <f t="shared" si="227"/>
        <v>10/23/2019 05:00:00 PM</v>
      </c>
      <c r="F7100" s="23" t="str">
        <f t="shared" si="226"/>
        <v>Oct</v>
      </c>
    </row>
    <row r="7101" spans="1:6" x14ac:dyDescent="0.4">
      <c r="A7101" s="19">
        <f>Électricité!N7114</f>
        <v>43761</v>
      </c>
      <c r="B7101" s="18">
        <f>Électricité!O7114</f>
        <v>0.75000000000000011</v>
      </c>
      <c r="C7101" s="17">
        <f>Électricité!P7114</f>
        <v>0</v>
      </c>
      <c r="D7101" s="17">
        <f>Électricité!S7114</f>
        <v>0</v>
      </c>
      <c r="E7101" s="24" t="str">
        <f t="shared" si="227"/>
        <v>10/23/2019 06:00:00 PM</v>
      </c>
      <c r="F7101" s="23" t="str">
        <f t="shared" si="226"/>
        <v>Oct</v>
      </c>
    </row>
    <row r="7102" spans="1:6" x14ac:dyDescent="0.4">
      <c r="A7102" s="19">
        <f>Électricité!N7115</f>
        <v>43761</v>
      </c>
      <c r="B7102" s="18">
        <f>Électricité!O7115</f>
        <v>0.79166666666666674</v>
      </c>
      <c r="C7102" s="17">
        <f>Électricité!P7115</f>
        <v>0</v>
      </c>
      <c r="D7102" s="17">
        <f>Électricité!S7115</f>
        <v>0</v>
      </c>
      <c r="E7102" s="24" t="str">
        <f t="shared" si="227"/>
        <v>10/23/2019 07:00:00 PM</v>
      </c>
      <c r="F7102" s="23" t="str">
        <f t="shared" si="226"/>
        <v>Oct</v>
      </c>
    </row>
    <row r="7103" spans="1:6" x14ac:dyDescent="0.4">
      <c r="A7103" s="19">
        <f>Électricité!N7116</f>
        <v>43761</v>
      </c>
      <c r="B7103" s="18">
        <f>Électricité!O7116</f>
        <v>0.83333333333333337</v>
      </c>
      <c r="C7103" s="17">
        <f>Électricité!P7116</f>
        <v>0</v>
      </c>
      <c r="D7103" s="17">
        <f>Électricité!S7116</f>
        <v>0</v>
      </c>
      <c r="E7103" s="24" t="str">
        <f t="shared" si="227"/>
        <v>10/23/2019 08:00:00 PM</v>
      </c>
      <c r="F7103" s="23" t="str">
        <f t="shared" si="226"/>
        <v>Oct</v>
      </c>
    </row>
    <row r="7104" spans="1:6" x14ac:dyDescent="0.4">
      <c r="A7104" s="19">
        <f>Électricité!N7117</f>
        <v>43761</v>
      </c>
      <c r="B7104" s="18">
        <f>Électricité!O7117</f>
        <v>0.87500000000000011</v>
      </c>
      <c r="C7104" s="17">
        <f>Électricité!P7117</f>
        <v>0</v>
      </c>
      <c r="D7104" s="17">
        <f>Électricité!S7117</f>
        <v>0</v>
      </c>
      <c r="E7104" s="24" t="str">
        <f t="shared" si="227"/>
        <v>10/23/2019 09:00:00 PM</v>
      </c>
      <c r="F7104" s="23" t="str">
        <f t="shared" si="226"/>
        <v>Oct</v>
      </c>
    </row>
    <row r="7105" spans="1:6" x14ac:dyDescent="0.4">
      <c r="A7105" s="19">
        <f>Électricité!N7118</f>
        <v>43761</v>
      </c>
      <c r="B7105" s="18">
        <f>Électricité!O7118</f>
        <v>0.91666666666666674</v>
      </c>
      <c r="C7105" s="17">
        <f>Électricité!P7118</f>
        <v>0</v>
      </c>
      <c r="D7105" s="17">
        <f>Électricité!S7118</f>
        <v>0</v>
      </c>
      <c r="E7105" s="24" t="str">
        <f t="shared" si="227"/>
        <v>10/23/2019 10:00:00 PM</v>
      </c>
      <c r="F7105" s="23" t="str">
        <f t="shared" si="226"/>
        <v>Oct</v>
      </c>
    </row>
    <row r="7106" spans="1:6" x14ac:dyDescent="0.4">
      <c r="A7106" s="19">
        <f>Électricité!N7119</f>
        <v>43761</v>
      </c>
      <c r="B7106" s="18">
        <f>Électricité!O7119</f>
        <v>0.95833333333333337</v>
      </c>
      <c r="C7106" s="17">
        <f>Électricité!P7119</f>
        <v>0</v>
      </c>
      <c r="D7106" s="17">
        <f>Électricité!S7119</f>
        <v>0</v>
      </c>
      <c r="E7106" s="24" t="str">
        <f t="shared" si="227"/>
        <v>10/23/2019 11:00:00 PM</v>
      </c>
      <c r="F7106" s="23" t="str">
        <f t="shared" si="226"/>
        <v>Oct</v>
      </c>
    </row>
    <row r="7107" spans="1:6" x14ac:dyDescent="0.4">
      <c r="A7107" s="19">
        <f>Électricité!N7120</f>
        <v>43762</v>
      </c>
      <c r="B7107" s="18">
        <f>Électricité!O7120</f>
        <v>3.1225022567582528E-17</v>
      </c>
      <c r="C7107" s="17">
        <f>Électricité!P7120</f>
        <v>0</v>
      </c>
      <c r="D7107" s="17">
        <f>Électricité!S7120</f>
        <v>0</v>
      </c>
      <c r="E7107" s="24" t="str">
        <f t="shared" si="227"/>
        <v>10/24/2019 12:00:00 AM</v>
      </c>
      <c r="F7107" s="23" t="str">
        <f t="shared" ref="F7107:F7170" si="228">TEXT(A7107,"mmm")</f>
        <v>Oct</v>
      </c>
    </row>
    <row r="7108" spans="1:6" x14ac:dyDescent="0.4">
      <c r="A7108" s="19">
        <f>Électricité!N7121</f>
        <v>43762</v>
      </c>
      <c r="B7108" s="18">
        <f>Électricité!O7121</f>
        <v>4.1666666666666699E-2</v>
      </c>
      <c r="C7108" s="17">
        <f>Électricité!P7121</f>
        <v>0</v>
      </c>
      <c r="D7108" s="17">
        <f>Électricité!S7121</f>
        <v>0</v>
      </c>
      <c r="E7108" s="24" t="str">
        <f t="shared" si="227"/>
        <v>10/24/2019 01:00:00 AM</v>
      </c>
      <c r="F7108" s="23" t="str">
        <f t="shared" si="228"/>
        <v>Oct</v>
      </c>
    </row>
    <row r="7109" spans="1:6" x14ac:dyDescent="0.4">
      <c r="A7109" s="19">
        <f>Électricité!N7122</f>
        <v>43762</v>
      </c>
      <c r="B7109" s="18">
        <f>Électricité!O7122</f>
        <v>8.333333333333337E-2</v>
      </c>
      <c r="C7109" s="17">
        <f>Électricité!P7122</f>
        <v>0</v>
      </c>
      <c r="D7109" s="17">
        <f>Électricité!S7122</f>
        <v>0</v>
      </c>
      <c r="E7109" s="24" t="str">
        <f t="shared" si="227"/>
        <v>10/24/2019 02:00:00 AM</v>
      </c>
      <c r="F7109" s="23" t="str">
        <f t="shared" si="228"/>
        <v>Oct</v>
      </c>
    </row>
    <row r="7110" spans="1:6" x14ac:dyDescent="0.4">
      <c r="A7110" s="19">
        <f>Électricité!N7123</f>
        <v>43762</v>
      </c>
      <c r="B7110" s="18">
        <f>Électricité!O7123</f>
        <v>0.12500000000000006</v>
      </c>
      <c r="C7110" s="17">
        <f>Électricité!P7123</f>
        <v>0</v>
      </c>
      <c r="D7110" s="17">
        <f>Électricité!S7123</f>
        <v>0</v>
      </c>
      <c r="E7110" s="24" t="str">
        <f t="shared" si="227"/>
        <v>10/24/2019 03:00:00 AM</v>
      </c>
      <c r="F7110" s="23" t="str">
        <f t="shared" si="228"/>
        <v>Oct</v>
      </c>
    </row>
    <row r="7111" spans="1:6" x14ac:dyDescent="0.4">
      <c r="A7111" s="19">
        <f>Électricité!N7124</f>
        <v>43762</v>
      </c>
      <c r="B7111" s="18">
        <f>Électricité!O7124</f>
        <v>0.16666666666666669</v>
      </c>
      <c r="C7111" s="17">
        <f>Électricité!P7124</f>
        <v>0</v>
      </c>
      <c r="D7111" s="17">
        <f>Électricité!S7124</f>
        <v>0</v>
      </c>
      <c r="E7111" s="24" t="str">
        <f t="shared" si="227"/>
        <v>10/24/2019 04:00:00 AM</v>
      </c>
      <c r="F7111" s="23" t="str">
        <f t="shared" si="228"/>
        <v>Oct</v>
      </c>
    </row>
    <row r="7112" spans="1:6" x14ac:dyDescent="0.4">
      <c r="A7112" s="19">
        <f>Électricité!N7125</f>
        <v>43762</v>
      </c>
      <c r="B7112" s="18">
        <f>Électricité!O7125</f>
        <v>0.20833333333333337</v>
      </c>
      <c r="C7112" s="17">
        <f>Électricité!P7125</f>
        <v>0</v>
      </c>
      <c r="D7112" s="17">
        <f>Électricité!S7125</f>
        <v>0</v>
      </c>
      <c r="E7112" s="24" t="str">
        <f t="shared" si="227"/>
        <v>10/24/2019 05:00:00 AM</v>
      </c>
      <c r="F7112" s="23" t="str">
        <f t="shared" si="228"/>
        <v>Oct</v>
      </c>
    </row>
    <row r="7113" spans="1:6" x14ac:dyDescent="0.4">
      <c r="A7113" s="19">
        <f>Électricité!N7126</f>
        <v>43762</v>
      </c>
      <c r="B7113" s="18">
        <f>Électricité!O7126</f>
        <v>0.25</v>
      </c>
      <c r="C7113" s="17">
        <f>Électricité!P7126</f>
        <v>0</v>
      </c>
      <c r="D7113" s="17">
        <f>Électricité!S7126</f>
        <v>0</v>
      </c>
      <c r="E7113" s="24" t="str">
        <f t="shared" si="227"/>
        <v>10/24/2019 06:00:00 AM</v>
      </c>
      <c r="F7113" s="23" t="str">
        <f t="shared" si="228"/>
        <v>Oct</v>
      </c>
    </row>
    <row r="7114" spans="1:6" x14ac:dyDescent="0.4">
      <c r="A7114" s="19">
        <f>Électricité!N7127</f>
        <v>43762</v>
      </c>
      <c r="B7114" s="18">
        <f>Électricité!O7127</f>
        <v>0.29166666666666669</v>
      </c>
      <c r="C7114" s="17">
        <f>Électricité!P7127</f>
        <v>0</v>
      </c>
      <c r="D7114" s="17">
        <f>Électricité!S7127</f>
        <v>0</v>
      </c>
      <c r="E7114" s="24" t="str">
        <f t="shared" si="227"/>
        <v>10/24/2019 07:00:00 AM</v>
      </c>
      <c r="F7114" s="23" t="str">
        <f t="shared" si="228"/>
        <v>Oct</v>
      </c>
    </row>
    <row r="7115" spans="1:6" x14ac:dyDescent="0.4">
      <c r="A7115" s="19">
        <f>Électricité!N7128</f>
        <v>43762</v>
      </c>
      <c r="B7115" s="18">
        <f>Électricité!O7128</f>
        <v>0.33333333333333337</v>
      </c>
      <c r="C7115" s="17">
        <f>Électricité!P7128</f>
        <v>0</v>
      </c>
      <c r="D7115" s="17">
        <f>Électricité!S7128</f>
        <v>0</v>
      </c>
      <c r="E7115" s="24" t="str">
        <f t="shared" si="227"/>
        <v>10/24/2019 08:00:00 AM</v>
      </c>
      <c r="F7115" s="23" t="str">
        <f t="shared" si="228"/>
        <v>Oct</v>
      </c>
    </row>
    <row r="7116" spans="1:6" x14ac:dyDescent="0.4">
      <c r="A7116" s="19">
        <f>Électricité!N7129</f>
        <v>43762</v>
      </c>
      <c r="B7116" s="18">
        <f>Électricité!O7129</f>
        <v>0.375</v>
      </c>
      <c r="C7116" s="17">
        <f>Électricité!P7129</f>
        <v>0</v>
      </c>
      <c r="D7116" s="17">
        <f>Électricité!S7129</f>
        <v>0</v>
      </c>
      <c r="E7116" s="24" t="str">
        <f t="shared" si="227"/>
        <v>10/24/2019 09:00:00 AM</v>
      </c>
      <c r="F7116" s="23" t="str">
        <f t="shared" si="228"/>
        <v>Oct</v>
      </c>
    </row>
    <row r="7117" spans="1:6" x14ac:dyDescent="0.4">
      <c r="A7117" s="19">
        <f>Électricité!N7130</f>
        <v>43762</v>
      </c>
      <c r="B7117" s="18">
        <f>Électricité!O7130</f>
        <v>0.41666666666666669</v>
      </c>
      <c r="C7117" s="17">
        <f>Électricité!P7130</f>
        <v>0</v>
      </c>
      <c r="D7117" s="17">
        <f>Électricité!S7130</f>
        <v>0</v>
      </c>
      <c r="E7117" s="24" t="str">
        <f t="shared" si="227"/>
        <v>10/24/2019 10:00:00 AM</v>
      </c>
      <c r="F7117" s="23" t="str">
        <f t="shared" si="228"/>
        <v>Oct</v>
      </c>
    </row>
    <row r="7118" spans="1:6" x14ac:dyDescent="0.4">
      <c r="A7118" s="19">
        <f>Électricité!N7131</f>
        <v>43762</v>
      </c>
      <c r="B7118" s="18">
        <f>Électricité!O7131</f>
        <v>0.45833333333333337</v>
      </c>
      <c r="C7118" s="17">
        <f>Électricité!P7131</f>
        <v>0</v>
      </c>
      <c r="D7118" s="17">
        <f>Électricité!S7131</f>
        <v>0</v>
      </c>
      <c r="E7118" s="24" t="str">
        <f t="shared" si="227"/>
        <v>10/24/2019 11:00:00 AM</v>
      </c>
      <c r="F7118" s="23" t="str">
        <f t="shared" si="228"/>
        <v>Oct</v>
      </c>
    </row>
    <row r="7119" spans="1:6" x14ac:dyDescent="0.4">
      <c r="A7119" s="19">
        <f>Électricité!N7132</f>
        <v>43762</v>
      </c>
      <c r="B7119" s="18">
        <f>Électricité!O7132</f>
        <v>0.50000000000000011</v>
      </c>
      <c r="C7119" s="17">
        <f>Électricité!P7132</f>
        <v>0</v>
      </c>
      <c r="D7119" s="17">
        <f>Électricité!S7132</f>
        <v>0</v>
      </c>
      <c r="E7119" s="24" t="str">
        <f t="shared" si="227"/>
        <v>10/24/2019 12:00:00 PM</v>
      </c>
      <c r="F7119" s="23" t="str">
        <f t="shared" si="228"/>
        <v>Oct</v>
      </c>
    </row>
    <row r="7120" spans="1:6" x14ac:dyDescent="0.4">
      <c r="A7120" s="19">
        <f>Électricité!N7133</f>
        <v>43762</v>
      </c>
      <c r="B7120" s="18">
        <f>Électricité!O7133</f>
        <v>0.54166666666666674</v>
      </c>
      <c r="C7120" s="17">
        <f>Électricité!P7133</f>
        <v>0</v>
      </c>
      <c r="D7120" s="17">
        <f>Électricité!S7133</f>
        <v>0</v>
      </c>
      <c r="E7120" s="24" t="str">
        <f t="shared" si="227"/>
        <v>10/24/2019 01:00:00 PM</v>
      </c>
      <c r="F7120" s="23" t="str">
        <f t="shared" si="228"/>
        <v>Oct</v>
      </c>
    </row>
    <row r="7121" spans="1:6" x14ac:dyDescent="0.4">
      <c r="A7121" s="19">
        <f>Électricité!N7134</f>
        <v>43762</v>
      </c>
      <c r="B7121" s="18">
        <f>Électricité!O7134</f>
        <v>0.58333333333333337</v>
      </c>
      <c r="C7121" s="17">
        <f>Électricité!P7134</f>
        <v>0</v>
      </c>
      <c r="D7121" s="17">
        <f>Électricité!S7134</f>
        <v>0</v>
      </c>
      <c r="E7121" s="24" t="str">
        <f t="shared" si="227"/>
        <v>10/24/2019 02:00:00 PM</v>
      </c>
      <c r="F7121" s="23" t="str">
        <f t="shared" si="228"/>
        <v>Oct</v>
      </c>
    </row>
    <row r="7122" spans="1:6" x14ac:dyDescent="0.4">
      <c r="A7122" s="19">
        <f>Électricité!N7135</f>
        <v>43762</v>
      </c>
      <c r="B7122" s="18">
        <f>Électricité!O7135</f>
        <v>0.62500000000000011</v>
      </c>
      <c r="C7122" s="17">
        <f>Électricité!P7135</f>
        <v>0</v>
      </c>
      <c r="D7122" s="17">
        <f>Électricité!S7135</f>
        <v>0</v>
      </c>
      <c r="E7122" s="24" t="str">
        <f t="shared" si="227"/>
        <v>10/24/2019 03:00:00 PM</v>
      </c>
      <c r="F7122" s="23" t="str">
        <f t="shared" si="228"/>
        <v>Oct</v>
      </c>
    </row>
    <row r="7123" spans="1:6" x14ac:dyDescent="0.4">
      <c r="A7123" s="19">
        <f>Électricité!N7136</f>
        <v>43762</v>
      </c>
      <c r="B7123" s="18">
        <f>Électricité!O7136</f>
        <v>0.66666666666666674</v>
      </c>
      <c r="C7123" s="17">
        <f>Électricité!P7136</f>
        <v>0</v>
      </c>
      <c r="D7123" s="17">
        <f>Électricité!S7136</f>
        <v>0</v>
      </c>
      <c r="E7123" s="24" t="str">
        <f t="shared" si="227"/>
        <v>10/24/2019 04:00:00 PM</v>
      </c>
      <c r="F7123" s="23" t="str">
        <f t="shared" si="228"/>
        <v>Oct</v>
      </c>
    </row>
    <row r="7124" spans="1:6" x14ac:dyDescent="0.4">
      <c r="A7124" s="19">
        <f>Électricité!N7137</f>
        <v>43762</v>
      </c>
      <c r="B7124" s="18">
        <f>Électricité!O7137</f>
        <v>0.70833333333333337</v>
      </c>
      <c r="C7124" s="17">
        <f>Électricité!P7137</f>
        <v>0</v>
      </c>
      <c r="D7124" s="17">
        <f>Électricité!S7137</f>
        <v>0</v>
      </c>
      <c r="E7124" s="24" t="str">
        <f t="shared" si="227"/>
        <v>10/24/2019 05:00:00 PM</v>
      </c>
      <c r="F7124" s="23" t="str">
        <f t="shared" si="228"/>
        <v>Oct</v>
      </c>
    </row>
    <row r="7125" spans="1:6" x14ac:dyDescent="0.4">
      <c r="A7125" s="19">
        <f>Électricité!N7138</f>
        <v>43762</v>
      </c>
      <c r="B7125" s="18">
        <f>Électricité!O7138</f>
        <v>0.75000000000000011</v>
      </c>
      <c r="C7125" s="17">
        <f>Électricité!P7138</f>
        <v>0</v>
      </c>
      <c r="D7125" s="17">
        <f>Électricité!S7138</f>
        <v>0</v>
      </c>
      <c r="E7125" s="24" t="str">
        <f t="shared" si="227"/>
        <v>10/24/2019 06:00:00 PM</v>
      </c>
      <c r="F7125" s="23" t="str">
        <f t="shared" si="228"/>
        <v>Oct</v>
      </c>
    </row>
    <row r="7126" spans="1:6" x14ac:dyDescent="0.4">
      <c r="A7126" s="19">
        <f>Électricité!N7139</f>
        <v>43762</v>
      </c>
      <c r="B7126" s="18">
        <f>Électricité!O7139</f>
        <v>0.79166666666666674</v>
      </c>
      <c r="C7126" s="17">
        <f>Électricité!P7139</f>
        <v>0</v>
      </c>
      <c r="D7126" s="17">
        <f>Électricité!S7139</f>
        <v>0</v>
      </c>
      <c r="E7126" s="24" t="str">
        <f t="shared" si="227"/>
        <v>10/24/2019 07:00:00 PM</v>
      </c>
      <c r="F7126" s="23" t="str">
        <f t="shared" si="228"/>
        <v>Oct</v>
      </c>
    </row>
    <row r="7127" spans="1:6" x14ac:dyDescent="0.4">
      <c r="A7127" s="19">
        <f>Électricité!N7140</f>
        <v>43762</v>
      </c>
      <c r="B7127" s="18">
        <f>Électricité!O7140</f>
        <v>0.83333333333333337</v>
      </c>
      <c r="C7127" s="17">
        <f>Électricité!P7140</f>
        <v>0</v>
      </c>
      <c r="D7127" s="17">
        <f>Électricité!S7140</f>
        <v>0</v>
      </c>
      <c r="E7127" s="24" t="str">
        <f t="shared" si="227"/>
        <v>10/24/2019 08:00:00 PM</v>
      </c>
      <c r="F7127" s="23" t="str">
        <f t="shared" si="228"/>
        <v>Oct</v>
      </c>
    </row>
    <row r="7128" spans="1:6" x14ac:dyDescent="0.4">
      <c r="A7128" s="19">
        <f>Électricité!N7141</f>
        <v>43762</v>
      </c>
      <c r="B7128" s="18">
        <f>Électricité!O7141</f>
        <v>0.87500000000000011</v>
      </c>
      <c r="C7128" s="17">
        <f>Électricité!P7141</f>
        <v>0</v>
      </c>
      <c r="D7128" s="17">
        <f>Électricité!S7141</f>
        <v>0</v>
      </c>
      <c r="E7128" s="24" t="str">
        <f t="shared" si="227"/>
        <v>10/24/2019 09:00:00 PM</v>
      </c>
      <c r="F7128" s="23" t="str">
        <f t="shared" si="228"/>
        <v>Oct</v>
      </c>
    </row>
    <row r="7129" spans="1:6" x14ac:dyDescent="0.4">
      <c r="A7129" s="19">
        <f>Électricité!N7142</f>
        <v>43762</v>
      </c>
      <c r="B7129" s="18">
        <f>Électricité!O7142</f>
        <v>0.91666666666666674</v>
      </c>
      <c r="C7129" s="17">
        <f>Électricité!P7142</f>
        <v>0</v>
      </c>
      <c r="D7129" s="17">
        <f>Électricité!S7142</f>
        <v>0</v>
      </c>
      <c r="E7129" s="24" t="str">
        <f t="shared" si="227"/>
        <v>10/24/2019 10:00:00 PM</v>
      </c>
      <c r="F7129" s="23" t="str">
        <f t="shared" si="228"/>
        <v>Oct</v>
      </c>
    </row>
    <row r="7130" spans="1:6" x14ac:dyDescent="0.4">
      <c r="A7130" s="19">
        <f>Électricité!N7143</f>
        <v>43762</v>
      </c>
      <c r="B7130" s="18">
        <f>Électricité!O7143</f>
        <v>0.95833333333333337</v>
      </c>
      <c r="C7130" s="17">
        <f>Électricité!P7143</f>
        <v>0</v>
      </c>
      <c r="D7130" s="17">
        <f>Électricité!S7143</f>
        <v>0</v>
      </c>
      <c r="E7130" s="24" t="str">
        <f t="shared" si="227"/>
        <v>10/24/2019 11:00:00 PM</v>
      </c>
      <c r="F7130" s="23" t="str">
        <f t="shared" si="228"/>
        <v>Oct</v>
      </c>
    </row>
    <row r="7131" spans="1:6" x14ac:dyDescent="0.4">
      <c r="A7131" s="19">
        <f>Électricité!N7144</f>
        <v>43763</v>
      </c>
      <c r="B7131" s="18">
        <f>Électricité!O7144</f>
        <v>3.1225022567582528E-17</v>
      </c>
      <c r="C7131" s="17">
        <f>Électricité!P7144</f>
        <v>0</v>
      </c>
      <c r="D7131" s="17">
        <f>Électricité!S7144</f>
        <v>0</v>
      </c>
      <c r="E7131" s="24" t="str">
        <f t="shared" si="227"/>
        <v>10/25/2019 12:00:00 AM</v>
      </c>
      <c r="F7131" s="23" t="str">
        <f t="shared" si="228"/>
        <v>Oct</v>
      </c>
    </row>
    <row r="7132" spans="1:6" x14ac:dyDescent="0.4">
      <c r="A7132" s="19">
        <f>Électricité!N7145</f>
        <v>43763</v>
      </c>
      <c r="B7132" s="18">
        <f>Électricité!O7145</f>
        <v>4.1666666666666699E-2</v>
      </c>
      <c r="C7132" s="17">
        <f>Électricité!P7145</f>
        <v>0</v>
      </c>
      <c r="D7132" s="17">
        <f>Électricité!S7145</f>
        <v>0</v>
      </c>
      <c r="E7132" s="24" t="str">
        <f t="shared" si="227"/>
        <v>10/25/2019 01:00:00 AM</v>
      </c>
      <c r="F7132" s="23" t="str">
        <f t="shared" si="228"/>
        <v>Oct</v>
      </c>
    </row>
    <row r="7133" spans="1:6" x14ac:dyDescent="0.4">
      <c r="A7133" s="19">
        <f>Électricité!N7146</f>
        <v>43763</v>
      </c>
      <c r="B7133" s="18">
        <f>Électricité!O7146</f>
        <v>8.333333333333337E-2</v>
      </c>
      <c r="C7133" s="17">
        <f>Électricité!P7146</f>
        <v>0</v>
      </c>
      <c r="D7133" s="17">
        <f>Électricité!S7146</f>
        <v>0</v>
      </c>
      <c r="E7133" s="24" t="str">
        <f t="shared" si="227"/>
        <v>10/25/2019 02:00:00 AM</v>
      </c>
      <c r="F7133" s="23" t="str">
        <f t="shared" si="228"/>
        <v>Oct</v>
      </c>
    </row>
    <row r="7134" spans="1:6" x14ac:dyDescent="0.4">
      <c r="A7134" s="19">
        <f>Électricité!N7147</f>
        <v>43763</v>
      </c>
      <c r="B7134" s="18">
        <f>Électricité!O7147</f>
        <v>0.12500000000000006</v>
      </c>
      <c r="C7134" s="17">
        <f>Électricité!P7147</f>
        <v>0</v>
      </c>
      <c r="D7134" s="17">
        <f>Électricité!S7147</f>
        <v>0</v>
      </c>
      <c r="E7134" s="24" t="str">
        <f t="shared" si="227"/>
        <v>10/25/2019 03:00:00 AM</v>
      </c>
      <c r="F7134" s="23" t="str">
        <f t="shared" si="228"/>
        <v>Oct</v>
      </c>
    </row>
    <row r="7135" spans="1:6" x14ac:dyDescent="0.4">
      <c r="A7135" s="19">
        <f>Électricité!N7148</f>
        <v>43763</v>
      </c>
      <c r="B7135" s="18">
        <f>Électricité!O7148</f>
        <v>0.16666666666666669</v>
      </c>
      <c r="C7135" s="17">
        <f>Électricité!P7148</f>
        <v>0</v>
      </c>
      <c r="D7135" s="17">
        <f>Électricité!S7148</f>
        <v>0</v>
      </c>
      <c r="E7135" s="24" t="str">
        <f t="shared" si="227"/>
        <v>10/25/2019 04:00:00 AM</v>
      </c>
      <c r="F7135" s="23" t="str">
        <f t="shared" si="228"/>
        <v>Oct</v>
      </c>
    </row>
    <row r="7136" spans="1:6" x14ac:dyDescent="0.4">
      <c r="A7136" s="19">
        <f>Électricité!N7149</f>
        <v>43763</v>
      </c>
      <c r="B7136" s="18">
        <f>Électricité!O7149</f>
        <v>0.20833333333333337</v>
      </c>
      <c r="C7136" s="17">
        <f>Électricité!P7149</f>
        <v>0</v>
      </c>
      <c r="D7136" s="17">
        <f>Électricité!S7149</f>
        <v>0</v>
      </c>
      <c r="E7136" s="24" t="str">
        <f t="shared" si="227"/>
        <v>10/25/2019 05:00:00 AM</v>
      </c>
      <c r="F7136" s="23" t="str">
        <f t="shared" si="228"/>
        <v>Oct</v>
      </c>
    </row>
    <row r="7137" spans="1:6" x14ac:dyDescent="0.4">
      <c r="A7137" s="19">
        <f>Électricité!N7150</f>
        <v>43763</v>
      </c>
      <c r="B7137" s="18">
        <f>Électricité!O7150</f>
        <v>0.25</v>
      </c>
      <c r="C7137" s="17">
        <f>Électricité!P7150</f>
        <v>0</v>
      </c>
      <c r="D7137" s="17">
        <f>Électricité!S7150</f>
        <v>0</v>
      </c>
      <c r="E7137" s="24" t="str">
        <f t="shared" si="227"/>
        <v>10/25/2019 06:00:00 AM</v>
      </c>
      <c r="F7137" s="23" t="str">
        <f t="shared" si="228"/>
        <v>Oct</v>
      </c>
    </row>
    <row r="7138" spans="1:6" x14ac:dyDescent="0.4">
      <c r="A7138" s="19">
        <f>Électricité!N7151</f>
        <v>43763</v>
      </c>
      <c r="B7138" s="18">
        <f>Électricité!O7151</f>
        <v>0.29166666666666669</v>
      </c>
      <c r="C7138" s="17">
        <f>Électricité!P7151</f>
        <v>0</v>
      </c>
      <c r="D7138" s="17">
        <f>Électricité!S7151</f>
        <v>0</v>
      </c>
      <c r="E7138" s="24" t="str">
        <f t="shared" si="227"/>
        <v>10/25/2019 07:00:00 AM</v>
      </c>
      <c r="F7138" s="23" t="str">
        <f t="shared" si="228"/>
        <v>Oct</v>
      </c>
    </row>
    <row r="7139" spans="1:6" x14ac:dyDescent="0.4">
      <c r="A7139" s="19">
        <f>Électricité!N7152</f>
        <v>43763</v>
      </c>
      <c r="B7139" s="18">
        <f>Électricité!O7152</f>
        <v>0.33333333333333337</v>
      </c>
      <c r="C7139" s="17">
        <f>Électricité!P7152</f>
        <v>0</v>
      </c>
      <c r="D7139" s="17">
        <f>Électricité!S7152</f>
        <v>0</v>
      </c>
      <c r="E7139" s="24" t="str">
        <f t="shared" si="227"/>
        <v>10/25/2019 08:00:00 AM</v>
      </c>
      <c r="F7139" s="23" t="str">
        <f t="shared" si="228"/>
        <v>Oct</v>
      </c>
    </row>
    <row r="7140" spans="1:6" x14ac:dyDescent="0.4">
      <c r="A7140" s="19">
        <f>Électricité!N7153</f>
        <v>43763</v>
      </c>
      <c r="B7140" s="18">
        <f>Électricité!O7153</f>
        <v>0.375</v>
      </c>
      <c r="C7140" s="17">
        <f>Électricité!P7153</f>
        <v>0</v>
      </c>
      <c r="D7140" s="17">
        <f>Électricité!S7153</f>
        <v>0</v>
      </c>
      <c r="E7140" s="24" t="str">
        <f t="shared" si="227"/>
        <v>10/25/2019 09:00:00 AM</v>
      </c>
      <c r="F7140" s="23" t="str">
        <f t="shared" si="228"/>
        <v>Oct</v>
      </c>
    </row>
    <row r="7141" spans="1:6" x14ac:dyDescent="0.4">
      <c r="A7141" s="19">
        <f>Électricité!N7154</f>
        <v>43763</v>
      </c>
      <c r="B7141" s="18">
        <f>Électricité!O7154</f>
        <v>0.41666666666666669</v>
      </c>
      <c r="C7141" s="17">
        <f>Électricité!P7154</f>
        <v>0</v>
      </c>
      <c r="D7141" s="17">
        <f>Électricité!S7154</f>
        <v>0</v>
      </c>
      <c r="E7141" s="24" t="str">
        <f t="shared" si="227"/>
        <v>10/25/2019 10:00:00 AM</v>
      </c>
      <c r="F7141" s="23" t="str">
        <f t="shared" si="228"/>
        <v>Oct</v>
      </c>
    </row>
    <row r="7142" spans="1:6" x14ac:dyDescent="0.4">
      <c r="A7142" s="19">
        <f>Électricité!N7155</f>
        <v>43763</v>
      </c>
      <c r="B7142" s="18">
        <f>Électricité!O7155</f>
        <v>0.45833333333333337</v>
      </c>
      <c r="C7142" s="17">
        <f>Électricité!P7155</f>
        <v>0</v>
      </c>
      <c r="D7142" s="17">
        <f>Électricité!S7155</f>
        <v>0</v>
      </c>
      <c r="E7142" s="24" t="str">
        <f t="shared" si="227"/>
        <v>10/25/2019 11:00:00 AM</v>
      </c>
      <c r="F7142" s="23" t="str">
        <f t="shared" si="228"/>
        <v>Oct</v>
      </c>
    </row>
    <row r="7143" spans="1:6" x14ac:dyDescent="0.4">
      <c r="A7143" s="19">
        <f>Électricité!N7156</f>
        <v>43763</v>
      </c>
      <c r="B7143" s="18">
        <f>Électricité!O7156</f>
        <v>0.50000000000000011</v>
      </c>
      <c r="C7143" s="17">
        <f>Électricité!P7156</f>
        <v>0</v>
      </c>
      <c r="D7143" s="17">
        <f>Électricité!S7156</f>
        <v>0</v>
      </c>
      <c r="E7143" s="24" t="str">
        <f t="shared" si="227"/>
        <v>10/25/2019 12:00:00 PM</v>
      </c>
      <c r="F7143" s="23" t="str">
        <f t="shared" si="228"/>
        <v>Oct</v>
      </c>
    </row>
    <row r="7144" spans="1:6" x14ac:dyDescent="0.4">
      <c r="A7144" s="19">
        <f>Électricité!N7157</f>
        <v>43763</v>
      </c>
      <c r="B7144" s="18">
        <f>Électricité!O7157</f>
        <v>0.54166666666666674</v>
      </c>
      <c r="C7144" s="17">
        <f>Électricité!P7157</f>
        <v>0</v>
      </c>
      <c r="D7144" s="17">
        <f>Électricité!S7157</f>
        <v>0</v>
      </c>
      <c r="E7144" s="24" t="str">
        <f t="shared" si="227"/>
        <v>10/25/2019 01:00:00 PM</v>
      </c>
      <c r="F7144" s="23" t="str">
        <f t="shared" si="228"/>
        <v>Oct</v>
      </c>
    </row>
    <row r="7145" spans="1:6" x14ac:dyDescent="0.4">
      <c r="A7145" s="19">
        <f>Électricité!N7158</f>
        <v>43763</v>
      </c>
      <c r="B7145" s="18">
        <f>Électricité!O7158</f>
        <v>0.58333333333333337</v>
      </c>
      <c r="C7145" s="17">
        <f>Électricité!P7158</f>
        <v>0</v>
      </c>
      <c r="D7145" s="17">
        <f>Électricité!S7158</f>
        <v>0</v>
      </c>
      <c r="E7145" s="24" t="str">
        <f t="shared" si="227"/>
        <v>10/25/2019 02:00:00 PM</v>
      </c>
      <c r="F7145" s="23" t="str">
        <f t="shared" si="228"/>
        <v>Oct</v>
      </c>
    </row>
    <row r="7146" spans="1:6" x14ac:dyDescent="0.4">
      <c r="A7146" s="19">
        <f>Électricité!N7159</f>
        <v>43763</v>
      </c>
      <c r="B7146" s="18">
        <f>Électricité!O7159</f>
        <v>0.62500000000000011</v>
      </c>
      <c r="C7146" s="17">
        <f>Électricité!P7159</f>
        <v>0</v>
      </c>
      <c r="D7146" s="17">
        <f>Électricité!S7159</f>
        <v>0</v>
      </c>
      <c r="E7146" s="24" t="str">
        <f t="shared" si="227"/>
        <v>10/25/2019 03:00:00 PM</v>
      </c>
      <c r="F7146" s="23" t="str">
        <f t="shared" si="228"/>
        <v>Oct</v>
      </c>
    </row>
    <row r="7147" spans="1:6" x14ac:dyDescent="0.4">
      <c r="A7147" s="19">
        <f>Électricité!N7160</f>
        <v>43763</v>
      </c>
      <c r="B7147" s="18">
        <f>Électricité!O7160</f>
        <v>0.66666666666666674</v>
      </c>
      <c r="C7147" s="17">
        <f>Électricité!P7160</f>
        <v>0</v>
      </c>
      <c r="D7147" s="17">
        <f>Électricité!S7160</f>
        <v>0</v>
      </c>
      <c r="E7147" s="24" t="str">
        <f t="shared" si="227"/>
        <v>10/25/2019 04:00:00 PM</v>
      </c>
      <c r="F7147" s="23" t="str">
        <f t="shared" si="228"/>
        <v>Oct</v>
      </c>
    </row>
    <row r="7148" spans="1:6" x14ac:dyDescent="0.4">
      <c r="A7148" s="19">
        <f>Électricité!N7161</f>
        <v>43763</v>
      </c>
      <c r="B7148" s="18">
        <f>Électricité!O7161</f>
        <v>0.70833333333333337</v>
      </c>
      <c r="C7148" s="17">
        <f>Électricité!P7161</f>
        <v>0</v>
      </c>
      <c r="D7148" s="17">
        <f>Électricité!S7161</f>
        <v>0</v>
      </c>
      <c r="E7148" s="24" t="str">
        <f t="shared" ref="E7148:E7211" si="229">CONCATENATE(TEXT(A7148,"mm/dd/yyyy")," ",TEXT(B7148,"hh:mm:ss AM/PM"))</f>
        <v>10/25/2019 05:00:00 PM</v>
      </c>
      <c r="F7148" s="23" t="str">
        <f t="shared" si="228"/>
        <v>Oct</v>
      </c>
    </row>
    <row r="7149" spans="1:6" x14ac:dyDescent="0.4">
      <c r="A7149" s="19">
        <f>Électricité!N7162</f>
        <v>43763</v>
      </c>
      <c r="B7149" s="18">
        <f>Électricité!O7162</f>
        <v>0.75000000000000011</v>
      </c>
      <c r="C7149" s="17">
        <f>Électricité!P7162</f>
        <v>0</v>
      </c>
      <c r="D7149" s="17">
        <f>Électricité!S7162</f>
        <v>0</v>
      </c>
      <c r="E7149" s="24" t="str">
        <f t="shared" si="229"/>
        <v>10/25/2019 06:00:00 PM</v>
      </c>
      <c r="F7149" s="23" t="str">
        <f t="shared" si="228"/>
        <v>Oct</v>
      </c>
    </row>
    <row r="7150" spans="1:6" x14ac:dyDescent="0.4">
      <c r="A7150" s="19">
        <f>Électricité!N7163</f>
        <v>43763</v>
      </c>
      <c r="B7150" s="18">
        <f>Électricité!O7163</f>
        <v>0.79166666666666674</v>
      </c>
      <c r="C7150" s="17">
        <f>Électricité!P7163</f>
        <v>0</v>
      </c>
      <c r="D7150" s="17">
        <f>Électricité!S7163</f>
        <v>0</v>
      </c>
      <c r="E7150" s="24" t="str">
        <f t="shared" si="229"/>
        <v>10/25/2019 07:00:00 PM</v>
      </c>
      <c r="F7150" s="23" t="str">
        <f t="shared" si="228"/>
        <v>Oct</v>
      </c>
    </row>
    <row r="7151" spans="1:6" x14ac:dyDescent="0.4">
      <c r="A7151" s="19">
        <f>Électricité!N7164</f>
        <v>43763</v>
      </c>
      <c r="B7151" s="18">
        <f>Électricité!O7164</f>
        <v>0.83333333333333337</v>
      </c>
      <c r="C7151" s="17">
        <f>Électricité!P7164</f>
        <v>0</v>
      </c>
      <c r="D7151" s="17">
        <f>Électricité!S7164</f>
        <v>0</v>
      </c>
      <c r="E7151" s="24" t="str">
        <f t="shared" si="229"/>
        <v>10/25/2019 08:00:00 PM</v>
      </c>
      <c r="F7151" s="23" t="str">
        <f t="shared" si="228"/>
        <v>Oct</v>
      </c>
    </row>
    <row r="7152" spans="1:6" x14ac:dyDescent="0.4">
      <c r="A7152" s="19">
        <f>Électricité!N7165</f>
        <v>43763</v>
      </c>
      <c r="B7152" s="18">
        <f>Électricité!O7165</f>
        <v>0.87500000000000011</v>
      </c>
      <c r="C7152" s="17">
        <f>Électricité!P7165</f>
        <v>0</v>
      </c>
      <c r="D7152" s="17">
        <f>Électricité!S7165</f>
        <v>0</v>
      </c>
      <c r="E7152" s="24" t="str">
        <f t="shared" si="229"/>
        <v>10/25/2019 09:00:00 PM</v>
      </c>
      <c r="F7152" s="23" t="str">
        <f t="shared" si="228"/>
        <v>Oct</v>
      </c>
    </row>
    <row r="7153" spans="1:6" x14ac:dyDescent="0.4">
      <c r="A7153" s="19">
        <f>Électricité!N7166</f>
        <v>43763</v>
      </c>
      <c r="B7153" s="18">
        <f>Électricité!O7166</f>
        <v>0.91666666666666674</v>
      </c>
      <c r="C7153" s="17">
        <f>Électricité!P7166</f>
        <v>0</v>
      </c>
      <c r="D7153" s="17">
        <f>Électricité!S7166</f>
        <v>0</v>
      </c>
      <c r="E7153" s="24" t="str">
        <f t="shared" si="229"/>
        <v>10/25/2019 10:00:00 PM</v>
      </c>
      <c r="F7153" s="23" t="str">
        <f t="shared" si="228"/>
        <v>Oct</v>
      </c>
    </row>
    <row r="7154" spans="1:6" x14ac:dyDescent="0.4">
      <c r="A7154" s="19">
        <f>Électricité!N7167</f>
        <v>43763</v>
      </c>
      <c r="B7154" s="18">
        <f>Électricité!O7167</f>
        <v>0.95833333333333337</v>
      </c>
      <c r="C7154" s="17">
        <f>Électricité!P7167</f>
        <v>0</v>
      </c>
      <c r="D7154" s="17">
        <f>Électricité!S7167</f>
        <v>0</v>
      </c>
      <c r="E7154" s="24" t="str">
        <f t="shared" si="229"/>
        <v>10/25/2019 11:00:00 PM</v>
      </c>
      <c r="F7154" s="23" t="str">
        <f t="shared" si="228"/>
        <v>Oct</v>
      </c>
    </row>
    <row r="7155" spans="1:6" x14ac:dyDescent="0.4">
      <c r="A7155" s="19">
        <f>Électricité!N7168</f>
        <v>43764</v>
      </c>
      <c r="B7155" s="18">
        <f>Électricité!O7168</f>
        <v>3.1225022567582528E-17</v>
      </c>
      <c r="C7155" s="17">
        <f>Électricité!P7168</f>
        <v>0</v>
      </c>
      <c r="D7155" s="17">
        <f>Électricité!S7168</f>
        <v>0</v>
      </c>
      <c r="E7155" s="24" t="str">
        <f t="shared" si="229"/>
        <v>10/26/2019 12:00:00 AM</v>
      </c>
      <c r="F7155" s="23" t="str">
        <f t="shared" si="228"/>
        <v>Oct</v>
      </c>
    </row>
    <row r="7156" spans="1:6" x14ac:dyDescent="0.4">
      <c r="A7156" s="19">
        <f>Électricité!N7169</f>
        <v>43764</v>
      </c>
      <c r="B7156" s="18">
        <f>Électricité!O7169</f>
        <v>4.1666666666666699E-2</v>
      </c>
      <c r="C7156" s="17">
        <f>Électricité!P7169</f>
        <v>0</v>
      </c>
      <c r="D7156" s="17">
        <f>Électricité!S7169</f>
        <v>0</v>
      </c>
      <c r="E7156" s="24" t="str">
        <f t="shared" si="229"/>
        <v>10/26/2019 01:00:00 AM</v>
      </c>
      <c r="F7156" s="23" t="str">
        <f t="shared" si="228"/>
        <v>Oct</v>
      </c>
    </row>
    <row r="7157" spans="1:6" x14ac:dyDescent="0.4">
      <c r="A7157" s="19">
        <f>Électricité!N7170</f>
        <v>43764</v>
      </c>
      <c r="B7157" s="18">
        <f>Électricité!O7170</f>
        <v>8.333333333333337E-2</v>
      </c>
      <c r="C7157" s="17">
        <f>Électricité!P7170</f>
        <v>0</v>
      </c>
      <c r="D7157" s="17">
        <f>Électricité!S7170</f>
        <v>0</v>
      </c>
      <c r="E7157" s="24" t="str">
        <f t="shared" si="229"/>
        <v>10/26/2019 02:00:00 AM</v>
      </c>
      <c r="F7157" s="23" t="str">
        <f t="shared" si="228"/>
        <v>Oct</v>
      </c>
    </row>
    <row r="7158" spans="1:6" x14ac:dyDescent="0.4">
      <c r="A7158" s="19">
        <f>Électricité!N7171</f>
        <v>43764</v>
      </c>
      <c r="B7158" s="18">
        <f>Électricité!O7171</f>
        <v>0.12500000000000006</v>
      </c>
      <c r="C7158" s="17">
        <f>Électricité!P7171</f>
        <v>0</v>
      </c>
      <c r="D7158" s="17">
        <f>Électricité!S7171</f>
        <v>0</v>
      </c>
      <c r="E7158" s="24" t="str">
        <f t="shared" si="229"/>
        <v>10/26/2019 03:00:00 AM</v>
      </c>
      <c r="F7158" s="23" t="str">
        <f t="shared" si="228"/>
        <v>Oct</v>
      </c>
    </row>
    <row r="7159" spans="1:6" x14ac:dyDescent="0.4">
      <c r="A7159" s="19">
        <f>Électricité!N7172</f>
        <v>43764</v>
      </c>
      <c r="B7159" s="18">
        <f>Électricité!O7172</f>
        <v>0.16666666666666669</v>
      </c>
      <c r="C7159" s="17">
        <f>Électricité!P7172</f>
        <v>0</v>
      </c>
      <c r="D7159" s="17">
        <f>Électricité!S7172</f>
        <v>0</v>
      </c>
      <c r="E7159" s="24" t="str">
        <f t="shared" si="229"/>
        <v>10/26/2019 04:00:00 AM</v>
      </c>
      <c r="F7159" s="23" t="str">
        <f t="shared" si="228"/>
        <v>Oct</v>
      </c>
    </row>
    <row r="7160" spans="1:6" x14ac:dyDescent="0.4">
      <c r="A7160" s="19">
        <f>Électricité!N7173</f>
        <v>43764</v>
      </c>
      <c r="B7160" s="18">
        <f>Électricité!O7173</f>
        <v>0.20833333333333337</v>
      </c>
      <c r="C7160" s="17">
        <f>Électricité!P7173</f>
        <v>0</v>
      </c>
      <c r="D7160" s="17">
        <f>Électricité!S7173</f>
        <v>0</v>
      </c>
      <c r="E7160" s="24" t="str">
        <f t="shared" si="229"/>
        <v>10/26/2019 05:00:00 AM</v>
      </c>
      <c r="F7160" s="23" t="str">
        <f t="shared" si="228"/>
        <v>Oct</v>
      </c>
    </row>
    <row r="7161" spans="1:6" x14ac:dyDescent="0.4">
      <c r="A7161" s="19">
        <f>Électricité!N7174</f>
        <v>43764</v>
      </c>
      <c r="B7161" s="18">
        <f>Électricité!O7174</f>
        <v>0.25</v>
      </c>
      <c r="C7161" s="17">
        <f>Électricité!P7174</f>
        <v>0</v>
      </c>
      <c r="D7161" s="17">
        <f>Électricité!S7174</f>
        <v>0</v>
      </c>
      <c r="E7161" s="24" t="str">
        <f t="shared" si="229"/>
        <v>10/26/2019 06:00:00 AM</v>
      </c>
      <c r="F7161" s="23" t="str">
        <f t="shared" si="228"/>
        <v>Oct</v>
      </c>
    </row>
    <row r="7162" spans="1:6" x14ac:dyDescent="0.4">
      <c r="A7162" s="19">
        <f>Électricité!N7175</f>
        <v>43764</v>
      </c>
      <c r="B7162" s="18">
        <f>Électricité!O7175</f>
        <v>0.29166666666666669</v>
      </c>
      <c r="C7162" s="17">
        <f>Électricité!P7175</f>
        <v>0</v>
      </c>
      <c r="D7162" s="17">
        <f>Électricité!S7175</f>
        <v>0</v>
      </c>
      <c r="E7162" s="24" t="str">
        <f t="shared" si="229"/>
        <v>10/26/2019 07:00:00 AM</v>
      </c>
      <c r="F7162" s="23" t="str">
        <f t="shared" si="228"/>
        <v>Oct</v>
      </c>
    </row>
    <row r="7163" spans="1:6" x14ac:dyDescent="0.4">
      <c r="A7163" s="19">
        <f>Électricité!N7176</f>
        <v>43764</v>
      </c>
      <c r="B7163" s="18">
        <f>Électricité!O7176</f>
        <v>0.33333333333333337</v>
      </c>
      <c r="C7163" s="17">
        <f>Électricité!P7176</f>
        <v>0</v>
      </c>
      <c r="D7163" s="17">
        <f>Électricité!S7176</f>
        <v>0</v>
      </c>
      <c r="E7163" s="24" t="str">
        <f t="shared" si="229"/>
        <v>10/26/2019 08:00:00 AM</v>
      </c>
      <c r="F7163" s="23" t="str">
        <f t="shared" si="228"/>
        <v>Oct</v>
      </c>
    </row>
    <row r="7164" spans="1:6" x14ac:dyDescent="0.4">
      <c r="A7164" s="19">
        <f>Électricité!N7177</f>
        <v>43764</v>
      </c>
      <c r="B7164" s="18">
        <f>Électricité!O7177</f>
        <v>0.375</v>
      </c>
      <c r="C7164" s="17">
        <f>Électricité!P7177</f>
        <v>0</v>
      </c>
      <c r="D7164" s="17">
        <f>Électricité!S7177</f>
        <v>0</v>
      </c>
      <c r="E7164" s="24" t="str">
        <f t="shared" si="229"/>
        <v>10/26/2019 09:00:00 AM</v>
      </c>
      <c r="F7164" s="23" t="str">
        <f t="shared" si="228"/>
        <v>Oct</v>
      </c>
    </row>
    <row r="7165" spans="1:6" x14ac:dyDescent="0.4">
      <c r="A7165" s="19">
        <f>Électricité!N7178</f>
        <v>43764</v>
      </c>
      <c r="B7165" s="18">
        <f>Électricité!O7178</f>
        <v>0.41666666666666669</v>
      </c>
      <c r="C7165" s="17">
        <f>Électricité!P7178</f>
        <v>0</v>
      </c>
      <c r="D7165" s="17">
        <f>Électricité!S7178</f>
        <v>0</v>
      </c>
      <c r="E7165" s="24" t="str">
        <f t="shared" si="229"/>
        <v>10/26/2019 10:00:00 AM</v>
      </c>
      <c r="F7165" s="23" t="str">
        <f t="shared" si="228"/>
        <v>Oct</v>
      </c>
    </row>
    <row r="7166" spans="1:6" x14ac:dyDescent="0.4">
      <c r="A7166" s="19">
        <f>Électricité!N7179</f>
        <v>43764</v>
      </c>
      <c r="B7166" s="18">
        <f>Électricité!O7179</f>
        <v>0.45833333333333337</v>
      </c>
      <c r="C7166" s="17">
        <f>Électricité!P7179</f>
        <v>0</v>
      </c>
      <c r="D7166" s="17">
        <f>Électricité!S7179</f>
        <v>0</v>
      </c>
      <c r="E7166" s="24" t="str">
        <f t="shared" si="229"/>
        <v>10/26/2019 11:00:00 AM</v>
      </c>
      <c r="F7166" s="23" t="str">
        <f t="shared" si="228"/>
        <v>Oct</v>
      </c>
    </row>
    <row r="7167" spans="1:6" x14ac:dyDescent="0.4">
      <c r="A7167" s="19">
        <f>Électricité!N7180</f>
        <v>43764</v>
      </c>
      <c r="B7167" s="18">
        <f>Électricité!O7180</f>
        <v>0.50000000000000011</v>
      </c>
      <c r="C7167" s="17">
        <f>Électricité!P7180</f>
        <v>0</v>
      </c>
      <c r="D7167" s="17">
        <f>Électricité!S7180</f>
        <v>0</v>
      </c>
      <c r="E7167" s="24" t="str">
        <f t="shared" si="229"/>
        <v>10/26/2019 12:00:00 PM</v>
      </c>
      <c r="F7167" s="23" t="str">
        <f t="shared" si="228"/>
        <v>Oct</v>
      </c>
    </row>
    <row r="7168" spans="1:6" x14ac:dyDescent="0.4">
      <c r="A7168" s="19">
        <f>Électricité!N7181</f>
        <v>43764</v>
      </c>
      <c r="B7168" s="18">
        <f>Électricité!O7181</f>
        <v>0.54166666666666674</v>
      </c>
      <c r="C7168" s="17">
        <f>Électricité!P7181</f>
        <v>0</v>
      </c>
      <c r="D7168" s="17">
        <f>Électricité!S7181</f>
        <v>0</v>
      </c>
      <c r="E7168" s="24" t="str">
        <f t="shared" si="229"/>
        <v>10/26/2019 01:00:00 PM</v>
      </c>
      <c r="F7168" s="23" t="str">
        <f t="shared" si="228"/>
        <v>Oct</v>
      </c>
    </row>
    <row r="7169" spans="1:6" x14ac:dyDescent="0.4">
      <c r="A7169" s="19">
        <f>Électricité!N7182</f>
        <v>43764</v>
      </c>
      <c r="B7169" s="18">
        <f>Électricité!O7182</f>
        <v>0.58333333333333337</v>
      </c>
      <c r="C7169" s="17">
        <f>Électricité!P7182</f>
        <v>0</v>
      </c>
      <c r="D7169" s="17">
        <f>Électricité!S7182</f>
        <v>0</v>
      </c>
      <c r="E7169" s="24" t="str">
        <f t="shared" si="229"/>
        <v>10/26/2019 02:00:00 PM</v>
      </c>
      <c r="F7169" s="23" t="str">
        <f t="shared" si="228"/>
        <v>Oct</v>
      </c>
    </row>
    <row r="7170" spans="1:6" x14ac:dyDescent="0.4">
      <c r="A7170" s="19">
        <f>Électricité!N7183</f>
        <v>43764</v>
      </c>
      <c r="B7170" s="18">
        <f>Électricité!O7183</f>
        <v>0.62500000000000011</v>
      </c>
      <c r="C7170" s="17">
        <f>Électricité!P7183</f>
        <v>0</v>
      </c>
      <c r="D7170" s="17">
        <f>Électricité!S7183</f>
        <v>0</v>
      </c>
      <c r="E7170" s="24" t="str">
        <f t="shared" si="229"/>
        <v>10/26/2019 03:00:00 PM</v>
      </c>
      <c r="F7170" s="23" t="str">
        <f t="shared" si="228"/>
        <v>Oct</v>
      </c>
    </row>
    <row r="7171" spans="1:6" x14ac:dyDescent="0.4">
      <c r="A7171" s="19">
        <f>Électricité!N7184</f>
        <v>43764</v>
      </c>
      <c r="B7171" s="18">
        <f>Électricité!O7184</f>
        <v>0.66666666666666674</v>
      </c>
      <c r="C7171" s="17">
        <f>Électricité!P7184</f>
        <v>0</v>
      </c>
      <c r="D7171" s="17">
        <f>Électricité!S7184</f>
        <v>0</v>
      </c>
      <c r="E7171" s="24" t="str">
        <f t="shared" si="229"/>
        <v>10/26/2019 04:00:00 PM</v>
      </c>
      <c r="F7171" s="23" t="str">
        <f t="shared" ref="F7171:F7234" si="230">TEXT(A7171,"mmm")</f>
        <v>Oct</v>
      </c>
    </row>
    <row r="7172" spans="1:6" x14ac:dyDescent="0.4">
      <c r="A7172" s="19">
        <f>Électricité!N7185</f>
        <v>43764</v>
      </c>
      <c r="B7172" s="18">
        <f>Électricité!O7185</f>
        <v>0.70833333333333337</v>
      </c>
      <c r="C7172" s="17">
        <f>Électricité!P7185</f>
        <v>0</v>
      </c>
      <c r="D7172" s="17">
        <f>Électricité!S7185</f>
        <v>0</v>
      </c>
      <c r="E7172" s="24" t="str">
        <f t="shared" si="229"/>
        <v>10/26/2019 05:00:00 PM</v>
      </c>
      <c r="F7172" s="23" t="str">
        <f t="shared" si="230"/>
        <v>Oct</v>
      </c>
    </row>
    <row r="7173" spans="1:6" x14ac:dyDescent="0.4">
      <c r="A7173" s="19">
        <f>Électricité!N7186</f>
        <v>43764</v>
      </c>
      <c r="B7173" s="18">
        <f>Électricité!O7186</f>
        <v>0.75000000000000011</v>
      </c>
      <c r="C7173" s="17">
        <f>Électricité!P7186</f>
        <v>0</v>
      </c>
      <c r="D7173" s="17">
        <f>Électricité!S7186</f>
        <v>0</v>
      </c>
      <c r="E7173" s="24" t="str">
        <f t="shared" si="229"/>
        <v>10/26/2019 06:00:00 PM</v>
      </c>
      <c r="F7173" s="23" t="str">
        <f t="shared" si="230"/>
        <v>Oct</v>
      </c>
    </row>
    <row r="7174" spans="1:6" x14ac:dyDescent="0.4">
      <c r="A7174" s="19">
        <f>Électricité!N7187</f>
        <v>43764</v>
      </c>
      <c r="B7174" s="18">
        <f>Électricité!O7187</f>
        <v>0.79166666666666674</v>
      </c>
      <c r="C7174" s="17">
        <f>Électricité!P7187</f>
        <v>0</v>
      </c>
      <c r="D7174" s="17">
        <f>Électricité!S7187</f>
        <v>0</v>
      </c>
      <c r="E7174" s="24" t="str">
        <f t="shared" si="229"/>
        <v>10/26/2019 07:00:00 PM</v>
      </c>
      <c r="F7174" s="23" t="str">
        <f t="shared" si="230"/>
        <v>Oct</v>
      </c>
    </row>
    <row r="7175" spans="1:6" x14ac:dyDescent="0.4">
      <c r="A7175" s="19">
        <f>Électricité!N7188</f>
        <v>43764</v>
      </c>
      <c r="B7175" s="18">
        <f>Électricité!O7188</f>
        <v>0.83333333333333337</v>
      </c>
      <c r="C7175" s="17">
        <f>Électricité!P7188</f>
        <v>0</v>
      </c>
      <c r="D7175" s="17">
        <f>Électricité!S7188</f>
        <v>0</v>
      </c>
      <c r="E7175" s="24" t="str">
        <f t="shared" si="229"/>
        <v>10/26/2019 08:00:00 PM</v>
      </c>
      <c r="F7175" s="23" t="str">
        <f t="shared" si="230"/>
        <v>Oct</v>
      </c>
    </row>
    <row r="7176" spans="1:6" x14ac:dyDescent="0.4">
      <c r="A7176" s="19">
        <f>Électricité!N7189</f>
        <v>43764</v>
      </c>
      <c r="B7176" s="18">
        <f>Électricité!O7189</f>
        <v>0.87500000000000011</v>
      </c>
      <c r="C7176" s="17">
        <f>Électricité!P7189</f>
        <v>0</v>
      </c>
      <c r="D7176" s="17">
        <f>Électricité!S7189</f>
        <v>0</v>
      </c>
      <c r="E7176" s="24" t="str">
        <f t="shared" si="229"/>
        <v>10/26/2019 09:00:00 PM</v>
      </c>
      <c r="F7176" s="23" t="str">
        <f t="shared" si="230"/>
        <v>Oct</v>
      </c>
    </row>
    <row r="7177" spans="1:6" x14ac:dyDescent="0.4">
      <c r="A7177" s="19">
        <f>Électricité!N7190</f>
        <v>43764</v>
      </c>
      <c r="B7177" s="18">
        <f>Électricité!O7190</f>
        <v>0.91666666666666674</v>
      </c>
      <c r="C7177" s="17">
        <f>Électricité!P7190</f>
        <v>0</v>
      </c>
      <c r="D7177" s="17">
        <f>Électricité!S7190</f>
        <v>0</v>
      </c>
      <c r="E7177" s="24" t="str">
        <f t="shared" si="229"/>
        <v>10/26/2019 10:00:00 PM</v>
      </c>
      <c r="F7177" s="23" t="str">
        <f t="shared" si="230"/>
        <v>Oct</v>
      </c>
    </row>
    <row r="7178" spans="1:6" x14ac:dyDescent="0.4">
      <c r="A7178" s="19">
        <f>Électricité!N7191</f>
        <v>43764</v>
      </c>
      <c r="B7178" s="18">
        <f>Électricité!O7191</f>
        <v>0.95833333333333337</v>
      </c>
      <c r="C7178" s="17">
        <f>Électricité!P7191</f>
        <v>0</v>
      </c>
      <c r="D7178" s="17">
        <f>Électricité!S7191</f>
        <v>0</v>
      </c>
      <c r="E7178" s="24" t="str">
        <f t="shared" si="229"/>
        <v>10/26/2019 11:00:00 PM</v>
      </c>
      <c r="F7178" s="23" t="str">
        <f t="shared" si="230"/>
        <v>Oct</v>
      </c>
    </row>
    <row r="7179" spans="1:6" x14ac:dyDescent="0.4">
      <c r="A7179" s="19">
        <f>Électricité!N7192</f>
        <v>43765</v>
      </c>
      <c r="B7179" s="18">
        <f>Électricité!O7192</f>
        <v>3.1225022567582528E-17</v>
      </c>
      <c r="C7179" s="17">
        <f>Électricité!P7192</f>
        <v>0</v>
      </c>
      <c r="D7179" s="17">
        <f>Électricité!S7192</f>
        <v>0</v>
      </c>
      <c r="E7179" s="24" t="str">
        <f t="shared" si="229"/>
        <v>10/27/2019 12:00:00 AM</v>
      </c>
      <c r="F7179" s="23" t="str">
        <f t="shared" si="230"/>
        <v>Oct</v>
      </c>
    </row>
    <row r="7180" spans="1:6" x14ac:dyDescent="0.4">
      <c r="A7180" s="19">
        <f>Électricité!N7193</f>
        <v>43765</v>
      </c>
      <c r="B7180" s="18">
        <f>Électricité!O7193</f>
        <v>4.1666666666666699E-2</v>
      </c>
      <c r="C7180" s="17">
        <f>Électricité!P7193</f>
        <v>0</v>
      </c>
      <c r="D7180" s="17">
        <f>Électricité!S7193</f>
        <v>0</v>
      </c>
      <c r="E7180" s="24" t="str">
        <f t="shared" si="229"/>
        <v>10/27/2019 01:00:00 AM</v>
      </c>
      <c r="F7180" s="23" t="str">
        <f t="shared" si="230"/>
        <v>Oct</v>
      </c>
    </row>
    <row r="7181" spans="1:6" x14ac:dyDescent="0.4">
      <c r="A7181" s="19">
        <f>Électricité!N7194</f>
        <v>43765</v>
      </c>
      <c r="B7181" s="18">
        <f>Électricité!O7194</f>
        <v>8.333333333333337E-2</v>
      </c>
      <c r="C7181" s="17">
        <f>Électricité!P7194</f>
        <v>0</v>
      </c>
      <c r="D7181" s="17">
        <f>Électricité!S7194</f>
        <v>0</v>
      </c>
      <c r="E7181" s="24" t="str">
        <f t="shared" si="229"/>
        <v>10/27/2019 02:00:00 AM</v>
      </c>
      <c r="F7181" s="23" t="str">
        <f t="shared" si="230"/>
        <v>Oct</v>
      </c>
    </row>
    <row r="7182" spans="1:6" x14ac:dyDescent="0.4">
      <c r="A7182" s="19">
        <f>Électricité!N7195</f>
        <v>43765</v>
      </c>
      <c r="B7182" s="18">
        <f>Électricité!O7195</f>
        <v>0.12500000000000006</v>
      </c>
      <c r="C7182" s="17">
        <f>Électricité!P7195</f>
        <v>0</v>
      </c>
      <c r="D7182" s="17">
        <f>Électricité!S7195</f>
        <v>0</v>
      </c>
      <c r="E7182" s="24" t="str">
        <f t="shared" si="229"/>
        <v>10/27/2019 03:00:00 AM</v>
      </c>
      <c r="F7182" s="23" t="str">
        <f t="shared" si="230"/>
        <v>Oct</v>
      </c>
    </row>
    <row r="7183" spans="1:6" x14ac:dyDescent="0.4">
      <c r="A7183" s="19">
        <f>Électricité!N7196</f>
        <v>43765</v>
      </c>
      <c r="B7183" s="18">
        <f>Électricité!O7196</f>
        <v>0.16666666666666669</v>
      </c>
      <c r="C7183" s="17">
        <f>Électricité!P7196</f>
        <v>0</v>
      </c>
      <c r="D7183" s="17">
        <f>Électricité!S7196</f>
        <v>0</v>
      </c>
      <c r="E7183" s="24" t="str">
        <f t="shared" si="229"/>
        <v>10/27/2019 04:00:00 AM</v>
      </c>
      <c r="F7183" s="23" t="str">
        <f t="shared" si="230"/>
        <v>Oct</v>
      </c>
    </row>
    <row r="7184" spans="1:6" x14ac:dyDescent="0.4">
      <c r="A7184" s="19">
        <f>Électricité!N7197</f>
        <v>43765</v>
      </c>
      <c r="B7184" s="18">
        <f>Électricité!O7197</f>
        <v>0.20833333333333337</v>
      </c>
      <c r="C7184" s="17">
        <f>Électricité!P7197</f>
        <v>0</v>
      </c>
      <c r="D7184" s="17">
        <f>Électricité!S7197</f>
        <v>0</v>
      </c>
      <c r="E7184" s="24" t="str">
        <f t="shared" si="229"/>
        <v>10/27/2019 05:00:00 AM</v>
      </c>
      <c r="F7184" s="23" t="str">
        <f t="shared" si="230"/>
        <v>Oct</v>
      </c>
    </row>
    <row r="7185" spans="1:6" x14ac:dyDescent="0.4">
      <c r="A7185" s="19">
        <f>Électricité!N7198</f>
        <v>43765</v>
      </c>
      <c r="B7185" s="18">
        <f>Électricité!O7198</f>
        <v>0.25</v>
      </c>
      <c r="C7185" s="17">
        <f>Électricité!P7198</f>
        <v>0</v>
      </c>
      <c r="D7185" s="17">
        <f>Électricité!S7198</f>
        <v>0</v>
      </c>
      <c r="E7185" s="24" t="str">
        <f t="shared" si="229"/>
        <v>10/27/2019 06:00:00 AM</v>
      </c>
      <c r="F7185" s="23" t="str">
        <f t="shared" si="230"/>
        <v>Oct</v>
      </c>
    </row>
    <row r="7186" spans="1:6" x14ac:dyDescent="0.4">
      <c r="A7186" s="19">
        <f>Électricité!N7199</f>
        <v>43765</v>
      </c>
      <c r="B7186" s="18">
        <f>Électricité!O7199</f>
        <v>0.29166666666666669</v>
      </c>
      <c r="C7186" s="17">
        <f>Électricité!P7199</f>
        <v>0</v>
      </c>
      <c r="D7186" s="17">
        <f>Électricité!S7199</f>
        <v>0</v>
      </c>
      <c r="E7186" s="24" t="str">
        <f t="shared" si="229"/>
        <v>10/27/2019 07:00:00 AM</v>
      </c>
      <c r="F7186" s="23" t="str">
        <f t="shared" si="230"/>
        <v>Oct</v>
      </c>
    </row>
    <row r="7187" spans="1:6" x14ac:dyDescent="0.4">
      <c r="A7187" s="19">
        <f>Électricité!N7200</f>
        <v>43765</v>
      </c>
      <c r="B7187" s="18">
        <f>Électricité!O7200</f>
        <v>0.33333333333333337</v>
      </c>
      <c r="C7187" s="17">
        <f>Électricité!P7200</f>
        <v>0</v>
      </c>
      <c r="D7187" s="17">
        <f>Électricité!S7200</f>
        <v>0</v>
      </c>
      <c r="E7187" s="24" t="str">
        <f t="shared" si="229"/>
        <v>10/27/2019 08:00:00 AM</v>
      </c>
      <c r="F7187" s="23" t="str">
        <f t="shared" si="230"/>
        <v>Oct</v>
      </c>
    </row>
    <row r="7188" spans="1:6" x14ac:dyDescent="0.4">
      <c r="A7188" s="19">
        <f>Électricité!N7201</f>
        <v>43765</v>
      </c>
      <c r="B7188" s="18">
        <f>Électricité!O7201</f>
        <v>0.375</v>
      </c>
      <c r="C7188" s="17">
        <f>Électricité!P7201</f>
        <v>0</v>
      </c>
      <c r="D7188" s="17">
        <f>Électricité!S7201</f>
        <v>0</v>
      </c>
      <c r="E7188" s="24" t="str">
        <f t="shared" si="229"/>
        <v>10/27/2019 09:00:00 AM</v>
      </c>
      <c r="F7188" s="23" t="str">
        <f t="shared" si="230"/>
        <v>Oct</v>
      </c>
    </row>
    <row r="7189" spans="1:6" x14ac:dyDescent="0.4">
      <c r="A7189" s="19">
        <f>Électricité!N7202</f>
        <v>43765</v>
      </c>
      <c r="B7189" s="18">
        <f>Électricité!O7202</f>
        <v>0.41666666666666669</v>
      </c>
      <c r="C7189" s="17">
        <f>Électricité!P7202</f>
        <v>0</v>
      </c>
      <c r="D7189" s="17">
        <f>Électricité!S7202</f>
        <v>0</v>
      </c>
      <c r="E7189" s="24" t="str">
        <f t="shared" si="229"/>
        <v>10/27/2019 10:00:00 AM</v>
      </c>
      <c r="F7189" s="23" t="str">
        <f t="shared" si="230"/>
        <v>Oct</v>
      </c>
    </row>
    <row r="7190" spans="1:6" x14ac:dyDescent="0.4">
      <c r="A7190" s="19">
        <f>Électricité!N7203</f>
        <v>43765</v>
      </c>
      <c r="B7190" s="18">
        <f>Électricité!O7203</f>
        <v>0.45833333333333337</v>
      </c>
      <c r="C7190" s="17">
        <f>Électricité!P7203</f>
        <v>0</v>
      </c>
      <c r="D7190" s="17">
        <f>Électricité!S7203</f>
        <v>0</v>
      </c>
      <c r="E7190" s="24" t="str">
        <f t="shared" si="229"/>
        <v>10/27/2019 11:00:00 AM</v>
      </c>
      <c r="F7190" s="23" t="str">
        <f t="shared" si="230"/>
        <v>Oct</v>
      </c>
    </row>
    <row r="7191" spans="1:6" x14ac:dyDescent="0.4">
      <c r="A7191" s="19">
        <f>Électricité!N7204</f>
        <v>43765</v>
      </c>
      <c r="B7191" s="18">
        <f>Électricité!O7204</f>
        <v>0.50000000000000011</v>
      </c>
      <c r="C7191" s="17">
        <f>Électricité!P7204</f>
        <v>0</v>
      </c>
      <c r="D7191" s="17">
        <f>Électricité!S7204</f>
        <v>0</v>
      </c>
      <c r="E7191" s="24" t="str">
        <f t="shared" si="229"/>
        <v>10/27/2019 12:00:00 PM</v>
      </c>
      <c r="F7191" s="23" t="str">
        <f t="shared" si="230"/>
        <v>Oct</v>
      </c>
    </row>
    <row r="7192" spans="1:6" x14ac:dyDescent="0.4">
      <c r="A7192" s="19">
        <f>Électricité!N7205</f>
        <v>43765</v>
      </c>
      <c r="B7192" s="18">
        <f>Électricité!O7205</f>
        <v>0.54166666666666674</v>
      </c>
      <c r="C7192" s="17">
        <f>Électricité!P7205</f>
        <v>0</v>
      </c>
      <c r="D7192" s="17">
        <f>Électricité!S7205</f>
        <v>0</v>
      </c>
      <c r="E7192" s="24" t="str">
        <f t="shared" si="229"/>
        <v>10/27/2019 01:00:00 PM</v>
      </c>
      <c r="F7192" s="23" t="str">
        <f t="shared" si="230"/>
        <v>Oct</v>
      </c>
    </row>
    <row r="7193" spans="1:6" x14ac:dyDescent="0.4">
      <c r="A7193" s="19">
        <f>Électricité!N7206</f>
        <v>43765</v>
      </c>
      <c r="B7193" s="18">
        <f>Électricité!O7206</f>
        <v>0.58333333333333337</v>
      </c>
      <c r="C7193" s="17">
        <f>Électricité!P7206</f>
        <v>0</v>
      </c>
      <c r="D7193" s="17">
        <f>Électricité!S7206</f>
        <v>0</v>
      </c>
      <c r="E7193" s="24" t="str">
        <f t="shared" si="229"/>
        <v>10/27/2019 02:00:00 PM</v>
      </c>
      <c r="F7193" s="23" t="str">
        <f t="shared" si="230"/>
        <v>Oct</v>
      </c>
    </row>
    <row r="7194" spans="1:6" x14ac:dyDescent="0.4">
      <c r="A7194" s="19">
        <f>Électricité!N7207</f>
        <v>43765</v>
      </c>
      <c r="B7194" s="18">
        <f>Électricité!O7207</f>
        <v>0.62500000000000011</v>
      </c>
      <c r="C7194" s="17">
        <f>Électricité!P7207</f>
        <v>0</v>
      </c>
      <c r="D7194" s="17">
        <f>Électricité!S7207</f>
        <v>0</v>
      </c>
      <c r="E7194" s="24" t="str">
        <f t="shared" si="229"/>
        <v>10/27/2019 03:00:00 PM</v>
      </c>
      <c r="F7194" s="23" t="str">
        <f t="shared" si="230"/>
        <v>Oct</v>
      </c>
    </row>
    <row r="7195" spans="1:6" x14ac:dyDescent="0.4">
      <c r="A7195" s="19">
        <f>Électricité!N7208</f>
        <v>43765</v>
      </c>
      <c r="B7195" s="18">
        <f>Électricité!O7208</f>
        <v>0.66666666666666674</v>
      </c>
      <c r="C7195" s="17">
        <f>Électricité!P7208</f>
        <v>0</v>
      </c>
      <c r="D7195" s="17">
        <f>Électricité!S7208</f>
        <v>0</v>
      </c>
      <c r="E7195" s="24" t="str">
        <f t="shared" si="229"/>
        <v>10/27/2019 04:00:00 PM</v>
      </c>
      <c r="F7195" s="23" t="str">
        <f t="shared" si="230"/>
        <v>Oct</v>
      </c>
    </row>
    <row r="7196" spans="1:6" x14ac:dyDescent="0.4">
      <c r="A7196" s="19">
        <f>Électricité!N7209</f>
        <v>43765</v>
      </c>
      <c r="B7196" s="18">
        <f>Électricité!O7209</f>
        <v>0.70833333333333337</v>
      </c>
      <c r="C7196" s="17">
        <f>Électricité!P7209</f>
        <v>0</v>
      </c>
      <c r="D7196" s="17">
        <f>Électricité!S7209</f>
        <v>0</v>
      </c>
      <c r="E7196" s="24" t="str">
        <f t="shared" si="229"/>
        <v>10/27/2019 05:00:00 PM</v>
      </c>
      <c r="F7196" s="23" t="str">
        <f t="shared" si="230"/>
        <v>Oct</v>
      </c>
    </row>
    <row r="7197" spans="1:6" x14ac:dyDescent="0.4">
      <c r="A7197" s="19">
        <f>Électricité!N7210</f>
        <v>43765</v>
      </c>
      <c r="B7197" s="18">
        <f>Électricité!O7210</f>
        <v>0.75000000000000011</v>
      </c>
      <c r="C7197" s="17">
        <f>Électricité!P7210</f>
        <v>0</v>
      </c>
      <c r="D7197" s="17">
        <f>Électricité!S7210</f>
        <v>0</v>
      </c>
      <c r="E7197" s="24" t="str">
        <f t="shared" si="229"/>
        <v>10/27/2019 06:00:00 PM</v>
      </c>
      <c r="F7197" s="23" t="str">
        <f t="shared" si="230"/>
        <v>Oct</v>
      </c>
    </row>
    <row r="7198" spans="1:6" x14ac:dyDescent="0.4">
      <c r="A7198" s="19">
        <f>Électricité!N7211</f>
        <v>43765</v>
      </c>
      <c r="B7198" s="18">
        <f>Électricité!O7211</f>
        <v>0.79166666666666674</v>
      </c>
      <c r="C7198" s="17">
        <f>Électricité!P7211</f>
        <v>0</v>
      </c>
      <c r="D7198" s="17">
        <f>Électricité!S7211</f>
        <v>0</v>
      </c>
      <c r="E7198" s="24" t="str">
        <f t="shared" si="229"/>
        <v>10/27/2019 07:00:00 PM</v>
      </c>
      <c r="F7198" s="23" t="str">
        <f t="shared" si="230"/>
        <v>Oct</v>
      </c>
    </row>
    <row r="7199" spans="1:6" x14ac:dyDescent="0.4">
      <c r="A7199" s="19">
        <f>Électricité!N7212</f>
        <v>43765</v>
      </c>
      <c r="B7199" s="18">
        <f>Électricité!O7212</f>
        <v>0.83333333333333337</v>
      </c>
      <c r="C7199" s="17">
        <f>Électricité!P7212</f>
        <v>0</v>
      </c>
      <c r="D7199" s="17">
        <f>Électricité!S7212</f>
        <v>0</v>
      </c>
      <c r="E7199" s="24" t="str">
        <f t="shared" si="229"/>
        <v>10/27/2019 08:00:00 PM</v>
      </c>
      <c r="F7199" s="23" t="str">
        <f t="shared" si="230"/>
        <v>Oct</v>
      </c>
    </row>
    <row r="7200" spans="1:6" x14ac:dyDescent="0.4">
      <c r="A7200" s="19">
        <f>Électricité!N7213</f>
        <v>43765</v>
      </c>
      <c r="B7200" s="18">
        <f>Électricité!O7213</f>
        <v>0.87500000000000011</v>
      </c>
      <c r="C7200" s="17">
        <f>Électricité!P7213</f>
        <v>0</v>
      </c>
      <c r="D7200" s="17">
        <f>Électricité!S7213</f>
        <v>0</v>
      </c>
      <c r="E7200" s="24" t="str">
        <f t="shared" si="229"/>
        <v>10/27/2019 09:00:00 PM</v>
      </c>
      <c r="F7200" s="23" t="str">
        <f t="shared" si="230"/>
        <v>Oct</v>
      </c>
    </row>
    <row r="7201" spans="1:6" x14ac:dyDescent="0.4">
      <c r="A7201" s="19">
        <f>Électricité!N7214</f>
        <v>43765</v>
      </c>
      <c r="B7201" s="18">
        <f>Électricité!O7214</f>
        <v>0.91666666666666674</v>
      </c>
      <c r="C7201" s="17">
        <f>Électricité!P7214</f>
        <v>0</v>
      </c>
      <c r="D7201" s="17">
        <f>Électricité!S7214</f>
        <v>0</v>
      </c>
      <c r="E7201" s="24" t="str">
        <f t="shared" si="229"/>
        <v>10/27/2019 10:00:00 PM</v>
      </c>
      <c r="F7201" s="23" t="str">
        <f t="shared" si="230"/>
        <v>Oct</v>
      </c>
    </row>
    <row r="7202" spans="1:6" x14ac:dyDescent="0.4">
      <c r="A7202" s="19">
        <f>Électricité!N7215</f>
        <v>43765</v>
      </c>
      <c r="B7202" s="18">
        <f>Électricité!O7215</f>
        <v>0.95833333333333337</v>
      </c>
      <c r="C7202" s="17">
        <f>Électricité!P7215</f>
        <v>0</v>
      </c>
      <c r="D7202" s="17">
        <f>Électricité!S7215</f>
        <v>0</v>
      </c>
      <c r="E7202" s="24" t="str">
        <f t="shared" si="229"/>
        <v>10/27/2019 11:00:00 PM</v>
      </c>
      <c r="F7202" s="23" t="str">
        <f t="shared" si="230"/>
        <v>Oct</v>
      </c>
    </row>
    <row r="7203" spans="1:6" x14ac:dyDescent="0.4">
      <c r="A7203" s="19">
        <f>Électricité!N7216</f>
        <v>43766</v>
      </c>
      <c r="B7203" s="18">
        <f>Électricité!O7216</f>
        <v>3.1225022567582528E-17</v>
      </c>
      <c r="C7203" s="17">
        <f>Électricité!P7216</f>
        <v>0</v>
      </c>
      <c r="D7203" s="17">
        <f>Électricité!S7216</f>
        <v>0</v>
      </c>
      <c r="E7203" s="24" t="str">
        <f t="shared" si="229"/>
        <v>10/28/2019 12:00:00 AM</v>
      </c>
      <c r="F7203" s="23" t="str">
        <f t="shared" si="230"/>
        <v>Oct</v>
      </c>
    </row>
    <row r="7204" spans="1:6" x14ac:dyDescent="0.4">
      <c r="A7204" s="19">
        <f>Électricité!N7217</f>
        <v>43766</v>
      </c>
      <c r="B7204" s="18">
        <f>Électricité!O7217</f>
        <v>4.1666666666666699E-2</v>
      </c>
      <c r="C7204" s="17">
        <f>Électricité!P7217</f>
        <v>0</v>
      </c>
      <c r="D7204" s="17">
        <f>Électricité!S7217</f>
        <v>0</v>
      </c>
      <c r="E7204" s="24" t="str">
        <f t="shared" si="229"/>
        <v>10/28/2019 01:00:00 AM</v>
      </c>
      <c r="F7204" s="23" t="str">
        <f t="shared" si="230"/>
        <v>Oct</v>
      </c>
    </row>
    <row r="7205" spans="1:6" x14ac:dyDescent="0.4">
      <c r="A7205" s="19">
        <f>Électricité!N7218</f>
        <v>43766</v>
      </c>
      <c r="B7205" s="18">
        <f>Électricité!O7218</f>
        <v>8.333333333333337E-2</v>
      </c>
      <c r="C7205" s="17">
        <f>Électricité!P7218</f>
        <v>0</v>
      </c>
      <c r="D7205" s="17">
        <f>Électricité!S7218</f>
        <v>0</v>
      </c>
      <c r="E7205" s="24" t="str">
        <f t="shared" si="229"/>
        <v>10/28/2019 02:00:00 AM</v>
      </c>
      <c r="F7205" s="23" t="str">
        <f t="shared" si="230"/>
        <v>Oct</v>
      </c>
    </row>
    <row r="7206" spans="1:6" x14ac:dyDescent="0.4">
      <c r="A7206" s="19">
        <f>Électricité!N7219</f>
        <v>43766</v>
      </c>
      <c r="B7206" s="18">
        <f>Électricité!O7219</f>
        <v>0.12500000000000006</v>
      </c>
      <c r="C7206" s="17">
        <f>Électricité!P7219</f>
        <v>0</v>
      </c>
      <c r="D7206" s="17">
        <f>Électricité!S7219</f>
        <v>0</v>
      </c>
      <c r="E7206" s="24" t="str">
        <f t="shared" si="229"/>
        <v>10/28/2019 03:00:00 AM</v>
      </c>
      <c r="F7206" s="23" t="str">
        <f t="shared" si="230"/>
        <v>Oct</v>
      </c>
    </row>
    <row r="7207" spans="1:6" x14ac:dyDescent="0.4">
      <c r="A7207" s="19">
        <f>Électricité!N7220</f>
        <v>43766</v>
      </c>
      <c r="B7207" s="18">
        <f>Électricité!O7220</f>
        <v>0.16666666666666669</v>
      </c>
      <c r="C7207" s="17">
        <f>Électricité!P7220</f>
        <v>0</v>
      </c>
      <c r="D7207" s="17">
        <f>Électricité!S7220</f>
        <v>0</v>
      </c>
      <c r="E7207" s="24" t="str">
        <f t="shared" si="229"/>
        <v>10/28/2019 04:00:00 AM</v>
      </c>
      <c r="F7207" s="23" t="str">
        <f t="shared" si="230"/>
        <v>Oct</v>
      </c>
    </row>
    <row r="7208" spans="1:6" x14ac:dyDescent="0.4">
      <c r="A7208" s="19">
        <f>Électricité!N7221</f>
        <v>43766</v>
      </c>
      <c r="B7208" s="18">
        <f>Électricité!O7221</f>
        <v>0.20833333333333337</v>
      </c>
      <c r="C7208" s="17">
        <f>Électricité!P7221</f>
        <v>0</v>
      </c>
      <c r="D7208" s="17">
        <f>Électricité!S7221</f>
        <v>0</v>
      </c>
      <c r="E7208" s="24" t="str">
        <f t="shared" si="229"/>
        <v>10/28/2019 05:00:00 AM</v>
      </c>
      <c r="F7208" s="23" t="str">
        <f t="shared" si="230"/>
        <v>Oct</v>
      </c>
    </row>
    <row r="7209" spans="1:6" x14ac:dyDescent="0.4">
      <c r="A7209" s="19">
        <f>Électricité!N7222</f>
        <v>43766</v>
      </c>
      <c r="B7209" s="18">
        <f>Électricité!O7222</f>
        <v>0.25</v>
      </c>
      <c r="C7209" s="17">
        <f>Électricité!P7222</f>
        <v>0</v>
      </c>
      <c r="D7209" s="17">
        <f>Électricité!S7222</f>
        <v>0</v>
      </c>
      <c r="E7209" s="24" t="str">
        <f t="shared" si="229"/>
        <v>10/28/2019 06:00:00 AM</v>
      </c>
      <c r="F7209" s="23" t="str">
        <f t="shared" si="230"/>
        <v>Oct</v>
      </c>
    </row>
    <row r="7210" spans="1:6" x14ac:dyDescent="0.4">
      <c r="A7210" s="19">
        <f>Électricité!N7223</f>
        <v>43766</v>
      </c>
      <c r="B7210" s="18">
        <f>Électricité!O7223</f>
        <v>0.29166666666666669</v>
      </c>
      <c r="C7210" s="17">
        <f>Électricité!P7223</f>
        <v>0</v>
      </c>
      <c r="D7210" s="17">
        <f>Électricité!S7223</f>
        <v>0</v>
      </c>
      <c r="E7210" s="24" t="str">
        <f t="shared" si="229"/>
        <v>10/28/2019 07:00:00 AM</v>
      </c>
      <c r="F7210" s="23" t="str">
        <f t="shared" si="230"/>
        <v>Oct</v>
      </c>
    </row>
    <row r="7211" spans="1:6" x14ac:dyDescent="0.4">
      <c r="A7211" s="19">
        <f>Électricité!N7224</f>
        <v>43766</v>
      </c>
      <c r="B7211" s="18">
        <f>Électricité!O7224</f>
        <v>0.33333333333333337</v>
      </c>
      <c r="C7211" s="17">
        <f>Électricité!P7224</f>
        <v>0</v>
      </c>
      <c r="D7211" s="17">
        <f>Électricité!S7224</f>
        <v>0</v>
      </c>
      <c r="E7211" s="24" t="str">
        <f t="shared" si="229"/>
        <v>10/28/2019 08:00:00 AM</v>
      </c>
      <c r="F7211" s="23" t="str">
        <f t="shared" si="230"/>
        <v>Oct</v>
      </c>
    </row>
    <row r="7212" spans="1:6" x14ac:dyDescent="0.4">
      <c r="A7212" s="19">
        <f>Électricité!N7225</f>
        <v>43766</v>
      </c>
      <c r="B7212" s="18">
        <f>Électricité!O7225</f>
        <v>0.375</v>
      </c>
      <c r="C7212" s="17">
        <f>Électricité!P7225</f>
        <v>0</v>
      </c>
      <c r="D7212" s="17">
        <f>Électricité!S7225</f>
        <v>0</v>
      </c>
      <c r="E7212" s="24" t="str">
        <f t="shared" ref="E7212:E7275" si="231">CONCATENATE(TEXT(A7212,"mm/dd/yyyy")," ",TEXT(B7212,"hh:mm:ss AM/PM"))</f>
        <v>10/28/2019 09:00:00 AM</v>
      </c>
      <c r="F7212" s="23" t="str">
        <f t="shared" si="230"/>
        <v>Oct</v>
      </c>
    </row>
    <row r="7213" spans="1:6" x14ac:dyDescent="0.4">
      <c r="A7213" s="19">
        <f>Électricité!N7226</f>
        <v>43766</v>
      </c>
      <c r="B7213" s="18">
        <f>Électricité!O7226</f>
        <v>0.41666666666666669</v>
      </c>
      <c r="C7213" s="17">
        <f>Électricité!P7226</f>
        <v>0</v>
      </c>
      <c r="D7213" s="17">
        <f>Électricité!S7226</f>
        <v>0</v>
      </c>
      <c r="E7213" s="24" t="str">
        <f t="shared" si="231"/>
        <v>10/28/2019 10:00:00 AM</v>
      </c>
      <c r="F7213" s="23" t="str">
        <f t="shared" si="230"/>
        <v>Oct</v>
      </c>
    </row>
    <row r="7214" spans="1:6" x14ac:dyDescent="0.4">
      <c r="A7214" s="19">
        <f>Électricité!N7227</f>
        <v>43766</v>
      </c>
      <c r="B7214" s="18">
        <f>Électricité!O7227</f>
        <v>0.45833333333333337</v>
      </c>
      <c r="C7214" s="17">
        <f>Électricité!P7227</f>
        <v>0</v>
      </c>
      <c r="D7214" s="17">
        <f>Électricité!S7227</f>
        <v>0</v>
      </c>
      <c r="E7214" s="24" t="str">
        <f t="shared" si="231"/>
        <v>10/28/2019 11:00:00 AM</v>
      </c>
      <c r="F7214" s="23" t="str">
        <f t="shared" si="230"/>
        <v>Oct</v>
      </c>
    </row>
    <row r="7215" spans="1:6" x14ac:dyDescent="0.4">
      <c r="A7215" s="19">
        <f>Électricité!N7228</f>
        <v>43766</v>
      </c>
      <c r="B7215" s="18">
        <f>Électricité!O7228</f>
        <v>0.50000000000000011</v>
      </c>
      <c r="C7215" s="17">
        <f>Électricité!P7228</f>
        <v>0</v>
      </c>
      <c r="D7215" s="17">
        <f>Électricité!S7228</f>
        <v>0</v>
      </c>
      <c r="E7215" s="24" t="str">
        <f t="shared" si="231"/>
        <v>10/28/2019 12:00:00 PM</v>
      </c>
      <c r="F7215" s="23" t="str">
        <f t="shared" si="230"/>
        <v>Oct</v>
      </c>
    </row>
    <row r="7216" spans="1:6" x14ac:dyDescent="0.4">
      <c r="A7216" s="19">
        <f>Électricité!N7229</f>
        <v>43766</v>
      </c>
      <c r="B7216" s="18">
        <f>Électricité!O7229</f>
        <v>0.54166666666666674</v>
      </c>
      <c r="C7216" s="17">
        <f>Électricité!P7229</f>
        <v>0</v>
      </c>
      <c r="D7216" s="17">
        <f>Électricité!S7229</f>
        <v>0</v>
      </c>
      <c r="E7216" s="24" t="str">
        <f t="shared" si="231"/>
        <v>10/28/2019 01:00:00 PM</v>
      </c>
      <c r="F7216" s="23" t="str">
        <f t="shared" si="230"/>
        <v>Oct</v>
      </c>
    </row>
    <row r="7217" spans="1:6" x14ac:dyDescent="0.4">
      <c r="A7217" s="19">
        <f>Électricité!N7230</f>
        <v>43766</v>
      </c>
      <c r="B7217" s="18">
        <f>Électricité!O7230</f>
        <v>0.58333333333333337</v>
      </c>
      <c r="C7217" s="17">
        <f>Électricité!P7230</f>
        <v>0</v>
      </c>
      <c r="D7217" s="17">
        <f>Électricité!S7230</f>
        <v>0</v>
      </c>
      <c r="E7217" s="24" t="str">
        <f t="shared" si="231"/>
        <v>10/28/2019 02:00:00 PM</v>
      </c>
      <c r="F7217" s="23" t="str">
        <f t="shared" si="230"/>
        <v>Oct</v>
      </c>
    </row>
    <row r="7218" spans="1:6" x14ac:dyDescent="0.4">
      <c r="A7218" s="19">
        <f>Électricité!N7231</f>
        <v>43766</v>
      </c>
      <c r="B7218" s="18">
        <f>Électricité!O7231</f>
        <v>0.62500000000000011</v>
      </c>
      <c r="C7218" s="17">
        <f>Électricité!P7231</f>
        <v>0</v>
      </c>
      <c r="D7218" s="17">
        <f>Électricité!S7231</f>
        <v>0</v>
      </c>
      <c r="E7218" s="24" t="str">
        <f t="shared" si="231"/>
        <v>10/28/2019 03:00:00 PM</v>
      </c>
      <c r="F7218" s="23" t="str">
        <f t="shared" si="230"/>
        <v>Oct</v>
      </c>
    </row>
    <row r="7219" spans="1:6" x14ac:dyDescent="0.4">
      <c r="A7219" s="19">
        <f>Électricité!N7232</f>
        <v>43766</v>
      </c>
      <c r="B7219" s="18">
        <f>Électricité!O7232</f>
        <v>0.66666666666666674</v>
      </c>
      <c r="C7219" s="17">
        <f>Électricité!P7232</f>
        <v>0</v>
      </c>
      <c r="D7219" s="17">
        <f>Électricité!S7232</f>
        <v>0</v>
      </c>
      <c r="E7219" s="24" t="str">
        <f t="shared" si="231"/>
        <v>10/28/2019 04:00:00 PM</v>
      </c>
      <c r="F7219" s="23" t="str">
        <f t="shared" si="230"/>
        <v>Oct</v>
      </c>
    </row>
    <row r="7220" spans="1:6" x14ac:dyDescent="0.4">
      <c r="A7220" s="19">
        <f>Électricité!N7233</f>
        <v>43766</v>
      </c>
      <c r="B7220" s="18">
        <f>Électricité!O7233</f>
        <v>0.70833333333333337</v>
      </c>
      <c r="C7220" s="17">
        <f>Électricité!P7233</f>
        <v>0</v>
      </c>
      <c r="D7220" s="17">
        <f>Électricité!S7233</f>
        <v>0</v>
      </c>
      <c r="E7220" s="24" t="str">
        <f t="shared" si="231"/>
        <v>10/28/2019 05:00:00 PM</v>
      </c>
      <c r="F7220" s="23" t="str">
        <f t="shared" si="230"/>
        <v>Oct</v>
      </c>
    </row>
    <row r="7221" spans="1:6" x14ac:dyDescent="0.4">
      <c r="A7221" s="19">
        <f>Électricité!N7234</f>
        <v>43766</v>
      </c>
      <c r="B7221" s="18">
        <f>Électricité!O7234</f>
        <v>0.75000000000000011</v>
      </c>
      <c r="C7221" s="17">
        <f>Électricité!P7234</f>
        <v>0</v>
      </c>
      <c r="D7221" s="17">
        <f>Électricité!S7234</f>
        <v>0</v>
      </c>
      <c r="E7221" s="24" t="str">
        <f t="shared" si="231"/>
        <v>10/28/2019 06:00:00 PM</v>
      </c>
      <c r="F7221" s="23" t="str">
        <f t="shared" si="230"/>
        <v>Oct</v>
      </c>
    </row>
    <row r="7222" spans="1:6" x14ac:dyDescent="0.4">
      <c r="A7222" s="19">
        <f>Électricité!N7235</f>
        <v>43766</v>
      </c>
      <c r="B7222" s="18">
        <f>Électricité!O7235</f>
        <v>0.79166666666666674</v>
      </c>
      <c r="C7222" s="17">
        <f>Électricité!P7235</f>
        <v>0</v>
      </c>
      <c r="D7222" s="17">
        <f>Électricité!S7235</f>
        <v>0</v>
      </c>
      <c r="E7222" s="24" t="str">
        <f t="shared" si="231"/>
        <v>10/28/2019 07:00:00 PM</v>
      </c>
      <c r="F7222" s="23" t="str">
        <f t="shared" si="230"/>
        <v>Oct</v>
      </c>
    </row>
    <row r="7223" spans="1:6" x14ac:dyDescent="0.4">
      <c r="A7223" s="19">
        <f>Électricité!N7236</f>
        <v>43766</v>
      </c>
      <c r="B7223" s="18">
        <f>Électricité!O7236</f>
        <v>0.83333333333333337</v>
      </c>
      <c r="C7223" s="17">
        <f>Électricité!P7236</f>
        <v>0</v>
      </c>
      <c r="D7223" s="17">
        <f>Électricité!S7236</f>
        <v>0</v>
      </c>
      <c r="E7223" s="24" t="str">
        <f t="shared" si="231"/>
        <v>10/28/2019 08:00:00 PM</v>
      </c>
      <c r="F7223" s="23" t="str">
        <f t="shared" si="230"/>
        <v>Oct</v>
      </c>
    </row>
    <row r="7224" spans="1:6" x14ac:dyDescent="0.4">
      <c r="A7224" s="19">
        <f>Électricité!N7237</f>
        <v>43766</v>
      </c>
      <c r="B7224" s="18">
        <f>Électricité!O7237</f>
        <v>0.87500000000000011</v>
      </c>
      <c r="C7224" s="17">
        <f>Électricité!P7237</f>
        <v>0</v>
      </c>
      <c r="D7224" s="17">
        <f>Électricité!S7237</f>
        <v>0</v>
      </c>
      <c r="E7224" s="24" t="str">
        <f t="shared" si="231"/>
        <v>10/28/2019 09:00:00 PM</v>
      </c>
      <c r="F7224" s="23" t="str">
        <f t="shared" si="230"/>
        <v>Oct</v>
      </c>
    </row>
    <row r="7225" spans="1:6" x14ac:dyDescent="0.4">
      <c r="A7225" s="19">
        <f>Électricité!N7238</f>
        <v>43766</v>
      </c>
      <c r="B7225" s="18">
        <f>Électricité!O7238</f>
        <v>0.91666666666666674</v>
      </c>
      <c r="C7225" s="17">
        <f>Électricité!P7238</f>
        <v>0</v>
      </c>
      <c r="D7225" s="17">
        <f>Électricité!S7238</f>
        <v>0</v>
      </c>
      <c r="E7225" s="24" t="str">
        <f t="shared" si="231"/>
        <v>10/28/2019 10:00:00 PM</v>
      </c>
      <c r="F7225" s="23" t="str">
        <f t="shared" si="230"/>
        <v>Oct</v>
      </c>
    </row>
    <row r="7226" spans="1:6" x14ac:dyDescent="0.4">
      <c r="A7226" s="19">
        <f>Électricité!N7239</f>
        <v>43766</v>
      </c>
      <c r="B7226" s="18">
        <f>Électricité!O7239</f>
        <v>0.95833333333333337</v>
      </c>
      <c r="C7226" s="17">
        <f>Électricité!P7239</f>
        <v>0</v>
      </c>
      <c r="D7226" s="17">
        <f>Électricité!S7239</f>
        <v>0</v>
      </c>
      <c r="E7226" s="24" t="str">
        <f t="shared" si="231"/>
        <v>10/28/2019 11:00:00 PM</v>
      </c>
      <c r="F7226" s="23" t="str">
        <f t="shared" si="230"/>
        <v>Oct</v>
      </c>
    </row>
    <row r="7227" spans="1:6" x14ac:dyDescent="0.4">
      <c r="A7227" s="19">
        <f>Électricité!N7240</f>
        <v>43767</v>
      </c>
      <c r="B7227" s="18">
        <f>Électricité!O7240</f>
        <v>3.1225022567582528E-17</v>
      </c>
      <c r="C7227" s="17">
        <f>Électricité!P7240</f>
        <v>0</v>
      </c>
      <c r="D7227" s="17">
        <f>Électricité!S7240</f>
        <v>0</v>
      </c>
      <c r="E7227" s="24" t="str">
        <f t="shared" si="231"/>
        <v>10/29/2019 12:00:00 AM</v>
      </c>
      <c r="F7227" s="23" t="str">
        <f t="shared" si="230"/>
        <v>Oct</v>
      </c>
    </row>
    <row r="7228" spans="1:6" x14ac:dyDescent="0.4">
      <c r="A7228" s="19">
        <f>Électricité!N7241</f>
        <v>43767</v>
      </c>
      <c r="B7228" s="18">
        <f>Électricité!O7241</f>
        <v>4.1666666666666699E-2</v>
      </c>
      <c r="C7228" s="17">
        <f>Électricité!P7241</f>
        <v>0</v>
      </c>
      <c r="D7228" s="17">
        <f>Électricité!S7241</f>
        <v>0</v>
      </c>
      <c r="E7228" s="24" t="str">
        <f t="shared" si="231"/>
        <v>10/29/2019 01:00:00 AM</v>
      </c>
      <c r="F7228" s="23" t="str">
        <f t="shared" si="230"/>
        <v>Oct</v>
      </c>
    </row>
    <row r="7229" spans="1:6" x14ac:dyDescent="0.4">
      <c r="A7229" s="19">
        <f>Électricité!N7242</f>
        <v>43767</v>
      </c>
      <c r="B7229" s="18">
        <f>Électricité!O7242</f>
        <v>8.333333333333337E-2</v>
      </c>
      <c r="C7229" s="17">
        <f>Électricité!P7242</f>
        <v>0</v>
      </c>
      <c r="D7229" s="17">
        <f>Électricité!S7242</f>
        <v>0</v>
      </c>
      <c r="E7229" s="24" t="str">
        <f t="shared" si="231"/>
        <v>10/29/2019 02:00:00 AM</v>
      </c>
      <c r="F7229" s="23" t="str">
        <f t="shared" si="230"/>
        <v>Oct</v>
      </c>
    </row>
    <row r="7230" spans="1:6" x14ac:dyDescent="0.4">
      <c r="A7230" s="19">
        <f>Électricité!N7243</f>
        <v>43767</v>
      </c>
      <c r="B7230" s="18">
        <f>Électricité!O7243</f>
        <v>0.12500000000000006</v>
      </c>
      <c r="C7230" s="17">
        <f>Électricité!P7243</f>
        <v>0</v>
      </c>
      <c r="D7230" s="17">
        <f>Électricité!S7243</f>
        <v>0</v>
      </c>
      <c r="E7230" s="24" t="str">
        <f t="shared" si="231"/>
        <v>10/29/2019 03:00:00 AM</v>
      </c>
      <c r="F7230" s="23" t="str">
        <f t="shared" si="230"/>
        <v>Oct</v>
      </c>
    </row>
    <row r="7231" spans="1:6" x14ac:dyDescent="0.4">
      <c r="A7231" s="19">
        <f>Électricité!N7244</f>
        <v>43767</v>
      </c>
      <c r="B7231" s="18">
        <f>Électricité!O7244</f>
        <v>0.16666666666666669</v>
      </c>
      <c r="C7231" s="17">
        <f>Électricité!P7244</f>
        <v>0</v>
      </c>
      <c r="D7231" s="17">
        <f>Électricité!S7244</f>
        <v>0</v>
      </c>
      <c r="E7231" s="24" t="str">
        <f t="shared" si="231"/>
        <v>10/29/2019 04:00:00 AM</v>
      </c>
      <c r="F7231" s="23" t="str">
        <f t="shared" si="230"/>
        <v>Oct</v>
      </c>
    </row>
    <row r="7232" spans="1:6" x14ac:dyDescent="0.4">
      <c r="A7232" s="19">
        <f>Électricité!N7245</f>
        <v>43767</v>
      </c>
      <c r="B7232" s="18">
        <f>Électricité!O7245</f>
        <v>0.20833333333333337</v>
      </c>
      <c r="C7232" s="17">
        <f>Électricité!P7245</f>
        <v>0</v>
      </c>
      <c r="D7232" s="17">
        <f>Électricité!S7245</f>
        <v>0</v>
      </c>
      <c r="E7232" s="24" t="str">
        <f t="shared" si="231"/>
        <v>10/29/2019 05:00:00 AM</v>
      </c>
      <c r="F7232" s="23" t="str">
        <f t="shared" si="230"/>
        <v>Oct</v>
      </c>
    </row>
    <row r="7233" spans="1:6" x14ac:dyDescent="0.4">
      <c r="A7233" s="19">
        <f>Électricité!N7246</f>
        <v>43767</v>
      </c>
      <c r="B7233" s="18">
        <f>Électricité!O7246</f>
        <v>0.25</v>
      </c>
      <c r="C7233" s="17">
        <f>Électricité!P7246</f>
        <v>0</v>
      </c>
      <c r="D7233" s="17">
        <f>Électricité!S7246</f>
        <v>0</v>
      </c>
      <c r="E7233" s="24" t="str">
        <f t="shared" si="231"/>
        <v>10/29/2019 06:00:00 AM</v>
      </c>
      <c r="F7233" s="23" t="str">
        <f t="shared" si="230"/>
        <v>Oct</v>
      </c>
    </row>
    <row r="7234" spans="1:6" x14ac:dyDescent="0.4">
      <c r="A7234" s="19">
        <f>Électricité!N7247</f>
        <v>43767</v>
      </c>
      <c r="B7234" s="18">
        <f>Électricité!O7247</f>
        <v>0.29166666666666669</v>
      </c>
      <c r="C7234" s="17">
        <f>Électricité!P7247</f>
        <v>0</v>
      </c>
      <c r="D7234" s="17">
        <f>Électricité!S7247</f>
        <v>0</v>
      </c>
      <c r="E7234" s="24" t="str">
        <f t="shared" si="231"/>
        <v>10/29/2019 07:00:00 AM</v>
      </c>
      <c r="F7234" s="23" t="str">
        <f t="shared" si="230"/>
        <v>Oct</v>
      </c>
    </row>
    <row r="7235" spans="1:6" x14ac:dyDescent="0.4">
      <c r="A7235" s="19">
        <f>Électricité!N7248</f>
        <v>43767</v>
      </c>
      <c r="B7235" s="18">
        <f>Électricité!O7248</f>
        <v>0.33333333333333337</v>
      </c>
      <c r="C7235" s="17">
        <f>Électricité!P7248</f>
        <v>0</v>
      </c>
      <c r="D7235" s="17">
        <f>Électricité!S7248</f>
        <v>0</v>
      </c>
      <c r="E7235" s="24" t="str">
        <f t="shared" si="231"/>
        <v>10/29/2019 08:00:00 AM</v>
      </c>
      <c r="F7235" s="23" t="str">
        <f t="shared" ref="F7235:F7298" si="232">TEXT(A7235,"mmm")</f>
        <v>Oct</v>
      </c>
    </row>
    <row r="7236" spans="1:6" x14ac:dyDescent="0.4">
      <c r="A7236" s="19">
        <f>Électricité!N7249</f>
        <v>43767</v>
      </c>
      <c r="B7236" s="18">
        <f>Électricité!O7249</f>
        <v>0.375</v>
      </c>
      <c r="C7236" s="17">
        <f>Électricité!P7249</f>
        <v>0</v>
      </c>
      <c r="D7236" s="17">
        <f>Électricité!S7249</f>
        <v>0</v>
      </c>
      <c r="E7236" s="24" t="str">
        <f t="shared" si="231"/>
        <v>10/29/2019 09:00:00 AM</v>
      </c>
      <c r="F7236" s="23" t="str">
        <f t="shared" si="232"/>
        <v>Oct</v>
      </c>
    </row>
    <row r="7237" spans="1:6" x14ac:dyDescent="0.4">
      <c r="A7237" s="19">
        <f>Électricité!N7250</f>
        <v>43767</v>
      </c>
      <c r="B7237" s="18">
        <f>Électricité!O7250</f>
        <v>0.41666666666666669</v>
      </c>
      <c r="C7237" s="17">
        <f>Électricité!P7250</f>
        <v>0</v>
      </c>
      <c r="D7237" s="17">
        <f>Électricité!S7250</f>
        <v>0</v>
      </c>
      <c r="E7237" s="24" t="str">
        <f t="shared" si="231"/>
        <v>10/29/2019 10:00:00 AM</v>
      </c>
      <c r="F7237" s="23" t="str">
        <f t="shared" si="232"/>
        <v>Oct</v>
      </c>
    </row>
    <row r="7238" spans="1:6" x14ac:dyDescent="0.4">
      <c r="A7238" s="19">
        <f>Électricité!N7251</f>
        <v>43767</v>
      </c>
      <c r="B7238" s="18">
        <f>Électricité!O7251</f>
        <v>0.45833333333333337</v>
      </c>
      <c r="C7238" s="17">
        <f>Électricité!P7251</f>
        <v>0</v>
      </c>
      <c r="D7238" s="17">
        <f>Électricité!S7251</f>
        <v>0</v>
      </c>
      <c r="E7238" s="24" t="str">
        <f t="shared" si="231"/>
        <v>10/29/2019 11:00:00 AM</v>
      </c>
      <c r="F7238" s="23" t="str">
        <f t="shared" si="232"/>
        <v>Oct</v>
      </c>
    </row>
    <row r="7239" spans="1:6" x14ac:dyDescent="0.4">
      <c r="A7239" s="19">
        <f>Électricité!N7252</f>
        <v>43767</v>
      </c>
      <c r="B7239" s="18">
        <f>Électricité!O7252</f>
        <v>0.50000000000000011</v>
      </c>
      <c r="C7239" s="17">
        <f>Électricité!P7252</f>
        <v>0</v>
      </c>
      <c r="D7239" s="17">
        <f>Électricité!S7252</f>
        <v>0</v>
      </c>
      <c r="E7239" s="24" t="str">
        <f t="shared" si="231"/>
        <v>10/29/2019 12:00:00 PM</v>
      </c>
      <c r="F7239" s="23" t="str">
        <f t="shared" si="232"/>
        <v>Oct</v>
      </c>
    </row>
    <row r="7240" spans="1:6" x14ac:dyDescent="0.4">
      <c r="A7240" s="19">
        <f>Électricité!N7253</f>
        <v>43767</v>
      </c>
      <c r="B7240" s="18">
        <f>Électricité!O7253</f>
        <v>0.54166666666666674</v>
      </c>
      <c r="C7240" s="17">
        <f>Électricité!P7253</f>
        <v>0</v>
      </c>
      <c r="D7240" s="17">
        <f>Électricité!S7253</f>
        <v>0</v>
      </c>
      <c r="E7240" s="24" t="str">
        <f t="shared" si="231"/>
        <v>10/29/2019 01:00:00 PM</v>
      </c>
      <c r="F7240" s="23" t="str">
        <f t="shared" si="232"/>
        <v>Oct</v>
      </c>
    </row>
    <row r="7241" spans="1:6" x14ac:dyDescent="0.4">
      <c r="A7241" s="19">
        <f>Électricité!N7254</f>
        <v>43767</v>
      </c>
      <c r="B7241" s="18">
        <f>Électricité!O7254</f>
        <v>0.58333333333333337</v>
      </c>
      <c r="C7241" s="17">
        <f>Électricité!P7254</f>
        <v>0</v>
      </c>
      <c r="D7241" s="17">
        <f>Électricité!S7254</f>
        <v>0</v>
      </c>
      <c r="E7241" s="24" t="str">
        <f t="shared" si="231"/>
        <v>10/29/2019 02:00:00 PM</v>
      </c>
      <c r="F7241" s="23" t="str">
        <f t="shared" si="232"/>
        <v>Oct</v>
      </c>
    </row>
    <row r="7242" spans="1:6" x14ac:dyDescent="0.4">
      <c r="A7242" s="19">
        <f>Électricité!N7255</f>
        <v>43767</v>
      </c>
      <c r="B7242" s="18">
        <f>Électricité!O7255</f>
        <v>0.62500000000000011</v>
      </c>
      <c r="C7242" s="17">
        <f>Électricité!P7255</f>
        <v>0</v>
      </c>
      <c r="D7242" s="17">
        <f>Électricité!S7255</f>
        <v>0</v>
      </c>
      <c r="E7242" s="24" t="str">
        <f t="shared" si="231"/>
        <v>10/29/2019 03:00:00 PM</v>
      </c>
      <c r="F7242" s="23" t="str">
        <f t="shared" si="232"/>
        <v>Oct</v>
      </c>
    </row>
    <row r="7243" spans="1:6" x14ac:dyDescent="0.4">
      <c r="A7243" s="19">
        <f>Électricité!N7256</f>
        <v>43767</v>
      </c>
      <c r="B7243" s="18">
        <f>Électricité!O7256</f>
        <v>0.66666666666666674</v>
      </c>
      <c r="C7243" s="17">
        <f>Électricité!P7256</f>
        <v>0</v>
      </c>
      <c r="D7243" s="17">
        <f>Électricité!S7256</f>
        <v>0</v>
      </c>
      <c r="E7243" s="24" t="str">
        <f t="shared" si="231"/>
        <v>10/29/2019 04:00:00 PM</v>
      </c>
      <c r="F7243" s="23" t="str">
        <f t="shared" si="232"/>
        <v>Oct</v>
      </c>
    </row>
    <row r="7244" spans="1:6" x14ac:dyDescent="0.4">
      <c r="A7244" s="19">
        <f>Électricité!N7257</f>
        <v>43767</v>
      </c>
      <c r="B7244" s="18">
        <f>Électricité!O7257</f>
        <v>0.70833333333333337</v>
      </c>
      <c r="C7244" s="17">
        <f>Électricité!P7257</f>
        <v>0</v>
      </c>
      <c r="D7244" s="17">
        <f>Électricité!S7257</f>
        <v>0</v>
      </c>
      <c r="E7244" s="24" t="str">
        <f t="shared" si="231"/>
        <v>10/29/2019 05:00:00 PM</v>
      </c>
      <c r="F7244" s="23" t="str">
        <f t="shared" si="232"/>
        <v>Oct</v>
      </c>
    </row>
    <row r="7245" spans="1:6" x14ac:dyDescent="0.4">
      <c r="A7245" s="19">
        <f>Électricité!N7258</f>
        <v>43767</v>
      </c>
      <c r="B7245" s="18">
        <f>Électricité!O7258</f>
        <v>0.75000000000000011</v>
      </c>
      <c r="C7245" s="17">
        <f>Électricité!P7258</f>
        <v>0</v>
      </c>
      <c r="D7245" s="17">
        <f>Électricité!S7258</f>
        <v>0</v>
      </c>
      <c r="E7245" s="24" t="str">
        <f t="shared" si="231"/>
        <v>10/29/2019 06:00:00 PM</v>
      </c>
      <c r="F7245" s="23" t="str">
        <f t="shared" si="232"/>
        <v>Oct</v>
      </c>
    </row>
    <row r="7246" spans="1:6" x14ac:dyDescent="0.4">
      <c r="A7246" s="19">
        <f>Électricité!N7259</f>
        <v>43767</v>
      </c>
      <c r="B7246" s="18">
        <f>Électricité!O7259</f>
        <v>0.79166666666666674</v>
      </c>
      <c r="C7246" s="17">
        <f>Électricité!P7259</f>
        <v>0</v>
      </c>
      <c r="D7246" s="17">
        <f>Électricité!S7259</f>
        <v>0</v>
      </c>
      <c r="E7246" s="24" t="str">
        <f t="shared" si="231"/>
        <v>10/29/2019 07:00:00 PM</v>
      </c>
      <c r="F7246" s="23" t="str">
        <f t="shared" si="232"/>
        <v>Oct</v>
      </c>
    </row>
    <row r="7247" spans="1:6" x14ac:dyDescent="0.4">
      <c r="A7247" s="19">
        <f>Électricité!N7260</f>
        <v>43767</v>
      </c>
      <c r="B7247" s="18">
        <f>Électricité!O7260</f>
        <v>0.83333333333333337</v>
      </c>
      <c r="C7247" s="17">
        <f>Électricité!P7260</f>
        <v>0</v>
      </c>
      <c r="D7247" s="17">
        <f>Électricité!S7260</f>
        <v>0</v>
      </c>
      <c r="E7247" s="24" t="str">
        <f t="shared" si="231"/>
        <v>10/29/2019 08:00:00 PM</v>
      </c>
      <c r="F7247" s="23" t="str">
        <f t="shared" si="232"/>
        <v>Oct</v>
      </c>
    </row>
    <row r="7248" spans="1:6" x14ac:dyDescent="0.4">
      <c r="A7248" s="19">
        <f>Électricité!N7261</f>
        <v>43767</v>
      </c>
      <c r="B7248" s="18">
        <f>Électricité!O7261</f>
        <v>0.87500000000000011</v>
      </c>
      <c r="C7248" s="17">
        <f>Électricité!P7261</f>
        <v>0</v>
      </c>
      <c r="D7248" s="17">
        <f>Électricité!S7261</f>
        <v>0</v>
      </c>
      <c r="E7248" s="24" t="str">
        <f t="shared" si="231"/>
        <v>10/29/2019 09:00:00 PM</v>
      </c>
      <c r="F7248" s="23" t="str">
        <f t="shared" si="232"/>
        <v>Oct</v>
      </c>
    </row>
    <row r="7249" spans="1:6" x14ac:dyDescent="0.4">
      <c r="A7249" s="19">
        <f>Électricité!N7262</f>
        <v>43767</v>
      </c>
      <c r="B7249" s="18">
        <f>Électricité!O7262</f>
        <v>0.91666666666666674</v>
      </c>
      <c r="C7249" s="17">
        <f>Électricité!P7262</f>
        <v>0</v>
      </c>
      <c r="D7249" s="17">
        <f>Électricité!S7262</f>
        <v>0</v>
      </c>
      <c r="E7249" s="24" t="str">
        <f t="shared" si="231"/>
        <v>10/29/2019 10:00:00 PM</v>
      </c>
      <c r="F7249" s="23" t="str">
        <f t="shared" si="232"/>
        <v>Oct</v>
      </c>
    </row>
    <row r="7250" spans="1:6" x14ac:dyDescent="0.4">
      <c r="A7250" s="19">
        <f>Électricité!N7263</f>
        <v>43767</v>
      </c>
      <c r="B7250" s="18">
        <f>Électricité!O7263</f>
        <v>0.95833333333333337</v>
      </c>
      <c r="C7250" s="17">
        <f>Électricité!P7263</f>
        <v>0</v>
      </c>
      <c r="D7250" s="17">
        <f>Électricité!S7263</f>
        <v>0</v>
      </c>
      <c r="E7250" s="24" t="str">
        <f t="shared" si="231"/>
        <v>10/29/2019 11:00:00 PM</v>
      </c>
      <c r="F7250" s="23" t="str">
        <f t="shared" si="232"/>
        <v>Oct</v>
      </c>
    </row>
    <row r="7251" spans="1:6" x14ac:dyDescent="0.4">
      <c r="A7251" s="19">
        <f>Électricité!N7264</f>
        <v>43768</v>
      </c>
      <c r="B7251" s="18">
        <f>Électricité!O7264</f>
        <v>3.1225022567582528E-17</v>
      </c>
      <c r="C7251" s="17">
        <f>Électricité!P7264</f>
        <v>0</v>
      </c>
      <c r="D7251" s="17">
        <f>Électricité!S7264</f>
        <v>0</v>
      </c>
      <c r="E7251" s="24" t="str">
        <f t="shared" si="231"/>
        <v>10/30/2019 12:00:00 AM</v>
      </c>
      <c r="F7251" s="23" t="str">
        <f t="shared" si="232"/>
        <v>Oct</v>
      </c>
    </row>
    <row r="7252" spans="1:6" x14ac:dyDescent="0.4">
      <c r="A7252" s="19">
        <f>Électricité!N7265</f>
        <v>43768</v>
      </c>
      <c r="B7252" s="18">
        <f>Électricité!O7265</f>
        <v>4.1666666666666699E-2</v>
      </c>
      <c r="C7252" s="17">
        <f>Électricité!P7265</f>
        <v>0</v>
      </c>
      <c r="D7252" s="17">
        <f>Électricité!S7265</f>
        <v>0</v>
      </c>
      <c r="E7252" s="24" t="str">
        <f t="shared" si="231"/>
        <v>10/30/2019 01:00:00 AM</v>
      </c>
      <c r="F7252" s="23" t="str">
        <f t="shared" si="232"/>
        <v>Oct</v>
      </c>
    </row>
    <row r="7253" spans="1:6" x14ac:dyDescent="0.4">
      <c r="A7253" s="19">
        <f>Électricité!N7266</f>
        <v>43768</v>
      </c>
      <c r="B7253" s="18">
        <f>Électricité!O7266</f>
        <v>8.333333333333337E-2</v>
      </c>
      <c r="C7253" s="17">
        <f>Électricité!P7266</f>
        <v>0</v>
      </c>
      <c r="D7253" s="17">
        <f>Électricité!S7266</f>
        <v>0</v>
      </c>
      <c r="E7253" s="24" t="str">
        <f t="shared" si="231"/>
        <v>10/30/2019 02:00:00 AM</v>
      </c>
      <c r="F7253" s="23" t="str">
        <f t="shared" si="232"/>
        <v>Oct</v>
      </c>
    </row>
    <row r="7254" spans="1:6" x14ac:dyDescent="0.4">
      <c r="A7254" s="19">
        <f>Électricité!N7267</f>
        <v>43768</v>
      </c>
      <c r="B7254" s="18">
        <f>Électricité!O7267</f>
        <v>0.12500000000000006</v>
      </c>
      <c r="C7254" s="17">
        <f>Électricité!P7267</f>
        <v>0</v>
      </c>
      <c r="D7254" s="17">
        <f>Électricité!S7267</f>
        <v>0</v>
      </c>
      <c r="E7254" s="24" t="str">
        <f t="shared" si="231"/>
        <v>10/30/2019 03:00:00 AM</v>
      </c>
      <c r="F7254" s="23" t="str">
        <f t="shared" si="232"/>
        <v>Oct</v>
      </c>
    </row>
    <row r="7255" spans="1:6" x14ac:dyDescent="0.4">
      <c r="A7255" s="19">
        <f>Électricité!N7268</f>
        <v>43768</v>
      </c>
      <c r="B7255" s="18">
        <f>Électricité!O7268</f>
        <v>0.16666666666666669</v>
      </c>
      <c r="C7255" s="17">
        <f>Électricité!P7268</f>
        <v>0</v>
      </c>
      <c r="D7255" s="17">
        <f>Électricité!S7268</f>
        <v>0</v>
      </c>
      <c r="E7255" s="24" t="str">
        <f t="shared" si="231"/>
        <v>10/30/2019 04:00:00 AM</v>
      </c>
      <c r="F7255" s="23" t="str">
        <f t="shared" si="232"/>
        <v>Oct</v>
      </c>
    </row>
    <row r="7256" spans="1:6" x14ac:dyDescent="0.4">
      <c r="A7256" s="19">
        <f>Électricité!N7269</f>
        <v>43768</v>
      </c>
      <c r="B7256" s="18">
        <f>Électricité!O7269</f>
        <v>0.20833333333333337</v>
      </c>
      <c r="C7256" s="17">
        <f>Électricité!P7269</f>
        <v>0</v>
      </c>
      <c r="D7256" s="17">
        <f>Électricité!S7269</f>
        <v>0</v>
      </c>
      <c r="E7256" s="24" t="str">
        <f t="shared" si="231"/>
        <v>10/30/2019 05:00:00 AM</v>
      </c>
      <c r="F7256" s="23" t="str">
        <f t="shared" si="232"/>
        <v>Oct</v>
      </c>
    </row>
    <row r="7257" spans="1:6" x14ac:dyDescent="0.4">
      <c r="A7257" s="19">
        <f>Électricité!N7270</f>
        <v>43768</v>
      </c>
      <c r="B7257" s="18">
        <f>Électricité!O7270</f>
        <v>0.25</v>
      </c>
      <c r="C7257" s="17">
        <f>Électricité!P7270</f>
        <v>0</v>
      </c>
      <c r="D7257" s="17">
        <f>Électricité!S7270</f>
        <v>0</v>
      </c>
      <c r="E7257" s="24" t="str">
        <f t="shared" si="231"/>
        <v>10/30/2019 06:00:00 AM</v>
      </c>
      <c r="F7257" s="23" t="str">
        <f t="shared" si="232"/>
        <v>Oct</v>
      </c>
    </row>
    <row r="7258" spans="1:6" x14ac:dyDescent="0.4">
      <c r="A7258" s="19">
        <f>Électricité!N7271</f>
        <v>43768</v>
      </c>
      <c r="B7258" s="18">
        <f>Électricité!O7271</f>
        <v>0.29166666666666669</v>
      </c>
      <c r="C7258" s="17">
        <f>Électricité!P7271</f>
        <v>0</v>
      </c>
      <c r="D7258" s="17">
        <f>Électricité!S7271</f>
        <v>0</v>
      </c>
      <c r="E7258" s="24" t="str">
        <f t="shared" si="231"/>
        <v>10/30/2019 07:00:00 AM</v>
      </c>
      <c r="F7258" s="23" t="str">
        <f t="shared" si="232"/>
        <v>Oct</v>
      </c>
    </row>
    <row r="7259" spans="1:6" x14ac:dyDescent="0.4">
      <c r="A7259" s="19">
        <f>Électricité!N7272</f>
        <v>43768</v>
      </c>
      <c r="B7259" s="18">
        <f>Électricité!O7272</f>
        <v>0.33333333333333337</v>
      </c>
      <c r="C7259" s="17">
        <f>Électricité!P7272</f>
        <v>0</v>
      </c>
      <c r="D7259" s="17">
        <f>Électricité!S7272</f>
        <v>0</v>
      </c>
      <c r="E7259" s="24" t="str">
        <f t="shared" si="231"/>
        <v>10/30/2019 08:00:00 AM</v>
      </c>
      <c r="F7259" s="23" t="str">
        <f t="shared" si="232"/>
        <v>Oct</v>
      </c>
    </row>
    <row r="7260" spans="1:6" x14ac:dyDescent="0.4">
      <c r="A7260" s="19">
        <f>Électricité!N7273</f>
        <v>43768</v>
      </c>
      <c r="B7260" s="18">
        <f>Électricité!O7273</f>
        <v>0.375</v>
      </c>
      <c r="C7260" s="17">
        <f>Électricité!P7273</f>
        <v>0</v>
      </c>
      <c r="D7260" s="17">
        <f>Électricité!S7273</f>
        <v>0</v>
      </c>
      <c r="E7260" s="24" t="str">
        <f t="shared" si="231"/>
        <v>10/30/2019 09:00:00 AM</v>
      </c>
      <c r="F7260" s="23" t="str">
        <f t="shared" si="232"/>
        <v>Oct</v>
      </c>
    </row>
    <row r="7261" spans="1:6" x14ac:dyDescent="0.4">
      <c r="A7261" s="19">
        <f>Électricité!N7274</f>
        <v>43768</v>
      </c>
      <c r="B7261" s="18">
        <f>Électricité!O7274</f>
        <v>0.41666666666666669</v>
      </c>
      <c r="C7261" s="17">
        <f>Électricité!P7274</f>
        <v>0</v>
      </c>
      <c r="D7261" s="17">
        <f>Électricité!S7274</f>
        <v>0</v>
      </c>
      <c r="E7261" s="24" t="str">
        <f t="shared" si="231"/>
        <v>10/30/2019 10:00:00 AM</v>
      </c>
      <c r="F7261" s="23" t="str">
        <f t="shared" si="232"/>
        <v>Oct</v>
      </c>
    </row>
    <row r="7262" spans="1:6" x14ac:dyDescent="0.4">
      <c r="A7262" s="19">
        <f>Électricité!N7275</f>
        <v>43768</v>
      </c>
      <c r="B7262" s="18">
        <f>Électricité!O7275</f>
        <v>0.45833333333333337</v>
      </c>
      <c r="C7262" s="17">
        <f>Électricité!P7275</f>
        <v>0</v>
      </c>
      <c r="D7262" s="17">
        <f>Électricité!S7275</f>
        <v>0</v>
      </c>
      <c r="E7262" s="24" t="str">
        <f t="shared" si="231"/>
        <v>10/30/2019 11:00:00 AM</v>
      </c>
      <c r="F7262" s="23" t="str">
        <f t="shared" si="232"/>
        <v>Oct</v>
      </c>
    </row>
    <row r="7263" spans="1:6" x14ac:dyDescent="0.4">
      <c r="A7263" s="19">
        <f>Électricité!N7276</f>
        <v>43768</v>
      </c>
      <c r="B7263" s="18">
        <f>Électricité!O7276</f>
        <v>0.50000000000000011</v>
      </c>
      <c r="C7263" s="17">
        <f>Électricité!P7276</f>
        <v>0</v>
      </c>
      <c r="D7263" s="17">
        <f>Électricité!S7276</f>
        <v>0</v>
      </c>
      <c r="E7263" s="24" t="str">
        <f t="shared" si="231"/>
        <v>10/30/2019 12:00:00 PM</v>
      </c>
      <c r="F7263" s="23" t="str">
        <f t="shared" si="232"/>
        <v>Oct</v>
      </c>
    </row>
    <row r="7264" spans="1:6" x14ac:dyDescent="0.4">
      <c r="A7264" s="19">
        <f>Électricité!N7277</f>
        <v>43768</v>
      </c>
      <c r="B7264" s="18">
        <f>Électricité!O7277</f>
        <v>0.54166666666666674</v>
      </c>
      <c r="C7264" s="17">
        <f>Électricité!P7277</f>
        <v>0</v>
      </c>
      <c r="D7264" s="17">
        <f>Électricité!S7277</f>
        <v>0</v>
      </c>
      <c r="E7264" s="24" t="str">
        <f t="shared" si="231"/>
        <v>10/30/2019 01:00:00 PM</v>
      </c>
      <c r="F7264" s="23" t="str">
        <f t="shared" si="232"/>
        <v>Oct</v>
      </c>
    </row>
    <row r="7265" spans="1:6" x14ac:dyDescent="0.4">
      <c r="A7265" s="19">
        <f>Électricité!N7278</f>
        <v>43768</v>
      </c>
      <c r="B7265" s="18">
        <f>Électricité!O7278</f>
        <v>0.58333333333333337</v>
      </c>
      <c r="C7265" s="17">
        <f>Électricité!P7278</f>
        <v>0</v>
      </c>
      <c r="D7265" s="17">
        <f>Électricité!S7278</f>
        <v>0</v>
      </c>
      <c r="E7265" s="24" t="str">
        <f t="shared" si="231"/>
        <v>10/30/2019 02:00:00 PM</v>
      </c>
      <c r="F7265" s="23" t="str">
        <f t="shared" si="232"/>
        <v>Oct</v>
      </c>
    </row>
    <row r="7266" spans="1:6" x14ac:dyDescent="0.4">
      <c r="A7266" s="19">
        <f>Électricité!N7279</f>
        <v>43768</v>
      </c>
      <c r="B7266" s="18">
        <f>Électricité!O7279</f>
        <v>0.62500000000000011</v>
      </c>
      <c r="C7266" s="17">
        <f>Électricité!P7279</f>
        <v>0</v>
      </c>
      <c r="D7266" s="17">
        <f>Électricité!S7279</f>
        <v>0</v>
      </c>
      <c r="E7266" s="24" t="str">
        <f t="shared" si="231"/>
        <v>10/30/2019 03:00:00 PM</v>
      </c>
      <c r="F7266" s="23" t="str">
        <f t="shared" si="232"/>
        <v>Oct</v>
      </c>
    </row>
    <row r="7267" spans="1:6" x14ac:dyDescent="0.4">
      <c r="A7267" s="19">
        <f>Électricité!N7280</f>
        <v>43768</v>
      </c>
      <c r="B7267" s="18">
        <f>Électricité!O7280</f>
        <v>0.66666666666666674</v>
      </c>
      <c r="C7267" s="17">
        <f>Électricité!P7280</f>
        <v>0</v>
      </c>
      <c r="D7267" s="17">
        <f>Électricité!S7280</f>
        <v>0</v>
      </c>
      <c r="E7267" s="24" t="str">
        <f t="shared" si="231"/>
        <v>10/30/2019 04:00:00 PM</v>
      </c>
      <c r="F7267" s="23" t="str">
        <f t="shared" si="232"/>
        <v>Oct</v>
      </c>
    </row>
    <row r="7268" spans="1:6" x14ac:dyDescent="0.4">
      <c r="A7268" s="19">
        <f>Électricité!N7281</f>
        <v>43768</v>
      </c>
      <c r="B7268" s="18">
        <f>Électricité!O7281</f>
        <v>0.70833333333333337</v>
      </c>
      <c r="C7268" s="17">
        <f>Électricité!P7281</f>
        <v>0</v>
      </c>
      <c r="D7268" s="17">
        <f>Électricité!S7281</f>
        <v>0</v>
      </c>
      <c r="E7268" s="24" t="str">
        <f t="shared" si="231"/>
        <v>10/30/2019 05:00:00 PM</v>
      </c>
      <c r="F7268" s="23" t="str">
        <f t="shared" si="232"/>
        <v>Oct</v>
      </c>
    </row>
    <row r="7269" spans="1:6" x14ac:dyDescent="0.4">
      <c r="A7269" s="19">
        <f>Électricité!N7282</f>
        <v>43768</v>
      </c>
      <c r="B7269" s="18">
        <f>Électricité!O7282</f>
        <v>0.75000000000000011</v>
      </c>
      <c r="C7269" s="17">
        <f>Électricité!P7282</f>
        <v>0</v>
      </c>
      <c r="D7269" s="17">
        <f>Électricité!S7282</f>
        <v>0</v>
      </c>
      <c r="E7269" s="24" t="str">
        <f t="shared" si="231"/>
        <v>10/30/2019 06:00:00 PM</v>
      </c>
      <c r="F7269" s="23" t="str">
        <f t="shared" si="232"/>
        <v>Oct</v>
      </c>
    </row>
    <row r="7270" spans="1:6" x14ac:dyDescent="0.4">
      <c r="A7270" s="19">
        <f>Électricité!N7283</f>
        <v>43768</v>
      </c>
      <c r="B7270" s="18">
        <f>Électricité!O7283</f>
        <v>0.79166666666666674</v>
      </c>
      <c r="C7270" s="17">
        <f>Électricité!P7283</f>
        <v>0</v>
      </c>
      <c r="D7270" s="17">
        <f>Électricité!S7283</f>
        <v>0</v>
      </c>
      <c r="E7270" s="24" t="str">
        <f t="shared" si="231"/>
        <v>10/30/2019 07:00:00 PM</v>
      </c>
      <c r="F7270" s="23" t="str">
        <f t="shared" si="232"/>
        <v>Oct</v>
      </c>
    </row>
    <row r="7271" spans="1:6" x14ac:dyDescent="0.4">
      <c r="A7271" s="19">
        <f>Électricité!N7284</f>
        <v>43768</v>
      </c>
      <c r="B7271" s="18">
        <f>Électricité!O7284</f>
        <v>0.83333333333333337</v>
      </c>
      <c r="C7271" s="17">
        <f>Électricité!P7284</f>
        <v>0</v>
      </c>
      <c r="D7271" s="17">
        <f>Électricité!S7284</f>
        <v>0</v>
      </c>
      <c r="E7271" s="24" t="str">
        <f t="shared" si="231"/>
        <v>10/30/2019 08:00:00 PM</v>
      </c>
      <c r="F7271" s="23" t="str">
        <f t="shared" si="232"/>
        <v>Oct</v>
      </c>
    </row>
    <row r="7272" spans="1:6" x14ac:dyDescent="0.4">
      <c r="A7272" s="19">
        <f>Électricité!N7285</f>
        <v>43768</v>
      </c>
      <c r="B7272" s="18">
        <f>Électricité!O7285</f>
        <v>0.87500000000000011</v>
      </c>
      <c r="C7272" s="17">
        <f>Électricité!P7285</f>
        <v>0</v>
      </c>
      <c r="D7272" s="17">
        <f>Électricité!S7285</f>
        <v>0</v>
      </c>
      <c r="E7272" s="24" t="str">
        <f t="shared" si="231"/>
        <v>10/30/2019 09:00:00 PM</v>
      </c>
      <c r="F7272" s="23" t="str">
        <f t="shared" si="232"/>
        <v>Oct</v>
      </c>
    </row>
    <row r="7273" spans="1:6" x14ac:dyDescent="0.4">
      <c r="A7273" s="19">
        <f>Électricité!N7286</f>
        <v>43768</v>
      </c>
      <c r="B7273" s="18">
        <f>Électricité!O7286</f>
        <v>0.91666666666666674</v>
      </c>
      <c r="C7273" s="17">
        <f>Électricité!P7286</f>
        <v>0</v>
      </c>
      <c r="D7273" s="17">
        <f>Électricité!S7286</f>
        <v>0</v>
      </c>
      <c r="E7273" s="24" t="str">
        <f t="shared" si="231"/>
        <v>10/30/2019 10:00:00 PM</v>
      </c>
      <c r="F7273" s="23" t="str">
        <f t="shared" si="232"/>
        <v>Oct</v>
      </c>
    </row>
    <row r="7274" spans="1:6" x14ac:dyDescent="0.4">
      <c r="A7274" s="19">
        <f>Électricité!N7287</f>
        <v>43768</v>
      </c>
      <c r="B7274" s="18">
        <f>Électricité!O7287</f>
        <v>0.95833333333333337</v>
      </c>
      <c r="C7274" s="17">
        <f>Électricité!P7287</f>
        <v>0</v>
      </c>
      <c r="D7274" s="17">
        <f>Électricité!S7287</f>
        <v>0</v>
      </c>
      <c r="E7274" s="24" t="str">
        <f t="shared" si="231"/>
        <v>10/30/2019 11:00:00 PM</v>
      </c>
      <c r="F7274" s="23" t="str">
        <f t="shared" si="232"/>
        <v>Oct</v>
      </c>
    </row>
    <row r="7275" spans="1:6" x14ac:dyDescent="0.4">
      <c r="A7275" s="19">
        <f>Électricité!N7288</f>
        <v>43769</v>
      </c>
      <c r="B7275" s="18">
        <f>Électricité!O7288</f>
        <v>3.1225022567582528E-17</v>
      </c>
      <c r="C7275" s="17">
        <f>Électricité!P7288</f>
        <v>0</v>
      </c>
      <c r="D7275" s="17">
        <f>Électricité!S7288</f>
        <v>0</v>
      </c>
      <c r="E7275" s="24" t="str">
        <f t="shared" si="231"/>
        <v>10/31/2019 12:00:00 AM</v>
      </c>
      <c r="F7275" s="23" t="str">
        <f t="shared" si="232"/>
        <v>Oct</v>
      </c>
    </row>
    <row r="7276" spans="1:6" x14ac:dyDescent="0.4">
      <c r="A7276" s="19">
        <f>Électricité!N7289</f>
        <v>43769</v>
      </c>
      <c r="B7276" s="18">
        <f>Électricité!O7289</f>
        <v>4.1666666666666699E-2</v>
      </c>
      <c r="C7276" s="17">
        <f>Électricité!P7289</f>
        <v>0</v>
      </c>
      <c r="D7276" s="17">
        <f>Électricité!S7289</f>
        <v>0</v>
      </c>
      <c r="E7276" s="24" t="str">
        <f t="shared" ref="E7276:E7339" si="233">CONCATENATE(TEXT(A7276,"mm/dd/yyyy")," ",TEXT(B7276,"hh:mm:ss AM/PM"))</f>
        <v>10/31/2019 01:00:00 AM</v>
      </c>
      <c r="F7276" s="23" t="str">
        <f t="shared" si="232"/>
        <v>Oct</v>
      </c>
    </row>
    <row r="7277" spans="1:6" x14ac:dyDescent="0.4">
      <c r="A7277" s="19">
        <f>Électricité!N7290</f>
        <v>43769</v>
      </c>
      <c r="B7277" s="18">
        <f>Électricité!O7290</f>
        <v>8.333333333333337E-2</v>
      </c>
      <c r="C7277" s="17">
        <f>Électricité!P7290</f>
        <v>0</v>
      </c>
      <c r="D7277" s="17">
        <f>Électricité!S7290</f>
        <v>0</v>
      </c>
      <c r="E7277" s="24" t="str">
        <f t="shared" si="233"/>
        <v>10/31/2019 02:00:00 AM</v>
      </c>
      <c r="F7277" s="23" t="str">
        <f t="shared" si="232"/>
        <v>Oct</v>
      </c>
    </row>
    <row r="7278" spans="1:6" x14ac:dyDescent="0.4">
      <c r="A7278" s="19">
        <f>Électricité!N7291</f>
        <v>43769</v>
      </c>
      <c r="B7278" s="18">
        <f>Électricité!O7291</f>
        <v>0.12500000000000006</v>
      </c>
      <c r="C7278" s="17">
        <f>Électricité!P7291</f>
        <v>0</v>
      </c>
      <c r="D7278" s="17">
        <f>Électricité!S7291</f>
        <v>0</v>
      </c>
      <c r="E7278" s="24" t="str">
        <f t="shared" si="233"/>
        <v>10/31/2019 03:00:00 AM</v>
      </c>
      <c r="F7278" s="23" t="str">
        <f t="shared" si="232"/>
        <v>Oct</v>
      </c>
    </row>
    <row r="7279" spans="1:6" x14ac:dyDescent="0.4">
      <c r="A7279" s="19">
        <f>Électricité!N7292</f>
        <v>43769</v>
      </c>
      <c r="B7279" s="18">
        <f>Électricité!O7292</f>
        <v>0.16666666666666669</v>
      </c>
      <c r="C7279" s="17">
        <f>Électricité!P7292</f>
        <v>0</v>
      </c>
      <c r="D7279" s="17">
        <f>Électricité!S7292</f>
        <v>0</v>
      </c>
      <c r="E7279" s="24" t="str">
        <f t="shared" si="233"/>
        <v>10/31/2019 04:00:00 AM</v>
      </c>
      <c r="F7279" s="23" t="str">
        <f t="shared" si="232"/>
        <v>Oct</v>
      </c>
    </row>
    <row r="7280" spans="1:6" x14ac:dyDescent="0.4">
      <c r="A7280" s="19">
        <f>Électricité!N7293</f>
        <v>43769</v>
      </c>
      <c r="B7280" s="18">
        <f>Électricité!O7293</f>
        <v>0.20833333333333337</v>
      </c>
      <c r="C7280" s="17">
        <f>Électricité!P7293</f>
        <v>0</v>
      </c>
      <c r="D7280" s="17">
        <f>Électricité!S7293</f>
        <v>0</v>
      </c>
      <c r="E7280" s="24" t="str">
        <f t="shared" si="233"/>
        <v>10/31/2019 05:00:00 AM</v>
      </c>
      <c r="F7280" s="23" t="str">
        <f t="shared" si="232"/>
        <v>Oct</v>
      </c>
    </row>
    <row r="7281" spans="1:6" x14ac:dyDescent="0.4">
      <c r="A7281" s="19">
        <f>Électricité!N7294</f>
        <v>43769</v>
      </c>
      <c r="B7281" s="18">
        <f>Électricité!O7294</f>
        <v>0.25</v>
      </c>
      <c r="C7281" s="17">
        <f>Électricité!P7294</f>
        <v>0</v>
      </c>
      <c r="D7281" s="17">
        <f>Électricité!S7294</f>
        <v>0</v>
      </c>
      <c r="E7281" s="24" t="str">
        <f t="shared" si="233"/>
        <v>10/31/2019 06:00:00 AM</v>
      </c>
      <c r="F7281" s="23" t="str">
        <f t="shared" si="232"/>
        <v>Oct</v>
      </c>
    </row>
    <row r="7282" spans="1:6" x14ac:dyDescent="0.4">
      <c r="A7282" s="19">
        <f>Électricité!N7295</f>
        <v>43769</v>
      </c>
      <c r="B7282" s="18">
        <f>Électricité!O7295</f>
        <v>0.29166666666666669</v>
      </c>
      <c r="C7282" s="17">
        <f>Électricité!P7295</f>
        <v>0</v>
      </c>
      <c r="D7282" s="17">
        <f>Électricité!S7295</f>
        <v>0</v>
      </c>
      <c r="E7282" s="24" t="str">
        <f t="shared" si="233"/>
        <v>10/31/2019 07:00:00 AM</v>
      </c>
      <c r="F7282" s="23" t="str">
        <f t="shared" si="232"/>
        <v>Oct</v>
      </c>
    </row>
    <row r="7283" spans="1:6" x14ac:dyDescent="0.4">
      <c r="A7283" s="19">
        <f>Électricité!N7296</f>
        <v>43769</v>
      </c>
      <c r="B7283" s="18">
        <f>Électricité!O7296</f>
        <v>0.33333333333333337</v>
      </c>
      <c r="C7283" s="17">
        <f>Électricité!P7296</f>
        <v>0</v>
      </c>
      <c r="D7283" s="17">
        <f>Électricité!S7296</f>
        <v>0</v>
      </c>
      <c r="E7283" s="24" t="str">
        <f t="shared" si="233"/>
        <v>10/31/2019 08:00:00 AM</v>
      </c>
      <c r="F7283" s="23" t="str">
        <f t="shared" si="232"/>
        <v>Oct</v>
      </c>
    </row>
    <row r="7284" spans="1:6" x14ac:dyDescent="0.4">
      <c r="A7284" s="19">
        <f>Électricité!N7297</f>
        <v>43769</v>
      </c>
      <c r="B7284" s="18">
        <f>Électricité!O7297</f>
        <v>0.375</v>
      </c>
      <c r="C7284" s="17">
        <f>Électricité!P7297</f>
        <v>0</v>
      </c>
      <c r="D7284" s="17">
        <f>Électricité!S7297</f>
        <v>0</v>
      </c>
      <c r="E7284" s="24" t="str">
        <f t="shared" si="233"/>
        <v>10/31/2019 09:00:00 AM</v>
      </c>
      <c r="F7284" s="23" t="str">
        <f t="shared" si="232"/>
        <v>Oct</v>
      </c>
    </row>
    <row r="7285" spans="1:6" x14ac:dyDescent="0.4">
      <c r="A7285" s="19">
        <f>Électricité!N7298</f>
        <v>43769</v>
      </c>
      <c r="B7285" s="18">
        <f>Électricité!O7298</f>
        <v>0.41666666666666669</v>
      </c>
      <c r="C7285" s="17">
        <f>Électricité!P7298</f>
        <v>0</v>
      </c>
      <c r="D7285" s="17">
        <f>Électricité!S7298</f>
        <v>0</v>
      </c>
      <c r="E7285" s="24" t="str">
        <f t="shared" si="233"/>
        <v>10/31/2019 10:00:00 AM</v>
      </c>
      <c r="F7285" s="23" t="str">
        <f t="shared" si="232"/>
        <v>Oct</v>
      </c>
    </row>
    <row r="7286" spans="1:6" x14ac:dyDescent="0.4">
      <c r="A7286" s="19">
        <f>Électricité!N7299</f>
        <v>43769</v>
      </c>
      <c r="B7286" s="18">
        <f>Électricité!O7299</f>
        <v>0.45833333333333337</v>
      </c>
      <c r="C7286" s="17">
        <f>Électricité!P7299</f>
        <v>0</v>
      </c>
      <c r="D7286" s="17">
        <f>Électricité!S7299</f>
        <v>0</v>
      </c>
      <c r="E7286" s="24" t="str">
        <f t="shared" si="233"/>
        <v>10/31/2019 11:00:00 AM</v>
      </c>
      <c r="F7286" s="23" t="str">
        <f t="shared" si="232"/>
        <v>Oct</v>
      </c>
    </row>
    <row r="7287" spans="1:6" x14ac:dyDescent="0.4">
      <c r="A7287" s="19">
        <f>Électricité!N7300</f>
        <v>43769</v>
      </c>
      <c r="B7287" s="18">
        <f>Électricité!O7300</f>
        <v>0.50000000000000011</v>
      </c>
      <c r="C7287" s="17">
        <f>Électricité!P7300</f>
        <v>0</v>
      </c>
      <c r="D7287" s="17">
        <f>Électricité!S7300</f>
        <v>0</v>
      </c>
      <c r="E7287" s="24" t="str">
        <f t="shared" si="233"/>
        <v>10/31/2019 12:00:00 PM</v>
      </c>
      <c r="F7287" s="23" t="str">
        <f t="shared" si="232"/>
        <v>Oct</v>
      </c>
    </row>
    <row r="7288" spans="1:6" x14ac:dyDescent="0.4">
      <c r="A7288" s="19">
        <f>Électricité!N7301</f>
        <v>43769</v>
      </c>
      <c r="B7288" s="18">
        <f>Électricité!O7301</f>
        <v>0.54166666666666674</v>
      </c>
      <c r="C7288" s="17">
        <f>Électricité!P7301</f>
        <v>0</v>
      </c>
      <c r="D7288" s="17">
        <f>Électricité!S7301</f>
        <v>0</v>
      </c>
      <c r="E7288" s="24" t="str">
        <f t="shared" si="233"/>
        <v>10/31/2019 01:00:00 PM</v>
      </c>
      <c r="F7288" s="23" t="str">
        <f t="shared" si="232"/>
        <v>Oct</v>
      </c>
    </row>
    <row r="7289" spans="1:6" x14ac:dyDescent="0.4">
      <c r="A7289" s="19">
        <f>Électricité!N7302</f>
        <v>43769</v>
      </c>
      <c r="B7289" s="18">
        <f>Électricité!O7302</f>
        <v>0.58333333333333337</v>
      </c>
      <c r="C7289" s="17">
        <f>Électricité!P7302</f>
        <v>0</v>
      </c>
      <c r="D7289" s="17">
        <f>Électricité!S7302</f>
        <v>0</v>
      </c>
      <c r="E7289" s="24" t="str">
        <f t="shared" si="233"/>
        <v>10/31/2019 02:00:00 PM</v>
      </c>
      <c r="F7289" s="23" t="str">
        <f t="shared" si="232"/>
        <v>Oct</v>
      </c>
    </row>
    <row r="7290" spans="1:6" x14ac:dyDescent="0.4">
      <c r="A7290" s="19">
        <f>Électricité!N7303</f>
        <v>43769</v>
      </c>
      <c r="B7290" s="18">
        <f>Électricité!O7303</f>
        <v>0.62500000000000011</v>
      </c>
      <c r="C7290" s="17">
        <f>Électricité!P7303</f>
        <v>0</v>
      </c>
      <c r="D7290" s="17">
        <f>Électricité!S7303</f>
        <v>0</v>
      </c>
      <c r="E7290" s="24" t="str">
        <f t="shared" si="233"/>
        <v>10/31/2019 03:00:00 PM</v>
      </c>
      <c r="F7290" s="23" t="str">
        <f t="shared" si="232"/>
        <v>Oct</v>
      </c>
    </row>
    <row r="7291" spans="1:6" x14ac:dyDescent="0.4">
      <c r="A7291" s="19">
        <f>Électricité!N7304</f>
        <v>43769</v>
      </c>
      <c r="B7291" s="18">
        <f>Électricité!O7304</f>
        <v>0.66666666666666674</v>
      </c>
      <c r="C7291" s="17">
        <f>Électricité!P7304</f>
        <v>0</v>
      </c>
      <c r="D7291" s="17">
        <f>Électricité!S7304</f>
        <v>0</v>
      </c>
      <c r="E7291" s="24" t="str">
        <f t="shared" si="233"/>
        <v>10/31/2019 04:00:00 PM</v>
      </c>
      <c r="F7291" s="23" t="str">
        <f t="shared" si="232"/>
        <v>Oct</v>
      </c>
    </row>
    <row r="7292" spans="1:6" x14ac:dyDescent="0.4">
      <c r="A7292" s="19">
        <f>Électricité!N7305</f>
        <v>43769</v>
      </c>
      <c r="B7292" s="18">
        <f>Électricité!O7305</f>
        <v>0.70833333333333337</v>
      </c>
      <c r="C7292" s="17">
        <f>Électricité!P7305</f>
        <v>0</v>
      </c>
      <c r="D7292" s="17">
        <f>Électricité!S7305</f>
        <v>0</v>
      </c>
      <c r="E7292" s="24" t="str">
        <f t="shared" si="233"/>
        <v>10/31/2019 05:00:00 PM</v>
      </c>
      <c r="F7292" s="23" t="str">
        <f t="shared" si="232"/>
        <v>Oct</v>
      </c>
    </row>
    <row r="7293" spans="1:6" x14ac:dyDescent="0.4">
      <c r="A7293" s="19">
        <f>Électricité!N7306</f>
        <v>43769</v>
      </c>
      <c r="B7293" s="18">
        <f>Électricité!O7306</f>
        <v>0.75000000000000011</v>
      </c>
      <c r="C7293" s="17">
        <f>Électricité!P7306</f>
        <v>0</v>
      </c>
      <c r="D7293" s="17">
        <f>Électricité!S7306</f>
        <v>0</v>
      </c>
      <c r="E7293" s="24" t="str">
        <f t="shared" si="233"/>
        <v>10/31/2019 06:00:00 PM</v>
      </c>
      <c r="F7293" s="23" t="str">
        <f t="shared" si="232"/>
        <v>Oct</v>
      </c>
    </row>
    <row r="7294" spans="1:6" x14ac:dyDescent="0.4">
      <c r="A7294" s="19">
        <f>Électricité!N7307</f>
        <v>43769</v>
      </c>
      <c r="B7294" s="18">
        <f>Électricité!O7307</f>
        <v>0.79166666666666674</v>
      </c>
      <c r="C7294" s="17">
        <f>Électricité!P7307</f>
        <v>0</v>
      </c>
      <c r="D7294" s="17">
        <f>Électricité!S7307</f>
        <v>0</v>
      </c>
      <c r="E7294" s="24" t="str">
        <f t="shared" si="233"/>
        <v>10/31/2019 07:00:00 PM</v>
      </c>
      <c r="F7294" s="23" t="str">
        <f t="shared" si="232"/>
        <v>Oct</v>
      </c>
    </row>
    <row r="7295" spans="1:6" x14ac:dyDescent="0.4">
      <c r="A7295" s="19">
        <f>Électricité!N7308</f>
        <v>43769</v>
      </c>
      <c r="B7295" s="18">
        <f>Électricité!O7308</f>
        <v>0.83333333333333337</v>
      </c>
      <c r="C7295" s="17">
        <f>Électricité!P7308</f>
        <v>0</v>
      </c>
      <c r="D7295" s="17">
        <f>Électricité!S7308</f>
        <v>0</v>
      </c>
      <c r="E7295" s="24" t="str">
        <f t="shared" si="233"/>
        <v>10/31/2019 08:00:00 PM</v>
      </c>
      <c r="F7295" s="23" t="str">
        <f t="shared" si="232"/>
        <v>Oct</v>
      </c>
    </row>
    <row r="7296" spans="1:6" x14ac:dyDescent="0.4">
      <c r="A7296" s="19">
        <f>Électricité!N7309</f>
        <v>43769</v>
      </c>
      <c r="B7296" s="18">
        <f>Électricité!O7309</f>
        <v>0.87500000000000011</v>
      </c>
      <c r="C7296" s="17">
        <f>Électricité!P7309</f>
        <v>0</v>
      </c>
      <c r="D7296" s="17">
        <f>Électricité!S7309</f>
        <v>0</v>
      </c>
      <c r="E7296" s="24" t="str">
        <f t="shared" si="233"/>
        <v>10/31/2019 09:00:00 PM</v>
      </c>
      <c r="F7296" s="23" t="str">
        <f t="shared" si="232"/>
        <v>Oct</v>
      </c>
    </row>
    <row r="7297" spans="1:6" x14ac:dyDescent="0.4">
      <c r="A7297" s="19">
        <f>Électricité!N7310</f>
        <v>43769</v>
      </c>
      <c r="B7297" s="18">
        <f>Électricité!O7310</f>
        <v>0.91666666666666674</v>
      </c>
      <c r="C7297" s="17">
        <f>Électricité!P7310</f>
        <v>0</v>
      </c>
      <c r="D7297" s="17">
        <f>Électricité!S7310</f>
        <v>0</v>
      </c>
      <c r="E7297" s="24" t="str">
        <f t="shared" si="233"/>
        <v>10/31/2019 10:00:00 PM</v>
      </c>
      <c r="F7297" s="23" t="str">
        <f t="shared" si="232"/>
        <v>Oct</v>
      </c>
    </row>
    <row r="7298" spans="1:6" x14ac:dyDescent="0.4">
      <c r="A7298" s="19">
        <f>Électricité!N7311</f>
        <v>43769</v>
      </c>
      <c r="B7298" s="18">
        <f>Électricité!O7311</f>
        <v>0.95833333333333337</v>
      </c>
      <c r="C7298" s="17">
        <f>Électricité!P7311</f>
        <v>0</v>
      </c>
      <c r="D7298" s="17">
        <f>Électricité!S7311</f>
        <v>0</v>
      </c>
      <c r="E7298" s="24" t="str">
        <f t="shared" si="233"/>
        <v>10/31/2019 11:00:00 PM</v>
      </c>
      <c r="F7298" s="23" t="str">
        <f t="shared" si="232"/>
        <v>Oct</v>
      </c>
    </row>
    <row r="7299" spans="1:6" x14ac:dyDescent="0.4">
      <c r="A7299" s="19">
        <f>Électricité!N7312</f>
        <v>43770</v>
      </c>
      <c r="B7299" s="18">
        <f>Électricité!O7312</f>
        <v>3.1225022567582528E-17</v>
      </c>
      <c r="C7299" s="17">
        <f>Électricité!P7312</f>
        <v>0</v>
      </c>
      <c r="D7299" s="17">
        <f>Électricité!S7312</f>
        <v>0</v>
      </c>
      <c r="E7299" s="24" t="str">
        <f t="shared" si="233"/>
        <v>11/01/2019 12:00:00 AM</v>
      </c>
      <c r="F7299" s="23" t="str">
        <f t="shared" ref="F7299:F7362" si="234">TEXT(A7299,"mmm")</f>
        <v>Nov</v>
      </c>
    </row>
    <row r="7300" spans="1:6" x14ac:dyDescent="0.4">
      <c r="A7300" s="19">
        <f>Électricité!N7313</f>
        <v>43770</v>
      </c>
      <c r="B7300" s="18">
        <f>Électricité!O7313</f>
        <v>4.1666666666666699E-2</v>
      </c>
      <c r="C7300" s="17">
        <f>Électricité!P7313</f>
        <v>0</v>
      </c>
      <c r="D7300" s="17">
        <f>Électricité!S7313</f>
        <v>0</v>
      </c>
      <c r="E7300" s="24" t="str">
        <f t="shared" si="233"/>
        <v>11/01/2019 01:00:00 AM</v>
      </c>
      <c r="F7300" s="23" t="str">
        <f t="shared" si="234"/>
        <v>Nov</v>
      </c>
    </row>
    <row r="7301" spans="1:6" x14ac:dyDescent="0.4">
      <c r="A7301" s="19">
        <f>Électricité!N7314</f>
        <v>43770</v>
      </c>
      <c r="B7301" s="18">
        <f>Électricité!O7314</f>
        <v>8.333333333333337E-2</v>
      </c>
      <c r="C7301" s="17">
        <f>Électricité!P7314</f>
        <v>0</v>
      </c>
      <c r="D7301" s="17">
        <f>Électricité!S7314</f>
        <v>0</v>
      </c>
      <c r="E7301" s="24" t="str">
        <f t="shared" si="233"/>
        <v>11/01/2019 02:00:00 AM</v>
      </c>
      <c r="F7301" s="23" t="str">
        <f t="shared" si="234"/>
        <v>Nov</v>
      </c>
    </row>
    <row r="7302" spans="1:6" x14ac:dyDescent="0.4">
      <c r="A7302" s="19">
        <f>Électricité!N7315</f>
        <v>43770</v>
      </c>
      <c r="B7302" s="18">
        <f>Électricité!O7315</f>
        <v>0.12500000000000006</v>
      </c>
      <c r="C7302" s="17">
        <f>Électricité!P7315</f>
        <v>0</v>
      </c>
      <c r="D7302" s="17">
        <f>Électricité!S7315</f>
        <v>0</v>
      </c>
      <c r="E7302" s="24" t="str">
        <f t="shared" si="233"/>
        <v>11/01/2019 03:00:00 AM</v>
      </c>
      <c r="F7302" s="23" t="str">
        <f t="shared" si="234"/>
        <v>Nov</v>
      </c>
    </row>
    <row r="7303" spans="1:6" x14ac:dyDescent="0.4">
      <c r="A7303" s="19">
        <f>Électricité!N7316</f>
        <v>43770</v>
      </c>
      <c r="B7303" s="18">
        <f>Électricité!O7316</f>
        <v>0.16666666666666669</v>
      </c>
      <c r="C7303" s="17">
        <f>Électricité!P7316</f>
        <v>0</v>
      </c>
      <c r="D7303" s="17">
        <f>Électricité!S7316</f>
        <v>0</v>
      </c>
      <c r="E7303" s="24" t="str">
        <f t="shared" si="233"/>
        <v>11/01/2019 04:00:00 AM</v>
      </c>
      <c r="F7303" s="23" t="str">
        <f t="shared" si="234"/>
        <v>Nov</v>
      </c>
    </row>
    <row r="7304" spans="1:6" x14ac:dyDescent="0.4">
      <c r="A7304" s="19">
        <f>Électricité!N7317</f>
        <v>43770</v>
      </c>
      <c r="B7304" s="18">
        <f>Électricité!O7317</f>
        <v>0.20833333333333337</v>
      </c>
      <c r="C7304" s="17">
        <f>Électricité!P7317</f>
        <v>0</v>
      </c>
      <c r="D7304" s="17">
        <f>Électricité!S7317</f>
        <v>0</v>
      </c>
      <c r="E7304" s="24" t="str">
        <f t="shared" si="233"/>
        <v>11/01/2019 05:00:00 AM</v>
      </c>
      <c r="F7304" s="23" t="str">
        <f t="shared" si="234"/>
        <v>Nov</v>
      </c>
    </row>
    <row r="7305" spans="1:6" x14ac:dyDescent="0.4">
      <c r="A7305" s="19">
        <f>Électricité!N7318</f>
        <v>43770</v>
      </c>
      <c r="B7305" s="18">
        <f>Électricité!O7318</f>
        <v>0.25</v>
      </c>
      <c r="C7305" s="17">
        <f>Électricité!P7318</f>
        <v>0</v>
      </c>
      <c r="D7305" s="17">
        <f>Électricité!S7318</f>
        <v>0</v>
      </c>
      <c r="E7305" s="24" t="str">
        <f t="shared" si="233"/>
        <v>11/01/2019 06:00:00 AM</v>
      </c>
      <c r="F7305" s="23" t="str">
        <f t="shared" si="234"/>
        <v>Nov</v>
      </c>
    </row>
    <row r="7306" spans="1:6" x14ac:dyDescent="0.4">
      <c r="A7306" s="19">
        <f>Électricité!N7319</f>
        <v>43770</v>
      </c>
      <c r="B7306" s="18">
        <f>Électricité!O7319</f>
        <v>0.29166666666666669</v>
      </c>
      <c r="C7306" s="17">
        <f>Électricité!P7319</f>
        <v>0</v>
      </c>
      <c r="D7306" s="17">
        <f>Électricité!S7319</f>
        <v>0</v>
      </c>
      <c r="E7306" s="24" t="str">
        <f t="shared" si="233"/>
        <v>11/01/2019 07:00:00 AM</v>
      </c>
      <c r="F7306" s="23" t="str">
        <f t="shared" si="234"/>
        <v>Nov</v>
      </c>
    </row>
    <row r="7307" spans="1:6" x14ac:dyDescent="0.4">
      <c r="A7307" s="19">
        <f>Électricité!N7320</f>
        <v>43770</v>
      </c>
      <c r="B7307" s="18">
        <f>Électricité!O7320</f>
        <v>0.33333333333333337</v>
      </c>
      <c r="C7307" s="17">
        <f>Électricité!P7320</f>
        <v>0</v>
      </c>
      <c r="D7307" s="17">
        <f>Électricité!S7320</f>
        <v>0</v>
      </c>
      <c r="E7307" s="24" t="str">
        <f t="shared" si="233"/>
        <v>11/01/2019 08:00:00 AM</v>
      </c>
      <c r="F7307" s="23" t="str">
        <f t="shared" si="234"/>
        <v>Nov</v>
      </c>
    </row>
    <row r="7308" spans="1:6" x14ac:dyDescent="0.4">
      <c r="A7308" s="19">
        <f>Électricité!N7321</f>
        <v>43770</v>
      </c>
      <c r="B7308" s="18">
        <f>Électricité!O7321</f>
        <v>0.375</v>
      </c>
      <c r="C7308" s="17">
        <f>Électricité!P7321</f>
        <v>0</v>
      </c>
      <c r="D7308" s="17">
        <f>Électricité!S7321</f>
        <v>0</v>
      </c>
      <c r="E7308" s="24" t="str">
        <f t="shared" si="233"/>
        <v>11/01/2019 09:00:00 AM</v>
      </c>
      <c r="F7308" s="23" t="str">
        <f t="shared" si="234"/>
        <v>Nov</v>
      </c>
    </row>
    <row r="7309" spans="1:6" x14ac:dyDescent="0.4">
      <c r="A7309" s="19">
        <f>Électricité!N7322</f>
        <v>43770</v>
      </c>
      <c r="B7309" s="18">
        <f>Électricité!O7322</f>
        <v>0.41666666666666669</v>
      </c>
      <c r="C7309" s="17">
        <f>Électricité!P7322</f>
        <v>0</v>
      </c>
      <c r="D7309" s="17">
        <f>Électricité!S7322</f>
        <v>0</v>
      </c>
      <c r="E7309" s="24" t="str">
        <f t="shared" si="233"/>
        <v>11/01/2019 10:00:00 AM</v>
      </c>
      <c r="F7309" s="23" t="str">
        <f t="shared" si="234"/>
        <v>Nov</v>
      </c>
    </row>
    <row r="7310" spans="1:6" x14ac:dyDescent="0.4">
      <c r="A7310" s="19">
        <f>Électricité!N7323</f>
        <v>43770</v>
      </c>
      <c r="B7310" s="18">
        <f>Électricité!O7323</f>
        <v>0.45833333333333337</v>
      </c>
      <c r="C7310" s="17">
        <f>Électricité!P7323</f>
        <v>0</v>
      </c>
      <c r="D7310" s="17">
        <f>Électricité!S7323</f>
        <v>0</v>
      </c>
      <c r="E7310" s="24" t="str">
        <f t="shared" si="233"/>
        <v>11/01/2019 11:00:00 AM</v>
      </c>
      <c r="F7310" s="23" t="str">
        <f t="shared" si="234"/>
        <v>Nov</v>
      </c>
    </row>
    <row r="7311" spans="1:6" x14ac:dyDescent="0.4">
      <c r="A7311" s="19">
        <f>Électricité!N7324</f>
        <v>43770</v>
      </c>
      <c r="B7311" s="18">
        <f>Électricité!O7324</f>
        <v>0.50000000000000011</v>
      </c>
      <c r="C7311" s="17">
        <f>Électricité!P7324</f>
        <v>0</v>
      </c>
      <c r="D7311" s="17">
        <f>Électricité!S7324</f>
        <v>0</v>
      </c>
      <c r="E7311" s="24" t="str">
        <f t="shared" si="233"/>
        <v>11/01/2019 12:00:00 PM</v>
      </c>
      <c r="F7311" s="23" t="str">
        <f t="shared" si="234"/>
        <v>Nov</v>
      </c>
    </row>
    <row r="7312" spans="1:6" x14ac:dyDescent="0.4">
      <c r="A7312" s="19">
        <f>Électricité!N7325</f>
        <v>43770</v>
      </c>
      <c r="B7312" s="18">
        <f>Électricité!O7325</f>
        <v>0.54166666666666674</v>
      </c>
      <c r="C7312" s="17">
        <f>Électricité!P7325</f>
        <v>0</v>
      </c>
      <c r="D7312" s="17">
        <f>Électricité!S7325</f>
        <v>0</v>
      </c>
      <c r="E7312" s="24" t="str">
        <f t="shared" si="233"/>
        <v>11/01/2019 01:00:00 PM</v>
      </c>
      <c r="F7312" s="23" t="str">
        <f t="shared" si="234"/>
        <v>Nov</v>
      </c>
    </row>
    <row r="7313" spans="1:6" x14ac:dyDescent="0.4">
      <c r="A7313" s="19">
        <f>Électricité!N7326</f>
        <v>43770</v>
      </c>
      <c r="B7313" s="18">
        <f>Électricité!O7326</f>
        <v>0.58333333333333337</v>
      </c>
      <c r="C7313" s="17">
        <f>Électricité!P7326</f>
        <v>0</v>
      </c>
      <c r="D7313" s="17">
        <f>Électricité!S7326</f>
        <v>0</v>
      </c>
      <c r="E7313" s="24" t="str">
        <f t="shared" si="233"/>
        <v>11/01/2019 02:00:00 PM</v>
      </c>
      <c r="F7313" s="23" t="str">
        <f t="shared" si="234"/>
        <v>Nov</v>
      </c>
    </row>
    <row r="7314" spans="1:6" x14ac:dyDescent="0.4">
      <c r="A7314" s="19">
        <f>Électricité!N7327</f>
        <v>43770</v>
      </c>
      <c r="B7314" s="18">
        <f>Électricité!O7327</f>
        <v>0.62500000000000011</v>
      </c>
      <c r="C7314" s="17">
        <f>Électricité!P7327</f>
        <v>0</v>
      </c>
      <c r="D7314" s="17">
        <f>Électricité!S7327</f>
        <v>0</v>
      </c>
      <c r="E7314" s="24" t="str">
        <f t="shared" si="233"/>
        <v>11/01/2019 03:00:00 PM</v>
      </c>
      <c r="F7314" s="23" t="str">
        <f t="shared" si="234"/>
        <v>Nov</v>
      </c>
    </row>
    <row r="7315" spans="1:6" x14ac:dyDescent="0.4">
      <c r="A7315" s="19">
        <f>Électricité!N7328</f>
        <v>43770</v>
      </c>
      <c r="B7315" s="18">
        <f>Électricité!O7328</f>
        <v>0.66666666666666674</v>
      </c>
      <c r="C7315" s="17">
        <f>Électricité!P7328</f>
        <v>0</v>
      </c>
      <c r="D7315" s="17">
        <f>Électricité!S7328</f>
        <v>0</v>
      </c>
      <c r="E7315" s="24" t="str">
        <f t="shared" si="233"/>
        <v>11/01/2019 04:00:00 PM</v>
      </c>
      <c r="F7315" s="23" t="str">
        <f t="shared" si="234"/>
        <v>Nov</v>
      </c>
    </row>
    <row r="7316" spans="1:6" x14ac:dyDescent="0.4">
      <c r="A7316" s="19">
        <f>Électricité!N7329</f>
        <v>43770</v>
      </c>
      <c r="B7316" s="18">
        <f>Électricité!O7329</f>
        <v>0.70833333333333337</v>
      </c>
      <c r="C7316" s="17">
        <f>Électricité!P7329</f>
        <v>0</v>
      </c>
      <c r="D7316" s="17">
        <f>Électricité!S7329</f>
        <v>0</v>
      </c>
      <c r="E7316" s="24" t="str">
        <f t="shared" si="233"/>
        <v>11/01/2019 05:00:00 PM</v>
      </c>
      <c r="F7316" s="23" t="str">
        <f t="shared" si="234"/>
        <v>Nov</v>
      </c>
    </row>
    <row r="7317" spans="1:6" x14ac:dyDescent="0.4">
      <c r="A7317" s="19">
        <f>Électricité!N7330</f>
        <v>43770</v>
      </c>
      <c r="B7317" s="18">
        <f>Électricité!O7330</f>
        <v>0.75000000000000011</v>
      </c>
      <c r="C7317" s="17">
        <f>Électricité!P7330</f>
        <v>0</v>
      </c>
      <c r="D7317" s="17">
        <f>Électricité!S7330</f>
        <v>0</v>
      </c>
      <c r="E7317" s="24" t="str">
        <f t="shared" si="233"/>
        <v>11/01/2019 06:00:00 PM</v>
      </c>
      <c r="F7317" s="23" t="str">
        <f t="shared" si="234"/>
        <v>Nov</v>
      </c>
    </row>
    <row r="7318" spans="1:6" x14ac:dyDescent="0.4">
      <c r="A7318" s="19">
        <f>Électricité!N7331</f>
        <v>43770</v>
      </c>
      <c r="B7318" s="18">
        <f>Électricité!O7331</f>
        <v>0.79166666666666674</v>
      </c>
      <c r="C7318" s="17">
        <f>Électricité!P7331</f>
        <v>0</v>
      </c>
      <c r="D7318" s="17">
        <f>Électricité!S7331</f>
        <v>0</v>
      </c>
      <c r="E7318" s="24" t="str">
        <f t="shared" si="233"/>
        <v>11/01/2019 07:00:00 PM</v>
      </c>
      <c r="F7318" s="23" t="str">
        <f t="shared" si="234"/>
        <v>Nov</v>
      </c>
    </row>
    <row r="7319" spans="1:6" x14ac:dyDescent="0.4">
      <c r="A7319" s="19">
        <f>Électricité!N7332</f>
        <v>43770</v>
      </c>
      <c r="B7319" s="18">
        <f>Électricité!O7332</f>
        <v>0.83333333333333337</v>
      </c>
      <c r="C7319" s="17">
        <f>Électricité!P7332</f>
        <v>0</v>
      </c>
      <c r="D7319" s="17">
        <f>Électricité!S7332</f>
        <v>0</v>
      </c>
      <c r="E7319" s="24" t="str">
        <f t="shared" si="233"/>
        <v>11/01/2019 08:00:00 PM</v>
      </c>
      <c r="F7319" s="23" t="str">
        <f t="shared" si="234"/>
        <v>Nov</v>
      </c>
    </row>
    <row r="7320" spans="1:6" x14ac:dyDescent="0.4">
      <c r="A7320" s="19">
        <f>Électricité!N7333</f>
        <v>43770</v>
      </c>
      <c r="B7320" s="18">
        <f>Électricité!O7333</f>
        <v>0.87500000000000011</v>
      </c>
      <c r="C7320" s="17">
        <f>Électricité!P7333</f>
        <v>0</v>
      </c>
      <c r="D7320" s="17">
        <f>Électricité!S7333</f>
        <v>0</v>
      </c>
      <c r="E7320" s="24" t="str">
        <f t="shared" si="233"/>
        <v>11/01/2019 09:00:00 PM</v>
      </c>
      <c r="F7320" s="23" t="str">
        <f t="shared" si="234"/>
        <v>Nov</v>
      </c>
    </row>
    <row r="7321" spans="1:6" x14ac:dyDescent="0.4">
      <c r="A7321" s="19">
        <f>Électricité!N7334</f>
        <v>43770</v>
      </c>
      <c r="B7321" s="18">
        <f>Électricité!O7334</f>
        <v>0.91666666666666674</v>
      </c>
      <c r="C7321" s="17">
        <f>Électricité!P7334</f>
        <v>0</v>
      </c>
      <c r="D7321" s="17">
        <f>Électricité!S7334</f>
        <v>0</v>
      </c>
      <c r="E7321" s="24" t="str">
        <f t="shared" si="233"/>
        <v>11/01/2019 10:00:00 PM</v>
      </c>
      <c r="F7321" s="23" t="str">
        <f t="shared" si="234"/>
        <v>Nov</v>
      </c>
    </row>
    <row r="7322" spans="1:6" x14ac:dyDescent="0.4">
      <c r="A7322" s="19">
        <f>Électricité!N7335</f>
        <v>43770</v>
      </c>
      <c r="B7322" s="18">
        <f>Électricité!O7335</f>
        <v>0.95833333333333337</v>
      </c>
      <c r="C7322" s="17">
        <f>Électricité!P7335</f>
        <v>0</v>
      </c>
      <c r="D7322" s="17">
        <f>Électricité!S7335</f>
        <v>0</v>
      </c>
      <c r="E7322" s="24" t="str">
        <f t="shared" si="233"/>
        <v>11/01/2019 11:00:00 PM</v>
      </c>
      <c r="F7322" s="23" t="str">
        <f t="shared" si="234"/>
        <v>Nov</v>
      </c>
    </row>
    <row r="7323" spans="1:6" x14ac:dyDescent="0.4">
      <c r="A7323" s="19">
        <f>Électricité!N7336</f>
        <v>43771</v>
      </c>
      <c r="B7323" s="18">
        <f>Électricité!O7336</f>
        <v>3.1225022567582528E-17</v>
      </c>
      <c r="C7323" s="17">
        <f>Électricité!P7336</f>
        <v>0</v>
      </c>
      <c r="D7323" s="17">
        <f>Électricité!S7336</f>
        <v>0</v>
      </c>
      <c r="E7323" s="24" t="str">
        <f t="shared" si="233"/>
        <v>11/02/2019 12:00:00 AM</v>
      </c>
      <c r="F7323" s="23" t="str">
        <f t="shared" si="234"/>
        <v>Nov</v>
      </c>
    </row>
    <row r="7324" spans="1:6" x14ac:dyDescent="0.4">
      <c r="A7324" s="19">
        <f>Électricité!N7337</f>
        <v>43771</v>
      </c>
      <c r="B7324" s="18">
        <f>Électricité!O7337</f>
        <v>4.1666666666666699E-2</v>
      </c>
      <c r="C7324" s="17">
        <f>Électricité!P7337</f>
        <v>0</v>
      </c>
      <c r="D7324" s="17">
        <f>Électricité!S7337</f>
        <v>0</v>
      </c>
      <c r="E7324" s="24" t="str">
        <f t="shared" si="233"/>
        <v>11/02/2019 01:00:00 AM</v>
      </c>
      <c r="F7324" s="23" t="str">
        <f t="shared" si="234"/>
        <v>Nov</v>
      </c>
    </row>
    <row r="7325" spans="1:6" x14ac:dyDescent="0.4">
      <c r="A7325" s="19">
        <f>Électricité!N7338</f>
        <v>43771</v>
      </c>
      <c r="B7325" s="18">
        <f>Électricité!O7338</f>
        <v>8.333333333333337E-2</v>
      </c>
      <c r="C7325" s="17">
        <f>Électricité!P7338</f>
        <v>0</v>
      </c>
      <c r="D7325" s="17">
        <f>Électricité!S7338</f>
        <v>0</v>
      </c>
      <c r="E7325" s="24" t="str">
        <f t="shared" si="233"/>
        <v>11/02/2019 02:00:00 AM</v>
      </c>
      <c r="F7325" s="23" t="str">
        <f t="shared" si="234"/>
        <v>Nov</v>
      </c>
    </row>
    <row r="7326" spans="1:6" x14ac:dyDescent="0.4">
      <c r="A7326" s="19">
        <f>Électricité!N7339</f>
        <v>43771</v>
      </c>
      <c r="B7326" s="18">
        <f>Électricité!O7339</f>
        <v>0.12500000000000006</v>
      </c>
      <c r="C7326" s="17">
        <f>Électricité!P7339</f>
        <v>0</v>
      </c>
      <c r="D7326" s="17">
        <f>Électricité!S7339</f>
        <v>0</v>
      </c>
      <c r="E7326" s="24" t="str">
        <f t="shared" si="233"/>
        <v>11/02/2019 03:00:00 AM</v>
      </c>
      <c r="F7326" s="23" t="str">
        <f t="shared" si="234"/>
        <v>Nov</v>
      </c>
    </row>
    <row r="7327" spans="1:6" x14ac:dyDescent="0.4">
      <c r="A7327" s="19">
        <f>Électricité!N7340</f>
        <v>43771</v>
      </c>
      <c r="B7327" s="18">
        <f>Électricité!O7340</f>
        <v>0.16666666666666669</v>
      </c>
      <c r="C7327" s="17">
        <f>Électricité!P7340</f>
        <v>0</v>
      </c>
      <c r="D7327" s="17">
        <f>Électricité!S7340</f>
        <v>0</v>
      </c>
      <c r="E7327" s="24" t="str">
        <f t="shared" si="233"/>
        <v>11/02/2019 04:00:00 AM</v>
      </c>
      <c r="F7327" s="23" t="str">
        <f t="shared" si="234"/>
        <v>Nov</v>
      </c>
    </row>
    <row r="7328" spans="1:6" x14ac:dyDescent="0.4">
      <c r="A7328" s="19">
        <f>Électricité!N7341</f>
        <v>43771</v>
      </c>
      <c r="B7328" s="18">
        <f>Électricité!O7341</f>
        <v>0.20833333333333337</v>
      </c>
      <c r="C7328" s="17">
        <f>Électricité!P7341</f>
        <v>0</v>
      </c>
      <c r="D7328" s="17">
        <f>Électricité!S7341</f>
        <v>0</v>
      </c>
      <c r="E7328" s="24" t="str">
        <f t="shared" si="233"/>
        <v>11/02/2019 05:00:00 AM</v>
      </c>
      <c r="F7328" s="23" t="str">
        <f t="shared" si="234"/>
        <v>Nov</v>
      </c>
    </row>
    <row r="7329" spans="1:6" x14ac:dyDescent="0.4">
      <c r="A7329" s="19">
        <f>Électricité!N7342</f>
        <v>43771</v>
      </c>
      <c r="B7329" s="18">
        <f>Électricité!O7342</f>
        <v>0.25</v>
      </c>
      <c r="C7329" s="17">
        <f>Électricité!P7342</f>
        <v>0</v>
      </c>
      <c r="D7329" s="17">
        <f>Électricité!S7342</f>
        <v>0</v>
      </c>
      <c r="E7329" s="24" t="str">
        <f t="shared" si="233"/>
        <v>11/02/2019 06:00:00 AM</v>
      </c>
      <c r="F7329" s="23" t="str">
        <f t="shared" si="234"/>
        <v>Nov</v>
      </c>
    </row>
    <row r="7330" spans="1:6" x14ac:dyDescent="0.4">
      <c r="A7330" s="19">
        <f>Électricité!N7343</f>
        <v>43771</v>
      </c>
      <c r="B7330" s="18">
        <f>Électricité!O7343</f>
        <v>0.29166666666666669</v>
      </c>
      <c r="C7330" s="17">
        <f>Électricité!P7343</f>
        <v>0</v>
      </c>
      <c r="D7330" s="17">
        <f>Électricité!S7343</f>
        <v>0</v>
      </c>
      <c r="E7330" s="24" t="str">
        <f t="shared" si="233"/>
        <v>11/02/2019 07:00:00 AM</v>
      </c>
      <c r="F7330" s="23" t="str">
        <f t="shared" si="234"/>
        <v>Nov</v>
      </c>
    </row>
    <row r="7331" spans="1:6" x14ac:dyDescent="0.4">
      <c r="A7331" s="19">
        <f>Électricité!N7344</f>
        <v>43771</v>
      </c>
      <c r="B7331" s="18">
        <f>Électricité!O7344</f>
        <v>0.33333333333333337</v>
      </c>
      <c r="C7331" s="17">
        <f>Électricité!P7344</f>
        <v>0</v>
      </c>
      <c r="D7331" s="17">
        <f>Électricité!S7344</f>
        <v>0</v>
      </c>
      <c r="E7331" s="24" t="str">
        <f t="shared" si="233"/>
        <v>11/02/2019 08:00:00 AM</v>
      </c>
      <c r="F7331" s="23" t="str">
        <f t="shared" si="234"/>
        <v>Nov</v>
      </c>
    </row>
    <row r="7332" spans="1:6" x14ac:dyDescent="0.4">
      <c r="A7332" s="19">
        <f>Électricité!N7345</f>
        <v>43771</v>
      </c>
      <c r="B7332" s="18">
        <f>Électricité!O7345</f>
        <v>0.375</v>
      </c>
      <c r="C7332" s="17">
        <f>Électricité!P7345</f>
        <v>0</v>
      </c>
      <c r="D7332" s="17">
        <f>Électricité!S7345</f>
        <v>0</v>
      </c>
      <c r="E7332" s="24" t="str">
        <f t="shared" si="233"/>
        <v>11/02/2019 09:00:00 AM</v>
      </c>
      <c r="F7332" s="23" t="str">
        <f t="shared" si="234"/>
        <v>Nov</v>
      </c>
    </row>
    <row r="7333" spans="1:6" x14ac:dyDescent="0.4">
      <c r="A7333" s="19">
        <f>Électricité!N7346</f>
        <v>43771</v>
      </c>
      <c r="B7333" s="18">
        <f>Électricité!O7346</f>
        <v>0.41666666666666669</v>
      </c>
      <c r="C7333" s="17">
        <f>Électricité!P7346</f>
        <v>0</v>
      </c>
      <c r="D7333" s="17">
        <f>Électricité!S7346</f>
        <v>0</v>
      </c>
      <c r="E7333" s="24" t="str">
        <f t="shared" si="233"/>
        <v>11/02/2019 10:00:00 AM</v>
      </c>
      <c r="F7333" s="23" t="str">
        <f t="shared" si="234"/>
        <v>Nov</v>
      </c>
    </row>
    <row r="7334" spans="1:6" x14ac:dyDescent="0.4">
      <c r="A7334" s="19">
        <f>Électricité!N7347</f>
        <v>43771</v>
      </c>
      <c r="B7334" s="18">
        <f>Électricité!O7347</f>
        <v>0.45833333333333337</v>
      </c>
      <c r="C7334" s="17">
        <f>Électricité!P7347</f>
        <v>0</v>
      </c>
      <c r="D7334" s="17">
        <f>Électricité!S7347</f>
        <v>0</v>
      </c>
      <c r="E7334" s="24" t="str">
        <f t="shared" si="233"/>
        <v>11/02/2019 11:00:00 AM</v>
      </c>
      <c r="F7334" s="23" t="str">
        <f t="shared" si="234"/>
        <v>Nov</v>
      </c>
    </row>
    <row r="7335" spans="1:6" x14ac:dyDescent="0.4">
      <c r="A7335" s="19">
        <f>Électricité!N7348</f>
        <v>43771</v>
      </c>
      <c r="B7335" s="18">
        <f>Électricité!O7348</f>
        <v>0.50000000000000011</v>
      </c>
      <c r="C7335" s="17">
        <f>Électricité!P7348</f>
        <v>0</v>
      </c>
      <c r="D7335" s="17">
        <f>Électricité!S7348</f>
        <v>0</v>
      </c>
      <c r="E7335" s="24" t="str">
        <f t="shared" si="233"/>
        <v>11/02/2019 12:00:00 PM</v>
      </c>
      <c r="F7335" s="23" t="str">
        <f t="shared" si="234"/>
        <v>Nov</v>
      </c>
    </row>
    <row r="7336" spans="1:6" x14ac:dyDescent="0.4">
      <c r="A7336" s="19">
        <f>Électricité!N7349</f>
        <v>43771</v>
      </c>
      <c r="B7336" s="18">
        <f>Électricité!O7349</f>
        <v>0.54166666666666674</v>
      </c>
      <c r="C7336" s="17">
        <f>Électricité!P7349</f>
        <v>0</v>
      </c>
      <c r="D7336" s="17">
        <f>Électricité!S7349</f>
        <v>0</v>
      </c>
      <c r="E7336" s="24" t="str">
        <f t="shared" si="233"/>
        <v>11/02/2019 01:00:00 PM</v>
      </c>
      <c r="F7336" s="23" t="str">
        <f t="shared" si="234"/>
        <v>Nov</v>
      </c>
    </row>
    <row r="7337" spans="1:6" x14ac:dyDescent="0.4">
      <c r="A7337" s="19">
        <f>Électricité!N7350</f>
        <v>43771</v>
      </c>
      <c r="B7337" s="18">
        <f>Électricité!O7350</f>
        <v>0.58333333333333337</v>
      </c>
      <c r="C7337" s="17">
        <f>Électricité!P7350</f>
        <v>0</v>
      </c>
      <c r="D7337" s="17">
        <f>Électricité!S7350</f>
        <v>0</v>
      </c>
      <c r="E7337" s="24" t="str">
        <f t="shared" si="233"/>
        <v>11/02/2019 02:00:00 PM</v>
      </c>
      <c r="F7337" s="23" t="str">
        <f t="shared" si="234"/>
        <v>Nov</v>
      </c>
    </row>
    <row r="7338" spans="1:6" x14ac:dyDescent="0.4">
      <c r="A7338" s="19">
        <f>Électricité!N7351</f>
        <v>43771</v>
      </c>
      <c r="B7338" s="18">
        <f>Électricité!O7351</f>
        <v>0.62500000000000011</v>
      </c>
      <c r="C7338" s="17">
        <f>Électricité!P7351</f>
        <v>0</v>
      </c>
      <c r="D7338" s="17">
        <f>Électricité!S7351</f>
        <v>0</v>
      </c>
      <c r="E7338" s="24" t="str">
        <f t="shared" si="233"/>
        <v>11/02/2019 03:00:00 PM</v>
      </c>
      <c r="F7338" s="23" t="str">
        <f t="shared" si="234"/>
        <v>Nov</v>
      </c>
    </row>
    <row r="7339" spans="1:6" x14ac:dyDescent="0.4">
      <c r="A7339" s="19">
        <f>Électricité!N7352</f>
        <v>43771</v>
      </c>
      <c r="B7339" s="18">
        <f>Électricité!O7352</f>
        <v>0.66666666666666674</v>
      </c>
      <c r="C7339" s="17">
        <f>Électricité!P7352</f>
        <v>0</v>
      </c>
      <c r="D7339" s="17">
        <f>Électricité!S7352</f>
        <v>0</v>
      </c>
      <c r="E7339" s="24" t="str">
        <f t="shared" si="233"/>
        <v>11/02/2019 04:00:00 PM</v>
      </c>
      <c r="F7339" s="23" t="str">
        <f t="shared" si="234"/>
        <v>Nov</v>
      </c>
    </row>
    <row r="7340" spans="1:6" x14ac:dyDescent="0.4">
      <c r="A7340" s="19">
        <f>Électricité!N7353</f>
        <v>43771</v>
      </c>
      <c r="B7340" s="18">
        <f>Électricité!O7353</f>
        <v>0.70833333333333337</v>
      </c>
      <c r="C7340" s="17">
        <f>Électricité!P7353</f>
        <v>0</v>
      </c>
      <c r="D7340" s="17">
        <f>Électricité!S7353</f>
        <v>0</v>
      </c>
      <c r="E7340" s="24" t="str">
        <f t="shared" ref="E7340:E7403" si="235">CONCATENATE(TEXT(A7340,"mm/dd/yyyy")," ",TEXT(B7340,"hh:mm:ss AM/PM"))</f>
        <v>11/02/2019 05:00:00 PM</v>
      </c>
      <c r="F7340" s="23" t="str">
        <f t="shared" si="234"/>
        <v>Nov</v>
      </c>
    </row>
    <row r="7341" spans="1:6" x14ac:dyDescent="0.4">
      <c r="A7341" s="19">
        <f>Électricité!N7354</f>
        <v>43771</v>
      </c>
      <c r="B7341" s="18">
        <f>Électricité!O7354</f>
        <v>0.75000000000000011</v>
      </c>
      <c r="C7341" s="17">
        <f>Électricité!P7354</f>
        <v>0</v>
      </c>
      <c r="D7341" s="17">
        <f>Électricité!S7354</f>
        <v>0</v>
      </c>
      <c r="E7341" s="24" t="str">
        <f t="shared" si="235"/>
        <v>11/02/2019 06:00:00 PM</v>
      </c>
      <c r="F7341" s="23" t="str">
        <f t="shared" si="234"/>
        <v>Nov</v>
      </c>
    </row>
    <row r="7342" spans="1:6" x14ac:dyDescent="0.4">
      <c r="A7342" s="19">
        <f>Électricité!N7355</f>
        <v>43771</v>
      </c>
      <c r="B7342" s="18">
        <f>Électricité!O7355</f>
        <v>0.79166666666666674</v>
      </c>
      <c r="C7342" s="17">
        <f>Électricité!P7355</f>
        <v>0</v>
      </c>
      <c r="D7342" s="17">
        <f>Électricité!S7355</f>
        <v>0</v>
      </c>
      <c r="E7342" s="24" t="str">
        <f t="shared" si="235"/>
        <v>11/02/2019 07:00:00 PM</v>
      </c>
      <c r="F7342" s="23" t="str">
        <f t="shared" si="234"/>
        <v>Nov</v>
      </c>
    </row>
    <row r="7343" spans="1:6" x14ac:dyDescent="0.4">
      <c r="A7343" s="19">
        <f>Électricité!N7356</f>
        <v>43771</v>
      </c>
      <c r="B7343" s="18">
        <f>Électricité!O7356</f>
        <v>0.83333333333333337</v>
      </c>
      <c r="C7343" s="17">
        <f>Électricité!P7356</f>
        <v>0</v>
      </c>
      <c r="D7343" s="17">
        <f>Électricité!S7356</f>
        <v>0</v>
      </c>
      <c r="E7343" s="24" t="str">
        <f t="shared" si="235"/>
        <v>11/02/2019 08:00:00 PM</v>
      </c>
      <c r="F7343" s="23" t="str">
        <f t="shared" si="234"/>
        <v>Nov</v>
      </c>
    </row>
    <row r="7344" spans="1:6" x14ac:dyDescent="0.4">
      <c r="A7344" s="19">
        <f>Électricité!N7357</f>
        <v>43771</v>
      </c>
      <c r="B7344" s="18">
        <f>Électricité!O7357</f>
        <v>0.87500000000000011</v>
      </c>
      <c r="C7344" s="17">
        <f>Électricité!P7357</f>
        <v>0</v>
      </c>
      <c r="D7344" s="17">
        <f>Électricité!S7357</f>
        <v>0</v>
      </c>
      <c r="E7344" s="24" t="str">
        <f t="shared" si="235"/>
        <v>11/02/2019 09:00:00 PM</v>
      </c>
      <c r="F7344" s="23" t="str">
        <f t="shared" si="234"/>
        <v>Nov</v>
      </c>
    </row>
    <row r="7345" spans="1:6" x14ac:dyDescent="0.4">
      <c r="A7345" s="19">
        <f>Électricité!N7358</f>
        <v>43771</v>
      </c>
      <c r="B7345" s="18">
        <f>Électricité!O7358</f>
        <v>0.91666666666666674</v>
      </c>
      <c r="C7345" s="17">
        <f>Électricité!P7358</f>
        <v>0</v>
      </c>
      <c r="D7345" s="17">
        <f>Électricité!S7358</f>
        <v>0</v>
      </c>
      <c r="E7345" s="24" t="str">
        <f t="shared" si="235"/>
        <v>11/02/2019 10:00:00 PM</v>
      </c>
      <c r="F7345" s="23" t="str">
        <f t="shared" si="234"/>
        <v>Nov</v>
      </c>
    </row>
    <row r="7346" spans="1:6" x14ac:dyDescent="0.4">
      <c r="A7346" s="19">
        <f>Électricité!N7359</f>
        <v>43771</v>
      </c>
      <c r="B7346" s="18">
        <f>Électricité!O7359</f>
        <v>0.95833333333333337</v>
      </c>
      <c r="C7346" s="17">
        <f>Électricité!P7359</f>
        <v>0</v>
      </c>
      <c r="D7346" s="17">
        <f>Électricité!S7359</f>
        <v>0</v>
      </c>
      <c r="E7346" s="24" t="str">
        <f t="shared" si="235"/>
        <v>11/02/2019 11:00:00 PM</v>
      </c>
      <c r="F7346" s="23" t="str">
        <f t="shared" si="234"/>
        <v>Nov</v>
      </c>
    </row>
    <row r="7347" spans="1:6" x14ac:dyDescent="0.4">
      <c r="A7347" s="19">
        <f>Électricité!N7360</f>
        <v>43772</v>
      </c>
      <c r="B7347" s="18">
        <f>Électricité!O7360</f>
        <v>3.1225022567582528E-17</v>
      </c>
      <c r="C7347" s="17">
        <f>Électricité!P7360</f>
        <v>0</v>
      </c>
      <c r="D7347" s="17">
        <f>Électricité!S7360</f>
        <v>0</v>
      </c>
      <c r="E7347" s="24" t="str">
        <f t="shared" si="235"/>
        <v>11/03/2019 12:00:00 AM</v>
      </c>
      <c r="F7347" s="23" t="str">
        <f t="shared" si="234"/>
        <v>Nov</v>
      </c>
    </row>
    <row r="7348" spans="1:6" x14ac:dyDescent="0.4">
      <c r="A7348" s="19">
        <f>Électricité!N7361</f>
        <v>43772</v>
      </c>
      <c r="B7348" s="18">
        <f>Électricité!O7361</f>
        <v>4.1666666666666699E-2</v>
      </c>
      <c r="C7348" s="17">
        <f>Électricité!P7361</f>
        <v>0</v>
      </c>
      <c r="D7348" s="17">
        <f>Électricité!S7361</f>
        <v>0</v>
      </c>
      <c r="E7348" s="24" t="str">
        <f t="shared" si="235"/>
        <v>11/03/2019 01:00:00 AM</v>
      </c>
      <c r="F7348" s="23" t="str">
        <f t="shared" si="234"/>
        <v>Nov</v>
      </c>
    </row>
    <row r="7349" spans="1:6" x14ac:dyDescent="0.4">
      <c r="A7349" s="19">
        <f>Électricité!N7362</f>
        <v>43772</v>
      </c>
      <c r="B7349" s="18">
        <f>Électricité!O7362</f>
        <v>8.333333333333337E-2</v>
      </c>
      <c r="C7349" s="17">
        <f>Électricité!P7362</f>
        <v>0</v>
      </c>
      <c r="D7349" s="17">
        <f>Électricité!S7362</f>
        <v>0</v>
      </c>
      <c r="E7349" s="24" t="str">
        <f t="shared" si="235"/>
        <v>11/03/2019 02:00:00 AM</v>
      </c>
      <c r="F7349" s="23" t="str">
        <f t="shared" si="234"/>
        <v>Nov</v>
      </c>
    </row>
    <row r="7350" spans="1:6" x14ac:dyDescent="0.4">
      <c r="A7350" s="19">
        <f>Électricité!N7363</f>
        <v>43772</v>
      </c>
      <c r="B7350" s="18">
        <f>Électricité!O7363</f>
        <v>0.12500000000000006</v>
      </c>
      <c r="C7350" s="17">
        <f>Électricité!P7363</f>
        <v>0</v>
      </c>
      <c r="D7350" s="17">
        <f>Électricité!S7363</f>
        <v>0</v>
      </c>
      <c r="E7350" s="24" t="str">
        <f t="shared" si="235"/>
        <v>11/03/2019 03:00:00 AM</v>
      </c>
      <c r="F7350" s="23" t="str">
        <f t="shared" si="234"/>
        <v>Nov</v>
      </c>
    </row>
    <row r="7351" spans="1:6" x14ac:dyDescent="0.4">
      <c r="A7351" s="19">
        <f>Électricité!N7364</f>
        <v>43772</v>
      </c>
      <c r="B7351" s="18">
        <f>Électricité!O7364</f>
        <v>0.16666666666666669</v>
      </c>
      <c r="C7351" s="17">
        <f>Électricité!P7364</f>
        <v>0</v>
      </c>
      <c r="D7351" s="17">
        <f>Électricité!S7364</f>
        <v>0</v>
      </c>
      <c r="E7351" s="24" t="str">
        <f t="shared" si="235"/>
        <v>11/03/2019 04:00:00 AM</v>
      </c>
      <c r="F7351" s="23" t="str">
        <f t="shared" si="234"/>
        <v>Nov</v>
      </c>
    </row>
    <row r="7352" spans="1:6" x14ac:dyDescent="0.4">
      <c r="A7352" s="19">
        <f>Électricité!N7365</f>
        <v>43772</v>
      </c>
      <c r="B7352" s="18">
        <f>Électricité!O7365</f>
        <v>0.20833333333333337</v>
      </c>
      <c r="C7352" s="17">
        <f>Électricité!P7365</f>
        <v>0</v>
      </c>
      <c r="D7352" s="17">
        <f>Électricité!S7365</f>
        <v>0</v>
      </c>
      <c r="E7352" s="24" t="str">
        <f t="shared" si="235"/>
        <v>11/03/2019 05:00:00 AM</v>
      </c>
      <c r="F7352" s="23" t="str">
        <f t="shared" si="234"/>
        <v>Nov</v>
      </c>
    </row>
    <row r="7353" spans="1:6" x14ac:dyDescent="0.4">
      <c r="A7353" s="19">
        <f>Électricité!N7366</f>
        <v>43772</v>
      </c>
      <c r="B7353" s="18">
        <f>Électricité!O7366</f>
        <v>0.25</v>
      </c>
      <c r="C7353" s="17">
        <f>Électricité!P7366</f>
        <v>0</v>
      </c>
      <c r="D7353" s="17">
        <f>Électricité!S7366</f>
        <v>0</v>
      </c>
      <c r="E7353" s="24" t="str">
        <f t="shared" si="235"/>
        <v>11/03/2019 06:00:00 AM</v>
      </c>
      <c r="F7353" s="23" t="str">
        <f t="shared" si="234"/>
        <v>Nov</v>
      </c>
    </row>
    <row r="7354" spans="1:6" x14ac:dyDescent="0.4">
      <c r="A7354" s="19">
        <f>Électricité!N7367</f>
        <v>43772</v>
      </c>
      <c r="B7354" s="18">
        <f>Électricité!O7367</f>
        <v>0.29166666666666669</v>
      </c>
      <c r="C7354" s="17">
        <f>Électricité!P7367</f>
        <v>0</v>
      </c>
      <c r="D7354" s="17">
        <f>Électricité!S7367</f>
        <v>0</v>
      </c>
      <c r="E7354" s="24" t="str">
        <f t="shared" si="235"/>
        <v>11/03/2019 07:00:00 AM</v>
      </c>
      <c r="F7354" s="23" t="str">
        <f t="shared" si="234"/>
        <v>Nov</v>
      </c>
    </row>
    <row r="7355" spans="1:6" x14ac:dyDescent="0.4">
      <c r="A7355" s="19">
        <f>Électricité!N7368</f>
        <v>43772</v>
      </c>
      <c r="B7355" s="18">
        <f>Électricité!O7368</f>
        <v>0.33333333333333337</v>
      </c>
      <c r="C7355" s="17">
        <f>Électricité!P7368</f>
        <v>0</v>
      </c>
      <c r="D7355" s="17">
        <f>Électricité!S7368</f>
        <v>0</v>
      </c>
      <c r="E7355" s="24" t="str">
        <f t="shared" si="235"/>
        <v>11/03/2019 08:00:00 AM</v>
      </c>
      <c r="F7355" s="23" t="str">
        <f t="shared" si="234"/>
        <v>Nov</v>
      </c>
    </row>
    <row r="7356" spans="1:6" x14ac:dyDescent="0.4">
      <c r="A7356" s="19">
        <f>Électricité!N7369</f>
        <v>43772</v>
      </c>
      <c r="B7356" s="18">
        <f>Électricité!O7369</f>
        <v>0.375</v>
      </c>
      <c r="C7356" s="17">
        <f>Électricité!P7369</f>
        <v>0</v>
      </c>
      <c r="D7356" s="17">
        <f>Électricité!S7369</f>
        <v>0</v>
      </c>
      <c r="E7356" s="24" t="str">
        <f t="shared" si="235"/>
        <v>11/03/2019 09:00:00 AM</v>
      </c>
      <c r="F7356" s="23" t="str">
        <f t="shared" si="234"/>
        <v>Nov</v>
      </c>
    </row>
    <row r="7357" spans="1:6" x14ac:dyDescent="0.4">
      <c r="A7357" s="19">
        <f>Électricité!N7370</f>
        <v>43772</v>
      </c>
      <c r="B7357" s="18">
        <f>Électricité!O7370</f>
        <v>0.41666666666666669</v>
      </c>
      <c r="C7357" s="17">
        <f>Électricité!P7370</f>
        <v>0</v>
      </c>
      <c r="D7357" s="17">
        <f>Électricité!S7370</f>
        <v>0</v>
      </c>
      <c r="E7357" s="24" t="str">
        <f t="shared" si="235"/>
        <v>11/03/2019 10:00:00 AM</v>
      </c>
      <c r="F7357" s="23" t="str">
        <f t="shared" si="234"/>
        <v>Nov</v>
      </c>
    </row>
    <row r="7358" spans="1:6" x14ac:dyDescent="0.4">
      <c r="A7358" s="19">
        <f>Électricité!N7371</f>
        <v>43772</v>
      </c>
      <c r="B7358" s="18">
        <f>Électricité!O7371</f>
        <v>0.45833333333333337</v>
      </c>
      <c r="C7358" s="17">
        <f>Électricité!P7371</f>
        <v>0</v>
      </c>
      <c r="D7358" s="17">
        <f>Électricité!S7371</f>
        <v>0</v>
      </c>
      <c r="E7358" s="24" t="str">
        <f t="shared" si="235"/>
        <v>11/03/2019 11:00:00 AM</v>
      </c>
      <c r="F7358" s="23" t="str">
        <f t="shared" si="234"/>
        <v>Nov</v>
      </c>
    </row>
    <row r="7359" spans="1:6" x14ac:dyDescent="0.4">
      <c r="A7359" s="19">
        <f>Électricité!N7372</f>
        <v>43772</v>
      </c>
      <c r="B7359" s="18">
        <f>Électricité!O7372</f>
        <v>0.50000000000000011</v>
      </c>
      <c r="C7359" s="17">
        <f>Électricité!P7372</f>
        <v>0</v>
      </c>
      <c r="D7359" s="17">
        <f>Électricité!S7372</f>
        <v>0</v>
      </c>
      <c r="E7359" s="24" t="str">
        <f t="shared" si="235"/>
        <v>11/03/2019 12:00:00 PM</v>
      </c>
      <c r="F7359" s="23" t="str">
        <f t="shared" si="234"/>
        <v>Nov</v>
      </c>
    </row>
    <row r="7360" spans="1:6" x14ac:dyDescent="0.4">
      <c r="A7360" s="19">
        <f>Électricité!N7373</f>
        <v>43772</v>
      </c>
      <c r="B7360" s="18">
        <f>Électricité!O7373</f>
        <v>0.54166666666666674</v>
      </c>
      <c r="C7360" s="17">
        <f>Électricité!P7373</f>
        <v>0</v>
      </c>
      <c r="D7360" s="17">
        <f>Électricité!S7373</f>
        <v>0</v>
      </c>
      <c r="E7360" s="24" t="str">
        <f t="shared" si="235"/>
        <v>11/03/2019 01:00:00 PM</v>
      </c>
      <c r="F7360" s="23" t="str">
        <f t="shared" si="234"/>
        <v>Nov</v>
      </c>
    </row>
    <row r="7361" spans="1:6" x14ac:dyDescent="0.4">
      <c r="A7361" s="19">
        <f>Électricité!N7374</f>
        <v>43772</v>
      </c>
      <c r="B7361" s="18">
        <f>Électricité!O7374</f>
        <v>0.58333333333333337</v>
      </c>
      <c r="C7361" s="17">
        <f>Électricité!P7374</f>
        <v>0</v>
      </c>
      <c r="D7361" s="17">
        <f>Électricité!S7374</f>
        <v>0</v>
      </c>
      <c r="E7361" s="24" t="str">
        <f t="shared" si="235"/>
        <v>11/03/2019 02:00:00 PM</v>
      </c>
      <c r="F7361" s="23" t="str">
        <f t="shared" si="234"/>
        <v>Nov</v>
      </c>
    </row>
    <row r="7362" spans="1:6" x14ac:dyDescent="0.4">
      <c r="A7362" s="19">
        <f>Électricité!N7375</f>
        <v>43772</v>
      </c>
      <c r="B7362" s="18">
        <f>Électricité!O7375</f>
        <v>0.62500000000000011</v>
      </c>
      <c r="C7362" s="17">
        <f>Électricité!P7375</f>
        <v>0</v>
      </c>
      <c r="D7362" s="17">
        <f>Électricité!S7375</f>
        <v>0</v>
      </c>
      <c r="E7362" s="24" t="str">
        <f t="shared" si="235"/>
        <v>11/03/2019 03:00:00 PM</v>
      </c>
      <c r="F7362" s="23" t="str">
        <f t="shared" si="234"/>
        <v>Nov</v>
      </c>
    </row>
    <row r="7363" spans="1:6" x14ac:dyDescent="0.4">
      <c r="A7363" s="19">
        <f>Électricité!N7376</f>
        <v>43772</v>
      </c>
      <c r="B7363" s="18">
        <f>Électricité!O7376</f>
        <v>0.66666666666666674</v>
      </c>
      <c r="C7363" s="17">
        <f>Électricité!P7376</f>
        <v>0</v>
      </c>
      <c r="D7363" s="17">
        <f>Électricité!S7376</f>
        <v>0</v>
      </c>
      <c r="E7363" s="24" t="str">
        <f t="shared" si="235"/>
        <v>11/03/2019 04:00:00 PM</v>
      </c>
      <c r="F7363" s="23" t="str">
        <f t="shared" ref="F7363:F7426" si="236">TEXT(A7363,"mmm")</f>
        <v>Nov</v>
      </c>
    </row>
    <row r="7364" spans="1:6" x14ac:dyDescent="0.4">
      <c r="A7364" s="19">
        <f>Électricité!N7377</f>
        <v>43772</v>
      </c>
      <c r="B7364" s="18">
        <f>Électricité!O7377</f>
        <v>0.70833333333333337</v>
      </c>
      <c r="C7364" s="17">
        <f>Électricité!P7377</f>
        <v>0</v>
      </c>
      <c r="D7364" s="17">
        <f>Électricité!S7377</f>
        <v>0</v>
      </c>
      <c r="E7364" s="24" t="str">
        <f t="shared" si="235"/>
        <v>11/03/2019 05:00:00 PM</v>
      </c>
      <c r="F7364" s="23" t="str">
        <f t="shared" si="236"/>
        <v>Nov</v>
      </c>
    </row>
    <row r="7365" spans="1:6" x14ac:dyDescent="0.4">
      <c r="A7365" s="19">
        <f>Électricité!N7378</f>
        <v>43772</v>
      </c>
      <c r="B7365" s="18">
        <f>Électricité!O7378</f>
        <v>0.75000000000000011</v>
      </c>
      <c r="C7365" s="17">
        <f>Électricité!P7378</f>
        <v>0</v>
      </c>
      <c r="D7365" s="17">
        <f>Électricité!S7378</f>
        <v>0</v>
      </c>
      <c r="E7365" s="24" t="str">
        <f t="shared" si="235"/>
        <v>11/03/2019 06:00:00 PM</v>
      </c>
      <c r="F7365" s="23" t="str">
        <f t="shared" si="236"/>
        <v>Nov</v>
      </c>
    </row>
    <row r="7366" spans="1:6" x14ac:dyDescent="0.4">
      <c r="A7366" s="19">
        <f>Électricité!N7379</f>
        <v>43772</v>
      </c>
      <c r="B7366" s="18">
        <f>Électricité!O7379</f>
        <v>0.79166666666666674</v>
      </c>
      <c r="C7366" s="17">
        <f>Électricité!P7379</f>
        <v>0</v>
      </c>
      <c r="D7366" s="17">
        <f>Électricité!S7379</f>
        <v>0</v>
      </c>
      <c r="E7366" s="24" t="str">
        <f t="shared" si="235"/>
        <v>11/03/2019 07:00:00 PM</v>
      </c>
      <c r="F7366" s="23" t="str">
        <f t="shared" si="236"/>
        <v>Nov</v>
      </c>
    </row>
    <row r="7367" spans="1:6" x14ac:dyDescent="0.4">
      <c r="A7367" s="19">
        <f>Électricité!N7380</f>
        <v>43772</v>
      </c>
      <c r="B7367" s="18">
        <f>Électricité!O7380</f>
        <v>0.83333333333333337</v>
      </c>
      <c r="C7367" s="17">
        <f>Électricité!P7380</f>
        <v>0</v>
      </c>
      <c r="D7367" s="17">
        <f>Électricité!S7380</f>
        <v>0</v>
      </c>
      <c r="E7367" s="24" t="str">
        <f t="shared" si="235"/>
        <v>11/03/2019 08:00:00 PM</v>
      </c>
      <c r="F7367" s="23" t="str">
        <f t="shared" si="236"/>
        <v>Nov</v>
      </c>
    </row>
    <row r="7368" spans="1:6" x14ac:dyDescent="0.4">
      <c r="A7368" s="19">
        <f>Électricité!N7381</f>
        <v>43772</v>
      </c>
      <c r="B7368" s="18">
        <f>Électricité!O7381</f>
        <v>0.87500000000000011</v>
      </c>
      <c r="C7368" s="17">
        <f>Électricité!P7381</f>
        <v>0</v>
      </c>
      <c r="D7368" s="17">
        <f>Électricité!S7381</f>
        <v>0</v>
      </c>
      <c r="E7368" s="24" t="str">
        <f t="shared" si="235"/>
        <v>11/03/2019 09:00:00 PM</v>
      </c>
      <c r="F7368" s="23" t="str">
        <f t="shared" si="236"/>
        <v>Nov</v>
      </c>
    </row>
    <row r="7369" spans="1:6" x14ac:dyDescent="0.4">
      <c r="A7369" s="19">
        <f>Électricité!N7382</f>
        <v>43772</v>
      </c>
      <c r="B7369" s="18">
        <f>Électricité!O7382</f>
        <v>0.91666666666666674</v>
      </c>
      <c r="C7369" s="17">
        <f>Électricité!P7382</f>
        <v>0</v>
      </c>
      <c r="D7369" s="17">
        <f>Électricité!S7382</f>
        <v>0</v>
      </c>
      <c r="E7369" s="24" t="str">
        <f t="shared" si="235"/>
        <v>11/03/2019 10:00:00 PM</v>
      </c>
      <c r="F7369" s="23" t="str">
        <f t="shared" si="236"/>
        <v>Nov</v>
      </c>
    </row>
    <row r="7370" spans="1:6" x14ac:dyDescent="0.4">
      <c r="A7370" s="19">
        <f>Électricité!N7383</f>
        <v>43772</v>
      </c>
      <c r="B7370" s="18">
        <f>Électricité!O7383</f>
        <v>0.95833333333333337</v>
      </c>
      <c r="C7370" s="17">
        <f>Électricité!P7383</f>
        <v>0</v>
      </c>
      <c r="D7370" s="17">
        <f>Électricité!S7383</f>
        <v>0</v>
      </c>
      <c r="E7370" s="24" t="str">
        <f t="shared" si="235"/>
        <v>11/03/2019 11:00:00 PM</v>
      </c>
      <c r="F7370" s="23" t="str">
        <f t="shared" si="236"/>
        <v>Nov</v>
      </c>
    </row>
    <row r="7371" spans="1:6" x14ac:dyDescent="0.4">
      <c r="A7371" s="19">
        <f>Électricité!N7384</f>
        <v>43773</v>
      </c>
      <c r="B7371" s="18">
        <f>Électricité!O7384</f>
        <v>3.1225022567582528E-17</v>
      </c>
      <c r="C7371" s="17">
        <f>Électricité!P7384</f>
        <v>0</v>
      </c>
      <c r="D7371" s="17">
        <f>Électricité!S7384</f>
        <v>0</v>
      </c>
      <c r="E7371" s="24" t="str">
        <f t="shared" si="235"/>
        <v>11/04/2019 12:00:00 AM</v>
      </c>
      <c r="F7371" s="23" t="str">
        <f t="shared" si="236"/>
        <v>Nov</v>
      </c>
    </row>
    <row r="7372" spans="1:6" x14ac:dyDescent="0.4">
      <c r="A7372" s="19">
        <f>Électricité!N7385</f>
        <v>43773</v>
      </c>
      <c r="B7372" s="18">
        <f>Électricité!O7385</f>
        <v>4.1666666666666699E-2</v>
      </c>
      <c r="C7372" s="17">
        <f>Électricité!P7385</f>
        <v>0</v>
      </c>
      <c r="D7372" s="17">
        <f>Électricité!S7385</f>
        <v>0</v>
      </c>
      <c r="E7372" s="24" t="str">
        <f t="shared" si="235"/>
        <v>11/04/2019 01:00:00 AM</v>
      </c>
      <c r="F7372" s="23" t="str">
        <f t="shared" si="236"/>
        <v>Nov</v>
      </c>
    </row>
    <row r="7373" spans="1:6" x14ac:dyDescent="0.4">
      <c r="A7373" s="19">
        <f>Électricité!N7386</f>
        <v>43773</v>
      </c>
      <c r="B7373" s="18">
        <f>Électricité!O7386</f>
        <v>8.333333333333337E-2</v>
      </c>
      <c r="C7373" s="17">
        <f>Électricité!P7386</f>
        <v>0</v>
      </c>
      <c r="D7373" s="17">
        <f>Électricité!S7386</f>
        <v>0</v>
      </c>
      <c r="E7373" s="24" t="str">
        <f t="shared" si="235"/>
        <v>11/04/2019 02:00:00 AM</v>
      </c>
      <c r="F7373" s="23" t="str">
        <f t="shared" si="236"/>
        <v>Nov</v>
      </c>
    </row>
    <row r="7374" spans="1:6" x14ac:dyDescent="0.4">
      <c r="A7374" s="19">
        <f>Électricité!N7387</f>
        <v>43773</v>
      </c>
      <c r="B7374" s="18">
        <f>Électricité!O7387</f>
        <v>0.12500000000000006</v>
      </c>
      <c r="C7374" s="17">
        <f>Électricité!P7387</f>
        <v>0</v>
      </c>
      <c r="D7374" s="17">
        <f>Électricité!S7387</f>
        <v>0</v>
      </c>
      <c r="E7374" s="24" t="str">
        <f t="shared" si="235"/>
        <v>11/04/2019 03:00:00 AM</v>
      </c>
      <c r="F7374" s="23" t="str">
        <f t="shared" si="236"/>
        <v>Nov</v>
      </c>
    </row>
    <row r="7375" spans="1:6" x14ac:dyDescent="0.4">
      <c r="A7375" s="19">
        <f>Électricité!N7388</f>
        <v>43773</v>
      </c>
      <c r="B7375" s="18">
        <f>Électricité!O7388</f>
        <v>0.16666666666666669</v>
      </c>
      <c r="C7375" s="17">
        <f>Électricité!P7388</f>
        <v>0</v>
      </c>
      <c r="D7375" s="17">
        <f>Électricité!S7388</f>
        <v>0</v>
      </c>
      <c r="E7375" s="24" t="str">
        <f t="shared" si="235"/>
        <v>11/04/2019 04:00:00 AM</v>
      </c>
      <c r="F7375" s="23" t="str">
        <f t="shared" si="236"/>
        <v>Nov</v>
      </c>
    </row>
    <row r="7376" spans="1:6" x14ac:dyDescent="0.4">
      <c r="A7376" s="19">
        <f>Électricité!N7389</f>
        <v>43773</v>
      </c>
      <c r="B7376" s="18">
        <f>Électricité!O7389</f>
        <v>0.20833333333333337</v>
      </c>
      <c r="C7376" s="17">
        <f>Électricité!P7389</f>
        <v>0</v>
      </c>
      <c r="D7376" s="17">
        <f>Électricité!S7389</f>
        <v>0</v>
      </c>
      <c r="E7376" s="24" t="str">
        <f t="shared" si="235"/>
        <v>11/04/2019 05:00:00 AM</v>
      </c>
      <c r="F7376" s="23" t="str">
        <f t="shared" si="236"/>
        <v>Nov</v>
      </c>
    </row>
    <row r="7377" spans="1:6" x14ac:dyDescent="0.4">
      <c r="A7377" s="19">
        <f>Électricité!N7390</f>
        <v>43773</v>
      </c>
      <c r="B7377" s="18">
        <f>Électricité!O7390</f>
        <v>0.25</v>
      </c>
      <c r="C7377" s="17">
        <f>Électricité!P7390</f>
        <v>0</v>
      </c>
      <c r="D7377" s="17">
        <f>Électricité!S7390</f>
        <v>0</v>
      </c>
      <c r="E7377" s="24" t="str">
        <f t="shared" si="235"/>
        <v>11/04/2019 06:00:00 AM</v>
      </c>
      <c r="F7377" s="23" t="str">
        <f t="shared" si="236"/>
        <v>Nov</v>
      </c>
    </row>
    <row r="7378" spans="1:6" x14ac:dyDescent="0.4">
      <c r="A7378" s="19">
        <f>Électricité!N7391</f>
        <v>43773</v>
      </c>
      <c r="B7378" s="18">
        <f>Électricité!O7391</f>
        <v>0.29166666666666669</v>
      </c>
      <c r="C7378" s="17">
        <f>Électricité!P7391</f>
        <v>0</v>
      </c>
      <c r="D7378" s="17">
        <f>Électricité!S7391</f>
        <v>0</v>
      </c>
      <c r="E7378" s="24" t="str">
        <f t="shared" si="235"/>
        <v>11/04/2019 07:00:00 AM</v>
      </c>
      <c r="F7378" s="23" t="str">
        <f t="shared" si="236"/>
        <v>Nov</v>
      </c>
    </row>
    <row r="7379" spans="1:6" x14ac:dyDescent="0.4">
      <c r="A7379" s="19">
        <f>Électricité!N7392</f>
        <v>43773</v>
      </c>
      <c r="B7379" s="18">
        <f>Électricité!O7392</f>
        <v>0.33333333333333337</v>
      </c>
      <c r="C7379" s="17">
        <f>Électricité!P7392</f>
        <v>0</v>
      </c>
      <c r="D7379" s="17">
        <f>Électricité!S7392</f>
        <v>0</v>
      </c>
      <c r="E7379" s="24" t="str">
        <f t="shared" si="235"/>
        <v>11/04/2019 08:00:00 AM</v>
      </c>
      <c r="F7379" s="23" t="str">
        <f t="shared" si="236"/>
        <v>Nov</v>
      </c>
    </row>
    <row r="7380" spans="1:6" x14ac:dyDescent="0.4">
      <c r="A7380" s="19">
        <f>Électricité!N7393</f>
        <v>43773</v>
      </c>
      <c r="B7380" s="18">
        <f>Électricité!O7393</f>
        <v>0.375</v>
      </c>
      <c r="C7380" s="17">
        <f>Électricité!P7393</f>
        <v>0</v>
      </c>
      <c r="D7380" s="17">
        <f>Électricité!S7393</f>
        <v>0</v>
      </c>
      <c r="E7380" s="24" t="str">
        <f t="shared" si="235"/>
        <v>11/04/2019 09:00:00 AM</v>
      </c>
      <c r="F7380" s="23" t="str">
        <f t="shared" si="236"/>
        <v>Nov</v>
      </c>
    </row>
    <row r="7381" spans="1:6" x14ac:dyDescent="0.4">
      <c r="A7381" s="19">
        <f>Électricité!N7394</f>
        <v>43773</v>
      </c>
      <c r="B7381" s="18">
        <f>Électricité!O7394</f>
        <v>0.41666666666666669</v>
      </c>
      <c r="C7381" s="17">
        <f>Électricité!P7394</f>
        <v>0</v>
      </c>
      <c r="D7381" s="17">
        <f>Électricité!S7394</f>
        <v>0</v>
      </c>
      <c r="E7381" s="24" t="str">
        <f t="shared" si="235"/>
        <v>11/04/2019 10:00:00 AM</v>
      </c>
      <c r="F7381" s="23" t="str">
        <f t="shared" si="236"/>
        <v>Nov</v>
      </c>
    </row>
    <row r="7382" spans="1:6" x14ac:dyDescent="0.4">
      <c r="A7382" s="19">
        <f>Électricité!N7395</f>
        <v>43773</v>
      </c>
      <c r="B7382" s="18">
        <f>Électricité!O7395</f>
        <v>0.45833333333333337</v>
      </c>
      <c r="C7382" s="17">
        <f>Électricité!P7395</f>
        <v>0</v>
      </c>
      <c r="D7382" s="17">
        <f>Électricité!S7395</f>
        <v>0</v>
      </c>
      <c r="E7382" s="24" t="str">
        <f t="shared" si="235"/>
        <v>11/04/2019 11:00:00 AM</v>
      </c>
      <c r="F7382" s="23" t="str">
        <f t="shared" si="236"/>
        <v>Nov</v>
      </c>
    </row>
    <row r="7383" spans="1:6" x14ac:dyDescent="0.4">
      <c r="A7383" s="19">
        <f>Électricité!N7396</f>
        <v>43773</v>
      </c>
      <c r="B7383" s="18">
        <f>Électricité!O7396</f>
        <v>0.50000000000000011</v>
      </c>
      <c r="C7383" s="17">
        <f>Électricité!P7396</f>
        <v>0</v>
      </c>
      <c r="D7383" s="17">
        <f>Électricité!S7396</f>
        <v>0</v>
      </c>
      <c r="E7383" s="24" t="str">
        <f t="shared" si="235"/>
        <v>11/04/2019 12:00:00 PM</v>
      </c>
      <c r="F7383" s="23" t="str">
        <f t="shared" si="236"/>
        <v>Nov</v>
      </c>
    </row>
    <row r="7384" spans="1:6" x14ac:dyDescent="0.4">
      <c r="A7384" s="19">
        <f>Électricité!N7397</f>
        <v>43773</v>
      </c>
      <c r="B7384" s="18">
        <f>Électricité!O7397</f>
        <v>0.54166666666666674</v>
      </c>
      <c r="C7384" s="17">
        <f>Électricité!P7397</f>
        <v>0</v>
      </c>
      <c r="D7384" s="17">
        <f>Électricité!S7397</f>
        <v>0</v>
      </c>
      <c r="E7384" s="24" t="str">
        <f t="shared" si="235"/>
        <v>11/04/2019 01:00:00 PM</v>
      </c>
      <c r="F7384" s="23" t="str">
        <f t="shared" si="236"/>
        <v>Nov</v>
      </c>
    </row>
    <row r="7385" spans="1:6" x14ac:dyDescent="0.4">
      <c r="A7385" s="19">
        <f>Électricité!N7398</f>
        <v>43773</v>
      </c>
      <c r="B7385" s="18">
        <f>Électricité!O7398</f>
        <v>0.58333333333333337</v>
      </c>
      <c r="C7385" s="17">
        <f>Électricité!P7398</f>
        <v>0</v>
      </c>
      <c r="D7385" s="17">
        <f>Électricité!S7398</f>
        <v>0</v>
      </c>
      <c r="E7385" s="24" t="str">
        <f t="shared" si="235"/>
        <v>11/04/2019 02:00:00 PM</v>
      </c>
      <c r="F7385" s="23" t="str">
        <f t="shared" si="236"/>
        <v>Nov</v>
      </c>
    </row>
    <row r="7386" spans="1:6" x14ac:dyDescent="0.4">
      <c r="A7386" s="19">
        <f>Électricité!N7399</f>
        <v>43773</v>
      </c>
      <c r="B7386" s="18">
        <f>Électricité!O7399</f>
        <v>0.62500000000000011</v>
      </c>
      <c r="C7386" s="17">
        <f>Électricité!P7399</f>
        <v>0</v>
      </c>
      <c r="D7386" s="17">
        <f>Électricité!S7399</f>
        <v>0</v>
      </c>
      <c r="E7386" s="24" t="str">
        <f t="shared" si="235"/>
        <v>11/04/2019 03:00:00 PM</v>
      </c>
      <c r="F7386" s="23" t="str">
        <f t="shared" si="236"/>
        <v>Nov</v>
      </c>
    </row>
    <row r="7387" spans="1:6" x14ac:dyDescent="0.4">
      <c r="A7387" s="19">
        <f>Électricité!N7400</f>
        <v>43773</v>
      </c>
      <c r="B7387" s="18">
        <f>Électricité!O7400</f>
        <v>0.66666666666666674</v>
      </c>
      <c r="C7387" s="17">
        <f>Électricité!P7400</f>
        <v>0</v>
      </c>
      <c r="D7387" s="17">
        <f>Électricité!S7400</f>
        <v>0</v>
      </c>
      <c r="E7387" s="24" t="str">
        <f t="shared" si="235"/>
        <v>11/04/2019 04:00:00 PM</v>
      </c>
      <c r="F7387" s="23" t="str">
        <f t="shared" si="236"/>
        <v>Nov</v>
      </c>
    </row>
    <row r="7388" spans="1:6" x14ac:dyDescent="0.4">
      <c r="A7388" s="19">
        <f>Électricité!N7401</f>
        <v>43773</v>
      </c>
      <c r="B7388" s="18">
        <f>Électricité!O7401</f>
        <v>0.70833333333333337</v>
      </c>
      <c r="C7388" s="17">
        <f>Électricité!P7401</f>
        <v>0</v>
      </c>
      <c r="D7388" s="17">
        <f>Électricité!S7401</f>
        <v>0</v>
      </c>
      <c r="E7388" s="24" t="str">
        <f t="shared" si="235"/>
        <v>11/04/2019 05:00:00 PM</v>
      </c>
      <c r="F7388" s="23" t="str">
        <f t="shared" si="236"/>
        <v>Nov</v>
      </c>
    </row>
    <row r="7389" spans="1:6" x14ac:dyDescent="0.4">
      <c r="A7389" s="19">
        <f>Électricité!N7402</f>
        <v>43773</v>
      </c>
      <c r="B7389" s="18">
        <f>Électricité!O7402</f>
        <v>0.75000000000000011</v>
      </c>
      <c r="C7389" s="17">
        <f>Électricité!P7402</f>
        <v>0</v>
      </c>
      <c r="D7389" s="17">
        <f>Électricité!S7402</f>
        <v>0</v>
      </c>
      <c r="E7389" s="24" t="str">
        <f t="shared" si="235"/>
        <v>11/04/2019 06:00:00 PM</v>
      </c>
      <c r="F7389" s="23" t="str">
        <f t="shared" si="236"/>
        <v>Nov</v>
      </c>
    </row>
    <row r="7390" spans="1:6" x14ac:dyDescent="0.4">
      <c r="A7390" s="19">
        <f>Électricité!N7403</f>
        <v>43773</v>
      </c>
      <c r="B7390" s="18">
        <f>Électricité!O7403</f>
        <v>0.79166666666666674</v>
      </c>
      <c r="C7390" s="17">
        <f>Électricité!P7403</f>
        <v>0</v>
      </c>
      <c r="D7390" s="17">
        <f>Électricité!S7403</f>
        <v>0</v>
      </c>
      <c r="E7390" s="24" t="str">
        <f t="shared" si="235"/>
        <v>11/04/2019 07:00:00 PM</v>
      </c>
      <c r="F7390" s="23" t="str">
        <f t="shared" si="236"/>
        <v>Nov</v>
      </c>
    </row>
    <row r="7391" spans="1:6" x14ac:dyDescent="0.4">
      <c r="A7391" s="19">
        <f>Électricité!N7404</f>
        <v>43773</v>
      </c>
      <c r="B7391" s="18">
        <f>Électricité!O7404</f>
        <v>0.83333333333333337</v>
      </c>
      <c r="C7391" s="17">
        <f>Électricité!P7404</f>
        <v>0</v>
      </c>
      <c r="D7391" s="17">
        <f>Électricité!S7404</f>
        <v>0</v>
      </c>
      <c r="E7391" s="24" t="str">
        <f t="shared" si="235"/>
        <v>11/04/2019 08:00:00 PM</v>
      </c>
      <c r="F7391" s="23" t="str">
        <f t="shared" si="236"/>
        <v>Nov</v>
      </c>
    </row>
    <row r="7392" spans="1:6" x14ac:dyDescent="0.4">
      <c r="A7392" s="19">
        <f>Électricité!N7405</f>
        <v>43773</v>
      </c>
      <c r="B7392" s="18">
        <f>Électricité!O7405</f>
        <v>0.87500000000000011</v>
      </c>
      <c r="C7392" s="17">
        <f>Électricité!P7405</f>
        <v>0</v>
      </c>
      <c r="D7392" s="17">
        <f>Électricité!S7405</f>
        <v>0</v>
      </c>
      <c r="E7392" s="24" t="str">
        <f t="shared" si="235"/>
        <v>11/04/2019 09:00:00 PM</v>
      </c>
      <c r="F7392" s="23" t="str">
        <f t="shared" si="236"/>
        <v>Nov</v>
      </c>
    </row>
    <row r="7393" spans="1:6" x14ac:dyDescent="0.4">
      <c r="A7393" s="19">
        <f>Électricité!N7406</f>
        <v>43773</v>
      </c>
      <c r="B7393" s="18">
        <f>Électricité!O7406</f>
        <v>0.91666666666666674</v>
      </c>
      <c r="C7393" s="17">
        <f>Électricité!P7406</f>
        <v>0</v>
      </c>
      <c r="D7393" s="17">
        <f>Électricité!S7406</f>
        <v>0</v>
      </c>
      <c r="E7393" s="24" t="str">
        <f t="shared" si="235"/>
        <v>11/04/2019 10:00:00 PM</v>
      </c>
      <c r="F7393" s="23" t="str">
        <f t="shared" si="236"/>
        <v>Nov</v>
      </c>
    </row>
    <row r="7394" spans="1:6" x14ac:dyDescent="0.4">
      <c r="A7394" s="19">
        <f>Électricité!N7407</f>
        <v>43773</v>
      </c>
      <c r="B7394" s="18">
        <f>Électricité!O7407</f>
        <v>0.95833333333333337</v>
      </c>
      <c r="C7394" s="17">
        <f>Électricité!P7407</f>
        <v>0</v>
      </c>
      <c r="D7394" s="17">
        <f>Électricité!S7407</f>
        <v>0</v>
      </c>
      <c r="E7394" s="24" t="str">
        <f t="shared" si="235"/>
        <v>11/04/2019 11:00:00 PM</v>
      </c>
      <c r="F7394" s="23" t="str">
        <f t="shared" si="236"/>
        <v>Nov</v>
      </c>
    </row>
    <row r="7395" spans="1:6" x14ac:dyDescent="0.4">
      <c r="A7395" s="19">
        <f>Électricité!N7408</f>
        <v>43774</v>
      </c>
      <c r="B7395" s="18">
        <f>Électricité!O7408</f>
        <v>3.1225022567582528E-17</v>
      </c>
      <c r="C7395" s="17">
        <f>Électricité!P7408</f>
        <v>0</v>
      </c>
      <c r="D7395" s="17">
        <f>Électricité!S7408</f>
        <v>0</v>
      </c>
      <c r="E7395" s="24" t="str">
        <f t="shared" si="235"/>
        <v>11/05/2019 12:00:00 AM</v>
      </c>
      <c r="F7395" s="23" t="str">
        <f t="shared" si="236"/>
        <v>Nov</v>
      </c>
    </row>
    <row r="7396" spans="1:6" x14ac:dyDescent="0.4">
      <c r="A7396" s="19">
        <f>Électricité!N7409</f>
        <v>43774</v>
      </c>
      <c r="B7396" s="18">
        <f>Électricité!O7409</f>
        <v>4.1666666666666699E-2</v>
      </c>
      <c r="C7396" s="17">
        <f>Électricité!P7409</f>
        <v>0</v>
      </c>
      <c r="D7396" s="17">
        <f>Électricité!S7409</f>
        <v>0</v>
      </c>
      <c r="E7396" s="24" t="str">
        <f t="shared" si="235"/>
        <v>11/05/2019 01:00:00 AM</v>
      </c>
      <c r="F7396" s="23" t="str">
        <f t="shared" si="236"/>
        <v>Nov</v>
      </c>
    </row>
    <row r="7397" spans="1:6" x14ac:dyDescent="0.4">
      <c r="A7397" s="19">
        <f>Électricité!N7410</f>
        <v>43774</v>
      </c>
      <c r="B7397" s="18">
        <f>Électricité!O7410</f>
        <v>8.333333333333337E-2</v>
      </c>
      <c r="C7397" s="17">
        <f>Électricité!P7410</f>
        <v>0</v>
      </c>
      <c r="D7397" s="17">
        <f>Électricité!S7410</f>
        <v>0</v>
      </c>
      <c r="E7397" s="24" t="str">
        <f t="shared" si="235"/>
        <v>11/05/2019 02:00:00 AM</v>
      </c>
      <c r="F7397" s="23" t="str">
        <f t="shared" si="236"/>
        <v>Nov</v>
      </c>
    </row>
    <row r="7398" spans="1:6" x14ac:dyDescent="0.4">
      <c r="A7398" s="19">
        <f>Électricité!N7411</f>
        <v>43774</v>
      </c>
      <c r="B7398" s="18">
        <f>Électricité!O7411</f>
        <v>0.12500000000000006</v>
      </c>
      <c r="C7398" s="17">
        <f>Électricité!P7411</f>
        <v>0</v>
      </c>
      <c r="D7398" s="17">
        <f>Électricité!S7411</f>
        <v>0</v>
      </c>
      <c r="E7398" s="24" t="str">
        <f t="shared" si="235"/>
        <v>11/05/2019 03:00:00 AM</v>
      </c>
      <c r="F7398" s="23" t="str">
        <f t="shared" si="236"/>
        <v>Nov</v>
      </c>
    </row>
    <row r="7399" spans="1:6" x14ac:dyDescent="0.4">
      <c r="A7399" s="19">
        <f>Électricité!N7412</f>
        <v>43774</v>
      </c>
      <c r="B7399" s="18">
        <f>Électricité!O7412</f>
        <v>0.16666666666666669</v>
      </c>
      <c r="C7399" s="17">
        <f>Électricité!P7412</f>
        <v>0</v>
      </c>
      <c r="D7399" s="17">
        <f>Électricité!S7412</f>
        <v>0</v>
      </c>
      <c r="E7399" s="24" t="str">
        <f t="shared" si="235"/>
        <v>11/05/2019 04:00:00 AM</v>
      </c>
      <c r="F7399" s="23" t="str">
        <f t="shared" si="236"/>
        <v>Nov</v>
      </c>
    </row>
    <row r="7400" spans="1:6" x14ac:dyDescent="0.4">
      <c r="A7400" s="19">
        <f>Électricité!N7413</f>
        <v>43774</v>
      </c>
      <c r="B7400" s="18">
        <f>Électricité!O7413</f>
        <v>0.20833333333333337</v>
      </c>
      <c r="C7400" s="17">
        <f>Électricité!P7413</f>
        <v>0</v>
      </c>
      <c r="D7400" s="17">
        <f>Électricité!S7413</f>
        <v>0</v>
      </c>
      <c r="E7400" s="24" t="str">
        <f t="shared" si="235"/>
        <v>11/05/2019 05:00:00 AM</v>
      </c>
      <c r="F7400" s="23" t="str">
        <f t="shared" si="236"/>
        <v>Nov</v>
      </c>
    </row>
    <row r="7401" spans="1:6" x14ac:dyDescent="0.4">
      <c r="A7401" s="19">
        <f>Électricité!N7414</f>
        <v>43774</v>
      </c>
      <c r="B7401" s="18">
        <f>Électricité!O7414</f>
        <v>0.25</v>
      </c>
      <c r="C7401" s="17">
        <f>Électricité!P7414</f>
        <v>0</v>
      </c>
      <c r="D7401" s="17">
        <f>Électricité!S7414</f>
        <v>0</v>
      </c>
      <c r="E7401" s="24" t="str">
        <f t="shared" si="235"/>
        <v>11/05/2019 06:00:00 AM</v>
      </c>
      <c r="F7401" s="23" t="str">
        <f t="shared" si="236"/>
        <v>Nov</v>
      </c>
    </row>
    <row r="7402" spans="1:6" x14ac:dyDescent="0.4">
      <c r="A7402" s="19">
        <f>Électricité!N7415</f>
        <v>43774</v>
      </c>
      <c r="B7402" s="18">
        <f>Électricité!O7415</f>
        <v>0.29166666666666669</v>
      </c>
      <c r="C7402" s="17">
        <f>Électricité!P7415</f>
        <v>0</v>
      </c>
      <c r="D7402" s="17">
        <f>Électricité!S7415</f>
        <v>0</v>
      </c>
      <c r="E7402" s="24" t="str">
        <f t="shared" si="235"/>
        <v>11/05/2019 07:00:00 AM</v>
      </c>
      <c r="F7402" s="23" t="str">
        <f t="shared" si="236"/>
        <v>Nov</v>
      </c>
    </row>
    <row r="7403" spans="1:6" x14ac:dyDescent="0.4">
      <c r="A7403" s="19">
        <f>Électricité!N7416</f>
        <v>43774</v>
      </c>
      <c r="B7403" s="18">
        <f>Électricité!O7416</f>
        <v>0.33333333333333337</v>
      </c>
      <c r="C7403" s="17">
        <f>Électricité!P7416</f>
        <v>0</v>
      </c>
      <c r="D7403" s="17">
        <f>Électricité!S7416</f>
        <v>0</v>
      </c>
      <c r="E7403" s="24" t="str">
        <f t="shared" si="235"/>
        <v>11/05/2019 08:00:00 AM</v>
      </c>
      <c r="F7403" s="23" t="str">
        <f t="shared" si="236"/>
        <v>Nov</v>
      </c>
    </row>
    <row r="7404" spans="1:6" x14ac:dyDescent="0.4">
      <c r="A7404" s="19">
        <f>Électricité!N7417</f>
        <v>43774</v>
      </c>
      <c r="B7404" s="18">
        <f>Électricité!O7417</f>
        <v>0.375</v>
      </c>
      <c r="C7404" s="17">
        <f>Électricité!P7417</f>
        <v>0</v>
      </c>
      <c r="D7404" s="17">
        <f>Électricité!S7417</f>
        <v>0</v>
      </c>
      <c r="E7404" s="24" t="str">
        <f t="shared" ref="E7404:E7467" si="237">CONCATENATE(TEXT(A7404,"mm/dd/yyyy")," ",TEXT(B7404,"hh:mm:ss AM/PM"))</f>
        <v>11/05/2019 09:00:00 AM</v>
      </c>
      <c r="F7404" s="23" t="str">
        <f t="shared" si="236"/>
        <v>Nov</v>
      </c>
    </row>
    <row r="7405" spans="1:6" x14ac:dyDescent="0.4">
      <c r="A7405" s="19">
        <f>Électricité!N7418</f>
        <v>43774</v>
      </c>
      <c r="B7405" s="18">
        <f>Électricité!O7418</f>
        <v>0.41666666666666669</v>
      </c>
      <c r="C7405" s="17">
        <f>Électricité!P7418</f>
        <v>0</v>
      </c>
      <c r="D7405" s="17">
        <f>Électricité!S7418</f>
        <v>0</v>
      </c>
      <c r="E7405" s="24" t="str">
        <f t="shared" si="237"/>
        <v>11/05/2019 10:00:00 AM</v>
      </c>
      <c r="F7405" s="23" t="str">
        <f t="shared" si="236"/>
        <v>Nov</v>
      </c>
    </row>
    <row r="7406" spans="1:6" x14ac:dyDescent="0.4">
      <c r="A7406" s="19">
        <f>Électricité!N7419</f>
        <v>43774</v>
      </c>
      <c r="B7406" s="18">
        <f>Électricité!O7419</f>
        <v>0.45833333333333337</v>
      </c>
      <c r="C7406" s="17">
        <f>Électricité!P7419</f>
        <v>0</v>
      </c>
      <c r="D7406" s="17">
        <f>Électricité!S7419</f>
        <v>0</v>
      </c>
      <c r="E7406" s="24" t="str">
        <f t="shared" si="237"/>
        <v>11/05/2019 11:00:00 AM</v>
      </c>
      <c r="F7406" s="23" t="str">
        <f t="shared" si="236"/>
        <v>Nov</v>
      </c>
    </row>
    <row r="7407" spans="1:6" x14ac:dyDescent="0.4">
      <c r="A7407" s="19">
        <f>Électricité!N7420</f>
        <v>43774</v>
      </c>
      <c r="B7407" s="18">
        <f>Électricité!O7420</f>
        <v>0.50000000000000011</v>
      </c>
      <c r="C7407" s="17">
        <f>Électricité!P7420</f>
        <v>0</v>
      </c>
      <c r="D7407" s="17">
        <f>Électricité!S7420</f>
        <v>0</v>
      </c>
      <c r="E7407" s="24" t="str">
        <f t="shared" si="237"/>
        <v>11/05/2019 12:00:00 PM</v>
      </c>
      <c r="F7407" s="23" t="str">
        <f t="shared" si="236"/>
        <v>Nov</v>
      </c>
    </row>
    <row r="7408" spans="1:6" x14ac:dyDescent="0.4">
      <c r="A7408" s="19">
        <f>Électricité!N7421</f>
        <v>43774</v>
      </c>
      <c r="B7408" s="18">
        <f>Électricité!O7421</f>
        <v>0.54166666666666674</v>
      </c>
      <c r="C7408" s="17">
        <f>Électricité!P7421</f>
        <v>0</v>
      </c>
      <c r="D7408" s="17">
        <f>Électricité!S7421</f>
        <v>0</v>
      </c>
      <c r="E7408" s="24" t="str">
        <f t="shared" si="237"/>
        <v>11/05/2019 01:00:00 PM</v>
      </c>
      <c r="F7408" s="23" t="str">
        <f t="shared" si="236"/>
        <v>Nov</v>
      </c>
    </row>
    <row r="7409" spans="1:6" x14ac:dyDescent="0.4">
      <c r="A7409" s="19">
        <f>Électricité!N7422</f>
        <v>43774</v>
      </c>
      <c r="B7409" s="18">
        <f>Électricité!O7422</f>
        <v>0.58333333333333337</v>
      </c>
      <c r="C7409" s="17">
        <f>Électricité!P7422</f>
        <v>0</v>
      </c>
      <c r="D7409" s="17">
        <f>Électricité!S7422</f>
        <v>0</v>
      </c>
      <c r="E7409" s="24" t="str">
        <f t="shared" si="237"/>
        <v>11/05/2019 02:00:00 PM</v>
      </c>
      <c r="F7409" s="23" t="str">
        <f t="shared" si="236"/>
        <v>Nov</v>
      </c>
    </row>
    <row r="7410" spans="1:6" x14ac:dyDescent="0.4">
      <c r="A7410" s="19">
        <f>Électricité!N7423</f>
        <v>43774</v>
      </c>
      <c r="B7410" s="18">
        <f>Électricité!O7423</f>
        <v>0.62500000000000011</v>
      </c>
      <c r="C7410" s="17">
        <f>Électricité!P7423</f>
        <v>0</v>
      </c>
      <c r="D7410" s="17">
        <f>Électricité!S7423</f>
        <v>0</v>
      </c>
      <c r="E7410" s="24" t="str">
        <f t="shared" si="237"/>
        <v>11/05/2019 03:00:00 PM</v>
      </c>
      <c r="F7410" s="23" t="str">
        <f t="shared" si="236"/>
        <v>Nov</v>
      </c>
    </row>
    <row r="7411" spans="1:6" x14ac:dyDescent="0.4">
      <c r="A7411" s="19">
        <f>Électricité!N7424</f>
        <v>43774</v>
      </c>
      <c r="B7411" s="18">
        <f>Électricité!O7424</f>
        <v>0.66666666666666674</v>
      </c>
      <c r="C7411" s="17">
        <f>Électricité!P7424</f>
        <v>0</v>
      </c>
      <c r="D7411" s="17">
        <f>Électricité!S7424</f>
        <v>0</v>
      </c>
      <c r="E7411" s="24" t="str">
        <f t="shared" si="237"/>
        <v>11/05/2019 04:00:00 PM</v>
      </c>
      <c r="F7411" s="23" t="str">
        <f t="shared" si="236"/>
        <v>Nov</v>
      </c>
    </row>
    <row r="7412" spans="1:6" x14ac:dyDescent="0.4">
      <c r="A7412" s="19">
        <f>Électricité!N7425</f>
        <v>43774</v>
      </c>
      <c r="B7412" s="18">
        <f>Électricité!O7425</f>
        <v>0.70833333333333337</v>
      </c>
      <c r="C7412" s="17">
        <f>Électricité!P7425</f>
        <v>0</v>
      </c>
      <c r="D7412" s="17">
        <f>Électricité!S7425</f>
        <v>0</v>
      </c>
      <c r="E7412" s="24" t="str">
        <f t="shared" si="237"/>
        <v>11/05/2019 05:00:00 PM</v>
      </c>
      <c r="F7412" s="23" t="str">
        <f t="shared" si="236"/>
        <v>Nov</v>
      </c>
    </row>
    <row r="7413" spans="1:6" x14ac:dyDescent="0.4">
      <c r="A7413" s="19">
        <f>Électricité!N7426</f>
        <v>43774</v>
      </c>
      <c r="B7413" s="18">
        <f>Électricité!O7426</f>
        <v>0.75000000000000011</v>
      </c>
      <c r="C7413" s="17">
        <f>Électricité!P7426</f>
        <v>0</v>
      </c>
      <c r="D7413" s="17">
        <f>Électricité!S7426</f>
        <v>0</v>
      </c>
      <c r="E7413" s="24" t="str">
        <f t="shared" si="237"/>
        <v>11/05/2019 06:00:00 PM</v>
      </c>
      <c r="F7413" s="23" t="str">
        <f t="shared" si="236"/>
        <v>Nov</v>
      </c>
    </row>
    <row r="7414" spans="1:6" x14ac:dyDescent="0.4">
      <c r="A7414" s="19">
        <f>Électricité!N7427</f>
        <v>43774</v>
      </c>
      <c r="B7414" s="18">
        <f>Électricité!O7427</f>
        <v>0.79166666666666674</v>
      </c>
      <c r="C7414" s="17">
        <f>Électricité!P7427</f>
        <v>0</v>
      </c>
      <c r="D7414" s="17">
        <f>Électricité!S7427</f>
        <v>0</v>
      </c>
      <c r="E7414" s="24" t="str">
        <f t="shared" si="237"/>
        <v>11/05/2019 07:00:00 PM</v>
      </c>
      <c r="F7414" s="23" t="str">
        <f t="shared" si="236"/>
        <v>Nov</v>
      </c>
    </row>
    <row r="7415" spans="1:6" x14ac:dyDescent="0.4">
      <c r="A7415" s="19">
        <f>Électricité!N7428</f>
        <v>43774</v>
      </c>
      <c r="B7415" s="18">
        <f>Électricité!O7428</f>
        <v>0.83333333333333337</v>
      </c>
      <c r="C7415" s="17">
        <f>Électricité!P7428</f>
        <v>0</v>
      </c>
      <c r="D7415" s="17">
        <f>Électricité!S7428</f>
        <v>0</v>
      </c>
      <c r="E7415" s="24" t="str">
        <f t="shared" si="237"/>
        <v>11/05/2019 08:00:00 PM</v>
      </c>
      <c r="F7415" s="23" t="str">
        <f t="shared" si="236"/>
        <v>Nov</v>
      </c>
    </row>
    <row r="7416" spans="1:6" x14ac:dyDescent="0.4">
      <c r="A7416" s="19">
        <f>Électricité!N7429</f>
        <v>43774</v>
      </c>
      <c r="B7416" s="18">
        <f>Électricité!O7429</f>
        <v>0.87500000000000011</v>
      </c>
      <c r="C7416" s="17">
        <f>Électricité!P7429</f>
        <v>0</v>
      </c>
      <c r="D7416" s="17">
        <f>Électricité!S7429</f>
        <v>0</v>
      </c>
      <c r="E7416" s="24" t="str">
        <f t="shared" si="237"/>
        <v>11/05/2019 09:00:00 PM</v>
      </c>
      <c r="F7416" s="23" t="str">
        <f t="shared" si="236"/>
        <v>Nov</v>
      </c>
    </row>
    <row r="7417" spans="1:6" x14ac:dyDescent="0.4">
      <c r="A7417" s="19">
        <f>Électricité!N7430</f>
        <v>43774</v>
      </c>
      <c r="B7417" s="18">
        <f>Électricité!O7430</f>
        <v>0.91666666666666674</v>
      </c>
      <c r="C7417" s="17">
        <f>Électricité!P7430</f>
        <v>0</v>
      </c>
      <c r="D7417" s="17">
        <f>Électricité!S7430</f>
        <v>0</v>
      </c>
      <c r="E7417" s="24" t="str">
        <f t="shared" si="237"/>
        <v>11/05/2019 10:00:00 PM</v>
      </c>
      <c r="F7417" s="23" t="str">
        <f t="shared" si="236"/>
        <v>Nov</v>
      </c>
    </row>
    <row r="7418" spans="1:6" x14ac:dyDescent="0.4">
      <c r="A7418" s="19">
        <f>Électricité!N7431</f>
        <v>43774</v>
      </c>
      <c r="B7418" s="18">
        <f>Électricité!O7431</f>
        <v>0.95833333333333337</v>
      </c>
      <c r="C7418" s="17">
        <f>Électricité!P7431</f>
        <v>0</v>
      </c>
      <c r="D7418" s="17">
        <f>Électricité!S7431</f>
        <v>0</v>
      </c>
      <c r="E7418" s="24" t="str">
        <f t="shared" si="237"/>
        <v>11/05/2019 11:00:00 PM</v>
      </c>
      <c r="F7418" s="23" t="str">
        <f t="shared" si="236"/>
        <v>Nov</v>
      </c>
    </row>
    <row r="7419" spans="1:6" x14ac:dyDescent="0.4">
      <c r="A7419" s="19">
        <f>Électricité!N7432</f>
        <v>43775</v>
      </c>
      <c r="B7419" s="18">
        <f>Électricité!O7432</f>
        <v>3.1225022567582528E-17</v>
      </c>
      <c r="C7419" s="17">
        <f>Électricité!P7432</f>
        <v>0</v>
      </c>
      <c r="D7419" s="17">
        <f>Électricité!S7432</f>
        <v>0</v>
      </c>
      <c r="E7419" s="24" t="str">
        <f t="shared" si="237"/>
        <v>11/06/2019 12:00:00 AM</v>
      </c>
      <c r="F7419" s="23" t="str">
        <f t="shared" si="236"/>
        <v>Nov</v>
      </c>
    </row>
    <row r="7420" spans="1:6" x14ac:dyDescent="0.4">
      <c r="A7420" s="19">
        <f>Électricité!N7433</f>
        <v>43775</v>
      </c>
      <c r="B7420" s="18">
        <f>Électricité!O7433</f>
        <v>4.1666666666666699E-2</v>
      </c>
      <c r="C7420" s="17">
        <f>Électricité!P7433</f>
        <v>0</v>
      </c>
      <c r="D7420" s="17">
        <f>Électricité!S7433</f>
        <v>0</v>
      </c>
      <c r="E7420" s="24" t="str">
        <f t="shared" si="237"/>
        <v>11/06/2019 01:00:00 AM</v>
      </c>
      <c r="F7420" s="23" t="str">
        <f t="shared" si="236"/>
        <v>Nov</v>
      </c>
    </row>
    <row r="7421" spans="1:6" x14ac:dyDescent="0.4">
      <c r="A7421" s="19">
        <f>Électricité!N7434</f>
        <v>43775</v>
      </c>
      <c r="B7421" s="18">
        <f>Électricité!O7434</f>
        <v>8.333333333333337E-2</v>
      </c>
      <c r="C7421" s="17">
        <f>Électricité!P7434</f>
        <v>0</v>
      </c>
      <c r="D7421" s="17">
        <f>Électricité!S7434</f>
        <v>0</v>
      </c>
      <c r="E7421" s="24" t="str">
        <f t="shared" si="237"/>
        <v>11/06/2019 02:00:00 AM</v>
      </c>
      <c r="F7421" s="23" t="str">
        <f t="shared" si="236"/>
        <v>Nov</v>
      </c>
    </row>
    <row r="7422" spans="1:6" x14ac:dyDescent="0.4">
      <c r="A7422" s="19">
        <f>Électricité!N7435</f>
        <v>43775</v>
      </c>
      <c r="B7422" s="18">
        <f>Électricité!O7435</f>
        <v>0.12500000000000006</v>
      </c>
      <c r="C7422" s="17">
        <f>Électricité!P7435</f>
        <v>0</v>
      </c>
      <c r="D7422" s="17">
        <f>Électricité!S7435</f>
        <v>0</v>
      </c>
      <c r="E7422" s="24" t="str">
        <f t="shared" si="237"/>
        <v>11/06/2019 03:00:00 AM</v>
      </c>
      <c r="F7422" s="23" t="str">
        <f t="shared" si="236"/>
        <v>Nov</v>
      </c>
    </row>
    <row r="7423" spans="1:6" x14ac:dyDescent="0.4">
      <c r="A7423" s="19">
        <f>Électricité!N7436</f>
        <v>43775</v>
      </c>
      <c r="B7423" s="18">
        <f>Électricité!O7436</f>
        <v>0.16666666666666669</v>
      </c>
      <c r="C7423" s="17">
        <f>Électricité!P7436</f>
        <v>0</v>
      </c>
      <c r="D7423" s="17">
        <f>Électricité!S7436</f>
        <v>0</v>
      </c>
      <c r="E7423" s="24" t="str">
        <f t="shared" si="237"/>
        <v>11/06/2019 04:00:00 AM</v>
      </c>
      <c r="F7423" s="23" t="str">
        <f t="shared" si="236"/>
        <v>Nov</v>
      </c>
    </row>
    <row r="7424" spans="1:6" x14ac:dyDescent="0.4">
      <c r="A7424" s="19">
        <f>Électricité!N7437</f>
        <v>43775</v>
      </c>
      <c r="B7424" s="18">
        <f>Électricité!O7437</f>
        <v>0.20833333333333337</v>
      </c>
      <c r="C7424" s="17">
        <f>Électricité!P7437</f>
        <v>0</v>
      </c>
      <c r="D7424" s="17">
        <f>Électricité!S7437</f>
        <v>0</v>
      </c>
      <c r="E7424" s="24" t="str">
        <f t="shared" si="237"/>
        <v>11/06/2019 05:00:00 AM</v>
      </c>
      <c r="F7424" s="23" t="str">
        <f t="shared" si="236"/>
        <v>Nov</v>
      </c>
    </row>
    <row r="7425" spans="1:6" x14ac:dyDescent="0.4">
      <c r="A7425" s="19">
        <f>Électricité!N7438</f>
        <v>43775</v>
      </c>
      <c r="B7425" s="18">
        <f>Électricité!O7438</f>
        <v>0.25</v>
      </c>
      <c r="C7425" s="17">
        <f>Électricité!P7438</f>
        <v>0</v>
      </c>
      <c r="D7425" s="17">
        <f>Électricité!S7438</f>
        <v>0</v>
      </c>
      <c r="E7425" s="24" t="str">
        <f t="shared" si="237"/>
        <v>11/06/2019 06:00:00 AM</v>
      </c>
      <c r="F7425" s="23" t="str">
        <f t="shared" si="236"/>
        <v>Nov</v>
      </c>
    </row>
    <row r="7426" spans="1:6" x14ac:dyDescent="0.4">
      <c r="A7426" s="19">
        <f>Électricité!N7439</f>
        <v>43775</v>
      </c>
      <c r="B7426" s="18">
        <f>Électricité!O7439</f>
        <v>0.29166666666666669</v>
      </c>
      <c r="C7426" s="17">
        <f>Électricité!P7439</f>
        <v>0</v>
      </c>
      <c r="D7426" s="17">
        <f>Électricité!S7439</f>
        <v>0</v>
      </c>
      <c r="E7426" s="24" t="str">
        <f t="shared" si="237"/>
        <v>11/06/2019 07:00:00 AM</v>
      </c>
      <c r="F7426" s="23" t="str">
        <f t="shared" si="236"/>
        <v>Nov</v>
      </c>
    </row>
    <row r="7427" spans="1:6" x14ac:dyDescent="0.4">
      <c r="A7427" s="19">
        <f>Électricité!N7440</f>
        <v>43775</v>
      </c>
      <c r="B7427" s="18">
        <f>Électricité!O7440</f>
        <v>0.33333333333333337</v>
      </c>
      <c r="C7427" s="17">
        <f>Électricité!P7440</f>
        <v>0</v>
      </c>
      <c r="D7427" s="17">
        <f>Électricité!S7440</f>
        <v>0</v>
      </c>
      <c r="E7427" s="24" t="str">
        <f t="shared" si="237"/>
        <v>11/06/2019 08:00:00 AM</v>
      </c>
      <c r="F7427" s="23" t="str">
        <f t="shared" ref="F7427:F7490" si="238">TEXT(A7427,"mmm")</f>
        <v>Nov</v>
      </c>
    </row>
    <row r="7428" spans="1:6" x14ac:dyDescent="0.4">
      <c r="A7428" s="19">
        <f>Électricité!N7441</f>
        <v>43775</v>
      </c>
      <c r="B7428" s="18">
        <f>Électricité!O7441</f>
        <v>0.375</v>
      </c>
      <c r="C7428" s="17">
        <f>Électricité!P7441</f>
        <v>0</v>
      </c>
      <c r="D7428" s="17">
        <f>Électricité!S7441</f>
        <v>0</v>
      </c>
      <c r="E7428" s="24" t="str">
        <f t="shared" si="237"/>
        <v>11/06/2019 09:00:00 AM</v>
      </c>
      <c r="F7428" s="23" t="str">
        <f t="shared" si="238"/>
        <v>Nov</v>
      </c>
    </row>
    <row r="7429" spans="1:6" x14ac:dyDescent="0.4">
      <c r="A7429" s="19">
        <f>Électricité!N7442</f>
        <v>43775</v>
      </c>
      <c r="B7429" s="18">
        <f>Électricité!O7442</f>
        <v>0.41666666666666669</v>
      </c>
      <c r="C7429" s="17">
        <f>Électricité!P7442</f>
        <v>0</v>
      </c>
      <c r="D7429" s="17">
        <f>Électricité!S7442</f>
        <v>0</v>
      </c>
      <c r="E7429" s="24" t="str">
        <f t="shared" si="237"/>
        <v>11/06/2019 10:00:00 AM</v>
      </c>
      <c r="F7429" s="23" t="str">
        <f t="shared" si="238"/>
        <v>Nov</v>
      </c>
    </row>
    <row r="7430" spans="1:6" x14ac:dyDescent="0.4">
      <c r="A7430" s="19">
        <f>Électricité!N7443</f>
        <v>43775</v>
      </c>
      <c r="B7430" s="18">
        <f>Électricité!O7443</f>
        <v>0.45833333333333337</v>
      </c>
      <c r="C7430" s="17">
        <f>Électricité!P7443</f>
        <v>0</v>
      </c>
      <c r="D7430" s="17">
        <f>Électricité!S7443</f>
        <v>0</v>
      </c>
      <c r="E7430" s="24" t="str">
        <f t="shared" si="237"/>
        <v>11/06/2019 11:00:00 AM</v>
      </c>
      <c r="F7430" s="23" t="str">
        <f t="shared" si="238"/>
        <v>Nov</v>
      </c>
    </row>
    <row r="7431" spans="1:6" x14ac:dyDescent="0.4">
      <c r="A7431" s="19">
        <f>Électricité!N7444</f>
        <v>43775</v>
      </c>
      <c r="B7431" s="18">
        <f>Électricité!O7444</f>
        <v>0.50000000000000011</v>
      </c>
      <c r="C7431" s="17">
        <f>Électricité!P7444</f>
        <v>0</v>
      </c>
      <c r="D7431" s="17">
        <f>Électricité!S7444</f>
        <v>0</v>
      </c>
      <c r="E7431" s="24" t="str">
        <f t="shared" si="237"/>
        <v>11/06/2019 12:00:00 PM</v>
      </c>
      <c r="F7431" s="23" t="str">
        <f t="shared" si="238"/>
        <v>Nov</v>
      </c>
    </row>
    <row r="7432" spans="1:6" x14ac:dyDescent="0.4">
      <c r="A7432" s="19">
        <f>Électricité!N7445</f>
        <v>43775</v>
      </c>
      <c r="B7432" s="18">
        <f>Électricité!O7445</f>
        <v>0.54166666666666674</v>
      </c>
      <c r="C7432" s="17">
        <f>Électricité!P7445</f>
        <v>0</v>
      </c>
      <c r="D7432" s="17">
        <f>Électricité!S7445</f>
        <v>0</v>
      </c>
      <c r="E7432" s="24" t="str">
        <f t="shared" si="237"/>
        <v>11/06/2019 01:00:00 PM</v>
      </c>
      <c r="F7432" s="23" t="str">
        <f t="shared" si="238"/>
        <v>Nov</v>
      </c>
    </row>
    <row r="7433" spans="1:6" x14ac:dyDescent="0.4">
      <c r="A7433" s="19">
        <f>Électricité!N7446</f>
        <v>43775</v>
      </c>
      <c r="B7433" s="18">
        <f>Électricité!O7446</f>
        <v>0.58333333333333337</v>
      </c>
      <c r="C7433" s="17">
        <f>Électricité!P7446</f>
        <v>0</v>
      </c>
      <c r="D7433" s="17">
        <f>Électricité!S7446</f>
        <v>0</v>
      </c>
      <c r="E7433" s="24" t="str">
        <f t="shared" si="237"/>
        <v>11/06/2019 02:00:00 PM</v>
      </c>
      <c r="F7433" s="23" t="str">
        <f t="shared" si="238"/>
        <v>Nov</v>
      </c>
    </row>
    <row r="7434" spans="1:6" x14ac:dyDescent="0.4">
      <c r="A7434" s="19">
        <f>Électricité!N7447</f>
        <v>43775</v>
      </c>
      <c r="B7434" s="18">
        <f>Électricité!O7447</f>
        <v>0.62500000000000011</v>
      </c>
      <c r="C7434" s="17">
        <f>Électricité!P7447</f>
        <v>0</v>
      </c>
      <c r="D7434" s="17">
        <f>Électricité!S7447</f>
        <v>0</v>
      </c>
      <c r="E7434" s="24" t="str">
        <f t="shared" si="237"/>
        <v>11/06/2019 03:00:00 PM</v>
      </c>
      <c r="F7434" s="23" t="str">
        <f t="shared" si="238"/>
        <v>Nov</v>
      </c>
    </row>
    <row r="7435" spans="1:6" x14ac:dyDescent="0.4">
      <c r="A7435" s="19">
        <f>Électricité!N7448</f>
        <v>43775</v>
      </c>
      <c r="B7435" s="18">
        <f>Électricité!O7448</f>
        <v>0.66666666666666674</v>
      </c>
      <c r="C7435" s="17">
        <f>Électricité!P7448</f>
        <v>0</v>
      </c>
      <c r="D7435" s="17">
        <f>Électricité!S7448</f>
        <v>0</v>
      </c>
      <c r="E7435" s="24" t="str">
        <f t="shared" si="237"/>
        <v>11/06/2019 04:00:00 PM</v>
      </c>
      <c r="F7435" s="23" t="str">
        <f t="shared" si="238"/>
        <v>Nov</v>
      </c>
    </row>
    <row r="7436" spans="1:6" x14ac:dyDescent="0.4">
      <c r="A7436" s="19">
        <f>Électricité!N7449</f>
        <v>43775</v>
      </c>
      <c r="B7436" s="18">
        <f>Électricité!O7449</f>
        <v>0.70833333333333337</v>
      </c>
      <c r="C7436" s="17">
        <f>Électricité!P7449</f>
        <v>0</v>
      </c>
      <c r="D7436" s="17">
        <f>Électricité!S7449</f>
        <v>0</v>
      </c>
      <c r="E7436" s="24" t="str">
        <f t="shared" si="237"/>
        <v>11/06/2019 05:00:00 PM</v>
      </c>
      <c r="F7436" s="23" t="str">
        <f t="shared" si="238"/>
        <v>Nov</v>
      </c>
    </row>
    <row r="7437" spans="1:6" x14ac:dyDescent="0.4">
      <c r="A7437" s="19">
        <f>Électricité!N7450</f>
        <v>43775</v>
      </c>
      <c r="B7437" s="18">
        <f>Électricité!O7450</f>
        <v>0.75000000000000011</v>
      </c>
      <c r="C7437" s="17">
        <f>Électricité!P7450</f>
        <v>0</v>
      </c>
      <c r="D7437" s="17">
        <f>Électricité!S7450</f>
        <v>0</v>
      </c>
      <c r="E7437" s="24" t="str">
        <f t="shared" si="237"/>
        <v>11/06/2019 06:00:00 PM</v>
      </c>
      <c r="F7437" s="23" t="str">
        <f t="shared" si="238"/>
        <v>Nov</v>
      </c>
    </row>
    <row r="7438" spans="1:6" x14ac:dyDescent="0.4">
      <c r="A7438" s="19">
        <f>Électricité!N7451</f>
        <v>43775</v>
      </c>
      <c r="B7438" s="18">
        <f>Électricité!O7451</f>
        <v>0.79166666666666674</v>
      </c>
      <c r="C7438" s="17">
        <f>Électricité!P7451</f>
        <v>0</v>
      </c>
      <c r="D7438" s="17">
        <f>Électricité!S7451</f>
        <v>0</v>
      </c>
      <c r="E7438" s="24" t="str">
        <f t="shared" si="237"/>
        <v>11/06/2019 07:00:00 PM</v>
      </c>
      <c r="F7438" s="23" t="str">
        <f t="shared" si="238"/>
        <v>Nov</v>
      </c>
    </row>
    <row r="7439" spans="1:6" x14ac:dyDescent="0.4">
      <c r="A7439" s="19">
        <f>Électricité!N7452</f>
        <v>43775</v>
      </c>
      <c r="B7439" s="18">
        <f>Électricité!O7452</f>
        <v>0.83333333333333337</v>
      </c>
      <c r="C7439" s="17">
        <f>Électricité!P7452</f>
        <v>0</v>
      </c>
      <c r="D7439" s="17">
        <f>Électricité!S7452</f>
        <v>0</v>
      </c>
      <c r="E7439" s="24" t="str">
        <f t="shared" si="237"/>
        <v>11/06/2019 08:00:00 PM</v>
      </c>
      <c r="F7439" s="23" t="str">
        <f t="shared" si="238"/>
        <v>Nov</v>
      </c>
    </row>
    <row r="7440" spans="1:6" x14ac:dyDescent="0.4">
      <c r="A7440" s="19">
        <f>Électricité!N7453</f>
        <v>43775</v>
      </c>
      <c r="B7440" s="18">
        <f>Électricité!O7453</f>
        <v>0.87500000000000011</v>
      </c>
      <c r="C7440" s="17">
        <f>Électricité!P7453</f>
        <v>0</v>
      </c>
      <c r="D7440" s="17">
        <f>Électricité!S7453</f>
        <v>0</v>
      </c>
      <c r="E7440" s="24" t="str">
        <f t="shared" si="237"/>
        <v>11/06/2019 09:00:00 PM</v>
      </c>
      <c r="F7440" s="23" t="str">
        <f t="shared" si="238"/>
        <v>Nov</v>
      </c>
    </row>
    <row r="7441" spans="1:6" x14ac:dyDescent="0.4">
      <c r="A7441" s="19">
        <f>Électricité!N7454</f>
        <v>43775</v>
      </c>
      <c r="B7441" s="18">
        <f>Électricité!O7454</f>
        <v>0.91666666666666674</v>
      </c>
      <c r="C7441" s="17">
        <f>Électricité!P7454</f>
        <v>0</v>
      </c>
      <c r="D7441" s="17">
        <f>Électricité!S7454</f>
        <v>0</v>
      </c>
      <c r="E7441" s="24" t="str">
        <f t="shared" si="237"/>
        <v>11/06/2019 10:00:00 PM</v>
      </c>
      <c r="F7441" s="23" t="str">
        <f t="shared" si="238"/>
        <v>Nov</v>
      </c>
    </row>
    <row r="7442" spans="1:6" x14ac:dyDescent="0.4">
      <c r="A7442" s="19">
        <f>Électricité!N7455</f>
        <v>43775</v>
      </c>
      <c r="B7442" s="18">
        <f>Électricité!O7455</f>
        <v>0.95833333333333337</v>
      </c>
      <c r="C7442" s="17">
        <f>Électricité!P7455</f>
        <v>0</v>
      </c>
      <c r="D7442" s="17">
        <f>Électricité!S7455</f>
        <v>0</v>
      </c>
      <c r="E7442" s="24" t="str">
        <f t="shared" si="237"/>
        <v>11/06/2019 11:00:00 PM</v>
      </c>
      <c r="F7442" s="23" t="str">
        <f t="shared" si="238"/>
        <v>Nov</v>
      </c>
    </row>
    <row r="7443" spans="1:6" x14ac:dyDescent="0.4">
      <c r="A7443" s="19">
        <f>Électricité!N7456</f>
        <v>43776</v>
      </c>
      <c r="B7443" s="18">
        <f>Électricité!O7456</f>
        <v>3.1225022567582528E-17</v>
      </c>
      <c r="C7443" s="17">
        <f>Électricité!P7456</f>
        <v>0</v>
      </c>
      <c r="D7443" s="17">
        <f>Électricité!S7456</f>
        <v>0</v>
      </c>
      <c r="E7443" s="24" t="str">
        <f t="shared" si="237"/>
        <v>11/07/2019 12:00:00 AM</v>
      </c>
      <c r="F7443" s="23" t="str">
        <f t="shared" si="238"/>
        <v>Nov</v>
      </c>
    </row>
    <row r="7444" spans="1:6" x14ac:dyDescent="0.4">
      <c r="A7444" s="19">
        <f>Électricité!N7457</f>
        <v>43776</v>
      </c>
      <c r="B7444" s="18">
        <f>Électricité!O7457</f>
        <v>4.1666666666666699E-2</v>
      </c>
      <c r="C7444" s="17">
        <f>Électricité!P7457</f>
        <v>0</v>
      </c>
      <c r="D7444" s="17">
        <f>Électricité!S7457</f>
        <v>0</v>
      </c>
      <c r="E7444" s="24" t="str">
        <f t="shared" si="237"/>
        <v>11/07/2019 01:00:00 AM</v>
      </c>
      <c r="F7444" s="23" t="str">
        <f t="shared" si="238"/>
        <v>Nov</v>
      </c>
    </row>
    <row r="7445" spans="1:6" x14ac:dyDescent="0.4">
      <c r="A7445" s="19">
        <f>Électricité!N7458</f>
        <v>43776</v>
      </c>
      <c r="B7445" s="18">
        <f>Électricité!O7458</f>
        <v>8.333333333333337E-2</v>
      </c>
      <c r="C7445" s="17">
        <f>Électricité!P7458</f>
        <v>0</v>
      </c>
      <c r="D7445" s="17">
        <f>Électricité!S7458</f>
        <v>0</v>
      </c>
      <c r="E7445" s="24" t="str">
        <f t="shared" si="237"/>
        <v>11/07/2019 02:00:00 AM</v>
      </c>
      <c r="F7445" s="23" t="str">
        <f t="shared" si="238"/>
        <v>Nov</v>
      </c>
    </row>
    <row r="7446" spans="1:6" x14ac:dyDescent="0.4">
      <c r="A7446" s="19">
        <f>Électricité!N7459</f>
        <v>43776</v>
      </c>
      <c r="B7446" s="18">
        <f>Électricité!O7459</f>
        <v>0.12500000000000006</v>
      </c>
      <c r="C7446" s="17">
        <f>Électricité!P7459</f>
        <v>0</v>
      </c>
      <c r="D7446" s="17">
        <f>Électricité!S7459</f>
        <v>0</v>
      </c>
      <c r="E7446" s="24" t="str">
        <f t="shared" si="237"/>
        <v>11/07/2019 03:00:00 AM</v>
      </c>
      <c r="F7446" s="23" t="str">
        <f t="shared" si="238"/>
        <v>Nov</v>
      </c>
    </row>
    <row r="7447" spans="1:6" x14ac:dyDescent="0.4">
      <c r="A7447" s="19">
        <f>Électricité!N7460</f>
        <v>43776</v>
      </c>
      <c r="B7447" s="18">
        <f>Électricité!O7460</f>
        <v>0.16666666666666669</v>
      </c>
      <c r="C7447" s="17">
        <f>Électricité!P7460</f>
        <v>0</v>
      </c>
      <c r="D7447" s="17">
        <f>Électricité!S7460</f>
        <v>0</v>
      </c>
      <c r="E7447" s="24" t="str">
        <f t="shared" si="237"/>
        <v>11/07/2019 04:00:00 AM</v>
      </c>
      <c r="F7447" s="23" t="str">
        <f t="shared" si="238"/>
        <v>Nov</v>
      </c>
    </row>
    <row r="7448" spans="1:6" x14ac:dyDescent="0.4">
      <c r="A7448" s="19">
        <f>Électricité!N7461</f>
        <v>43776</v>
      </c>
      <c r="B7448" s="18">
        <f>Électricité!O7461</f>
        <v>0.20833333333333337</v>
      </c>
      <c r="C7448" s="17">
        <f>Électricité!P7461</f>
        <v>0</v>
      </c>
      <c r="D7448" s="17">
        <f>Électricité!S7461</f>
        <v>0</v>
      </c>
      <c r="E7448" s="24" t="str">
        <f t="shared" si="237"/>
        <v>11/07/2019 05:00:00 AM</v>
      </c>
      <c r="F7448" s="23" t="str">
        <f t="shared" si="238"/>
        <v>Nov</v>
      </c>
    </row>
    <row r="7449" spans="1:6" x14ac:dyDescent="0.4">
      <c r="A7449" s="19">
        <f>Électricité!N7462</f>
        <v>43776</v>
      </c>
      <c r="B7449" s="18">
        <f>Électricité!O7462</f>
        <v>0.25</v>
      </c>
      <c r="C7449" s="17">
        <f>Électricité!P7462</f>
        <v>0</v>
      </c>
      <c r="D7449" s="17">
        <f>Électricité!S7462</f>
        <v>0</v>
      </c>
      <c r="E7449" s="24" t="str">
        <f t="shared" si="237"/>
        <v>11/07/2019 06:00:00 AM</v>
      </c>
      <c r="F7449" s="23" t="str">
        <f t="shared" si="238"/>
        <v>Nov</v>
      </c>
    </row>
    <row r="7450" spans="1:6" x14ac:dyDescent="0.4">
      <c r="A7450" s="19">
        <f>Électricité!N7463</f>
        <v>43776</v>
      </c>
      <c r="B7450" s="18">
        <f>Électricité!O7463</f>
        <v>0.29166666666666669</v>
      </c>
      <c r="C7450" s="17">
        <f>Électricité!P7463</f>
        <v>0</v>
      </c>
      <c r="D7450" s="17">
        <f>Électricité!S7463</f>
        <v>0</v>
      </c>
      <c r="E7450" s="24" t="str">
        <f t="shared" si="237"/>
        <v>11/07/2019 07:00:00 AM</v>
      </c>
      <c r="F7450" s="23" t="str">
        <f t="shared" si="238"/>
        <v>Nov</v>
      </c>
    </row>
    <row r="7451" spans="1:6" x14ac:dyDescent="0.4">
      <c r="A7451" s="19">
        <f>Électricité!N7464</f>
        <v>43776</v>
      </c>
      <c r="B7451" s="18">
        <f>Électricité!O7464</f>
        <v>0.33333333333333337</v>
      </c>
      <c r="C7451" s="17">
        <f>Électricité!P7464</f>
        <v>0</v>
      </c>
      <c r="D7451" s="17">
        <f>Électricité!S7464</f>
        <v>0</v>
      </c>
      <c r="E7451" s="24" t="str">
        <f t="shared" si="237"/>
        <v>11/07/2019 08:00:00 AM</v>
      </c>
      <c r="F7451" s="23" t="str">
        <f t="shared" si="238"/>
        <v>Nov</v>
      </c>
    </row>
    <row r="7452" spans="1:6" x14ac:dyDescent="0.4">
      <c r="A7452" s="19">
        <f>Électricité!N7465</f>
        <v>43776</v>
      </c>
      <c r="B7452" s="18">
        <f>Électricité!O7465</f>
        <v>0.375</v>
      </c>
      <c r="C7452" s="17">
        <f>Électricité!P7465</f>
        <v>0</v>
      </c>
      <c r="D7452" s="17">
        <f>Électricité!S7465</f>
        <v>0</v>
      </c>
      <c r="E7452" s="24" t="str">
        <f t="shared" si="237"/>
        <v>11/07/2019 09:00:00 AM</v>
      </c>
      <c r="F7452" s="23" t="str">
        <f t="shared" si="238"/>
        <v>Nov</v>
      </c>
    </row>
    <row r="7453" spans="1:6" x14ac:dyDescent="0.4">
      <c r="A7453" s="19">
        <f>Électricité!N7466</f>
        <v>43776</v>
      </c>
      <c r="B7453" s="18">
        <f>Électricité!O7466</f>
        <v>0.41666666666666669</v>
      </c>
      <c r="C7453" s="17">
        <f>Électricité!P7466</f>
        <v>0</v>
      </c>
      <c r="D7453" s="17">
        <f>Électricité!S7466</f>
        <v>0</v>
      </c>
      <c r="E7453" s="24" t="str">
        <f t="shared" si="237"/>
        <v>11/07/2019 10:00:00 AM</v>
      </c>
      <c r="F7453" s="23" t="str">
        <f t="shared" si="238"/>
        <v>Nov</v>
      </c>
    </row>
    <row r="7454" spans="1:6" x14ac:dyDescent="0.4">
      <c r="A7454" s="19">
        <f>Électricité!N7467</f>
        <v>43776</v>
      </c>
      <c r="B7454" s="18">
        <f>Électricité!O7467</f>
        <v>0.45833333333333337</v>
      </c>
      <c r="C7454" s="17">
        <f>Électricité!P7467</f>
        <v>0</v>
      </c>
      <c r="D7454" s="17">
        <f>Électricité!S7467</f>
        <v>0</v>
      </c>
      <c r="E7454" s="24" t="str">
        <f t="shared" si="237"/>
        <v>11/07/2019 11:00:00 AM</v>
      </c>
      <c r="F7454" s="23" t="str">
        <f t="shared" si="238"/>
        <v>Nov</v>
      </c>
    </row>
    <row r="7455" spans="1:6" x14ac:dyDescent="0.4">
      <c r="A7455" s="19">
        <f>Électricité!N7468</f>
        <v>43776</v>
      </c>
      <c r="B7455" s="18">
        <f>Électricité!O7468</f>
        <v>0.50000000000000011</v>
      </c>
      <c r="C7455" s="17">
        <f>Électricité!P7468</f>
        <v>0</v>
      </c>
      <c r="D7455" s="17">
        <f>Électricité!S7468</f>
        <v>0</v>
      </c>
      <c r="E7455" s="24" t="str">
        <f t="shared" si="237"/>
        <v>11/07/2019 12:00:00 PM</v>
      </c>
      <c r="F7455" s="23" t="str">
        <f t="shared" si="238"/>
        <v>Nov</v>
      </c>
    </row>
    <row r="7456" spans="1:6" x14ac:dyDescent="0.4">
      <c r="A7456" s="19">
        <f>Électricité!N7469</f>
        <v>43776</v>
      </c>
      <c r="B7456" s="18">
        <f>Électricité!O7469</f>
        <v>0.54166666666666674</v>
      </c>
      <c r="C7456" s="17">
        <f>Électricité!P7469</f>
        <v>0</v>
      </c>
      <c r="D7456" s="17">
        <f>Électricité!S7469</f>
        <v>0</v>
      </c>
      <c r="E7456" s="24" t="str">
        <f t="shared" si="237"/>
        <v>11/07/2019 01:00:00 PM</v>
      </c>
      <c r="F7456" s="23" t="str">
        <f t="shared" si="238"/>
        <v>Nov</v>
      </c>
    </row>
    <row r="7457" spans="1:6" x14ac:dyDescent="0.4">
      <c r="A7457" s="19">
        <f>Électricité!N7470</f>
        <v>43776</v>
      </c>
      <c r="B7457" s="18">
        <f>Électricité!O7470</f>
        <v>0.58333333333333337</v>
      </c>
      <c r="C7457" s="17">
        <f>Électricité!P7470</f>
        <v>0</v>
      </c>
      <c r="D7457" s="17">
        <f>Électricité!S7470</f>
        <v>0</v>
      </c>
      <c r="E7457" s="24" t="str">
        <f t="shared" si="237"/>
        <v>11/07/2019 02:00:00 PM</v>
      </c>
      <c r="F7457" s="23" t="str">
        <f t="shared" si="238"/>
        <v>Nov</v>
      </c>
    </row>
    <row r="7458" spans="1:6" x14ac:dyDescent="0.4">
      <c r="A7458" s="19">
        <f>Électricité!N7471</f>
        <v>43776</v>
      </c>
      <c r="B7458" s="18">
        <f>Électricité!O7471</f>
        <v>0.62500000000000011</v>
      </c>
      <c r="C7458" s="17">
        <f>Électricité!P7471</f>
        <v>0</v>
      </c>
      <c r="D7458" s="17">
        <f>Électricité!S7471</f>
        <v>0</v>
      </c>
      <c r="E7458" s="24" t="str">
        <f t="shared" si="237"/>
        <v>11/07/2019 03:00:00 PM</v>
      </c>
      <c r="F7458" s="23" t="str">
        <f t="shared" si="238"/>
        <v>Nov</v>
      </c>
    </row>
    <row r="7459" spans="1:6" x14ac:dyDescent="0.4">
      <c r="A7459" s="19">
        <f>Électricité!N7472</f>
        <v>43776</v>
      </c>
      <c r="B7459" s="18">
        <f>Électricité!O7472</f>
        <v>0.66666666666666674</v>
      </c>
      <c r="C7459" s="17">
        <f>Électricité!P7472</f>
        <v>0</v>
      </c>
      <c r="D7459" s="17">
        <f>Électricité!S7472</f>
        <v>0</v>
      </c>
      <c r="E7459" s="24" t="str">
        <f t="shared" si="237"/>
        <v>11/07/2019 04:00:00 PM</v>
      </c>
      <c r="F7459" s="23" t="str">
        <f t="shared" si="238"/>
        <v>Nov</v>
      </c>
    </row>
    <row r="7460" spans="1:6" x14ac:dyDescent="0.4">
      <c r="A7460" s="19">
        <f>Électricité!N7473</f>
        <v>43776</v>
      </c>
      <c r="B7460" s="18">
        <f>Électricité!O7473</f>
        <v>0.70833333333333337</v>
      </c>
      <c r="C7460" s="17">
        <f>Électricité!P7473</f>
        <v>0</v>
      </c>
      <c r="D7460" s="17">
        <f>Électricité!S7473</f>
        <v>0</v>
      </c>
      <c r="E7460" s="24" t="str">
        <f t="shared" si="237"/>
        <v>11/07/2019 05:00:00 PM</v>
      </c>
      <c r="F7460" s="23" t="str">
        <f t="shared" si="238"/>
        <v>Nov</v>
      </c>
    </row>
    <row r="7461" spans="1:6" x14ac:dyDescent="0.4">
      <c r="A7461" s="19">
        <f>Électricité!N7474</f>
        <v>43776</v>
      </c>
      <c r="B7461" s="18">
        <f>Électricité!O7474</f>
        <v>0.75000000000000011</v>
      </c>
      <c r="C7461" s="17">
        <f>Électricité!P7474</f>
        <v>0</v>
      </c>
      <c r="D7461" s="17">
        <f>Électricité!S7474</f>
        <v>0</v>
      </c>
      <c r="E7461" s="24" t="str">
        <f t="shared" si="237"/>
        <v>11/07/2019 06:00:00 PM</v>
      </c>
      <c r="F7461" s="23" t="str">
        <f t="shared" si="238"/>
        <v>Nov</v>
      </c>
    </row>
    <row r="7462" spans="1:6" x14ac:dyDescent="0.4">
      <c r="A7462" s="19">
        <f>Électricité!N7475</f>
        <v>43776</v>
      </c>
      <c r="B7462" s="18">
        <f>Électricité!O7475</f>
        <v>0.79166666666666674</v>
      </c>
      <c r="C7462" s="17">
        <f>Électricité!P7475</f>
        <v>0</v>
      </c>
      <c r="D7462" s="17">
        <f>Électricité!S7475</f>
        <v>0</v>
      </c>
      <c r="E7462" s="24" t="str">
        <f t="shared" si="237"/>
        <v>11/07/2019 07:00:00 PM</v>
      </c>
      <c r="F7462" s="23" t="str">
        <f t="shared" si="238"/>
        <v>Nov</v>
      </c>
    </row>
    <row r="7463" spans="1:6" x14ac:dyDescent="0.4">
      <c r="A7463" s="19">
        <f>Électricité!N7476</f>
        <v>43776</v>
      </c>
      <c r="B7463" s="18">
        <f>Électricité!O7476</f>
        <v>0.83333333333333337</v>
      </c>
      <c r="C7463" s="17">
        <f>Électricité!P7476</f>
        <v>0</v>
      </c>
      <c r="D7463" s="17">
        <f>Électricité!S7476</f>
        <v>0</v>
      </c>
      <c r="E7463" s="24" t="str">
        <f t="shared" si="237"/>
        <v>11/07/2019 08:00:00 PM</v>
      </c>
      <c r="F7463" s="23" t="str">
        <f t="shared" si="238"/>
        <v>Nov</v>
      </c>
    </row>
    <row r="7464" spans="1:6" x14ac:dyDescent="0.4">
      <c r="A7464" s="19">
        <f>Électricité!N7477</f>
        <v>43776</v>
      </c>
      <c r="B7464" s="18">
        <f>Électricité!O7477</f>
        <v>0.87500000000000011</v>
      </c>
      <c r="C7464" s="17">
        <f>Électricité!P7477</f>
        <v>0</v>
      </c>
      <c r="D7464" s="17">
        <f>Électricité!S7477</f>
        <v>0</v>
      </c>
      <c r="E7464" s="24" t="str">
        <f t="shared" si="237"/>
        <v>11/07/2019 09:00:00 PM</v>
      </c>
      <c r="F7464" s="23" t="str">
        <f t="shared" si="238"/>
        <v>Nov</v>
      </c>
    </row>
    <row r="7465" spans="1:6" x14ac:dyDescent="0.4">
      <c r="A7465" s="19">
        <f>Électricité!N7478</f>
        <v>43776</v>
      </c>
      <c r="B7465" s="18">
        <f>Électricité!O7478</f>
        <v>0.91666666666666674</v>
      </c>
      <c r="C7465" s="17">
        <f>Électricité!P7478</f>
        <v>0</v>
      </c>
      <c r="D7465" s="17">
        <f>Électricité!S7478</f>
        <v>0</v>
      </c>
      <c r="E7465" s="24" t="str">
        <f t="shared" si="237"/>
        <v>11/07/2019 10:00:00 PM</v>
      </c>
      <c r="F7465" s="23" t="str">
        <f t="shared" si="238"/>
        <v>Nov</v>
      </c>
    </row>
    <row r="7466" spans="1:6" x14ac:dyDescent="0.4">
      <c r="A7466" s="19">
        <f>Électricité!N7479</f>
        <v>43776</v>
      </c>
      <c r="B7466" s="18">
        <f>Électricité!O7479</f>
        <v>0.95833333333333337</v>
      </c>
      <c r="C7466" s="17">
        <f>Électricité!P7479</f>
        <v>0</v>
      </c>
      <c r="D7466" s="17">
        <f>Électricité!S7479</f>
        <v>0</v>
      </c>
      <c r="E7466" s="24" t="str">
        <f t="shared" si="237"/>
        <v>11/07/2019 11:00:00 PM</v>
      </c>
      <c r="F7466" s="23" t="str">
        <f t="shared" si="238"/>
        <v>Nov</v>
      </c>
    </row>
    <row r="7467" spans="1:6" x14ac:dyDescent="0.4">
      <c r="A7467" s="19">
        <f>Électricité!N7480</f>
        <v>43777</v>
      </c>
      <c r="B7467" s="18">
        <f>Électricité!O7480</f>
        <v>3.1225022567582528E-17</v>
      </c>
      <c r="C7467" s="17">
        <f>Électricité!P7480</f>
        <v>0</v>
      </c>
      <c r="D7467" s="17">
        <f>Électricité!S7480</f>
        <v>0</v>
      </c>
      <c r="E7467" s="24" t="str">
        <f t="shared" si="237"/>
        <v>11/08/2019 12:00:00 AM</v>
      </c>
      <c r="F7467" s="23" t="str">
        <f t="shared" si="238"/>
        <v>Nov</v>
      </c>
    </row>
    <row r="7468" spans="1:6" x14ac:dyDescent="0.4">
      <c r="A7468" s="19">
        <f>Électricité!N7481</f>
        <v>43777</v>
      </c>
      <c r="B7468" s="18">
        <f>Électricité!O7481</f>
        <v>4.1666666666666699E-2</v>
      </c>
      <c r="C7468" s="17">
        <f>Électricité!P7481</f>
        <v>0</v>
      </c>
      <c r="D7468" s="17">
        <f>Électricité!S7481</f>
        <v>0</v>
      </c>
      <c r="E7468" s="24" t="str">
        <f t="shared" ref="E7468:E7531" si="239">CONCATENATE(TEXT(A7468,"mm/dd/yyyy")," ",TEXT(B7468,"hh:mm:ss AM/PM"))</f>
        <v>11/08/2019 01:00:00 AM</v>
      </c>
      <c r="F7468" s="23" t="str">
        <f t="shared" si="238"/>
        <v>Nov</v>
      </c>
    </row>
    <row r="7469" spans="1:6" x14ac:dyDescent="0.4">
      <c r="A7469" s="19">
        <f>Électricité!N7482</f>
        <v>43777</v>
      </c>
      <c r="B7469" s="18">
        <f>Électricité!O7482</f>
        <v>8.333333333333337E-2</v>
      </c>
      <c r="C7469" s="17">
        <f>Électricité!P7482</f>
        <v>0</v>
      </c>
      <c r="D7469" s="17">
        <f>Électricité!S7482</f>
        <v>0</v>
      </c>
      <c r="E7469" s="24" t="str">
        <f t="shared" si="239"/>
        <v>11/08/2019 02:00:00 AM</v>
      </c>
      <c r="F7469" s="23" t="str">
        <f t="shared" si="238"/>
        <v>Nov</v>
      </c>
    </row>
    <row r="7470" spans="1:6" x14ac:dyDescent="0.4">
      <c r="A7470" s="19">
        <f>Électricité!N7483</f>
        <v>43777</v>
      </c>
      <c r="B7470" s="18">
        <f>Électricité!O7483</f>
        <v>0.12500000000000006</v>
      </c>
      <c r="C7470" s="17">
        <f>Électricité!P7483</f>
        <v>0</v>
      </c>
      <c r="D7470" s="17">
        <f>Électricité!S7483</f>
        <v>0</v>
      </c>
      <c r="E7470" s="24" t="str">
        <f t="shared" si="239"/>
        <v>11/08/2019 03:00:00 AM</v>
      </c>
      <c r="F7470" s="23" t="str">
        <f t="shared" si="238"/>
        <v>Nov</v>
      </c>
    </row>
    <row r="7471" spans="1:6" x14ac:dyDescent="0.4">
      <c r="A7471" s="19">
        <f>Électricité!N7484</f>
        <v>43777</v>
      </c>
      <c r="B7471" s="18">
        <f>Électricité!O7484</f>
        <v>0.16666666666666669</v>
      </c>
      <c r="C7471" s="17">
        <f>Électricité!P7484</f>
        <v>0</v>
      </c>
      <c r="D7471" s="17">
        <f>Électricité!S7484</f>
        <v>0</v>
      </c>
      <c r="E7471" s="24" t="str">
        <f t="shared" si="239"/>
        <v>11/08/2019 04:00:00 AM</v>
      </c>
      <c r="F7471" s="23" t="str">
        <f t="shared" si="238"/>
        <v>Nov</v>
      </c>
    </row>
    <row r="7472" spans="1:6" x14ac:dyDescent="0.4">
      <c r="A7472" s="19">
        <f>Électricité!N7485</f>
        <v>43777</v>
      </c>
      <c r="B7472" s="18">
        <f>Électricité!O7485</f>
        <v>0.20833333333333337</v>
      </c>
      <c r="C7472" s="17">
        <f>Électricité!P7485</f>
        <v>0</v>
      </c>
      <c r="D7472" s="17">
        <f>Électricité!S7485</f>
        <v>0</v>
      </c>
      <c r="E7472" s="24" t="str">
        <f t="shared" si="239"/>
        <v>11/08/2019 05:00:00 AM</v>
      </c>
      <c r="F7472" s="23" t="str">
        <f t="shared" si="238"/>
        <v>Nov</v>
      </c>
    </row>
    <row r="7473" spans="1:6" x14ac:dyDescent="0.4">
      <c r="A7473" s="19">
        <f>Électricité!N7486</f>
        <v>43777</v>
      </c>
      <c r="B7473" s="18">
        <f>Électricité!O7486</f>
        <v>0.25</v>
      </c>
      <c r="C7473" s="17">
        <f>Électricité!P7486</f>
        <v>0</v>
      </c>
      <c r="D7473" s="17">
        <f>Électricité!S7486</f>
        <v>0</v>
      </c>
      <c r="E7473" s="24" t="str">
        <f t="shared" si="239"/>
        <v>11/08/2019 06:00:00 AM</v>
      </c>
      <c r="F7473" s="23" t="str">
        <f t="shared" si="238"/>
        <v>Nov</v>
      </c>
    </row>
    <row r="7474" spans="1:6" x14ac:dyDescent="0.4">
      <c r="A7474" s="19">
        <f>Électricité!N7487</f>
        <v>43777</v>
      </c>
      <c r="B7474" s="18">
        <f>Électricité!O7487</f>
        <v>0.29166666666666669</v>
      </c>
      <c r="C7474" s="17">
        <f>Électricité!P7487</f>
        <v>0</v>
      </c>
      <c r="D7474" s="17">
        <f>Électricité!S7487</f>
        <v>0</v>
      </c>
      <c r="E7474" s="24" t="str">
        <f t="shared" si="239"/>
        <v>11/08/2019 07:00:00 AM</v>
      </c>
      <c r="F7474" s="23" t="str">
        <f t="shared" si="238"/>
        <v>Nov</v>
      </c>
    </row>
    <row r="7475" spans="1:6" x14ac:dyDescent="0.4">
      <c r="A7475" s="19">
        <f>Électricité!N7488</f>
        <v>43777</v>
      </c>
      <c r="B7475" s="18">
        <f>Électricité!O7488</f>
        <v>0.33333333333333337</v>
      </c>
      <c r="C7475" s="17">
        <f>Électricité!P7488</f>
        <v>0</v>
      </c>
      <c r="D7475" s="17">
        <f>Électricité!S7488</f>
        <v>0</v>
      </c>
      <c r="E7475" s="24" t="str">
        <f t="shared" si="239"/>
        <v>11/08/2019 08:00:00 AM</v>
      </c>
      <c r="F7475" s="23" t="str">
        <f t="shared" si="238"/>
        <v>Nov</v>
      </c>
    </row>
    <row r="7476" spans="1:6" x14ac:dyDescent="0.4">
      <c r="A7476" s="19">
        <f>Électricité!N7489</f>
        <v>43777</v>
      </c>
      <c r="B7476" s="18">
        <f>Électricité!O7489</f>
        <v>0.375</v>
      </c>
      <c r="C7476" s="17">
        <f>Électricité!P7489</f>
        <v>0</v>
      </c>
      <c r="D7476" s="17">
        <f>Électricité!S7489</f>
        <v>0</v>
      </c>
      <c r="E7476" s="24" t="str">
        <f t="shared" si="239"/>
        <v>11/08/2019 09:00:00 AM</v>
      </c>
      <c r="F7476" s="23" t="str">
        <f t="shared" si="238"/>
        <v>Nov</v>
      </c>
    </row>
    <row r="7477" spans="1:6" x14ac:dyDescent="0.4">
      <c r="A7477" s="19">
        <f>Électricité!N7490</f>
        <v>43777</v>
      </c>
      <c r="B7477" s="18">
        <f>Électricité!O7490</f>
        <v>0.41666666666666669</v>
      </c>
      <c r="C7477" s="17">
        <f>Électricité!P7490</f>
        <v>0</v>
      </c>
      <c r="D7477" s="17">
        <f>Électricité!S7490</f>
        <v>0</v>
      </c>
      <c r="E7477" s="24" t="str">
        <f t="shared" si="239"/>
        <v>11/08/2019 10:00:00 AM</v>
      </c>
      <c r="F7477" s="23" t="str">
        <f t="shared" si="238"/>
        <v>Nov</v>
      </c>
    </row>
    <row r="7478" spans="1:6" x14ac:dyDescent="0.4">
      <c r="A7478" s="19">
        <f>Électricité!N7491</f>
        <v>43777</v>
      </c>
      <c r="B7478" s="18">
        <f>Électricité!O7491</f>
        <v>0.45833333333333337</v>
      </c>
      <c r="C7478" s="17">
        <f>Électricité!P7491</f>
        <v>0</v>
      </c>
      <c r="D7478" s="17">
        <f>Électricité!S7491</f>
        <v>0</v>
      </c>
      <c r="E7478" s="24" t="str">
        <f t="shared" si="239"/>
        <v>11/08/2019 11:00:00 AM</v>
      </c>
      <c r="F7478" s="23" t="str">
        <f t="shared" si="238"/>
        <v>Nov</v>
      </c>
    </row>
    <row r="7479" spans="1:6" x14ac:dyDescent="0.4">
      <c r="A7479" s="19">
        <f>Électricité!N7492</f>
        <v>43777</v>
      </c>
      <c r="B7479" s="18">
        <f>Électricité!O7492</f>
        <v>0.50000000000000011</v>
      </c>
      <c r="C7479" s="17">
        <f>Électricité!P7492</f>
        <v>0</v>
      </c>
      <c r="D7479" s="17">
        <f>Électricité!S7492</f>
        <v>0</v>
      </c>
      <c r="E7479" s="24" t="str">
        <f t="shared" si="239"/>
        <v>11/08/2019 12:00:00 PM</v>
      </c>
      <c r="F7479" s="23" t="str">
        <f t="shared" si="238"/>
        <v>Nov</v>
      </c>
    </row>
    <row r="7480" spans="1:6" x14ac:dyDescent="0.4">
      <c r="A7480" s="19">
        <f>Électricité!N7493</f>
        <v>43777</v>
      </c>
      <c r="B7480" s="18">
        <f>Électricité!O7493</f>
        <v>0.54166666666666674</v>
      </c>
      <c r="C7480" s="17">
        <f>Électricité!P7493</f>
        <v>0</v>
      </c>
      <c r="D7480" s="17">
        <f>Électricité!S7493</f>
        <v>0</v>
      </c>
      <c r="E7480" s="24" t="str">
        <f t="shared" si="239"/>
        <v>11/08/2019 01:00:00 PM</v>
      </c>
      <c r="F7480" s="23" t="str">
        <f t="shared" si="238"/>
        <v>Nov</v>
      </c>
    </row>
    <row r="7481" spans="1:6" x14ac:dyDescent="0.4">
      <c r="A7481" s="19">
        <f>Électricité!N7494</f>
        <v>43777</v>
      </c>
      <c r="B7481" s="18">
        <f>Électricité!O7494</f>
        <v>0.58333333333333337</v>
      </c>
      <c r="C7481" s="17">
        <f>Électricité!P7494</f>
        <v>0</v>
      </c>
      <c r="D7481" s="17">
        <f>Électricité!S7494</f>
        <v>0</v>
      </c>
      <c r="E7481" s="24" t="str">
        <f t="shared" si="239"/>
        <v>11/08/2019 02:00:00 PM</v>
      </c>
      <c r="F7481" s="23" t="str">
        <f t="shared" si="238"/>
        <v>Nov</v>
      </c>
    </row>
    <row r="7482" spans="1:6" x14ac:dyDescent="0.4">
      <c r="A7482" s="19">
        <f>Électricité!N7495</f>
        <v>43777</v>
      </c>
      <c r="B7482" s="18">
        <f>Électricité!O7495</f>
        <v>0.62500000000000011</v>
      </c>
      <c r="C7482" s="17">
        <f>Électricité!P7495</f>
        <v>0</v>
      </c>
      <c r="D7482" s="17">
        <f>Électricité!S7495</f>
        <v>0</v>
      </c>
      <c r="E7482" s="24" t="str">
        <f t="shared" si="239"/>
        <v>11/08/2019 03:00:00 PM</v>
      </c>
      <c r="F7482" s="23" t="str">
        <f t="shared" si="238"/>
        <v>Nov</v>
      </c>
    </row>
    <row r="7483" spans="1:6" x14ac:dyDescent="0.4">
      <c r="A7483" s="19">
        <f>Électricité!N7496</f>
        <v>43777</v>
      </c>
      <c r="B7483" s="18">
        <f>Électricité!O7496</f>
        <v>0.66666666666666674</v>
      </c>
      <c r="C7483" s="17">
        <f>Électricité!P7496</f>
        <v>0</v>
      </c>
      <c r="D7483" s="17">
        <f>Électricité!S7496</f>
        <v>0</v>
      </c>
      <c r="E7483" s="24" t="str">
        <f t="shared" si="239"/>
        <v>11/08/2019 04:00:00 PM</v>
      </c>
      <c r="F7483" s="23" t="str">
        <f t="shared" si="238"/>
        <v>Nov</v>
      </c>
    </row>
    <row r="7484" spans="1:6" x14ac:dyDescent="0.4">
      <c r="A7484" s="19">
        <f>Électricité!N7497</f>
        <v>43777</v>
      </c>
      <c r="B7484" s="18">
        <f>Électricité!O7497</f>
        <v>0.70833333333333337</v>
      </c>
      <c r="C7484" s="17">
        <f>Électricité!P7497</f>
        <v>0</v>
      </c>
      <c r="D7484" s="17">
        <f>Électricité!S7497</f>
        <v>0</v>
      </c>
      <c r="E7484" s="24" t="str">
        <f t="shared" si="239"/>
        <v>11/08/2019 05:00:00 PM</v>
      </c>
      <c r="F7484" s="23" t="str">
        <f t="shared" si="238"/>
        <v>Nov</v>
      </c>
    </row>
    <row r="7485" spans="1:6" x14ac:dyDescent="0.4">
      <c r="A7485" s="19">
        <f>Électricité!N7498</f>
        <v>43777</v>
      </c>
      <c r="B7485" s="18">
        <f>Électricité!O7498</f>
        <v>0.75000000000000011</v>
      </c>
      <c r="C7485" s="17">
        <f>Électricité!P7498</f>
        <v>0</v>
      </c>
      <c r="D7485" s="17">
        <f>Électricité!S7498</f>
        <v>0</v>
      </c>
      <c r="E7485" s="24" t="str">
        <f t="shared" si="239"/>
        <v>11/08/2019 06:00:00 PM</v>
      </c>
      <c r="F7485" s="23" t="str">
        <f t="shared" si="238"/>
        <v>Nov</v>
      </c>
    </row>
    <row r="7486" spans="1:6" x14ac:dyDescent="0.4">
      <c r="A7486" s="19">
        <f>Électricité!N7499</f>
        <v>43777</v>
      </c>
      <c r="B7486" s="18">
        <f>Électricité!O7499</f>
        <v>0.79166666666666674</v>
      </c>
      <c r="C7486" s="17">
        <f>Électricité!P7499</f>
        <v>0</v>
      </c>
      <c r="D7486" s="17">
        <f>Électricité!S7499</f>
        <v>0</v>
      </c>
      <c r="E7486" s="24" t="str">
        <f t="shared" si="239"/>
        <v>11/08/2019 07:00:00 PM</v>
      </c>
      <c r="F7486" s="23" t="str">
        <f t="shared" si="238"/>
        <v>Nov</v>
      </c>
    </row>
    <row r="7487" spans="1:6" x14ac:dyDescent="0.4">
      <c r="A7487" s="19">
        <f>Électricité!N7500</f>
        <v>43777</v>
      </c>
      <c r="B7487" s="18">
        <f>Électricité!O7500</f>
        <v>0.83333333333333337</v>
      </c>
      <c r="C7487" s="17">
        <f>Électricité!P7500</f>
        <v>0</v>
      </c>
      <c r="D7487" s="17">
        <f>Électricité!S7500</f>
        <v>0</v>
      </c>
      <c r="E7487" s="24" t="str">
        <f t="shared" si="239"/>
        <v>11/08/2019 08:00:00 PM</v>
      </c>
      <c r="F7487" s="23" t="str">
        <f t="shared" si="238"/>
        <v>Nov</v>
      </c>
    </row>
    <row r="7488" spans="1:6" x14ac:dyDescent="0.4">
      <c r="A7488" s="19">
        <f>Électricité!N7501</f>
        <v>43777</v>
      </c>
      <c r="B7488" s="18">
        <f>Électricité!O7501</f>
        <v>0.87500000000000011</v>
      </c>
      <c r="C7488" s="17">
        <f>Électricité!P7501</f>
        <v>0</v>
      </c>
      <c r="D7488" s="17">
        <f>Électricité!S7501</f>
        <v>0</v>
      </c>
      <c r="E7488" s="24" t="str">
        <f t="shared" si="239"/>
        <v>11/08/2019 09:00:00 PM</v>
      </c>
      <c r="F7488" s="23" t="str">
        <f t="shared" si="238"/>
        <v>Nov</v>
      </c>
    </row>
    <row r="7489" spans="1:6" x14ac:dyDescent="0.4">
      <c r="A7489" s="19">
        <f>Électricité!N7502</f>
        <v>43777</v>
      </c>
      <c r="B7489" s="18">
        <f>Électricité!O7502</f>
        <v>0.91666666666666674</v>
      </c>
      <c r="C7489" s="17">
        <f>Électricité!P7502</f>
        <v>0</v>
      </c>
      <c r="D7489" s="17">
        <f>Électricité!S7502</f>
        <v>0</v>
      </c>
      <c r="E7489" s="24" t="str">
        <f t="shared" si="239"/>
        <v>11/08/2019 10:00:00 PM</v>
      </c>
      <c r="F7489" s="23" t="str">
        <f t="shared" si="238"/>
        <v>Nov</v>
      </c>
    </row>
    <row r="7490" spans="1:6" x14ac:dyDescent="0.4">
      <c r="A7490" s="19">
        <f>Électricité!N7503</f>
        <v>43777</v>
      </c>
      <c r="B7490" s="18">
        <f>Électricité!O7503</f>
        <v>0.95833333333333337</v>
      </c>
      <c r="C7490" s="17">
        <f>Électricité!P7503</f>
        <v>0</v>
      </c>
      <c r="D7490" s="17">
        <f>Électricité!S7503</f>
        <v>0</v>
      </c>
      <c r="E7490" s="24" t="str">
        <f t="shared" si="239"/>
        <v>11/08/2019 11:00:00 PM</v>
      </c>
      <c r="F7490" s="23" t="str">
        <f t="shared" si="238"/>
        <v>Nov</v>
      </c>
    </row>
    <row r="7491" spans="1:6" x14ac:dyDescent="0.4">
      <c r="A7491" s="19">
        <f>Électricité!N7504</f>
        <v>43778</v>
      </c>
      <c r="B7491" s="18">
        <f>Électricité!O7504</f>
        <v>3.1225022567582528E-17</v>
      </c>
      <c r="C7491" s="17">
        <f>Électricité!P7504</f>
        <v>0</v>
      </c>
      <c r="D7491" s="17">
        <f>Électricité!S7504</f>
        <v>0</v>
      </c>
      <c r="E7491" s="24" t="str">
        <f t="shared" si="239"/>
        <v>11/09/2019 12:00:00 AM</v>
      </c>
      <c r="F7491" s="23" t="str">
        <f t="shared" ref="F7491:F7554" si="240">TEXT(A7491,"mmm")</f>
        <v>Nov</v>
      </c>
    </row>
    <row r="7492" spans="1:6" x14ac:dyDescent="0.4">
      <c r="A7492" s="19">
        <f>Électricité!N7505</f>
        <v>43778</v>
      </c>
      <c r="B7492" s="18">
        <f>Électricité!O7505</f>
        <v>4.1666666666666699E-2</v>
      </c>
      <c r="C7492" s="17">
        <f>Électricité!P7505</f>
        <v>0</v>
      </c>
      <c r="D7492" s="17">
        <f>Électricité!S7505</f>
        <v>0</v>
      </c>
      <c r="E7492" s="24" t="str">
        <f t="shared" si="239"/>
        <v>11/09/2019 01:00:00 AM</v>
      </c>
      <c r="F7492" s="23" t="str">
        <f t="shared" si="240"/>
        <v>Nov</v>
      </c>
    </row>
    <row r="7493" spans="1:6" x14ac:dyDescent="0.4">
      <c r="A7493" s="19">
        <f>Électricité!N7506</f>
        <v>43778</v>
      </c>
      <c r="B7493" s="18">
        <f>Électricité!O7506</f>
        <v>8.333333333333337E-2</v>
      </c>
      <c r="C7493" s="17">
        <f>Électricité!P7506</f>
        <v>0</v>
      </c>
      <c r="D7493" s="17">
        <f>Électricité!S7506</f>
        <v>0</v>
      </c>
      <c r="E7493" s="24" t="str">
        <f t="shared" si="239"/>
        <v>11/09/2019 02:00:00 AM</v>
      </c>
      <c r="F7493" s="23" t="str">
        <f t="shared" si="240"/>
        <v>Nov</v>
      </c>
    </row>
    <row r="7494" spans="1:6" x14ac:dyDescent="0.4">
      <c r="A7494" s="19">
        <f>Électricité!N7507</f>
        <v>43778</v>
      </c>
      <c r="B7494" s="18">
        <f>Électricité!O7507</f>
        <v>0.12500000000000006</v>
      </c>
      <c r="C7494" s="17">
        <f>Électricité!P7507</f>
        <v>0</v>
      </c>
      <c r="D7494" s="17">
        <f>Électricité!S7507</f>
        <v>0</v>
      </c>
      <c r="E7494" s="24" t="str">
        <f t="shared" si="239"/>
        <v>11/09/2019 03:00:00 AM</v>
      </c>
      <c r="F7494" s="23" t="str">
        <f t="shared" si="240"/>
        <v>Nov</v>
      </c>
    </row>
    <row r="7495" spans="1:6" x14ac:dyDescent="0.4">
      <c r="A7495" s="19">
        <f>Électricité!N7508</f>
        <v>43778</v>
      </c>
      <c r="B7495" s="18">
        <f>Électricité!O7508</f>
        <v>0.16666666666666669</v>
      </c>
      <c r="C7495" s="17">
        <f>Électricité!P7508</f>
        <v>0</v>
      </c>
      <c r="D7495" s="17">
        <f>Électricité!S7508</f>
        <v>0</v>
      </c>
      <c r="E7495" s="24" t="str">
        <f t="shared" si="239"/>
        <v>11/09/2019 04:00:00 AM</v>
      </c>
      <c r="F7495" s="23" t="str">
        <f t="shared" si="240"/>
        <v>Nov</v>
      </c>
    </row>
    <row r="7496" spans="1:6" x14ac:dyDescent="0.4">
      <c r="A7496" s="19">
        <f>Électricité!N7509</f>
        <v>43778</v>
      </c>
      <c r="B7496" s="18">
        <f>Électricité!O7509</f>
        <v>0.20833333333333337</v>
      </c>
      <c r="C7496" s="17">
        <f>Électricité!P7509</f>
        <v>0</v>
      </c>
      <c r="D7496" s="17">
        <f>Électricité!S7509</f>
        <v>0</v>
      </c>
      <c r="E7496" s="24" t="str">
        <f t="shared" si="239"/>
        <v>11/09/2019 05:00:00 AM</v>
      </c>
      <c r="F7496" s="23" t="str">
        <f t="shared" si="240"/>
        <v>Nov</v>
      </c>
    </row>
    <row r="7497" spans="1:6" x14ac:dyDescent="0.4">
      <c r="A7497" s="19">
        <f>Électricité!N7510</f>
        <v>43778</v>
      </c>
      <c r="B7497" s="18">
        <f>Électricité!O7510</f>
        <v>0.25</v>
      </c>
      <c r="C7497" s="17">
        <f>Électricité!P7510</f>
        <v>0</v>
      </c>
      <c r="D7497" s="17">
        <f>Électricité!S7510</f>
        <v>0</v>
      </c>
      <c r="E7497" s="24" t="str">
        <f t="shared" si="239"/>
        <v>11/09/2019 06:00:00 AM</v>
      </c>
      <c r="F7497" s="23" t="str">
        <f t="shared" si="240"/>
        <v>Nov</v>
      </c>
    </row>
    <row r="7498" spans="1:6" x14ac:dyDescent="0.4">
      <c r="A7498" s="19">
        <f>Électricité!N7511</f>
        <v>43778</v>
      </c>
      <c r="B7498" s="18">
        <f>Électricité!O7511</f>
        <v>0.29166666666666669</v>
      </c>
      <c r="C7498" s="17">
        <f>Électricité!P7511</f>
        <v>0</v>
      </c>
      <c r="D7498" s="17">
        <f>Électricité!S7511</f>
        <v>0</v>
      </c>
      <c r="E7498" s="24" t="str">
        <f t="shared" si="239"/>
        <v>11/09/2019 07:00:00 AM</v>
      </c>
      <c r="F7498" s="23" t="str">
        <f t="shared" si="240"/>
        <v>Nov</v>
      </c>
    </row>
    <row r="7499" spans="1:6" x14ac:dyDescent="0.4">
      <c r="A7499" s="19">
        <f>Électricité!N7512</f>
        <v>43778</v>
      </c>
      <c r="B7499" s="18">
        <f>Électricité!O7512</f>
        <v>0.33333333333333337</v>
      </c>
      <c r="C7499" s="17">
        <f>Électricité!P7512</f>
        <v>0</v>
      </c>
      <c r="D7499" s="17">
        <f>Électricité!S7512</f>
        <v>0</v>
      </c>
      <c r="E7499" s="24" t="str">
        <f t="shared" si="239"/>
        <v>11/09/2019 08:00:00 AM</v>
      </c>
      <c r="F7499" s="23" t="str">
        <f t="shared" si="240"/>
        <v>Nov</v>
      </c>
    </row>
    <row r="7500" spans="1:6" x14ac:dyDescent="0.4">
      <c r="A7500" s="19">
        <f>Électricité!N7513</f>
        <v>43778</v>
      </c>
      <c r="B7500" s="18">
        <f>Électricité!O7513</f>
        <v>0.375</v>
      </c>
      <c r="C7500" s="17">
        <f>Électricité!P7513</f>
        <v>0</v>
      </c>
      <c r="D7500" s="17">
        <f>Électricité!S7513</f>
        <v>0</v>
      </c>
      <c r="E7500" s="24" t="str">
        <f t="shared" si="239"/>
        <v>11/09/2019 09:00:00 AM</v>
      </c>
      <c r="F7500" s="23" t="str">
        <f t="shared" si="240"/>
        <v>Nov</v>
      </c>
    </row>
    <row r="7501" spans="1:6" x14ac:dyDescent="0.4">
      <c r="A7501" s="19">
        <f>Électricité!N7514</f>
        <v>43778</v>
      </c>
      <c r="B7501" s="18">
        <f>Électricité!O7514</f>
        <v>0.41666666666666669</v>
      </c>
      <c r="C7501" s="17">
        <f>Électricité!P7514</f>
        <v>0</v>
      </c>
      <c r="D7501" s="17">
        <f>Électricité!S7514</f>
        <v>0</v>
      </c>
      <c r="E7501" s="24" t="str">
        <f t="shared" si="239"/>
        <v>11/09/2019 10:00:00 AM</v>
      </c>
      <c r="F7501" s="23" t="str">
        <f t="shared" si="240"/>
        <v>Nov</v>
      </c>
    </row>
    <row r="7502" spans="1:6" x14ac:dyDescent="0.4">
      <c r="A7502" s="19">
        <f>Électricité!N7515</f>
        <v>43778</v>
      </c>
      <c r="B7502" s="18">
        <f>Électricité!O7515</f>
        <v>0.45833333333333337</v>
      </c>
      <c r="C7502" s="17">
        <f>Électricité!P7515</f>
        <v>0</v>
      </c>
      <c r="D7502" s="17">
        <f>Électricité!S7515</f>
        <v>0</v>
      </c>
      <c r="E7502" s="24" t="str">
        <f t="shared" si="239"/>
        <v>11/09/2019 11:00:00 AM</v>
      </c>
      <c r="F7502" s="23" t="str">
        <f t="shared" si="240"/>
        <v>Nov</v>
      </c>
    </row>
    <row r="7503" spans="1:6" x14ac:dyDescent="0.4">
      <c r="A7503" s="19">
        <f>Électricité!N7516</f>
        <v>43778</v>
      </c>
      <c r="B7503" s="18">
        <f>Électricité!O7516</f>
        <v>0.50000000000000011</v>
      </c>
      <c r="C7503" s="17">
        <f>Électricité!P7516</f>
        <v>0</v>
      </c>
      <c r="D7503" s="17">
        <f>Électricité!S7516</f>
        <v>0</v>
      </c>
      <c r="E7503" s="24" t="str">
        <f t="shared" si="239"/>
        <v>11/09/2019 12:00:00 PM</v>
      </c>
      <c r="F7503" s="23" t="str">
        <f t="shared" si="240"/>
        <v>Nov</v>
      </c>
    </row>
    <row r="7504" spans="1:6" x14ac:dyDescent="0.4">
      <c r="A7504" s="19">
        <f>Électricité!N7517</f>
        <v>43778</v>
      </c>
      <c r="B7504" s="18">
        <f>Électricité!O7517</f>
        <v>0.54166666666666674</v>
      </c>
      <c r="C7504" s="17">
        <f>Électricité!P7517</f>
        <v>0</v>
      </c>
      <c r="D7504" s="17">
        <f>Électricité!S7517</f>
        <v>0</v>
      </c>
      <c r="E7504" s="24" t="str">
        <f t="shared" si="239"/>
        <v>11/09/2019 01:00:00 PM</v>
      </c>
      <c r="F7504" s="23" t="str">
        <f t="shared" si="240"/>
        <v>Nov</v>
      </c>
    </row>
    <row r="7505" spans="1:6" x14ac:dyDescent="0.4">
      <c r="A7505" s="19">
        <f>Électricité!N7518</f>
        <v>43778</v>
      </c>
      <c r="B7505" s="18">
        <f>Électricité!O7518</f>
        <v>0.58333333333333337</v>
      </c>
      <c r="C7505" s="17">
        <f>Électricité!P7518</f>
        <v>0</v>
      </c>
      <c r="D7505" s="17">
        <f>Électricité!S7518</f>
        <v>0</v>
      </c>
      <c r="E7505" s="24" t="str">
        <f t="shared" si="239"/>
        <v>11/09/2019 02:00:00 PM</v>
      </c>
      <c r="F7505" s="23" t="str">
        <f t="shared" si="240"/>
        <v>Nov</v>
      </c>
    </row>
    <row r="7506" spans="1:6" x14ac:dyDescent="0.4">
      <c r="A7506" s="19">
        <f>Électricité!N7519</f>
        <v>43778</v>
      </c>
      <c r="B7506" s="18">
        <f>Électricité!O7519</f>
        <v>0.62500000000000011</v>
      </c>
      <c r="C7506" s="17">
        <f>Électricité!P7519</f>
        <v>0</v>
      </c>
      <c r="D7506" s="17">
        <f>Électricité!S7519</f>
        <v>0</v>
      </c>
      <c r="E7506" s="24" t="str">
        <f t="shared" si="239"/>
        <v>11/09/2019 03:00:00 PM</v>
      </c>
      <c r="F7506" s="23" t="str">
        <f t="shared" si="240"/>
        <v>Nov</v>
      </c>
    </row>
    <row r="7507" spans="1:6" x14ac:dyDescent="0.4">
      <c r="A7507" s="19">
        <f>Électricité!N7520</f>
        <v>43778</v>
      </c>
      <c r="B7507" s="18">
        <f>Électricité!O7520</f>
        <v>0.66666666666666674</v>
      </c>
      <c r="C7507" s="17">
        <f>Électricité!P7520</f>
        <v>0</v>
      </c>
      <c r="D7507" s="17">
        <f>Électricité!S7520</f>
        <v>0</v>
      </c>
      <c r="E7507" s="24" t="str">
        <f t="shared" si="239"/>
        <v>11/09/2019 04:00:00 PM</v>
      </c>
      <c r="F7507" s="23" t="str">
        <f t="shared" si="240"/>
        <v>Nov</v>
      </c>
    </row>
    <row r="7508" spans="1:6" x14ac:dyDescent="0.4">
      <c r="A7508" s="19">
        <f>Électricité!N7521</f>
        <v>43778</v>
      </c>
      <c r="B7508" s="18">
        <f>Électricité!O7521</f>
        <v>0.70833333333333337</v>
      </c>
      <c r="C7508" s="17">
        <f>Électricité!P7521</f>
        <v>0</v>
      </c>
      <c r="D7508" s="17">
        <f>Électricité!S7521</f>
        <v>0</v>
      </c>
      <c r="E7508" s="24" t="str">
        <f t="shared" si="239"/>
        <v>11/09/2019 05:00:00 PM</v>
      </c>
      <c r="F7508" s="23" t="str">
        <f t="shared" si="240"/>
        <v>Nov</v>
      </c>
    </row>
    <row r="7509" spans="1:6" x14ac:dyDescent="0.4">
      <c r="A7509" s="19">
        <f>Électricité!N7522</f>
        <v>43778</v>
      </c>
      <c r="B7509" s="18">
        <f>Électricité!O7522</f>
        <v>0.75000000000000011</v>
      </c>
      <c r="C7509" s="17">
        <f>Électricité!P7522</f>
        <v>0</v>
      </c>
      <c r="D7509" s="17">
        <f>Électricité!S7522</f>
        <v>0</v>
      </c>
      <c r="E7509" s="24" t="str">
        <f t="shared" si="239"/>
        <v>11/09/2019 06:00:00 PM</v>
      </c>
      <c r="F7509" s="23" t="str">
        <f t="shared" si="240"/>
        <v>Nov</v>
      </c>
    </row>
    <row r="7510" spans="1:6" x14ac:dyDescent="0.4">
      <c r="A7510" s="19">
        <f>Électricité!N7523</f>
        <v>43778</v>
      </c>
      <c r="B7510" s="18">
        <f>Électricité!O7523</f>
        <v>0.79166666666666674</v>
      </c>
      <c r="C7510" s="17">
        <f>Électricité!P7523</f>
        <v>0</v>
      </c>
      <c r="D7510" s="17">
        <f>Électricité!S7523</f>
        <v>0</v>
      </c>
      <c r="E7510" s="24" t="str">
        <f t="shared" si="239"/>
        <v>11/09/2019 07:00:00 PM</v>
      </c>
      <c r="F7510" s="23" t="str">
        <f t="shared" si="240"/>
        <v>Nov</v>
      </c>
    </row>
    <row r="7511" spans="1:6" x14ac:dyDescent="0.4">
      <c r="A7511" s="19">
        <f>Électricité!N7524</f>
        <v>43778</v>
      </c>
      <c r="B7511" s="18">
        <f>Électricité!O7524</f>
        <v>0.83333333333333337</v>
      </c>
      <c r="C7511" s="17">
        <f>Électricité!P7524</f>
        <v>0</v>
      </c>
      <c r="D7511" s="17">
        <f>Électricité!S7524</f>
        <v>0</v>
      </c>
      <c r="E7511" s="24" t="str">
        <f t="shared" si="239"/>
        <v>11/09/2019 08:00:00 PM</v>
      </c>
      <c r="F7511" s="23" t="str">
        <f t="shared" si="240"/>
        <v>Nov</v>
      </c>
    </row>
    <row r="7512" spans="1:6" x14ac:dyDescent="0.4">
      <c r="A7512" s="19">
        <f>Électricité!N7525</f>
        <v>43778</v>
      </c>
      <c r="B7512" s="18">
        <f>Électricité!O7525</f>
        <v>0.87500000000000011</v>
      </c>
      <c r="C7512" s="17">
        <f>Électricité!P7525</f>
        <v>0</v>
      </c>
      <c r="D7512" s="17">
        <f>Électricité!S7525</f>
        <v>0</v>
      </c>
      <c r="E7512" s="24" t="str">
        <f t="shared" si="239"/>
        <v>11/09/2019 09:00:00 PM</v>
      </c>
      <c r="F7512" s="23" t="str">
        <f t="shared" si="240"/>
        <v>Nov</v>
      </c>
    </row>
    <row r="7513" spans="1:6" x14ac:dyDescent="0.4">
      <c r="A7513" s="19">
        <f>Électricité!N7526</f>
        <v>43778</v>
      </c>
      <c r="B7513" s="18">
        <f>Électricité!O7526</f>
        <v>0.91666666666666674</v>
      </c>
      <c r="C7513" s="17">
        <f>Électricité!P7526</f>
        <v>0</v>
      </c>
      <c r="D7513" s="17">
        <f>Électricité!S7526</f>
        <v>0</v>
      </c>
      <c r="E7513" s="24" t="str">
        <f t="shared" si="239"/>
        <v>11/09/2019 10:00:00 PM</v>
      </c>
      <c r="F7513" s="23" t="str">
        <f t="shared" si="240"/>
        <v>Nov</v>
      </c>
    </row>
    <row r="7514" spans="1:6" x14ac:dyDescent="0.4">
      <c r="A7514" s="19">
        <f>Électricité!N7527</f>
        <v>43778</v>
      </c>
      <c r="B7514" s="18">
        <f>Électricité!O7527</f>
        <v>0.95833333333333337</v>
      </c>
      <c r="C7514" s="17">
        <f>Électricité!P7527</f>
        <v>0</v>
      </c>
      <c r="D7514" s="17">
        <f>Électricité!S7527</f>
        <v>0</v>
      </c>
      <c r="E7514" s="24" t="str">
        <f t="shared" si="239"/>
        <v>11/09/2019 11:00:00 PM</v>
      </c>
      <c r="F7514" s="23" t="str">
        <f t="shared" si="240"/>
        <v>Nov</v>
      </c>
    </row>
    <row r="7515" spans="1:6" x14ac:dyDescent="0.4">
      <c r="A7515" s="19">
        <f>Électricité!N7528</f>
        <v>43779</v>
      </c>
      <c r="B7515" s="18">
        <f>Électricité!O7528</f>
        <v>3.1225022567582528E-17</v>
      </c>
      <c r="C7515" s="17">
        <f>Électricité!P7528</f>
        <v>0</v>
      </c>
      <c r="D7515" s="17">
        <f>Électricité!S7528</f>
        <v>0</v>
      </c>
      <c r="E7515" s="24" t="str">
        <f t="shared" si="239"/>
        <v>11/10/2019 12:00:00 AM</v>
      </c>
      <c r="F7515" s="23" t="str">
        <f t="shared" si="240"/>
        <v>Nov</v>
      </c>
    </row>
    <row r="7516" spans="1:6" x14ac:dyDescent="0.4">
      <c r="A7516" s="19">
        <f>Électricité!N7529</f>
        <v>43779</v>
      </c>
      <c r="B7516" s="18">
        <f>Électricité!O7529</f>
        <v>4.1666666666666699E-2</v>
      </c>
      <c r="C7516" s="17">
        <f>Électricité!P7529</f>
        <v>0</v>
      </c>
      <c r="D7516" s="17">
        <f>Électricité!S7529</f>
        <v>0</v>
      </c>
      <c r="E7516" s="24" t="str">
        <f t="shared" si="239"/>
        <v>11/10/2019 01:00:00 AM</v>
      </c>
      <c r="F7516" s="23" t="str">
        <f t="shared" si="240"/>
        <v>Nov</v>
      </c>
    </row>
    <row r="7517" spans="1:6" x14ac:dyDescent="0.4">
      <c r="A7517" s="19">
        <f>Électricité!N7530</f>
        <v>43779</v>
      </c>
      <c r="B7517" s="18">
        <f>Électricité!O7530</f>
        <v>8.333333333333337E-2</v>
      </c>
      <c r="C7517" s="17">
        <f>Électricité!P7530</f>
        <v>0</v>
      </c>
      <c r="D7517" s="17">
        <f>Électricité!S7530</f>
        <v>0</v>
      </c>
      <c r="E7517" s="24" t="str">
        <f t="shared" si="239"/>
        <v>11/10/2019 02:00:00 AM</v>
      </c>
      <c r="F7517" s="23" t="str">
        <f t="shared" si="240"/>
        <v>Nov</v>
      </c>
    </row>
    <row r="7518" spans="1:6" x14ac:dyDescent="0.4">
      <c r="A7518" s="19">
        <f>Électricité!N7531</f>
        <v>43779</v>
      </c>
      <c r="B7518" s="18">
        <f>Électricité!O7531</f>
        <v>0.12500000000000006</v>
      </c>
      <c r="C7518" s="17">
        <f>Électricité!P7531</f>
        <v>0</v>
      </c>
      <c r="D7518" s="17">
        <f>Électricité!S7531</f>
        <v>0</v>
      </c>
      <c r="E7518" s="24" t="str">
        <f t="shared" si="239"/>
        <v>11/10/2019 03:00:00 AM</v>
      </c>
      <c r="F7518" s="23" t="str">
        <f t="shared" si="240"/>
        <v>Nov</v>
      </c>
    </row>
    <row r="7519" spans="1:6" x14ac:dyDescent="0.4">
      <c r="A7519" s="19">
        <f>Électricité!N7532</f>
        <v>43779</v>
      </c>
      <c r="B7519" s="18">
        <f>Électricité!O7532</f>
        <v>0.16666666666666669</v>
      </c>
      <c r="C7519" s="17">
        <f>Électricité!P7532</f>
        <v>0</v>
      </c>
      <c r="D7519" s="17">
        <f>Électricité!S7532</f>
        <v>0</v>
      </c>
      <c r="E7519" s="24" t="str">
        <f t="shared" si="239"/>
        <v>11/10/2019 04:00:00 AM</v>
      </c>
      <c r="F7519" s="23" t="str">
        <f t="shared" si="240"/>
        <v>Nov</v>
      </c>
    </row>
    <row r="7520" spans="1:6" x14ac:dyDescent="0.4">
      <c r="A7520" s="19">
        <f>Électricité!N7533</f>
        <v>43779</v>
      </c>
      <c r="B7520" s="18">
        <f>Électricité!O7533</f>
        <v>0.20833333333333337</v>
      </c>
      <c r="C7520" s="17">
        <f>Électricité!P7533</f>
        <v>0</v>
      </c>
      <c r="D7520" s="17">
        <f>Électricité!S7533</f>
        <v>0</v>
      </c>
      <c r="E7520" s="24" t="str">
        <f t="shared" si="239"/>
        <v>11/10/2019 05:00:00 AM</v>
      </c>
      <c r="F7520" s="23" t="str">
        <f t="shared" si="240"/>
        <v>Nov</v>
      </c>
    </row>
    <row r="7521" spans="1:6" x14ac:dyDescent="0.4">
      <c r="A7521" s="19">
        <f>Électricité!N7534</f>
        <v>43779</v>
      </c>
      <c r="B7521" s="18">
        <f>Électricité!O7534</f>
        <v>0.25</v>
      </c>
      <c r="C7521" s="17">
        <f>Électricité!P7534</f>
        <v>0</v>
      </c>
      <c r="D7521" s="17">
        <f>Électricité!S7534</f>
        <v>0</v>
      </c>
      <c r="E7521" s="24" t="str">
        <f t="shared" si="239"/>
        <v>11/10/2019 06:00:00 AM</v>
      </c>
      <c r="F7521" s="23" t="str">
        <f t="shared" si="240"/>
        <v>Nov</v>
      </c>
    </row>
    <row r="7522" spans="1:6" x14ac:dyDescent="0.4">
      <c r="A7522" s="19">
        <f>Électricité!N7535</f>
        <v>43779</v>
      </c>
      <c r="B7522" s="18">
        <f>Électricité!O7535</f>
        <v>0.29166666666666669</v>
      </c>
      <c r="C7522" s="17">
        <f>Électricité!P7535</f>
        <v>0</v>
      </c>
      <c r="D7522" s="17">
        <f>Électricité!S7535</f>
        <v>0</v>
      </c>
      <c r="E7522" s="24" t="str">
        <f t="shared" si="239"/>
        <v>11/10/2019 07:00:00 AM</v>
      </c>
      <c r="F7522" s="23" t="str">
        <f t="shared" si="240"/>
        <v>Nov</v>
      </c>
    </row>
    <row r="7523" spans="1:6" x14ac:dyDescent="0.4">
      <c r="A7523" s="19">
        <f>Électricité!N7536</f>
        <v>43779</v>
      </c>
      <c r="B7523" s="18">
        <f>Électricité!O7536</f>
        <v>0.33333333333333337</v>
      </c>
      <c r="C7523" s="17">
        <f>Électricité!P7536</f>
        <v>0</v>
      </c>
      <c r="D7523" s="17">
        <f>Électricité!S7536</f>
        <v>0</v>
      </c>
      <c r="E7523" s="24" t="str">
        <f t="shared" si="239"/>
        <v>11/10/2019 08:00:00 AM</v>
      </c>
      <c r="F7523" s="23" t="str">
        <f t="shared" si="240"/>
        <v>Nov</v>
      </c>
    </row>
    <row r="7524" spans="1:6" x14ac:dyDescent="0.4">
      <c r="A7524" s="19">
        <f>Électricité!N7537</f>
        <v>43779</v>
      </c>
      <c r="B7524" s="18">
        <f>Électricité!O7537</f>
        <v>0.375</v>
      </c>
      <c r="C7524" s="17">
        <f>Électricité!P7537</f>
        <v>0</v>
      </c>
      <c r="D7524" s="17">
        <f>Électricité!S7537</f>
        <v>0</v>
      </c>
      <c r="E7524" s="24" t="str">
        <f t="shared" si="239"/>
        <v>11/10/2019 09:00:00 AM</v>
      </c>
      <c r="F7524" s="23" t="str">
        <f t="shared" si="240"/>
        <v>Nov</v>
      </c>
    </row>
    <row r="7525" spans="1:6" x14ac:dyDescent="0.4">
      <c r="A7525" s="19">
        <f>Électricité!N7538</f>
        <v>43779</v>
      </c>
      <c r="B7525" s="18">
        <f>Électricité!O7538</f>
        <v>0.41666666666666669</v>
      </c>
      <c r="C7525" s="17">
        <f>Électricité!P7538</f>
        <v>0</v>
      </c>
      <c r="D7525" s="17">
        <f>Électricité!S7538</f>
        <v>0</v>
      </c>
      <c r="E7525" s="24" t="str">
        <f t="shared" si="239"/>
        <v>11/10/2019 10:00:00 AM</v>
      </c>
      <c r="F7525" s="23" t="str">
        <f t="shared" si="240"/>
        <v>Nov</v>
      </c>
    </row>
    <row r="7526" spans="1:6" x14ac:dyDescent="0.4">
      <c r="A7526" s="19">
        <f>Électricité!N7539</f>
        <v>43779</v>
      </c>
      <c r="B7526" s="18">
        <f>Électricité!O7539</f>
        <v>0.45833333333333337</v>
      </c>
      <c r="C7526" s="17">
        <f>Électricité!P7539</f>
        <v>0</v>
      </c>
      <c r="D7526" s="17">
        <f>Électricité!S7539</f>
        <v>0</v>
      </c>
      <c r="E7526" s="24" t="str">
        <f t="shared" si="239"/>
        <v>11/10/2019 11:00:00 AM</v>
      </c>
      <c r="F7526" s="23" t="str">
        <f t="shared" si="240"/>
        <v>Nov</v>
      </c>
    </row>
    <row r="7527" spans="1:6" x14ac:dyDescent="0.4">
      <c r="A7527" s="19">
        <f>Électricité!N7540</f>
        <v>43779</v>
      </c>
      <c r="B7527" s="18">
        <f>Électricité!O7540</f>
        <v>0.50000000000000011</v>
      </c>
      <c r="C7527" s="17">
        <f>Électricité!P7540</f>
        <v>0</v>
      </c>
      <c r="D7527" s="17">
        <f>Électricité!S7540</f>
        <v>0</v>
      </c>
      <c r="E7527" s="24" t="str">
        <f t="shared" si="239"/>
        <v>11/10/2019 12:00:00 PM</v>
      </c>
      <c r="F7527" s="23" t="str">
        <f t="shared" si="240"/>
        <v>Nov</v>
      </c>
    </row>
    <row r="7528" spans="1:6" x14ac:dyDescent="0.4">
      <c r="A7528" s="19">
        <f>Électricité!N7541</f>
        <v>43779</v>
      </c>
      <c r="B7528" s="18">
        <f>Électricité!O7541</f>
        <v>0.54166666666666674</v>
      </c>
      <c r="C7528" s="17">
        <f>Électricité!P7541</f>
        <v>0</v>
      </c>
      <c r="D7528" s="17">
        <f>Électricité!S7541</f>
        <v>0</v>
      </c>
      <c r="E7528" s="24" t="str">
        <f t="shared" si="239"/>
        <v>11/10/2019 01:00:00 PM</v>
      </c>
      <c r="F7528" s="23" t="str">
        <f t="shared" si="240"/>
        <v>Nov</v>
      </c>
    </row>
    <row r="7529" spans="1:6" x14ac:dyDescent="0.4">
      <c r="A7529" s="19">
        <f>Électricité!N7542</f>
        <v>43779</v>
      </c>
      <c r="B7529" s="18">
        <f>Électricité!O7542</f>
        <v>0.58333333333333337</v>
      </c>
      <c r="C7529" s="17">
        <f>Électricité!P7542</f>
        <v>0</v>
      </c>
      <c r="D7529" s="17">
        <f>Électricité!S7542</f>
        <v>0</v>
      </c>
      <c r="E7529" s="24" t="str">
        <f t="shared" si="239"/>
        <v>11/10/2019 02:00:00 PM</v>
      </c>
      <c r="F7529" s="23" t="str">
        <f t="shared" si="240"/>
        <v>Nov</v>
      </c>
    </row>
    <row r="7530" spans="1:6" x14ac:dyDescent="0.4">
      <c r="A7530" s="19">
        <f>Électricité!N7543</f>
        <v>43779</v>
      </c>
      <c r="B7530" s="18">
        <f>Électricité!O7543</f>
        <v>0.62500000000000011</v>
      </c>
      <c r="C7530" s="17">
        <f>Électricité!P7543</f>
        <v>0</v>
      </c>
      <c r="D7530" s="17">
        <f>Électricité!S7543</f>
        <v>0</v>
      </c>
      <c r="E7530" s="24" t="str">
        <f t="shared" si="239"/>
        <v>11/10/2019 03:00:00 PM</v>
      </c>
      <c r="F7530" s="23" t="str">
        <f t="shared" si="240"/>
        <v>Nov</v>
      </c>
    </row>
    <row r="7531" spans="1:6" x14ac:dyDescent="0.4">
      <c r="A7531" s="19">
        <f>Électricité!N7544</f>
        <v>43779</v>
      </c>
      <c r="B7531" s="18">
        <f>Électricité!O7544</f>
        <v>0.66666666666666674</v>
      </c>
      <c r="C7531" s="17">
        <f>Électricité!P7544</f>
        <v>0</v>
      </c>
      <c r="D7531" s="17">
        <f>Électricité!S7544</f>
        <v>0</v>
      </c>
      <c r="E7531" s="24" t="str">
        <f t="shared" si="239"/>
        <v>11/10/2019 04:00:00 PM</v>
      </c>
      <c r="F7531" s="23" t="str">
        <f t="shared" si="240"/>
        <v>Nov</v>
      </c>
    </row>
    <row r="7532" spans="1:6" x14ac:dyDescent="0.4">
      <c r="A7532" s="19">
        <f>Électricité!N7545</f>
        <v>43779</v>
      </c>
      <c r="B7532" s="18">
        <f>Électricité!O7545</f>
        <v>0.70833333333333337</v>
      </c>
      <c r="C7532" s="17">
        <f>Électricité!P7545</f>
        <v>0</v>
      </c>
      <c r="D7532" s="17">
        <f>Électricité!S7545</f>
        <v>0</v>
      </c>
      <c r="E7532" s="24" t="str">
        <f t="shared" ref="E7532:E7595" si="241">CONCATENATE(TEXT(A7532,"mm/dd/yyyy")," ",TEXT(B7532,"hh:mm:ss AM/PM"))</f>
        <v>11/10/2019 05:00:00 PM</v>
      </c>
      <c r="F7532" s="23" t="str">
        <f t="shared" si="240"/>
        <v>Nov</v>
      </c>
    </row>
    <row r="7533" spans="1:6" x14ac:dyDescent="0.4">
      <c r="A7533" s="19">
        <f>Électricité!N7546</f>
        <v>43779</v>
      </c>
      <c r="B7533" s="18">
        <f>Électricité!O7546</f>
        <v>0.75000000000000011</v>
      </c>
      <c r="C7533" s="17">
        <f>Électricité!P7546</f>
        <v>0</v>
      </c>
      <c r="D7533" s="17">
        <f>Électricité!S7546</f>
        <v>0</v>
      </c>
      <c r="E7533" s="24" t="str">
        <f t="shared" si="241"/>
        <v>11/10/2019 06:00:00 PM</v>
      </c>
      <c r="F7533" s="23" t="str">
        <f t="shared" si="240"/>
        <v>Nov</v>
      </c>
    </row>
    <row r="7534" spans="1:6" x14ac:dyDescent="0.4">
      <c r="A7534" s="19">
        <f>Électricité!N7547</f>
        <v>43779</v>
      </c>
      <c r="B7534" s="18">
        <f>Électricité!O7547</f>
        <v>0.79166666666666674</v>
      </c>
      <c r="C7534" s="17">
        <f>Électricité!P7547</f>
        <v>0</v>
      </c>
      <c r="D7534" s="17">
        <f>Électricité!S7547</f>
        <v>0</v>
      </c>
      <c r="E7534" s="24" t="str">
        <f t="shared" si="241"/>
        <v>11/10/2019 07:00:00 PM</v>
      </c>
      <c r="F7534" s="23" t="str">
        <f t="shared" si="240"/>
        <v>Nov</v>
      </c>
    </row>
    <row r="7535" spans="1:6" x14ac:dyDescent="0.4">
      <c r="A7535" s="19">
        <f>Électricité!N7548</f>
        <v>43779</v>
      </c>
      <c r="B7535" s="18">
        <f>Électricité!O7548</f>
        <v>0.83333333333333337</v>
      </c>
      <c r="C7535" s="17">
        <f>Électricité!P7548</f>
        <v>0</v>
      </c>
      <c r="D7535" s="17">
        <f>Électricité!S7548</f>
        <v>0</v>
      </c>
      <c r="E7535" s="24" t="str">
        <f t="shared" si="241"/>
        <v>11/10/2019 08:00:00 PM</v>
      </c>
      <c r="F7535" s="23" t="str">
        <f t="shared" si="240"/>
        <v>Nov</v>
      </c>
    </row>
    <row r="7536" spans="1:6" x14ac:dyDescent="0.4">
      <c r="A7536" s="19">
        <f>Électricité!N7549</f>
        <v>43779</v>
      </c>
      <c r="B7536" s="18">
        <f>Électricité!O7549</f>
        <v>0.87500000000000011</v>
      </c>
      <c r="C7536" s="17">
        <f>Électricité!P7549</f>
        <v>0</v>
      </c>
      <c r="D7536" s="17">
        <f>Électricité!S7549</f>
        <v>0</v>
      </c>
      <c r="E7536" s="24" t="str">
        <f t="shared" si="241"/>
        <v>11/10/2019 09:00:00 PM</v>
      </c>
      <c r="F7536" s="23" t="str">
        <f t="shared" si="240"/>
        <v>Nov</v>
      </c>
    </row>
    <row r="7537" spans="1:6" x14ac:dyDescent="0.4">
      <c r="A7537" s="19">
        <f>Électricité!N7550</f>
        <v>43779</v>
      </c>
      <c r="B7537" s="18">
        <f>Électricité!O7550</f>
        <v>0.91666666666666674</v>
      </c>
      <c r="C7537" s="17">
        <f>Électricité!P7550</f>
        <v>0</v>
      </c>
      <c r="D7537" s="17">
        <f>Électricité!S7550</f>
        <v>0</v>
      </c>
      <c r="E7537" s="24" t="str">
        <f t="shared" si="241"/>
        <v>11/10/2019 10:00:00 PM</v>
      </c>
      <c r="F7537" s="23" t="str">
        <f t="shared" si="240"/>
        <v>Nov</v>
      </c>
    </row>
    <row r="7538" spans="1:6" x14ac:dyDescent="0.4">
      <c r="A7538" s="19">
        <f>Électricité!N7551</f>
        <v>43779</v>
      </c>
      <c r="B7538" s="18">
        <f>Électricité!O7551</f>
        <v>0.95833333333333337</v>
      </c>
      <c r="C7538" s="17">
        <f>Électricité!P7551</f>
        <v>0</v>
      </c>
      <c r="D7538" s="17">
        <f>Électricité!S7551</f>
        <v>0</v>
      </c>
      <c r="E7538" s="24" t="str">
        <f t="shared" si="241"/>
        <v>11/10/2019 11:00:00 PM</v>
      </c>
      <c r="F7538" s="23" t="str">
        <f t="shared" si="240"/>
        <v>Nov</v>
      </c>
    </row>
    <row r="7539" spans="1:6" x14ac:dyDescent="0.4">
      <c r="A7539" s="19">
        <f>Électricité!N7552</f>
        <v>43780</v>
      </c>
      <c r="B7539" s="18">
        <f>Électricité!O7552</f>
        <v>3.1225022567582528E-17</v>
      </c>
      <c r="C7539" s="17">
        <f>Électricité!P7552</f>
        <v>0</v>
      </c>
      <c r="D7539" s="17">
        <f>Électricité!S7552</f>
        <v>0</v>
      </c>
      <c r="E7539" s="24" t="str">
        <f t="shared" si="241"/>
        <v>11/11/2019 12:00:00 AM</v>
      </c>
      <c r="F7539" s="23" t="str">
        <f t="shared" si="240"/>
        <v>Nov</v>
      </c>
    </row>
    <row r="7540" spans="1:6" x14ac:dyDescent="0.4">
      <c r="A7540" s="19">
        <f>Électricité!N7553</f>
        <v>43780</v>
      </c>
      <c r="B7540" s="18">
        <f>Électricité!O7553</f>
        <v>4.1666666666666699E-2</v>
      </c>
      <c r="C7540" s="17">
        <f>Électricité!P7553</f>
        <v>0</v>
      </c>
      <c r="D7540" s="17">
        <f>Électricité!S7553</f>
        <v>0</v>
      </c>
      <c r="E7540" s="24" t="str">
        <f t="shared" si="241"/>
        <v>11/11/2019 01:00:00 AM</v>
      </c>
      <c r="F7540" s="23" t="str">
        <f t="shared" si="240"/>
        <v>Nov</v>
      </c>
    </row>
    <row r="7541" spans="1:6" x14ac:dyDescent="0.4">
      <c r="A7541" s="19">
        <f>Électricité!N7554</f>
        <v>43780</v>
      </c>
      <c r="B7541" s="18">
        <f>Électricité!O7554</f>
        <v>8.333333333333337E-2</v>
      </c>
      <c r="C7541" s="17">
        <f>Électricité!P7554</f>
        <v>0</v>
      </c>
      <c r="D7541" s="17">
        <f>Électricité!S7554</f>
        <v>0</v>
      </c>
      <c r="E7541" s="24" t="str">
        <f t="shared" si="241"/>
        <v>11/11/2019 02:00:00 AM</v>
      </c>
      <c r="F7541" s="23" t="str">
        <f t="shared" si="240"/>
        <v>Nov</v>
      </c>
    </row>
    <row r="7542" spans="1:6" x14ac:dyDescent="0.4">
      <c r="A7542" s="19">
        <f>Électricité!N7555</f>
        <v>43780</v>
      </c>
      <c r="B7542" s="18">
        <f>Électricité!O7555</f>
        <v>0.12500000000000006</v>
      </c>
      <c r="C7542" s="17">
        <f>Électricité!P7555</f>
        <v>0</v>
      </c>
      <c r="D7542" s="17">
        <f>Électricité!S7555</f>
        <v>0</v>
      </c>
      <c r="E7542" s="24" t="str">
        <f t="shared" si="241"/>
        <v>11/11/2019 03:00:00 AM</v>
      </c>
      <c r="F7542" s="23" t="str">
        <f t="shared" si="240"/>
        <v>Nov</v>
      </c>
    </row>
    <row r="7543" spans="1:6" x14ac:dyDescent="0.4">
      <c r="A7543" s="19">
        <f>Électricité!N7556</f>
        <v>43780</v>
      </c>
      <c r="B7543" s="18">
        <f>Électricité!O7556</f>
        <v>0.16666666666666669</v>
      </c>
      <c r="C7543" s="17">
        <f>Électricité!P7556</f>
        <v>0</v>
      </c>
      <c r="D7543" s="17">
        <f>Électricité!S7556</f>
        <v>0</v>
      </c>
      <c r="E7543" s="24" t="str">
        <f t="shared" si="241"/>
        <v>11/11/2019 04:00:00 AM</v>
      </c>
      <c r="F7543" s="23" t="str">
        <f t="shared" si="240"/>
        <v>Nov</v>
      </c>
    </row>
    <row r="7544" spans="1:6" x14ac:dyDescent="0.4">
      <c r="A7544" s="19">
        <f>Électricité!N7557</f>
        <v>43780</v>
      </c>
      <c r="B7544" s="18">
        <f>Électricité!O7557</f>
        <v>0.20833333333333337</v>
      </c>
      <c r="C7544" s="17">
        <f>Électricité!P7557</f>
        <v>0</v>
      </c>
      <c r="D7544" s="17">
        <f>Électricité!S7557</f>
        <v>0</v>
      </c>
      <c r="E7544" s="24" t="str">
        <f t="shared" si="241"/>
        <v>11/11/2019 05:00:00 AM</v>
      </c>
      <c r="F7544" s="23" t="str">
        <f t="shared" si="240"/>
        <v>Nov</v>
      </c>
    </row>
    <row r="7545" spans="1:6" x14ac:dyDescent="0.4">
      <c r="A7545" s="19">
        <f>Électricité!N7558</f>
        <v>43780</v>
      </c>
      <c r="B7545" s="18">
        <f>Électricité!O7558</f>
        <v>0.25</v>
      </c>
      <c r="C7545" s="17">
        <f>Électricité!P7558</f>
        <v>0</v>
      </c>
      <c r="D7545" s="17">
        <f>Électricité!S7558</f>
        <v>0</v>
      </c>
      <c r="E7545" s="24" t="str">
        <f t="shared" si="241"/>
        <v>11/11/2019 06:00:00 AM</v>
      </c>
      <c r="F7545" s="23" t="str">
        <f t="shared" si="240"/>
        <v>Nov</v>
      </c>
    </row>
    <row r="7546" spans="1:6" x14ac:dyDescent="0.4">
      <c r="A7546" s="19">
        <f>Électricité!N7559</f>
        <v>43780</v>
      </c>
      <c r="B7546" s="18">
        <f>Électricité!O7559</f>
        <v>0.29166666666666669</v>
      </c>
      <c r="C7546" s="17">
        <f>Électricité!P7559</f>
        <v>0</v>
      </c>
      <c r="D7546" s="17">
        <f>Électricité!S7559</f>
        <v>0</v>
      </c>
      <c r="E7546" s="24" t="str">
        <f t="shared" si="241"/>
        <v>11/11/2019 07:00:00 AM</v>
      </c>
      <c r="F7546" s="23" t="str">
        <f t="shared" si="240"/>
        <v>Nov</v>
      </c>
    </row>
    <row r="7547" spans="1:6" x14ac:dyDescent="0.4">
      <c r="A7547" s="19">
        <f>Électricité!N7560</f>
        <v>43780</v>
      </c>
      <c r="B7547" s="18">
        <f>Électricité!O7560</f>
        <v>0.33333333333333337</v>
      </c>
      <c r="C7547" s="17">
        <f>Électricité!P7560</f>
        <v>0</v>
      </c>
      <c r="D7547" s="17">
        <f>Électricité!S7560</f>
        <v>0</v>
      </c>
      <c r="E7547" s="24" t="str">
        <f t="shared" si="241"/>
        <v>11/11/2019 08:00:00 AM</v>
      </c>
      <c r="F7547" s="23" t="str">
        <f t="shared" si="240"/>
        <v>Nov</v>
      </c>
    </row>
    <row r="7548" spans="1:6" x14ac:dyDescent="0.4">
      <c r="A7548" s="19">
        <f>Électricité!N7561</f>
        <v>43780</v>
      </c>
      <c r="B7548" s="18">
        <f>Électricité!O7561</f>
        <v>0.375</v>
      </c>
      <c r="C7548" s="17">
        <f>Électricité!P7561</f>
        <v>0</v>
      </c>
      <c r="D7548" s="17">
        <f>Électricité!S7561</f>
        <v>0</v>
      </c>
      <c r="E7548" s="24" t="str">
        <f t="shared" si="241"/>
        <v>11/11/2019 09:00:00 AM</v>
      </c>
      <c r="F7548" s="23" t="str">
        <f t="shared" si="240"/>
        <v>Nov</v>
      </c>
    </row>
    <row r="7549" spans="1:6" x14ac:dyDescent="0.4">
      <c r="A7549" s="19">
        <f>Électricité!N7562</f>
        <v>43780</v>
      </c>
      <c r="B7549" s="18">
        <f>Électricité!O7562</f>
        <v>0.41666666666666669</v>
      </c>
      <c r="C7549" s="17">
        <f>Électricité!P7562</f>
        <v>0</v>
      </c>
      <c r="D7549" s="17">
        <f>Électricité!S7562</f>
        <v>0</v>
      </c>
      <c r="E7549" s="24" t="str">
        <f t="shared" si="241"/>
        <v>11/11/2019 10:00:00 AM</v>
      </c>
      <c r="F7549" s="23" t="str">
        <f t="shared" si="240"/>
        <v>Nov</v>
      </c>
    </row>
    <row r="7550" spans="1:6" x14ac:dyDescent="0.4">
      <c r="A7550" s="19">
        <f>Électricité!N7563</f>
        <v>43780</v>
      </c>
      <c r="B7550" s="18">
        <f>Électricité!O7563</f>
        <v>0.45833333333333337</v>
      </c>
      <c r="C7550" s="17">
        <f>Électricité!P7563</f>
        <v>0</v>
      </c>
      <c r="D7550" s="17">
        <f>Électricité!S7563</f>
        <v>0</v>
      </c>
      <c r="E7550" s="24" t="str">
        <f t="shared" si="241"/>
        <v>11/11/2019 11:00:00 AM</v>
      </c>
      <c r="F7550" s="23" t="str">
        <f t="shared" si="240"/>
        <v>Nov</v>
      </c>
    </row>
    <row r="7551" spans="1:6" x14ac:dyDescent="0.4">
      <c r="A7551" s="19">
        <f>Électricité!N7564</f>
        <v>43780</v>
      </c>
      <c r="B7551" s="18">
        <f>Électricité!O7564</f>
        <v>0.50000000000000011</v>
      </c>
      <c r="C7551" s="17">
        <f>Électricité!P7564</f>
        <v>0</v>
      </c>
      <c r="D7551" s="17">
        <f>Électricité!S7564</f>
        <v>0</v>
      </c>
      <c r="E7551" s="24" t="str">
        <f t="shared" si="241"/>
        <v>11/11/2019 12:00:00 PM</v>
      </c>
      <c r="F7551" s="23" t="str">
        <f t="shared" si="240"/>
        <v>Nov</v>
      </c>
    </row>
    <row r="7552" spans="1:6" x14ac:dyDescent="0.4">
      <c r="A7552" s="19">
        <f>Électricité!N7565</f>
        <v>43780</v>
      </c>
      <c r="B7552" s="18">
        <f>Électricité!O7565</f>
        <v>0.54166666666666674</v>
      </c>
      <c r="C7552" s="17">
        <f>Électricité!P7565</f>
        <v>0</v>
      </c>
      <c r="D7552" s="17">
        <f>Électricité!S7565</f>
        <v>0</v>
      </c>
      <c r="E7552" s="24" t="str">
        <f t="shared" si="241"/>
        <v>11/11/2019 01:00:00 PM</v>
      </c>
      <c r="F7552" s="23" t="str">
        <f t="shared" si="240"/>
        <v>Nov</v>
      </c>
    </row>
    <row r="7553" spans="1:6" x14ac:dyDescent="0.4">
      <c r="A7553" s="19">
        <f>Électricité!N7566</f>
        <v>43780</v>
      </c>
      <c r="B7553" s="18">
        <f>Électricité!O7566</f>
        <v>0.58333333333333337</v>
      </c>
      <c r="C7553" s="17">
        <f>Électricité!P7566</f>
        <v>0</v>
      </c>
      <c r="D7553" s="17">
        <f>Électricité!S7566</f>
        <v>0</v>
      </c>
      <c r="E7553" s="24" t="str">
        <f t="shared" si="241"/>
        <v>11/11/2019 02:00:00 PM</v>
      </c>
      <c r="F7553" s="23" t="str">
        <f t="shared" si="240"/>
        <v>Nov</v>
      </c>
    </row>
    <row r="7554" spans="1:6" x14ac:dyDescent="0.4">
      <c r="A7554" s="19">
        <f>Électricité!N7567</f>
        <v>43780</v>
      </c>
      <c r="B7554" s="18">
        <f>Électricité!O7567</f>
        <v>0.62500000000000011</v>
      </c>
      <c r="C7554" s="17">
        <f>Électricité!P7567</f>
        <v>0</v>
      </c>
      <c r="D7554" s="17">
        <f>Électricité!S7567</f>
        <v>0</v>
      </c>
      <c r="E7554" s="24" t="str">
        <f t="shared" si="241"/>
        <v>11/11/2019 03:00:00 PM</v>
      </c>
      <c r="F7554" s="23" t="str">
        <f t="shared" si="240"/>
        <v>Nov</v>
      </c>
    </row>
    <row r="7555" spans="1:6" x14ac:dyDescent="0.4">
      <c r="A7555" s="19">
        <f>Électricité!N7568</f>
        <v>43780</v>
      </c>
      <c r="B7555" s="18">
        <f>Électricité!O7568</f>
        <v>0.66666666666666674</v>
      </c>
      <c r="C7555" s="17">
        <f>Électricité!P7568</f>
        <v>0</v>
      </c>
      <c r="D7555" s="17">
        <f>Électricité!S7568</f>
        <v>0</v>
      </c>
      <c r="E7555" s="24" t="str">
        <f t="shared" si="241"/>
        <v>11/11/2019 04:00:00 PM</v>
      </c>
      <c r="F7555" s="23" t="str">
        <f t="shared" ref="F7555:F7618" si="242">TEXT(A7555,"mmm")</f>
        <v>Nov</v>
      </c>
    </row>
    <row r="7556" spans="1:6" x14ac:dyDescent="0.4">
      <c r="A7556" s="19">
        <f>Électricité!N7569</f>
        <v>43780</v>
      </c>
      <c r="B7556" s="18">
        <f>Électricité!O7569</f>
        <v>0.70833333333333337</v>
      </c>
      <c r="C7556" s="17">
        <f>Électricité!P7569</f>
        <v>0</v>
      </c>
      <c r="D7556" s="17">
        <f>Électricité!S7569</f>
        <v>0</v>
      </c>
      <c r="E7556" s="24" t="str">
        <f t="shared" si="241"/>
        <v>11/11/2019 05:00:00 PM</v>
      </c>
      <c r="F7556" s="23" t="str">
        <f t="shared" si="242"/>
        <v>Nov</v>
      </c>
    </row>
    <row r="7557" spans="1:6" x14ac:dyDescent="0.4">
      <c r="A7557" s="19">
        <f>Électricité!N7570</f>
        <v>43780</v>
      </c>
      <c r="B7557" s="18">
        <f>Électricité!O7570</f>
        <v>0.75000000000000011</v>
      </c>
      <c r="C7557" s="17">
        <f>Électricité!P7570</f>
        <v>0</v>
      </c>
      <c r="D7557" s="17">
        <f>Électricité!S7570</f>
        <v>0</v>
      </c>
      <c r="E7557" s="24" t="str">
        <f t="shared" si="241"/>
        <v>11/11/2019 06:00:00 PM</v>
      </c>
      <c r="F7557" s="23" t="str">
        <f t="shared" si="242"/>
        <v>Nov</v>
      </c>
    </row>
    <row r="7558" spans="1:6" x14ac:dyDescent="0.4">
      <c r="A7558" s="19">
        <f>Électricité!N7571</f>
        <v>43780</v>
      </c>
      <c r="B7558" s="18">
        <f>Électricité!O7571</f>
        <v>0.79166666666666674</v>
      </c>
      <c r="C7558" s="17">
        <f>Électricité!P7571</f>
        <v>0</v>
      </c>
      <c r="D7558" s="17">
        <f>Électricité!S7571</f>
        <v>0</v>
      </c>
      <c r="E7558" s="24" t="str">
        <f t="shared" si="241"/>
        <v>11/11/2019 07:00:00 PM</v>
      </c>
      <c r="F7558" s="23" t="str">
        <f t="shared" si="242"/>
        <v>Nov</v>
      </c>
    </row>
    <row r="7559" spans="1:6" x14ac:dyDescent="0.4">
      <c r="A7559" s="19">
        <f>Électricité!N7572</f>
        <v>43780</v>
      </c>
      <c r="B7559" s="18">
        <f>Électricité!O7572</f>
        <v>0.83333333333333337</v>
      </c>
      <c r="C7559" s="17">
        <f>Électricité!P7572</f>
        <v>0</v>
      </c>
      <c r="D7559" s="17">
        <f>Électricité!S7572</f>
        <v>0</v>
      </c>
      <c r="E7559" s="24" t="str">
        <f t="shared" si="241"/>
        <v>11/11/2019 08:00:00 PM</v>
      </c>
      <c r="F7559" s="23" t="str">
        <f t="shared" si="242"/>
        <v>Nov</v>
      </c>
    </row>
    <row r="7560" spans="1:6" x14ac:dyDescent="0.4">
      <c r="A7560" s="19">
        <f>Électricité!N7573</f>
        <v>43780</v>
      </c>
      <c r="B7560" s="18">
        <f>Électricité!O7573</f>
        <v>0.87500000000000011</v>
      </c>
      <c r="C7560" s="17">
        <f>Électricité!P7573</f>
        <v>0</v>
      </c>
      <c r="D7560" s="17">
        <f>Électricité!S7573</f>
        <v>0</v>
      </c>
      <c r="E7560" s="24" t="str">
        <f t="shared" si="241"/>
        <v>11/11/2019 09:00:00 PM</v>
      </c>
      <c r="F7560" s="23" t="str">
        <f t="shared" si="242"/>
        <v>Nov</v>
      </c>
    </row>
    <row r="7561" spans="1:6" x14ac:dyDescent="0.4">
      <c r="A7561" s="19">
        <f>Électricité!N7574</f>
        <v>43780</v>
      </c>
      <c r="B7561" s="18">
        <f>Électricité!O7574</f>
        <v>0.91666666666666674</v>
      </c>
      <c r="C7561" s="17">
        <f>Électricité!P7574</f>
        <v>0</v>
      </c>
      <c r="D7561" s="17">
        <f>Électricité!S7574</f>
        <v>0</v>
      </c>
      <c r="E7561" s="24" t="str">
        <f t="shared" si="241"/>
        <v>11/11/2019 10:00:00 PM</v>
      </c>
      <c r="F7561" s="23" t="str">
        <f t="shared" si="242"/>
        <v>Nov</v>
      </c>
    </row>
    <row r="7562" spans="1:6" x14ac:dyDescent="0.4">
      <c r="A7562" s="19">
        <f>Électricité!N7575</f>
        <v>43780</v>
      </c>
      <c r="B7562" s="18">
        <f>Électricité!O7575</f>
        <v>0.95833333333333337</v>
      </c>
      <c r="C7562" s="17">
        <f>Électricité!P7575</f>
        <v>0</v>
      </c>
      <c r="D7562" s="17">
        <f>Électricité!S7575</f>
        <v>0</v>
      </c>
      <c r="E7562" s="24" t="str">
        <f t="shared" si="241"/>
        <v>11/11/2019 11:00:00 PM</v>
      </c>
      <c r="F7562" s="23" t="str">
        <f t="shared" si="242"/>
        <v>Nov</v>
      </c>
    </row>
    <row r="7563" spans="1:6" x14ac:dyDescent="0.4">
      <c r="A7563" s="19">
        <f>Électricité!N7576</f>
        <v>43781</v>
      </c>
      <c r="B7563" s="18">
        <f>Électricité!O7576</f>
        <v>3.1225022567582528E-17</v>
      </c>
      <c r="C7563" s="17">
        <f>Électricité!P7576</f>
        <v>0</v>
      </c>
      <c r="D7563" s="17">
        <f>Électricité!S7576</f>
        <v>0</v>
      </c>
      <c r="E7563" s="24" t="str">
        <f t="shared" si="241"/>
        <v>11/12/2019 12:00:00 AM</v>
      </c>
      <c r="F7563" s="23" t="str">
        <f t="shared" si="242"/>
        <v>Nov</v>
      </c>
    </row>
    <row r="7564" spans="1:6" x14ac:dyDescent="0.4">
      <c r="A7564" s="19">
        <f>Électricité!N7577</f>
        <v>43781</v>
      </c>
      <c r="B7564" s="18">
        <f>Électricité!O7577</f>
        <v>4.1666666666666699E-2</v>
      </c>
      <c r="C7564" s="17">
        <f>Électricité!P7577</f>
        <v>0</v>
      </c>
      <c r="D7564" s="17">
        <f>Électricité!S7577</f>
        <v>0</v>
      </c>
      <c r="E7564" s="24" t="str">
        <f t="shared" si="241"/>
        <v>11/12/2019 01:00:00 AM</v>
      </c>
      <c r="F7564" s="23" t="str">
        <f t="shared" si="242"/>
        <v>Nov</v>
      </c>
    </row>
    <row r="7565" spans="1:6" x14ac:dyDescent="0.4">
      <c r="A7565" s="19">
        <f>Électricité!N7578</f>
        <v>43781</v>
      </c>
      <c r="B7565" s="18">
        <f>Électricité!O7578</f>
        <v>8.333333333333337E-2</v>
      </c>
      <c r="C7565" s="17">
        <f>Électricité!P7578</f>
        <v>0</v>
      </c>
      <c r="D7565" s="17">
        <f>Électricité!S7578</f>
        <v>0</v>
      </c>
      <c r="E7565" s="24" t="str">
        <f t="shared" si="241"/>
        <v>11/12/2019 02:00:00 AM</v>
      </c>
      <c r="F7565" s="23" t="str">
        <f t="shared" si="242"/>
        <v>Nov</v>
      </c>
    </row>
    <row r="7566" spans="1:6" x14ac:dyDescent="0.4">
      <c r="A7566" s="19">
        <f>Électricité!N7579</f>
        <v>43781</v>
      </c>
      <c r="B7566" s="18">
        <f>Électricité!O7579</f>
        <v>0.12500000000000006</v>
      </c>
      <c r="C7566" s="17">
        <f>Électricité!P7579</f>
        <v>0</v>
      </c>
      <c r="D7566" s="17">
        <f>Électricité!S7579</f>
        <v>0</v>
      </c>
      <c r="E7566" s="24" t="str">
        <f t="shared" si="241"/>
        <v>11/12/2019 03:00:00 AM</v>
      </c>
      <c r="F7566" s="23" t="str">
        <f t="shared" si="242"/>
        <v>Nov</v>
      </c>
    </row>
    <row r="7567" spans="1:6" x14ac:dyDescent="0.4">
      <c r="A7567" s="19">
        <f>Électricité!N7580</f>
        <v>43781</v>
      </c>
      <c r="B7567" s="18">
        <f>Électricité!O7580</f>
        <v>0.16666666666666669</v>
      </c>
      <c r="C7567" s="17">
        <f>Électricité!P7580</f>
        <v>0</v>
      </c>
      <c r="D7567" s="17">
        <f>Électricité!S7580</f>
        <v>0</v>
      </c>
      <c r="E7567" s="24" t="str">
        <f t="shared" si="241"/>
        <v>11/12/2019 04:00:00 AM</v>
      </c>
      <c r="F7567" s="23" t="str">
        <f t="shared" si="242"/>
        <v>Nov</v>
      </c>
    </row>
    <row r="7568" spans="1:6" x14ac:dyDescent="0.4">
      <c r="A7568" s="19">
        <f>Électricité!N7581</f>
        <v>43781</v>
      </c>
      <c r="B7568" s="18">
        <f>Électricité!O7581</f>
        <v>0.20833333333333337</v>
      </c>
      <c r="C7568" s="17">
        <f>Électricité!P7581</f>
        <v>0</v>
      </c>
      <c r="D7568" s="17">
        <f>Électricité!S7581</f>
        <v>0</v>
      </c>
      <c r="E7568" s="24" t="str">
        <f t="shared" si="241"/>
        <v>11/12/2019 05:00:00 AM</v>
      </c>
      <c r="F7568" s="23" t="str">
        <f t="shared" si="242"/>
        <v>Nov</v>
      </c>
    </row>
    <row r="7569" spans="1:6" x14ac:dyDescent="0.4">
      <c r="A7569" s="19">
        <f>Électricité!N7582</f>
        <v>43781</v>
      </c>
      <c r="B7569" s="18">
        <f>Électricité!O7582</f>
        <v>0.25</v>
      </c>
      <c r="C7569" s="17">
        <f>Électricité!P7582</f>
        <v>0</v>
      </c>
      <c r="D7569" s="17">
        <f>Électricité!S7582</f>
        <v>0</v>
      </c>
      <c r="E7569" s="24" t="str">
        <f t="shared" si="241"/>
        <v>11/12/2019 06:00:00 AM</v>
      </c>
      <c r="F7569" s="23" t="str">
        <f t="shared" si="242"/>
        <v>Nov</v>
      </c>
    </row>
    <row r="7570" spans="1:6" x14ac:dyDescent="0.4">
      <c r="A7570" s="19">
        <f>Électricité!N7583</f>
        <v>43781</v>
      </c>
      <c r="B7570" s="18">
        <f>Électricité!O7583</f>
        <v>0.29166666666666669</v>
      </c>
      <c r="C7570" s="17">
        <f>Électricité!P7583</f>
        <v>0</v>
      </c>
      <c r="D7570" s="17">
        <f>Électricité!S7583</f>
        <v>0</v>
      </c>
      <c r="E7570" s="24" t="str">
        <f t="shared" si="241"/>
        <v>11/12/2019 07:00:00 AM</v>
      </c>
      <c r="F7570" s="23" t="str">
        <f t="shared" si="242"/>
        <v>Nov</v>
      </c>
    </row>
    <row r="7571" spans="1:6" x14ac:dyDescent="0.4">
      <c r="A7571" s="19">
        <f>Électricité!N7584</f>
        <v>43781</v>
      </c>
      <c r="B7571" s="18">
        <f>Électricité!O7584</f>
        <v>0.33333333333333337</v>
      </c>
      <c r="C7571" s="17">
        <f>Électricité!P7584</f>
        <v>0</v>
      </c>
      <c r="D7571" s="17">
        <f>Électricité!S7584</f>
        <v>0</v>
      </c>
      <c r="E7571" s="24" t="str">
        <f t="shared" si="241"/>
        <v>11/12/2019 08:00:00 AM</v>
      </c>
      <c r="F7571" s="23" t="str">
        <f t="shared" si="242"/>
        <v>Nov</v>
      </c>
    </row>
    <row r="7572" spans="1:6" x14ac:dyDescent="0.4">
      <c r="A7572" s="19">
        <f>Électricité!N7585</f>
        <v>43781</v>
      </c>
      <c r="B7572" s="18">
        <f>Électricité!O7585</f>
        <v>0.375</v>
      </c>
      <c r="C7572" s="17">
        <f>Électricité!P7585</f>
        <v>0</v>
      </c>
      <c r="D7572" s="17">
        <f>Électricité!S7585</f>
        <v>0</v>
      </c>
      <c r="E7572" s="24" t="str">
        <f t="shared" si="241"/>
        <v>11/12/2019 09:00:00 AM</v>
      </c>
      <c r="F7572" s="23" t="str">
        <f t="shared" si="242"/>
        <v>Nov</v>
      </c>
    </row>
    <row r="7573" spans="1:6" x14ac:dyDescent="0.4">
      <c r="A7573" s="19">
        <f>Électricité!N7586</f>
        <v>43781</v>
      </c>
      <c r="B7573" s="18">
        <f>Électricité!O7586</f>
        <v>0.41666666666666669</v>
      </c>
      <c r="C7573" s="17">
        <f>Électricité!P7586</f>
        <v>0</v>
      </c>
      <c r="D7573" s="17">
        <f>Électricité!S7586</f>
        <v>0</v>
      </c>
      <c r="E7573" s="24" t="str">
        <f t="shared" si="241"/>
        <v>11/12/2019 10:00:00 AM</v>
      </c>
      <c r="F7573" s="23" t="str">
        <f t="shared" si="242"/>
        <v>Nov</v>
      </c>
    </row>
    <row r="7574" spans="1:6" x14ac:dyDescent="0.4">
      <c r="A7574" s="19">
        <f>Électricité!N7587</f>
        <v>43781</v>
      </c>
      <c r="B7574" s="18">
        <f>Électricité!O7587</f>
        <v>0.45833333333333337</v>
      </c>
      <c r="C7574" s="17">
        <f>Électricité!P7587</f>
        <v>0</v>
      </c>
      <c r="D7574" s="17">
        <f>Électricité!S7587</f>
        <v>0</v>
      </c>
      <c r="E7574" s="24" t="str">
        <f t="shared" si="241"/>
        <v>11/12/2019 11:00:00 AM</v>
      </c>
      <c r="F7574" s="23" t="str">
        <f t="shared" si="242"/>
        <v>Nov</v>
      </c>
    </row>
    <row r="7575" spans="1:6" x14ac:dyDescent="0.4">
      <c r="A7575" s="19">
        <f>Électricité!N7588</f>
        <v>43781</v>
      </c>
      <c r="B7575" s="18">
        <f>Électricité!O7588</f>
        <v>0.50000000000000011</v>
      </c>
      <c r="C7575" s="17">
        <f>Électricité!P7588</f>
        <v>0</v>
      </c>
      <c r="D7575" s="17">
        <f>Électricité!S7588</f>
        <v>0</v>
      </c>
      <c r="E7575" s="24" t="str">
        <f t="shared" si="241"/>
        <v>11/12/2019 12:00:00 PM</v>
      </c>
      <c r="F7575" s="23" t="str">
        <f t="shared" si="242"/>
        <v>Nov</v>
      </c>
    </row>
    <row r="7576" spans="1:6" x14ac:dyDescent="0.4">
      <c r="A7576" s="19">
        <f>Électricité!N7589</f>
        <v>43781</v>
      </c>
      <c r="B7576" s="18">
        <f>Électricité!O7589</f>
        <v>0.54166666666666674</v>
      </c>
      <c r="C7576" s="17">
        <f>Électricité!P7589</f>
        <v>0</v>
      </c>
      <c r="D7576" s="17">
        <f>Électricité!S7589</f>
        <v>0</v>
      </c>
      <c r="E7576" s="24" t="str">
        <f t="shared" si="241"/>
        <v>11/12/2019 01:00:00 PM</v>
      </c>
      <c r="F7576" s="23" t="str">
        <f t="shared" si="242"/>
        <v>Nov</v>
      </c>
    </row>
    <row r="7577" spans="1:6" x14ac:dyDescent="0.4">
      <c r="A7577" s="19">
        <f>Électricité!N7590</f>
        <v>43781</v>
      </c>
      <c r="B7577" s="18">
        <f>Électricité!O7590</f>
        <v>0.58333333333333337</v>
      </c>
      <c r="C7577" s="17">
        <f>Électricité!P7590</f>
        <v>0</v>
      </c>
      <c r="D7577" s="17">
        <f>Électricité!S7590</f>
        <v>0</v>
      </c>
      <c r="E7577" s="24" t="str">
        <f t="shared" si="241"/>
        <v>11/12/2019 02:00:00 PM</v>
      </c>
      <c r="F7577" s="23" t="str">
        <f t="shared" si="242"/>
        <v>Nov</v>
      </c>
    </row>
    <row r="7578" spans="1:6" x14ac:dyDescent="0.4">
      <c r="A7578" s="19">
        <f>Électricité!N7591</f>
        <v>43781</v>
      </c>
      <c r="B7578" s="18">
        <f>Électricité!O7591</f>
        <v>0.62500000000000011</v>
      </c>
      <c r="C7578" s="17">
        <f>Électricité!P7591</f>
        <v>0</v>
      </c>
      <c r="D7578" s="17">
        <f>Électricité!S7591</f>
        <v>0</v>
      </c>
      <c r="E7578" s="24" t="str">
        <f t="shared" si="241"/>
        <v>11/12/2019 03:00:00 PM</v>
      </c>
      <c r="F7578" s="23" t="str">
        <f t="shared" si="242"/>
        <v>Nov</v>
      </c>
    </row>
    <row r="7579" spans="1:6" x14ac:dyDescent="0.4">
      <c r="A7579" s="19">
        <f>Électricité!N7592</f>
        <v>43781</v>
      </c>
      <c r="B7579" s="18">
        <f>Électricité!O7592</f>
        <v>0.66666666666666674</v>
      </c>
      <c r="C7579" s="17">
        <f>Électricité!P7592</f>
        <v>0</v>
      </c>
      <c r="D7579" s="17">
        <f>Électricité!S7592</f>
        <v>0</v>
      </c>
      <c r="E7579" s="24" t="str">
        <f t="shared" si="241"/>
        <v>11/12/2019 04:00:00 PM</v>
      </c>
      <c r="F7579" s="23" t="str">
        <f t="shared" si="242"/>
        <v>Nov</v>
      </c>
    </row>
    <row r="7580" spans="1:6" x14ac:dyDescent="0.4">
      <c r="A7580" s="19">
        <f>Électricité!N7593</f>
        <v>43781</v>
      </c>
      <c r="B7580" s="18">
        <f>Électricité!O7593</f>
        <v>0.70833333333333337</v>
      </c>
      <c r="C7580" s="17">
        <f>Électricité!P7593</f>
        <v>0</v>
      </c>
      <c r="D7580" s="17">
        <f>Électricité!S7593</f>
        <v>0</v>
      </c>
      <c r="E7580" s="24" t="str">
        <f t="shared" si="241"/>
        <v>11/12/2019 05:00:00 PM</v>
      </c>
      <c r="F7580" s="23" t="str">
        <f t="shared" si="242"/>
        <v>Nov</v>
      </c>
    </row>
    <row r="7581" spans="1:6" x14ac:dyDescent="0.4">
      <c r="A7581" s="19">
        <f>Électricité!N7594</f>
        <v>43781</v>
      </c>
      <c r="B7581" s="18">
        <f>Électricité!O7594</f>
        <v>0.75000000000000011</v>
      </c>
      <c r="C7581" s="17">
        <f>Électricité!P7594</f>
        <v>0</v>
      </c>
      <c r="D7581" s="17">
        <f>Électricité!S7594</f>
        <v>0</v>
      </c>
      <c r="E7581" s="24" t="str">
        <f t="shared" si="241"/>
        <v>11/12/2019 06:00:00 PM</v>
      </c>
      <c r="F7581" s="23" t="str">
        <f t="shared" si="242"/>
        <v>Nov</v>
      </c>
    </row>
    <row r="7582" spans="1:6" x14ac:dyDescent="0.4">
      <c r="A7582" s="19">
        <f>Électricité!N7595</f>
        <v>43781</v>
      </c>
      <c r="B7582" s="18">
        <f>Électricité!O7595</f>
        <v>0.79166666666666674</v>
      </c>
      <c r="C7582" s="17">
        <f>Électricité!P7595</f>
        <v>0</v>
      </c>
      <c r="D7582" s="17">
        <f>Électricité!S7595</f>
        <v>0</v>
      </c>
      <c r="E7582" s="24" t="str">
        <f t="shared" si="241"/>
        <v>11/12/2019 07:00:00 PM</v>
      </c>
      <c r="F7582" s="23" t="str">
        <f t="shared" si="242"/>
        <v>Nov</v>
      </c>
    </row>
    <row r="7583" spans="1:6" x14ac:dyDescent="0.4">
      <c r="A7583" s="19">
        <f>Électricité!N7596</f>
        <v>43781</v>
      </c>
      <c r="B7583" s="18">
        <f>Électricité!O7596</f>
        <v>0.83333333333333337</v>
      </c>
      <c r="C7583" s="17">
        <f>Électricité!P7596</f>
        <v>0</v>
      </c>
      <c r="D7583" s="17">
        <f>Électricité!S7596</f>
        <v>0</v>
      </c>
      <c r="E7583" s="24" t="str">
        <f t="shared" si="241"/>
        <v>11/12/2019 08:00:00 PM</v>
      </c>
      <c r="F7583" s="23" t="str">
        <f t="shared" si="242"/>
        <v>Nov</v>
      </c>
    </row>
    <row r="7584" spans="1:6" x14ac:dyDescent="0.4">
      <c r="A7584" s="19">
        <f>Électricité!N7597</f>
        <v>43781</v>
      </c>
      <c r="B7584" s="18">
        <f>Électricité!O7597</f>
        <v>0.87500000000000011</v>
      </c>
      <c r="C7584" s="17">
        <f>Électricité!P7597</f>
        <v>0</v>
      </c>
      <c r="D7584" s="17">
        <f>Électricité!S7597</f>
        <v>0</v>
      </c>
      <c r="E7584" s="24" t="str">
        <f t="shared" si="241"/>
        <v>11/12/2019 09:00:00 PM</v>
      </c>
      <c r="F7584" s="23" t="str">
        <f t="shared" si="242"/>
        <v>Nov</v>
      </c>
    </row>
    <row r="7585" spans="1:6" x14ac:dyDescent="0.4">
      <c r="A7585" s="19">
        <f>Électricité!N7598</f>
        <v>43781</v>
      </c>
      <c r="B7585" s="18">
        <f>Électricité!O7598</f>
        <v>0.91666666666666674</v>
      </c>
      <c r="C7585" s="17">
        <f>Électricité!P7598</f>
        <v>0</v>
      </c>
      <c r="D7585" s="17">
        <f>Électricité!S7598</f>
        <v>0</v>
      </c>
      <c r="E7585" s="24" t="str">
        <f t="shared" si="241"/>
        <v>11/12/2019 10:00:00 PM</v>
      </c>
      <c r="F7585" s="23" t="str">
        <f t="shared" si="242"/>
        <v>Nov</v>
      </c>
    </row>
    <row r="7586" spans="1:6" x14ac:dyDescent="0.4">
      <c r="A7586" s="19">
        <f>Électricité!N7599</f>
        <v>43781</v>
      </c>
      <c r="B7586" s="18">
        <f>Électricité!O7599</f>
        <v>0.95833333333333337</v>
      </c>
      <c r="C7586" s="17">
        <f>Électricité!P7599</f>
        <v>0</v>
      </c>
      <c r="D7586" s="17">
        <f>Électricité!S7599</f>
        <v>0</v>
      </c>
      <c r="E7586" s="24" t="str">
        <f t="shared" si="241"/>
        <v>11/12/2019 11:00:00 PM</v>
      </c>
      <c r="F7586" s="23" t="str">
        <f t="shared" si="242"/>
        <v>Nov</v>
      </c>
    </row>
    <row r="7587" spans="1:6" x14ac:dyDescent="0.4">
      <c r="A7587" s="19">
        <f>Électricité!N7600</f>
        <v>43782</v>
      </c>
      <c r="B7587" s="18">
        <f>Électricité!O7600</f>
        <v>3.1225022567582528E-17</v>
      </c>
      <c r="C7587" s="17">
        <f>Électricité!P7600</f>
        <v>0</v>
      </c>
      <c r="D7587" s="17">
        <f>Électricité!S7600</f>
        <v>0</v>
      </c>
      <c r="E7587" s="24" t="str">
        <f t="shared" si="241"/>
        <v>11/13/2019 12:00:00 AM</v>
      </c>
      <c r="F7587" s="23" t="str">
        <f t="shared" si="242"/>
        <v>Nov</v>
      </c>
    </row>
    <row r="7588" spans="1:6" x14ac:dyDescent="0.4">
      <c r="A7588" s="19">
        <f>Électricité!N7601</f>
        <v>43782</v>
      </c>
      <c r="B7588" s="18">
        <f>Électricité!O7601</f>
        <v>4.1666666666666699E-2</v>
      </c>
      <c r="C7588" s="17">
        <f>Électricité!P7601</f>
        <v>0</v>
      </c>
      <c r="D7588" s="17">
        <f>Électricité!S7601</f>
        <v>0</v>
      </c>
      <c r="E7588" s="24" t="str">
        <f t="shared" si="241"/>
        <v>11/13/2019 01:00:00 AM</v>
      </c>
      <c r="F7588" s="23" t="str">
        <f t="shared" si="242"/>
        <v>Nov</v>
      </c>
    </row>
    <row r="7589" spans="1:6" x14ac:dyDescent="0.4">
      <c r="A7589" s="19">
        <f>Électricité!N7602</f>
        <v>43782</v>
      </c>
      <c r="B7589" s="18">
        <f>Électricité!O7602</f>
        <v>8.333333333333337E-2</v>
      </c>
      <c r="C7589" s="17">
        <f>Électricité!P7602</f>
        <v>0</v>
      </c>
      <c r="D7589" s="17">
        <f>Électricité!S7602</f>
        <v>0</v>
      </c>
      <c r="E7589" s="24" t="str">
        <f t="shared" si="241"/>
        <v>11/13/2019 02:00:00 AM</v>
      </c>
      <c r="F7589" s="23" t="str">
        <f t="shared" si="242"/>
        <v>Nov</v>
      </c>
    </row>
    <row r="7590" spans="1:6" x14ac:dyDescent="0.4">
      <c r="A7590" s="19">
        <f>Électricité!N7603</f>
        <v>43782</v>
      </c>
      <c r="B7590" s="18">
        <f>Électricité!O7603</f>
        <v>0.12500000000000006</v>
      </c>
      <c r="C7590" s="17">
        <f>Électricité!P7603</f>
        <v>0</v>
      </c>
      <c r="D7590" s="17">
        <f>Électricité!S7603</f>
        <v>0</v>
      </c>
      <c r="E7590" s="24" t="str">
        <f t="shared" si="241"/>
        <v>11/13/2019 03:00:00 AM</v>
      </c>
      <c r="F7590" s="23" t="str">
        <f t="shared" si="242"/>
        <v>Nov</v>
      </c>
    </row>
    <row r="7591" spans="1:6" x14ac:dyDescent="0.4">
      <c r="A7591" s="19">
        <f>Électricité!N7604</f>
        <v>43782</v>
      </c>
      <c r="B7591" s="18">
        <f>Électricité!O7604</f>
        <v>0.16666666666666669</v>
      </c>
      <c r="C7591" s="17">
        <f>Électricité!P7604</f>
        <v>0</v>
      </c>
      <c r="D7591" s="17">
        <f>Électricité!S7604</f>
        <v>0</v>
      </c>
      <c r="E7591" s="24" t="str">
        <f t="shared" si="241"/>
        <v>11/13/2019 04:00:00 AM</v>
      </c>
      <c r="F7591" s="23" t="str">
        <f t="shared" si="242"/>
        <v>Nov</v>
      </c>
    </row>
    <row r="7592" spans="1:6" x14ac:dyDescent="0.4">
      <c r="A7592" s="19">
        <f>Électricité!N7605</f>
        <v>43782</v>
      </c>
      <c r="B7592" s="18">
        <f>Électricité!O7605</f>
        <v>0.20833333333333337</v>
      </c>
      <c r="C7592" s="17">
        <f>Électricité!P7605</f>
        <v>0</v>
      </c>
      <c r="D7592" s="17">
        <f>Électricité!S7605</f>
        <v>0</v>
      </c>
      <c r="E7592" s="24" t="str">
        <f t="shared" si="241"/>
        <v>11/13/2019 05:00:00 AM</v>
      </c>
      <c r="F7592" s="23" t="str">
        <f t="shared" si="242"/>
        <v>Nov</v>
      </c>
    </row>
    <row r="7593" spans="1:6" x14ac:dyDescent="0.4">
      <c r="A7593" s="19">
        <f>Électricité!N7606</f>
        <v>43782</v>
      </c>
      <c r="B7593" s="18">
        <f>Électricité!O7606</f>
        <v>0.25</v>
      </c>
      <c r="C7593" s="17">
        <f>Électricité!P7606</f>
        <v>0</v>
      </c>
      <c r="D7593" s="17">
        <f>Électricité!S7606</f>
        <v>0</v>
      </c>
      <c r="E7593" s="24" t="str">
        <f t="shared" si="241"/>
        <v>11/13/2019 06:00:00 AM</v>
      </c>
      <c r="F7593" s="23" t="str">
        <f t="shared" si="242"/>
        <v>Nov</v>
      </c>
    </row>
    <row r="7594" spans="1:6" x14ac:dyDescent="0.4">
      <c r="A7594" s="19">
        <f>Électricité!N7607</f>
        <v>43782</v>
      </c>
      <c r="B7594" s="18">
        <f>Électricité!O7607</f>
        <v>0.29166666666666669</v>
      </c>
      <c r="C7594" s="17">
        <f>Électricité!P7607</f>
        <v>0</v>
      </c>
      <c r="D7594" s="17">
        <f>Électricité!S7607</f>
        <v>0</v>
      </c>
      <c r="E7594" s="24" t="str">
        <f t="shared" si="241"/>
        <v>11/13/2019 07:00:00 AM</v>
      </c>
      <c r="F7594" s="23" t="str">
        <f t="shared" si="242"/>
        <v>Nov</v>
      </c>
    </row>
    <row r="7595" spans="1:6" x14ac:dyDescent="0.4">
      <c r="A7595" s="19">
        <f>Électricité!N7608</f>
        <v>43782</v>
      </c>
      <c r="B7595" s="18">
        <f>Électricité!O7608</f>
        <v>0.33333333333333337</v>
      </c>
      <c r="C7595" s="17">
        <f>Électricité!P7608</f>
        <v>0</v>
      </c>
      <c r="D7595" s="17">
        <f>Électricité!S7608</f>
        <v>0</v>
      </c>
      <c r="E7595" s="24" t="str">
        <f t="shared" si="241"/>
        <v>11/13/2019 08:00:00 AM</v>
      </c>
      <c r="F7595" s="23" t="str">
        <f t="shared" si="242"/>
        <v>Nov</v>
      </c>
    </row>
    <row r="7596" spans="1:6" x14ac:dyDescent="0.4">
      <c r="A7596" s="19">
        <f>Électricité!N7609</f>
        <v>43782</v>
      </c>
      <c r="B7596" s="18">
        <f>Électricité!O7609</f>
        <v>0.375</v>
      </c>
      <c r="C7596" s="17">
        <f>Électricité!P7609</f>
        <v>0</v>
      </c>
      <c r="D7596" s="17">
        <f>Électricité!S7609</f>
        <v>0</v>
      </c>
      <c r="E7596" s="24" t="str">
        <f t="shared" ref="E7596:E7659" si="243">CONCATENATE(TEXT(A7596,"mm/dd/yyyy")," ",TEXT(B7596,"hh:mm:ss AM/PM"))</f>
        <v>11/13/2019 09:00:00 AM</v>
      </c>
      <c r="F7596" s="23" t="str">
        <f t="shared" si="242"/>
        <v>Nov</v>
      </c>
    </row>
    <row r="7597" spans="1:6" x14ac:dyDescent="0.4">
      <c r="A7597" s="19">
        <f>Électricité!N7610</f>
        <v>43782</v>
      </c>
      <c r="B7597" s="18">
        <f>Électricité!O7610</f>
        <v>0.41666666666666669</v>
      </c>
      <c r="C7597" s="17">
        <f>Électricité!P7610</f>
        <v>0</v>
      </c>
      <c r="D7597" s="17">
        <f>Électricité!S7610</f>
        <v>0</v>
      </c>
      <c r="E7597" s="24" t="str">
        <f t="shared" si="243"/>
        <v>11/13/2019 10:00:00 AM</v>
      </c>
      <c r="F7597" s="23" t="str">
        <f t="shared" si="242"/>
        <v>Nov</v>
      </c>
    </row>
    <row r="7598" spans="1:6" x14ac:dyDescent="0.4">
      <c r="A7598" s="19">
        <f>Électricité!N7611</f>
        <v>43782</v>
      </c>
      <c r="B7598" s="18">
        <f>Électricité!O7611</f>
        <v>0.45833333333333337</v>
      </c>
      <c r="C7598" s="17">
        <f>Électricité!P7611</f>
        <v>0</v>
      </c>
      <c r="D7598" s="17">
        <f>Électricité!S7611</f>
        <v>0</v>
      </c>
      <c r="E7598" s="24" t="str">
        <f t="shared" si="243"/>
        <v>11/13/2019 11:00:00 AM</v>
      </c>
      <c r="F7598" s="23" t="str">
        <f t="shared" si="242"/>
        <v>Nov</v>
      </c>
    </row>
    <row r="7599" spans="1:6" x14ac:dyDescent="0.4">
      <c r="A7599" s="19">
        <f>Électricité!N7612</f>
        <v>43782</v>
      </c>
      <c r="B7599" s="18">
        <f>Électricité!O7612</f>
        <v>0.50000000000000011</v>
      </c>
      <c r="C7599" s="17">
        <f>Électricité!P7612</f>
        <v>0</v>
      </c>
      <c r="D7599" s="17">
        <f>Électricité!S7612</f>
        <v>0</v>
      </c>
      <c r="E7599" s="24" t="str">
        <f t="shared" si="243"/>
        <v>11/13/2019 12:00:00 PM</v>
      </c>
      <c r="F7599" s="23" t="str">
        <f t="shared" si="242"/>
        <v>Nov</v>
      </c>
    </row>
    <row r="7600" spans="1:6" x14ac:dyDescent="0.4">
      <c r="A7600" s="19">
        <f>Électricité!N7613</f>
        <v>43782</v>
      </c>
      <c r="B7600" s="18">
        <f>Électricité!O7613</f>
        <v>0.54166666666666674</v>
      </c>
      <c r="C7600" s="17">
        <f>Électricité!P7613</f>
        <v>0</v>
      </c>
      <c r="D7600" s="17">
        <f>Électricité!S7613</f>
        <v>0</v>
      </c>
      <c r="E7600" s="24" t="str">
        <f t="shared" si="243"/>
        <v>11/13/2019 01:00:00 PM</v>
      </c>
      <c r="F7600" s="23" t="str">
        <f t="shared" si="242"/>
        <v>Nov</v>
      </c>
    </row>
    <row r="7601" spans="1:6" x14ac:dyDescent="0.4">
      <c r="A7601" s="19">
        <f>Électricité!N7614</f>
        <v>43782</v>
      </c>
      <c r="B7601" s="18">
        <f>Électricité!O7614</f>
        <v>0.58333333333333337</v>
      </c>
      <c r="C7601" s="17">
        <f>Électricité!P7614</f>
        <v>0</v>
      </c>
      <c r="D7601" s="17">
        <f>Électricité!S7614</f>
        <v>0</v>
      </c>
      <c r="E7601" s="24" t="str">
        <f t="shared" si="243"/>
        <v>11/13/2019 02:00:00 PM</v>
      </c>
      <c r="F7601" s="23" t="str">
        <f t="shared" si="242"/>
        <v>Nov</v>
      </c>
    </row>
    <row r="7602" spans="1:6" x14ac:dyDescent="0.4">
      <c r="A7602" s="19">
        <f>Électricité!N7615</f>
        <v>43782</v>
      </c>
      <c r="B7602" s="18">
        <f>Électricité!O7615</f>
        <v>0.62500000000000011</v>
      </c>
      <c r="C7602" s="17">
        <f>Électricité!P7615</f>
        <v>0</v>
      </c>
      <c r="D7602" s="17">
        <f>Électricité!S7615</f>
        <v>0</v>
      </c>
      <c r="E7602" s="24" t="str">
        <f t="shared" si="243"/>
        <v>11/13/2019 03:00:00 PM</v>
      </c>
      <c r="F7602" s="23" t="str">
        <f t="shared" si="242"/>
        <v>Nov</v>
      </c>
    </row>
    <row r="7603" spans="1:6" x14ac:dyDescent="0.4">
      <c r="A7603" s="19">
        <f>Électricité!N7616</f>
        <v>43782</v>
      </c>
      <c r="B7603" s="18">
        <f>Électricité!O7616</f>
        <v>0.66666666666666674</v>
      </c>
      <c r="C7603" s="17">
        <f>Électricité!P7616</f>
        <v>0</v>
      </c>
      <c r="D7603" s="17">
        <f>Électricité!S7616</f>
        <v>0</v>
      </c>
      <c r="E7603" s="24" t="str">
        <f t="shared" si="243"/>
        <v>11/13/2019 04:00:00 PM</v>
      </c>
      <c r="F7603" s="23" t="str">
        <f t="shared" si="242"/>
        <v>Nov</v>
      </c>
    </row>
    <row r="7604" spans="1:6" x14ac:dyDescent="0.4">
      <c r="A7604" s="19">
        <f>Électricité!N7617</f>
        <v>43782</v>
      </c>
      <c r="B7604" s="18">
        <f>Électricité!O7617</f>
        <v>0.70833333333333337</v>
      </c>
      <c r="C7604" s="17">
        <f>Électricité!P7617</f>
        <v>0</v>
      </c>
      <c r="D7604" s="17">
        <f>Électricité!S7617</f>
        <v>0</v>
      </c>
      <c r="E7604" s="24" t="str">
        <f t="shared" si="243"/>
        <v>11/13/2019 05:00:00 PM</v>
      </c>
      <c r="F7604" s="23" t="str">
        <f t="shared" si="242"/>
        <v>Nov</v>
      </c>
    </row>
    <row r="7605" spans="1:6" x14ac:dyDescent="0.4">
      <c r="A7605" s="19">
        <f>Électricité!N7618</f>
        <v>43782</v>
      </c>
      <c r="B7605" s="18">
        <f>Électricité!O7618</f>
        <v>0.75000000000000011</v>
      </c>
      <c r="C7605" s="17">
        <f>Électricité!P7618</f>
        <v>0</v>
      </c>
      <c r="D7605" s="17">
        <f>Électricité!S7618</f>
        <v>0</v>
      </c>
      <c r="E7605" s="24" t="str">
        <f t="shared" si="243"/>
        <v>11/13/2019 06:00:00 PM</v>
      </c>
      <c r="F7605" s="23" t="str">
        <f t="shared" si="242"/>
        <v>Nov</v>
      </c>
    </row>
    <row r="7606" spans="1:6" x14ac:dyDescent="0.4">
      <c r="A7606" s="19">
        <f>Électricité!N7619</f>
        <v>43782</v>
      </c>
      <c r="B7606" s="18">
        <f>Électricité!O7619</f>
        <v>0.79166666666666674</v>
      </c>
      <c r="C7606" s="17">
        <f>Électricité!P7619</f>
        <v>0</v>
      </c>
      <c r="D7606" s="17">
        <f>Électricité!S7619</f>
        <v>0</v>
      </c>
      <c r="E7606" s="24" t="str">
        <f t="shared" si="243"/>
        <v>11/13/2019 07:00:00 PM</v>
      </c>
      <c r="F7606" s="23" t="str">
        <f t="shared" si="242"/>
        <v>Nov</v>
      </c>
    </row>
    <row r="7607" spans="1:6" x14ac:dyDescent="0.4">
      <c r="A7607" s="19">
        <f>Électricité!N7620</f>
        <v>43782</v>
      </c>
      <c r="B7607" s="18">
        <f>Électricité!O7620</f>
        <v>0.83333333333333337</v>
      </c>
      <c r="C7607" s="17">
        <f>Électricité!P7620</f>
        <v>0</v>
      </c>
      <c r="D7607" s="17">
        <f>Électricité!S7620</f>
        <v>0</v>
      </c>
      <c r="E7607" s="24" t="str">
        <f t="shared" si="243"/>
        <v>11/13/2019 08:00:00 PM</v>
      </c>
      <c r="F7607" s="23" t="str">
        <f t="shared" si="242"/>
        <v>Nov</v>
      </c>
    </row>
    <row r="7608" spans="1:6" x14ac:dyDescent="0.4">
      <c r="A7608" s="19">
        <f>Électricité!N7621</f>
        <v>43782</v>
      </c>
      <c r="B7608" s="18">
        <f>Électricité!O7621</f>
        <v>0.87500000000000011</v>
      </c>
      <c r="C7608" s="17">
        <f>Électricité!P7621</f>
        <v>0</v>
      </c>
      <c r="D7608" s="17">
        <f>Électricité!S7621</f>
        <v>0</v>
      </c>
      <c r="E7608" s="24" t="str">
        <f t="shared" si="243"/>
        <v>11/13/2019 09:00:00 PM</v>
      </c>
      <c r="F7608" s="23" t="str">
        <f t="shared" si="242"/>
        <v>Nov</v>
      </c>
    </row>
    <row r="7609" spans="1:6" x14ac:dyDescent="0.4">
      <c r="A7609" s="19">
        <f>Électricité!N7622</f>
        <v>43782</v>
      </c>
      <c r="B7609" s="18">
        <f>Électricité!O7622</f>
        <v>0.91666666666666674</v>
      </c>
      <c r="C7609" s="17">
        <f>Électricité!P7622</f>
        <v>0</v>
      </c>
      <c r="D7609" s="17">
        <f>Électricité!S7622</f>
        <v>0</v>
      </c>
      <c r="E7609" s="24" t="str">
        <f t="shared" si="243"/>
        <v>11/13/2019 10:00:00 PM</v>
      </c>
      <c r="F7609" s="23" t="str">
        <f t="shared" si="242"/>
        <v>Nov</v>
      </c>
    </row>
    <row r="7610" spans="1:6" x14ac:dyDescent="0.4">
      <c r="A7610" s="19">
        <f>Électricité!N7623</f>
        <v>43782</v>
      </c>
      <c r="B7610" s="18">
        <f>Électricité!O7623</f>
        <v>0.95833333333333337</v>
      </c>
      <c r="C7610" s="17">
        <f>Électricité!P7623</f>
        <v>0</v>
      </c>
      <c r="D7610" s="17">
        <f>Électricité!S7623</f>
        <v>0</v>
      </c>
      <c r="E7610" s="24" t="str">
        <f t="shared" si="243"/>
        <v>11/13/2019 11:00:00 PM</v>
      </c>
      <c r="F7610" s="23" t="str">
        <f t="shared" si="242"/>
        <v>Nov</v>
      </c>
    </row>
    <row r="7611" spans="1:6" x14ac:dyDescent="0.4">
      <c r="A7611" s="19">
        <f>Électricité!N7624</f>
        <v>43783</v>
      </c>
      <c r="B7611" s="18">
        <f>Électricité!O7624</f>
        <v>3.1225022567582528E-17</v>
      </c>
      <c r="C7611" s="17">
        <f>Électricité!P7624</f>
        <v>0</v>
      </c>
      <c r="D7611" s="17">
        <f>Électricité!S7624</f>
        <v>0</v>
      </c>
      <c r="E7611" s="24" t="str">
        <f t="shared" si="243"/>
        <v>11/14/2019 12:00:00 AM</v>
      </c>
      <c r="F7611" s="23" t="str">
        <f t="shared" si="242"/>
        <v>Nov</v>
      </c>
    </row>
    <row r="7612" spans="1:6" x14ac:dyDescent="0.4">
      <c r="A7612" s="19">
        <f>Électricité!N7625</f>
        <v>43783</v>
      </c>
      <c r="B7612" s="18">
        <f>Électricité!O7625</f>
        <v>4.1666666666666699E-2</v>
      </c>
      <c r="C7612" s="17">
        <f>Électricité!P7625</f>
        <v>0</v>
      </c>
      <c r="D7612" s="17">
        <f>Électricité!S7625</f>
        <v>0</v>
      </c>
      <c r="E7612" s="24" t="str">
        <f t="shared" si="243"/>
        <v>11/14/2019 01:00:00 AM</v>
      </c>
      <c r="F7612" s="23" t="str">
        <f t="shared" si="242"/>
        <v>Nov</v>
      </c>
    </row>
    <row r="7613" spans="1:6" x14ac:dyDescent="0.4">
      <c r="A7613" s="19">
        <f>Électricité!N7626</f>
        <v>43783</v>
      </c>
      <c r="B7613" s="18">
        <f>Électricité!O7626</f>
        <v>8.333333333333337E-2</v>
      </c>
      <c r="C7613" s="17">
        <f>Électricité!P7626</f>
        <v>0</v>
      </c>
      <c r="D7613" s="17">
        <f>Électricité!S7626</f>
        <v>0</v>
      </c>
      <c r="E7613" s="24" t="str">
        <f t="shared" si="243"/>
        <v>11/14/2019 02:00:00 AM</v>
      </c>
      <c r="F7613" s="23" t="str">
        <f t="shared" si="242"/>
        <v>Nov</v>
      </c>
    </row>
    <row r="7614" spans="1:6" x14ac:dyDescent="0.4">
      <c r="A7614" s="19">
        <f>Électricité!N7627</f>
        <v>43783</v>
      </c>
      <c r="B7614" s="18">
        <f>Électricité!O7627</f>
        <v>0.12500000000000006</v>
      </c>
      <c r="C7614" s="17">
        <f>Électricité!P7627</f>
        <v>0</v>
      </c>
      <c r="D7614" s="17">
        <f>Électricité!S7627</f>
        <v>0</v>
      </c>
      <c r="E7614" s="24" t="str">
        <f t="shared" si="243"/>
        <v>11/14/2019 03:00:00 AM</v>
      </c>
      <c r="F7614" s="23" t="str">
        <f t="shared" si="242"/>
        <v>Nov</v>
      </c>
    </row>
    <row r="7615" spans="1:6" x14ac:dyDescent="0.4">
      <c r="A7615" s="19">
        <f>Électricité!N7628</f>
        <v>43783</v>
      </c>
      <c r="B7615" s="18">
        <f>Électricité!O7628</f>
        <v>0.16666666666666669</v>
      </c>
      <c r="C7615" s="17">
        <f>Électricité!P7628</f>
        <v>0</v>
      </c>
      <c r="D7615" s="17">
        <f>Électricité!S7628</f>
        <v>0</v>
      </c>
      <c r="E7615" s="24" t="str">
        <f t="shared" si="243"/>
        <v>11/14/2019 04:00:00 AM</v>
      </c>
      <c r="F7615" s="23" t="str">
        <f t="shared" si="242"/>
        <v>Nov</v>
      </c>
    </row>
    <row r="7616" spans="1:6" x14ac:dyDescent="0.4">
      <c r="A7616" s="19">
        <f>Électricité!N7629</f>
        <v>43783</v>
      </c>
      <c r="B7616" s="18">
        <f>Électricité!O7629</f>
        <v>0.20833333333333337</v>
      </c>
      <c r="C7616" s="17">
        <f>Électricité!P7629</f>
        <v>0</v>
      </c>
      <c r="D7616" s="17">
        <f>Électricité!S7629</f>
        <v>0</v>
      </c>
      <c r="E7616" s="24" t="str">
        <f t="shared" si="243"/>
        <v>11/14/2019 05:00:00 AM</v>
      </c>
      <c r="F7616" s="23" t="str">
        <f t="shared" si="242"/>
        <v>Nov</v>
      </c>
    </row>
    <row r="7617" spans="1:6" x14ac:dyDescent="0.4">
      <c r="A7617" s="19">
        <f>Électricité!N7630</f>
        <v>43783</v>
      </c>
      <c r="B7617" s="18">
        <f>Électricité!O7630</f>
        <v>0.25</v>
      </c>
      <c r="C7617" s="17">
        <f>Électricité!P7630</f>
        <v>0</v>
      </c>
      <c r="D7617" s="17">
        <f>Électricité!S7630</f>
        <v>0</v>
      </c>
      <c r="E7617" s="24" t="str">
        <f t="shared" si="243"/>
        <v>11/14/2019 06:00:00 AM</v>
      </c>
      <c r="F7617" s="23" t="str">
        <f t="shared" si="242"/>
        <v>Nov</v>
      </c>
    </row>
    <row r="7618" spans="1:6" x14ac:dyDescent="0.4">
      <c r="A7618" s="19">
        <f>Électricité!N7631</f>
        <v>43783</v>
      </c>
      <c r="B7618" s="18">
        <f>Électricité!O7631</f>
        <v>0.29166666666666669</v>
      </c>
      <c r="C7618" s="17">
        <f>Électricité!P7631</f>
        <v>0</v>
      </c>
      <c r="D7618" s="17">
        <f>Électricité!S7631</f>
        <v>0</v>
      </c>
      <c r="E7618" s="24" t="str">
        <f t="shared" si="243"/>
        <v>11/14/2019 07:00:00 AM</v>
      </c>
      <c r="F7618" s="23" t="str">
        <f t="shared" si="242"/>
        <v>Nov</v>
      </c>
    </row>
    <row r="7619" spans="1:6" x14ac:dyDescent="0.4">
      <c r="A7619" s="19">
        <f>Électricité!N7632</f>
        <v>43783</v>
      </c>
      <c r="B7619" s="18">
        <f>Électricité!O7632</f>
        <v>0.33333333333333337</v>
      </c>
      <c r="C7619" s="17">
        <f>Électricité!P7632</f>
        <v>0</v>
      </c>
      <c r="D7619" s="17">
        <f>Électricité!S7632</f>
        <v>0</v>
      </c>
      <c r="E7619" s="24" t="str">
        <f t="shared" si="243"/>
        <v>11/14/2019 08:00:00 AM</v>
      </c>
      <c r="F7619" s="23" t="str">
        <f t="shared" ref="F7619:F7682" si="244">TEXT(A7619,"mmm")</f>
        <v>Nov</v>
      </c>
    </row>
    <row r="7620" spans="1:6" x14ac:dyDescent="0.4">
      <c r="A7620" s="19">
        <f>Électricité!N7633</f>
        <v>43783</v>
      </c>
      <c r="B7620" s="18">
        <f>Électricité!O7633</f>
        <v>0.375</v>
      </c>
      <c r="C7620" s="17">
        <f>Électricité!P7633</f>
        <v>0</v>
      </c>
      <c r="D7620" s="17">
        <f>Électricité!S7633</f>
        <v>0</v>
      </c>
      <c r="E7620" s="24" t="str">
        <f t="shared" si="243"/>
        <v>11/14/2019 09:00:00 AM</v>
      </c>
      <c r="F7620" s="23" t="str">
        <f t="shared" si="244"/>
        <v>Nov</v>
      </c>
    </row>
    <row r="7621" spans="1:6" x14ac:dyDescent="0.4">
      <c r="A7621" s="19">
        <f>Électricité!N7634</f>
        <v>43783</v>
      </c>
      <c r="B7621" s="18">
        <f>Électricité!O7634</f>
        <v>0.41666666666666669</v>
      </c>
      <c r="C7621" s="17">
        <f>Électricité!P7634</f>
        <v>0</v>
      </c>
      <c r="D7621" s="17">
        <f>Électricité!S7634</f>
        <v>0</v>
      </c>
      <c r="E7621" s="24" t="str">
        <f t="shared" si="243"/>
        <v>11/14/2019 10:00:00 AM</v>
      </c>
      <c r="F7621" s="23" t="str">
        <f t="shared" si="244"/>
        <v>Nov</v>
      </c>
    </row>
    <row r="7622" spans="1:6" x14ac:dyDescent="0.4">
      <c r="A7622" s="19">
        <f>Électricité!N7635</f>
        <v>43783</v>
      </c>
      <c r="B7622" s="18">
        <f>Électricité!O7635</f>
        <v>0.45833333333333337</v>
      </c>
      <c r="C7622" s="17">
        <f>Électricité!P7635</f>
        <v>0</v>
      </c>
      <c r="D7622" s="17">
        <f>Électricité!S7635</f>
        <v>0</v>
      </c>
      <c r="E7622" s="24" t="str">
        <f t="shared" si="243"/>
        <v>11/14/2019 11:00:00 AM</v>
      </c>
      <c r="F7622" s="23" t="str">
        <f t="shared" si="244"/>
        <v>Nov</v>
      </c>
    </row>
    <row r="7623" spans="1:6" x14ac:dyDescent="0.4">
      <c r="A7623" s="19">
        <f>Électricité!N7636</f>
        <v>43783</v>
      </c>
      <c r="B7623" s="18">
        <f>Électricité!O7636</f>
        <v>0.50000000000000011</v>
      </c>
      <c r="C7623" s="17">
        <f>Électricité!P7636</f>
        <v>0</v>
      </c>
      <c r="D7623" s="17">
        <f>Électricité!S7636</f>
        <v>0</v>
      </c>
      <c r="E7623" s="24" t="str">
        <f t="shared" si="243"/>
        <v>11/14/2019 12:00:00 PM</v>
      </c>
      <c r="F7623" s="23" t="str">
        <f t="shared" si="244"/>
        <v>Nov</v>
      </c>
    </row>
    <row r="7624" spans="1:6" x14ac:dyDescent="0.4">
      <c r="A7624" s="19">
        <f>Électricité!N7637</f>
        <v>43783</v>
      </c>
      <c r="B7624" s="18">
        <f>Électricité!O7637</f>
        <v>0.54166666666666674</v>
      </c>
      <c r="C7624" s="17">
        <f>Électricité!P7637</f>
        <v>0</v>
      </c>
      <c r="D7624" s="17">
        <f>Électricité!S7637</f>
        <v>0</v>
      </c>
      <c r="E7624" s="24" t="str">
        <f t="shared" si="243"/>
        <v>11/14/2019 01:00:00 PM</v>
      </c>
      <c r="F7624" s="23" t="str">
        <f t="shared" si="244"/>
        <v>Nov</v>
      </c>
    </row>
    <row r="7625" spans="1:6" x14ac:dyDescent="0.4">
      <c r="A7625" s="19">
        <f>Électricité!N7638</f>
        <v>43783</v>
      </c>
      <c r="B7625" s="18">
        <f>Électricité!O7638</f>
        <v>0.58333333333333337</v>
      </c>
      <c r="C7625" s="17">
        <f>Électricité!P7638</f>
        <v>0</v>
      </c>
      <c r="D7625" s="17">
        <f>Électricité!S7638</f>
        <v>0</v>
      </c>
      <c r="E7625" s="24" t="str">
        <f t="shared" si="243"/>
        <v>11/14/2019 02:00:00 PM</v>
      </c>
      <c r="F7625" s="23" t="str">
        <f t="shared" si="244"/>
        <v>Nov</v>
      </c>
    </row>
    <row r="7626" spans="1:6" x14ac:dyDescent="0.4">
      <c r="A7626" s="19">
        <f>Électricité!N7639</f>
        <v>43783</v>
      </c>
      <c r="B7626" s="18">
        <f>Électricité!O7639</f>
        <v>0.62500000000000011</v>
      </c>
      <c r="C7626" s="17">
        <f>Électricité!P7639</f>
        <v>0</v>
      </c>
      <c r="D7626" s="17">
        <f>Électricité!S7639</f>
        <v>0</v>
      </c>
      <c r="E7626" s="24" t="str">
        <f t="shared" si="243"/>
        <v>11/14/2019 03:00:00 PM</v>
      </c>
      <c r="F7626" s="23" t="str">
        <f t="shared" si="244"/>
        <v>Nov</v>
      </c>
    </row>
    <row r="7627" spans="1:6" x14ac:dyDescent="0.4">
      <c r="A7627" s="19">
        <f>Électricité!N7640</f>
        <v>43783</v>
      </c>
      <c r="B7627" s="18">
        <f>Électricité!O7640</f>
        <v>0.66666666666666674</v>
      </c>
      <c r="C7627" s="17">
        <f>Électricité!P7640</f>
        <v>0</v>
      </c>
      <c r="D7627" s="17">
        <f>Électricité!S7640</f>
        <v>0</v>
      </c>
      <c r="E7627" s="24" t="str">
        <f t="shared" si="243"/>
        <v>11/14/2019 04:00:00 PM</v>
      </c>
      <c r="F7627" s="23" t="str">
        <f t="shared" si="244"/>
        <v>Nov</v>
      </c>
    </row>
    <row r="7628" spans="1:6" x14ac:dyDescent="0.4">
      <c r="A7628" s="19">
        <f>Électricité!N7641</f>
        <v>43783</v>
      </c>
      <c r="B7628" s="18">
        <f>Électricité!O7641</f>
        <v>0.70833333333333337</v>
      </c>
      <c r="C7628" s="17">
        <f>Électricité!P7641</f>
        <v>0</v>
      </c>
      <c r="D7628" s="17">
        <f>Électricité!S7641</f>
        <v>0</v>
      </c>
      <c r="E7628" s="24" t="str">
        <f t="shared" si="243"/>
        <v>11/14/2019 05:00:00 PM</v>
      </c>
      <c r="F7628" s="23" t="str">
        <f t="shared" si="244"/>
        <v>Nov</v>
      </c>
    </row>
    <row r="7629" spans="1:6" x14ac:dyDescent="0.4">
      <c r="A7629" s="19">
        <f>Électricité!N7642</f>
        <v>43783</v>
      </c>
      <c r="B7629" s="18">
        <f>Électricité!O7642</f>
        <v>0.75000000000000011</v>
      </c>
      <c r="C7629" s="17">
        <f>Électricité!P7642</f>
        <v>0</v>
      </c>
      <c r="D7629" s="17">
        <f>Électricité!S7642</f>
        <v>0</v>
      </c>
      <c r="E7629" s="24" t="str">
        <f t="shared" si="243"/>
        <v>11/14/2019 06:00:00 PM</v>
      </c>
      <c r="F7629" s="23" t="str">
        <f t="shared" si="244"/>
        <v>Nov</v>
      </c>
    </row>
    <row r="7630" spans="1:6" x14ac:dyDescent="0.4">
      <c r="A7630" s="19">
        <f>Électricité!N7643</f>
        <v>43783</v>
      </c>
      <c r="B7630" s="18">
        <f>Électricité!O7643</f>
        <v>0.79166666666666674</v>
      </c>
      <c r="C7630" s="17">
        <f>Électricité!P7643</f>
        <v>0</v>
      </c>
      <c r="D7630" s="17">
        <f>Électricité!S7643</f>
        <v>0</v>
      </c>
      <c r="E7630" s="24" t="str">
        <f t="shared" si="243"/>
        <v>11/14/2019 07:00:00 PM</v>
      </c>
      <c r="F7630" s="23" t="str">
        <f t="shared" si="244"/>
        <v>Nov</v>
      </c>
    </row>
    <row r="7631" spans="1:6" x14ac:dyDescent="0.4">
      <c r="A7631" s="19">
        <f>Électricité!N7644</f>
        <v>43783</v>
      </c>
      <c r="B7631" s="18">
        <f>Électricité!O7644</f>
        <v>0.83333333333333337</v>
      </c>
      <c r="C7631" s="17">
        <f>Électricité!P7644</f>
        <v>0</v>
      </c>
      <c r="D7631" s="17">
        <f>Électricité!S7644</f>
        <v>0</v>
      </c>
      <c r="E7631" s="24" t="str">
        <f t="shared" si="243"/>
        <v>11/14/2019 08:00:00 PM</v>
      </c>
      <c r="F7631" s="23" t="str">
        <f t="shared" si="244"/>
        <v>Nov</v>
      </c>
    </row>
    <row r="7632" spans="1:6" x14ac:dyDescent="0.4">
      <c r="A7632" s="19">
        <f>Électricité!N7645</f>
        <v>43783</v>
      </c>
      <c r="B7632" s="18">
        <f>Électricité!O7645</f>
        <v>0.87500000000000011</v>
      </c>
      <c r="C7632" s="17">
        <f>Électricité!P7645</f>
        <v>0</v>
      </c>
      <c r="D7632" s="17">
        <f>Électricité!S7645</f>
        <v>0</v>
      </c>
      <c r="E7632" s="24" t="str">
        <f t="shared" si="243"/>
        <v>11/14/2019 09:00:00 PM</v>
      </c>
      <c r="F7632" s="23" t="str">
        <f t="shared" si="244"/>
        <v>Nov</v>
      </c>
    </row>
    <row r="7633" spans="1:6" x14ac:dyDescent="0.4">
      <c r="A7633" s="19">
        <f>Électricité!N7646</f>
        <v>43783</v>
      </c>
      <c r="B7633" s="18">
        <f>Électricité!O7646</f>
        <v>0.91666666666666674</v>
      </c>
      <c r="C7633" s="17">
        <f>Électricité!P7646</f>
        <v>0</v>
      </c>
      <c r="D7633" s="17">
        <f>Électricité!S7646</f>
        <v>0</v>
      </c>
      <c r="E7633" s="24" t="str">
        <f t="shared" si="243"/>
        <v>11/14/2019 10:00:00 PM</v>
      </c>
      <c r="F7633" s="23" t="str">
        <f t="shared" si="244"/>
        <v>Nov</v>
      </c>
    </row>
    <row r="7634" spans="1:6" x14ac:dyDescent="0.4">
      <c r="A7634" s="19">
        <f>Électricité!N7647</f>
        <v>43783</v>
      </c>
      <c r="B7634" s="18">
        <f>Électricité!O7647</f>
        <v>0.95833333333333337</v>
      </c>
      <c r="C7634" s="17">
        <f>Électricité!P7647</f>
        <v>0</v>
      </c>
      <c r="D7634" s="17">
        <f>Électricité!S7647</f>
        <v>0</v>
      </c>
      <c r="E7634" s="24" t="str">
        <f t="shared" si="243"/>
        <v>11/14/2019 11:00:00 PM</v>
      </c>
      <c r="F7634" s="23" t="str">
        <f t="shared" si="244"/>
        <v>Nov</v>
      </c>
    </row>
    <row r="7635" spans="1:6" x14ac:dyDescent="0.4">
      <c r="A7635" s="19">
        <f>Électricité!N7648</f>
        <v>43784</v>
      </c>
      <c r="B7635" s="18">
        <f>Électricité!O7648</f>
        <v>3.1225022567582528E-17</v>
      </c>
      <c r="C7635" s="17">
        <f>Électricité!P7648</f>
        <v>0</v>
      </c>
      <c r="D7635" s="17">
        <f>Électricité!S7648</f>
        <v>0</v>
      </c>
      <c r="E7635" s="24" t="str">
        <f t="shared" si="243"/>
        <v>11/15/2019 12:00:00 AM</v>
      </c>
      <c r="F7635" s="23" t="str">
        <f t="shared" si="244"/>
        <v>Nov</v>
      </c>
    </row>
    <row r="7636" spans="1:6" x14ac:dyDescent="0.4">
      <c r="A7636" s="19">
        <f>Électricité!N7649</f>
        <v>43784</v>
      </c>
      <c r="B7636" s="18">
        <f>Électricité!O7649</f>
        <v>4.1666666666666699E-2</v>
      </c>
      <c r="C7636" s="17">
        <f>Électricité!P7649</f>
        <v>0</v>
      </c>
      <c r="D7636" s="17">
        <f>Électricité!S7649</f>
        <v>0</v>
      </c>
      <c r="E7636" s="24" t="str">
        <f t="shared" si="243"/>
        <v>11/15/2019 01:00:00 AM</v>
      </c>
      <c r="F7636" s="23" t="str">
        <f t="shared" si="244"/>
        <v>Nov</v>
      </c>
    </row>
    <row r="7637" spans="1:6" x14ac:dyDescent="0.4">
      <c r="A7637" s="19">
        <f>Électricité!N7650</f>
        <v>43784</v>
      </c>
      <c r="B7637" s="18">
        <f>Électricité!O7650</f>
        <v>8.333333333333337E-2</v>
      </c>
      <c r="C7637" s="17">
        <f>Électricité!P7650</f>
        <v>0</v>
      </c>
      <c r="D7637" s="17">
        <f>Électricité!S7650</f>
        <v>0</v>
      </c>
      <c r="E7637" s="24" t="str">
        <f t="shared" si="243"/>
        <v>11/15/2019 02:00:00 AM</v>
      </c>
      <c r="F7637" s="23" t="str">
        <f t="shared" si="244"/>
        <v>Nov</v>
      </c>
    </row>
    <row r="7638" spans="1:6" x14ac:dyDescent="0.4">
      <c r="A7638" s="19">
        <f>Électricité!N7651</f>
        <v>43784</v>
      </c>
      <c r="B7638" s="18">
        <f>Électricité!O7651</f>
        <v>0.12500000000000006</v>
      </c>
      <c r="C7638" s="17">
        <f>Électricité!P7651</f>
        <v>0</v>
      </c>
      <c r="D7638" s="17">
        <f>Électricité!S7651</f>
        <v>0</v>
      </c>
      <c r="E7638" s="24" t="str">
        <f t="shared" si="243"/>
        <v>11/15/2019 03:00:00 AM</v>
      </c>
      <c r="F7638" s="23" t="str">
        <f t="shared" si="244"/>
        <v>Nov</v>
      </c>
    </row>
    <row r="7639" spans="1:6" x14ac:dyDescent="0.4">
      <c r="A7639" s="19">
        <f>Électricité!N7652</f>
        <v>43784</v>
      </c>
      <c r="B7639" s="18">
        <f>Électricité!O7652</f>
        <v>0.16666666666666669</v>
      </c>
      <c r="C7639" s="17">
        <f>Électricité!P7652</f>
        <v>0</v>
      </c>
      <c r="D7639" s="17">
        <f>Électricité!S7652</f>
        <v>0</v>
      </c>
      <c r="E7639" s="24" t="str">
        <f t="shared" si="243"/>
        <v>11/15/2019 04:00:00 AM</v>
      </c>
      <c r="F7639" s="23" t="str">
        <f t="shared" si="244"/>
        <v>Nov</v>
      </c>
    </row>
    <row r="7640" spans="1:6" x14ac:dyDescent="0.4">
      <c r="A7640" s="19">
        <f>Électricité!N7653</f>
        <v>43784</v>
      </c>
      <c r="B7640" s="18">
        <f>Électricité!O7653</f>
        <v>0.20833333333333337</v>
      </c>
      <c r="C7640" s="17">
        <f>Électricité!P7653</f>
        <v>0</v>
      </c>
      <c r="D7640" s="17">
        <f>Électricité!S7653</f>
        <v>0</v>
      </c>
      <c r="E7640" s="24" t="str">
        <f t="shared" si="243"/>
        <v>11/15/2019 05:00:00 AM</v>
      </c>
      <c r="F7640" s="23" t="str">
        <f t="shared" si="244"/>
        <v>Nov</v>
      </c>
    </row>
    <row r="7641" spans="1:6" x14ac:dyDescent="0.4">
      <c r="A7641" s="19">
        <f>Électricité!N7654</f>
        <v>43784</v>
      </c>
      <c r="B7641" s="18">
        <f>Électricité!O7654</f>
        <v>0.25</v>
      </c>
      <c r="C7641" s="17">
        <f>Électricité!P7654</f>
        <v>0</v>
      </c>
      <c r="D7641" s="17">
        <f>Électricité!S7654</f>
        <v>0</v>
      </c>
      <c r="E7641" s="24" t="str">
        <f t="shared" si="243"/>
        <v>11/15/2019 06:00:00 AM</v>
      </c>
      <c r="F7641" s="23" t="str">
        <f t="shared" si="244"/>
        <v>Nov</v>
      </c>
    </row>
    <row r="7642" spans="1:6" x14ac:dyDescent="0.4">
      <c r="A7642" s="19">
        <f>Électricité!N7655</f>
        <v>43784</v>
      </c>
      <c r="B7642" s="18">
        <f>Électricité!O7655</f>
        <v>0.29166666666666669</v>
      </c>
      <c r="C7642" s="17">
        <f>Électricité!P7655</f>
        <v>0</v>
      </c>
      <c r="D7642" s="17">
        <f>Électricité!S7655</f>
        <v>0</v>
      </c>
      <c r="E7642" s="24" t="str">
        <f t="shared" si="243"/>
        <v>11/15/2019 07:00:00 AM</v>
      </c>
      <c r="F7642" s="23" t="str">
        <f t="shared" si="244"/>
        <v>Nov</v>
      </c>
    </row>
    <row r="7643" spans="1:6" x14ac:dyDescent="0.4">
      <c r="A7643" s="19">
        <f>Électricité!N7656</f>
        <v>43784</v>
      </c>
      <c r="B7643" s="18">
        <f>Électricité!O7656</f>
        <v>0.33333333333333337</v>
      </c>
      <c r="C7643" s="17">
        <f>Électricité!P7656</f>
        <v>0</v>
      </c>
      <c r="D7643" s="17">
        <f>Électricité!S7656</f>
        <v>0</v>
      </c>
      <c r="E7643" s="24" t="str">
        <f t="shared" si="243"/>
        <v>11/15/2019 08:00:00 AM</v>
      </c>
      <c r="F7643" s="23" t="str">
        <f t="shared" si="244"/>
        <v>Nov</v>
      </c>
    </row>
    <row r="7644" spans="1:6" x14ac:dyDescent="0.4">
      <c r="A7644" s="19">
        <f>Électricité!N7657</f>
        <v>43784</v>
      </c>
      <c r="B7644" s="18">
        <f>Électricité!O7657</f>
        <v>0.375</v>
      </c>
      <c r="C7644" s="17">
        <f>Électricité!P7657</f>
        <v>0</v>
      </c>
      <c r="D7644" s="17">
        <f>Électricité!S7657</f>
        <v>0</v>
      </c>
      <c r="E7644" s="24" t="str">
        <f t="shared" si="243"/>
        <v>11/15/2019 09:00:00 AM</v>
      </c>
      <c r="F7644" s="23" t="str">
        <f t="shared" si="244"/>
        <v>Nov</v>
      </c>
    </row>
    <row r="7645" spans="1:6" x14ac:dyDescent="0.4">
      <c r="A7645" s="19">
        <f>Électricité!N7658</f>
        <v>43784</v>
      </c>
      <c r="B7645" s="18">
        <f>Électricité!O7658</f>
        <v>0.41666666666666669</v>
      </c>
      <c r="C7645" s="17">
        <f>Électricité!P7658</f>
        <v>0</v>
      </c>
      <c r="D7645" s="17">
        <f>Électricité!S7658</f>
        <v>0</v>
      </c>
      <c r="E7645" s="24" t="str">
        <f t="shared" si="243"/>
        <v>11/15/2019 10:00:00 AM</v>
      </c>
      <c r="F7645" s="23" t="str">
        <f t="shared" si="244"/>
        <v>Nov</v>
      </c>
    </row>
    <row r="7646" spans="1:6" x14ac:dyDescent="0.4">
      <c r="A7646" s="19">
        <f>Électricité!N7659</f>
        <v>43784</v>
      </c>
      <c r="B7646" s="18">
        <f>Électricité!O7659</f>
        <v>0.45833333333333337</v>
      </c>
      <c r="C7646" s="17">
        <f>Électricité!P7659</f>
        <v>0</v>
      </c>
      <c r="D7646" s="17">
        <f>Électricité!S7659</f>
        <v>0</v>
      </c>
      <c r="E7646" s="24" t="str">
        <f t="shared" si="243"/>
        <v>11/15/2019 11:00:00 AM</v>
      </c>
      <c r="F7646" s="23" t="str">
        <f t="shared" si="244"/>
        <v>Nov</v>
      </c>
    </row>
    <row r="7647" spans="1:6" x14ac:dyDescent="0.4">
      <c r="A7647" s="19">
        <f>Électricité!N7660</f>
        <v>43784</v>
      </c>
      <c r="B7647" s="18">
        <f>Électricité!O7660</f>
        <v>0.50000000000000011</v>
      </c>
      <c r="C7647" s="17">
        <f>Électricité!P7660</f>
        <v>0</v>
      </c>
      <c r="D7647" s="17">
        <f>Électricité!S7660</f>
        <v>0</v>
      </c>
      <c r="E7647" s="24" t="str">
        <f t="shared" si="243"/>
        <v>11/15/2019 12:00:00 PM</v>
      </c>
      <c r="F7647" s="23" t="str">
        <f t="shared" si="244"/>
        <v>Nov</v>
      </c>
    </row>
    <row r="7648" spans="1:6" x14ac:dyDescent="0.4">
      <c r="A7648" s="19">
        <f>Électricité!N7661</f>
        <v>43784</v>
      </c>
      <c r="B7648" s="18">
        <f>Électricité!O7661</f>
        <v>0.54166666666666674</v>
      </c>
      <c r="C7648" s="17">
        <f>Électricité!P7661</f>
        <v>0</v>
      </c>
      <c r="D7648" s="17">
        <f>Électricité!S7661</f>
        <v>0</v>
      </c>
      <c r="E7648" s="24" t="str">
        <f t="shared" si="243"/>
        <v>11/15/2019 01:00:00 PM</v>
      </c>
      <c r="F7648" s="23" t="str">
        <f t="shared" si="244"/>
        <v>Nov</v>
      </c>
    </row>
    <row r="7649" spans="1:6" x14ac:dyDescent="0.4">
      <c r="A7649" s="19">
        <f>Électricité!N7662</f>
        <v>43784</v>
      </c>
      <c r="B7649" s="18">
        <f>Électricité!O7662</f>
        <v>0.58333333333333337</v>
      </c>
      <c r="C7649" s="17">
        <f>Électricité!P7662</f>
        <v>0</v>
      </c>
      <c r="D7649" s="17">
        <f>Électricité!S7662</f>
        <v>0</v>
      </c>
      <c r="E7649" s="24" t="str">
        <f t="shared" si="243"/>
        <v>11/15/2019 02:00:00 PM</v>
      </c>
      <c r="F7649" s="23" t="str">
        <f t="shared" si="244"/>
        <v>Nov</v>
      </c>
    </row>
    <row r="7650" spans="1:6" x14ac:dyDescent="0.4">
      <c r="A7650" s="19">
        <f>Électricité!N7663</f>
        <v>43784</v>
      </c>
      <c r="B7650" s="18">
        <f>Électricité!O7663</f>
        <v>0.62500000000000011</v>
      </c>
      <c r="C7650" s="17">
        <f>Électricité!P7663</f>
        <v>0</v>
      </c>
      <c r="D7650" s="17">
        <f>Électricité!S7663</f>
        <v>0</v>
      </c>
      <c r="E7650" s="24" t="str">
        <f t="shared" si="243"/>
        <v>11/15/2019 03:00:00 PM</v>
      </c>
      <c r="F7650" s="23" t="str">
        <f t="shared" si="244"/>
        <v>Nov</v>
      </c>
    </row>
    <row r="7651" spans="1:6" x14ac:dyDescent="0.4">
      <c r="A7651" s="19">
        <f>Électricité!N7664</f>
        <v>43784</v>
      </c>
      <c r="B7651" s="18">
        <f>Électricité!O7664</f>
        <v>0.66666666666666674</v>
      </c>
      <c r="C7651" s="17">
        <f>Électricité!P7664</f>
        <v>0</v>
      </c>
      <c r="D7651" s="17">
        <f>Électricité!S7664</f>
        <v>0</v>
      </c>
      <c r="E7651" s="24" t="str">
        <f t="shared" si="243"/>
        <v>11/15/2019 04:00:00 PM</v>
      </c>
      <c r="F7651" s="23" t="str">
        <f t="shared" si="244"/>
        <v>Nov</v>
      </c>
    </row>
    <row r="7652" spans="1:6" x14ac:dyDescent="0.4">
      <c r="A7652" s="19">
        <f>Électricité!N7665</f>
        <v>43784</v>
      </c>
      <c r="B7652" s="18">
        <f>Électricité!O7665</f>
        <v>0.70833333333333337</v>
      </c>
      <c r="C7652" s="17">
        <f>Électricité!P7665</f>
        <v>0</v>
      </c>
      <c r="D7652" s="17">
        <f>Électricité!S7665</f>
        <v>0</v>
      </c>
      <c r="E7652" s="24" t="str">
        <f t="shared" si="243"/>
        <v>11/15/2019 05:00:00 PM</v>
      </c>
      <c r="F7652" s="23" t="str">
        <f t="shared" si="244"/>
        <v>Nov</v>
      </c>
    </row>
    <row r="7653" spans="1:6" x14ac:dyDescent="0.4">
      <c r="A7653" s="19">
        <f>Électricité!N7666</f>
        <v>43784</v>
      </c>
      <c r="B7653" s="18">
        <f>Électricité!O7666</f>
        <v>0.75000000000000011</v>
      </c>
      <c r="C7653" s="17">
        <f>Électricité!P7666</f>
        <v>0</v>
      </c>
      <c r="D7653" s="17">
        <f>Électricité!S7666</f>
        <v>0</v>
      </c>
      <c r="E7653" s="24" t="str">
        <f t="shared" si="243"/>
        <v>11/15/2019 06:00:00 PM</v>
      </c>
      <c r="F7653" s="23" t="str">
        <f t="shared" si="244"/>
        <v>Nov</v>
      </c>
    </row>
    <row r="7654" spans="1:6" x14ac:dyDescent="0.4">
      <c r="A7654" s="19">
        <f>Électricité!N7667</f>
        <v>43784</v>
      </c>
      <c r="B7654" s="18">
        <f>Électricité!O7667</f>
        <v>0.79166666666666674</v>
      </c>
      <c r="C7654" s="17">
        <f>Électricité!P7667</f>
        <v>0</v>
      </c>
      <c r="D7654" s="17">
        <f>Électricité!S7667</f>
        <v>0</v>
      </c>
      <c r="E7654" s="24" t="str">
        <f t="shared" si="243"/>
        <v>11/15/2019 07:00:00 PM</v>
      </c>
      <c r="F7654" s="23" t="str">
        <f t="shared" si="244"/>
        <v>Nov</v>
      </c>
    </row>
    <row r="7655" spans="1:6" x14ac:dyDescent="0.4">
      <c r="A7655" s="19">
        <f>Électricité!N7668</f>
        <v>43784</v>
      </c>
      <c r="B7655" s="18">
        <f>Électricité!O7668</f>
        <v>0.83333333333333337</v>
      </c>
      <c r="C7655" s="17">
        <f>Électricité!P7668</f>
        <v>0</v>
      </c>
      <c r="D7655" s="17">
        <f>Électricité!S7668</f>
        <v>0</v>
      </c>
      <c r="E7655" s="24" t="str">
        <f t="shared" si="243"/>
        <v>11/15/2019 08:00:00 PM</v>
      </c>
      <c r="F7655" s="23" t="str">
        <f t="shared" si="244"/>
        <v>Nov</v>
      </c>
    </row>
    <row r="7656" spans="1:6" x14ac:dyDescent="0.4">
      <c r="A7656" s="19">
        <f>Électricité!N7669</f>
        <v>43784</v>
      </c>
      <c r="B7656" s="18">
        <f>Électricité!O7669</f>
        <v>0.87500000000000011</v>
      </c>
      <c r="C7656" s="17">
        <f>Électricité!P7669</f>
        <v>0</v>
      </c>
      <c r="D7656" s="17">
        <f>Électricité!S7669</f>
        <v>0</v>
      </c>
      <c r="E7656" s="24" t="str">
        <f t="shared" si="243"/>
        <v>11/15/2019 09:00:00 PM</v>
      </c>
      <c r="F7656" s="23" t="str">
        <f t="shared" si="244"/>
        <v>Nov</v>
      </c>
    </row>
    <row r="7657" spans="1:6" x14ac:dyDescent="0.4">
      <c r="A7657" s="19">
        <f>Électricité!N7670</f>
        <v>43784</v>
      </c>
      <c r="B7657" s="18">
        <f>Électricité!O7670</f>
        <v>0.91666666666666674</v>
      </c>
      <c r="C7657" s="17">
        <f>Électricité!P7670</f>
        <v>0</v>
      </c>
      <c r="D7657" s="17">
        <f>Électricité!S7670</f>
        <v>0</v>
      </c>
      <c r="E7657" s="24" t="str">
        <f t="shared" si="243"/>
        <v>11/15/2019 10:00:00 PM</v>
      </c>
      <c r="F7657" s="23" t="str">
        <f t="shared" si="244"/>
        <v>Nov</v>
      </c>
    </row>
    <row r="7658" spans="1:6" x14ac:dyDescent="0.4">
      <c r="A7658" s="19">
        <f>Électricité!N7671</f>
        <v>43784</v>
      </c>
      <c r="B7658" s="18">
        <f>Électricité!O7671</f>
        <v>0.95833333333333337</v>
      </c>
      <c r="C7658" s="17">
        <f>Électricité!P7671</f>
        <v>0</v>
      </c>
      <c r="D7658" s="17">
        <f>Électricité!S7671</f>
        <v>0</v>
      </c>
      <c r="E7658" s="24" t="str">
        <f t="shared" si="243"/>
        <v>11/15/2019 11:00:00 PM</v>
      </c>
      <c r="F7658" s="23" t="str">
        <f t="shared" si="244"/>
        <v>Nov</v>
      </c>
    </row>
    <row r="7659" spans="1:6" x14ac:dyDescent="0.4">
      <c r="A7659" s="19">
        <f>Électricité!N7672</f>
        <v>43785</v>
      </c>
      <c r="B7659" s="18">
        <f>Électricité!O7672</f>
        <v>3.1225022567582528E-17</v>
      </c>
      <c r="C7659" s="17">
        <f>Électricité!P7672</f>
        <v>0</v>
      </c>
      <c r="D7659" s="17">
        <f>Électricité!S7672</f>
        <v>0</v>
      </c>
      <c r="E7659" s="24" t="str">
        <f t="shared" si="243"/>
        <v>11/16/2019 12:00:00 AM</v>
      </c>
      <c r="F7659" s="23" t="str">
        <f t="shared" si="244"/>
        <v>Nov</v>
      </c>
    </row>
    <row r="7660" spans="1:6" x14ac:dyDescent="0.4">
      <c r="A7660" s="19">
        <f>Électricité!N7673</f>
        <v>43785</v>
      </c>
      <c r="B7660" s="18">
        <f>Électricité!O7673</f>
        <v>4.1666666666666699E-2</v>
      </c>
      <c r="C7660" s="17">
        <f>Électricité!P7673</f>
        <v>0</v>
      </c>
      <c r="D7660" s="17">
        <f>Électricité!S7673</f>
        <v>0</v>
      </c>
      <c r="E7660" s="24" t="str">
        <f t="shared" ref="E7660:E7723" si="245">CONCATENATE(TEXT(A7660,"mm/dd/yyyy")," ",TEXT(B7660,"hh:mm:ss AM/PM"))</f>
        <v>11/16/2019 01:00:00 AM</v>
      </c>
      <c r="F7660" s="23" t="str">
        <f t="shared" si="244"/>
        <v>Nov</v>
      </c>
    </row>
    <row r="7661" spans="1:6" x14ac:dyDescent="0.4">
      <c r="A7661" s="19">
        <f>Électricité!N7674</f>
        <v>43785</v>
      </c>
      <c r="B7661" s="18">
        <f>Électricité!O7674</f>
        <v>8.333333333333337E-2</v>
      </c>
      <c r="C7661" s="17">
        <f>Électricité!P7674</f>
        <v>0</v>
      </c>
      <c r="D7661" s="17">
        <f>Électricité!S7674</f>
        <v>0</v>
      </c>
      <c r="E7661" s="24" t="str">
        <f t="shared" si="245"/>
        <v>11/16/2019 02:00:00 AM</v>
      </c>
      <c r="F7661" s="23" t="str">
        <f t="shared" si="244"/>
        <v>Nov</v>
      </c>
    </row>
    <row r="7662" spans="1:6" x14ac:dyDescent="0.4">
      <c r="A7662" s="19">
        <f>Électricité!N7675</f>
        <v>43785</v>
      </c>
      <c r="B7662" s="18">
        <f>Électricité!O7675</f>
        <v>0.12500000000000006</v>
      </c>
      <c r="C7662" s="17">
        <f>Électricité!P7675</f>
        <v>0</v>
      </c>
      <c r="D7662" s="17">
        <f>Électricité!S7675</f>
        <v>0</v>
      </c>
      <c r="E7662" s="24" t="str">
        <f t="shared" si="245"/>
        <v>11/16/2019 03:00:00 AM</v>
      </c>
      <c r="F7662" s="23" t="str">
        <f t="shared" si="244"/>
        <v>Nov</v>
      </c>
    </row>
    <row r="7663" spans="1:6" x14ac:dyDescent="0.4">
      <c r="A7663" s="19">
        <f>Électricité!N7676</f>
        <v>43785</v>
      </c>
      <c r="B7663" s="18">
        <f>Électricité!O7676</f>
        <v>0.16666666666666669</v>
      </c>
      <c r="C7663" s="17">
        <f>Électricité!P7676</f>
        <v>0</v>
      </c>
      <c r="D7663" s="17">
        <f>Électricité!S7676</f>
        <v>0</v>
      </c>
      <c r="E7663" s="24" t="str">
        <f t="shared" si="245"/>
        <v>11/16/2019 04:00:00 AM</v>
      </c>
      <c r="F7663" s="23" t="str">
        <f t="shared" si="244"/>
        <v>Nov</v>
      </c>
    </row>
    <row r="7664" spans="1:6" x14ac:dyDescent="0.4">
      <c r="A7664" s="19">
        <f>Électricité!N7677</f>
        <v>43785</v>
      </c>
      <c r="B7664" s="18">
        <f>Électricité!O7677</f>
        <v>0.20833333333333337</v>
      </c>
      <c r="C7664" s="17">
        <f>Électricité!P7677</f>
        <v>0</v>
      </c>
      <c r="D7664" s="17">
        <f>Électricité!S7677</f>
        <v>0</v>
      </c>
      <c r="E7664" s="24" t="str">
        <f t="shared" si="245"/>
        <v>11/16/2019 05:00:00 AM</v>
      </c>
      <c r="F7664" s="23" t="str">
        <f t="shared" si="244"/>
        <v>Nov</v>
      </c>
    </row>
    <row r="7665" spans="1:6" x14ac:dyDescent="0.4">
      <c r="A7665" s="19">
        <f>Électricité!N7678</f>
        <v>43785</v>
      </c>
      <c r="B7665" s="18">
        <f>Électricité!O7678</f>
        <v>0.25</v>
      </c>
      <c r="C7665" s="17">
        <f>Électricité!P7678</f>
        <v>0</v>
      </c>
      <c r="D7665" s="17">
        <f>Électricité!S7678</f>
        <v>0</v>
      </c>
      <c r="E7665" s="24" t="str">
        <f t="shared" si="245"/>
        <v>11/16/2019 06:00:00 AM</v>
      </c>
      <c r="F7665" s="23" t="str">
        <f t="shared" si="244"/>
        <v>Nov</v>
      </c>
    </row>
    <row r="7666" spans="1:6" x14ac:dyDescent="0.4">
      <c r="A7666" s="19">
        <f>Électricité!N7679</f>
        <v>43785</v>
      </c>
      <c r="B7666" s="18">
        <f>Électricité!O7679</f>
        <v>0.29166666666666669</v>
      </c>
      <c r="C7666" s="17">
        <f>Électricité!P7679</f>
        <v>0</v>
      </c>
      <c r="D7666" s="17">
        <f>Électricité!S7679</f>
        <v>0</v>
      </c>
      <c r="E7666" s="24" t="str">
        <f t="shared" si="245"/>
        <v>11/16/2019 07:00:00 AM</v>
      </c>
      <c r="F7666" s="23" t="str">
        <f t="shared" si="244"/>
        <v>Nov</v>
      </c>
    </row>
    <row r="7667" spans="1:6" x14ac:dyDescent="0.4">
      <c r="A7667" s="19">
        <f>Électricité!N7680</f>
        <v>43785</v>
      </c>
      <c r="B7667" s="18">
        <f>Électricité!O7680</f>
        <v>0.33333333333333337</v>
      </c>
      <c r="C7667" s="17">
        <f>Électricité!P7680</f>
        <v>0</v>
      </c>
      <c r="D7667" s="17">
        <f>Électricité!S7680</f>
        <v>0</v>
      </c>
      <c r="E7667" s="24" t="str">
        <f t="shared" si="245"/>
        <v>11/16/2019 08:00:00 AM</v>
      </c>
      <c r="F7667" s="23" t="str">
        <f t="shared" si="244"/>
        <v>Nov</v>
      </c>
    </row>
    <row r="7668" spans="1:6" x14ac:dyDescent="0.4">
      <c r="A7668" s="19">
        <f>Électricité!N7681</f>
        <v>43785</v>
      </c>
      <c r="B7668" s="18">
        <f>Électricité!O7681</f>
        <v>0.375</v>
      </c>
      <c r="C7668" s="17">
        <f>Électricité!P7681</f>
        <v>0</v>
      </c>
      <c r="D7668" s="17">
        <f>Électricité!S7681</f>
        <v>0</v>
      </c>
      <c r="E7668" s="24" t="str">
        <f t="shared" si="245"/>
        <v>11/16/2019 09:00:00 AM</v>
      </c>
      <c r="F7668" s="23" t="str">
        <f t="shared" si="244"/>
        <v>Nov</v>
      </c>
    </row>
    <row r="7669" spans="1:6" x14ac:dyDescent="0.4">
      <c r="A7669" s="19">
        <f>Électricité!N7682</f>
        <v>43785</v>
      </c>
      <c r="B7669" s="18">
        <f>Électricité!O7682</f>
        <v>0.41666666666666669</v>
      </c>
      <c r="C7669" s="17">
        <f>Électricité!P7682</f>
        <v>0</v>
      </c>
      <c r="D7669" s="17">
        <f>Électricité!S7682</f>
        <v>0</v>
      </c>
      <c r="E7669" s="24" t="str">
        <f t="shared" si="245"/>
        <v>11/16/2019 10:00:00 AM</v>
      </c>
      <c r="F7669" s="23" t="str">
        <f t="shared" si="244"/>
        <v>Nov</v>
      </c>
    </row>
    <row r="7670" spans="1:6" x14ac:dyDescent="0.4">
      <c r="A7670" s="19">
        <f>Électricité!N7683</f>
        <v>43785</v>
      </c>
      <c r="B7670" s="18">
        <f>Électricité!O7683</f>
        <v>0.45833333333333337</v>
      </c>
      <c r="C7670" s="17">
        <f>Électricité!P7683</f>
        <v>0</v>
      </c>
      <c r="D7670" s="17">
        <f>Électricité!S7683</f>
        <v>0</v>
      </c>
      <c r="E7670" s="24" t="str">
        <f t="shared" si="245"/>
        <v>11/16/2019 11:00:00 AM</v>
      </c>
      <c r="F7670" s="23" t="str">
        <f t="shared" si="244"/>
        <v>Nov</v>
      </c>
    </row>
    <row r="7671" spans="1:6" x14ac:dyDescent="0.4">
      <c r="A7671" s="19">
        <f>Électricité!N7684</f>
        <v>43785</v>
      </c>
      <c r="B7671" s="18">
        <f>Électricité!O7684</f>
        <v>0.50000000000000011</v>
      </c>
      <c r="C7671" s="17">
        <f>Électricité!P7684</f>
        <v>0</v>
      </c>
      <c r="D7671" s="17">
        <f>Électricité!S7684</f>
        <v>0</v>
      </c>
      <c r="E7671" s="24" t="str">
        <f t="shared" si="245"/>
        <v>11/16/2019 12:00:00 PM</v>
      </c>
      <c r="F7671" s="23" t="str">
        <f t="shared" si="244"/>
        <v>Nov</v>
      </c>
    </row>
    <row r="7672" spans="1:6" x14ac:dyDescent="0.4">
      <c r="A7672" s="19">
        <f>Électricité!N7685</f>
        <v>43785</v>
      </c>
      <c r="B7672" s="18">
        <f>Électricité!O7685</f>
        <v>0.54166666666666674</v>
      </c>
      <c r="C7672" s="17">
        <f>Électricité!P7685</f>
        <v>0</v>
      </c>
      <c r="D7672" s="17">
        <f>Électricité!S7685</f>
        <v>0</v>
      </c>
      <c r="E7672" s="24" t="str">
        <f t="shared" si="245"/>
        <v>11/16/2019 01:00:00 PM</v>
      </c>
      <c r="F7672" s="23" t="str">
        <f t="shared" si="244"/>
        <v>Nov</v>
      </c>
    </row>
    <row r="7673" spans="1:6" x14ac:dyDescent="0.4">
      <c r="A7673" s="19">
        <f>Électricité!N7686</f>
        <v>43785</v>
      </c>
      <c r="B7673" s="18">
        <f>Électricité!O7686</f>
        <v>0.58333333333333337</v>
      </c>
      <c r="C7673" s="17">
        <f>Électricité!P7686</f>
        <v>0</v>
      </c>
      <c r="D7673" s="17">
        <f>Électricité!S7686</f>
        <v>0</v>
      </c>
      <c r="E7673" s="24" t="str">
        <f t="shared" si="245"/>
        <v>11/16/2019 02:00:00 PM</v>
      </c>
      <c r="F7673" s="23" t="str">
        <f t="shared" si="244"/>
        <v>Nov</v>
      </c>
    </row>
    <row r="7674" spans="1:6" x14ac:dyDescent="0.4">
      <c r="A7674" s="19">
        <f>Électricité!N7687</f>
        <v>43785</v>
      </c>
      <c r="B7674" s="18">
        <f>Électricité!O7687</f>
        <v>0.62500000000000011</v>
      </c>
      <c r="C7674" s="17">
        <f>Électricité!P7687</f>
        <v>0</v>
      </c>
      <c r="D7674" s="17">
        <f>Électricité!S7687</f>
        <v>0</v>
      </c>
      <c r="E7674" s="24" t="str">
        <f t="shared" si="245"/>
        <v>11/16/2019 03:00:00 PM</v>
      </c>
      <c r="F7674" s="23" t="str">
        <f t="shared" si="244"/>
        <v>Nov</v>
      </c>
    </row>
    <row r="7675" spans="1:6" x14ac:dyDescent="0.4">
      <c r="A7675" s="19">
        <f>Électricité!N7688</f>
        <v>43785</v>
      </c>
      <c r="B7675" s="18">
        <f>Électricité!O7688</f>
        <v>0.66666666666666674</v>
      </c>
      <c r="C7675" s="17">
        <f>Électricité!P7688</f>
        <v>0</v>
      </c>
      <c r="D7675" s="17">
        <f>Électricité!S7688</f>
        <v>0</v>
      </c>
      <c r="E7675" s="24" t="str">
        <f t="shared" si="245"/>
        <v>11/16/2019 04:00:00 PM</v>
      </c>
      <c r="F7675" s="23" t="str">
        <f t="shared" si="244"/>
        <v>Nov</v>
      </c>
    </row>
    <row r="7676" spans="1:6" x14ac:dyDescent="0.4">
      <c r="A7676" s="19">
        <f>Électricité!N7689</f>
        <v>43785</v>
      </c>
      <c r="B7676" s="18">
        <f>Électricité!O7689</f>
        <v>0.70833333333333337</v>
      </c>
      <c r="C7676" s="17">
        <f>Électricité!P7689</f>
        <v>0</v>
      </c>
      <c r="D7676" s="17">
        <f>Électricité!S7689</f>
        <v>0</v>
      </c>
      <c r="E7676" s="24" t="str">
        <f t="shared" si="245"/>
        <v>11/16/2019 05:00:00 PM</v>
      </c>
      <c r="F7676" s="23" t="str">
        <f t="shared" si="244"/>
        <v>Nov</v>
      </c>
    </row>
    <row r="7677" spans="1:6" x14ac:dyDescent="0.4">
      <c r="A7677" s="19">
        <f>Électricité!N7690</f>
        <v>43785</v>
      </c>
      <c r="B7677" s="18">
        <f>Électricité!O7690</f>
        <v>0.75000000000000011</v>
      </c>
      <c r="C7677" s="17">
        <f>Électricité!P7690</f>
        <v>0</v>
      </c>
      <c r="D7677" s="17">
        <f>Électricité!S7690</f>
        <v>0</v>
      </c>
      <c r="E7677" s="24" t="str">
        <f t="shared" si="245"/>
        <v>11/16/2019 06:00:00 PM</v>
      </c>
      <c r="F7677" s="23" t="str">
        <f t="shared" si="244"/>
        <v>Nov</v>
      </c>
    </row>
    <row r="7678" spans="1:6" x14ac:dyDescent="0.4">
      <c r="A7678" s="19">
        <f>Électricité!N7691</f>
        <v>43785</v>
      </c>
      <c r="B7678" s="18">
        <f>Électricité!O7691</f>
        <v>0.79166666666666674</v>
      </c>
      <c r="C7678" s="17">
        <f>Électricité!P7691</f>
        <v>0</v>
      </c>
      <c r="D7678" s="17">
        <f>Électricité!S7691</f>
        <v>0</v>
      </c>
      <c r="E7678" s="24" t="str">
        <f t="shared" si="245"/>
        <v>11/16/2019 07:00:00 PM</v>
      </c>
      <c r="F7678" s="23" t="str">
        <f t="shared" si="244"/>
        <v>Nov</v>
      </c>
    </row>
    <row r="7679" spans="1:6" x14ac:dyDescent="0.4">
      <c r="A7679" s="19">
        <f>Électricité!N7692</f>
        <v>43785</v>
      </c>
      <c r="B7679" s="18">
        <f>Électricité!O7692</f>
        <v>0.83333333333333337</v>
      </c>
      <c r="C7679" s="17">
        <f>Électricité!P7692</f>
        <v>0</v>
      </c>
      <c r="D7679" s="17">
        <f>Électricité!S7692</f>
        <v>0</v>
      </c>
      <c r="E7679" s="24" t="str">
        <f t="shared" si="245"/>
        <v>11/16/2019 08:00:00 PM</v>
      </c>
      <c r="F7679" s="23" t="str">
        <f t="shared" si="244"/>
        <v>Nov</v>
      </c>
    </row>
    <row r="7680" spans="1:6" x14ac:dyDescent="0.4">
      <c r="A7680" s="19">
        <f>Électricité!N7693</f>
        <v>43785</v>
      </c>
      <c r="B7680" s="18">
        <f>Électricité!O7693</f>
        <v>0.87500000000000011</v>
      </c>
      <c r="C7680" s="17">
        <f>Électricité!P7693</f>
        <v>0</v>
      </c>
      <c r="D7680" s="17">
        <f>Électricité!S7693</f>
        <v>0</v>
      </c>
      <c r="E7680" s="24" t="str">
        <f t="shared" si="245"/>
        <v>11/16/2019 09:00:00 PM</v>
      </c>
      <c r="F7680" s="23" t="str">
        <f t="shared" si="244"/>
        <v>Nov</v>
      </c>
    </row>
    <row r="7681" spans="1:6" x14ac:dyDescent="0.4">
      <c r="A7681" s="19">
        <f>Électricité!N7694</f>
        <v>43785</v>
      </c>
      <c r="B7681" s="18">
        <f>Électricité!O7694</f>
        <v>0.91666666666666674</v>
      </c>
      <c r="C7681" s="17">
        <f>Électricité!P7694</f>
        <v>0</v>
      </c>
      <c r="D7681" s="17">
        <f>Électricité!S7694</f>
        <v>0</v>
      </c>
      <c r="E7681" s="24" t="str">
        <f t="shared" si="245"/>
        <v>11/16/2019 10:00:00 PM</v>
      </c>
      <c r="F7681" s="23" t="str">
        <f t="shared" si="244"/>
        <v>Nov</v>
      </c>
    </row>
    <row r="7682" spans="1:6" x14ac:dyDescent="0.4">
      <c r="A7682" s="19">
        <f>Électricité!N7695</f>
        <v>43785</v>
      </c>
      <c r="B7682" s="18">
        <f>Électricité!O7695</f>
        <v>0.95833333333333337</v>
      </c>
      <c r="C7682" s="17">
        <f>Électricité!P7695</f>
        <v>0</v>
      </c>
      <c r="D7682" s="17">
        <f>Électricité!S7695</f>
        <v>0</v>
      </c>
      <c r="E7682" s="24" t="str">
        <f t="shared" si="245"/>
        <v>11/16/2019 11:00:00 PM</v>
      </c>
      <c r="F7682" s="23" t="str">
        <f t="shared" si="244"/>
        <v>Nov</v>
      </c>
    </row>
    <row r="7683" spans="1:6" x14ac:dyDescent="0.4">
      <c r="A7683" s="19">
        <f>Électricité!N7696</f>
        <v>43786</v>
      </c>
      <c r="B7683" s="18">
        <f>Électricité!O7696</f>
        <v>3.1225022567582528E-17</v>
      </c>
      <c r="C7683" s="17">
        <f>Électricité!P7696</f>
        <v>0</v>
      </c>
      <c r="D7683" s="17">
        <f>Électricité!S7696</f>
        <v>0</v>
      </c>
      <c r="E7683" s="24" t="str">
        <f t="shared" si="245"/>
        <v>11/17/2019 12:00:00 AM</v>
      </c>
      <c r="F7683" s="23" t="str">
        <f t="shared" ref="F7683:F7746" si="246">TEXT(A7683,"mmm")</f>
        <v>Nov</v>
      </c>
    </row>
    <row r="7684" spans="1:6" x14ac:dyDescent="0.4">
      <c r="A7684" s="19">
        <f>Électricité!N7697</f>
        <v>43786</v>
      </c>
      <c r="B7684" s="18">
        <f>Électricité!O7697</f>
        <v>4.1666666666666699E-2</v>
      </c>
      <c r="C7684" s="17">
        <f>Électricité!P7697</f>
        <v>0</v>
      </c>
      <c r="D7684" s="17">
        <f>Électricité!S7697</f>
        <v>0</v>
      </c>
      <c r="E7684" s="24" t="str">
        <f t="shared" si="245"/>
        <v>11/17/2019 01:00:00 AM</v>
      </c>
      <c r="F7684" s="23" t="str">
        <f t="shared" si="246"/>
        <v>Nov</v>
      </c>
    </row>
    <row r="7685" spans="1:6" x14ac:dyDescent="0.4">
      <c r="A7685" s="19">
        <f>Électricité!N7698</f>
        <v>43786</v>
      </c>
      <c r="B7685" s="18">
        <f>Électricité!O7698</f>
        <v>8.333333333333337E-2</v>
      </c>
      <c r="C7685" s="17">
        <f>Électricité!P7698</f>
        <v>0</v>
      </c>
      <c r="D7685" s="17">
        <f>Électricité!S7698</f>
        <v>0</v>
      </c>
      <c r="E7685" s="24" t="str">
        <f t="shared" si="245"/>
        <v>11/17/2019 02:00:00 AM</v>
      </c>
      <c r="F7685" s="23" t="str">
        <f t="shared" si="246"/>
        <v>Nov</v>
      </c>
    </row>
    <row r="7686" spans="1:6" x14ac:dyDescent="0.4">
      <c r="A7686" s="19">
        <f>Électricité!N7699</f>
        <v>43786</v>
      </c>
      <c r="B7686" s="18">
        <f>Électricité!O7699</f>
        <v>0.12500000000000006</v>
      </c>
      <c r="C7686" s="17">
        <f>Électricité!P7699</f>
        <v>0</v>
      </c>
      <c r="D7686" s="17">
        <f>Électricité!S7699</f>
        <v>0</v>
      </c>
      <c r="E7686" s="24" t="str">
        <f t="shared" si="245"/>
        <v>11/17/2019 03:00:00 AM</v>
      </c>
      <c r="F7686" s="23" t="str">
        <f t="shared" si="246"/>
        <v>Nov</v>
      </c>
    </row>
    <row r="7687" spans="1:6" x14ac:dyDescent="0.4">
      <c r="A7687" s="19">
        <f>Électricité!N7700</f>
        <v>43786</v>
      </c>
      <c r="B7687" s="18">
        <f>Électricité!O7700</f>
        <v>0.16666666666666669</v>
      </c>
      <c r="C7687" s="17">
        <f>Électricité!P7700</f>
        <v>0</v>
      </c>
      <c r="D7687" s="17">
        <f>Électricité!S7700</f>
        <v>0</v>
      </c>
      <c r="E7687" s="24" t="str">
        <f t="shared" si="245"/>
        <v>11/17/2019 04:00:00 AM</v>
      </c>
      <c r="F7687" s="23" t="str">
        <f t="shared" si="246"/>
        <v>Nov</v>
      </c>
    </row>
    <row r="7688" spans="1:6" x14ac:dyDescent="0.4">
      <c r="A7688" s="19">
        <f>Électricité!N7701</f>
        <v>43786</v>
      </c>
      <c r="B7688" s="18">
        <f>Électricité!O7701</f>
        <v>0.20833333333333337</v>
      </c>
      <c r="C7688" s="17">
        <f>Électricité!P7701</f>
        <v>0</v>
      </c>
      <c r="D7688" s="17">
        <f>Électricité!S7701</f>
        <v>0</v>
      </c>
      <c r="E7688" s="24" t="str">
        <f t="shared" si="245"/>
        <v>11/17/2019 05:00:00 AM</v>
      </c>
      <c r="F7688" s="23" t="str">
        <f t="shared" si="246"/>
        <v>Nov</v>
      </c>
    </row>
    <row r="7689" spans="1:6" x14ac:dyDescent="0.4">
      <c r="A7689" s="19">
        <f>Électricité!N7702</f>
        <v>43786</v>
      </c>
      <c r="B7689" s="18">
        <f>Électricité!O7702</f>
        <v>0.25</v>
      </c>
      <c r="C7689" s="17">
        <f>Électricité!P7702</f>
        <v>0</v>
      </c>
      <c r="D7689" s="17">
        <f>Électricité!S7702</f>
        <v>0</v>
      </c>
      <c r="E7689" s="24" t="str">
        <f t="shared" si="245"/>
        <v>11/17/2019 06:00:00 AM</v>
      </c>
      <c r="F7689" s="23" t="str">
        <f t="shared" si="246"/>
        <v>Nov</v>
      </c>
    </row>
    <row r="7690" spans="1:6" x14ac:dyDescent="0.4">
      <c r="A7690" s="19">
        <f>Électricité!N7703</f>
        <v>43786</v>
      </c>
      <c r="B7690" s="18">
        <f>Électricité!O7703</f>
        <v>0.29166666666666669</v>
      </c>
      <c r="C7690" s="17">
        <f>Électricité!P7703</f>
        <v>0</v>
      </c>
      <c r="D7690" s="17">
        <f>Électricité!S7703</f>
        <v>0</v>
      </c>
      <c r="E7690" s="24" t="str">
        <f t="shared" si="245"/>
        <v>11/17/2019 07:00:00 AM</v>
      </c>
      <c r="F7690" s="23" t="str">
        <f t="shared" si="246"/>
        <v>Nov</v>
      </c>
    </row>
    <row r="7691" spans="1:6" x14ac:dyDescent="0.4">
      <c r="A7691" s="19">
        <f>Électricité!N7704</f>
        <v>43786</v>
      </c>
      <c r="B7691" s="18">
        <f>Électricité!O7704</f>
        <v>0.33333333333333337</v>
      </c>
      <c r="C7691" s="17">
        <f>Électricité!P7704</f>
        <v>0</v>
      </c>
      <c r="D7691" s="17">
        <f>Électricité!S7704</f>
        <v>0</v>
      </c>
      <c r="E7691" s="24" t="str">
        <f t="shared" si="245"/>
        <v>11/17/2019 08:00:00 AM</v>
      </c>
      <c r="F7691" s="23" t="str">
        <f t="shared" si="246"/>
        <v>Nov</v>
      </c>
    </row>
    <row r="7692" spans="1:6" x14ac:dyDescent="0.4">
      <c r="A7692" s="19">
        <f>Électricité!N7705</f>
        <v>43786</v>
      </c>
      <c r="B7692" s="18">
        <f>Électricité!O7705</f>
        <v>0.375</v>
      </c>
      <c r="C7692" s="17">
        <f>Électricité!P7705</f>
        <v>0</v>
      </c>
      <c r="D7692" s="17">
        <f>Électricité!S7705</f>
        <v>0</v>
      </c>
      <c r="E7692" s="24" t="str">
        <f t="shared" si="245"/>
        <v>11/17/2019 09:00:00 AM</v>
      </c>
      <c r="F7692" s="23" t="str">
        <f t="shared" si="246"/>
        <v>Nov</v>
      </c>
    </row>
    <row r="7693" spans="1:6" x14ac:dyDescent="0.4">
      <c r="A7693" s="19">
        <f>Électricité!N7706</f>
        <v>43786</v>
      </c>
      <c r="B7693" s="18">
        <f>Électricité!O7706</f>
        <v>0.41666666666666669</v>
      </c>
      <c r="C7693" s="17">
        <f>Électricité!P7706</f>
        <v>0</v>
      </c>
      <c r="D7693" s="17">
        <f>Électricité!S7706</f>
        <v>0</v>
      </c>
      <c r="E7693" s="24" t="str">
        <f t="shared" si="245"/>
        <v>11/17/2019 10:00:00 AM</v>
      </c>
      <c r="F7693" s="23" t="str">
        <f t="shared" si="246"/>
        <v>Nov</v>
      </c>
    </row>
    <row r="7694" spans="1:6" x14ac:dyDescent="0.4">
      <c r="A7694" s="19">
        <f>Électricité!N7707</f>
        <v>43786</v>
      </c>
      <c r="B7694" s="18">
        <f>Électricité!O7707</f>
        <v>0.45833333333333337</v>
      </c>
      <c r="C7694" s="17">
        <f>Électricité!P7707</f>
        <v>0</v>
      </c>
      <c r="D7694" s="17">
        <f>Électricité!S7707</f>
        <v>0</v>
      </c>
      <c r="E7694" s="24" t="str">
        <f t="shared" si="245"/>
        <v>11/17/2019 11:00:00 AM</v>
      </c>
      <c r="F7694" s="23" t="str">
        <f t="shared" si="246"/>
        <v>Nov</v>
      </c>
    </row>
    <row r="7695" spans="1:6" x14ac:dyDescent="0.4">
      <c r="A7695" s="19">
        <f>Électricité!N7708</f>
        <v>43786</v>
      </c>
      <c r="B7695" s="18">
        <f>Électricité!O7708</f>
        <v>0.50000000000000011</v>
      </c>
      <c r="C7695" s="17">
        <f>Électricité!P7708</f>
        <v>0</v>
      </c>
      <c r="D7695" s="17">
        <f>Électricité!S7708</f>
        <v>0</v>
      </c>
      <c r="E7695" s="24" t="str">
        <f t="shared" si="245"/>
        <v>11/17/2019 12:00:00 PM</v>
      </c>
      <c r="F7695" s="23" t="str">
        <f t="shared" si="246"/>
        <v>Nov</v>
      </c>
    </row>
    <row r="7696" spans="1:6" x14ac:dyDescent="0.4">
      <c r="A7696" s="19">
        <f>Électricité!N7709</f>
        <v>43786</v>
      </c>
      <c r="B7696" s="18">
        <f>Électricité!O7709</f>
        <v>0.54166666666666674</v>
      </c>
      <c r="C7696" s="17">
        <f>Électricité!P7709</f>
        <v>0</v>
      </c>
      <c r="D7696" s="17">
        <f>Électricité!S7709</f>
        <v>0</v>
      </c>
      <c r="E7696" s="24" t="str">
        <f t="shared" si="245"/>
        <v>11/17/2019 01:00:00 PM</v>
      </c>
      <c r="F7696" s="23" t="str">
        <f t="shared" si="246"/>
        <v>Nov</v>
      </c>
    </row>
    <row r="7697" spans="1:6" x14ac:dyDescent="0.4">
      <c r="A7697" s="19">
        <f>Électricité!N7710</f>
        <v>43786</v>
      </c>
      <c r="B7697" s="18">
        <f>Électricité!O7710</f>
        <v>0.58333333333333337</v>
      </c>
      <c r="C7697" s="17">
        <f>Électricité!P7710</f>
        <v>0</v>
      </c>
      <c r="D7697" s="17">
        <f>Électricité!S7710</f>
        <v>0</v>
      </c>
      <c r="E7697" s="24" t="str">
        <f t="shared" si="245"/>
        <v>11/17/2019 02:00:00 PM</v>
      </c>
      <c r="F7697" s="23" t="str">
        <f t="shared" si="246"/>
        <v>Nov</v>
      </c>
    </row>
    <row r="7698" spans="1:6" x14ac:dyDescent="0.4">
      <c r="A7698" s="19">
        <f>Électricité!N7711</f>
        <v>43786</v>
      </c>
      <c r="B7698" s="18">
        <f>Électricité!O7711</f>
        <v>0.62500000000000011</v>
      </c>
      <c r="C7698" s="17">
        <f>Électricité!P7711</f>
        <v>0</v>
      </c>
      <c r="D7698" s="17">
        <f>Électricité!S7711</f>
        <v>0</v>
      </c>
      <c r="E7698" s="24" t="str">
        <f t="shared" si="245"/>
        <v>11/17/2019 03:00:00 PM</v>
      </c>
      <c r="F7698" s="23" t="str">
        <f t="shared" si="246"/>
        <v>Nov</v>
      </c>
    </row>
    <row r="7699" spans="1:6" x14ac:dyDescent="0.4">
      <c r="A7699" s="19">
        <f>Électricité!N7712</f>
        <v>43786</v>
      </c>
      <c r="B7699" s="18">
        <f>Électricité!O7712</f>
        <v>0.66666666666666674</v>
      </c>
      <c r="C7699" s="17">
        <f>Électricité!P7712</f>
        <v>0</v>
      </c>
      <c r="D7699" s="17">
        <f>Électricité!S7712</f>
        <v>0</v>
      </c>
      <c r="E7699" s="24" t="str">
        <f t="shared" si="245"/>
        <v>11/17/2019 04:00:00 PM</v>
      </c>
      <c r="F7699" s="23" t="str">
        <f t="shared" si="246"/>
        <v>Nov</v>
      </c>
    </row>
    <row r="7700" spans="1:6" x14ac:dyDescent="0.4">
      <c r="A7700" s="19">
        <f>Électricité!N7713</f>
        <v>43786</v>
      </c>
      <c r="B7700" s="18">
        <f>Électricité!O7713</f>
        <v>0.70833333333333337</v>
      </c>
      <c r="C7700" s="17">
        <f>Électricité!P7713</f>
        <v>0</v>
      </c>
      <c r="D7700" s="17">
        <f>Électricité!S7713</f>
        <v>0</v>
      </c>
      <c r="E7700" s="24" t="str">
        <f t="shared" si="245"/>
        <v>11/17/2019 05:00:00 PM</v>
      </c>
      <c r="F7700" s="23" t="str">
        <f t="shared" si="246"/>
        <v>Nov</v>
      </c>
    </row>
    <row r="7701" spans="1:6" x14ac:dyDescent="0.4">
      <c r="A7701" s="19">
        <f>Électricité!N7714</f>
        <v>43786</v>
      </c>
      <c r="B7701" s="18">
        <f>Électricité!O7714</f>
        <v>0.75000000000000011</v>
      </c>
      <c r="C7701" s="17">
        <f>Électricité!P7714</f>
        <v>0</v>
      </c>
      <c r="D7701" s="17">
        <f>Électricité!S7714</f>
        <v>0</v>
      </c>
      <c r="E7701" s="24" t="str">
        <f t="shared" si="245"/>
        <v>11/17/2019 06:00:00 PM</v>
      </c>
      <c r="F7701" s="23" t="str">
        <f t="shared" si="246"/>
        <v>Nov</v>
      </c>
    </row>
    <row r="7702" spans="1:6" x14ac:dyDescent="0.4">
      <c r="A7702" s="19">
        <f>Électricité!N7715</f>
        <v>43786</v>
      </c>
      <c r="B7702" s="18">
        <f>Électricité!O7715</f>
        <v>0.79166666666666674</v>
      </c>
      <c r="C7702" s="17">
        <f>Électricité!P7715</f>
        <v>0</v>
      </c>
      <c r="D7702" s="17">
        <f>Électricité!S7715</f>
        <v>0</v>
      </c>
      <c r="E7702" s="24" t="str">
        <f t="shared" si="245"/>
        <v>11/17/2019 07:00:00 PM</v>
      </c>
      <c r="F7702" s="23" t="str">
        <f t="shared" si="246"/>
        <v>Nov</v>
      </c>
    </row>
    <row r="7703" spans="1:6" x14ac:dyDescent="0.4">
      <c r="A7703" s="19">
        <f>Électricité!N7716</f>
        <v>43786</v>
      </c>
      <c r="B7703" s="18">
        <f>Électricité!O7716</f>
        <v>0.83333333333333337</v>
      </c>
      <c r="C7703" s="17">
        <f>Électricité!P7716</f>
        <v>0</v>
      </c>
      <c r="D7703" s="17">
        <f>Électricité!S7716</f>
        <v>0</v>
      </c>
      <c r="E7703" s="24" t="str">
        <f t="shared" si="245"/>
        <v>11/17/2019 08:00:00 PM</v>
      </c>
      <c r="F7703" s="23" t="str">
        <f t="shared" si="246"/>
        <v>Nov</v>
      </c>
    </row>
    <row r="7704" spans="1:6" x14ac:dyDescent="0.4">
      <c r="A7704" s="19">
        <f>Électricité!N7717</f>
        <v>43786</v>
      </c>
      <c r="B7704" s="18">
        <f>Électricité!O7717</f>
        <v>0.87500000000000011</v>
      </c>
      <c r="C7704" s="17">
        <f>Électricité!P7717</f>
        <v>0</v>
      </c>
      <c r="D7704" s="17">
        <f>Électricité!S7717</f>
        <v>0</v>
      </c>
      <c r="E7704" s="24" t="str">
        <f t="shared" si="245"/>
        <v>11/17/2019 09:00:00 PM</v>
      </c>
      <c r="F7704" s="23" t="str">
        <f t="shared" si="246"/>
        <v>Nov</v>
      </c>
    </row>
    <row r="7705" spans="1:6" x14ac:dyDescent="0.4">
      <c r="A7705" s="19">
        <f>Électricité!N7718</f>
        <v>43786</v>
      </c>
      <c r="B7705" s="18">
        <f>Électricité!O7718</f>
        <v>0.91666666666666674</v>
      </c>
      <c r="C7705" s="17">
        <f>Électricité!P7718</f>
        <v>0</v>
      </c>
      <c r="D7705" s="17">
        <f>Électricité!S7718</f>
        <v>0</v>
      </c>
      <c r="E7705" s="24" t="str">
        <f t="shared" si="245"/>
        <v>11/17/2019 10:00:00 PM</v>
      </c>
      <c r="F7705" s="23" t="str">
        <f t="shared" si="246"/>
        <v>Nov</v>
      </c>
    </row>
    <row r="7706" spans="1:6" x14ac:dyDescent="0.4">
      <c r="A7706" s="19">
        <f>Électricité!N7719</f>
        <v>43786</v>
      </c>
      <c r="B7706" s="18">
        <f>Électricité!O7719</f>
        <v>0.95833333333333337</v>
      </c>
      <c r="C7706" s="17">
        <f>Électricité!P7719</f>
        <v>0</v>
      </c>
      <c r="D7706" s="17">
        <f>Électricité!S7719</f>
        <v>0</v>
      </c>
      <c r="E7706" s="24" t="str">
        <f t="shared" si="245"/>
        <v>11/17/2019 11:00:00 PM</v>
      </c>
      <c r="F7706" s="23" t="str">
        <f t="shared" si="246"/>
        <v>Nov</v>
      </c>
    </row>
    <row r="7707" spans="1:6" x14ac:dyDescent="0.4">
      <c r="A7707" s="19">
        <f>Électricité!N7720</f>
        <v>43787</v>
      </c>
      <c r="B7707" s="18">
        <f>Électricité!O7720</f>
        <v>3.1225022567582528E-17</v>
      </c>
      <c r="C7707" s="17">
        <f>Électricité!P7720</f>
        <v>0</v>
      </c>
      <c r="D7707" s="17">
        <f>Électricité!S7720</f>
        <v>0</v>
      </c>
      <c r="E7707" s="24" t="str">
        <f t="shared" si="245"/>
        <v>11/18/2019 12:00:00 AM</v>
      </c>
      <c r="F7707" s="23" t="str">
        <f t="shared" si="246"/>
        <v>Nov</v>
      </c>
    </row>
    <row r="7708" spans="1:6" x14ac:dyDescent="0.4">
      <c r="A7708" s="19">
        <f>Électricité!N7721</f>
        <v>43787</v>
      </c>
      <c r="B7708" s="18">
        <f>Électricité!O7721</f>
        <v>4.1666666666666699E-2</v>
      </c>
      <c r="C7708" s="17">
        <f>Électricité!P7721</f>
        <v>0</v>
      </c>
      <c r="D7708" s="17">
        <f>Électricité!S7721</f>
        <v>0</v>
      </c>
      <c r="E7708" s="24" t="str">
        <f t="shared" si="245"/>
        <v>11/18/2019 01:00:00 AM</v>
      </c>
      <c r="F7708" s="23" t="str">
        <f t="shared" si="246"/>
        <v>Nov</v>
      </c>
    </row>
    <row r="7709" spans="1:6" x14ac:dyDescent="0.4">
      <c r="A7709" s="19">
        <f>Électricité!N7722</f>
        <v>43787</v>
      </c>
      <c r="B7709" s="18">
        <f>Électricité!O7722</f>
        <v>8.333333333333337E-2</v>
      </c>
      <c r="C7709" s="17">
        <f>Électricité!P7722</f>
        <v>0</v>
      </c>
      <c r="D7709" s="17">
        <f>Électricité!S7722</f>
        <v>0</v>
      </c>
      <c r="E7709" s="24" t="str">
        <f t="shared" si="245"/>
        <v>11/18/2019 02:00:00 AM</v>
      </c>
      <c r="F7709" s="23" t="str">
        <f t="shared" si="246"/>
        <v>Nov</v>
      </c>
    </row>
    <row r="7710" spans="1:6" x14ac:dyDescent="0.4">
      <c r="A7710" s="19">
        <f>Électricité!N7723</f>
        <v>43787</v>
      </c>
      <c r="B7710" s="18">
        <f>Électricité!O7723</f>
        <v>0.12500000000000006</v>
      </c>
      <c r="C7710" s="17">
        <f>Électricité!P7723</f>
        <v>0</v>
      </c>
      <c r="D7710" s="17">
        <f>Électricité!S7723</f>
        <v>0</v>
      </c>
      <c r="E7710" s="24" t="str">
        <f t="shared" si="245"/>
        <v>11/18/2019 03:00:00 AM</v>
      </c>
      <c r="F7710" s="23" t="str">
        <f t="shared" si="246"/>
        <v>Nov</v>
      </c>
    </row>
    <row r="7711" spans="1:6" x14ac:dyDescent="0.4">
      <c r="A7711" s="19">
        <f>Électricité!N7724</f>
        <v>43787</v>
      </c>
      <c r="B7711" s="18">
        <f>Électricité!O7724</f>
        <v>0.16666666666666669</v>
      </c>
      <c r="C7711" s="17">
        <f>Électricité!P7724</f>
        <v>0</v>
      </c>
      <c r="D7711" s="17">
        <f>Électricité!S7724</f>
        <v>0</v>
      </c>
      <c r="E7711" s="24" t="str">
        <f t="shared" si="245"/>
        <v>11/18/2019 04:00:00 AM</v>
      </c>
      <c r="F7711" s="23" t="str">
        <f t="shared" si="246"/>
        <v>Nov</v>
      </c>
    </row>
    <row r="7712" spans="1:6" x14ac:dyDescent="0.4">
      <c r="A7712" s="19">
        <f>Électricité!N7725</f>
        <v>43787</v>
      </c>
      <c r="B7712" s="18">
        <f>Électricité!O7725</f>
        <v>0.20833333333333337</v>
      </c>
      <c r="C7712" s="17">
        <f>Électricité!P7725</f>
        <v>0</v>
      </c>
      <c r="D7712" s="17">
        <f>Électricité!S7725</f>
        <v>0</v>
      </c>
      <c r="E7712" s="24" t="str">
        <f t="shared" si="245"/>
        <v>11/18/2019 05:00:00 AM</v>
      </c>
      <c r="F7712" s="23" t="str">
        <f t="shared" si="246"/>
        <v>Nov</v>
      </c>
    </row>
    <row r="7713" spans="1:6" x14ac:dyDescent="0.4">
      <c r="A7713" s="19">
        <f>Électricité!N7726</f>
        <v>43787</v>
      </c>
      <c r="B7713" s="18">
        <f>Électricité!O7726</f>
        <v>0.25</v>
      </c>
      <c r="C7713" s="17">
        <f>Électricité!P7726</f>
        <v>0</v>
      </c>
      <c r="D7713" s="17">
        <f>Électricité!S7726</f>
        <v>0</v>
      </c>
      <c r="E7713" s="24" t="str">
        <f t="shared" si="245"/>
        <v>11/18/2019 06:00:00 AM</v>
      </c>
      <c r="F7713" s="23" t="str">
        <f t="shared" si="246"/>
        <v>Nov</v>
      </c>
    </row>
    <row r="7714" spans="1:6" x14ac:dyDescent="0.4">
      <c r="A7714" s="19">
        <f>Électricité!N7727</f>
        <v>43787</v>
      </c>
      <c r="B7714" s="18">
        <f>Électricité!O7727</f>
        <v>0.29166666666666669</v>
      </c>
      <c r="C7714" s="17">
        <f>Électricité!P7727</f>
        <v>0</v>
      </c>
      <c r="D7714" s="17">
        <f>Électricité!S7727</f>
        <v>0</v>
      </c>
      <c r="E7714" s="24" t="str">
        <f t="shared" si="245"/>
        <v>11/18/2019 07:00:00 AM</v>
      </c>
      <c r="F7714" s="23" t="str">
        <f t="shared" si="246"/>
        <v>Nov</v>
      </c>
    </row>
    <row r="7715" spans="1:6" x14ac:dyDescent="0.4">
      <c r="A7715" s="19">
        <f>Électricité!N7728</f>
        <v>43787</v>
      </c>
      <c r="B7715" s="18">
        <f>Électricité!O7728</f>
        <v>0.33333333333333337</v>
      </c>
      <c r="C7715" s="17">
        <f>Électricité!P7728</f>
        <v>0</v>
      </c>
      <c r="D7715" s="17">
        <f>Électricité!S7728</f>
        <v>0</v>
      </c>
      <c r="E7715" s="24" t="str">
        <f t="shared" si="245"/>
        <v>11/18/2019 08:00:00 AM</v>
      </c>
      <c r="F7715" s="23" t="str">
        <f t="shared" si="246"/>
        <v>Nov</v>
      </c>
    </row>
    <row r="7716" spans="1:6" x14ac:dyDescent="0.4">
      <c r="A7716" s="19">
        <f>Électricité!N7729</f>
        <v>43787</v>
      </c>
      <c r="B7716" s="18">
        <f>Électricité!O7729</f>
        <v>0.375</v>
      </c>
      <c r="C7716" s="17">
        <f>Électricité!P7729</f>
        <v>0</v>
      </c>
      <c r="D7716" s="17">
        <f>Électricité!S7729</f>
        <v>0</v>
      </c>
      <c r="E7716" s="24" t="str">
        <f t="shared" si="245"/>
        <v>11/18/2019 09:00:00 AM</v>
      </c>
      <c r="F7716" s="23" t="str">
        <f t="shared" si="246"/>
        <v>Nov</v>
      </c>
    </row>
    <row r="7717" spans="1:6" x14ac:dyDescent="0.4">
      <c r="A7717" s="19">
        <f>Électricité!N7730</f>
        <v>43787</v>
      </c>
      <c r="B7717" s="18">
        <f>Électricité!O7730</f>
        <v>0.41666666666666669</v>
      </c>
      <c r="C7717" s="17">
        <f>Électricité!P7730</f>
        <v>0</v>
      </c>
      <c r="D7717" s="17">
        <f>Électricité!S7730</f>
        <v>0</v>
      </c>
      <c r="E7717" s="24" t="str">
        <f t="shared" si="245"/>
        <v>11/18/2019 10:00:00 AM</v>
      </c>
      <c r="F7717" s="23" t="str">
        <f t="shared" si="246"/>
        <v>Nov</v>
      </c>
    </row>
    <row r="7718" spans="1:6" x14ac:dyDescent="0.4">
      <c r="A7718" s="19">
        <f>Électricité!N7731</f>
        <v>43787</v>
      </c>
      <c r="B7718" s="18">
        <f>Électricité!O7731</f>
        <v>0.45833333333333337</v>
      </c>
      <c r="C7718" s="17">
        <f>Électricité!P7731</f>
        <v>0</v>
      </c>
      <c r="D7718" s="17">
        <f>Électricité!S7731</f>
        <v>0</v>
      </c>
      <c r="E7718" s="24" t="str">
        <f t="shared" si="245"/>
        <v>11/18/2019 11:00:00 AM</v>
      </c>
      <c r="F7718" s="23" t="str">
        <f t="shared" si="246"/>
        <v>Nov</v>
      </c>
    </row>
    <row r="7719" spans="1:6" x14ac:dyDescent="0.4">
      <c r="A7719" s="19">
        <f>Électricité!N7732</f>
        <v>43787</v>
      </c>
      <c r="B7719" s="18">
        <f>Électricité!O7732</f>
        <v>0.50000000000000011</v>
      </c>
      <c r="C7719" s="17">
        <f>Électricité!P7732</f>
        <v>0</v>
      </c>
      <c r="D7719" s="17">
        <f>Électricité!S7732</f>
        <v>0</v>
      </c>
      <c r="E7719" s="24" t="str">
        <f t="shared" si="245"/>
        <v>11/18/2019 12:00:00 PM</v>
      </c>
      <c r="F7719" s="23" t="str">
        <f t="shared" si="246"/>
        <v>Nov</v>
      </c>
    </row>
    <row r="7720" spans="1:6" x14ac:dyDescent="0.4">
      <c r="A7720" s="19">
        <f>Électricité!N7733</f>
        <v>43787</v>
      </c>
      <c r="B7720" s="18">
        <f>Électricité!O7733</f>
        <v>0.54166666666666674</v>
      </c>
      <c r="C7720" s="17">
        <f>Électricité!P7733</f>
        <v>0</v>
      </c>
      <c r="D7720" s="17">
        <f>Électricité!S7733</f>
        <v>0</v>
      </c>
      <c r="E7720" s="24" t="str">
        <f t="shared" si="245"/>
        <v>11/18/2019 01:00:00 PM</v>
      </c>
      <c r="F7720" s="23" t="str">
        <f t="shared" si="246"/>
        <v>Nov</v>
      </c>
    </row>
    <row r="7721" spans="1:6" x14ac:dyDescent="0.4">
      <c r="A7721" s="19">
        <f>Électricité!N7734</f>
        <v>43787</v>
      </c>
      <c r="B7721" s="18">
        <f>Électricité!O7734</f>
        <v>0.58333333333333337</v>
      </c>
      <c r="C7721" s="17">
        <f>Électricité!P7734</f>
        <v>0</v>
      </c>
      <c r="D7721" s="17">
        <f>Électricité!S7734</f>
        <v>0</v>
      </c>
      <c r="E7721" s="24" t="str">
        <f t="shared" si="245"/>
        <v>11/18/2019 02:00:00 PM</v>
      </c>
      <c r="F7721" s="23" t="str">
        <f t="shared" si="246"/>
        <v>Nov</v>
      </c>
    </row>
    <row r="7722" spans="1:6" x14ac:dyDescent="0.4">
      <c r="A7722" s="19">
        <f>Électricité!N7735</f>
        <v>43787</v>
      </c>
      <c r="B7722" s="18">
        <f>Électricité!O7735</f>
        <v>0.62500000000000011</v>
      </c>
      <c r="C7722" s="17">
        <f>Électricité!P7735</f>
        <v>0</v>
      </c>
      <c r="D7722" s="17">
        <f>Électricité!S7735</f>
        <v>0</v>
      </c>
      <c r="E7722" s="24" t="str">
        <f t="shared" si="245"/>
        <v>11/18/2019 03:00:00 PM</v>
      </c>
      <c r="F7722" s="23" t="str">
        <f t="shared" si="246"/>
        <v>Nov</v>
      </c>
    </row>
    <row r="7723" spans="1:6" x14ac:dyDescent="0.4">
      <c r="A7723" s="19">
        <f>Électricité!N7736</f>
        <v>43787</v>
      </c>
      <c r="B7723" s="18">
        <f>Électricité!O7736</f>
        <v>0.66666666666666674</v>
      </c>
      <c r="C7723" s="17">
        <f>Électricité!P7736</f>
        <v>0</v>
      </c>
      <c r="D7723" s="17">
        <f>Électricité!S7736</f>
        <v>0</v>
      </c>
      <c r="E7723" s="24" t="str">
        <f t="shared" si="245"/>
        <v>11/18/2019 04:00:00 PM</v>
      </c>
      <c r="F7723" s="23" t="str">
        <f t="shared" si="246"/>
        <v>Nov</v>
      </c>
    </row>
    <row r="7724" spans="1:6" x14ac:dyDescent="0.4">
      <c r="A7724" s="19">
        <f>Électricité!N7737</f>
        <v>43787</v>
      </c>
      <c r="B7724" s="18">
        <f>Électricité!O7737</f>
        <v>0.70833333333333337</v>
      </c>
      <c r="C7724" s="17">
        <f>Électricité!P7737</f>
        <v>0</v>
      </c>
      <c r="D7724" s="17">
        <f>Électricité!S7737</f>
        <v>0</v>
      </c>
      <c r="E7724" s="24" t="str">
        <f t="shared" ref="E7724:E7787" si="247">CONCATENATE(TEXT(A7724,"mm/dd/yyyy")," ",TEXT(B7724,"hh:mm:ss AM/PM"))</f>
        <v>11/18/2019 05:00:00 PM</v>
      </c>
      <c r="F7724" s="23" t="str">
        <f t="shared" si="246"/>
        <v>Nov</v>
      </c>
    </row>
    <row r="7725" spans="1:6" x14ac:dyDescent="0.4">
      <c r="A7725" s="19">
        <f>Électricité!N7738</f>
        <v>43787</v>
      </c>
      <c r="B7725" s="18">
        <f>Électricité!O7738</f>
        <v>0.75000000000000011</v>
      </c>
      <c r="C7725" s="17">
        <f>Électricité!P7738</f>
        <v>0</v>
      </c>
      <c r="D7725" s="17">
        <f>Électricité!S7738</f>
        <v>0</v>
      </c>
      <c r="E7725" s="24" t="str">
        <f t="shared" si="247"/>
        <v>11/18/2019 06:00:00 PM</v>
      </c>
      <c r="F7725" s="23" t="str">
        <f t="shared" si="246"/>
        <v>Nov</v>
      </c>
    </row>
    <row r="7726" spans="1:6" x14ac:dyDescent="0.4">
      <c r="A7726" s="19">
        <f>Électricité!N7739</f>
        <v>43787</v>
      </c>
      <c r="B7726" s="18">
        <f>Électricité!O7739</f>
        <v>0.79166666666666674</v>
      </c>
      <c r="C7726" s="17">
        <f>Électricité!P7739</f>
        <v>0</v>
      </c>
      <c r="D7726" s="17">
        <f>Électricité!S7739</f>
        <v>0</v>
      </c>
      <c r="E7726" s="24" t="str">
        <f t="shared" si="247"/>
        <v>11/18/2019 07:00:00 PM</v>
      </c>
      <c r="F7726" s="23" t="str">
        <f t="shared" si="246"/>
        <v>Nov</v>
      </c>
    </row>
    <row r="7727" spans="1:6" x14ac:dyDescent="0.4">
      <c r="A7727" s="19">
        <f>Électricité!N7740</f>
        <v>43787</v>
      </c>
      <c r="B7727" s="18">
        <f>Électricité!O7740</f>
        <v>0.83333333333333337</v>
      </c>
      <c r="C7727" s="17">
        <f>Électricité!P7740</f>
        <v>0</v>
      </c>
      <c r="D7727" s="17">
        <f>Électricité!S7740</f>
        <v>0</v>
      </c>
      <c r="E7727" s="24" t="str">
        <f t="shared" si="247"/>
        <v>11/18/2019 08:00:00 PM</v>
      </c>
      <c r="F7727" s="23" t="str">
        <f t="shared" si="246"/>
        <v>Nov</v>
      </c>
    </row>
    <row r="7728" spans="1:6" x14ac:dyDescent="0.4">
      <c r="A7728" s="19">
        <f>Électricité!N7741</f>
        <v>43787</v>
      </c>
      <c r="B7728" s="18">
        <f>Électricité!O7741</f>
        <v>0.87500000000000011</v>
      </c>
      <c r="C7728" s="17">
        <f>Électricité!P7741</f>
        <v>0</v>
      </c>
      <c r="D7728" s="17">
        <f>Électricité!S7741</f>
        <v>0</v>
      </c>
      <c r="E7728" s="24" t="str">
        <f t="shared" si="247"/>
        <v>11/18/2019 09:00:00 PM</v>
      </c>
      <c r="F7728" s="23" t="str">
        <f t="shared" si="246"/>
        <v>Nov</v>
      </c>
    </row>
    <row r="7729" spans="1:6" x14ac:dyDescent="0.4">
      <c r="A7729" s="19">
        <f>Électricité!N7742</f>
        <v>43787</v>
      </c>
      <c r="B7729" s="18">
        <f>Électricité!O7742</f>
        <v>0.91666666666666674</v>
      </c>
      <c r="C7729" s="17">
        <f>Électricité!P7742</f>
        <v>0</v>
      </c>
      <c r="D7729" s="17">
        <f>Électricité!S7742</f>
        <v>0</v>
      </c>
      <c r="E7729" s="24" t="str">
        <f t="shared" si="247"/>
        <v>11/18/2019 10:00:00 PM</v>
      </c>
      <c r="F7729" s="23" t="str">
        <f t="shared" si="246"/>
        <v>Nov</v>
      </c>
    </row>
    <row r="7730" spans="1:6" x14ac:dyDescent="0.4">
      <c r="A7730" s="19">
        <f>Électricité!N7743</f>
        <v>43787</v>
      </c>
      <c r="B7730" s="18">
        <f>Électricité!O7743</f>
        <v>0.95833333333333337</v>
      </c>
      <c r="C7730" s="17">
        <f>Électricité!P7743</f>
        <v>0</v>
      </c>
      <c r="D7730" s="17">
        <f>Électricité!S7743</f>
        <v>0</v>
      </c>
      <c r="E7730" s="24" t="str">
        <f t="shared" si="247"/>
        <v>11/18/2019 11:00:00 PM</v>
      </c>
      <c r="F7730" s="23" t="str">
        <f t="shared" si="246"/>
        <v>Nov</v>
      </c>
    </row>
    <row r="7731" spans="1:6" x14ac:dyDescent="0.4">
      <c r="A7731" s="19">
        <f>Électricité!N7744</f>
        <v>43788</v>
      </c>
      <c r="B7731" s="18">
        <f>Électricité!O7744</f>
        <v>3.1225022567582528E-17</v>
      </c>
      <c r="C7731" s="17">
        <f>Électricité!P7744</f>
        <v>0</v>
      </c>
      <c r="D7731" s="17">
        <f>Électricité!S7744</f>
        <v>0</v>
      </c>
      <c r="E7731" s="24" t="str">
        <f t="shared" si="247"/>
        <v>11/19/2019 12:00:00 AM</v>
      </c>
      <c r="F7731" s="23" t="str">
        <f t="shared" si="246"/>
        <v>Nov</v>
      </c>
    </row>
    <row r="7732" spans="1:6" x14ac:dyDescent="0.4">
      <c r="A7732" s="19">
        <f>Électricité!N7745</f>
        <v>43788</v>
      </c>
      <c r="B7732" s="18">
        <f>Électricité!O7745</f>
        <v>4.1666666666666699E-2</v>
      </c>
      <c r="C7732" s="17">
        <f>Électricité!P7745</f>
        <v>0</v>
      </c>
      <c r="D7732" s="17">
        <f>Électricité!S7745</f>
        <v>0</v>
      </c>
      <c r="E7732" s="24" t="str">
        <f t="shared" si="247"/>
        <v>11/19/2019 01:00:00 AM</v>
      </c>
      <c r="F7732" s="23" t="str">
        <f t="shared" si="246"/>
        <v>Nov</v>
      </c>
    </row>
    <row r="7733" spans="1:6" x14ac:dyDescent="0.4">
      <c r="A7733" s="19">
        <f>Électricité!N7746</f>
        <v>43788</v>
      </c>
      <c r="B7733" s="18">
        <f>Électricité!O7746</f>
        <v>8.333333333333337E-2</v>
      </c>
      <c r="C7733" s="17">
        <f>Électricité!P7746</f>
        <v>0</v>
      </c>
      <c r="D7733" s="17">
        <f>Électricité!S7746</f>
        <v>0</v>
      </c>
      <c r="E7733" s="24" t="str">
        <f t="shared" si="247"/>
        <v>11/19/2019 02:00:00 AM</v>
      </c>
      <c r="F7733" s="23" t="str">
        <f t="shared" si="246"/>
        <v>Nov</v>
      </c>
    </row>
    <row r="7734" spans="1:6" x14ac:dyDescent="0.4">
      <c r="A7734" s="19">
        <f>Électricité!N7747</f>
        <v>43788</v>
      </c>
      <c r="B7734" s="18">
        <f>Électricité!O7747</f>
        <v>0.12500000000000006</v>
      </c>
      <c r="C7734" s="17">
        <f>Électricité!P7747</f>
        <v>0</v>
      </c>
      <c r="D7734" s="17">
        <f>Électricité!S7747</f>
        <v>0</v>
      </c>
      <c r="E7734" s="24" t="str">
        <f t="shared" si="247"/>
        <v>11/19/2019 03:00:00 AM</v>
      </c>
      <c r="F7734" s="23" t="str">
        <f t="shared" si="246"/>
        <v>Nov</v>
      </c>
    </row>
    <row r="7735" spans="1:6" x14ac:dyDescent="0.4">
      <c r="A7735" s="19">
        <f>Électricité!N7748</f>
        <v>43788</v>
      </c>
      <c r="B7735" s="18">
        <f>Électricité!O7748</f>
        <v>0.16666666666666669</v>
      </c>
      <c r="C7735" s="17">
        <f>Électricité!P7748</f>
        <v>0</v>
      </c>
      <c r="D7735" s="17">
        <f>Électricité!S7748</f>
        <v>0</v>
      </c>
      <c r="E7735" s="24" t="str">
        <f t="shared" si="247"/>
        <v>11/19/2019 04:00:00 AM</v>
      </c>
      <c r="F7735" s="23" t="str">
        <f t="shared" si="246"/>
        <v>Nov</v>
      </c>
    </row>
    <row r="7736" spans="1:6" x14ac:dyDescent="0.4">
      <c r="A7736" s="19">
        <f>Électricité!N7749</f>
        <v>43788</v>
      </c>
      <c r="B7736" s="18">
        <f>Électricité!O7749</f>
        <v>0.20833333333333337</v>
      </c>
      <c r="C7736" s="17">
        <f>Électricité!P7749</f>
        <v>0</v>
      </c>
      <c r="D7736" s="17">
        <f>Électricité!S7749</f>
        <v>0</v>
      </c>
      <c r="E7736" s="24" t="str">
        <f t="shared" si="247"/>
        <v>11/19/2019 05:00:00 AM</v>
      </c>
      <c r="F7736" s="23" t="str">
        <f t="shared" si="246"/>
        <v>Nov</v>
      </c>
    </row>
    <row r="7737" spans="1:6" x14ac:dyDescent="0.4">
      <c r="A7737" s="19">
        <f>Électricité!N7750</f>
        <v>43788</v>
      </c>
      <c r="B7737" s="18">
        <f>Électricité!O7750</f>
        <v>0.25</v>
      </c>
      <c r="C7737" s="17">
        <f>Électricité!P7750</f>
        <v>0</v>
      </c>
      <c r="D7737" s="17">
        <f>Électricité!S7750</f>
        <v>0</v>
      </c>
      <c r="E7737" s="24" t="str">
        <f t="shared" si="247"/>
        <v>11/19/2019 06:00:00 AM</v>
      </c>
      <c r="F7737" s="23" t="str">
        <f t="shared" si="246"/>
        <v>Nov</v>
      </c>
    </row>
    <row r="7738" spans="1:6" x14ac:dyDescent="0.4">
      <c r="A7738" s="19">
        <f>Électricité!N7751</f>
        <v>43788</v>
      </c>
      <c r="B7738" s="18">
        <f>Électricité!O7751</f>
        <v>0.29166666666666669</v>
      </c>
      <c r="C7738" s="17">
        <f>Électricité!P7751</f>
        <v>0</v>
      </c>
      <c r="D7738" s="17">
        <f>Électricité!S7751</f>
        <v>0</v>
      </c>
      <c r="E7738" s="24" t="str">
        <f t="shared" si="247"/>
        <v>11/19/2019 07:00:00 AM</v>
      </c>
      <c r="F7738" s="23" t="str">
        <f t="shared" si="246"/>
        <v>Nov</v>
      </c>
    </row>
    <row r="7739" spans="1:6" x14ac:dyDescent="0.4">
      <c r="A7739" s="19">
        <f>Électricité!N7752</f>
        <v>43788</v>
      </c>
      <c r="B7739" s="18">
        <f>Électricité!O7752</f>
        <v>0.33333333333333337</v>
      </c>
      <c r="C7739" s="17">
        <f>Électricité!P7752</f>
        <v>0</v>
      </c>
      <c r="D7739" s="17">
        <f>Électricité!S7752</f>
        <v>0</v>
      </c>
      <c r="E7739" s="24" t="str">
        <f t="shared" si="247"/>
        <v>11/19/2019 08:00:00 AM</v>
      </c>
      <c r="F7739" s="23" t="str">
        <f t="shared" si="246"/>
        <v>Nov</v>
      </c>
    </row>
    <row r="7740" spans="1:6" x14ac:dyDescent="0.4">
      <c r="A7740" s="19">
        <f>Électricité!N7753</f>
        <v>43788</v>
      </c>
      <c r="B7740" s="18">
        <f>Électricité!O7753</f>
        <v>0.375</v>
      </c>
      <c r="C7740" s="17">
        <f>Électricité!P7753</f>
        <v>0</v>
      </c>
      <c r="D7740" s="17">
        <f>Électricité!S7753</f>
        <v>0</v>
      </c>
      <c r="E7740" s="24" t="str">
        <f t="shared" si="247"/>
        <v>11/19/2019 09:00:00 AM</v>
      </c>
      <c r="F7740" s="23" t="str">
        <f t="shared" si="246"/>
        <v>Nov</v>
      </c>
    </row>
    <row r="7741" spans="1:6" x14ac:dyDescent="0.4">
      <c r="A7741" s="19">
        <f>Électricité!N7754</f>
        <v>43788</v>
      </c>
      <c r="B7741" s="18">
        <f>Électricité!O7754</f>
        <v>0.41666666666666669</v>
      </c>
      <c r="C7741" s="17">
        <f>Électricité!P7754</f>
        <v>0</v>
      </c>
      <c r="D7741" s="17">
        <f>Électricité!S7754</f>
        <v>0</v>
      </c>
      <c r="E7741" s="24" t="str">
        <f t="shared" si="247"/>
        <v>11/19/2019 10:00:00 AM</v>
      </c>
      <c r="F7741" s="23" t="str">
        <f t="shared" si="246"/>
        <v>Nov</v>
      </c>
    </row>
    <row r="7742" spans="1:6" x14ac:dyDescent="0.4">
      <c r="A7742" s="19">
        <f>Électricité!N7755</f>
        <v>43788</v>
      </c>
      <c r="B7742" s="18">
        <f>Électricité!O7755</f>
        <v>0.45833333333333337</v>
      </c>
      <c r="C7742" s="17">
        <f>Électricité!P7755</f>
        <v>0</v>
      </c>
      <c r="D7742" s="17">
        <f>Électricité!S7755</f>
        <v>0</v>
      </c>
      <c r="E7742" s="24" t="str">
        <f t="shared" si="247"/>
        <v>11/19/2019 11:00:00 AM</v>
      </c>
      <c r="F7742" s="23" t="str">
        <f t="shared" si="246"/>
        <v>Nov</v>
      </c>
    </row>
    <row r="7743" spans="1:6" x14ac:dyDescent="0.4">
      <c r="A7743" s="19">
        <f>Électricité!N7756</f>
        <v>43788</v>
      </c>
      <c r="B7743" s="18">
        <f>Électricité!O7756</f>
        <v>0.50000000000000011</v>
      </c>
      <c r="C7743" s="17">
        <f>Électricité!P7756</f>
        <v>0</v>
      </c>
      <c r="D7743" s="17">
        <f>Électricité!S7756</f>
        <v>0</v>
      </c>
      <c r="E7743" s="24" t="str">
        <f t="shared" si="247"/>
        <v>11/19/2019 12:00:00 PM</v>
      </c>
      <c r="F7743" s="23" t="str">
        <f t="shared" si="246"/>
        <v>Nov</v>
      </c>
    </row>
    <row r="7744" spans="1:6" x14ac:dyDescent="0.4">
      <c r="A7744" s="19">
        <f>Électricité!N7757</f>
        <v>43788</v>
      </c>
      <c r="B7744" s="18">
        <f>Électricité!O7757</f>
        <v>0.54166666666666674</v>
      </c>
      <c r="C7744" s="17">
        <f>Électricité!P7757</f>
        <v>0</v>
      </c>
      <c r="D7744" s="17">
        <f>Électricité!S7757</f>
        <v>0</v>
      </c>
      <c r="E7744" s="24" t="str">
        <f t="shared" si="247"/>
        <v>11/19/2019 01:00:00 PM</v>
      </c>
      <c r="F7744" s="23" t="str">
        <f t="shared" si="246"/>
        <v>Nov</v>
      </c>
    </row>
    <row r="7745" spans="1:6" x14ac:dyDescent="0.4">
      <c r="A7745" s="19">
        <f>Électricité!N7758</f>
        <v>43788</v>
      </c>
      <c r="B7745" s="18">
        <f>Électricité!O7758</f>
        <v>0.58333333333333337</v>
      </c>
      <c r="C7745" s="17">
        <f>Électricité!P7758</f>
        <v>0</v>
      </c>
      <c r="D7745" s="17">
        <f>Électricité!S7758</f>
        <v>0</v>
      </c>
      <c r="E7745" s="24" t="str">
        <f t="shared" si="247"/>
        <v>11/19/2019 02:00:00 PM</v>
      </c>
      <c r="F7745" s="23" t="str">
        <f t="shared" si="246"/>
        <v>Nov</v>
      </c>
    </row>
    <row r="7746" spans="1:6" x14ac:dyDescent="0.4">
      <c r="A7746" s="19">
        <f>Électricité!N7759</f>
        <v>43788</v>
      </c>
      <c r="B7746" s="18">
        <f>Électricité!O7759</f>
        <v>0.62500000000000011</v>
      </c>
      <c r="C7746" s="17">
        <f>Électricité!P7759</f>
        <v>0</v>
      </c>
      <c r="D7746" s="17">
        <f>Électricité!S7759</f>
        <v>0</v>
      </c>
      <c r="E7746" s="24" t="str">
        <f t="shared" si="247"/>
        <v>11/19/2019 03:00:00 PM</v>
      </c>
      <c r="F7746" s="23" t="str">
        <f t="shared" si="246"/>
        <v>Nov</v>
      </c>
    </row>
    <row r="7747" spans="1:6" x14ac:dyDescent="0.4">
      <c r="A7747" s="19">
        <f>Électricité!N7760</f>
        <v>43788</v>
      </c>
      <c r="B7747" s="18">
        <f>Électricité!O7760</f>
        <v>0.66666666666666674</v>
      </c>
      <c r="C7747" s="17">
        <f>Électricité!P7760</f>
        <v>0</v>
      </c>
      <c r="D7747" s="17">
        <f>Électricité!S7760</f>
        <v>0</v>
      </c>
      <c r="E7747" s="24" t="str">
        <f t="shared" si="247"/>
        <v>11/19/2019 04:00:00 PM</v>
      </c>
      <c r="F7747" s="23" t="str">
        <f t="shared" ref="F7747:F7810" si="248">TEXT(A7747,"mmm")</f>
        <v>Nov</v>
      </c>
    </row>
    <row r="7748" spans="1:6" x14ac:dyDescent="0.4">
      <c r="A7748" s="19">
        <f>Électricité!N7761</f>
        <v>43788</v>
      </c>
      <c r="B7748" s="18">
        <f>Électricité!O7761</f>
        <v>0.70833333333333337</v>
      </c>
      <c r="C7748" s="17">
        <f>Électricité!P7761</f>
        <v>0</v>
      </c>
      <c r="D7748" s="17">
        <f>Électricité!S7761</f>
        <v>0</v>
      </c>
      <c r="E7748" s="24" t="str">
        <f t="shared" si="247"/>
        <v>11/19/2019 05:00:00 PM</v>
      </c>
      <c r="F7748" s="23" t="str">
        <f t="shared" si="248"/>
        <v>Nov</v>
      </c>
    </row>
    <row r="7749" spans="1:6" x14ac:dyDescent="0.4">
      <c r="A7749" s="19">
        <f>Électricité!N7762</f>
        <v>43788</v>
      </c>
      <c r="B7749" s="18">
        <f>Électricité!O7762</f>
        <v>0.75000000000000011</v>
      </c>
      <c r="C7749" s="17">
        <f>Électricité!P7762</f>
        <v>0</v>
      </c>
      <c r="D7749" s="17">
        <f>Électricité!S7762</f>
        <v>0</v>
      </c>
      <c r="E7749" s="24" t="str">
        <f t="shared" si="247"/>
        <v>11/19/2019 06:00:00 PM</v>
      </c>
      <c r="F7749" s="23" t="str">
        <f t="shared" si="248"/>
        <v>Nov</v>
      </c>
    </row>
    <row r="7750" spans="1:6" x14ac:dyDescent="0.4">
      <c r="A7750" s="19">
        <f>Électricité!N7763</f>
        <v>43788</v>
      </c>
      <c r="B7750" s="18">
        <f>Électricité!O7763</f>
        <v>0.79166666666666674</v>
      </c>
      <c r="C7750" s="17">
        <f>Électricité!P7763</f>
        <v>0</v>
      </c>
      <c r="D7750" s="17">
        <f>Électricité!S7763</f>
        <v>0</v>
      </c>
      <c r="E7750" s="24" t="str">
        <f t="shared" si="247"/>
        <v>11/19/2019 07:00:00 PM</v>
      </c>
      <c r="F7750" s="23" t="str">
        <f t="shared" si="248"/>
        <v>Nov</v>
      </c>
    </row>
    <row r="7751" spans="1:6" x14ac:dyDescent="0.4">
      <c r="A7751" s="19">
        <f>Électricité!N7764</f>
        <v>43788</v>
      </c>
      <c r="B7751" s="18">
        <f>Électricité!O7764</f>
        <v>0.83333333333333337</v>
      </c>
      <c r="C7751" s="17">
        <f>Électricité!P7764</f>
        <v>0</v>
      </c>
      <c r="D7751" s="17">
        <f>Électricité!S7764</f>
        <v>0</v>
      </c>
      <c r="E7751" s="24" t="str">
        <f t="shared" si="247"/>
        <v>11/19/2019 08:00:00 PM</v>
      </c>
      <c r="F7751" s="23" t="str">
        <f t="shared" si="248"/>
        <v>Nov</v>
      </c>
    </row>
    <row r="7752" spans="1:6" x14ac:dyDescent="0.4">
      <c r="A7752" s="19">
        <f>Électricité!N7765</f>
        <v>43788</v>
      </c>
      <c r="B7752" s="18">
        <f>Électricité!O7765</f>
        <v>0.87500000000000011</v>
      </c>
      <c r="C7752" s="17">
        <f>Électricité!P7765</f>
        <v>0</v>
      </c>
      <c r="D7752" s="17">
        <f>Électricité!S7765</f>
        <v>0</v>
      </c>
      <c r="E7752" s="24" t="str">
        <f t="shared" si="247"/>
        <v>11/19/2019 09:00:00 PM</v>
      </c>
      <c r="F7752" s="23" t="str">
        <f t="shared" si="248"/>
        <v>Nov</v>
      </c>
    </row>
    <row r="7753" spans="1:6" x14ac:dyDescent="0.4">
      <c r="A7753" s="19">
        <f>Électricité!N7766</f>
        <v>43788</v>
      </c>
      <c r="B7753" s="18">
        <f>Électricité!O7766</f>
        <v>0.91666666666666674</v>
      </c>
      <c r="C7753" s="17">
        <f>Électricité!P7766</f>
        <v>0</v>
      </c>
      <c r="D7753" s="17">
        <f>Électricité!S7766</f>
        <v>0</v>
      </c>
      <c r="E7753" s="24" t="str">
        <f t="shared" si="247"/>
        <v>11/19/2019 10:00:00 PM</v>
      </c>
      <c r="F7753" s="23" t="str">
        <f t="shared" si="248"/>
        <v>Nov</v>
      </c>
    </row>
    <row r="7754" spans="1:6" x14ac:dyDescent="0.4">
      <c r="A7754" s="19">
        <f>Électricité!N7767</f>
        <v>43788</v>
      </c>
      <c r="B7754" s="18">
        <f>Électricité!O7767</f>
        <v>0.95833333333333337</v>
      </c>
      <c r="C7754" s="17">
        <f>Électricité!P7767</f>
        <v>0</v>
      </c>
      <c r="D7754" s="17">
        <f>Électricité!S7767</f>
        <v>0</v>
      </c>
      <c r="E7754" s="24" t="str">
        <f t="shared" si="247"/>
        <v>11/19/2019 11:00:00 PM</v>
      </c>
      <c r="F7754" s="23" t="str">
        <f t="shared" si="248"/>
        <v>Nov</v>
      </c>
    </row>
    <row r="7755" spans="1:6" x14ac:dyDescent="0.4">
      <c r="A7755" s="19">
        <f>Électricité!N7768</f>
        <v>43789</v>
      </c>
      <c r="B7755" s="18">
        <f>Électricité!O7768</f>
        <v>3.1225022567582528E-17</v>
      </c>
      <c r="C7755" s="17">
        <f>Électricité!P7768</f>
        <v>0</v>
      </c>
      <c r="D7755" s="17">
        <f>Électricité!S7768</f>
        <v>0</v>
      </c>
      <c r="E7755" s="24" t="str">
        <f t="shared" si="247"/>
        <v>11/20/2019 12:00:00 AM</v>
      </c>
      <c r="F7755" s="23" t="str">
        <f t="shared" si="248"/>
        <v>Nov</v>
      </c>
    </row>
    <row r="7756" spans="1:6" x14ac:dyDescent="0.4">
      <c r="A7756" s="19">
        <f>Électricité!N7769</f>
        <v>43789</v>
      </c>
      <c r="B7756" s="18">
        <f>Électricité!O7769</f>
        <v>4.1666666666666699E-2</v>
      </c>
      <c r="C7756" s="17">
        <f>Électricité!P7769</f>
        <v>0</v>
      </c>
      <c r="D7756" s="17">
        <f>Électricité!S7769</f>
        <v>0</v>
      </c>
      <c r="E7756" s="24" t="str">
        <f t="shared" si="247"/>
        <v>11/20/2019 01:00:00 AM</v>
      </c>
      <c r="F7756" s="23" t="str">
        <f t="shared" si="248"/>
        <v>Nov</v>
      </c>
    </row>
    <row r="7757" spans="1:6" x14ac:dyDescent="0.4">
      <c r="A7757" s="19">
        <f>Électricité!N7770</f>
        <v>43789</v>
      </c>
      <c r="B7757" s="18">
        <f>Électricité!O7770</f>
        <v>8.333333333333337E-2</v>
      </c>
      <c r="C7757" s="17">
        <f>Électricité!P7770</f>
        <v>0</v>
      </c>
      <c r="D7757" s="17">
        <f>Électricité!S7770</f>
        <v>0</v>
      </c>
      <c r="E7757" s="24" t="str">
        <f t="shared" si="247"/>
        <v>11/20/2019 02:00:00 AM</v>
      </c>
      <c r="F7757" s="23" t="str">
        <f t="shared" si="248"/>
        <v>Nov</v>
      </c>
    </row>
    <row r="7758" spans="1:6" x14ac:dyDescent="0.4">
      <c r="A7758" s="19">
        <f>Électricité!N7771</f>
        <v>43789</v>
      </c>
      <c r="B7758" s="18">
        <f>Électricité!O7771</f>
        <v>0.12500000000000006</v>
      </c>
      <c r="C7758" s="17">
        <f>Électricité!P7771</f>
        <v>0</v>
      </c>
      <c r="D7758" s="17">
        <f>Électricité!S7771</f>
        <v>0</v>
      </c>
      <c r="E7758" s="24" t="str">
        <f t="shared" si="247"/>
        <v>11/20/2019 03:00:00 AM</v>
      </c>
      <c r="F7758" s="23" t="str">
        <f t="shared" si="248"/>
        <v>Nov</v>
      </c>
    </row>
    <row r="7759" spans="1:6" x14ac:dyDescent="0.4">
      <c r="A7759" s="19">
        <f>Électricité!N7772</f>
        <v>43789</v>
      </c>
      <c r="B7759" s="18">
        <f>Électricité!O7772</f>
        <v>0.16666666666666669</v>
      </c>
      <c r="C7759" s="17">
        <f>Électricité!P7772</f>
        <v>0</v>
      </c>
      <c r="D7759" s="17">
        <f>Électricité!S7772</f>
        <v>0</v>
      </c>
      <c r="E7759" s="24" t="str">
        <f t="shared" si="247"/>
        <v>11/20/2019 04:00:00 AM</v>
      </c>
      <c r="F7759" s="23" t="str">
        <f t="shared" si="248"/>
        <v>Nov</v>
      </c>
    </row>
    <row r="7760" spans="1:6" x14ac:dyDescent="0.4">
      <c r="A7760" s="19">
        <f>Électricité!N7773</f>
        <v>43789</v>
      </c>
      <c r="B7760" s="18">
        <f>Électricité!O7773</f>
        <v>0.20833333333333337</v>
      </c>
      <c r="C7760" s="17">
        <f>Électricité!P7773</f>
        <v>0</v>
      </c>
      <c r="D7760" s="17">
        <f>Électricité!S7773</f>
        <v>0</v>
      </c>
      <c r="E7760" s="24" t="str">
        <f t="shared" si="247"/>
        <v>11/20/2019 05:00:00 AM</v>
      </c>
      <c r="F7760" s="23" t="str">
        <f t="shared" si="248"/>
        <v>Nov</v>
      </c>
    </row>
    <row r="7761" spans="1:6" x14ac:dyDescent="0.4">
      <c r="A7761" s="19">
        <f>Électricité!N7774</f>
        <v>43789</v>
      </c>
      <c r="B7761" s="18">
        <f>Électricité!O7774</f>
        <v>0.25</v>
      </c>
      <c r="C7761" s="17">
        <f>Électricité!P7774</f>
        <v>0</v>
      </c>
      <c r="D7761" s="17">
        <f>Électricité!S7774</f>
        <v>0</v>
      </c>
      <c r="E7761" s="24" t="str">
        <f t="shared" si="247"/>
        <v>11/20/2019 06:00:00 AM</v>
      </c>
      <c r="F7761" s="23" t="str">
        <f t="shared" si="248"/>
        <v>Nov</v>
      </c>
    </row>
    <row r="7762" spans="1:6" x14ac:dyDescent="0.4">
      <c r="A7762" s="19">
        <f>Électricité!N7775</f>
        <v>43789</v>
      </c>
      <c r="B7762" s="18">
        <f>Électricité!O7775</f>
        <v>0.29166666666666669</v>
      </c>
      <c r="C7762" s="17">
        <f>Électricité!P7775</f>
        <v>0</v>
      </c>
      <c r="D7762" s="17">
        <f>Électricité!S7775</f>
        <v>0</v>
      </c>
      <c r="E7762" s="24" t="str">
        <f t="shared" si="247"/>
        <v>11/20/2019 07:00:00 AM</v>
      </c>
      <c r="F7762" s="23" t="str">
        <f t="shared" si="248"/>
        <v>Nov</v>
      </c>
    </row>
    <row r="7763" spans="1:6" x14ac:dyDescent="0.4">
      <c r="A7763" s="19">
        <f>Électricité!N7776</f>
        <v>43789</v>
      </c>
      <c r="B7763" s="18">
        <f>Électricité!O7776</f>
        <v>0.33333333333333337</v>
      </c>
      <c r="C7763" s="17">
        <f>Électricité!P7776</f>
        <v>0</v>
      </c>
      <c r="D7763" s="17">
        <f>Électricité!S7776</f>
        <v>0</v>
      </c>
      <c r="E7763" s="24" t="str">
        <f t="shared" si="247"/>
        <v>11/20/2019 08:00:00 AM</v>
      </c>
      <c r="F7763" s="23" t="str">
        <f t="shared" si="248"/>
        <v>Nov</v>
      </c>
    </row>
    <row r="7764" spans="1:6" x14ac:dyDescent="0.4">
      <c r="A7764" s="19">
        <f>Électricité!N7777</f>
        <v>43789</v>
      </c>
      <c r="B7764" s="18">
        <f>Électricité!O7777</f>
        <v>0.375</v>
      </c>
      <c r="C7764" s="17">
        <f>Électricité!P7777</f>
        <v>0</v>
      </c>
      <c r="D7764" s="17">
        <f>Électricité!S7777</f>
        <v>0</v>
      </c>
      <c r="E7764" s="24" t="str">
        <f t="shared" si="247"/>
        <v>11/20/2019 09:00:00 AM</v>
      </c>
      <c r="F7764" s="23" t="str">
        <f t="shared" si="248"/>
        <v>Nov</v>
      </c>
    </row>
    <row r="7765" spans="1:6" x14ac:dyDescent="0.4">
      <c r="A7765" s="19">
        <f>Électricité!N7778</f>
        <v>43789</v>
      </c>
      <c r="B7765" s="18">
        <f>Électricité!O7778</f>
        <v>0.41666666666666669</v>
      </c>
      <c r="C7765" s="17">
        <f>Électricité!P7778</f>
        <v>0</v>
      </c>
      <c r="D7765" s="17">
        <f>Électricité!S7778</f>
        <v>0</v>
      </c>
      <c r="E7765" s="24" t="str">
        <f t="shared" si="247"/>
        <v>11/20/2019 10:00:00 AM</v>
      </c>
      <c r="F7765" s="23" t="str">
        <f t="shared" si="248"/>
        <v>Nov</v>
      </c>
    </row>
    <row r="7766" spans="1:6" x14ac:dyDescent="0.4">
      <c r="A7766" s="19">
        <f>Électricité!N7779</f>
        <v>43789</v>
      </c>
      <c r="B7766" s="18">
        <f>Électricité!O7779</f>
        <v>0.45833333333333337</v>
      </c>
      <c r="C7766" s="17">
        <f>Électricité!P7779</f>
        <v>0</v>
      </c>
      <c r="D7766" s="17">
        <f>Électricité!S7779</f>
        <v>0</v>
      </c>
      <c r="E7766" s="24" t="str">
        <f t="shared" si="247"/>
        <v>11/20/2019 11:00:00 AM</v>
      </c>
      <c r="F7766" s="23" t="str">
        <f t="shared" si="248"/>
        <v>Nov</v>
      </c>
    </row>
    <row r="7767" spans="1:6" x14ac:dyDescent="0.4">
      <c r="A7767" s="19">
        <f>Électricité!N7780</f>
        <v>43789</v>
      </c>
      <c r="B7767" s="18">
        <f>Électricité!O7780</f>
        <v>0.50000000000000011</v>
      </c>
      <c r="C7767" s="17">
        <f>Électricité!P7780</f>
        <v>0</v>
      </c>
      <c r="D7767" s="17">
        <f>Électricité!S7780</f>
        <v>0</v>
      </c>
      <c r="E7767" s="24" t="str">
        <f t="shared" si="247"/>
        <v>11/20/2019 12:00:00 PM</v>
      </c>
      <c r="F7767" s="23" t="str">
        <f t="shared" si="248"/>
        <v>Nov</v>
      </c>
    </row>
    <row r="7768" spans="1:6" x14ac:dyDescent="0.4">
      <c r="A7768" s="19">
        <f>Électricité!N7781</f>
        <v>43789</v>
      </c>
      <c r="B7768" s="18">
        <f>Électricité!O7781</f>
        <v>0.54166666666666674</v>
      </c>
      <c r="C7768" s="17">
        <f>Électricité!P7781</f>
        <v>0</v>
      </c>
      <c r="D7768" s="17">
        <f>Électricité!S7781</f>
        <v>0</v>
      </c>
      <c r="E7768" s="24" t="str">
        <f t="shared" si="247"/>
        <v>11/20/2019 01:00:00 PM</v>
      </c>
      <c r="F7768" s="23" t="str">
        <f t="shared" si="248"/>
        <v>Nov</v>
      </c>
    </row>
    <row r="7769" spans="1:6" x14ac:dyDescent="0.4">
      <c r="A7769" s="19">
        <f>Électricité!N7782</f>
        <v>43789</v>
      </c>
      <c r="B7769" s="18">
        <f>Électricité!O7782</f>
        <v>0.58333333333333337</v>
      </c>
      <c r="C7769" s="17">
        <f>Électricité!P7782</f>
        <v>0</v>
      </c>
      <c r="D7769" s="17">
        <f>Électricité!S7782</f>
        <v>0</v>
      </c>
      <c r="E7769" s="24" t="str">
        <f t="shared" si="247"/>
        <v>11/20/2019 02:00:00 PM</v>
      </c>
      <c r="F7769" s="23" t="str">
        <f t="shared" si="248"/>
        <v>Nov</v>
      </c>
    </row>
    <row r="7770" spans="1:6" x14ac:dyDescent="0.4">
      <c r="A7770" s="19">
        <f>Électricité!N7783</f>
        <v>43789</v>
      </c>
      <c r="B7770" s="18">
        <f>Électricité!O7783</f>
        <v>0.62500000000000011</v>
      </c>
      <c r="C7770" s="17">
        <f>Électricité!P7783</f>
        <v>0</v>
      </c>
      <c r="D7770" s="17">
        <f>Électricité!S7783</f>
        <v>0</v>
      </c>
      <c r="E7770" s="24" t="str">
        <f t="shared" si="247"/>
        <v>11/20/2019 03:00:00 PM</v>
      </c>
      <c r="F7770" s="23" t="str">
        <f t="shared" si="248"/>
        <v>Nov</v>
      </c>
    </row>
    <row r="7771" spans="1:6" x14ac:dyDescent="0.4">
      <c r="A7771" s="19">
        <f>Électricité!N7784</f>
        <v>43789</v>
      </c>
      <c r="B7771" s="18">
        <f>Électricité!O7784</f>
        <v>0.66666666666666674</v>
      </c>
      <c r="C7771" s="17">
        <f>Électricité!P7784</f>
        <v>0</v>
      </c>
      <c r="D7771" s="17">
        <f>Électricité!S7784</f>
        <v>0</v>
      </c>
      <c r="E7771" s="24" t="str">
        <f t="shared" si="247"/>
        <v>11/20/2019 04:00:00 PM</v>
      </c>
      <c r="F7771" s="23" t="str">
        <f t="shared" si="248"/>
        <v>Nov</v>
      </c>
    </row>
    <row r="7772" spans="1:6" x14ac:dyDescent="0.4">
      <c r="A7772" s="19">
        <f>Électricité!N7785</f>
        <v>43789</v>
      </c>
      <c r="B7772" s="18">
        <f>Électricité!O7785</f>
        <v>0.70833333333333337</v>
      </c>
      <c r="C7772" s="17">
        <f>Électricité!P7785</f>
        <v>0</v>
      </c>
      <c r="D7772" s="17">
        <f>Électricité!S7785</f>
        <v>0</v>
      </c>
      <c r="E7772" s="24" t="str">
        <f t="shared" si="247"/>
        <v>11/20/2019 05:00:00 PM</v>
      </c>
      <c r="F7772" s="23" t="str">
        <f t="shared" si="248"/>
        <v>Nov</v>
      </c>
    </row>
    <row r="7773" spans="1:6" x14ac:dyDescent="0.4">
      <c r="A7773" s="19">
        <f>Électricité!N7786</f>
        <v>43789</v>
      </c>
      <c r="B7773" s="18">
        <f>Électricité!O7786</f>
        <v>0.75000000000000011</v>
      </c>
      <c r="C7773" s="17">
        <f>Électricité!P7786</f>
        <v>0</v>
      </c>
      <c r="D7773" s="17">
        <f>Électricité!S7786</f>
        <v>0</v>
      </c>
      <c r="E7773" s="24" t="str">
        <f t="shared" si="247"/>
        <v>11/20/2019 06:00:00 PM</v>
      </c>
      <c r="F7773" s="23" t="str">
        <f t="shared" si="248"/>
        <v>Nov</v>
      </c>
    </row>
    <row r="7774" spans="1:6" x14ac:dyDescent="0.4">
      <c r="A7774" s="19">
        <f>Électricité!N7787</f>
        <v>43789</v>
      </c>
      <c r="B7774" s="18">
        <f>Électricité!O7787</f>
        <v>0.79166666666666674</v>
      </c>
      <c r="C7774" s="17">
        <f>Électricité!P7787</f>
        <v>0</v>
      </c>
      <c r="D7774" s="17">
        <f>Électricité!S7787</f>
        <v>0</v>
      </c>
      <c r="E7774" s="24" t="str">
        <f t="shared" si="247"/>
        <v>11/20/2019 07:00:00 PM</v>
      </c>
      <c r="F7774" s="23" t="str">
        <f t="shared" si="248"/>
        <v>Nov</v>
      </c>
    </row>
    <row r="7775" spans="1:6" x14ac:dyDescent="0.4">
      <c r="A7775" s="19">
        <f>Électricité!N7788</f>
        <v>43789</v>
      </c>
      <c r="B7775" s="18">
        <f>Électricité!O7788</f>
        <v>0.83333333333333337</v>
      </c>
      <c r="C7775" s="17">
        <f>Électricité!P7788</f>
        <v>0</v>
      </c>
      <c r="D7775" s="17">
        <f>Électricité!S7788</f>
        <v>0</v>
      </c>
      <c r="E7775" s="24" t="str">
        <f t="shared" si="247"/>
        <v>11/20/2019 08:00:00 PM</v>
      </c>
      <c r="F7775" s="23" t="str">
        <f t="shared" si="248"/>
        <v>Nov</v>
      </c>
    </row>
    <row r="7776" spans="1:6" x14ac:dyDescent="0.4">
      <c r="A7776" s="19">
        <f>Électricité!N7789</f>
        <v>43789</v>
      </c>
      <c r="B7776" s="18">
        <f>Électricité!O7789</f>
        <v>0.87500000000000011</v>
      </c>
      <c r="C7776" s="17">
        <f>Électricité!P7789</f>
        <v>0</v>
      </c>
      <c r="D7776" s="17">
        <f>Électricité!S7789</f>
        <v>0</v>
      </c>
      <c r="E7776" s="24" t="str">
        <f t="shared" si="247"/>
        <v>11/20/2019 09:00:00 PM</v>
      </c>
      <c r="F7776" s="23" t="str">
        <f t="shared" si="248"/>
        <v>Nov</v>
      </c>
    </row>
    <row r="7777" spans="1:6" x14ac:dyDescent="0.4">
      <c r="A7777" s="19">
        <f>Électricité!N7790</f>
        <v>43789</v>
      </c>
      <c r="B7777" s="18">
        <f>Électricité!O7790</f>
        <v>0.91666666666666674</v>
      </c>
      <c r="C7777" s="17">
        <f>Électricité!P7790</f>
        <v>0</v>
      </c>
      <c r="D7777" s="17">
        <f>Électricité!S7790</f>
        <v>0</v>
      </c>
      <c r="E7777" s="24" t="str">
        <f t="shared" si="247"/>
        <v>11/20/2019 10:00:00 PM</v>
      </c>
      <c r="F7777" s="23" t="str">
        <f t="shared" si="248"/>
        <v>Nov</v>
      </c>
    </row>
    <row r="7778" spans="1:6" x14ac:dyDescent="0.4">
      <c r="A7778" s="19">
        <f>Électricité!N7791</f>
        <v>43789</v>
      </c>
      <c r="B7778" s="18">
        <f>Électricité!O7791</f>
        <v>0.95833333333333337</v>
      </c>
      <c r="C7778" s="17">
        <f>Électricité!P7791</f>
        <v>0</v>
      </c>
      <c r="D7778" s="17">
        <f>Électricité!S7791</f>
        <v>0</v>
      </c>
      <c r="E7778" s="24" t="str">
        <f t="shared" si="247"/>
        <v>11/20/2019 11:00:00 PM</v>
      </c>
      <c r="F7778" s="23" t="str">
        <f t="shared" si="248"/>
        <v>Nov</v>
      </c>
    </row>
    <row r="7779" spans="1:6" x14ac:dyDescent="0.4">
      <c r="A7779" s="19">
        <f>Électricité!N7792</f>
        <v>43790</v>
      </c>
      <c r="B7779" s="18">
        <f>Électricité!O7792</f>
        <v>3.1225022567582528E-17</v>
      </c>
      <c r="C7779" s="17">
        <f>Électricité!P7792</f>
        <v>0</v>
      </c>
      <c r="D7779" s="17">
        <f>Électricité!S7792</f>
        <v>0</v>
      </c>
      <c r="E7779" s="24" t="str">
        <f t="shared" si="247"/>
        <v>11/21/2019 12:00:00 AM</v>
      </c>
      <c r="F7779" s="23" t="str">
        <f t="shared" si="248"/>
        <v>Nov</v>
      </c>
    </row>
    <row r="7780" spans="1:6" x14ac:dyDescent="0.4">
      <c r="A7780" s="19">
        <f>Électricité!N7793</f>
        <v>43790</v>
      </c>
      <c r="B7780" s="18">
        <f>Électricité!O7793</f>
        <v>4.1666666666666699E-2</v>
      </c>
      <c r="C7780" s="17">
        <f>Électricité!P7793</f>
        <v>0</v>
      </c>
      <c r="D7780" s="17">
        <f>Électricité!S7793</f>
        <v>0</v>
      </c>
      <c r="E7780" s="24" t="str">
        <f t="shared" si="247"/>
        <v>11/21/2019 01:00:00 AM</v>
      </c>
      <c r="F7780" s="23" t="str">
        <f t="shared" si="248"/>
        <v>Nov</v>
      </c>
    </row>
    <row r="7781" spans="1:6" x14ac:dyDescent="0.4">
      <c r="A7781" s="19">
        <f>Électricité!N7794</f>
        <v>43790</v>
      </c>
      <c r="B7781" s="18">
        <f>Électricité!O7794</f>
        <v>8.333333333333337E-2</v>
      </c>
      <c r="C7781" s="17">
        <f>Électricité!P7794</f>
        <v>0</v>
      </c>
      <c r="D7781" s="17">
        <f>Électricité!S7794</f>
        <v>0</v>
      </c>
      <c r="E7781" s="24" t="str">
        <f t="shared" si="247"/>
        <v>11/21/2019 02:00:00 AM</v>
      </c>
      <c r="F7781" s="23" t="str">
        <f t="shared" si="248"/>
        <v>Nov</v>
      </c>
    </row>
    <row r="7782" spans="1:6" x14ac:dyDescent="0.4">
      <c r="A7782" s="19">
        <f>Électricité!N7795</f>
        <v>43790</v>
      </c>
      <c r="B7782" s="18">
        <f>Électricité!O7795</f>
        <v>0.12500000000000006</v>
      </c>
      <c r="C7782" s="17">
        <f>Électricité!P7795</f>
        <v>0</v>
      </c>
      <c r="D7782" s="17">
        <f>Électricité!S7795</f>
        <v>0</v>
      </c>
      <c r="E7782" s="24" t="str">
        <f t="shared" si="247"/>
        <v>11/21/2019 03:00:00 AM</v>
      </c>
      <c r="F7782" s="23" t="str">
        <f t="shared" si="248"/>
        <v>Nov</v>
      </c>
    </row>
    <row r="7783" spans="1:6" x14ac:dyDescent="0.4">
      <c r="A7783" s="19">
        <f>Électricité!N7796</f>
        <v>43790</v>
      </c>
      <c r="B7783" s="18">
        <f>Électricité!O7796</f>
        <v>0.16666666666666669</v>
      </c>
      <c r="C7783" s="17">
        <f>Électricité!P7796</f>
        <v>0</v>
      </c>
      <c r="D7783" s="17">
        <f>Électricité!S7796</f>
        <v>0</v>
      </c>
      <c r="E7783" s="24" t="str">
        <f t="shared" si="247"/>
        <v>11/21/2019 04:00:00 AM</v>
      </c>
      <c r="F7783" s="23" t="str">
        <f t="shared" si="248"/>
        <v>Nov</v>
      </c>
    </row>
    <row r="7784" spans="1:6" x14ac:dyDescent="0.4">
      <c r="A7784" s="19">
        <f>Électricité!N7797</f>
        <v>43790</v>
      </c>
      <c r="B7784" s="18">
        <f>Électricité!O7797</f>
        <v>0.20833333333333337</v>
      </c>
      <c r="C7784" s="17">
        <f>Électricité!P7797</f>
        <v>0</v>
      </c>
      <c r="D7784" s="17">
        <f>Électricité!S7797</f>
        <v>0</v>
      </c>
      <c r="E7784" s="24" t="str">
        <f t="shared" si="247"/>
        <v>11/21/2019 05:00:00 AM</v>
      </c>
      <c r="F7784" s="23" t="str">
        <f t="shared" si="248"/>
        <v>Nov</v>
      </c>
    </row>
    <row r="7785" spans="1:6" x14ac:dyDescent="0.4">
      <c r="A7785" s="19">
        <f>Électricité!N7798</f>
        <v>43790</v>
      </c>
      <c r="B7785" s="18">
        <f>Électricité!O7798</f>
        <v>0.25</v>
      </c>
      <c r="C7785" s="17">
        <f>Électricité!P7798</f>
        <v>0</v>
      </c>
      <c r="D7785" s="17">
        <f>Électricité!S7798</f>
        <v>0</v>
      </c>
      <c r="E7785" s="24" t="str">
        <f t="shared" si="247"/>
        <v>11/21/2019 06:00:00 AM</v>
      </c>
      <c r="F7785" s="23" t="str">
        <f t="shared" si="248"/>
        <v>Nov</v>
      </c>
    </row>
    <row r="7786" spans="1:6" x14ac:dyDescent="0.4">
      <c r="A7786" s="19">
        <f>Électricité!N7799</f>
        <v>43790</v>
      </c>
      <c r="B7786" s="18">
        <f>Électricité!O7799</f>
        <v>0.29166666666666669</v>
      </c>
      <c r="C7786" s="17">
        <f>Électricité!P7799</f>
        <v>0</v>
      </c>
      <c r="D7786" s="17">
        <f>Électricité!S7799</f>
        <v>0</v>
      </c>
      <c r="E7786" s="24" t="str">
        <f t="shared" si="247"/>
        <v>11/21/2019 07:00:00 AM</v>
      </c>
      <c r="F7786" s="23" t="str">
        <f t="shared" si="248"/>
        <v>Nov</v>
      </c>
    </row>
    <row r="7787" spans="1:6" x14ac:dyDescent="0.4">
      <c r="A7787" s="19">
        <f>Électricité!N7800</f>
        <v>43790</v>
      </c>
      <c r="B7787" s="18">
        <f>Électricité!O7800</f>
        <v>0.33333333333333337</v>
      </c>
      <c r="C7787" s="17">
        <f>Électricité!P7800</f>
        <v>0</v>
      </c>
      <c r="D7787" s="17">
        <f>Électricité!S7800</f>
        <v>0</v>
      </c>
      <c r="E7787" s="24" t="str">
        <f t="shared" si="247"/>
        <v>11/21/2019 08:00:00 AM</v>
      </c>
      <c r="F7787" s="23" t="str">
        <f t="shared" si="248"/>
        <v>Nov</v>
      </c>
    </row>
    <row r="7788" spans="1:6" x14ac:dyDescent="0.4">
      <c r="A7788" s="19">
        <f>Électricité!N7801</f>
        <v>43790</v>
      </c>
      <c r="B7788" s="18">
        <f>Électricité!O7801</f>
        <v>0.375</v>
      </c>
      <c r="C7788" s="17">
        <f>Électricité!P7801</f>
        <v>0</v>
      </c>
      <c r="D7788" s="17">
        <f>Électricité!S7801</f>
        <v>0</v>
      </c>
      <c r="E7788" s="24" t="str">
        <f t="shared" ref="E7788:E7851" si="249">CONCATENATE(TEXT(A7788,"mm/dd/yyyy")," ",TEXT(B7788,"hh:mm:ss AM/PM"))</f>
        <v>11/21/2019 09:00:00 AM</v>
      </c>
      <c r="F7788" s="23" t="str">
        <f t="shared" si="248"/>
        <v>Nov</v>
      </c>
    </row>
    <row r="7789" spans="1:6" x14ac:dyDescent="0.4">
      <c r="A7789" s="19">
        <f>Électricité!N7802</f>
        <v>43790</v>
      </c>
      <c r="B7789" s="18">
        <f>Électricité!O7802</f>
        <v>0.41666666666666669</v>
      </c>
      <c r="C7789" s="17">
        <f>Électricité!P7802</f>
        <v>0</v>
      </c>
      <c r="D7789" s="17">
        <f>Électricité!S7802</f>
        <v>0</v>
      </c>
      <c r="E7789" s="24" t="str">
        <f t="shared" si="249"/>
        <v>11/21/2019 10:00:00 AM</v>
      </c>
      <c r="F7789" s="23" t="str">
        <f t="shared" si="248"/>
        <v>Nov</v>
      </c>
    </row>
    <row r="7790" spans="1:6" x14ac:dyDescent="0.4">
      <c r="A7790" s="19">
        <f>Électricité!N7803</f>
        <v>43790</v>
      </c>
      <c r="B7790" s="18">
        <f>Électricité!O7803</f>
        <v>0.45833333333333337</v>
      </c>
      <c r="C7790" s="17">
        <f>Électricité!P7803</f>
        <v>0</v>
      </c>
      <c r="D7790" s="17">
        <f>Électricité!S7803</f>
        <v>0</v>
      </c>
      <c r="E7790" s="24" t="str">
        <f t="shared" si="249"/>
        <v>11/21/2019 11:00:00 AM</v>
      </c>
      <c r="F7790" s="23" t="str">
        <f t="shared" si="248"/>
        <v>Nov</v>
      </c>
    </row>
    <row r="7791" spans="1:6" x14ac:dyDescent="0.4">
      <c r="A7791" s="19">
        <f>Électricité!N7804</f>
        <v>43790</v>
      </c>
      <c r="B7791" s="18">
        <f>Électricité!O7804</f>
        <v>0.50000000000000011</v>
      </c>
      <c r="C7791" s="17">
        <f>Électricité!P7804</f>
        <v>0</v>
      </c>
      <c r="D7791" s="17">
        <f>Électricité!S7804</f>
        <v>0</v>
      </c>
      <c r="E7791" s="24" t="str">
        <f t="shared" si="249"/>
        <v>11/21/2019 12:00:00 PM</v>
      </c>
      <c r="F7791" s="23" t="str">
        <f t="shared" si="248"/>
        <v>Nov</v>
      </c>
    </row>
    <row r="7792" spans="1:6" x14ac:dyDescent="0.4">
      <c r="A7792" s="19">
        <f>Électricité!N7805</f>
        <v>43790</v>
      </c>
      <c r="B7792" s="18">
        <f>Électricité!O7805</f>
        <v>0.54166666666666674</v>
      </c>
      <c r="C7792" s="17">
        <f>Électricité!P7805</f>
        <v>0</v>
      </c>
      <c r="D7792" s="17">
        <f>Électricité!S7805</f>
        <v>0</v>
      </c>
      <c r="E7792" s="24" t="str">
        <f t="shared" si="249"/>
        <v>11/21/2019 01:00:00 PM</v>
      </c>
      <c r="F7792" s="23" t="str">
        <f t="shared" si="248"/>
        <v>Nov</v>
      </c>
    </row>
    <row r="7793" spans="1:6" x14ac:dyDescent="0.4">
      <c r="A7793" s="19">
        <f>Électricité!N7806</f>
        <v>43790</v>
      </c>
      <c r="B7793" s="18">
        <f>Électricité!O7806</f>
        <v>0.58333333333333337</v>
      </c>
      <c r="C7793" s="17">
        <f>Électricité!P7806</f>
        <v>0</v>
      </c>
      <c r="D7793" s="17">
        <f>Électricité!S7806</f>
        <v>0</v>
      </c>
      <c r="E7793" s="24" t="str">
        <f t="shared" si="249"/>
        <v>11/21/2019 02:00:00 PM</v>
      </c>
      <c r="F7793" s="23" t="str">
        <f t="shared" si="248"/>
        <v>Nov</v>
      </c>
    </row>
    <row r="7794" spans="1:6" x14ac:dyDescent="0.4">
      <c r="A7794" s="19">
        <f>Électricité!N7807</f>
        <v>43790</v>
      </c>
      <c r="B7794" s="18">
        <f>Électricité!O7807</f>
        <v>0.62500000000000011</v>
      </c>
      <c r="C7794" s="17">
        <f>Électricité!P7807</f>
        <v>0</v>
      </c>
      <c r="D7794" s="17">
        <f>Électricité!S7807</f>
        <v>0</v>
      </c>
      <c r="E7794" s="24" t="str">
        <f t="shared" si="249"/>
        <v>11/21/2019 03:00:00 PM</v>
      </c>
      <c r="F7794" s="23" t="str">
        <f t="shared" si="248"/>
        <v>Nov</v>
      </c>
    </row>
    <row r="7795" spans="1:6" x14ac:dyDescent="0.4">
      <c r="A7795" s="19">
        <f>Électricité!N7808</f>
        <v>43790</v>
      </c>
      <c r="B7795" s="18">
        <f>Électricité!O7808</f>
        <v>0.66666666666666674</v>
      </c>
      <c r="C7795" s="17">
        <f>Électricité!P7808</f>
        <v>0</v>
      </c>
      <c r="D7795" s="17">
        <f>Électricité!S7808</f>
        <v>0</v>
      </c>
      <c r="E7795" s="24" t="str">
        <f t="shared" si="249"/>
        <v>11/21/2019 04:00:00 PM</v>
      </c>
      <c r="F7795" s="23" t="str">
        <f t="shared" si="248"/>
        <v>Nov</v>
      </c>
    </row>
    <row r="7796" spans="1:6" x14ac:dyDescent="0.4">
      <c r="A7796" s="19">
        <f>Électricité!N7809</f>
        <v>43790</v>
      </c>
      <c r="B7796" s="18">
        <f>Électricité!O7809</f>
        <v>0.70833333333333337</v>
      </c>
      <c r="C7796" s="17">
        <f>Électricité!P7809</f>
        <v>0</v>
      </c>
      <c r="D7796" s="17">
        <f>Électricité!S7809</f>
        <v>0</v>
      </c>
      <c r="E7796" s="24" t="str">
        <f t="shared" si="249"/>
        <v>11/21/2019 05:00:00 PM</v>
      </c>
      <c r="F7796" s="23" t="str">
        <f t="shared" si="248"/>
        <v>Nov</v>
      </c>
    </row>
    <row r="7797" spans="1:6" x14ac:dyDescent="0.4">
      <c r="A7797" s="19">
        <f>Électricité!N7810</f>
        <v>43790</v>
      </c>
      <c r="B7797" s="18">
        <f>Électricité!O7810</f>
        <v>0.75000000000000011</v>
      </c>
      <c r="C7797" s="17">
        <f>Électricité!P7810</f>
        <v>0</v>
      </c>
      <c r="D7797" s="17">
        <f>Électricité!S7810</f>
        <v>0</v>
      </c>
      <c r="E7797" s="24" t="str">
        <f t="shared" si="249"/>
        <v>11/21/2019 06:00:00 PM</v>
      </c>
      <c r="F7797" s="23" t="str">
        <f t="shared" si="248"/>
        <v>Nov</v>
      </c>
    </row>
    <row r="7798" spans="1:6" x14ac:dyDescent="0.4">
      <c r="A7798" s="19">
        <f>Électricité!N7811</f>
        <v>43790</v>
      </c>
      <c r="B7798" s="18">
        <f>Électricité!O7811</f>
        <v>0.79166666666666674</v>
      </c>
      <c r="C7798" s="17">
        <f>Électricité!P7811</f>
        <v>0</v>
      </c>
      <c r="D7798" s="17">
        <f>Électricité!S7811</f>
        <v>0</v>
      </c>
      <c r="E7798" s="24" t="str">
        <f t="shared" si="249"/>
        <v>11/21/2019 07:00:00 PM</v>
      </c>
      <c r="F7798" s="23" t="str">
        <f t="shared" si="248"/>
        <v>Nov</v>
      </c>
    </row>
    <row r="7799" spans="1:6" x14ac:dyDescent="0.4">
      <c r="A7799" s="19">
        <f>Électricité!N7812</f>
        <v>43790</v>
      </c>
      <c r="B7799" s="18">
        <f>Électricité!O7812</f>
        <v>0.83333333333333337</v>
      </c>
      <c r="C7799" s="17">
        <f>Électricité!P7812</f>
        <v>0</v>
      </c>
      <c r="D7799" s="17">
        <f>Électricité!S7812</f>
        <v>0</v>
      </c>
      <c r="E7799" s="24" t="str">
        <f t="shared" si="249"/>
        <v>11/21/2019 08:00:00 PM</v>
      </c>
      <c r="F7799" s="23" t="str">
        <f t="shared" si="248"/>
        <v>Nov</v>
      </c>
    </row>
    <row r="7800" spans="1:6" x14ac:dyDescent="0.4">
      <c r="A7800" s="19">
        <f>Électricité!N7813</f>
        <v>43790</v>
      </c>
      <c r="B7800" s="18">
        <f>Électricité!O7813</f>
        <v>0.87500000000000011</v>
      </c>
      <c r="C7800" s="17">
        <f>Électricité!P7813</f>
        <v>0</v>
      </c>
      <c r="D7800" s="17">
        <f>Électricité!S7813</f>
        <v>0</v>
      </c>
      <c r="E7800" s="24" t="str">
        <f t="shared" si="249"/>
        <v>11/21/2019 09:00:00 PM</v>
      </c>
      <c r="F7800" s="23" t="str">
        <f t="shared" si="248"/>
        <v>Nov</v>
      </c>
    </row>
    <row r="7801" spans="1:6" x14ac:dyDescent="0.4">
      <c r="A7801" s="19">
        <f>Électricité!N7814</f>
        <v>43790</v>
      </c>
      <c r="B7801" s="18">
        <f>Électricité!O7814</f>
        <v>0.91666666666666674</v>
      </c>
      <c r="C7801" s="17">
        <f>Électricité!P7814</f>
        <v>0</v>
      </c>
      <c r="D7801" s="17">
        <f>Électricité!S7814</f>
        <v>0</v>
      </c>
      <c r="E7801" s="24" t="str">
        <f t="shared" si="249"/>
        <v>11/21/2019 10:00:00 PM</v>
      </c>
      <c r="F7801" s="23" t="str">
        <f t="shared" si="248"/>
        <v>Nov</v>
      </c>
    </row>
    <row r="7802" spans="1:6" x14ac:dyDescent="0.4">
      <c r="A7802" s="19">
        <f>Électricité!N7815</f>
        <v>43790</v>
      </c>
      <c r="B7802" s="18">
        <f>Électricité!O7815</f>
        <v>0.95833333333333337</v>
      </c>
      <c r="C7802" s="17">
        <f>Électricité!P7815</f>
        <v>0</v>
      </c>
      <c r="D7802" s="17">
        <f>Électricité!S7815</f>
        <v>0</v>
      </c>
      <c r="E7802" s="24" t="str">
        <f t="shared" si="249"/>
        <v>11/21/2019 11:00:00 PM</v>
      </c>
      <c r="F7802" s="23" t="str">
        <f t="shared" si="248"/>
        <v>Nov</v>
      </c>
    </row>
    <row r="7803" spans="1:6" x14ac:dyDescent="0.4">
      <c r="A7803" s="19">
        <f>Électricité!N7816</f>
        <v>43791</v>
      </c>
      <c r="B7803" s="18">
        <f>Électricité!O7816</f>
        <v>3.1225022567582528E-17</v>
      </c>
      <c r="C7803" s="17">
        <f>Électricité!P7816</f>
        <v>0</v>
      </c>
      <c r="D7803" s="17">
        <f>Électricité!S7816</f>
        <v>0</v>
      </c>
      <c r="E7803" s="24" t="str">
        <f t="shared" si="249"/>
        <v>11/22/2019 12:00:00 AM</v>
      </c>
      <c r="F7803" s="23" t="str">
        <f t="shared" si="248"/>
        <v>Nov</v>
      </c>
    </row>
    <row r="7804" spans="1:6" x14ac:dyDescent="0.4">
      <c r="A7804" s="19">
        <f>Électricité!N7817</f>
        <v>43791</v>
      </c>
      <c r="B7804" s="18">
        <f>Électricité!O7817</f>
        <v>4.1666666666666699E-2</v>
      </c>
      <c r="C7804" s="17">
        <f>Électricité!P7817</f>
        <v>0</v>
      </c>
      <c r="D7804" s="17">
        <f>Électricité!S7817</f>
        <v>0</v>
      </c>
      <c r="E7804" s="24" t="str">
        <f t="shared" si="249"/>
        <v>11/22/2019 01:00:00 AM</v>
      </c>
      <c r="F7804" s="23" t="str">
        <f t="shared" si="248"/>
        <v>Nov</v>
      </c>
    </row>
    <row r="7805" spans="1:6" x14ac:dyDescent="0.4">
      <c r="A7805" s="19">
        <f>Électricité!N7818</f>
        <v>43791</v>
      </c>
      <c r="B7805" s="18">
        <f>Électricité!O7818</f>
        <v>8.333333333333337E-2</v>
      </c>
      <c r="C7805" s="17">
        <f>Électricité!P7818</f>
        <v>0</v>
      </c>
      <c r="D7805" s="17">
        <f>Électricité!S7818</f>
        <v>0</v>
      </c>
      <c r="E7805" s="24" t="str">
        <f t="shared" si="249"/>
        <v>11/22/2019 02:00:00 AM</v>
      </c>
      <c r="F7805" s="23" t="str">
        <f t="shared" si="248"/>
        <v>Nov</v>
      </c>
    </row>
    <row r="7806" spans="1:6" x14ac:dyDescent="0.4">
      <c r="A7806" s="19">
        <f>Électricité!N7819</f>
        <v>43791</v>
      </c>
      <c r="B7806" s="18">
        <f>Électricité!O7819</f>
        <v>0.12500000000000006</v>
      </c>
      <c r="C7806" s="17">
        <f>Électricité!P7819</f>
        <v>0</v>
      </c>
      <c r="D7806" s="17">
        <f>Électricité!S7819</f>
        <v>0</v>
      </c>
      <c r="E7806" s="24" t="str">
        <f t="shared" si="249"/>
        <v>11/22/2019 03:00:00 AM</v>
      </c>
      <c r="F7806" s="23" t="str">
        <f t="shared" si="248"/>
        <v>Nov</v>
      </c>
    </row>
    <row r="7807" spans="1:6" x14ac:dyDescent="0.4">
      <c r="A7807" s="19">
        <f>Électricité!N7820</f>
        <v>43791</v>
      </c>
      <c r="B7807" s="18">
        <f>Électricité!O7820</f>
        <v>0.16666666666666669</v>
      </c>
      <c r="C7807" s="17">
        <f>Électricité!P7820</f>
        <v>0</v>
      </c>
      <c r="D7807" s="17">
        <f>Électricité!S7820</f>
        <v>0</v>
      </c>
      <c r="E7807" s="24" t="str">
        <f t="shared" si="249"/>
        <v>11/22/2019 04:00:00 AM</v>
      </c>
      <c r="F7807" s="23" t="str">
        <f t="shared" si="248"/>
        <v>Nov</v>
      </c>
    </row>
    <row r="7808" spans="1:6" x14ac:dyDescent="0.4">
      <c r="A7808" s="19">
        <f>Électricité!N7821</f>
        <v>43791</v>
      </c>
      <c r="B7808" s="18">
        <f>Électricité!O7821</f>
        <v>0.20833333333333337</v>
      </c>
      <c r="C7808" s="17">
        <f>Électricité!P7821</f>
        <v>0</v>
      </c>
      <c r="D7808" s="17">
        <f>Électricité!S7821</f>
        <v>0</v>
      </c>
      <c r="E7808" s="24" t="str">
        <f t="shared" si="249"/>
        <v>11/22/2019 05:00:00 AM</v>
      </c>
      <c r="F7808" s="23" t="str">
        <f t="shared" si="248"/>
        <v>Nov</v>
      </c>
    </row>
    <row r="7809" spans="1:6" x14ac:dyDescent="0.4">
      <c r="A7809" s="19">
        <f>Électricité!N7822</f>
        <v>43791</v>
      </c>
      <c r="B7809" s="18">
        <f>Électricité!O7822</f>
        <v>0.25</v>
      </c>
      <c r="C7809" s="17">
        <f>Électricité!P7822</f>
        <v>0</v>
      </c>
      <c r="D7809" s="17">
        <f>Électricité!S7822</f>
        <v>0</v>
      </c>
      <c r="E7809" s="24" t="str">
        <f t="shared" si="249"/>
        <v>11/22/2019 06:00:00 AM</v>
      </c>
      <c r="F7809" s="23" t="str">
        <f t="shared" si="248"/>
        <v>Nov</v>
      </c>
    </row>
    <row r="7810" spans="1:6" x14ac:dyDescent="0.4">
      <c r="A7810" s="19">
        <f>Électricité!N7823</f>
        <v>43791</v>
      </c>
      <c r="B7810" s="18">
        <f>Électricité!O7823</f>
        <v>0.29166666666666669</v>
      </c>
      <c r="C7810" s="17">
        <f>Électricité!P7823</f>
        <v>0</v>
      </c>
      <c r="D7810" s="17">
        <f>Électricité!S7823</f>
        <v>0</v>
      </c>
      <c r="E7810" s="24" t="str">
        <f t="shared" si="249"/>
        <v>11/22/2019 07:00:00 AM</v>
      </c>
      <c r="F7810" s="23" t="str">
        <f t="shared" si="248"/>
        <v>Nov</v>
      </c>
    </row>
    <row r="7811" spans="1:6" x14ac:dyDescent="0.4">
      <c r="A7811" s="19">
        <f>Électricité!N7824</f>
        <v>43791</v>
      </c>
      <c r="B7811" s="18">
        <f>Électricité!O7824</f>
        <v>0.33333333333333337</v>
      </c>
      <c r="C7811" s="17">
        <f>Électricité!P7824</f>
        <v>0</v>
      </c>
      <c r="D7811" s="17">
        <f>Électricité!S7824</f>
        <v>0</v>
      </c>
      <c r="E7811" s="24" t="str">
        <f t="shared" si="249"/>
        <v>11/22/2019 08:00:00 AM</v>
      </c>
      <c r="F7811" s="23" t="str">
        <f t="shared" ref="F7811:F7874" si="250">TEXT(A7811,"mmm")</f>
        <v>Nov</v>
      </c>
    </row>
    <row r="7812" spans="1:6" x14ac:dyDescent="0.4">
      <c r="A7812" s="19">
        <f>Électricité!N7825</f>
        <v>43791</v>
      </c>
      <c r="B7812" s="18">
        <f>Électricité!O7825</f>
        <v>0.375</v>
      </c>
      <c r="C7812" s="17">
        <f>Électricité!P7825</f>
        <v>0</v>
      </c>
      <c r="D7812" s="17">
        <f>Électricité!S7825</f>
        <v>0</v>
      </c>
      <c r="E7812" s="24" t="str">
        <f t="shared" si="249"/>
        <v>11/22/2019 09:00:00 AM</v>
      </c>
      <c r="F7812" s="23" t="str">
        <f t="shared" si="250"/>
        <v>Nov</v>
      </c>
    </row>
    <row r="7813" spans="1:6" x14ac:dyDescent="0.4">
      <c r="A7813" s="19">
        <f>Électricité!N7826</f>
        <v>43791</v>
      </c>
      <c r="B7813" s="18">
        <f>Électricité!O7826</f>
        <v>0.41666666666666669</v>
      </c>
      <c r="C7813" s="17">
        <f>Électricité!P7826</f>
        <v>0</v>
      </c>
      <c r="D7813" s="17">
        <f>Électricité!S7826</f>
        <v>0</v>
      </c>
      <c r="E7813" s="24" t="str">
        <f t="shared" si="249"/>
        <v>11/22/2019 10:00:00 AM</v>
      </c>
      <c r="F7813" s="23" t="str">
        <f t="shared" si="250"/>
        <v>Nov</v>
      </c>
    </row>
    <row r="7814" spans="1:6" x14ac:dyDescent="0.4">
      <c r="A7814" s="19">
        <f>Électricité!N7827</f>
        <v>43791</v>
      </c>
      <c r="B7814" s="18">
        <f>Électricité!O7827</f>
        <v>0.45833333333333337</v>
      </c>
      <c r="C7814" s="17">
        <f>Électricité!P7827</f>
        <v>0</v>
      </c>
      <c r="D7814" s="17">
        <f>Électricité!S7827</f>
        <v>0</v>
      </c>
      <c r="E7814" s="24" t="str">
        <f t="shared" si="249"/>
        <v>11/22/2019 11:00:00 AM</v>
      </c>
      <c r="F7814" s="23" t="str">
        <f t="shared" si="250"/>
        <v>Nov</v>
      </c>
    </row>
    <row r="7815" spans="1:6" x14ac:dyDescent="0.4">
      <c r="A7815" s="19">
        <f>Électricité!N7828</f>
        <v>43791</v>
      </c>
      <c r="B7815" s="18">
        <f>Électricité!O7828</f>
        <v>0.50000000000000011</v>
      </c>
      <c r="C7815" s="17">
        <f>Électricité!P7828</f>
        <v>0</v>
      </c>
      <c r="D7815" s="17">
        <f>Électricité!S7828</f>
        <v>0</v>
      </c>
      <c r="E7815" s="24" t="str">
        <f t="shared" si="249"/>
        <v>11/22/2019 12:00:00 PM</v>
      </c>
      <c r="F7815" s="23" t="str">
        <f t="shared" si="250"/>
        <v>Nov</v>
      </c>
    </row>
    <row r="7816" spans="1:6" x14ac:dyDescent="0.4">
      <c r="A7816" s="19">
        <f>Électricité!N7829</f>
        <v>43791</v>
      </c>
      <c r="B7816" s="18">
        <f>Électricité!O7829</f>
        <v>0.54166666666666674</v>
      </c>
      <c r="C7816" s="17">
        <f>Électricité!P7829</f>
        <v>0</v>
      </c>
      <c r="D7816" s="17">
        <f>Électricité!S7829</f>
        <v>0</v>
      </c>
      <c r="E7816" s="24" t="str">
        <f t="shared" si="249"/>
        <v>11/22/2019 01:00:00 PM</v>
      </c>
      <c r="F7816" s="23" t="str">
        <f t="shared" si="250"/>
        <v>Nov</v>
      </c>
    </row>
    <row r="7817" spans="1:6" x14ac:dyDescent="0.4">
      <c r="A7817" s="19">
        <f>Électricité!N7830</f>
        <v>43791</v>
      </c>
      <c r="B7817" s="18">
        <f>Électricité!O7830</f>
        <v>0.58333333333333337</v>
      </c>
      <c r="C7817" s="17">
        <f>Électricité!P7830</f>
        <v>0</v>
      </c>
      <c r="D7817" s="17">
        <f>Électricité!S7830</f>
        <v>0</v>
      </c>
      <c r="E7817" s="24" t="str">
        <f t="shared" si="249"/>
        <v>11/22/2019 02:00:00 PM</v>
      </c>
      <c r="F7817" s="23" t="str">
        <f t="shared" si="250"/>
        <v>Nov</v>
      </c>
    </row>
    <row r="7818" spans="1:6" x14ac:dyDescent="0.4">
      <c r="A7818" s="19">
        <f>Électricité!N7831</f>
        <v>43791</v>
      </c>
      <c r="B7818" s="18">
        <f>Électricité!O7831</f>
        <v>0.62500000000000011</v>
      </c>
      <c r="C7818" s="17">
        <f>Électricité!P7831</f>
        <v>0</v>
      </c>
      <c r="D7818" s="17">
        <f>Électricité!S7831</f>
        <v>0</v>
      </c>
      <c r="E7818" s="24" t="str">
        <f t="shared" si="249"/>
        <v>11/22/2019 03:00:00 PM</v>
      </c>
      <c r="F7818" s="23" t="str">
        <f t="shared" si="250"/>
        <v>Nov</v>
      </c>
    </row>
    <row r="7819" spans="1:6" x14ac:dyDescent="0.4">
      <c r="A7819" s="19">
        <f>Électricité!N7832</f>
        <v>43791</v>
      </c>
      <c r="B7819" s="18">
        <f>Électricité!O7832</f>
        <v>0.66666666666666674</v>
      </c>
      <c r="C7819" s="17">
        <f>Électricité!P7832</f>
        <v>0</v>
      </c>
      <c r="D7819" s="17">
        <f>Électricité!S7832</f>
        <v>0</v>
      </c>
      <c r="E7819" s="24" t="str">
        <f t="shared" si="249"/>
        <v>11/22/2019 04:00:00 PM</v>
      </c>
      <c r="F7819" s="23" t="str">
        <f t="shared" si="250"/>
        <v>Nov</v>
      </c>
    </row>
    <row r="7820" spans="1:6" x14ac:dyDescent="0.4">
      <c r="A7820" s="19">
        <f>Électricité!N7833</f>
        <v>43791</v>
      </c>
      <c r="B7820" s="18">
        <f>Électricité!O7833</f>
        <v>0.70833333333333337</v>
      </c>
      <c r="C7820" s="17">
        <f>Électricité!P7833</f>
        <v>0</v>
      </c>
      <c r="D7820" s="17">
        <f>Électricité!S7833</f>
        <v>0</v>
      </c>
      <c r="E7820" s="24" t="str">
        <f t="shared" si="249"/>
        <v>11/22/2019 05:00:00 PM</v>
      </c>
      <c r="F7820" s="23" t="str">
        <f t="shared" si="250"/>
        <v>Nov</v>
      </c>
    </row>
    <row r="7821" spans="1:6" x14ac:dyDescent="0.4">
      <c r="A7821" s="19">
        <f>Électricité!N7834</f>
        <v>43791</v>
      </c>
      <c r="B7821" s="18">
        <f>Électricité!O7834</f>
        <v>0.75000000000000011</v>
      </c>
      <c r="C7821" s="17">
        <f>Électricité!P7834</f>
        <v>0</v>
      </c>
      <c r="D7821" s="17">
        <f>Électricité!S7834</f>
        <v>0</v>
      </c>
      <c r="E7821" s="24" t="str">
        <f t="shared" si="249"/>
        <v>11/22/2019 06:00:00 PM</v>
      </c>
      <c r="F7821" s="23" t="str">
        <f t="shared" si="250"/>
        <v>Nov</v>
      </c>
    </row>
    <row r="7822" spans="1:6" x14ac:dyDescent="0.4">
      <c r="A7822" s="19">
        <f>Électricité!N7835</f>
        <v>43791</v>
      </c>
      <c r="B7822" s="18">
        <f>Électricité!O7835</f>
        <v>0.79166666666666674</v>
      </c>
      <c r="C7822" s="17">
        <f>Électricité!P7835</f>
        <v>0</v>
      </c>
      <c r="D7822" s="17">
        <f>Électricité!S7835</f>
        <v>0</v>
      </c>
      <c r="E7822" s="24" t="str">
        <f t="shared" si="249"/>
        <v>11/22/2019 07:00:00 PM</v>
      </c>
      <c r="F7822" s="23" t="str">
        <f t="shared" si="250"/>
        <v>Nov</v>
      </c>
    </row>
    <row r="7823" spans="1:6" x14ac:dyDescent="0.4">
      <c r="A7823" s="19">
        <f>Électricité!N7836</f>
        <v>43791</v>
      </c>
      <c r="B7823" s="18">
        <f>Électricité!O7836</f>
        <v>0.83333333333333337</v>
      </c>
      <c r="C7823" s="17">
        <f>Électricité!P7836</f>
        <v>0</v>
      </c>
      <c r="D7823" s="17">
        <f>Électricité!S7836</f>
        <v>0</v>
      </c>
      <c r="E7823" s="24" t="str">
        <f t="shared" si="249"/>
        <v>11/22/2019 08:00:00 PM</v>
      </c>
      <c r="F7823" s="23" t="str">
        <f t="shared" si="250"/>
        <v>Nov</v>
      </c>
    </row>
    <row r="7824" spans="1:6" x14ac:dyDescent="0.4">
      <c r="A7824" s="19">
        <f>Électricité!N7837</f>
        <v>43791</v>
      </c>
      <c r="B7824" s="18">
        <f>Électricité!O7837</f>
        <v>0.87500000000000011</v>
      </c>
      <c r="C7824" s="17">
        <f>Électricité!P7837</f>
        <v>0</v>
      </c>
      <c r="D7824" s="17">
        <f>Électricité!S7837</f>
        <v>0</v>
      </c>
      <c r="E7824" s="24" t="str">
        <f t="shared" si="249"/>
        <v>11/22/2019 09:00:00 PM</v>
      </c>
      <c r="F7824" s="23" t="str">
        <f t="shared" si="250"/>
        <v>Nov</v>
      </c>
    </row>
    <row r="7825" spans="1:6" x14ac:dyDescent="0.4">
      <c r="A7825" s="19">
        <f>Électricité!N7838</f>
        <v>43791</v>
      </c>
      <c r="B7825" s="18">
        <f>Électricité!O7838</f>
        <v>0.91666666666666674</v>
      </c>
      <c r="C7825" s="17">
        <f>Électricité!P7838</f>
        <v>0</v>
      </c>
      <c r="D7825" s="17">
        <f>Électricité!S7838</f>
        <v>0</v>
      </c>
      <c r="E7825" s="24" t="str">
        <f t="shared" si="249"/>
        <v>11/22/2019 10:00:00 PM</v>
      </c>
      <c r="F7825" s="23" t="str">
        <f t="shared" si="250"/>
        <v>Nov</v>
      </c>
    </row>
    <row r="7826" spans="1:6" x14ac:dyDescent="0.4">
      <c r="A7826" s="19">
        <f>Électricité!N7839</f>
        <v>43791</v>
      </c>
      <c r="B7826" s="18">
        <f>Électricité!O7839</f>
        <v>0.95833333333333337</v>
      </c>
      <c r="C7826" s="17">
        <f>Électricité!P7839</f>
        <v>0</v>
      </c>
      <c r="D7826" s="17">
        <f>Électricité!S7839</f>
        <v>0</v>
      </c>
      <c r="E7826" s="24" t="str">
        <f t="shared" si="249"/>
        <v>11/22/2019 11:00:00 PM</v>
      </c>
      <c r="F7826" s="23" t="str">
        <f t="shared" si="250"/>
        <v>Nov</v>
      </c>
    </row>
    <row r="7827" spans="1:6" x14ac:dyDescent="0.4">
      <c r="A7827" s="19">
        <f>Électricité!N7840</f>
        <v>43792</v>
      </c>
      <c r="B7827" s="18">
        <f>Électricité!O7840</f>
        <v>3.1225022567582528E-17</v>
      </c>
      <c r="C7827" s="17">
        <f>Électricité!P7840</f>
        <v>0</v>
      </c>
      <c r="D7827" s="17">
        <f>Électricité!S7840</f>
        <v>0</v>
      </c>
      <c r="E7827" s="24" t="str">
        <f t="shared" si="249"/>
        <v>11/23/2019 12:00:00 AM</v>
      </c>
      <c r="F7827" s="23" t="str">
        <f t="shared" si="250"/>
        <v>Nov</v>
      </c>
    </row>
    <row r="7828" spans="1:6" x14ac:dyDescent="0.4">
      <c r="A7828" s="19">
        <f>Électricité!N7841</f>
        <v>43792</v>
      </c>
      <c r="B7828" s="18">
        <f>Électricité!O7841</f>
        <v>4.1666666666666699E-2</v>
      </c>
      <c r="C7828" s="17">
        <f>Électricité!P7841</f>
        <v>0</v>
      </c>
      <c r="D7828" s="17">
        <f>Électricité!S7841</f>
        <v>0</v>
      </c>
      <c r="E7828" s="24" t="str">
        <f t="shared" si="249"/>
        <v>11/23/2019 01:00:00 AM</v>
      </c>
      <c r="F7828" s="23" t="str">
        <f t="shared" si="250"/>
        <v>Nov</v>
      </c>
    </row>
    <row r="7829" spans="1:6" x14ac:dyDescent="0.4">
      <c r="A7829" s="19">
        <f>Électricité!N7842</f>
        <v>43792</v>
      </c>
      <c r="B7829" s="18">
        <f>Électricité!O7842</f>
        <v>8.333333333333337E-2</v>
      </c>
      <c r="C7829" s="17">
        <f>Électricité!P7842</f>
        <v>0</v>
      </c>
      <c r="D7829" s="17">
        <f>Électricité!S7842</f>
        <v>0</v>
      </c>
      <c r="E7829" s="24" t="str">
        <f t="shared" si="249"/>
        <v>11/23/2019 02:00:00 AM</v>
      </c>
      <c r="F7829" s="23" t="str">
        <f t="shared" si="250"/>
        <v>Nov</v>
      </c>
    </row>
    <row r="7830" spans="1:6" x14ac:dyDescent="0.4">
      <c r="A7830" s="19">
        <f>Électricité!N7843</f>
        <v>43792</v>
      </c>
      <c r="B7830" s="18">
        <f>Électricité!O7843</f>
        <v>0.12500000000000006</v>
      </c>
      <c r="C7830" s="17">
        <f>Électricité!P7843</f>
        <v>0</v>
      </c>
      <c r="D7830" s="17">
        <f>Électricité!S7843</f>
        <v>0</v>
      </c>
      <c r="E7830" s="24" t="str">
        <f t="shared" si="249"/>
        <v>11/23/2019 03:00:00 AM</v>
      </c>
      <c r="F7830" s="23" t="str">
        <f t="shared" si="250"/>
        <v>Nov</v>
      </c>
    </row>
    <row r="7831" spans="1:6" x14ac:dyDescent="0.4">
      <c r="A7831" s="19">
        <f>Électricité!N7844</f>
        <v>43792</v>
      </c>
      <c r="B7831" s="18">
        <f>Électricité!O7844</f>
        <v>0.16666666666666669</v>
      </c>
      <c r="C7831" s="17">
        <f>Électricité!P7844</f>
        <v>0</v>
      </c>
      <c r="D7831" s="17">
        <f>Électricité!S7844</f>
        <v>0</v>
      </c>
      <c r="E7831" s="24" t="str">
        <f t="shared" si="249"/>
        <v>11/23/2019 04:00:00 AM</v>
      </c>
      <c r="F7831" s="23" t="str">
        <f t="shared" si="250"/>
        <v>Nov</v>
      </c>
    </row>
    <row r="7832" spans="1:6" x14ac:dyDescent="0.4">
      <c r="A7832" s="19">
        <f>Électricité!N7845</f>
        <v>43792</v>
      </c>
      <c r="B7832" s="18">
        <f>Électricité!O7845</f>
        <v>0.20833333333333337</v>
      </c>
      <c r="C7832" s="17">
        <f>Électricité!P7845</f>
        <v>0</v>
      </c>
      <c r="D7832" s="17">
        <f>Électricité!S7845</f>
        <v>0</v>
      </c>
      <c r="E7832" s="24" t="str">
        <f t="shared" si="249"/>
        <v>11/23/2019 05:00:00 AM</v>
      </c>
      <c r="F7832" s="23" t="str">
        <f t="shared" si="250"/>
        <v>Nov</v>
      </c>
    </row>
    <row r="7833" spans="1:6" x14ac:dyDescent="0.4">
      <c r="A7833" s="19">
        <f>Électricité!N7846</f>
        <v>43792</v>
      </c>
      <c r="B7833" s="18">
        <f>Électricité!O7846</f>
        <v>0.25</v>
      </c>
      <c r="C7833" s="17">
        <f>Électricité!P7846</f>
        <v>0</v>
      </c>
      <c r="D7833" s="17">
        <f>Électricité!S7846</f>
        <v>0</v>
      </c>
      <c r="E7833" s="24" t="str">
        <f t="shared" si="249"/>
        <v>11/23/2019 06:00:00 AM</v>
      </c>
      <c r="F7833" s="23" t="str">
        <f t="shared" si="250"/>
        <v>Nov</v>
      </c>
    </row>
    <row r="7834" spans="1:6" x14ac:dyDescent="0.4">
      <c r="A7834" s="19">
        <f>Électricité!N7847</f>
        <v>43792</v>
      </c>
      <c r="B7834" s="18">
        <f>Électricité!O7847</f>
        <v>0.29166666666666669</v>
      </c>
      <c r="C7834" s="17">
        <f>Électricité!P7847</f>
        <v>0</v>
      </c>
      <c r="D7834" s="17">
        <f>Électricité!S7847</f>
        <v>0</v>
      </c>
      <c r="E7834" s="24" t="str">
        <f t="shared" si="249"/>
        <v>11/23/2019 07:00:00 AM</v>
      </c>
      <c r="F7834" s="23" t="str">
        <f t="shared" si="250"/>
        <v>Nov</v>
      </c>
    </row>
    <row r="7835" spans="1:6" x14ac:dyDescent="0.4">
      <c r="A7835" s="19">
        <f>Électricité!N7848</f>
        <v>43792</v>
      </c>
      <c r="B7835" s="18">
        <f>Électricité!O7848</f>
        <v>0.33333333333333337</v>
      </c>
      <c r="C7835" s="17">
        <f>Électricité!P7848</f>
        <v>0</v>
      </c>
      <c r="D7835" s="17">
        <f>Électricité!S7848</f>
        <v>0</v>
      </c>
      <c r="E7835" s="24" t="str">
        <f t="shared" si="249"/>
        <v>11/23/2019 08:00:00 AM</v>
      </c>
      <c r="F7835" s="23" t="str">
        <f t="shared" si="250"/>
        <v>Nov</v>
      </c>
    </row>
    <row r="7836" spans="1:6" x14ac:dyDescent="0.4">
      <c r="A7836" s="19">
        <f>Électricité!N7849</f>
        <v>43792</v>
      </c>
      <c r="B7836" s="18">
        <f>Électricité!O7849</f>
        <v>0.375</v>
      </c>
      <c r="C7836" s="17">
        <f>Électricité!P7849</f>
        <v>0</v>
      </c>
      <c r="D7836" s="17">
        <f>Électricité!S7849</f>
        <v>0</v>
      </c>
      <c r="E7836" s="24" t="str">
        <f t="shared" si="249"/>
        <v>11/23/2019 09:00:00 AM</v>
      </c>
      <c r="F7836" s="23" t="str">
        <f t="shared" si="250"/>
        <v>Nov</v>
      </c>
    </row>
    <row r="7837" spans="1:6" x14ac:dyDescent="0.4">
      <c r="A7837" s="19">
        <f>Électricité!N7850</f>
        <v>43792</v>
      </c>
      <c r="B7837" s="18">
        <f>Électricité!O7850</f>
        <v>0.41666666666666669</v>
      </c>
      <c r="C7837" s="17">
        <f>Électricité!P7850</f>
        <v>0</v>
      </c>
      <c r="D7837" s="17">
        <f>Électricité!S7850</f>
        <v>0</v>
      </c>
      <c r="E7837" s="24" t="str">
        <f t="shared" si="249"/>
        <v>11/23/2019 10:00:00 AM</v>
      </c>
      <c r="F7837" s="23" t="str">
        <f t="shared" si="250"/>
        <v>Nov</v>
      </c>
    </row>
    <row r="7838" spans="1:6" x14ac:dyDescent="0.4">
      <c r="A7838" s="19">
        <f>Électricité!N7851</f>
        <v>43792</v>
      </c>
      <c r="B7838" s="18">
        <f>Électricité!O7851</f>
        <v>0.45833333333333337</v>
      </c>
      <c r="C7838" s="17">
        <f>Électricité!P7851</f>
        <v>0</v>
      </c>
      <c r="D7838" s="17">
        <f>Électricité!S7851</f>
        <v>0</v>
      </c>
      <c r="E7838" s="24" t="str">
        <f t="shared" si="249"/>
        <v>11/23/2019 11:00:00 AM</v>
      </c>
      <c r="F7838" s="23" t="str">
        <f t="shared" si="250"/>
        <v>Nov</v>
      </c>
    </row>
    <row r="7839" spans="1:6" x14ac:dyDescent="0.4">
      <c r="A7839" s="19">
        <f>Électricité!N7852</f>
        <v>43792</v>
      </c>
      <c r="B7839" s="18">
        <f>Électricité!O7852</f>
        <v>0.50000000000000011</v>
      </c>
      <c r="C7839" s="17">
        <f>Électricité!P7852</f>
        <v>0</v>
      </c>
      <c r="D7839" s="17">
        <f>Électricité!S7852</f>
        <v>0</v>
      </c>
      <c r="E7839" s="24" t="str">
        <f t="shared" si="249"/>
        <v>11/23/2019 12:00:00 PM</v>
      </c>
      <c r="F7839" s="23" t="str">
        <f t="shared" si="250"/>
        <v>Nov</v>
      </c>
    </row>
    <row r="7840" spans="1:6" x14ac:dyDescent="0.4">
      <c r="A7840" s="19">
        <f>Électricité!N7853</f>
        <v>43792</v>
      </c>
      <c r="B7840" s="18">
        <f>Électricité!O7853</f>
        <v>0.54166666666666674</v>
      </c>
      <c r="C7840" s="17">
        <f>Électricité!P7853</f>
        <v>0</v>
      </c>
      <c r="D7840" s="17">
        <f>Électricité!S7853</f>
        <v>0</v>
      </c>
      <c r="E7840" s="24" t="str">
        <f t="shared" si="249"/>
        <v>11/23/2019 01:00:00 PM</v>
      </c>
      <c r="F7840" s="23" t="str">
        <f t="shared" si="250"/>
        <v>Nov</v>
      </c>
    </row>
    <row r="7841" spans="1:6" x14ac:dyDescent="0.4">
      <c r="A7841" s="19">
        <f>Électricité!N7854</f>
        <v>43792</v>
      </c>
      <c r="B7841" s="18">
        <f>Électricité!O7854</f>
        <v>0.58333333333333337</v>
      </c>
      <c r="C7841" s="17">
        <f>Électricité!P7854</f>
        <v>0</v>
      </c>
      <c r="D7841" s="17">
        <f>Électricité!S7854</f>
        <v>0</v>
      </c>
      <c r="E7841" s="24" t="str">
        <f t="shared" si="249"/>
        <v>11/23/2019 02:00:00 PM</v>
      </c>
      <c r="F7841" s="23" t="str">
        <f t="shared" si="250"/>
        <v>Nov</v>
      </c>
    </row>
    <row r="7842" spans="1:6" x14ac:dyDescent="0.4">
      <c r="A7842" s="19">
        <f>Électricité!N7855</f>
        <v>43792</v>
      </c>
      <c r="B7842" s="18">
        <f>Électricité!O7855</f>
        <v>0.62500000000000011</v>
      </c>
      <c r="C7842" s="17">
        <f>Électricité!P7855</f>
        <v>0</v>
      </c>
      <c r="D7842" s="17">
        <f>Électricité!S7855</f>
        <v>0</v>
      </c>
      <c r="E7842" s="24" t="str">
        <f t="shared" si="249"/>
        <v>11/23/2019 03:00:00 PM</v>
      </c>
      <c r="F7842" s="23" t="str">
        <f t="shared" si="250"/>
        <v>Nov</v>
      </c>
    </row>
    <row r="7843" spans="1:6" x14ac:dyDescent="0.4">
      <c r="A7843" s="19">
        <f>Électricité!N7856</f>
        <v>43792</v>
      </c>
      <c r="B7843" s="18">
        <f>Électricité!O7856</f>
        <v>0.66666666666666674</v>
      </c>
      <c r="C7843" s="17">
        <f>Électricité!P7856</f>
        <v>0</v>
      </c>
      <c r="D7843" s="17">
        <f>Électricité!S7856</f>
        <v>0</v>
      </c>
      <c r="E7843" s="24" t="str">
        <f t="shared" si="249"/>
        <v>11/23/2019 04:00:00 PM</v>
      </c>
      <c r="F7843" s="23" t="str">
        <f t="shared" si="250"/>
        <v>Nov</v>
      </c>
    </row>
    <row r="7844" spans="1:6" x14ac:dyDescent="0.4">
      <c r="A7844" s="19">
        <f>Électricité!N7857</f>
        <v>43792</v>
      </c>
      <c r="B7844" s="18">
        <f>Électricité!O7857</f>
        <v>0.70833333333333337</v>
      </c>
      <c r="C7844" s="17">
        <f>Électricité!P7857</f>
        <v>0</v>
      </c>
      <c r="D7844" s="17">
        <f>Électricité!S7857</f>
        <v>0</v>
      </c>
      <c r="E7844" s="24" t="str">
        <f t="shared" si="249"/>
        <v>11/23/2019 05:00:00 PM</v>
      </c>
      <c r="F7844" s="23" t="str">
        <f t="shared" si="250"/>
        <v>Nov</v>
      </c>
    </row>
    <row r="7845" spans="1:6" x14ac:dyDescent="0.4">
      <c r="A7845" s="19">
        <f>Électricité!N7858</f>
        <v>43792</v>
      </c>
      <c r="B7845" s="18">
        <f>Électricité!O7858</f>
        <v>0.75000000000000011</v>
      </c>
      <c r="C7845" s="17">
        <f>Électricité!P7858</f>
        <v>0</v>
      </c>
      <c r="D7845" s="17">
        <f>Électricité!S7858</f>
        <v>0</v>
      </c>
      <c r="E7845" s="24" t="str">
        <f t="shared" si="249"/>
        <v>11/23/2019 06:00:00 PM</v>
      </c>
      <c r="F7845" s="23" t="str">
        <f t="shared" si="250"/>
        <v>Nov</v>
      </c>
    </row>
    <row r="7846" spans="1:6" x14ac:dyDescent="0.4">
      <c r="A7846" s="19">
        <f>Électricité!N7859</f>
        <v>43792</v>
      </c>
      <c r="B7846" s="18">
        <f>Électricité!O7859</f>
        <v>0.79166666666666674</v>
      </c>
      <c r="C7846" s="17">
        <f>Électricité!P7859</f>
        <v>0</v>
      </c>
      <c r="D7846" s="17">
        <f>Électricité!S7859</f>
        <v>0</v>
      </c>
      <c r="E7846" s="24" t="str">
        <f t="shared" si="249"/>
        <v>11/23/2019 07:00:00 PM</v>
      </c>
      <c r="F7846" s="23" t="str">
        <f t="shared" si="250"/>
        <v>Nov</v>
      </c>
    </row>
    <row r="7847" spans="1:6" x14ac:dyDescent="0.4">
      <c r="A7847" s="19">
        <f>Électricité!N7860</f>
        <v>43792</v>
      </c>
      <c r="B7847" s="18">
        <f>Électricité!O7860</f>
        <v>0.83333333333333337</v>
      </c>
      <c r="C7847" s="17">
        <f>Électricité!P7860</f>
        <v>0</v>
      </c>
      <c r="D7847" s="17">
        <f>Électricité!S7860</f>
        <v>0</v>
      </c>
      <c r="E7847" s="24" t="str">
        <f t="shared" si="249"/>
        <v>11/23/2019 08:00:00 PM</v>
      </c>
      <c r="F7847" s="23" t="str">
        <f t="shared" si="250"/>
        <v>Nov</v>
      </c>
    </row>
    <row r="7848" spans="1:6" x14ac:dyDescent="0.4">
      <c r="A7848" s="19">
        <f>Électricité!N7861</f>
        <v>43792</v>
      </c>
      <c r="B7848" s="18">
        <f>Électricité!O7861</f>
        <v>0.87500000000000011</v>
      </c>
      <c r="C7848" s="17">
        <f>Électricité!P7861</f>
        <v>0</v>
      </c>
      <c r="D7848" s="17">
        <f>Électricité!S7861</f>
        <v>0</v>
      </c>
      <c r="E7848" s="24" t="str">
        <f t="shared" si="249"/>
        <v>11/23/2019 09:00:00 PM</v>
      </c>
      <c r="F7848" s="23" t="str">
        <f t="shared" si="250"/>
        <v>Nov</v>
      </c>
    </row>
    <row r="7849" spans="1:6" x14ac:dyDescent="0.4">
      <c r="A7849" s="19">
        <f>Électricité!N7862</f>
        <v>43792</v>
      </c>
      <c r="B7849" s="18">
        <f>Électricité!O7862</f>
        <v>0.91666666666666674</v>
      </c>
      <c r="C7849" s="17">
        <f>Électricité!P7862</f>
        <v>0</v>
      </c>
      <c r="D7849" s="17">
        <f>Électricité!S7862</f>
        <v>0</v>
      </c>
      <c r="E7849" s="24" t="str">
        <f t="shared" si="249"/>
        <v>11/23/2019 10:00:00 PM</v>
      </c>
      <c r="F7849" s="23" t="str">
        <f t="shared" si="250"/>
        <v>Nov</v>
      </c>
    </row>
    <row r="7850" spans="1:6" x14ac:dyDescent="0.4">
      <c r="A7850" s="19">
        <f>Électricité!N7863</f>
        <v>43792</v>
      </c>
      <c r="B7850" s="18">
        <f>Électricité!O7863</f>
        <v>0.95833333333333337</v>
      </c>
      <c r="C7850" s="17">
        <f>Électricité!P7863</f>
        <v>0</v>
      </c>
      <c r="D7850" s="17">
        <f>Électricité!S7863</f>
        <v>0</v>
      </c>
      <c r="E7850" s="24" t="str">
        <f t="shared" si="249"/>
        <v>11/23/2019 11:00:00 PM</v>
      </c>
      <c r="F7850" s="23" t="str">
        <f t="shared" si="250"/>
        <v>Nov</v>
      </c>
    </row>
    <row r="7851" spans="1:6" x14ac:dyDescent="0.4">
      <c r="A7851" s="19">
        <f>Électricité!N7864</f>
        <v>43793</v>
      </c>
      <c r="B7851" s="18">
        <f>Électricité!O7864</f>
        <v>3.1225022567582528E-17</v>
      </c>
      <c r="C7851" s="17">
        <f>Électricité!P7864</f>
        <v>0</v>
      </c>
      <c r="D7851" s="17">
        <f>Électricité!S7864</f>
        <v>0</v>
      </c>
      <c r="E7851" s="24" t="str">
        <f t="shared" si="249"/>
        <v>11/24/2019 12:00:00 AM</v>
      </c>
      <c r="F7851" s="23" t="str">
        <f t="shared" si="250"/>
        <v>Nov</v>
      </c>
    </row>
    <row r="7852" spans="1:6" x14ac:dyDescent="0.4">
      <c r="A7852" s="19">
        <f>Électricité!N7865</f>
        <v>43793</v>
      </c>
      <c r="B7852" s="18">
        <f>Électricité!O7865</f>
        <v>4.1666666666666699E-2</v>
      </c>
      <c r="C7852" s="17">
        <f>Électricité!P7865</f>
        <v>0</v>
      </c>
      <c r="D7852" s="17">
        <f>Électricité!S7865</f>
        <v>0</v>
      </c>
      <c r="E7852" s="24" t="str">
        <f t="shared" ref="E7852:E7915" si="251">CONCATENATE(TEXT(A7852,"mm/dd/yyyy")," ",TEXT(B7852,"hh:mm:ss AM/PM"))</f>
        <v>11/24/2019 01:00:00 AM</v>
      </c>
      <c r="F7852" s="23" t="str">
        <f t="shared" si="250"/>
        <v>Nov</v>
      </c>
    </row>
    <row r="7853" spans="1:6" x14ac:dyDescent="0.4">
      <c r="A7853" s="19">
        <f>Électricité!N7866</f>
        <v>43793</v>
      </c>
      <c r="B7853" s="18">
        <f>Électricité!O7866</f>
        <v>8.333333333333337E-2</v>
      </c>
      <c r="C7853" s="17">
        <f>Électricité!P7866</f>
        <v>0</v>
      </c>
      <c r="D7853" s="17">
        <f>Électricité!S7866</f>
        <v>0</v>
      </c>
      <c r="E7853" s="24" t="str">
        <f t="shared" si="251"/>
        <v>11/24/2019 02:00:00 AM</v>
      </c>
      <c r="F7853" s="23" t="str">
        <f t="shared" si="250"/>
        <v>Nov</v>
      </c>
    </row>
    <row r="7854" spans="1:6" x14ac:dyDescent="0.4">
      <c r="A7854" s="19">
        <f>Électricité!N7867</f>
        <v>43793</v>
      </c>
      <c r="B7854" s="18">
        <f>Électricité!O7867</f>
        <v>0.12500000000000006</v>
      </c>
      <c r="C7854" s="17">
        <f>Électricité!P7867</f>
        <v>0</v>
      </c>
      <c r="D7854" s="17">
        <f>Électricité!S7867</f>
        <v>0</v>
      </c>
      <c r="E7854" s="24" t="str">
        <f t="shared" si="251"/>
        <v>11/24/2019 03:00:00 AM</v>
      </c>
      <c r="F7854" s="23" t="str">
        <f t="shared" si="250"/>
        <v>Nov</v>
      </c>
    </row>
    <row r="7855" spans="1:6" x14ac:dyDescent="0.4">
      <c r="A7855" s="19">
        <f>Électricité!N7868</f>
        <v>43793</v>
      </c>
      <c r="B7855" s="18">
        <f>Électricité!O7868</f>
        <v>0.16666666666666669</v>
      </c>
      <c r="C7855" s="17">
        <f>Électricité!P7868</f>
        <v>0</v>
      </c>
      <c r="D7855" s="17">
        <f>Électricité!S7868</f>
        <v>0</v>
      </c>
      <c r="E7855" s="24" t="str">
        <f t="shared" si="251"/>
        <v>11/24/2019 04:00:00 AM</v>
      </c>
      <c r="F7855" s="23" t="str">
        <f t="shared" si="250"/>
        <v>Nov</v>
      </c>
    </row>
    <row r="7856" spans="1:6" x14ac:dyDescent="0.4">
      <c r="A7856" s="19">
        <f>Électricité!N7869</f>
        <v>43793</v>
      </c>
      <c r="B7856" s="18">
        <f>Électricité!O7869</f>
        <v>0.20833333333333337</v>
      </c>
      <c r="C7856" s="17">
        <f>Électricité!P7869</f>
        <v>0</v>
      </c>
      <c r="D7856" s="17">
        <f>Électricité!S7869</f>
        <v>0</v>
      </c>
      <c r="E7856" s="24" t="str">
        <f t="shared" si="251"/>
        <v>11/24/2019 05:00:00 AM</v>
      </c>
      <c r="F7856" s="23" t="str">
        <f t="shared" si="250"/>
        <v>Nov</v>
      </c>
    </row>
    <row r="7857" spans="1:6" x14ac:dyDescent="0.4">
      <c r="A7857" s="19">
        <f>Électricité!N7870</f>
        <v>43793</v>
      </c>
      <c r="B7857" s="18">
        <f>Électricité!O7870</f>
        <v>0.25</v>
      </c>
      <c r="C7857" s="17">
        <f>Électricité!P7870</f>
        <v>0</v>
      </c>
      <c r="D7857" s="17">
        <f>Électricité!S7870</f>
        <v>0</v>
      </c>
      <c r="E7857" s="24" t="str">
        <f t="shared" si="251"/>
        <v>11/24/2019 06:00:00 AM</v>
      </c>
      <c r="F7857" s="23" t="str">
        <f t="shared" si="250"/>
        <v>Nov</v>
      </c>
    </row>
    <row r="7858" spans="1:6" x14ac:dyDescent="0.4">
      <c r="A7858" s="19">
        <f>Électricité!N7871</f>
        <v>43793</v>
      </c>
      <c r="B7858" s="18">
        <f>Électricité!O7871</f>
        <v>0.29166666666666669</v>
      </c>
      <c r="C7858" s="17">
        <f>Électricité!P7871</f>
        <v>0</v>
      </c>
      <c r="D7858" s="17">
        <f>Électricité!S7871</f>
        <v>0</v>
      </c>
      <c r="E7858" s="24" t="str">
        <f t="shared" si="251"/>
        <v>11/24/2019 07:00:00 AM</v>
      </c>
      <c r="F7858" s="23" t="str">
        <f t="shared" si="250"/>
        <v>Nov</v>
      </c>
    </row>
    <row r="7859" spans="1:6" x14ac:dyDescent="0.4">
      <c r="A7859" s="19">
        <f>Électricité!N7872</f>
        <v>43793</v>
      </c>
      <c r="B7859" s="18">
        <f>Électricité!O7872</f>
        <v>0.33333333333333337</v>
      </c>
      <c r="C7859" s="17">
        <f>Électricité!P7872</f>
        <v>0</v>
      </c>
      <c r="D7859" s="17">
        <f>Électricité!S7872</f>
        <v>0</v>
      </c>
      <c r="E7859" s="24" t="str">
        <f t="shared" si="251"/>
        <v>11/24/2019 08:00:00 AM</v>
      </c>
      <c r="F7859" s="23" t="str">
        <f t="shared" si="250"/>
        <v>Nov</v>
      </c>
    </row>
    <row r="7860" spans="1:6" x14ac:dyDescent="0.4">
      <c r="A7860" s="19">
        <f>Électricité!N7873</f>
        <v>43793</v>
      </c>
      <c r="B7860" s="18">
        <f>Électricité!O7873</f>
        <v>0.375</v>
      </c>
      <c r="C7860" s="17">
        <f>Électricité!P7873</f>
        <v>0</v>
      </c>
      <c r="D7860" s="17">
        <f>Électricité!S7873</f>
        <v>0</v>
      </c>
      <c r="E7860" s="24" t="str">
        <f t="shared" si="251"/>
        <v>11/24/2019 09:00:00 AM</v>
      </c>
      <c r="F7860" s="23" t="str">
        <f t="shared" si="250"/>
        <v>Nov</v>
      </c>
    </row>
    <row r="7861" spans="1:6" x14ac:dyDescent="0.4">
      <c r="A7861" s="19">
        <f>Électricité!N7874</f>
        <v>43793</v>
      </c>
      <c r="B7861" s="18">
        <f>Électricité!O7874</f>
        <v>0.41666666666666669</v>
      </c>
      <c r="C7861" s="17">
        <f>Électricité!P7874</f>
        <v>0</v>
      </c>
      <c r="D7861" s="17">
        <f>Électricité!S7874</f>
        <v>0</v>
      </c>
      <c r="E7861" s="24" t="str">
        <f t="shared" si="251"/>
        <v>11/24/2019 10:00:00 AM</v>
      </c>
      <c r="F7861" s="23" t="str">
        <f t="shared" si="250"/>
        <v>Nov</v>
      </c>
    </row>
    <row r="7862" spans="1:6" x14ac:dyDescent="0.4">
      <c r="A7862" s="19">
        <f>Électricité!N7875</f>
        <v>43793</v>
      </c>
      <c r="B7862" s="18">
        <f>Électricité!O7875</f>
        <v>0.45833333333333337</v>
      </c>
      <c r="C7862" s="17">
        <f>Électricité!P7875</f>
        <v>0</v>
      </c>
      <c r="D7862" s="17">
        <f>Électricité!S7875</f>
        <v>0</v>
      </c>
      <c r="E7862" s="24" t="str">
        <f t="shared" si="251"/>
        <v>11/24/2019 11:00:00 AM</v>
      </c>
      <c r="F7862" s="23" t="str">
        <f t="shared" si="250"/>
        <v>Nov</v>
      </c>
    </row>
    <row r="7863" spans="1:6" x14ac:dyDescent="0.4">
      <c r="A7863" s="19">
        <f>Électricité!N7876</f>
        <v>43793</v>
      </c>
      <c r="B7863" s="18">
        <f>Électricité!O7876</f>
        <v>0.50000000000000011</v>
      </c>
      <c r="C7863" s="17">
        <f>Électricité!P7876</f>
        <v>0</v>
      </c>
      <c r="D7863" s="17">
        <f>Électricité!S7876</f>
        <v>0</v>
      </c>
      <c r="E7863" s="24" t="str">
        <f t="shared" si="251"/>
        <v>11/24/2019 12:00:00 PM</v>
      </c>
      <c r="F7863" s="23" t="str">
        <f t="shared" si="250"/>
        <v>Nov</v>
      </c>
    </row>
    <row r="7864" spans="1:6" x14ac:dyDescent="0.4">
      <c r="A7864" s="19">
        <f>Électricité!N7877</f>
        <v>43793</v>
      </c>
      <c r="B7864" s="18">
        <f>Électricité!O7877</f>
        <v>0.54166666666666674</v>
      </c>
      <c r="C7864" s="17">
        <f>Électricité!P7877</f>
        <v>0</v>
      </c>
      <c r="D7864" s="17">
        <f>Électricité!S7877</f>
        <v>0</v>
      </c>
      <c r="E7864" s="24" t="str">
        <f t="shared" si="251"/>
        <v>11/24/2019 01:00:00 PM</v>
      </c>
      <c r="F7864" s="23" t="str">
        <f t="shared" si="250"/>
        <v>Nov</v>
      </c>
    </row>
    <row r="7865" spans="1:6" x14ac:dyDescent="0.4">
      <c r="A7865" s="19">
        <f>Électricité!N7878</f>
        <v>43793</v>
      </c>
      <c r="B7865" s="18">
        <f>Électricité!O7878</f>
        <v>0.58333333333333337</v>
      </c>
      <c r="C7865" s="17">
        <f>Électricité!P7878</f>
        <v>0</v>
      </c>
      <c r="D7865" s="17">
        <f>Électricité!S7878</f>
        <v>0</v>
      </c>
      <c r="E7865" s="24" t="str">
        <f t="shared" si="251"/>
        <v>11/24/2019 02:00:00 PM</v>
      </c>
      <c r="F7865" s="23" t="str">
        <f t="shared" si="250"/>
        <v>Nov</v>
      </c>
    </row>
    <row r="7866" spans="1:6" x14ac:dyDescent="0.4">
      <c r="A7866" s="19">
        <f>Électricité!N7879</f>
        <v>43793</v>
      </c>
      <c r="B7866" s="18">
        <f>Électricité!O7879</f>
        <v>0.62500000000000011</v>
      </c>
      <c r="C7866" s="17">
        <f>Électricité!P7879</f>
        <v>0</v>
      </c>
      <c r="D7866" s="17">
        <f>Électricité!S7879</f>
        <v>0</v>
      </c>
      <c r="E7866" s="24" t="str">
        <f t="shared" si="251"/>
        <v>11/24/2019 03:00:00 PM</v>
      </c>
      <c r="F7866" s="23" t="str">
        <f t="shared" si="250"/>
        <v>Nov</v>
      </c>
    </row>
    <row r="7867" spans="1:6" x14ac:dyDescent="0.4">
      <c r="A7867" s="19">
        <f>Électricité!N7880</f>
        <v>43793</v>
      </c>
      <c r="B7867" s="18">
        <f>Électricité!O7880</f>
        <v>0.66666666666666674</v>
      </c>
      <c r="C7867" s="17">
        <f>Électricité!P7880</f>
        <v>0</v>
      </c>
      <c r="D7867" s="17">
        <f>Électricité!S7880</f>
        <v>0</v>
      </c>
      <c r="E7867" s="24" t="str">
        <f t="shared" si="251"/>
        <v>11/24/2019 04:00:00 PM</v>
      </c>
      <c r="F7867" s="23" t="str">
        <f t="shared" si="250"/>
        <v>Nov</v>
      </c>
    </row>
    <row r="7868" spans="1:6" x14ac:dyDescent="0.4">
      <c r="A7868" s="19">
        <f>Électricité!N7881</f>
        <v>43793</v>
      </c>
      <c r="B7868" s="18">
        <f>Électricité!O7881</f>
        <v>0.70833333333333337</v>
      </c>
      <c r="C7868" s="17">
        <f>Électricité!P7881</f>
        <v>0</v>
      </c>
      <c r="D7868" s="17">
        <f>Électricité!S7881</f>
        <v>0</v>
      </c>
      <c r="E7868" s="24" t="str">
        <f t="shared" si="251"/>
        <v>11/24/2019 05:00:00 PM</v>
      </c>
      <c r="F7868" s="23" t="str">
        <f t="shared" si="250"/>
        <v>Nov</v>
      </c>
    </row>
    <row r="7869" spans="1:6" x14ac:dyDescent="0.4">
      <c r="A7869" s="19">
        <f>Électricité!N7882</f>
        <v>43793</v>
      </c>
      <c r="B7869" s="18">
        <f>Électricité!O7882</f>
        <v>0.75000000000000011</v>
      </c>
      <c r="C7869" s="17">
        <f>Électricité!P7882</f>
        <v>0</v>
      </c>
      <c r="D7869" s="17">
        <f>Électricité!S7882</f>
        <v>0</v>
      </c>
      <c r="E7869" s="24" t="str">
        <f t="shared" si="251"/>
        <v>11/24/2019 06:00:00 PM</v>
      </c>
      <c r="F7869" s="23" t="str">
        <f t="shared" si="250"/>
        <v>Nov</v>
      </c>
    </row>
    <row r="7870" spans="1:6" x14ac:dyDescent="0.4">
      <c r="A7870" s="19">
        <f>Électricité!N7883</f>
        <v>43793</v>
      </c>
      <c r="B7870" s="18">
        <f>Électricité!O7883</f>
        <v>0.79166666666666674</v>
      </c>
      <c r="C7870" s="17">
        <f>Électricité!P7883</f>
        <v>0</v>
      </c>
      <c r="D7870" s="17">
        <f>Électricité!S7883</f>
        <v>0</v>
      </c>
      <c r="E7870" s="24" t="str">
        <f t="shared" si="251"/>
        <v>11/24/2019 07:00:00 PM</v>
      </c>
      <c r="F7870" s="23" t="str">
        <f t="shared" si="250"/>
        <v>Nov</v>
      </c>
    </row>
    <row r="7871" spans="1:6" x14ac:dyDescent="0.4">
      <c r="A7871" s="19">
        <f>Électricité!N7884</f>
        <v>43793</v>
      </c>
      <c r="B7871" s="18">
        <f>Électricité!O7884</f>
        <v>0.83333333333333337</v>
      </c>
      <c r="C7871" s="17">
        <f>Électricité!P7884</f>
        <v>0</v>
      </c>
      <c r="D7871" s="17">
        <f>Électricité!S7884</f>
        <v>0</v>
      </c>
      <c r="E7871" s="24" t="str">
        <f t="shared" si="251"/>
        <v>11/24/2019 08:00:00 PM</v>
      </c>
      <c r="F7871" s="23" t="str">
        <f t="shared" si="250"/>
        <v>Nov</v>
      </c>
    </row>
    <row r="7872" spans="1:6" x14ac:dyDescent="0.4">
      <c r="A7872" s="19">
        <f>Électricité!N7885</f>
        <v>43793</v>
      </c>
      <c r="B7872" s="18">
        <f>Électricité!O7885</f>
        <v>0.87500000000000011</v>
      </c>
      <c r="C7872" s="17">
        <f>Électricité!P7885</f>
        <v>0</v>
      </c>
      <c r="D7872" s="17">
        <f>Électricité!S7885</f>
        <v>0</v>
      </c>
      <c r="E7872" s="24" t="str">
        <f t="shared" si="251"/>
        <v>11/24/2019 09:00:00 PM</v>
      </c>
      <c r="F7872" s="23" t="str">
        <f t="shared" si="250"/>
        <v>Nov</v>
      </c>
    </row>
    <row r="7873" spans="1:6" x14ac:dyDescent="0.4">
      <c r="A7873" s="19">
        <f>Électricité!N7886</f>
        <v>43793</v>
      </c>
      <c r="B7873" s="18">
        <f>Électricité!O7886</f>
        <v>0.91666666666666674</v>
      </c>
      <c r="C7873" s="17">
        <f>Électricité!P7886</f>
        <v>0</v>
      </c>
      <c r="D7873" s="17">
        <f>Électricité!S7886</f>
        <v>0</v>
      </c>
      <c r="E7873" s="24" t="str">
        <f t="shared" si="251"/>
        <v>11/24/2019 10:00:00 PM</v>
      </c>
      <c r="F7873" s="23" t="str">
        <f t="shared" si="250"/>
        <v>Nov</v>
      </c>
    </row>
    <row r="7874" spans="1:6" x14ac:dyDescent="0.4">
      <c r="A7874" s="19">
        <f>Électricité!N7887</f>
        <v>43793</v>
      </c>
      <c r="B7874" s="18">
        <f>Électricité!O7887</f>
        <v>0.95833333333333337</v>
      </c>
      <c r="C7874" s="17">
        <f>Électricité!P7887</f>
        <v>0</v>
      </c>
      <c r="D7874" s="17">
        <f>Électricité!S7887</f>
        <v>0</v>
      </c>
      <c r="E7874" s="24" t="str">
        <f t="shared" si="251"/>
        <v>11/24/2019 11:00:00 PM</v>
      </c>
      <c r="F7874" s="23" t="str">
        <f t="shared" si="250"/>
        <v>Nov</v>
      </c>
    </row>
    <row r="7875" spans="1:6" x14ac:dyDescent="0.4">
      <c r="A7875" s="19">
        <f>Électricité!N7888</f>
        <v>43794</v>
      </c>
      <c r="B7875" s="18">
        <f>Électricité!O7888</f>
        <v>3.1225022567582528E-17</v>
      </c>
      <c r="C7875" s="17">
        <f>Électricité!P7888</f>
        <v>0</v>
      </c>
      <c r="D7875" s="17">
        <f>Électricité!S7888</f>
        <v>0</v>
      </c>
      <c r="E7875" s="24" t="str">
        <f t="shared" si="251"/>
        <v>11/25/2019 12:00:00 AM</v>
      </c>
      <c r="F7875" s="23" t="str">
        <f t="shared" ref="F7875:F7938" si="252">TEXT(A7875,"mmm")</f>
        <v>Nov</v>
      </c>
    </row>
    <row r="7876" spans="1:6" x14ac:dyDescent="0.4">
      <c r="A7876" s="19">
        <f>Électricité!N7889</f>
        <v>43794</v>
      </c>
      <c r="B7876" s="18">
        <f>Électricité!O7889</f>
        <v>4.1666666666666699E-2</v>
      </c>
      <c r="C7876" s="17">
        <f>Électricité!P7889</f>
        <v>0</v>
      </c>
      <c r="D7876" s="17">
        <f>Électricité!S7889</f>
        <v>0</v>
      </c>
      <c r="E7876" s="24" t="str">
        <f t="shared" si="251"/>
        <v>11/25/2019 01:00:00 AM</v>
      </c>
      <c r="F7876" s="23" t="str">
        <f t="shared" si="252"/>
        <v>Nov</v>
      </c>
    </row>
    <row r="7877" spans="1:6" x14ac:dyDescent="0.4">
      <c r="A7877" s="19">
        <f>Électricité!N7890</f>
        <v>43794</v>
      </c>
      <c r="B7877" s="18">
        <f>Électricité!O7890</f>
        <v>8.333333333333337E-2</v>
      </c>
      <c r="C7877" s="17">
        <f>Électricité!P7890</f>
        <v>0</v>
      </c>
      <c r="D7877" s="17">
        <f>Électricité!S7890</f>
        <v>0</v>
      </c>
      <c r="E7877" s="24" t="str">
        <f t="shared" si="251"/>
        <v>11/25/2019 02:00:00 AM</v>
      </c>
      <c r="F7877" s="23" t="str">
        <f t="shared" si="252"/>
        <v>Nov</v>
      </c>
    </row>
    <row r="7878" spans="1:6" x14ac:dyDescent="0.4">
      <c r="A7878" s="19">
        <f>Électricité!N7891</f>
        <v>43794</v>
      </c>
      <c r="B7878" s="18">
        <f>Électricité!O7891</f>
        <v>0.12500000000000006</v>
      </c>
      <c r="C7878" s="17">
        <f>Électricité!P7891</f>
        <v>0</v>
      </c>
      <c r="D7878" s="17">
        <f>Électricité!S7891</f>
        <v>0</v>
      </c>
      <c r="E7878" s="24" t="str">
        <f t="shared" si="251"/>
        <v>11/25/2019 03:00:00 AM</v>
      </c>
      <c r="F7878" s="23" t="str">
        <f t="shared" si="252"/>
        <v>Nov</v>
      </c>
    </row>
    <row r="7879" spans="1:6" x14ac:dyDescent="0.4">
      <c r="A7879" s="19">
        <f>Électricité!N7892</f>
        <v>43794</v>
      </c>
      <c r="B7879" s="18">
        <f>Électricité!O7892</f>
        <v>0.16666666666666669</v>
      </c>
      <c r="C7879" s="17">
        <f>Électricité!P7892</f>
        <v>0</v>
      </c>
      <c r="D7879" s="17">
        <f>Électricité!S7892</f>
        <v>0</v>
      </c>
      <c r="E7879" s="24" t="str">
        <f t="shared" si="251"/>
        <v>11/25/2019 04:00:00 AM</v>
      </c>
      <c r="F7879" s="23" t="str">
        <f t="shared" si="252"/>
        <v>Nov</v>
      </c>
    </row>
    <row r="7880" spans="1:6" x14ac:dyDescent="0.4">
      <c r="A7880" s="19">
        <f>Électricité!N7893</f>
        <v>43794</v>
      </c>
      <c r="B7880" s="18">
        <f>Électricité!O7893</f>
        <v>0.20833333333333337</v>
      </c>
      <c r="C7880" s="17">
        <f>Électricité!P7893</f>
        <v>0</v>
      </c>
      <c r="D7880" s="17">
        <f>Électricité!S7893</f>
        <v>0</v>
      </c>
      <c r="E7880" s="24" t="str">
        <f t="shared" si="251"/>
        <v>11/25/2019 05:00:00 AM</v>
      </c>
      <c r="F7880" s="23" t="str">
        <f t="shared" si="252"/>
        <v>Nov</v>
      </c>
    </row>
    <row r="7881" spans="1:6" x14ac:dyDescent="0.4">
      <c r="A7881" s="19">
        <f>Électricité!N7894</f>
        <v>43794</v>
      </c>
      <c r="B7881" s="18">
        <f>Électricité!O7894</f>
        <v>0.25</v>
      </c>
      <c r="C7881" s="17">
        <f>Électricité!P7894</f>
        <v>0</v>
      </c>
      <c r="D7881" s="17">
        <f>Électricité!S7894</f>
        <v>0</v>
      </c>
      <c r="E7881" s="24" t="str">
        <f t="shared" si="251"/>
        <v>11/25/2019 06:00:00 AM</v>
      </c>
      <c r="F7881" s="23" t="str">
        <f t="shared" si="252"/>
        <v>Nov</v>
      </c>
    </row>
    <row r="7882" spans="1:6" x14ac:dyDescent="0.4">
      <c r="A7882" s="19">
        <f>Électricité!N7895</f>
        <v>43794</v>
      </c>
      <c r="B7882" s="18">
        <f>Électricité!O7895</f>
        <v>0.29166666666666669</v>
      </c>
      <c r="C7882" s="17">
        <f>Électricité!P7895</f>
        <v>0</v>
      </c>
      <c r="D7882" s="17">
        <f>Électricité!S7895</f>
        <v>0</v>
      </c>
      <c r="E7882" s="24" t="str">
        <f t="shared" si="251"/>
        <v>11/25/2019 07:00:00 AM</v>
      </c>
      <c r="F7882" s="23" t="str">
        <f t="shared" si="252"/>
        <v>Nov</v>
      </c>
    </row>
    <row r="7883" spans="1:6" x14ac:dyDescent="0.4">
      <c r="A7883" s="19">
        <f>Électricité!N7896</f>
        <v>43794</v>
      </c>
      <c r="B7883" s="18">
        <f>Électricité!O7896</f>
        <v>0.33333333333333337</v>
      </c>
      <c r="C7883" s="17">
        <f>Électricité!P7896</f>
        <v>0</v>
      </c>
      <c r="D7883" s="17">
        <f>Électricité!S7896</f>
        <v>0</v>
      </c>
      <c r="E7883" s="24" t="str">
        <f t="shared" si="251"/>
        <v>11/25/2019 08:00:00 AM</v>
      </c>
      <c r="F7883" s="23" t="str">
        <f t="shared" si="252"/>
        <v>Nov</v>
      </c>
    </row>
    <row r="7884" spans="1:6" x14ac:dyDescent="0.4">
      <c r="A7884" s="19">
        <f>Électricité!N7897</f>
        <v>43794</v>
      </c>
      <c r="B7884" s="18">
        <f>Électricité!O7897</f>
        <v>0.375</v>
      </c>
      <c r="C7884" s="17">
        <f>Électricité!P7897</f>
        <v>0</v>
      </c>
      <c r="D7884" s="17">
        <f>Électricité!S7897</f>
        <v>0</v>
      </c>
      <c r="E7884" s="24" t="str">
        <f t="shared" si="251"/>
        <v>11/25/2019 09:00:00 AM</v>
      </c>
      <c r="F7884" s="23" t="str">
        <f t="shared" si="252"/>
        <v>Nov</v>
      </c>
    </row>
    <row r="7885" spans="1:6" x14ac:dyDescent="0.4">
      <c r="A7885" s="19">
        <f>Électricité!N7898</f>
        <v>43794</v>
      </c>
      <c r="B7885" s="18">
        <f>Électricité!O7898</f>
        <v>0.41666666666666669</v>
      </c>
      <c r="C7885" s="17">
        <f>Électricité!P7898</f>
        <v>0</v>
      </c>
      <c r="D7885" s="17">
        <f>Électricité!S7898</f>
        <v>0</v>
      </c>
      <c r="E7885" s="24" t="str">
        <f t="shared" si="251"/>
        <v>11/25/2019 10:00:00 AM</v>
      </c>
      <c r="F7885" s="23" t="str">
        <f t="shared" si="252"/>
        <v>Nov</v>
      </c>
    </row>
    <row r="7886" spans="1:6" x14ac:dyDescent="0.4">
      <c r="A7886" s="19">
        <f>Électricité!N7899</f>
        <v>43794</v>
      </c>
      <c r="B7886" s="18">
        <f>Électricité!O7899</f>
        <v>0.45833333333333337</v>
      </c>
      <c r="C7886" s="17">
        <f>Électricité!P7899</f>
        <v>0</v>
      </c>
      <c r="D7886" s="17">
        <f>Électricité!S7899</f>
        <v>0</v>
      </c>
      <c r="E7886" s="24" t="str">
        <f t="shared" si="251"/>
        <v>11/25/2019 11:00:00 AM</v>
      </c>
      <c r="F7886" s="23" t="str">
        <f t="shared" si="252"/>
        <v>Nov</v>
      </c>
    </row>
    <row r="7887" spans="1:6" x14ac:dyDescent="0.4">
      <c r="A7887" s="19">
        <f>Électricité!N7900</f>
        <v>43794</v>
      </c>
      <c r="B7887" s="18">
        <f>Électricité!O7900</f>
        <v>0.50000000000000011</v>
      </c>
      <c r="C7887" s="17">
        <f>Électricité!P7900</f>
        <v>0</v>
      </c>
      <c r="D7887" s="17">
        <f>Électricité!S7900</f>
        <v>0</v>
      </c>
      <c r="E7887" s="24" t="str">
        <f t="shared" si="251"/>
        <v>11/25/2019 12:00:00 PM</v>
      </c>
      <c r="F7887" s="23" t="str">
        <f t="shared" si="252"/>
        <v>Nov</v>
      </c>
    </row>
    <row r="7888" spans="1:6" x14ac:dyDescent="0.4">
      <c r="A7888" s="19">
        <f>Électricité!N7901</f>
        <v>43794</v>
      </c>
      <c r="B7888" s="18">
        <f>Électricité!O7901</f>
        <v>0.54166666666666674</v>
      </c>
      <c r="C7888" s="17">
        <f>Électricité!P7901</f>
        <v>0</v>
      </c>
      <c r="D7888" s="17">
        <f>Électricité!S7901</f>
        <v>0</v>
      </c>
      <c r="E7888" s="24" t="str">
        <f t="shared" si="251"/>
        <v>11/25/2019 01:00:00 PM</v>
      </c>
      <c r="F7888" s="23" t="str">
        <f t="shared" si="252"/>
        <v>Nov</v>
      </c>
    </row>
    <row r="7889" spans="1:6" x14ac:dyDescent="0.4">
      <c r="A7889" s="19">
        <f>Électricité!N7902</f>
        <v>43794</v>
      </c>
      <c r="B7889" s="18">
        <f>Électricité!O7902</f>
        <v>0.58333333333333337</v>
      </c>
      <c r="C7889" s="17">
        <f>Électricité!P7902</f>
        <v>0</v>
      </c>
      <c r="D7889" s="17">
        <f>Électricité!S7902</f>
        <v>0</v>
      </c>
      <c r="E7889" s="24" t="str">
        <f t="shared" si="251"/>
        <v>11/25/2019 02:00:00 PM</v>
      </c>
      <c r="F7889" s="23" t="str">
        <f t="shared" si="252"/>
        <v>Nov</v>
      </c>
    </row>
    <row r="7890" spans="1:6" x14ac:dyDescent="0.4">
      <c r="A7890" s="19">
        <f>Électricité!N7903</f>
        <v>43794</v>
      </c>
      <c r="B7890" s="18">
        <f>Électricité!O7903</f>
        <v>0.62500000000000011</v>
      </c>
      <c r="C7890" s="17">
        <f>Électricité!P7903</f>
        <v>0</v>
      </c>
      <c r="D7890" s="17">
        <f>Électricité!S7903</f>
        <v>0</v>
      </c>
      <c r="E7890" s="24" t="str">
        <f t="shared" si="251"/>
        <v>11/25/2019 03:00:00 PM</v>
      </c>
      <c r="F7890" s="23" t="str">
        <f t="shared" si="252"/>
        <v>Nov</v>
      </c>
    </row>
    <row r="7891" spans="1:6" x14ac:dyDescent="0.4">
      <c r="A7891" s="19">
        <f>Électricité!N7904</f>
        <v>43794</v>
      </c>
      <c r="B7891" s="18">
        <f>Électricité!O7904</f>
        <v>0.66666666666666674</v>
      </c>
      <c r="C7891" s="17">
        <f>Électricité!P7904</f>
        <v>0</v>
      </c>
      <c r="D7891" s="17">
        <f>Électricité!S7904</f>
        <v>0</v>
      </c>
      <c r="E7891" s="24" t="str">
        <f t="shared" si="251"/>
        <v>11/25/2019 04:00:00 PM</v>
      </c>
      <c r="F7891" s="23" t="str">
        <f t="shared" si="252"/>
        <v>Nov</v>
      </c>
    </row>
    <row r="7892" spans="1:6" x14ac:dyDescent="0.4">
      <c r="A7892" s="19">
        <f>Électricité!N7905</f>
        <v>43794</v>
      </c>
      <c r="B7892" s="18">
        <f>Électricité!O7905</f>
        <v>0.70833333333333337</v>
      </c>
      <c r="C7892" s="17">
        <f>Électricité!P7905</f>
        <v>0</v>
      </c>
      <c r="D7892" s="17">
        <f>Électricité!S7905</f>
        <v>0</v>
      </c>
      <c r="E7892" s="24" t="str">
        <f t="shared" si="251"/>
        <v>11/25/2019 05:00:00 PM</v>
      </c>
      <c r="F7892" s="23" t="str">
        <f t="shared" si="252"/>
        <v>Nov</v>
      </c>
    </row>
    <row r="7893" spans="1:6" x14ac:dyDescent="0.4">
      <c r="A7893" s="19">
        <f>Électricité!N7906</f>
        <v>43794</v>
      </c>
      <c r="B7893" s="18">
        <f>Électricité!O7906</f>
        <v>0.75000000000000011</v>
      </c>
      <c r="C7893" s="17">
        <f>Électricité!P7906</f>
        <v>0</v>
      </c>
      <c r="D7893" s="17">
        <f>Électricité!S7906</f>
        <v>0</v>
      </c>
      <c r="E7893" s="24" t="str">
        <f t="shared" si="251"/>
        <v>11/25/2019 06:00:00 PM</v>
      </c>
      <c r="F7893" s="23" t="str">
        <f t="shared" si="252"/>
        <v>Nov</v>
      </c>
    </row>
    <row r="7894" spans="1:6" x14ac:dyDescent="0.4">
      <c r="A7894" s="19">
        <f>Électricité!N7907</f>
        <v>43794</v>
      </c>
      <c r="B7894" s="18">
        <f>Électricité!O7907</f>
        <v>0.79166666666666674</v>
      </c>
      <c r="C7894" s="17">
        <f>Électricité!P7907</f>
        <v>0</v>
      </c>
      <c r="D7894" s="17">
        <f>Électricité!S7907</f>
        <v>0</v>
      </c>
      <c r="E7894" s="24" t="str">
        <f t="shared" si="251"/>
        <v>11/25/2019 07:00:00 PM</v>
      </c>
      <c r="F7894" s="23" t="str">
        <f t="shared" si="252"/>
        <v>Nov</v>
      </c>
    </row>
    <row r="7895" spans="1:6" x14ac:dyDescent="0.4">
      <c r="A7895" s="19">
        <f>Électricité!N7908</f>
        <v>43794</v>
      </c>
      <c r="B7895" s="18">
        <f>Électricité!O7908</f>
        <v>0.83333333333333337</v>
      </c>
      <c r="C7895" s="17">
        <f>Électricité!P7908</f>
        <v>0</v>
      </c>
      <c r="D7895" s="17">
        <f>Électricité!S7908</f>
        <v>0</v>
      </c>
      <c r="E7895" s="24" t="str">
        <f t="shared" si="251"/>
        <v>11/25/2019 08:00:00 PM</v>
      </c>
      <c r="F7895" s="23" t="str">
        <f t="shared" si="252"/>
        <v>Nov</v>
      </c>
    </row>
    <row r="7896" spans="1:6" x14ac:dyDescent="0.4">
      <c r="A7896" s="19">
        <f>Électricité!N7909</f>
        <v>43794</v>
      </c>
      <c r="B7896" s="18">
        <f>Électricité!O7909</f>
        <v>0.87500000000000011</v>
      </c>
      <c r="C7896" s="17">
        <f>Électricité!P7909</f>
        <v>0</v>
      </c>
      <c r="D7896" s="17">
        <f>Électricité!S7909</f>
        <v>0</v>
      </c>
      <c r="E7896" s="24" t="str">
        <f t="shared" si="251"/>
        <v>11/25/2019 09:00:00 PM</v>
      </c>
      <c r="F7896" s="23" t="str">
        <f t="shared" si="252"/>
        <v>Nov</v>
      </c>
    </row>
    <row r="7897" spans="1:6" x14ac:dyDescent="0.4">
      <c r="A7897" s="19">
        <f>Électricité!N7910</f>
        <v>43794</v>
      </c>
      <c r="B7897" s="18">
        <f>Électricité!O7910</f>
        <v>0.91666666666666674</v>
      </c>
      <c r="C7897" s="17">
        <f>Électricité!P7910</f>
        <v>0</v>
      </c>
      <c r="D7897" s="17">
        <f>Électricité!S7910</f>
        <v>0</v>
      </c>
      <c r="E7897" s="24" t="str">
        <f t="shared" si="251"/>
        <v>11/25/2019 10:00:00 PM</v>
      </c>
      <c r="F7897" s="23" t="str">
        <f t="shared" si="252"/>
        <v>Nov</v>
      </c>
    </row>
    <row r="7898" spans="1:6" x14ac:dyDescent="0.4">
      <c r="A7898" s="19">
        <f>Électricité!N7911</f>
        <v>43794</v>
      </c>
      <c r="B7898" s="18">
        <f>Électricité!O7911</f>
        <v>0.95833333333333337</v>
      </c>
      <c r="C7898" s="17">
        <f>Électricité!P7911</f>
        <v>0</v>
      </c>
      <c r="D7898" s="17">
        <f>Électricité!S7911</f>
        <v>0</v>
      </c>
      <c r="E7898" s="24" t="str">
        <f t="shared" si="251"/>
        <v>11/25/2019 11:00:00 PM</v>
      </c>
      <c r="F7898" s="23" t="str">
        <f t="shared" si="252"/>
        <v>Nov</v>
      </c>
    </row>
    <row r="7899" spans="1:6" x14ac:dyDescent="0.4">
      <c r="A7899" s="19">
        <f>Électricité!N7912</f>
        <v>43795</v>
      </c>
      <c r="B7899" s="18">
        <f>Électricité!O7912</f>
        <v>3.1225022567582528E-17</v>
      </c>
      <c r="C7899" s="17">
        <f>Électricité!P7912</f>
        <v>0</v>
      </c>
      <c r="D7899" s="17">
        <f>Électricité!S7912</f>
        <v>0</v>
      </c>
      <c r="E7899" s="24" t="str">
        <f t="shared" si="251"/>
        <v>11/26/2019 12:00:00 AM</v>
      </c>
      <c r="F7899" s="23" t="str">
        <f t="shared" si="252"/>
        <v>Nov</v>
      </c>
    </row>
    <row r="7900" spans="1:6" x14ac:dyDescent="0.4">
      <c r="A7900" s="19">
        <f>Électricité!N7913</f>
        <v>43795</v>
      </c>
      <c r="B7900" s="18">
        <f>Électricité!O7913</f>
        <v>4.1666666666666699E-2</v>
      </c>
      <c r="C7900" s="17">
        <f>Électricité!P7913</f>
        <v>0</v>
      </c>
      <c r="D7900" s="17">
        <f>Électricité!S7913</f>
        <v>0</v>
      </c>
      <c r="E7900" s="24" t="str">
        <f t="shared" si="251"/>
        <v>11/26/2019 01:00:00 AM</v>
      </c>
      <c r="F7900" s="23" t="str">
        <f t="shared" si="252"/>
        <v>Nov</v>
      </c>
    </row>
    <row r="7901" spans="1:6" x14ac:dyDescent="0.4">
      <c r="A7901" s="19">
        <f>Électricité!N7914</f>
        <v>43795</v>
      </c>
      <c r="B7901" s="18">
        <f>Électricité!O7914</f>
        <v>8.333333333333337E-2</v>
      </c>
      <c r="C7901" s="17">
        <f>Électricité!P7914</f>
        <v>0</v>
      </c>
      <c r="D7901" s="17">
        <f>Électricité!S7914</f>
        <v>0</v>
      </c>
      <c r="E7901" s="24" t="str">
        <f t="shared" si="251"/>
        <v>11/26/2019 02:00:00 AM</v>
      </c>
      <c r="F7901" s="23" t="str">
        <f t="shared" si="252"/>
        <v>Nov</v>
      </c>
    </row>
    <row r="7902" spans="1:6" x14ac:dyDescent="0.4">
      <c r="A7902" s="19">
        <f>Électricité!N7915</f>
        <v>43795</v>
      </c>
      <c r="B7902" s="18">
        <f>Électricité!O7915</f>
        <v>0.12500000000000006</v>
      </c>
      <c r="C7902" s="17">
        <f>Électricité!P7915</f>
        <v>0</v>
      </c>
      <c r="D7902" s="17">
        <f>Électricité!S7915</f>
        <v>0</v>
      </c>
      <c r="E7902" s="24" t="str">
        <f t="shared" si="251"/>
        <v>11/26/2019 03:00:00 AM</v>
      </c>
      <c r="F7902" s="23" t="str">
        <f t="shared" si="252"/>
        <v>Nov</v>
      </c>
    </row>
    <row r="7903" spans="1:6" x14ac:dyDescent="0.4">
      <c r="A7903" s="19">
        <f>Électricité!N7916</f>
        <v>43795</v>
      </c>
      <c r="B7903" s="18">
        <f>Électricité!O7916</f>
        <v>0.16666666666666669</v>
      </c>
      <c r="C7903" s="17">
        <f>Électricité!P7916</f>
        <v>0</v>
      </c>
      <c r="D7903" s="17">
        <f>Électricité!S7916</f>
        <v>0</v>
      </c>
      <c r="E7903" s="24" t="str">
        <f t="shared" si="251"/>
        <v>11/26/2019 04:00:00 AM</v>
      </c>
      <c r="F7903" s="23" t="str">
        <f t="shared" si="252"/>
        <v>Nov</v>
      </c>
    </row>
    <row r="7904" spans="1:6" x14ac:dyDescent="0.4">
      <c r="A7904" s="19">
        <f>Électricité!N7917</f>
        <v>43795</v>
      </c>
      <c r="B7904" s="18">
        <f>Électricité!O7917</f>
        <v>0.20833333333333337</v>
      </c>
      <c r="C7904" s="17">
        <f>Électricité!P7917</f>
        <v>0</v>
      </c>
      <c r="D7904" s="17">
        <f>Électricité!S7917</f>
        <v>0</v>
      </c>
      <c r="E7904" s="24" t="str">
        <f t="shared" si="251"/>
        <v>11/26/2019 05:00:00 AM</v>
      </c>
      <c r="F7904" s="23" t="str">
        <f t="shared" si="252"/>
        <v>Nov</v>
      </c>
    </row>
    <row r="7905" spans="1:6" x14ac:dyDescent="0.4">
      <c r="A7905" s="19">
        <f>Électricité!N7918</f>
        <v>43795</v>
      </c>
      <c r="B7905" s="18">
        <f>Électricité!O7918</f>
        <v>0.25</v>
      </c>
      <c r="C7905" s="17">
        <f>Électricité!P7918</f>
        <v>0</v>
      </c>
      <c r="D7905" s="17">
        <f>Électricité!S7918</f>
        <v>0</v>
      </c>
      <c r="E7905" s="24" t="str">
        <f t="shared" si="251"/>
        <v>11/26/2019 06:00:00 AM</v>
      </c>
      <c r="F7905" s="23" t="str">
        <f t="shared" si="252"/>
        <v>Nov</v>
      </c>
    </row>
    <row r="7906" spans="1:6" x14ac:dyDescent="0.4">
      <c r="A7906" s="19">
        <f>Électricité!N7919</f>
        <v>43795</v>
      </c>
      <c r="B7906" s="18">
        <f>Électricité!O7919</f>
        <v>0.29166666666666669</v>
      </c>
      <c r="C7906" s="17">
        <f>Électricité!P7919</f>
        <v>0</v>
      </c>
      <c r="D7906" s="17">
        <f>Électricité!S7919</f>
        <v>0</v>
      </c>
      <c r="E7906" s="24" t="str">
        <f t="shared" si="251"/>
        <v>11/26/2019 07:00:00 AM</v>
      </c>
      <c r="F7906" s="23" t="str">
        <f t="shared" si="252"/>
        <v>Nov</v>
      </c>
    </row>
    <row r="7907" spans="1:6" x14ac:dyDescent="0.4">
      <c r="A7907" s="19">
        <f>Électricité!N7920</f>
        <v>43795</v>
      </c>
      <c r="B7907" s="18">
        <f>Électricité!O7920</f>
        <v>0.33333333333333337</v>
      </c>
      <c r="C7907" s="17">
        <f>Électricité!P7920</f>
        <v>0</v>
      </c>
      <c r="D7907" s="17">
        <f>Électricité!S7920</f>
        <v>0</v>
      </c>
      <c r="E7907" s="24" t="str">
        <f t="shared" si="251"/>
        <v>11/26/2019 08:00:00 AM</v>
      </c>
      <c r="F7907" s="23" t="str">
        <f t="shared" si="252"/>
        <v>Nov</v>
      </c>
    </row>
    <row r="7908" spans="1:6" x14ac:dyDescent="0.4">
      <c r="A7908" s="19">
        <f>Électricité!N7921</f>
        <v>43795</v>
      </c>
      <c r="B7908" s="18">
        <f>Électricité!O7921</f>
        <v>0.375</v>
      </c>
      <c r="C7908" s="17">
        <f>Électricité!P7921</f>
        <v>0</v>
      </c>
      <c r="D7908" s="17">
        <f>Électricité!S7921</f>
        <v>0</v>
      </c>
      <c r="E7908" s="24" t="str">
        <f t="shared" si="251"/>
        <v>11/26/2019 09:00:00 AM</v>
      </c>
      <c r="F7908" s="23" t="str">
        <f t="shared" si="252"/>
        <v>Nov</v>
      </c>
    </row>
    <row r="7909" spans="1:6" x14ac:dyDescent="0.4">
      <c r="A7909" s="19">
        <f>Électricité!N7922</f>
        <v>43795</v>
      </c>
      <c r="B7909" s="18">
        <f>Électricité!O7922</f>
        <v>0.41666666666666669</v>
      </c>
      <c r="C7909" s="17">
        <f>Électricité!P7922</f>
        <v>0</v>
      </c>
      <c r="D7909" s="17">
        <f>Électricité!S7922</f>
        <v>0</v>
      </c>
      <c r="E7909" s="24" t="str">
        <f t="shared" si="251"/>
        <v>11/26/2019 10:00:00 AM</v>
      </c>
      <c r="F7909" s="23" t="str">
        <f t="shared" si="252"/>
        <v>Nov</v>
      </c>
    </row>
    <row r="7910" spans="1:6" x14ac:dyDescent="0.4">
      <c r="A7910" s="19">
        <f>Électricité!N7923</f>
        <v>43795</v>
      </c>
      <c r="B7910" s="18">
        <f>Électricité!O7923</f>
        <v>0.45833333333333337</v>
      </c>
      <c r="C7910" s="17">
        <f>Électricité!P7923</f>
        <v>0</v>
      </c>
      <c r="D7910" s="17">
        <f>Électricité!S7923</f>
        <v>0</v>
      </c>
      <c r="E7910" s="24" t="str">
        <f t="shared" si="251"/>
        <v>11/26/2019 11:00:00 AM</v>
      </c>
      <c r="F7910" s="23" t="str">
        <f t="shared" si="252"/>
        <v>Nov</v>
      </c>
    </row>
    <row r="7911" spans="1:6" x14ac:dyDescent="0.4">
      <c r="A7911" s="19">
        <f>Électricité!N7924</f>
        <v>43795</v>
      </c>
      <c r="B7911" s="18">
        <f>Électricité!O7924</f>
        <v>0.50000000000000011</v>
      </c>
      <c r="C7911" s="17">
        <f>Électricité!P7924</f>
        <v>0</v>
      </c>
      <c r="D7911" s="17">
        <f>Électricité!S7924</f>
        <v>0</v>
      </c>
      <c r="E7911" s="24" t="str">
        <f t="shared" si="251"/>
        <v>11/26/2019 12:00:00 PM</v>
      </c>
      <c r="F7911" s="23" t="str">
        <f t="shared" si="252"/>
        <v>Nov</v>
      </c>
    </row>
    <row r="7912" spans="1:6" x14ac:dyDescent="0.4">
      <c r="A7912" s="19">
        <f>Électricité!N7925</f>
        <v>43795</v>
      </c>
      <c r="B7912" s="18">
        <f>Électricité!O7925</f>
        <v>0.54166666666666674</v>
      </c>
      <c r="C7912" s="17">
        <f>Électricité!P7925</f>
        <v>0</v>
      </c>
      <c r="D7912" s="17">
        <f>Électricité!S7925</f>
        <v>0</v>
      </c>
      <c r="E7912" s="24" t="str">
        <f t="shared" si="251"/>
        <v>11/26/2019 01:00:00 PM</v>
      </c>
      <c r="F7912" s="23" t="str">
        <f t="shared" si="252"/>
        <v>Nov</v>
      </c>
    </row>
    <row r="7913" spans="1:6" x14ac:dyDescent="0.4">
      <c r="A7913" s="19">
        <f>Électricité!N7926</f>
        <v>43795</v>
      </c>
      <c r="B7913" s="18">
        <f>Électricité!O7926</f>
        <v>0.58333333333333337</v>
      </c>
      <c r="C7913" s="17">
        <f>Électricité!P7926</f>
        <v>0</v>
      </c>
      <c r="D7913" s="17">
        <f>Électricité!S7926</f>
        <v>0</v>
      </c>
      <c r="E7913" s="24" t="str">
        <f t="shared" si="251"/>
        <v>11/26/2019 02:00:00 PM</v>
      </c>
      <c r="F7913" s="23" t="str">
        <f t="shared" si="252"/>
        <v>Nov</v>
      </c>
    </row>
    <row r="7914" spans="1:6" x14ac:dyDescent="0.4">
      <c r="A7914" s="19">
        <f>Électricité!N7927</f>
        <v>43795</v>
      </c>
      <c r="B7914" s="18">
        <f>Électricité!O7927</f>
        <v>0.62500000000000011</v>
      </c>
      <c r="C7914" s="17">
        <f>Électricité!P7927</f>
        <v>0</v>
      </c>
      <c r="D7914" s="17">
        <f>Électricité!S7927</f>
        <v>0</v>
      </c>
      <c r="E7914" s="24" t="str">
        <f t="shared" si="251"/>
        <v>11/26/2019 03:00:00 PM</v>
      </c>
      <c r="F7914" s="23" t="str">
        <f t="shared" si="252"/>
        <v>Nov</v>
      </c>
    </row>
    <row r="7915" spans="1:6" x14ac:dyDescent="0.4">
      <c r="A7915" s="19">
        <f>Électricité!N7928</f>
        <v>43795</v>
      </c>
      <c r="B7915" s="18">
        <f>Électricité!O7928</f>
        <v>0.66666666666666674</v>
      </c>
      <c r="C7915" s="17">
        <f>Électricité!P7928</f>
        <v>0</v>
      </c>
      <c r="D7915" s="17">
        <f>Électricité!S7928</f>
        <v>0</v>
      </c>
      <c r="E7915" s="24" t="str">
        <f t="shared" si="251"/>
        <v>11/26/2019 04:00:00 PM</v>
      </c>
      <c r="F7915" s="23" t="str">
        <f t="shared" si="252"/>
        <v>Nov</v>
      </c>
    </row>
    <row r="7916" spans="1:6" x14ac:dyDescent="0.4">
      <c r="A7916" s="19">
        <f>Électricité!N7929</f>
        <v>43795</v>
      </c>
      <c r="B7916" s="18">
        <f>Électricité!O7929</f>
        <v>0.70833333333333337</v>
      </c>
      <c r="C7916" s="17">
        <f>Électricité!P7929</f>
        <v>0</v>
      </c>
      <c r="D7916" s="17">
        <f>Électricité!S7929</f>
        <v>0</v>
      </c>
      <c r="E7916" s="24" t="str">
        <f t="shared" ref="E7916:E7979" si="253">CONCATENATE(TEXT(A7916,"mm/dd/yyyy")," ",TEXT(B7916,"hh:mm:ss AM/PM"))</f>
        <v>11/26/2019 05:00:00 PM</v>
      </c>
      <c r="F7916" s="23" t="str">
        <f t="shared" si="252"/>
        <v>Nov</v>
      </c>
    </row>
    <row r="7917" spans="1:6" x14ac:dyDescent="0.4">
      <c r="A7917" s="19">
        <f>Électricité!N7930</f>
        <v>43795</v>
      </c>
      <c r="B7917" s="18">
        <f>Électricité!O7930</f>
        <v>0.75000000000000011</v>
      </c>
      <c r="C7917" s="17">
        <f>Électricité!P7930</f>
        <v>0</v>
      </c>
      <c r="D7917" s="17">
        <f>Électricité!S7930</f>
        <v>0</v>
      </c>
      <c r="E7917" s="24" t="str">
        <f t="shared" si="253"/>
        <v>11/26/2019 06:00:00 PM</v>
      </c>
      <c r="F7917" s="23" t="str">
        <f t="shared" si="252"/>
        <v>Nov</v>
      </c>
    </row>
    <row r="7918" spans="1:6" x14ac:dyDescent="0.4">
      <c r="A7918" s="19">
        <f>Électricité!N7931</f>
        <v>43795</v>
      </c>
      <c r="B7918" s="18">
        <f>Électricité!O7931</f>
        <v>0.79166666666666674</v>
      </c>
      <c r="C7918" s="17">
        <f>Électricité!P7931</f>
        <v>0</v>
      </c>
      <c r="D7918" s="17">
        <f>Électricité!S7931</f>
        <v>0</v>
      </c>
      <c r="E7918" s="24" t="str">
        <f t="shared" si="253"/>
        <v>11/26/2019 07:00:00 PM</v>
      </c>
      <c r="F7918" s="23" t="str">
        <f t="shared" si="252"/>
        <v>Nov</v>
      </c>
    </row>
    <row r="7919" spans="1:6" x14ac:dyDescent="0.4">
      <c r="A7919" s="19">
        <f>Électricité!N7932</f>
        <v>43795</v>
      </c>
      <c r="B7919" s="18">
        <f>Électricité!O7932</f>
        <v>0.83333333333333337</v>
      </c>
      <c r="C7919" s="17">
        <f>Électricité!P7932</f>
        <v>0</v>
      </c>
      <c r="D7919" s="17">
        <f>Électricité!S7932</f>
        <v>0</v>
      </c>
      <c r="E7919" s="24" t="str">
        <f t="shared" si="253"/>
        <v>11/26/2019 08:00:00 PM</v>
      </c>
      <c r="F7919" s="23" t="str">
        <f t="shared" si="252"/>
        <v>Nov</v>
      </c>
    </row>
    <row r="7920" spans="1:6" x14ac:dyDescent="0.4">
      <c r="A7920" s="19">
        <f>Électricité!N7933</f>
        <v>43795</v>
      </c>
      <c r="B7920" s="18">
        <f>Électricité!O7933</f>
        <v>0.87500000000000011</v>
      </c>
      <c r="C7920" s="17">
        <f>Électricité!P7933</f>
        <v>0</v>
      </c>
      <c r="D7920" s="17">
        <f>Électricité!S7933</f>
        <v>0</v>
      </c>
      <c r="E7920" s="24" t="str">
        <f t="shared" si="253"/>
        <v>11/26/2019 09:00:00 PM</v>
      </c>
      <c r="F7920" s="23" t="str">
        <f t="shared" si="252"/>
        <v>Nov</v>
      </c>
    </row>
    <row r="7921" spans="1:6" x14ac:dyDescent="0.4">
      <c r="A7921" s="19">
        <f>Électricité!N7934</f>
        <v>43795</v>
      </c>
      <c r="B7921" s="18">
        <f>Électricité!O7934</f>
        <v>0.91666666666666674</v>
      </c>
      <c r="C7921" s="17">
        <f>Électricité!P7934</f>
        <v>0</v>
      </c>
      <c r="D7921" s="17">
        <f>Électricité!S7934</f>
        <v>0</v>
      </c>
      <c r="E7921" s="24" t="str">
        <f t="shared" si="253"/>
        <v>11/26/2019 10:00:00 PM</v>
      </c>
      <c r="F7921" s="23" t="str">
        <f t="shared" si="252"/>
        <v>Nov</v>
      </c>
    </row>
    <row r="7922" spans="1:6" x14ac:dyDescent="0.4">
      <c r="A7922" s="19">
        <f>Électricité!N7935</f>
        <v>43795</v>
      </c>
      <c r="B7922" s="18">
        <f>Électricité!O7935</f>
        <v>0.95833333333333337</v>
      </c>
      <c r="C7922" s="17">
        <f>Électricité!P7935</f>
        <v>0</v>
      </c>
      <c r="D7922" s="17">
        <f>Électricité!S7935</f>
        <v>0</v>
      </c>
      <c r="E7922" s="24" t="str">
        <f t="shared" si="253"/>
        <v>11/26/2019 11:00:00 PM</v>
      </c>
      <c r="F7922" s="23" t="str">
        <f t="shared" si="252"/>
        <v>Nov</v>
      </c>
    </row>
    <row r="7923" spans="1:6" x14ac:dyDescent="0.4">
      <c r="A7923" s="19">
        <f>Électricité!N7936</f>
        <v>43796</v>
      </c>
      <c r="B7923" s="18">
        <f>Électricité!O7936</f>
        <v>3.1225022567582528E-17</v>
      </c>
      <c r="C7923" s="17">
        <f>Électricité!P7936</f>
        <v>0</v>
      </c>
      <c r="D7923" s="17">
        <f>Électricité!S7936</f>
        <v>0</v>
      </c>
      <c r="E7923" s="24" t="str">
        <f t="shared" si="253"/>
        <v>11/27/2019 12:00:00 AM</v>
      </c>
      <c r="F7923" s="23" t="str">
        <f t="shared" si="252"/>
        <v>Nov</v>
      </c>
    </row>
    <row r="7924" spans="1:6" x14ac:dyDescent="0.4">
      <c r="A7924" s="19">
        <f>Électricité!N7937</f>
        <v>43796</v>
      </c>
      <c r="B7924" s="18">
        <f>Électricité!O7937</f>
        <v>4.1666666666666699E-2</v>
      </c>
      <c r="C7924" s="17">
        <f>Électricité!P7937</f>
        <v>0</v>
      </c>
      <c r="D7924" s="17">
        <f>Électricité!S7937</f>
        <v>0</v>
      </c>
      <c r="E7924" s="24" t="str">
        <f t="shared" si="253"/>
        <v>11/27/2019 01:00:00 AM</v>
      </c>
      <c r="F7924" s="23" t="str">
        <f t="shared" si="252"/>
        <v>Nov</v>
      </c>
    </row>
    <row r="7925" spans="1:6" x14ac:dyDescent="0.4">
      <c r="A7925" s="19">
        <f>Électricité!N7938</f>
        <v>43796</v>
      </c>
      <c r="B7925" s="18">
        <f>Électricité!O7938</f>
        <v>8.333333333333337E-2</v>
      </c>
      <c r="C7925" s="17">
        <f>Électricité!P7938</f>
        <v>0</v>
      </c>
      <c r="D7925" s="17">
        <f>Électricité!S7938</f>
        <v>0</v>
      </c>
      <c r="E7925" s="24" t="str">
        <f t="shared" si="253"/>
        <v>11/27/2019 02:00:00 AM</v>
      </c>
      <c r="F7925" s="23" t="str">
        <f t="shared" si="252"/>
        <v>Nov</v>
      </c>
    </row>
    <row r="7926" spans="1:6" x14ac:dyDescent="0.4">
      <c r="A7926" s="19">
        <f>Électricité!N7939</f>
        <v>43796</v>
      </c>
      <c r="B7926" s="18">
        <f>Électricité!O7939</f>
        <v>0.12500000000000006</v>
      </c>
      <c r="C7926" s="17">
        <f>Électricité!P7939</f>
        <v>0</v>
      </c>
      <c r="D7926" s="17">
        <f>Électricité!S7939</f>
        <v>0</v>
      </c>
      <c r="E7926" s="24" t="str">
        <f t="shared" si="253"/>
        <v>11/27/2019 03:00:00 AM</v>
      </c>
      <c r="F7926" s="23" t="str">
        <f t="shared" si="252"/>
        <v>Nov</v>
      </c>
    </row>
    <row r="7927" spans="1:6" x14ac:dyDescent="0.4">
      <c r="A7927" s="19">
        <f>Électricité!N7940</f>
        <v>43796</v>
      </c>
      <c r="B7927" s="18">
        <f>Électricité!O7940</f>
        <v>0.16666666666666669</v>
      </c>
      <c r="C7927" s="17">
        <f>Électricité!P7940</f>
        <v>0</v>
      </c>
      <c r="D7927" s="17">
        <f>Électricité!S7940</f>
        <v>0</v>
      </c>
      <c r="E7927" s="24" t="str">
        <f t="shared" si="253"/>
        <v>11/27/2019 04:00:00 AM</v>
      </c>
      <c r="F7927" s="23" t="str">
        <f t="shared" si="252"/>
        <v>Nov</v>
      </c>
    </row>
    <row r="7928" spans="1:6" x14ac:dyDescent="0.4">
      <c r="A7928" s="19">
        <f>Électricité!N7941</f>
        <v>43796</v>
      </c>
      <c r="B7928" s="18">
        <f>Électricité!O7941</f>
        <v>0.20833333333333337</v>
      </c>
      <c r="C7928" s="17">
        <f>Électricité!P7941</f>
        <v>0</v>
      </c>
      <c r="D7928" s="17">
        <f>Électricité!S7941</f>
        <v>0</v>
      </c>
      <c r="E7928" s="24" t="str">
        <f t="shared" si="253"/>
        <v>11/27/2019 05:00:00 AM</v>
      </c>
      <c r="F7928" s="23" t="str">
        <f t="shared" si="252"/>
        <v>Nov</v>
      </c>
    </row>
    <row r="7929" spans="1:6" x14ac:dyDescent="0.4">
      <c r="A7929" s="19">
        <f>Électricité!N7942</f>
        <v>43796</v>
      </c>
      <c r="B7929" s="18">
        <f>Électricité!O7942</f>
        <v>0.25</v>
      </c>
      <c r="C7929" s="17">
        <f>Électricité!P7942</f>
        <v>0</v>
      </c>
      <c r="D7929" s="17">
        <f>Électricité!S7942</f>
        <v>0</v>
      </c>
      <c r="E7929" s="24" t="str">
        <f t="shared" si="253"/>
        <v>11/27/2019 06:00:00 AM</v>
      </c>
      <c r="F7929" s="23" t="str">
        <f t="shared" si="252"/>
        <v>Nov</v>
      </c>
    </row>
    <row r="7930" spans="1:6" x14ac:dyDescent="0.4">
      <c r="A7930" s="19">
        <f>Électricité!N7943</f>
        <v>43796</v>
      </c>
      <c r="B7930" s="18">
        <f>Électricité!O7943</f>
        <v>0.29166666666666669</v>
      </c>
      <c r="C7930" s="17">
        <f>Électricité!P7943</f>
        <v>0</v>
      </c>
      <c r="D7930" s="17">
        <f>Électricité!S7943</f>
        <v>0</v>
      </c>
      <c r="E7930" s="24" t="str">
        <f t="shared" si="253"/>
        <v>11/27/2019 07:00:00 AM</v>
      </c>
      <c r="F7930" s="23" t="str">
        <f t="shared" si="252"/>
        <v>Nov</v>
      </c>
    </row>
    <row r="7931" spans="1:6" x14ac:dyDescent="0.4">
      <c r="A7931" s="19">
        <f>Électricité!N7944</f>
        <v>43796</v>
      </c>
      <c r="B7931" s="18">
        <f>Électricité!O7944</f>
        <v>0.33333333333333337</v>
      </c>
      <c r="C7931" s="17">
        <f>Électricité!P7944</f>
        <v>0</v>
      </c>
      <c r="D7931" s="17">
        <f>Électricité!S7944</f>
        <v>0</v>
      </c>
      <c r="E7931" s="24" t="str">
        <f t="shared" si="253"/>
        <v>11/27/2019 08:00:00 AM</v>
      </c>
      <c r="F7931" s="23" t="str">
        <f t="shared" si="252"/>
        <v>Nov</v>
      </c>
    </row>
    <row r="7932" spans="1:6" x14ac:dyDescent="0.4">
      <c r="A7932" s="19">
        <f>Électricité!N7945</f>
        <v>43796</v>
      </c>
      <c r="B7932" s="18">
        <f>Électricité!O7945</f>
        <v>0.375</v>
      </c>
      <c r="C7932" s="17">
        <f>Électricité!P7945</f>
        <v>0</v>
      </c>
      <c r="D7932" s="17">
        <f>Électricité!S7945</f>
        <v>0</v>
      </c>
      <c r="E7932" s="24" t="str">
        <f t="shared" si="253"/>
        <v>11/27/2019 09:00:00 AM</v>
      </c>
      <c r="F7932" s="23" t="str">
        <f t="shared" si="252"/>
        <v>Nov</v>
      </c>
    </row>
    <row r="7933" spans="1:6" x14ac:dyDescent="0.4">
      <c r="A7933" s="19">
        <f>Électricité!N7946</f>
        <v>43796</v>
      </c>
      <c r="B7933" s="18">
        <f>Électricité!O7946</f>
        <v>0.41666666666666669</v>
      </c>
      <c r="C7933" s="17">
        <f>Électricité!P7946</f>
        <v>0</v>
      </c>
      <c r="D7933" s="17">
        <f>Électricité!S7946</f>
        <v>0</v>
      </c>
      <c r="E7933" s="24" t="str">
        <f t="shared" si="253"/>
        <v>11/27/2019 10:00:00 AM</v>
      </c>
      <c r="F7933" s="23" t="str">
        <f t="shared" si="252"/>
        <v>Nov</v>
      </c>
    </row>
    <row r="7934" spans="1:6" x14ac:dyDescent="0.4">
      <c r="A7934" s="19">
        <f>Électricité!N7947</f>
        <v>43796</v>
      </c>
      <c r="B7934" s="18">
        <f>Électricité!O7947</f>
        <v>0.45833333333333337</v>
      </c>
      <c r="C7934" s="17">
        <f>Électricité!P7947</f>
        <v>0</v>
      </c>
      <c r="D7934" s="17">
        <f>Électricité!S7947</f>
        <v>0</v>
      </c>
      <c r="E7934" s="24" t="str">
        <f t="shared" si="253"/>
        <v>11/27/2019 11:00:00 AM</v>
      </c>
      <c r="F7934" s="23" t="str">
        <f t="shared" si="252"/>
        <v>Nov</v>
      </c>
    </row>
    <row r="7935" spans="1:6" x14ac:dyDescent="0.4">
      <c r="A7935" s="19">
        <f>Électricité!N7948</f>
        <v>43796</v>
      </c>
      <c r="B7935" s="18">
        <f>Électricité!O7948</f>
        <v>0.50000000000000011</v>
      </c>
      <c r="C7935" s="17">
        <f>Électricité!P7948</f>
        <v>0</v>
      </c>
      <c r="D7935" s="17">
        <f>Électricité!S7948</f>
        <v>0</v>
      </c>
      <c r="E7935" s="24" t="str">
        <f t="shared" si="253"/>
        <v>11/27/2019 12:00:00 PM</v>
      </c>
      <c r="F7935" s="23" t="str">
        <f t="shared" si="252"/>
        <v>Nov</v>
      </c>
    </row>
    <row r="7936" spans="1:6" x14ac:dyDescent="0.4">
      <c r="A7936" s="19">
        <f>Électricité!N7949</f>
        <v>43796</v>
      </c>
      <c r="B7936" s="18">
        <f>Électricité!O7949</f>
        <v>0.54166666666666674</v>
      </c>
      <c r="C7936" s="17">
        <f>Électricité!P7949</f>
        <v>0</v>
      </c>
      <c r="D7936" s="17">
        <f>Électricité!S7949</f>
        <v>0</v>
      </c>
      <c r="E7936" s="24" t="str">
        <f t="shared" si="253"/>
        <v>11/27/2019 01:00:00 PM</v>
      </c>
      <c r="F7936" s="23" t="str">
        <f t="shared" si="252"/>
        <v>Nov</v>
      </c>
    </row>
    <row r="7937" spans="1:6" x14ac:dyDescent="0.4">
      <c r="A7937" s="19">
        <f>Électricité!N7950</f>
        <v>43796</v>
      </c>
      <c r="B7937" s="18">
        <f>Électricité!O7950</f>
        <v>0.58333333333333337</v>
      </c>
      <c r="C7937" s="17">
        <f>Électricité!P7950</f>
        <v>0</v>
      </c>
      <c r="D7937" s="17">
        <f>Électricité!S7950</f>
        <v>0</v>
      </c>
      <c r="E7937" s="24" t="str">
        <f t="shared" si="253"/>
        <v>11/27/2019 02:00:00 PM</v>
      </c>
      <c r="F7937" s="23" t="str">
        <f t="shared" si="252"/>
        <v>Nov</v>
      </c>
    </row>
    <row r="7938" spans="1:6" x14ac:dyDescent="0.4">
      <c r="A7938" s="19">
        <f>Électricité!N7951</f>
        <v>43796</v>
      </c>
      <c r="B7938" s="18">
        <f>Électricité!O7951</f>
        <v>0.62500000000000011</v>
      </c>
      <c r="C7938" s="17">
        <f>Électricité!P7951</f>
        <v>0</v>
      </c>
      <c r="D7938" s="17">
        <f>Électricité!S7951</f>
        <v>0</v>
      </c>
      <c r="E7938" s="24" t="str">
        <f t="shared" si="253"/>
        <v>11/27/2019 03:00:00 PM</v>
      </c>
      <c r="F7938" s="23" t="str">
        <f t="shared" si="252"/>
        <v>Nov</v>
      </c>
    </row>
    <row r="7939" spans="1:6" x14ac:dyDescent="0.4">
      <c r="A7939" s="19">
        <f>Électricité!N7952</f>
        <v>43796</v>
      </c>
      <c r="B7939" s="18">
        <f>Électricité!O7952</f>
        <v>0.66666666666666674</v>
      </c>
      <c r="C7939" s="17">
        <f>Électricité!P7952</f>
        <v>0</v>
      </c>
      <c r="D7939" s="17">
        <f>Électricité!S7952</f>
        <v>0</v>
      </c>
      <c r="E7939" s="24" t="str">
        <f t="shared" si="253"/>
        <v>11/27/2019 04:00:00 PM</v>
      </c>
      <c r="F7939" s="23" t="str">
        <f t="shared" ref="F7939:F8002" si="254">TEXT(A7939,"mmm")</f>
        <v>Nov</v>
      </c>
    </row>
    <row r="7940" spans="1:6" x14ac:dyDescent="0.4">
      <c r="A7940" s="19">
        <f>Électricité!N7953</f>
        <v>43796</v>
      </c>
      <c r="B7940" s="18">
        <f>Électricité!O7953</f>
        <v>0.70833333333333337</v>
      </c>
      <c r="C7940" s="17">
        <f>Électricité!P7953</f>
        <v>0</v>
      </c>
      <c r="D7940" s="17">
        <f>Électricité!S7953</f>
        <v>0</v>
      </c>
      <c r="E7940" s="24" t="str">
        <f t="shared" si="253"/>
        <v>11/27/2019 05:00:00 PM</v>
      </c>
      <c r="F7940" s="23" t="str">
        <f t="shared" si="254"/>
        <v>Nov</v>
      </c>
    </row>
    <row r="7941" spans="1:6" x14ac:dyDescent="0.4">
      <c r="A7941" s="19">
        <f>Électricité!N7954</f>
        <v>43796</v>
      </c>
      <c r="B7941" s="18">
        <f>Électricité!O7954</f>
        <v>0.75000000000000011</v>
      </c>
      <c r="C7941" s="17">
        <f>Électricité!P7954</f>
        <v>0</v>
      </c>
      <c r="D7941" s="17">
        <f>Électricité!S7954</f>
        <v>0</v>
      </c>
      <c r="E7941" s="24" t="str">
        <f t="shared" si="253"/>
        <v>11/27/2019 06:00:00 PM</v>
      </c>
      <c r="F7941" s="23" t="str">
        <f t="shared" si="254"/>
        <v>Nov</v>
      </c>
    </row>
    <row r="7942" spans="1:6" x14ac:dyDescent="0.4">
      <c r="A7942" s="19">
        <f>Électricité!N7955</f>
        <v>43796</v>
      </c>
      <c r="B7942" s="18">
        <f>Électricité!O7955</f>
        <v>0.79166666666666674</v>
      </c>
      <c r="C7942" s="17">
        <f>Électricité!P7955</f>
        <v>0</v>
      </c>
      <c r="D7942" s="17">
        <f>Électricité!S7955</f>
        <v>0</v>
      </c>
      <c r="E7942" s="24" t="str">
        <f t="shared" si="253"/>
        <v>11/27/2019 07:00:00 PM</v>
      </c>
      <c r="F7942" s="23" t="str">
        <f t="shared" si="254"/>
        <v>Nov</v>
      </c>
    </row>
    <row r="7943" spans="1:6" x14ac:dyDescent="0.4">
      <c r="A7943" s="19">
        <f>Électricité!N7956</f>
        <v>43796</v>
      </c>
      <c r="B7943" s="18">
        <f>Électricité!O7956</f>
        <v>0.83333333333333337</v>
      </c>
      <c r="C7943" s="17">
        <f>Électricité!P7956</f>
        <v>0</v>
      </c>
      <c r="D7943" s="17">
        <f>Électricité!S7956</f>
        <v>0</v>
      </c>
      <c r="E7943" s="24" t="str">
        <f t="shared" si="253"/>
        <v>11/27/2019 08:00:00 PM</v>
      </c>
      <c r="F7943" s="23" t="str">
        <f t="shared" si="254"/>
        <v>Nov</v>
      </c>
    </row>
    <row r="7944" spans="1:6" x14ac:dyDescent="0.4">
      <c r="A7944" s="19">
        <f>Électricité!N7957</f>
        <v>43796</v>
      </c>
      <c r="B7944" s="18">
        <f>Électricité!O7957</f>
        <v>0.87500000000000011</v>
      </c>
      <c r="C7944" s="17">
        <f>Électricité!P7957</f>
        <v>0</v>
      </c>
      <c r="D7944" s="17">
        <f>Électricité!S7957</f>
        <v>0</v>
      </c>
      <c r="E7944" s="24" t="str">
        <f t="shared" si="253"/>
        <v>11/27/2019 09:00:00 PM</v>
      </c>
      <c r="F7944" s="23" t="str">
        <f t="shared" si="254"/>
        <v>Nov</v>
      </c>
    </row>
    <row r="7945" spans="1:6" x14ac:dyDescent="0.4">
      <c r="A7945" s="19">
        <f>Électricité!N7958</f>
        <v>43796</v>
      </c>
      <c r="B7945" s="18">
        <f>Électricité!O7958</f>
        <v>0.91666666666666674</v>
      </c>
      <c r="C7945" s="17">
        <f>Électricité!P7958</f>
        <v>0</v>
      </c>
      <c r="D7945" s="17">
        <f>Électricité!S7958</f>
        <v>0</v>
      </c>
      <c r="E7945" s="24" t="str">
        <f t="shared" si="253"/>
        <v>11/27/2019 10:00:00 PM</v>
      </c>
      <c r="F7945" s="23" t="str">
        <f t="shared" si="254"/>
        <v>Nov</v>
      </c>
    </row>
    <row r="7946" spans="1:6" x14ac:dyDescent="0.4">
      <c r="A7946" s="19">
        <f>Électricité!N7959</f>
        <v>43796</v>
      </c>
      <c r="B7946" s="18">
        <f>Électricité!O7959</f>
        <v>0.95833333333333337</v>
      </c>
      <c r="C7946" s="17">
        <f>Électricité!P7959</f>
        <v>0</v>
      </c>
      <c r="D7946" s="17">
        <f>Électricité!S7959</f>
        <v>0</v>
      </c>
      <c r="E7946" s="24" t="str">
        <f t="shared" si="253"/>
        <v>11/27/2019 11:00:00 PM</v>
      </c>
      <c r="F7946" s="23" t="str">
        <f t="shared" si="254"/>
        <v>Nov</v>
      </c>
    </row>
    <row r="7947" spans="1:6" x14ac:dyDescent="0.4">
      <c r="A7947" s="19">
        <f>Électricité!N7960</f>
        <v>43797</v>
      </c>
      <c r="B7947" s="18">
        <f>Électricité!O7960</f>
        <v>3.1225022567582528E-17</v>
      </c>
      <c r="C7947" s="17">
        <f>Électricité!P7960</f>
        <v>0</v>
      </c>
      <c r="D7947" s="17">
        <f>Électricité!S7960</f>
        <v>0</v>
      </c>
      <c r="E7947" s="24" t="str">
        <f t="shared" si="253"/>
        <v>11/28/2019 12:00:00 AM</v>
      </c>
      <c r="F7947" s="23" t="str">
        <f t="shared" si="254"/>
        <v>Nov</v>
      </c>
    </row>
    <row r="7948" spans="1:6" x14ac:dyDescent="0.4">
      <c r="A7948" s="19">
        <f>Électricité!N7961</f>
        <v>43797</v>
      </c>
      <c r="B7948" s="18">
        <f>Électricité!O7961</f>
        <v>4.1666666666666699E-2</v>
      </c>
      <c r="C7948" s="17">
        <f>Électricité!P7961</f>
        <v>0</v>
      </c>
      <c r="D7948" s="17">
        <f>Électricité!S7961</f>
        <v>0</v>
      </c>
      <c r="E7948" s="24" t="str">
        <f t="shared" si="253"/>
        <v>11/28/2019 01:00:00 AM</v>
      </c>
      <c r="F7948" s="23" t="str">
        <f t="shared" si="254"/>
        <v>Nov</v>
      </c>
    </row>
    <row r="7949" spans="1:6" x14ac:dyDescent="0.4">
      <c r="A7949" s="19">
        <f>Électricité!N7962</f>
        <v>43797</v>
      </c>
      <c r="B7949" s="18">
        <f>Électricité!O7962</f>
        <v>8.333333333333337E-2</v>
      </c>
      <c r="C7949" s="17">
        <f>Électricité!P7962</f>
        <v>0</v>
      </c>
      <c r="D7949" s="17">
        <f>Électricité!S7962</f>
        <v>0</v>
      </c>
      <c r="E7949" s="24" t="str">
        <f t="shared" si="253"/>
        <v>11/28/2019 02:00:00 AM</v>
      </c>
      <c r="F7949" s="23" t="str">
        <f t="shared" si="254"/>
        <v>Nov</v>
      </c>
    </row>
    <row r="7950" spans="1:6" x14ac:dyDescent="0.4">
      <c r="A7950" s="19">
        <f>Électricité!N7963</f>
        <v>43797</v>
      </c>
      <c r="B7950" s="18">
        <f>Électricité!O7963</f>
        <v>0.12500000000000006</v>
      </c>
      <c r="C7950" s="17">
        <f>Électricité!P7963</f>
        <v>0</v>
      </c>
      <c r="D7950" s="17">
        <f>Électricité!S7963</f>
        <v>0</v>
      </c>
      <c r="E7950" s="24" t="str">
        <f t="shared" si="253"/>
        <v>11/28/2019 03:00:00 AM</v>
      </c>
      <c r="F7950" s="23" t="str">
        <f t="shared" si="254"/>
        <v>Nov</v>
      </c>
    </row>
    <row r="7951" spans="1:6" x14ac:dyDescent="0.4">
      <c r="A7951" s="19">
        <f>Électricité!N7964</f>
        <v>43797</v>
      </c>
      <c r="B7951" s="18">
        <f>Électricité!O7964</f>
        <v>0.16666666666666669</v>
      </c>
      <c r="C7951" s="17">
        <f>Électricité!P7964</f>
        <v>0</v>
      </c>
      <c r="D7951" s="17">
        <f>Électricité!S7964</f>
        <v>0</v>
      </c>
      <c r="E7951" s="24" t="str">
        <f t="shared" si="253"/>
        <v>11/28/2019 04:00:00 AM</v>
      </c>
      <c r="F7951" s="23" t="str">
        <f t="shared" si="254"/>
        <v>Nov</v>
      </c>
    </row>
    <row r="7952" spans="1:6" x14ac:dyDescent="0.4">
      <c r="A7952" s="19">
        <f>Électricité!N7965</f>
        <v>43797</v>
      </c>
      <c r="B7952" s="18">
        <f>Électricité!O7965</f>
        <v>0.20833333333333337</v>
      </c>
      <c r="C7952" s="17">
        <f>Électricité!P7965</f>
        <v>0</v>
      </c>
      <c r="D7952" s="17">
        <f>Électricité!S7965</f>
        <v>0</v>
      </c>
      <c r="E7952" s="24" t="str">
        <f t="shared" si="253"/>
        <v>11/28/2019 05:00:00 AM</v>
      </c>
      <c r="F7952" s="23" t="str">
        <f t="shared" si="254"/>
        <v>Nov</v>
      </c>
    </row>
    <row r="7953" spans="1:6" x14ac:dyDescent="0.4">
      <c r="A7953" s="19">
        <f>Électricité!N7966</f>
        <v>43797</v>
      </c>
      <c r="B7953" s="18">
        <f>Électricité!O7966</f>
        <v>0.25</v>
      </c>
      <c r="C7953" s="17">
        <f>Électricité!P7966</f>
        <v>0</v>
      </c>
      <c r="D7953" s="17">
        <f>Électricité!S7966</f>
        <v>0</v>
      </c>
      <c r="E7953" s="24" t="str">
        <f t="shared" si="253"/>
        <v>11/28/2019 06:00:00 AM</v>
      </c>
      <c r="F7953" s="23" t="str">
        <f t="shared" si="254"/>
        <v>Nov</v>
      </c>
    </row>
    <row r="7954" spans="1:6" x14ac:dyDescent="0.4">
      <c r="A7954" s="19">
        <f>Électricité!N7967</f>
        <v>43797</v>
      </c>
      <c r="B7954" s="18">
        <f>Électricité!O7967</f>
        <v>0.29166666666666669</v>
      </c>
      <c r="C7954" s="17">
        <f>Électricité!P7967</f>
        <v>0</v>
      </c>
      <c r="D7954" s="17">
        <f>Électricité!S7967</f>
        <v>0</v>
      </c>
      <c r="E7954" s="24" t="str">
        <f t="shared" si="253"/>
        <v>11/28/2019 07:00:00 AM</v>
      </c>
      <c r="F7954" s="23" t="str">
        <f t="shared" si="254"/>
        <v>Nov</v>
      </c>
    </row>
    <row r="7955" spans="1:6" x14ac:dyDescent="0.4">
      <c r="A7955" s="19">
        <f>Électricité!N7968</f>
        <v>43797</v>
      </c>
      <c r="B7955" s="18">
        <f>Électricité!O7968</f>
        <v>0.33333333333333337</v>
      </c>
      <c r="C7955" s="17">
        <f>Électricité!P7968</f>
        <v>0</v>
      </c>
      <c r="D7955" s="17">
        <f>Électricité!S7968</f>
        <v>0</v>
      </c>
      <c r="E7955" s="24" t="str">
        <f t="shared" si="253"/>
        <v>11/28/2019 08:00:00 AM</v>
      </c>
      <c r="F7955" s="23" t="str">
        <f t="shared" si="254"/>
        <v>Nov</v>
      </c>
    </row>
    <row r="7956" spans="1:6" x14ac:dyDescent="0.4">
      <c r="A7956" s="19">
        <f>Électricité!N7969</f>
        <v>43797</v>
      </c>
      <c r="B7956" s="18">
        <f>Électricité!O7969</f>
        <v>0.375</v>
      </c>
      <c r="C7956" s="17">
        <f>Électricité!P7969</f>
        <v>0</v>
      </c>
      <c r="D7956" s="17">
        <f>Électricité!S7969</f>
        <v>0</v>
      </c>
      <c r="E7956" s="24" t="str">
        <f t="shared" si="253"/>
        <v>11/28/2019 09:00:00 AM</v>
      </c>
      <c r="F7956" s="23" t="str">
        <f t="shared" si="254"/>
        <v>Nov</v>
      </c>
    </row>
    <row r="7957" spans="1:6" x14ac:dyDescent="0.4">
      <c r="A7957" s="19">
        <f>Électricité!N7970</f>
        <v>43797</v>
      </c>
      <c r="B7957" s="18">
        <f>Électricité!O7970</f>
        <v>0.41666666666666669</v>
      </c>
      <c r="C7957" s="17">
        <f>Électricité!P7970</f>
        <v>0</v>
      </c>
      <c r="D7957" s="17">
        <f>Électricité!S7970</f>
        <v>0</v>
      </c>
      <c r="E7957" s="24" t="str">
        <f t="shared" si="253"/>
        <v>11/28/2019 10:00:00 AM</v>
      </c>
      <c r="F7957" s="23" t="str">
        <f t="shared" si="254"/>
        <v>Nov</v>
      </c>
    </row>
    <row r="7958" spans="1:6" x14ac:dyDescent="0.4">
      <c r="A7958" s="19">
        <f>Électricité!N7971</f>
        <v>43797</v>
      </c>
      <c r="B7958" s="18">
        <f>Électricité!O7971</f>
        <v>0.45833333333333337</v>
      </c>
      <c r="C7958" s="17">
        <f>Électricité!P7971</f>
        <v>0</v>
      </c>
      <c r="D7958" s="17">
        <f>Électricité!S7971</f>
        <v>0</v>
      </c>
      <c r="E7958" s="24" t="str">
        <f t="shared" si="253"/>
        <v>11/28/2019 11:00:00 AM</v>
      </c>
      <c r="F7958" s="23" t="str">
        <f t="shared" si="254"/>
        <v>Nov</v>
      </c>
    </row>
    <row r="7959" spans="1:6" x14ac:dyDescent="0.4">
      <c r="A7959" s="19">
        <f>Électricité!N7972</f>
        <v>43797</v>
      </c>
      <c r="B7959" s="18">
        <f>Électricité!O7972</f>
        <v>0.50000000000000011</v>
      </c>
      <c r="C7959" s="17">
        <f>Électricité!P7972</f>
        <v>0</v>
      </c>
      <c r="D7959" s="17">
        <f>Électricité!S7972</f>
        <v>0</v>
      </c>
      <c r="E7959" s="24" t="str">
        <f t="shared" si="253"/>
        <v>11/28/2019 12:00:00 PM</v>
      </c>
      <c r="F7959" s="23" t="str">
        <f t="shared" si="254"/>
        <v>Nov</v>
      </c>
    </row>
    <row r="7960" spans="1:6" x14ac:dyDescent="0.4">
      <c r="A7960" s="19">
        <f>Électricité!N7973</f>
        <v>43797</v>
      </c>
      <c r="B7960" s="18">
        <f>Électricité!O7973</f>
        <v>0.54166666666666674</v>
      </c>
      <c r="C7960" s="17">
        <f>Électricité!P7973</f>
        <v>0</v>
      </c>
      <c r="D7960" s="17">
        <f>Électricité!S7973</f>
        <v>0</v>
      </c>
      <c r="E7960" s="24" t="str">
        <f t="shared" si="253"/>
        <v>11/28/2019 01:00:00 PM</v>
      </c>
      <c r="F7960" s="23" t="str">
        <f t="shared" si="254"/>
        <v>Nov</v>
      </c>
    </row>
    <row r="7961" spans="1:6" x14ac:dyDescent="0.4">
      <c r="A7961" s="19">
        <f>Électricité!N7974</f>
        <v>43797</v>
      </c>
      <c r="B7961" s="18">
        <f>Électricité!O7974</f>
        <v>0.58333333333333337</v>
      </c>
      <c r="C7961" s="17">
        <f>Électricité!P7974</f>
        <v>0</v>
      </c>
      <c r="D7961" s="17">
        <f>Électricité!S7974</f>
        <v>0</v>
      </c>
      <c r="E7961" s="24" t="str">
        <f t="shared" si="253"/>
        <v>11/28/2019 02:00:00 PM</v>
      </c>
      <c r="F7961" s="23" t="str">
        <f t="shared" si="254"/>
        <v>Nov</v>
      </c>
    </row>
    <row r="7962" spans="1:6" x14ac:dyDescent="0.4">
      <c r="A7962" s="19">
        <f>Électricité!N7975</f>
        <v>43797</v>
      </c>
      <c r="B7962" s="18">
        <f>Électricité!O7975</f>
        <v>0.62500000000000011</v>
      </c>
      <c r="C7962" s="17">
        <f>Électricité!P7975</f>
        <v>0</v>
      </c>
      <c r="D7962" s="17">
        <f>Électricité!S7975</f>
        <v>0</v>
      </c>
      <c r="E7962" s="24" t="str">
        <f t="shared" si="253"/>
        <v>11/28/2019 03:00:00 PM</v>
      </c>
      <c r="F7962" s="23" t="str">
        <f t="shared" si="254"/>
        <v>Nov</v>
      </c>
    </row>
    <row r="7963" spans="1:6" x14ac:dyDescent="0.4">
      <c r="A7963" s="19">
        <f>Électricité!N7976</f>
        <v>43797</v>
      </c>
      <c r="B7963" s="18">
        <f>Électricité!O7976</f>
        <v>0.66666666666666674</v>
      </c>
      <c r="C7963" s="17">
        <f>Électricité!P7976</f>
        <v>0</v>
      </c>
      <c r="D7963" s="17">
        <f>Électricité!S7976</f>
        <v>0</v>
      </c>
      <c r="E7963" s="24" t="str">
        <f t="shared" si="253"/>
        <v>11/28/2019 04:00:00 PM</v>
      </c>
      <c r="F7963" s="23" t="str">
        <f t="shared" si="254"/>
        <v>Nov</v>
      </c>
    </row>
    <row r="7964" spans="1:6" x14ac:dyDescent="0.4">
      <c r="A7964" s="19">
        <f>Électricité!N7977</f>
        <v>43797</v>
      </c>
      <c r="B7964" s="18">
        <f>Électricité!O7977</f>
        <v>0.70833333333333337</v>
      </c>
      <c r="C7964" s="17">
        <f>Électricité!P7977</f>
        <v>0</v>
      </c>
      <c r="D7964" s="17">
        <f>Électricité!S7977</f>
        <v>0</v>
      </c>
      <c r="E7964" s="24" t="str">
        <f t="shared" si="253"/>
        <v>11/28/2019 05:00:00 PM</v>
      </c>
      <c r="F7964" s="23" t="str">
        <f t="shared" si="254"/>
        <v>Nov</v>
      </c>
    </row>
    <row r="7965" spans="1:6" x14ac:dyDescent="0.4">
      <c r="A7965" s="19">
        <f>Électricité!N7978</f>
        <v>43797</v>
      </c>
      <c r="B7965" s="18">
        <f>Électricité!O7978</f>
        <v>0.75000000000000011</v>
      </c>
      <c r="C7965" s="17">
        <f>Électricité!P7978</f>
        <v>0</v>
      </c>
      <c r="D7965" s="17">
        <f>Électricité!S7978</f>
        <v>0</v>
      </c>
      <c r="E7965" s="24" t="str">
        <f t="shared" si="253"/>
        <v>11/28/2019 06:00:00 PM</v>
      </c>
      <c r="F7965" s="23" t="str">
        <f t="shared" si="254"/>
        <v>Nov</v>
      </c>
    </row>
    <row r="7966" spans="1:6" x14ac:dyDescent="0.4">
      <c r="A7966" s="19">
        <f>Électricité!N7979</f>
        <v>43797</v>
      </c>
      <c r="B7966" s="18">
        <f>Électricité!O7979</f>
        <v>0.79166666666666674</v>
      </c>
      <c r="C7966" s="17">
        <f>Électricité!P7979</f>
        <v>0</v>
      </c>
      <c r="D7966" s="17">
        <f>Électricité!S7979</f>
        <v>0</v>
      </c>
      <c r="E7966" s="24" t="str">
        <f t="shared" si="253"/>
        <v>11/28/2019 07:00:00 PM</v>
      </c>
      <c r="F7966" s="23" t="str">
        <f t="shared" si="254"/>
        <v>Nov</v>
      </c>
    </row>
    <row r="7967" spans="1:6" x14ac:dyDescent="0.4">
      <c r="A7967" s="19">
        <f>Électricité!N7980</f>
        <v>43797</v>
      </c>
      <c r="B7967" s="18">
        <f>Électricité!O7980</f>
        <v>0.83333333333333337</v>
      </c>
      <c r="C7967" s="17">
        <f>Électricité!P7980</f>
        <v>0</v>
      </c>
      <c r="D7967" s="17">
        <f>Électricité!S7980</f>
        <v>0</v>
      </c>
      <c r="E7967" s="24" t="str">
        <f t="shared" si="253"/>
        <v>11/28/2019 08:00:00 PM</v>
      </c>
      <c r="F7967" s="23" t="str">
        <f t="shared" si="254"/>
        <v>Nov</v>
      </c>
    </row>
    <row r="7968" spans="1:6" x14ac:dyDescent="0.4">
      <c r="A7968" s="19">
        <f>Électricité!N7981</f>
        <v>43797</v>
      </c>
      <c r="B7968" s="18">
        <f>Électricité!O7981</f>
        <v>0.87500000000000011</v>
      </c>
      <c r="C7968" s="17">
        <f>Électricité!P7981</f>
        <v>0</v>
      </c>
      <c r="D7968" s="17">
        <f>Électricité!S7981</f>
        <v>0</v>
      </c>
      <c r="E7968" s="24" t="str">
        <f t="shared" si="253"/>
        <v>11/28/2019 09:00:00 PM</v>
      </c>
      <c r="F7968" s="23" t="str">
        <f t="shared" si="254"/>
        <v>Nov</v>
      </c>
    </row>
    <row r="7969" spans="1:6" x14ac:dyDescent="0.4">
      <c r="A7969" s="19">
        <f>Électricité!N7982</f>
        <v>43797</v>
      </c>
      <c r="B7969" s="18">
        <f>Électricité!O7982</f>
        <v>0.91666666666666674</v>
      </c>
      <c r="C7969" s="17">
        <f>Électricité!P7982</f>
        <v>0</v>
      </c>
      <c r="D7969" s="17">
        <f>Électricité!S7982</f>
        <v>0</v>
      </c>
      <c r="E7969" s="24" t="str">
        <f t="shared" si="253"/>
        <v>11/28/2019 10:00:00 PM</v>
      </c>
      <c r="F7969" s="23" t="str">
        <f t="shared" si="254"/>
        <v>Nov</v>
      </c>
    </row>
    <row r="7970" spans="1:6" x14ac:dyDescent="0.4">
      <c r="A7970" s="19">
        <f>Électricité!N7983</f>
        <v>43797</v>
      </c>
      <c r="B7970" s="18">
        <f>Électricité!O7983</f>
        <v>0.95833333333333337</v>
      </c>
      <c r="C7970" s="17">
        <f>Électricité!P7983</f>
        <v>0</v>
      </c>
      <c r="D7970" s="17">
        <f>Électricité!S7983</f>
        <v>0</v>
      </c>
      <c r="E7970" s="24" t="str">
        <f t="shared" si="253"/>
        <v>11/28/2019 11:00:00 PM</v>
      </c>
      <c r="F7970" s="23" t="str">
        <f t="shared" si="254"/>
        <v>Nov</v>
      </c>
    </row>
    <row r="7971" spans="1:6" x14ac:dyDescent="0.4">
      <c r="A7971" s="19">
        <f>Électricité!N7984</f>
        <v>43798</v>
      </c>
      <c r="B7971" s="18">
        <f>Électricité!O7984</f>
        <v>3.1225022567582528E-17</v>
      </c>
      <c r="C7971" s="17">
        <f>Électricité!P7984</f>
        <v>0</v>
      </c>
      <c r="D7971" s="17">
        <f>Électricité!S7984</f>
        <v>0</v>
      </c>
      <c r="E7971" s="24" t="str">
        <f t="shared" si="253"/>
        <v>11/29/2019 12:00:00 AM</v>
      </c>
      <c r="F7971" s="23" t="str">
        <f t="shared" si="254"/>
        <v>Nov</v>
      </c>
    </row>
    <row r="7972" spans="1:6" x14ac:dyDescent="0.4">
      <c r="A7972" s="19">
        <f>Électricité!N7985</f>
        <v>43798</v>
      </c>
      <c r="B7972" s="18">
        <f>Électricité!O7985</f>
        <v>4.1666666666666699E-2</v>
      </c>
      <c r="C7972" s="17">
        <f>Électricité!P7985</f>
        <v>0</v>
      </c>
      <c r="D7972" s="17">
        <f>Électricité!S7985</f>
        <v>0</v>
      </c>
      <c r="E7972" s="24" t="str">
        <f t="shared" si="253"/>
        <v>11/29/2019 01:00:00 AM</v>
      </c>
      <c r="F7972" s="23" t="str">
        <f t="shared" si="254"/>
        <v>Nov</v>
      </c>
    </row>
    <row r="7973" spans="1:6" x14ac:dyDescent="0.4">
      <c r="A7973" s="19">
        <f>Électricité!N7986</f>
        <v>43798</v>
      </c>
      <c r="B7973" s="18">
        <f>Électricité!O7986</f>
        <v>8.333333333333337E-2</v>
      </c>
      <c r="C7973" s="17">
        <f>Électricité!P7986</f>
        <v>0</v>
      </c>
      <c r="D7973" s="17">
        <f>Électricité!S7986</f>
        <v>0</v>
      </c>
      <c r="E7973" s="24" t="str">
        <f t="shared" si="253"/>
        <v>11/29/2019 02:00:00 AM</v>
      </c>
      <c r="F7973" s="23" t="str">
        <f t="shared" si="254"/>
        <v>Nov</v>
      </c>
    </row>
    <row r="7974" spans="1:6" x14ac:dyDescent="0.4">
      <c r="A7974" s="19">
        <f>Électricité!N7987</f>
        <v>43798</v>
      </c>
      <c r="B7974" s="18">
        <f>Électricité!O7987</f>
        <v>0.12500000000000006</v>
      </c>
      <c r="C7974" s="17">
        <f>Électricité!P7987</f>
        <v>0</v>
      </c>
      <c r="D7974" s="17">
        <f>Électricité!S7987</f>
        <v>0</v>
      </c>
      <c r="E7974" s="24" t="str">
        <f t="shared" si="253"/>
        <v>11/29/2019 03:00:00 AM</v>
      </c>
      <c r="F7974" s="23" t="str">
        <f t="shared" si="254"/>
        <v>Nov</v>
      </c>
    </row>
    <row r="7975" spans="1:6" x14ac:dyDescent="0.4">
      <c r="A7975" s="19">
        <f>Électricité!N7988</f>
        <v>43798</v>
      </c>
      <c r="B7975" s="18">
        <f>Électricité!O7988</f>
        <v>0.16666666666666669</v>
      </c>
      <c r="C7975" s="17">
        <f>Électricité!P7988</f>
        <v>0</v>
      </c>
      <c r="D7975" s="17">
        <f>Électricité!S7988</f>
        <v>0</v>
      </c>
      <c r="E7975" s="24" t="str">
        <f t="shared" si="253"/>
        <v>11/29/2019 04:00:00 AM</v>
      </c>
      <c r="F7975" s="23" t="str">
        <f t="shared" si="254"/>
        <v>Nov</v>
      </c>
    </row>
    <row r="7976" spans="1:6" x14ac:dyDescent="0.4">
      <c r="A7976" s="19">
        <f>Électricité!N7989</f>
        <v>43798</v>
      </c>
      <c r="B7976" s="18">
        <f>Électricité!O7989</f>
        <v>0.20833333333333337</v>
      </c>
      <c r="C7976" s="17">
        <f>Électricité!P7989</f>
        <v>0</v>
      </c>
      <c r="D7976" s="17">
        <f>Électricité!S7989</f>
        <v>0</v>
      </c>
      <c r="E7976" s="24" t="str">
        <f t="shared" si="253"/>
        <v>11/29/2019 05:00:00 AM</v>
      </c>
      <c r="F7976" s="23" t="str">
        <f t="shared" si="254"/>
        <v>Nov</v>
      </c>
    </row>
    <row r="7977" spans="1:6" x14ac:dyDescent="0.4">
      <c r="A7977" s="19">
        <f>Électricité!N7990</f>
        <v>43798</v>
      </c>
      <c r="B7977" s="18">
        <f>Électricité!O7990</f>
        <v>0.25</v>
      </c>
      <c r="C7977" s="17">
        <f>Électricité!P7990</f>
        <v>0</v>
      </c>
      <c r="D7977" s="17">
        <f>Électricité!S7990</f>
        <v>0</v>
      </c>
      <c r="E7977" s="24" t="str">
        <f t="shared" si="253"/>
        <v>11/29/2019 06:00:00 AM</v>
      </c>
      <c r="F7977" s="23" t="str">
        <f t="shared" si="254"/>
        <v>Nov</v>
      </c>
    </row>
    <row r="7978" spans="1:6" x14ac:dyDescent="0.4">
      <c r="A7978" s="19">
        <f>Électricité!N7991</f>
        <v>43798</v>
      </c>
      <c r="B7978" s="18">
        <f>Électricité!O7991</f>
        <v>0.29166666666666669</v>
      </c>
      <c r="C7978" s="17">
        <f>Électricité!P7991</f>
        <v>0</v>
      </c>
      <c r="D7978" s="17">
        <f>Électricité!S7991</f>
        <v>0</v>
      </c>
      <c r="E7978" s="24" t="str">
        <f t="shared" si="253"/>
        <v>11/29/2019 07:00:00 AM</v>
      </c>
      <c r="F7978" s="23" t="str">
        <f t="shared" si="254"/>
        <v>Nov</v>
      </c>
    </row>
    <row r="7979" spans="1:6" x14ac:dyDescent="0.4">
      <c r="A7979" s="19">
        <f>Électricité!N7992</f>
        <v>43798</v>
      </c>
      <c r="B7979" s="18">
        <f>Électricité!O7992</f>
        <v>0.33333333333333337</v>
      </c>
      <c r="C7979" s="17">
        <f>Électricité!P7992</f>
        <v>0</v>
      </c>
      <c r="D7979" s="17">
        <f>Électricité!S7992</f>
        <v>0</v>
      </c>
      <c r="E7979" s="24" t="str">
        <f t="shared" si="253"/>
        <v>11/29/2019 08:00:00 AM</v>
      </c>
      <c r="F7979" s="23" t="str">
        <f t="shared" si="254"/>
        <v>Nov</v>
      </c>
    </row>
    <row r="7980" spans="1:6" x14ac:dyDescent="0.4">
      <c r="A7980" s="19">
        <f>Électricité!N7993</f>
        <v>43798</v>
      </c>
      <c r="B7980" s="18">
        <f>Électricité!O7993</f>
        <v>0.375</v>
      </c>
      <c r="C7980" s="17">
        <f>Électricité!P7993</f>
        <v>0</v>
      </c>
      <c r="D7980" s="17">
        <f>Électricité!S7993</f>
        <v>0</v>
      </c>
      <c r="E7980" s="24" t="str">
        <f t="shared" ref="E7980:E8043" si="255">CONCATENATE(TEXT(A7980,"mm/dd/yyyy")," ",TEXT(B7980,"hh:mm:ss AM/PM"))</f>
        <v>11/29/2019 09:00:00 AM</v>
      </c>
      <c r="F7980" s="23" t="str">
        <f t="shared" si="254"/>
        <v>Nov</v>
      </c>
    </row>
    <row r="7981" spans="1:6" x14ac:dyDescent="0.4">
      <c r="A7981" s="19">
        <f>Électricité!N7994</f>
        <v>43798</v>
      </c>
      <c r="B7981" s="18">
        <f>Électricité!O7994</f>
        <v>0.41666666666666669</v>
      </c>
      <c r="C7981" s="17">
        <f>Électricité!P7994</f>
        <v>0</v>
      </c>
      <c r="D7981" s="17">
        <f>Électricité!S7994</f>
        <v>0</v>
      </c>
      <c r="E7981" s="24" t="str">
        <f t="shared" si="255"/>
        <v>11/29/2019 10:00:00 AM</v>
      </c>
      <c r="F7981" s="23" t="str">
        <f t="shared" si="254"/>
        <v>Nov</v>
      </c>
    </row>
    <row r="7982" spans="1:6" x14ac:dyDescent="0.4">
      <c r="A7982" s="19">
        <f>Électricité!N7995</f>
        <v>43798</v>
      </c>
      <c r="B7982" s="18">
        <f>Électricité!O7995</f>
        <v>0.45833333333333337</v>
      </c>
      <c r="C7982" s="17">
        <f>Électricité!P7995</f>
        <v>0</v>
      </c>
      <c r="D7982" s="17">
        <f>Électricité!S7995</f>
        <v>0</v>
      </c>
      <c r="E7982" s="24" t="str">
        <f t="shared" si="255"/>
        <v>11/29/2019 11:00:00 AM</v>
      </c>
      <c r="F7982" s="23" t="str">
        <f t="shared" si="254"/>
        <v>Nov</v>
      </c>
    </row>
    <row r="7983" spans="1:6" x14ac:dyDescent="0.4">
      <c r="A7983" s="19">
        <f>Électricité!N7996</f>
        <v>43798</v>
      </c>
      <c r="B7983" s="18">
        <f>Électricité!O7996</f>
        <v>0.50000000000000011</v>
      </c>
      <c r="C7983" s="17">
        <f>Électricité!P7996</f>
        <v>0</v>
      </c>
      <c r="D7983" s="17">
        <f>Électricité!S7996</f>
        <v>0</v>
      </c>
      <c r="E7983" s="24" t="str">
        <f t="shared" si="255"/>
        <v>11/29/2019 12:00:00 PM</v>
      </c>
      <c r="F7983" s="23" t="str">
        <f t="shared" si="254"/>
        <v>Nov</v>
      </c>
    </row>
    <row r="7984" spans="1:6" x14ac:dyDescent="0.4">
      <c r="A7984" s="19">
        <f>Électricité!N7997</f>
        <v>43798</v>
      </c>
      <c r="B7984" s="18">
        <f>Électricité!O7997</f>
        <v>0.54166666666666674</v>
      </c>
      <c r="C7984" s="17">
        <f>Électricité!P7997</f>
        <v>0</v>
      </c>
      <c r="D7984" s="17">
        <f>Électricité!S7997</f>
        <v>0</v>
      </c>
      <c r="E7984" s="24" t="str">
        <f t="shared" si="255"/>
        <v>11/29/2019 01:00:00 PM</v>
      </c>
      <c r="F7984" s="23" t="str">
        <f t="shared" si="254"/>
        <v>Nov</v>
      </c>
    </row>
    <row r="7985" spans="1:6" x14ac:dyDescent="0.4">
      <c r="A7985" s="19">
        <f>Électricité!N7998</f>
        <v>43798</v>
      </c>
      <c r="B7985" s="18">
        <f>Électricité!O7998</f>
        <v>0.58333333333333337</v>
      </c>
      <c r="C7985" s="17">
        <f>Électricité!P7998</f>
        <v>0</v>
      </c>
      <c r="D7985" s="17">
        <f>Électricité!S7998</f>
        <v>0</v>
      </c>
      <c r="E7985" s="24" t="str">
        <f t="shared" si="255"/>
        <v>11/29/2019 02:00:00 PM</v>
      </c>
      <c r="F7985" s="23" t="str">
        <f t="shared" si="254"/>
        <v>Nov</v>
      </c>
    </row>
    <row r="7986" spans="1:6" x14ac:dyDescent="0.4">
      <c r="A7986" s="19">
        <f>Électricité!N7999</f>
        <v>43798</v>
      </c>
      <c r="B7986" s="18">
        <f>Électricité!O7999</f>
        <v>0.62500000000000011</v>
      </c>
      <c r="C7986" s="17">
        <f>Électricité!P7999</f>
        <v>0</v>
      </c>
      <c r="D7986" s="17">
        <f>Électricité!S7999</f>
        <v>0</v>
      </c>
      <c r="E7986" s="24" t="str">
        <f t="shared" si="255"/>
        <v>11/29/2019 03:00:00 PM</v>
      </c>
      <c r="F7986" s="23" t="str">
        <f t="shared" si="254"/>
        <v>Nov</v>
      </c>
    </row>
    <row r="7987" spans="1:6" x14ac:dyDescent="0.4">
      <c r="A7987" s="19">
        <f>Électricité!N8000</f>
        <v>43798</v>
      </c>
      <c r="B7987" s="18">
        <f>Électricité!O8000</f>
        <v>0.66666666666666674</v>
      </c>
      <c r="C7987" s="17">
        <f>Électricité!P8000</f>
        <v>0</v>
      </c>
      <c r="D7987" s="17">
        <f>Électricité!S8000</f>
        <v>0</v>
      </c>
      <c r="E7987" s="24" t="str">
        <f t="shared" si="255"/>
        <v>11/29/2019 04:00:00 PM</v>
      </c>
      <c r="F7987" s="23" t="str">
        <f t="shared" si="254"/>
        <v>Nov</v>
      </c>
    </row>
    <row r="7988" spans="1:6" x14ac:dyDescent="0.4">
      <c r="A7988" s="19">
        <f>Électricité!N8001</f>
        <v>43798</v>
      </c>
      <c r="B7988" s="18">
        <f>Électricité!O8001</f>
        <v>0.70833333333333337</v>
      </c>
      <c r="C7988" s="17">
        <f>Électricité!P8001</f>
        <v>0</v>
      </c>
      <c r="D7988" s="17">
        <f>Électricité!S8001</f>
        <v>0</v>
      </c>
      <c r="E7988" s="24" t="str">
        <f t="shared" si="255"/>
        <v>11/29/2019 05:00:00 PM</v>
      </c>
      <c r="F7988" s="23" t="str">
        <f t="shared" si="254"/>
        <v>Nov</v>
      </c>
    </row>
    <row r="7989" spans="1:6" x14ac:dyDescent="0.4">
      <c r="A7989" s="19">
        <f>Électricité!N8002</f>
        <v>43798</v>
      </c>
      <c r="B7989" s="18">
        <f>Électricité!O8002</f>
        <v>0.75000000000000011</v>
      </c>
      <c r="C7989" s="17">
        <f>Électricité!P8002</f>
        <v>0</v>
      </c>
      <c r="D7989" s="17">
        <f>Électricité!S8002</f>
        <v>0</v>
      </c>
      <c r="E7989" s="24" t="str">
        <f t="shared" si="255"/>
        <v>11/29/2019 06:00:00 PM</v>
      </c>
      <c r="F7989" s="23" t="str">
        <f t="shared" si="254"/>
        <v>Nov</v>
      </c>
    </row>
    <row r="7990" spans="1:6" x14ac:dyDescent="0.4">
      <c r="A7990" s="19">
        <f>Électricité!N8003</f>
        <v>43798</v>
      </c>
      <c r="B7990" s="18">
        <f>Électricité!O8003</f>
        <v>0.79166666666666674</v>
      </c>
      <c r="C7990" s="17">
        <f>Électricité!P8003</f>
        <v>0</v>
      </c>
      <c r="D7990" s="17">
        <f>Électricité!S8003</f>
        <v>0</v>
      </c>
      <c r="E7990" s="24" t="str">
        <f t="shared" si="255"/>
        <v>11/29/2019 07:00:00 PM</v>
      </c>
      <c r="F7990" s="23" t="str">
        <f t="shared" si="254"/>
        <v>Nov</v>
      </c>
    </row>
    <row r="7991" spans="1:6" x14ac:dyDescent="0.4">
      <c r="A7991" s="19">
        <f>Électricité!N8004</f>
        <v>43798</v>
      </c>
      <c r="B7991" s="18">
        <f>Électricité!O8004</f>
        <v>0.83333333333333337</v>
      </c>
      <c r="C7991" s="17">
        <f>Électricité!P8004</f>
        <v>0</v>
      </c>
      <c r="D7991" s="17">
        <f>Électricité!S8004</f>
        <v>0</v>
      </c>
      <c r="E7991" s="24" t="str">
        <f t="shared" si="255"/>
        <v>11/29/2019 08:00:00 PM</v>
      </c>
      <c r="F7991" s="23" t="str">
        <f t="shared" si="254"/>
        <v>Nov</v>
      </c>
    </row>
    <row r="7992" spans="1:6" x14ac:dyDescent="0.4">
      <c r="A7992" s="19">
        <f>Électricité!N8005</f>
        <v>43798</v>
      </c>
      <c r="B7992" s="18">
        <f>Électricité!O8005</f>
        <v>0.87500000000000011</v>
      </c>
      <c r="C7992" s="17">
        <f>Électricité!P8005</f>
        <v>0</v>
      </c>
      <c r="D7992" s="17">
        <f>Électricité!S8005</f>
        <v>0</v>
      </c>
      <c r="E7992" s="24" t="str">
        <f t="shared" si="255"/>
        <v>11/29/2019 09:00:00 PM</v>
      </c>
      <c r="F7992" s="23" t="str">
        <f t="shared" si="254"/>
        <v>Nov</v>
      </c>
    </row>
    <row r="7993" spans="1:6" x14ac:dyDescent="0.4">
      <c r="A7993" s="19">
        <f>Électricité!N8006</f>
        <v>43798</v>
      </c>
      <c r="B7993" s="18">
        <f>Électricité!O8006</f>
        <v>0.91666666666666674</v>
      </c>
      <c r="C7993" s="17">
        <f>Électricité!P8006</f>
        <v>0</v>
      </c>
      <c r="D7993" s="17">
        <f>Électricité!S8006</f>
        <v>0</v>
      </c>
      <c r="E7993" s="24" t="str">
        <f t="shared" si="255"/>
        <v>11/29/2019 10:00:00 PM</v>
      </c>
      <c r="F7993" s="23" t="str">
        <f t="shared" si="254"/>
        <v>Nov</v>
      </c>
    </row>
    <row r="7994" spans="1:6" x14ac:dyDescent="0.4">
      <c r="A7994" s="19">
        <f>Électricité!N8007</f>
        <v>43798</v>
      </c>
      <c r="B7994" s="18">
        <f>Électricité!O8007</f>
        <v>0.95833333333333337</v>
      </c>
      <c r="C7994" s="17">
        <f>Électricité!P8007</f>
        <v>0</v>
      </c>
      <c r="D7994" s="17">
        <f>Électricité!S8007</f>
        <v>0</v>
      </c>
      <c r="E7994" s="24" t="str">
        <f t="shared" si="255"/>
        <v>11/29/2019 11:00:00 PM</v>
      </c>
      <c r="F7994" s="23" t="str">
        <f t="shared" si="254"/>
        <v>Nov</v>
      </c>
    </row>
    <row r="7995" spans="1:6" x14ac:dyDescent="0.4">
      <c r="A7995" s="19">
        <f>Électricité!N8008</f>
        <v>43799</v>
      </c>
      <c r="B7995" s="18">
        <f>Électricité!O8008</f>
        <v>3.1225022567582528E-17</v>
      </c>
      <c r="C7995" s="17">
        <f>Électricité!P8008</f>
        <v>0</v>
      </c>
      <c r="D7995" s="17">
        <f>Électricité!S8008</f>
        <v>0</v>
      </c>
      <c r="E7995" s="24" t="str">
        <f t="shared" si="255"/>
        <v>11/30/2019 12:00:00 AM</v>
      </c>
      <c r="F7995" s="23" t="str">
        <f t="shared" si="254"/>
        <v>Nov</v>
      </c>
    </row>
    <row r="7996" spans="1:6" x14ac:dyDescent="0.4">
      <c r="A7996" s="19">
        <f>Électricité!N8009</f>
        <v>43799</v>
      </c>
      <c r="B7996" s="18">
        <f>Électricité!O8009</f>
        <v>4.1666666666666699E-2</v>
      </c>
      <c r="C7996" s="17">
        <f>Électricité!P8009</f>
        <v>0</v>
      </c>
      <c r="D7996" s="17">
        <f>Électricité!S8009</f>
        <v>0</v>
      </c>
      <c r="E7996" s="24" t="str">
        <f t="shared" si="255"/>
        <v>11/30/2019 01:00:00 AM</v>
      </c>
      <c r="F7996" s="23" t="str">
        <f t="shared" si="254"/>
        <v>Nov</v>
      </c>
    </row>
    <row r="7997" spans="1:6" x14ac:dyDescent="0.4">
      <c r="A7997" s="19">
        <f>Électricité!N8010</f>
        <v>43799</v>
      </c>
      <c r="B7997" s="18">
        <f>Électricité!O8010</f>
        <v>8.333333333333337E-2</v>
      </c>
      <c r="C7997" s="17">
        <f>Électricité!P8010</f>
        <v>0</v>
      </c>
      <c r="D7997" s="17">
        <f>Électricité!S8010</f>
        <v>0</v>
      </c>
      <c r="E7997" s="24" t="str">
        <f t="shared" si="255"/>
        <v>11/30/2019 02:00:00 AM</v>
      </c>
      <c r="F7997" s="23" t="str">
        <f t="shared" si="254"/>
        <v>Nov</v>
      </c>
    </row>
    <row r="7998" spans="1:6" x14ac:dyDescent="0.4">
      <c r="A7998" s="19">
        <f>Électricité!N8011</f>
        <v>43799</v>
      </c>
      <c r="B7998" s="18">
        <f>Électricité!O8011</f>
        <v>0.12500000000000006</v>
      </c>
      <c r="C7998" s="17">
        <f>Électricité!P8011</f>
        <v>0</v>
      </c>
      <c r="D7998" s="17">
        <f>Électricité!S8011</f>
        <v>0</v>
      </c>
      <c r="E7998" s="24" t="str">
        <f t="shared" si="255"/>
        <v>11/30/2019 03:00:00 AM</v>
      </c>
      <c r="F7998" s="23" t="str">
        <f t="shared" si="254"/>
        <v>Nov</v>
      </c>
    </row>
    <row r="7999" spans="1:6" x14ac:dyDescent="0.4">
      <c r="A7999" s="19">
        <f>Électricité!N8012</f>
        <v>43799</v>
      </c>
      <c r="B7999" s="18">
        <f>Électricité!O8012</f>
        <v>0.16666666666666669</v>
      </c>
      <c r="C7999" s="17">
        <f>Électricité!P8012</f>
        <v>0</v>
      </c>
      <c r="D7999" s="17">
        <f>Électricité!S8012</f>
        <v>0</v>
      </c>
      <c r="E7999" s="24" t="str">
        <f t="shared" si="255"/>
        <v>11/30/2019 04:00:00 AM</v>
      </c>
      <c r="F7999" s="23" t="str">
        <f t="shared" si="254"/>
        <v>Nov</v>
      </c>
    </row>
    <row r="8000" spans="1:6" x14ac:dyDescent="0.4">
      <c r="A8000" s="19">
        <f>Électricité!N8013</f>
        <v>43799</v>
      </c>
      <c r="B8000" s="18">
        <f>Électricité!O8013</f>
        <v>0.20833333333333337</v>
      </c>
      <c r="C8000" s="17">
        <f>Électricité!P8013</f>
        <v>0</v>
      </c>
      <c r="D8000" s="17">
        <f>Électricité!S8013</f>
        <v>0</v>
      </c>
      <c r="E8000" s="24" t="str">
        <f t="shared" si="255"/>
        <v>11/30/2019 05:00:00 AM</v>
      </c>
      <c r="F8000" s="23" t="str">
        <f t="shared" si="254"/>
        <v>Nov</v>
      </c>
    </row>
    <row r="8001" spans="1:6" x14ac:dyDescent="0.4">
      <c r="A8001" s="19">
        <f>Électricité!N8014</f>
        <v>43799</v>
      </c>
      <c r="B8001" s="18">
        <f>Électricité!O8014</f>
        <v>0.25</v>
      </c>
      <c r="C8001" s="17">
        <f>Électricité!P8014</f>
        <v>0</v>
      </c>
      <c r="D8001" s="17">
        <f>Électricité!S8014</f>
        <v>0</v>
      </c>
      <c r="E8001" s="24" t="str">
        <f t="shared" si="255"/>
        <v>11/30/2019 06:00:00 AM</v>
      </c>
      <c r="F8001" s="23" t="str">
        <f t="shared" si="254"/>
        <v>Nov</v>
      </c>
    </row>
    <row r="8002" spans="1:6" x14ac:dyDescent="0.4">
      <c r="A8002" s="19">
        <f>Électricité!N8015</f>
        <v>43799</v>
      </c>
      <c r="B8002" s="18">
        <f>Électricité!O8015</f>
        <v>0.29166666666666669</v>
      </c>
      <c r="C8002" s="17">
        <f>Électricité!P8015</f>
        <v>0</v>
      </c>
      <c r="D8002" s="17">
        <f>Électricité!S8015</f>
        <v>0</v>
      </c>
      <c r="E8002" s="24" t="str">
        <f t="shared" si="255"/>
        <v>11/30/2019 07:00:00 AM</v>
      </c>
      <c r="F8002" s="23" t="str">
        <f t="shared" si="254"/>
        <v>Nov</v>
      </c>
    </row>
    <row r="8003" spans="1:6" x14ac:dyDescent="0.4">
      <c r="A8003" s="19">
        <f>Électricité!N8016</f>
        <v>43799</v>
      </c>
      <c r="B8003" s="18">
        <f>Électricité!O8016</f>
        <v>0.33333333333333337</v>
      </c>
      <c r="C8003" s="17">
        <f>Électricité!P8016</f>
        <v>0</v>
      </c>
      <c r="D8003" s="17">
        <f>Électricité!S8016</f>
        <v>0</v>
      </c>
      <c r="E8003" s="24" t="str">
        <f t="shared" si="255"/>
        <v>11/30/2019 08:00:00 AM</v>
      </c>
      <c r="F8003" s="23" t="str">
        <f t="shared" ref="F8003:F8066" si="256">TEXT(A8003,"mmm")</f>
        <v>Nov</v>
      </c>
    </row>
    <row r="8004" spans="1:6" x14ac:dyDescent="0.4">
      <c r="A8004" s="19">
        <f>Électricité!N8017</f>
        <v>43799</v>
      </c>
      <c r="B8004" s="18">
        <f>Électricité!O8017</f>
        <v>0.375</v>
      </c>
      <c r="C8004" s="17">
        <f>Électricité!P8017</f>
        <v>0</v>
      </c>
      <c r="D8004" s="17">
        <f>Électricité!S8017</f>
        <v>0</v>
      </c>
      <c r="E8004" s="24" t="str">
        <f t="shared" si="255"/>
        <v>11/30/2019 09:00:00 AM</v>
      </c>
      <c r="F8004" s="23" t="str">
        <f t="shared" si="256"/>
        <v>Nov</v>
      </c>
    </row>
    <row r="8005" spans="1:6" x14ac:dyDescent="0.4">
      <c r="A8005" s="19">
        <f>Électricité!N8018</f>
        <v>43799</v>
      </c>
      <c r="B8005" s="18">
        <f>Électricité!O8018</f>
        <v>0.41666666666666669</v>
      </c>
      <c r="C8005" s="17">
        <f>Électricité!P8018</f>
        <v>0</v>
      </c>
      <c r="D8005" s="17">
        <f>Électricité!S8018</f>
        <v>0</v>
      </c>
      <c r="E8005" s="24" t="str">
        <f t="shared" si="255"/>
        <v>11/30/2019 10:00:00 AM</v>
      </c>
      <c r="F8005" s="23" t="str">
        <f t="shared" si="256"/>
        <v>Nov</v>
      </c>
    </row>
    <row r="8006" spans="1:6" x14ac:dyDescent="0.4">
      <c r="A8006" s="19">
        <f>Électricité!N8019</f>
        <v>43799</v>
      </c>
      <c r="B8006" s="18">
        <f>Électricité!O8019</f>
        <v>0.45833333333333337</v>
      </c>
      <c r="C8006" s="17">
        <f>Électricité!P8019</f>
        <v>0</v>
      </c>
      <c r="D8006" s="17">
        <f>Électricité!S8019</f>
        <v>0</v>
      </c>
      <c r="E8006" s="24" t="str">
        <f t="shared" si="255"/>
        <v>11/30/2019 11:00:00 AM</v>
      </c>
      <c r="F8006" s="23" t="str">
        <f t="shared" si="256"/>
        <v>Nov</v>
      </c>
    </row>
    <row r="8007" spans="1:6" x14ac:dyDescent="0.4">
      <c r="A8007" s="19">
        <f>Électricité!N8020</f>
        <v>43799</v>
      </c>
      <c r="B8007" s="18">
        <f>Électricité!O8020</f>
        <v>0.50000000000000011</v>
      </c>
      <c r="C8007" s="17">
        <f>Électricité!P8020</f>
        <v>0</v>
      </c>
      <c r="D8007" s="17">
        <f>Électricité!S8020</f>
        <v>0</v>
      </c>
      <c r="E8007" s="24" t="str">
        <f t="shared" si="255"/>
        <v>11/30/2019 12:00:00 PM</v>
      </c>
      <c r="F8007" s="23" t="str">
        <f t="shared" si="256"/>
        <v>Nov</v>
      </c>
    </row>
    <row r="8008" spans="1:6" x14ac:dyDescent="0.4">
      <c r="A8008" s="19">
        <f>Électricité!N8021</f>
        <v>43799</v>
      </c>
      <c r="B8008" s="18">
        <f>Électricité!O8021</f>
        <v>0.54166666666666674</v>
      </c>
      <c r="C8008" s="17">
        <f>Électricité!P8021</f>
        <v>0</v>
      </c>
      <c r="D8008" s="17">
        <f>Électricité!S8021</f>
        <v>0</v>
      </c>
      <c r="E8008" s="24" t="str">
        <f t="shared" si="255"/>
        <v>11/30/2019 01:00:00 PM</v>
      </c>
      <c r="F8008" s="23" t="str">
        <f t="shared" si="256"/>
        <v>Nov</v>
      </c>
    </row>
    <row r="8009" spans="1:6" x14ac:dyDescent="0.4">
      <c r="A8009" s="19">
        <f>Électricité!N8022</f>
        <v>43799</v>
      </c>
      <c r="B8009" s="18">
        <f>Électricité!O8022</f>
        <v>0.58333333333333337</v>
      </c>
      <c r="C8009" s="17">
        <f>Électricité!P8022</f>
        <v>0</v>
      </c>
      <c r="D8009" s="17">
        <f>Électricité!S8022</f>
        <v>0</v>
      </c>
      <c r="E8009" s="24" t="str">
        <f t="shared" si="255"/>
        <v>11/30/2019 02:00:00 PM</v>
      </c>
      <c r="F8009" s="23" t="str">
        <f t="shared" si="256"/>
        <v>Nov</v>
      </c>
    </row>
    <row r="8010" spans="1:6" x14ac:dyDescent="0.4">
      <c r="A8010" s="19">
        <f>Électricité!N8023</f>
        <v>43799</v>
      </c>
      <c r="B8010" s="18">
        <f>Électricité!O8023</f>
        <v>0.62500000000000011</v>
      </c>
      <c r="C8010" s="17">
        <f>Électricité!P8023</f>
        <v>0</v>
      </c>
      <c r="D8010" s="17">
        <f>Électricité!S8023</f>
        <v>0</v>
      </c>
      <c r="E8010" s="24" t="str">
        <f t="shared" si="255"/>
        <v>11/30/2019 03:00:00 PM</v>
      </c>
      <c r="F8010" s="23" t="str">
        <f t="shared" si="256"/>
        <v>Nov</v>
      </c>
    </row>
    <row r="8011" spans="1:6" x14ac:dyDescent="0.4">
      <c r="A8011" s="19">
        <f>Électricité!N8024</f>
        <v>43799</v>
      </c>
      <c r="B8011" s="18">
        <f>Électricité!O8024</f>
        <v>0.66666666666666674</v>
      </c>
      <c r="C8011" s="17">
        <f>Électricité!P8024</f>
        <v>0</v>
      </c>
      <c r="D8011" s="17">
        <f>Électricité!S8024</f>
        <v>0</v>
      </c>
      <c r="E8011" s="24" t="str">
        <f t="shared" si="255"/>
        <v>11/30/2019 04:00:00 PM</v>
      </c>
      <c r="F8011" s="23" t="str">
        <f t="shared" si="256"/>
        <v>Nov</v>
      </c>
    </row>
    <row r="8012" spans="1:6" x14ac:dyDescent="0.4">
      <c r="A8012" s="19">
        <f>Électricité!N8025</f>
        <v>43799</v>
      </c>
      <c r="B8012" s="18">
        <f>Électricité!O8025</f>
        <v>0.70833333333333337</v>
      </c>
      <c r="C8012" s="17">
        <f>Électricité!P8025</f>
        <v>0</v>
      </c>
      <c r="D8012" s="17">
        <f>Électricité!S8025</f>
        <v>0</v>
      </c>
      <c r="E8012" s="24" t="str">
        <f t="shared" si="255"/>
        <v>11/30/2019 05:00:00 PM</v>
      </c>
      <c r="F8012" s="23" t="str">
        <f t="shared" si="256"/>
        <v>Nov</v>
      </c>
    </row>
    <row r="8013" spans="1:6" x14ac:dyDescent="0.4">
      <c r="A8013" s="19">
        <f>Électricité!N8026</f>
        <v>43799</v>
      </c>
      <c r="B8013" s="18">
        <f>Électricité!O8026</f>
        <v>0.75000000000000011</v>
      </c>
      <c r="C8013" s="17">
        <f>Électricité!P8026</f>
        <v>0</v>
      </c>
      <c r="D8013" s="17">
        <f>Électricité!S8026</f>
        <v>0</v>
      </c>
      <c r="E8013" s="24" t="str">
        <f t="shared" si="255"/>
        <v>11/30/2019 06:00:00 PM</v>
      </c>
      <c r="F8013" s="23" t="str">
        <f t="shared" si="256"/>
        <v>Nov</v>
      </c>
    </row>
    <row r="8014" spans="1:6" x14ac:dyDescent="0.4">
      <c r="A8014" s="19">
        <f>Électricité!N8027</f>
        <v>43799</v>
      </c>
      <c r="B8014" s="18">
        <f>Électricité!O8027</f>
        <v>0.79166666666666674</v>
      </c>
      <c r="C8014" s="17">
        <f>Électricité!P8027</f>
        <v>0</v>
      </c>
      <c r="D8014" s="17">
        <f>Électricité!S8027</f>
        <v>0</v>
      </c>
      <c r="E8014" s="24" t="str">
        <f t="shared" si="255"/>
        <v>11/30/2019 07:00:00 PM</v>
      </c>
      <c r="F8014" s="23" t="str">
        <f t="shared" si="256"/>
        <v>Nov</v>
      </c>
    </row>
    <row r="8015" spans="1:6" x14ac:dyDescent="0.4">
      <c r="A8015" s="19">
        <f>Électricité!N8028</f>
        <v>43799</v>
      </c>
      <c r="B8015" s="18">
        <f>Électricité!O8028</f>
        <v>0.83333333333333337</v>
      </c>
      <c r="C8015" s="17">
        <f>Électricité!P8028</f>
        <v>0</v>
      </c>
      <c r="D8015" s="17">
        <f>Électricité!S8028</f>
        <v>0</v>
      </c>
      <c r="E8015" s="24" t="str">
        <f t="shared" si="255"/>
        <v>11/30/2019 08:00:00 PM</v>
      </c>
      <c r="F8015" s="23" t="str">
        <f t="shared" si="256"/>
        <v>Nov</v>
      </c>
    </row>
    <row r="8016" spans="1:6" x14ac:dyDescent="0.4">
      <c r="A8016" s="19">
        <f>Électricité!N8029</f>
        <v>43799</v>
      </c>
      <c r="B8016" s="18">
        <f>Électricité!O8029</f>
        <v>0.87500000000000011</v>
      </c>
      <c r="C8016" s="17">
        <f>Électricité!P8029</f>
        <v>0</v>
      </c>
      <c r="D8016" s="17">
        <f>Électricité!S8029</f>
        <v>0</v>
      </c>
      <c r="E8016" s="24" t="str">
        <f t="shared" si="255"/>
        <v>11/30/2019 09:00:00 PM</v>
      </c>
      <c r="F8016" s="23" t="str">
        <f t="shared" si="256"/>
        <v>Nov</v>
      </c>
    </row>
    <row r="8017" spans="1:6" x14ac:dyDescent="0.4">
      <c r="A8017" s="19">
        <f>Électricité!N8030</f>
        <v>43799</v>
      </c>
      <c r="B8017" s="18">
        <f>Électricité!O8030</f>
        <v>0.91666666666666674</v>
      </c>
      <c r="C8017" s="17">
        <f>Électricité!P8030</f>
        <v>0</v>
      </c>
      <c r="D8017" s="17">
        <f>Électricité!S8030</f>
        <v>0</v>
      </c>
      <c r="E8017" s="24" t="str">
        <f t="shared" si="255"/>
        <v>11/30/2019 10:00:00 PM</v>
      </c>
      <c r="F8017" s="23" t="str">
        <f t="shared" si="256"/>
        <v>Nov</v>
      </c>
    </row>
    <row r="8018" spans="1:6" x14ac:dyDescent="0.4">
      <c r="A8018" s="19">
        <f>Électricité!N8031</f>
        <v>43799</v>
      </c>
      <c r="B8018" s="18">
        <f>Électricité!O8031</f>
        <v>0.95833333333333337</v>
      </c>
      <c r="C8018" s="17">
        <f>Électricité!P8031</f>
        <v>0</v>
      </c>
      <c r="D8018" s="17">
        <f>Électricité!S8031</f>
        <v>0</v>
      </c>
      <c r="E8018" s="24" t="str">
        <f t="shared" si="255"/>
        <v>11/30/2019 11:00:00 PM</v>
      </c>
      <c r="F8018" s="23" t="str">
        <f t="shared" si="256"/>
        <v>Nov</v>
      </c>
    </row>
    <row r="8019" spans="1:6" x14ac:dyDescent="0.4">
      <c r="A8019" s="19">
        <f>Électricité!N8032</f>
        <v>43800</v>
      </c>
      <c r="B8019" s="18">
        <f>Électricité!O8032</f>
        <v>3.1225022567582528E-17</v>
      </c>
      <c r="C8019" s="17">
        <f>Électricité!P8032</f>
        <v>0</v>
      </c>
      <c r="D8019" s="17">
        <f>Électricité!S8032</f>
        <v>0</v>
      </c>
      <c r="E8019" s="24" t="str">
        <f t="shared" si="255"/>
        <v>12/01/2019 12:00:00 AM</v>
      </c>
      <c r="F8019" s="23" t="str">
        <f t="shared" si="256"/>
        <v>Dec</v>
      </c>
    </row>
    <row r="8020" spans="1:6" x14ac:dyDescent="0.4">
      <c r="A8020" s="19">
        <f>Électricité!N8033</f>
        <v>43800</v>
      </c>
      <c r="B8020" s="18">
        <f>Électricité!O8033</f>
        <v>4.1666666666666699E-2</v>
      </c>
      <c r="C8020" s="17">
        <f>Électricité!P8033</f>
        <v>0</v>
      </c>
      <c r="D8020" s="17">
        <f>Électricité!S8033</f>
        <v>0</v>
      </c>
      <c r="E8020" s="24" t="str">
        <f t="shared" si="255"/>
        <v>12/01/2019 01:00:00 AM</v>
      </c>
      <c r="F8020" s="23" t="str">
        <f t="shared" si="256"/>
        <v>Dec</v>
      </c>
    </row>
    <row r="8021" spans="1:6" x14ac:dyDescent="0.4">
      <c r="A8021" s="19">
        <f>Électricité!N8034</f>
        <v>43800</v>
      </c>
      <c r="B8021" s="18">
        <f>Électricité!O8034</f>
        <v>8.333333333333337E-2</v>
      </c>
      <c r="C8021" s="17">
        <f>Électricité!P8034</f>
        <v>0</v>
      </c>
      <c r="D8021" s="17">
        <f>Électricité!S8034</f>
        <v>0</v>
      </c>
      <c r="E8021" s="24" t="str">
        <f t="shared" si="255"/>
        <v>12/01/2019 02:00:00 AM</v>
      </c>
      <c r="F8021" s="23" t="str">
        <f t="shared" si="256"/>
        <v>Dec</v>
      </c>
    </row>
    <row r="8022" spans="1:6" x14ac:dyDescent="0.4">
      <c r="A8022" s="19">
        <f>Électricité!N8035</f>
        <v>43800</v>
      </c>
      <c r="B8022" s="18">
        <f>Électricité!O8035</f>
        <v>0.12500000000000006</v>
      </c>
      <c r="C8022" s="17">
        <f>Électricité!P8035</f>
        <v>0</v>
      </c>
      <c r="D8022" s="17">
        <f>Électricité!S8035</f>
        <v>0</v>
      </c>
      <c r="E8022" s="24" t="str">
        <f t="shared" si="255"/>
        <v>12/01/2019 03:00:00 AM</v>
      </c>
      <c r="F8022" s="23" t="str">
        <f t="shared" si="256"/>
        <v>Dec</v>
      </c>
    </row>
    <row r="8023" spans="1:6" x14ac:dyDescent="0.4">
      <c r="A8023" s="19">
        <f>Électricité!N8036</f>
        <v>43800</v>
      </c>
      <c r="B8023" s="18">
        <f>Électricité!O8036</f>
        <v>0.16666666666666669</v>
      </c>
      <c r="C8023" s="17">
        <f>Électricité!P8036</f>
        <v>0</v>
      </c>
      <c r="D8023" s="17">
        <f>Électricité!S8036</f>
        <v>0</v>
      </c>
      <c r="E8023" s="24" t="str">
        <f t="shared" si="255"/>
        <v>12/01/2019 04:00:00 AM</v>
      </c>
      <c r="F8023" s="23" t="str">
        <f t="shared" si="256"/>
        <v>Dec</v>
      </c>
    </row>
    <row r="8024" spans="1:6" x14ac:dyDescent="0.4">
      <c r="A8024" s="19">
        <f>Électricité!N8037</f>
        <v>43800</v>
      </c>
      <c r="B8024" s="18">
        <f>Électricité!O8037</f>
        <v>0.20833333333333337</v>
      </c>
      <c r="C8024" s="17">
        <f>Électricité!P8037</f>
        <v>0</v>
      </c>
      <c r="D8024" s="17">
        <f>Électricité!S8037</f>
        <v>0</v>
      </c>
      <c r="E8024" s="24" t="str">
        <f t="shared" si="255"/>
        <v>12/01/2019 05:00:00 AM</v>
      </c>
      <c r="F8024" s="23" t="str">
        <f t="shared" si="256"/>
        <v>Dec</v>
      </c>
    </row>
    <row r="8025" spans="1:6" x14ac:dyDescent="0.4">
      <c r="A8025" s="19">
        <f>Électricité!N8038</f>
        <v>43800</v>
      </c>
      <c r="B8025" s="18">
        <f>Électricité!O8038</f>
        <v>0.25</v>
      </c>
      <c r="C8025" s="17">
        <f>Électricité!P8038</f>
        <v>0</v>
      </c>
      <c r="D8025" s="17">
        <f>Électricité!S8038</f>
        <v>0</v>
      </c>
      <c r="E8025" s="24" t="str">
        <f t="shared" si="255"/>
        <v>12/01/2019 06:00:00 AM</v>
      </c>
      <c r="F8025" s="23" t="str">
        <f t="shared" si="256"/>
        <v>Dec</v>
      </c>
    </row>
    <row r="8026" spans="1:6" x14ac:dyDescent="0.4">
      <c r="A8026" s="19">
        <f>Électricité!N8039</f>
        <v>43800</v>
      </c>
      <c r="B8026" s="18">
        <f>Électricité!O8039</f>
        <v>0.29166666666666669</v>
      </c>
      <c r="C8026" s="17">
        <f>Électricité!P8039</f>
        <v>0</v>
      </c>
      <c r="D8026" s="17">
        <f>Électricité!S8039</f>
        <v>0</v>
      </c>
      <c r="E8026" s="24" t="str">
        <f t="shared" si="255"/>
        <v>12/01/2019 07:00:00 AM</v>
      </c>
      <c r="F8026" s="23" t="str">
        <f t="shared" si="256"/>
        <v>Dec</v>
      </c>
    </row>
    <row r="8027" spans="1:6" x14ac:dyDescent="0.4">
      <c r="A8027" s="19">
        <f>Électricité!N8040</f>
        <v>43800</v>
      </c>
      <c r="B8027" s="18">
        <f>Électricité!O8040</f>
        <v>0.33333333333333337</v>
      </c>
      <c r="C8027" s="17">
        <f>Électricité!P8040</f>
        <v>0</v>
      </c>
      <c r="D8027" s="17">
        <f>Électricité!S8040</f>
        <v>0</v>
      </c>
      <c r="E8027" s="24" t="str">
        <f t="shared" si="255"/>
        <v>12/01/2019 08:00:00 AM</v>
      </c>
      <c r="F8027" s="23" t="str">
        <f t="shared" si="256"/>
        <v>Dec</v>
      </c>
    </row>
    <row r="8028" spans="1:6" x14ac:dyDescent="0.4">
      <c r="A8028" s="19">
        <f>Électricité!N8041</f>
        <v>43800</v>
      </c>
      <c r="B8028" s="18">
        <f>Électricité!O8041</f>
        <v>0.375</v>
      </c>
      <c r="C8028" s="17">
        <f>Électricité!P8041</f>
        <v>0</v>
      </c>
      <c r="D8028" s="17">
        <f>Électricité!S8041</f>
        <v>0</v>
      </c>
      <c r="E8028" s="24" t="str">
        <f t="shared" si="255"/>
        <v>12/01/2019 09:00:00 AM</v>
      </c>
      <c r="F8028" s="23" t="str">
        <f t="shared" si="256"/>
        <v>Dec</v>
      </c>
    </row>
    <row r="8029" spans="1:6" x14ac:dyDescent="0.4">
      <c r="A8029" s="19">
        <f>Électricité!N8042</f>
        <v>43800</v>
      </c>
      <c r="B8029" s="18">
        <f>Électricité!O8042</f>
        <v>0.41666666666666669</v>
      </c>
      <c r="C8029" s="17">
        <f>Électricité!P8042</f>
        <v>0</v>
      </c>
      <c r="D8029" s="17">
        <f>Électricité!S8042</f>
        <v>0</v>
      </c>
      <c r="E8029" s="24" t="str">
        <f t="shared" si="255"/>
        <v>12/01/2019 10:00:00 AM</v>
      </c>
      <c r="F8029" s="23" t="str">
        <f t="shared" si="256"/>
        <v>Dec</v>
      </c>
    </row>
    <row r="8030" spans="1:6" x14ac:dyDescent="0.4">
      <c r="A8030" s="19">
        <f>Électricité!N8043</f>
        <v>43800</v>
      </c>
      <c r="B8030" s="18">
        <f>Électricité!O8043</f>
        <v>0.45833333333333337</v>
      </c>
      <c r="C8030" s="17">
        <f>Électricité!P8043</f>
        <v>0</v>
      </c>
      <c r="D8030" s="17">
        <f>Électricité!S8043</f>
        <v>0</v>
      </c>
      <c r="E8030" s="24" t="str">
        <f t="shared" si="255"/>
        <v>12/01/2019 11:00:00 AM</v>
      </c>
      <c r="F8030" s="23" t="str">
        <f t="shared" si="256"/>
        <v>Dec</v>
      </c>
    </row>
    <row r="8031" spans="1:6" x14ac:dyDescent="0.4">
      <c r="A8031" s="19">
        <f>Électricité!N8044</f>
        <v>43800</v>
      </c>
      <c r="B8031" s="18">
        <f>Électricité!O8044</f>
        <v>0.50000000000000011</v>
      </c>
      <c r="C8031" s="17">
        <f>Électricité!P8044</f>
        <v>0</v>
      </c>
      <c r="D8031" s="17">
        <f>Électricité!S8044</f>
        <v>0</v>
      </c>
      <c r="E8031" s="24" t="str">
        <f t="shared" si="255"/>
        <v>12/01/2019 12:00:00 PM</v>
      </c>
      <c r="F8031" s="23" t="str">
        <f t="shared" si="256"/>
        <v>Dec</v>
      </c>
    </row>
    <row r="8032" spans="1:6" x14ac:dyDescent="0.4">
      <c r="A8032" s="19">
        <f>Électricité!N8045</f>
        <v>43800</v>
      </c>
      <c r="B8032" s="18">
        <f>Électricité!O8045</f>
        <v>0.54166666666666674</v>
      </c>
      <c r="C8032" s="17">
        <f>Électricité!P8045</f>
        <v>0</v>
      </c>
      <c r="D8032" s="17">
        <f>Électricité!S8045</f>
        <v>0</v>
      </c>
      <c r="E8032" s="24" t="str">
        <f t="shared" si="255"/>
        <v>12/01/2019 01:00:00 PM</v>
      </c>
      <c r="F8032" s="23" t="str">
        <f t="shared" si="256"/>
        <v>Dec</v>
      </c>
    </row>
    <row r="8033" spans="1:6" x14ac:dyDescent="0.4">
      <c r="A8033" s="19">
        <f>Électricité!N8046</f>
        <v>43800</v>
      </c>
      <c r="B8033" s="18">
        <f>Électricité!O8046</f>
        <v>0.58333333333333337</v>
      </c>
      <c r="C8033" s="17">
        <f>Électricité!P8046</f>
        <v>0</v>
      </c>
      <c r="D8033" s="17">
        <f>Électricité!S8046</f>
        <v>0</v>
      </c>
      <c r="E8033" s="24" t="str">
        <f t="shared" si="255"/>
        <v>12/01/2019 02:00:00 PM</v>
      </c>
      <c r="F8033" s="23" t="str">
        <f t="shared" si="256"/>
        <v>Dec</v>
      </c>
    </row>
    <row r="8034" spans="1:6" x14ac:dyDescent="0.4">
      <c r="A8034" s="19">
        <f>Électricité!N8047</f>
        <v>43800</v>
      </c>
      <c r="B8034" s="18">
        <f>Électricité!O8047</f>
        <v>0.62500000000000011</v>
      </c>
      <c r="C8034" s="17">
        <f>Électricité!P8047</f>
        <v>0</v>
      </c>
      <c r="D8034" s="17">
        <f>Électricité!S8047</f>
        <v>0</v>
      </c>
      <c r="E8034" s="24" t="str">
        <f t="shared" si="255"/>
        <v>12/01/2019 03:00:00 PM</v>
      </c>
      <c r="F8034" s="23" t="str">
        <f t="shared" si="256"/>
        <v>Dec</v>
      </c>
    </row>
    <row r="8035" spans="1:6" x14ac:dyDescent="0.4">
      <c r="A8035" s="19">
        <f>Électricité!N8048</f>
        <v>43800</v>
      </c>
      <c r="B8035" s="18">
        <f>Électricité!O8048</f>
        <v>0.66666666666666674</v>
      </c>
      <c r="C8035" s="17">
        <f>Électricité!P8048</f>
        <v>0</v>
      </c>
      <c r="D8035" s="17">
        <f>Électricité!S8048</f>
        <v>0</v>
      </c>
      <c r="E8035" s="24" t="str">
        <f t="shared" si="255"/>
        <v>12/01/2019 04:00:00 PM</v>
      </c>
      <c r="F8035" s="23" t="str">
        <f t="shared" si="256"/>
        <v>Dec</v>
      </c>
    </row>
    <row r="8036" spans="1:6" x14ac:dyDescent="0.4">
      <c r="A8036" s="19">
        <f>Électricité!N8049</f>
        <v>43800</v>
      </c>
      <c r="B8036" s="18">
        <f>Électricité!O8049</f>
        <v>0.70833333333333337</v>
      </c>
      <c r="C8036" s="17">
        <f>Électricité!P8049</f>
        <v>0</v>
      </c>
      <c r="D8036" s="17">
        <f>Électricité!S8049</f>
        <v>0</v>
      </c>
      <c r="E8036" s="24" t="str">
        <f t="shared" si="255"/>
        <v>12/01/2019 05:00:00 PM</v>
      </c>
      <c r="F8036" s="23" t="str">
        <f t="shared" si="256"/>
        <v>Dec</v>
      </c>
    </row>
    <row r="8037" spans="1:6" x14ac:dyDescent="0.4">
      <c r="A8037" s="19">
        <f>Électricité!N8050</f>
        <v>43800</v>
      </c>
      <c r="B8037" s="18">
        <f>Électricité!O8050</f>
        <v>0.75000000000000011</v>
      </c>
      <c r="C8037" s="17">
        <f>Électricité!P8050</f>
        <v>0</v>
      </c>
      <c r="D8037" s="17">
        <f>Électricité!S8050</f>
        <v>0</v>
      </c>
      <c r="E8037" s="24" t="str">
        <f t="shared" si="255"/>
        <v>12/01/2019 06:00:00 PM</v>
      </c>
      <c r="F8037" s="23" t="str">
        <f t="shared" si="256"/>
        <v>Dec</v>
      </c>
    </row>
    <row r="8038" spans="1:6" x14ac:dyDescent="0.4">
      <c r="A8038" s="19">
        <f>Électricité!N8051</f>
        <v>43800</v>
      </c>
      <c r="B8038" s="18">
        <f>Électricité!O8051</f>
        <v>0.79166666666666674</v>
      </c>
      <c r="C8038" s="17">
        <f>Électricité!P8051</f>
        <v>0</v>
      </c>
      <c r="D8038" s="17">
        <f>Électricité!S8051</f>
        <v>0</v>
      </c>
      <c r="E8038" s="24" t="str">
        <f t="shared" si="255"/>
        <v>12/01/2019 07:00:00 PM</v>
      </c>
      <c r="F8038" s="23" t="str">
        <f t="shared" si="256"/>
        <v>Dec</v>
      </c>
    </row>
    <row r="8039" spans="1:6" x14ac:dyDescent="0.4">
      <c r="A8039" s="19">
        <f>Électricité!N8052</f>
        <v>43800</v>
      </c>
      <c r="B8039" s="18">
        <f>Électricité!O8052</f>
        <v>0.83333333333333337</v>
      </c>
      <c r="C8039" s="17">
        <f>Électricité!P8052</f>
        <v>0</v>
      </c>
      <c r="D8039" s="17">
        <f>Électricité!S8052</f>
        <v>0</v>
      </c>
      <c r="E8039" s="24" t="str">
        <f t="shared" si="255"/>
        <v>12/01/2019 08:00:00 PM</v>
      </c>
      <c r="F8039" s="23" t="str">
        <f t="shared" si="256"/>
        <v>Dec</v>
      </c>
    </row>
    <row r="8040" spans="1:6" x14ac:dyDescent="0.4">
      <c r="A8040" s="19">
        <f>Électricité!N8053</f>
        <v>43800</v>
      </c>
      <c r="B8040" s="18">
        <f>Électricité!O8053</f>
        <v>0.87500000000000011</v>
      </c>
      <c r="C8040" s="17">
        <f>Électricité!P8053</f>
        <v>0</v>
      </c>
      <c r="D8040" s="17">
        <f>Électricité!S8053</f>
        <v>0</v>
      </c>
      <c r="E8040" s="24" t="str">
        <f t="shared" si="255"/>
        <v>12/01/2019 09:00:00 PM</v>
      </c>
      <c r="F8040" s="23" t="str">
        <f t="shared" si="256"/>
        <v>Dec</v>
      </c>
    </row>
    <row r="8041" spans="1:6" x14ac:dyDescent="0.4">
      <c r="A8041" s="19">
        <f>Électricité!N8054</f>
        <v>43800</v>
      </c>
      <c r="B8041" s="18">
        <f>Électricité!O8054</f>
        <v>0.91666666666666674</v>
      </c>
      <c r="C8041" s="17">
        <f>Électricité!P8054</f>
        <v>0</v>
      </c>
      <c r="D8041" s="17">
        <f>Électricité!S8054</f>
        <v>0</v>
      </c>
      <c r="E8041" s="24" t="str">
        <f t="shared" si="255"/>
        <v>12/01/2019 10:00:00 PM</v>
      </c>
      <c r="F8041" s="23" t="str">
        <f t="shared" si="256"/>
        <v>Dec</v>
      </c>
    </row>
    <row r="8042" spans="1:6" x14ac:dyDescent="0.4">
      <c r="A8042" s="19">
        <f>Électricité!N8055</f>
        <v>43800</v>
      </c>
      <c r="B8042" s="18">
        <f>Électricité!O8055</f>
        <v>0.95833333333333337</v>
      </c>
      <c r="C8042" s="17">
        <f>Électricité!P8055</f>
        <v>0</v>
      </c>
      <c r="D8042" s="17">
        <f>Électricité!S8055</f>
        <v>0</v>
      </c>
      <c r="E8042" s="24" t="str">
        <f t="shared" si="255"/>
        <v>12/01/2019 11:00:00 PM</v>
      </c>
      <c r="F8042" s="23" t="str">
        <f t="shared" si="256"/>
        <v>Dec</v>
      </c>
    </row>
    <row r="8043" spans="1:6" x14ac:dyDescent="0.4">
      <c r="A8043" s="19">
        <f>Électricité!N8056</f>
        <v>43801</v>
      </c>
      <c r="B8043" s="18">
        <f>Électricité!O8056</f>
        <v>3.1225022567582528E-17</v>
      </c>
      <c r="C8043" s="17">
        <f>Électricité!P8056</f>
        <v>0</v>
      </c>
      <c r="D8043" s="17">
        <f>Électricité!S8056</f>
        <v>0</v>
      </c>
      <c r="E8043" s="24" t="str">
        <f t="shared" si="255"/>
        <v>12/02/2019 12:00:00 AM</v>
      </c>
      <c r="F8043" s="23" t="str">
        <f t="shared" si="256"/>
        <v>Dec</v>
      </c>
    </row>
    <row r="8044" spans="1:6" x14ac:dyDescent="0.4">
      <c r="A8044" s="19">
        <f>Électricité!N8057</f>
        <v>43801</v>
      </c>
      <c r="B8044" s="18">
        <f>Électricité!O8057</f>
        <v>4.1666666666666699E-2</v>
      </c>
      <c r="C8044" s="17">
        <f>Électricité!P8057</f>
        <v>0</v>
      </c>
      <c r="D8044" s="17">
        <f>Électricité!S8057</f>
        <v>0</v>
      </c>
      <c r="E8044" s="24" t="str">
        <f t="shared" ref="E8044:E8107" si="257">CONCATENATE(TEXT(A8044,"mm/dd/yyyy")," ",TEXT(B8044,"hh:mm:ss AM/PM"))</f>
        <v>12/02/2019 01:00:00 AM</v>
      </c>
      <c r="F8044" s="23" t="str">
        <f t="shared" si="256"/>
        <v>Dec</v>
      </c>
    </row>
    <row r="8045" spans="1:6" x14ac:dyDescent="0.4">
      <c r="A8045" s="19">
        <f>Électricité!N8058</f>
        <v>43801</v>
      </c>
      <c r="B8045" s="18">
        <f>Électricité!O8058</f>
        <v>8.333333333333337E-2</v>
      </c>
      <c r="C8045" s="17">
        <f>Électricité!P8058</f>
        <v>0</v>
      </c>
      <c r="D8045" s="17">
        <f>Électricité!S8058</f>
        <v>0</v>
      </c>
      <c r="E8045" s="24" t="str">
        <f t="shared" si="257"/>
        <v>12/02/2019 02:00:00 AM</v>
      </c>
      <c r="F8045" s="23" t="str">
        <f t="shared" si="256"/>
        <v>Dec</v>
      </c>
    </row>
    <row r="8046" spans="1:6" x14ac:dyDescent="0.4">
      <c r="A8046" s="19">
        <f>Électricité!N8059</f>
        <v>43801</v>
      </c>
      <c r="B8046" s="18">
        <f>Électricité!O8059</f>
        <v>0.12500000000000006</v>
      </c>
      <c r="C8046" s="17">
        <f>Électricité!P8059</f>
        <v>0</v>
      </c>
      <c r="D8046" s="17">
        <f>Électricité!S8059</f>
        <v>0</v>
      </c>
      <c r="E8046" s="24" t="str">
        <f t="shared" si="257"/>
        <v>12/02/2019 03:00:00 AM</v>
      </c>
      <c r="F8046" s="23" t="str">
        <f t="shared" si="256"/>
        <v>Dec</v>
      </c>
    </row>
    <row r="8047" spans="1:6" x14ac:dyDescent="0.4">
      <c r="A8047" s="19">
        <f>Électricité!N8060</f>
        <v>43801</v>
      </c>
      <c r="B8047" s="18">
        <f>Électricité!O8060</f>
        <v>0.16666666666666669</v>
      </c>
      <c r="C8047" s="17">
        <f>Électricité!P8060</f>
        <v>0</v>
      </c>
      <c r="D8047" s="17">
        <f>Électricité!S8060</f>
        <v>0</v>
      </c>
      <c r="E8047" s="24" t="str">
        <f t="shared" si="257"/>
        <v>12/02/2019 04:00:00 AM</v>
      </c>
      <c r="F8047" s="23" t="str">
        <f t="shared" si="256"/>
        <v>Dec</v>
      </c>
    </row>
    <row r="8048" spans="1:6" x14ac:dyDescent="0.4">
      <c r="A8048" s="19">
        <f>Électricité!N8061</f>
        <v>43801</v>
      </c>
      <c r="B8048" s="18">
        <f>Électricité!O8061</f>
        <v>0.20833333333333337</v>
      </c>
      <c r="C8048" s="17">
        <f>Électricité!P8061</f>
        <v>0</v>
      </c>
      <c r="D8048" s="17">
        <f>Électricité!S8061</f>
        <v>0</v>
      </c>
      <c r="E8048" s="24" t="str">
        <f t="shared" si="257"/>
        <v>12/02/2019 05:00:00 AM</v>
      </c>
      <c r="F8048" s="23" t="str">
        <f t="shared" si="256"/>
        <v>Dec</v>
      </c>
    </row>
    <row r="8049" spans="1:6" x14ac:dyDescent="0.4">
      <c r="A8049" s="19">
        <f>Électricité!N8062</f>
        <v>43801</v>
      </c>
      <c r="B8049" s="18">
        <f>Électricité!O8062</f>
        <v>0.25</v>
      </c>
      <c r="C8049" s="17">
        <f>Électricité!P8062</f>
        <v>0</v>
      </c>
      <c r="D8049" s="17">
        <f>Électricité!S8062</f>
        <v>0</v>
      </c>
      <c r="E8049" s="24" t="str">
        <f t="shared" si="257"/>
        <v>12/02/2019 06:00:00 AM</v>
      </c>
      <c r="F8049" s="23" t="str">
        <f t="shared" si="256"/>
        <v>Dec</v>
      </c>
    </row>
    <row r="8050" spans="1:6" x14ac:dyDescent="0.4">
      <c r="A8050" s="19">
        <f>Électricité!N8063</f>
        <v>43801</v>
      </c>
      <c r="B8050" s="18">
        <f>Électricité!O8063</f>
        <v>0.29166666666666669</v>
      </c>
      <c r="C8050" s="17">
        <f>Électricité!P8063</f>
        <v>0</v>
      </c>
      <c r="D8050" s="17">
        <f>Électricité!S8063</f>
        <v>0</v>
      </c>
      <c r="E8050" s="24" t="str">
        <f t="shared" si="257"/>
        <v>12/02/2019 07:00:00 AM</v>
      </c>
      <c r="F8050" s="23" t="str">
        <f t="shared" si="256"/>
        <v>Dec</v>
      </c>
    </row>
    <row r="8051" spans="1:6" x14ac:dyDescent="0.4">
      <c r="A8051" s="19">
        <f>Électricité!N8064</f>
        <v>43801</v>
      </c>
      <c r="B8051" s="18">
        <f>Électricité!O8064</f>
        <v>0.33333333333333337</v>
      </c>
      <c r="C8051" s="17">
        <f>Électricité!P8064</f>
        <v>0</v>
      </c>
      <c r="D8051" s="17">
        <f>Électricité!S8064</f>
        <v>0</v>
      </c>
      <c r="E8051" s="24" t="str">
        <f t="shared" si="257"/>
        <v>12/02/2019 08:00:00 AM</v>
      </c>
      <c r="F8051" s="23" t="str">
        <f t="shared" si="256"/>
        <v>Dec</v>
      </c>
    </row>
    <row r="8052" spans="1:6" x14ac:dyDescent="0.4">
      <c r="A8052" s="19">
        <f>Électricité!N8065</f>
        <v>43801</v>
      </c>
      <c r="B8052" s="18">
        <f>Électricité!O8065</f>
        <v>0.375</v>
      </c>
      <c r="C8052" s="17">
        <f>Électricité!P8065</f>
        <v>0</v>
      </c>
      <c r="D8052" s="17">
        <f>Électricité!S8065</f>
        <v>0</v>
      </c>
      <c r="E8052" s="24" t="str">
        <f t="shared" si="257"/>
        <v>12/02/2019 09:00:00 AM</v>
      </c>
      <c r="F8052" s="23" t="str">
        <f t="shared" si="256"/>
        <v>Dec</v>
      </c>
    </row>
    <row r="8053" spans="1:6" x14ac:dyDescent="0.4">
      <c r="A8053" s="19">
        <f>Électricité!N8066</f>
        <v>43801</v>
      </c>
      <c r="B8053" s="18">
        <f>Électricité!O8066</f>
        <v>0.41666666666666669</v>
      </c>
      <c r="C8053" s="17">
        <f>Électricité!P8066</f>
        <v>0</v>
      </c>
      <c r="D8053" s="17">
        <f>Électricité!S8066</f>
        <v>0</v>
      </c>
      <c r="E8053" s="24" t="str">
        <f t="shared" si="257"/>
        <v>12/02/2019 10:00:00 AM</v>
      </c>
      <c r="F8053" s="23" t="str">
        <f t="shared" si="256"/>
        <v>Dec</v>
      </c>
    </row>
    <row r="8054" spans="1:6" x14ac:dyDescent="0.4">
      <c r="A8054" s="19">
        <f>Électricité!N8067</f>
        <v>43801</v>
      </c>
      <c r="B8054" s="18">
        <f>Électricité!O8067</f>
        <v>0.45833333333333337</v>
      </c>
      <c r="C8054" s="17">
        <f>Électricité!P8067</f>
        <v>0</v>
      </c>
      <c r="D8054" s="17">
        <f>Électricité!S8067</f>
        <v>0</v>
      </c>
      <c r="E8054" s="24" t="str">
        <f t="shared" si="257"/>
        <v>12/02/2019 11:00:00 AM</v>
      </c>
      <c r="F8054" s="23" t="str">
        <f t="shared" si="256"/>
        <v>Dec</v>
      </c>
    </row>
    <row r="8055" spans="1:6" x14ac:dyDescent="0.4">
      <c r="A8055" s="19">
        <f>Électricité!N8068</f>
        <v>43801</v>
      </c>
      <c r="B8055" s="18">
        <f>Électricité!O8068</f>
        <v>0.50000000000000011</v>
      </c>
      <c r="C8055" s="17">
        <f>Électricité!P8068</f>
        <v>0</v>
      </c>
      <c r="D8055" s="17">
        <f>Électricité!S8068</f>
        <v>0</v>
      </c>
      <c r="E8055" s="24" t="str">
        <f t="shared" si="257"/>
        <v>12/02/2019 12:00:00 PM</v>
      </c>
      <c r="F8055" s="23" t="str">
        <f t="shared" si="256"/>
        <v>Dec</v>
      </c>
    </row>
    <row r="8056" spans="1:6" x14ac:dyDescent="0.4">
      <c r="A8056" s="19">
        <f>Électricité!N8069</f>
        <v>43801</v>
      </c>
      <c r="B8056" s="18">
        <f>Électricité!O8069</f>
        <v>0.54166666666666674</v>
      </c>
      <c r="C8056" s="17">
        <f>Électricité!P8069</f>
        <v>0</v>
      </c>
      <c r="D8056" s="17">
        <f>Électricité!S8069</f>
        <v>0</v>
      </c>
      <c r="E8056" s="24" t="str">
        <f t="shared" si="257"/>
        <v>12/02/2019 01:00:00 PM</v>
      </c>
      <c r="F8056" s="23" t="str">
        <f t="shared" si="256"/>
        <v>Dec</v>
      </c>
    </row>
    <row r="8057" spans="1:6" x14ac:dyDescent="0.4">
      <c r="A8057" s="19">
        <f>Électricité!N8070</f>
        <v>43801</v>
      </c>
      <c r="B8057" s="18">
        <f>Électricité!O8070</f>
        <v>0.58333333333333337</v>
      </c>
      <c r="C8057" s="17">
        <f>Électricité!P8070</f>
        <v>0</v>
      </c>
      <c r="D8057" s="17">
        <f>Électricité!S8070</f>
        <v>0</v>
      </c>
      <c r="E8057" s="24" t="str">
        <f t="shared" si="257"/>
        <v>12/02/2019 02:00:00 PM</v>
      </c>
      <c r="F8057" s="23" t="str">
        <f t="shared" si="256"/>
        <v>Dec</v>
      </c>
    </row>
    <row r="8058" spans="1:6" x14ac:dyDescent="0.4">
      <c r="A8058" s="19">
        <f>Électricité!N8071</f>
        <v>43801</v>
      </c>
      <c r="B8058" s="18">
        <f>Électricité!O8071</f>
        <v>0.62500000000000011</v>
      </c>
      <c r="C8058" s="17">
        <f>Électricité!P8071</f>
        <v>0</v>
      </c>
      <c r="D8058" s="17">
        <f>Électricité!S8071</f>
        <v>0</v>
      </c>
      <c r="E8058" s="24" t="str">
        <f t="shared" si="257"/>
        <v>12/02/2019 03:00:00 PM</v>
      </c>
      <c r="F8058" s="23" t="str">
        <f t="shared" si="256"/>
        <v>Dec</v>
      </c>
    </row>
    <row r="8059" spans="1:6" x14ac:dyDescent="0.4">
      <c r="A8059" s="19">
        <f>Électricité!N8072</f>
        <v>43801</v>
      </c>
      <c r="B8059" s="18">
        <f>Électricité!O8072</f>
        <v>0.66666666666666674</v>
      </c>
      <c r="C8059" s="17">
        <f>Électricité!P8072</f>
        <v>0</v>
      </c>
      <c r="D8059" s="17">
        <f>Électricité!S8072</f>
        <v>0</v>
      </c>
      <c r="E8059" s="24" t="str">
        <f t="shared" si="257"/>
        <v>12/02/2019 04:00:00 PM</v>
      </c>
      <c r="F8059" s="23" t="str">
        <f t="shared" si="256"/>
        <v>Dec</v>
      </c>
    </row>
    <row r="8060" spans="1:6" x14ac:dyDescent="0.4">
      <c r="A8060" s="19">
        <f>Électricité!N8073</f>
        <v>43801</v>
      </c>
      <c r="B8060" s="18">
        <f>Électricité!O8073</f>
        <v>0.70833333333333337</v>
      </c>
      <c r="C8060" s="17">
        <f>Électricité!P8073</f>
        <v>0</v>
      </c>
      <c r="D8060" s="17">
        <f>Électricité!S8073</f>
        <v>0</v>
      </c>
      <c r="E8060" s="24" t="str">
        <f t="shared" si="257"/>
        <v>12/02/2019 05:00:00 PM</v>
      </c>
      <c r="F8060" s="23" t="str">
        <f t="shared" si="256"/>
        <v>Dec</v>
      </c>
    </row>
    <row r="8061" spans="1:6" x14ac:dyDescent="0.4">
      <c r="A8061" s="19">
        <f>Électricité!N8074</f>
        <v>43801</v>
      </c>
      <c r="B8061" s="18">
        <f>Électricité!O8074</f>
        <v>0.75000000000000011</v>
      </c>
      <c r="C8061" s="17">
        <f>Électricité!P8074</f>
        <v>0</v>
      </c>
      <c r="D8061" s="17">
        <f>Électricité!S8074</f>
        <v>0</v>
      </c>
      <c r="E8061" s="24" t="str">
        <f t="shared" si="257"/>
        <v>12/02/2019 06:00:00 PM</v>
      </c>
      <c r="F8061" s="23" t="str">
        <f t="shared" si="256"/>
        <v>Dec</v>
      </c>
    </row>
    <row r="8062" spans="1:6" x14ac:dyDescent="0.4">
      <c r="A8062" s="19">
        <f>Électricité!N8075</f>
        <v>43801</v>
      </c>
      <c r="B8062" s="18">
        <f>Électricité!O8075</f>
        <v>0.79166666666666674</v>
      </c>
      <c r="C8062" s="17">
        <f>Électricité!P8075</f>
        <v>0</v>
      </c>
      <c r="D8062" s="17">
        <f>Électricité!S8075</f>
        <v>0</v>
      </c>
      <c r="E8062" s="24" t="str">
        <f t="shared" si="257"/>
        <v>12/02/2019 07:00:00 PM</v>
      </c>
      <c r="F8062" s="23" t="str">
        <f t="shared" si="256"/>
        <v>Dec</v>
      </c>
    </row>
    <row r="8063" spans="1:6" x14ac:dyDescent="0.4">
      <c r="A8063" s="19">
        <f>Électricité!N8076</f>
        <v>43801</v>
      </c>
      <c r="B8063" s="18">
        <f>Électricité!O8076</f>
        <v>0.83333333333333337</v>
      </c>
      <c r="C8063" s="17">
        <f>Électricité!P8076</f>
        <v>0</v>
      </c>
      <c r="D8063" s="17">
        <f>Électricité!S8076</f>
        <v>0</v>
      </c>
      <c r="E8063" s="24" t="str">
        <f t="shared" si="257"/>
        <v>12/02/2019 08:00:00 PM</v>
      </c>
      <c r="F8063" s="23" t="str">
        <f t="shared" si="256"/>
        <v>Dec</v>
      </c>
    </row>
    <row r="8064" spans="1:6" x14ac:dyDescent="0.4">
      <c r="A8064" s="19">
        <f>Électricité!N8077</f>
        <v>43801</v>
      </c>
      <c r="B8064" s="18">
        <f>Électricité!O8077</f>
        <v>0.87500000000000011</v>
      </c>
      <c r="C8064" s="17">
        <f>Électricité!P8077</f>
        <v>0</v>
      </c>
      <c r="D8064" s="17">
        <f>Électricité!S8077</f>
        <v>0</v>
      </c>
      <c r="E8064" s="24" t="str">
        <f t="shared" si="257"/>
        <v>12/02/2019 09:00:00 PM</v>
      </c>
      <c r="F8064" s="23" t="str">
        <f t="shared" si="256"/>
        <v>Dec</v>
      </c>
    </row>
    <row r="8065" spans="1:6" x14ac:dyDescent="0.4">
      <c r="A8065" s="19">
        <f>Électricité!N8078</f>
        <v>43801</v>
      </c>
      <c r="B8065" s="18">
        <f>Électricité!O8078</f>
        <v>0.91666666666666674</v>
      </c>
      <c r="C8065" s="17">
        <f>Électricité!P8078</f>
        <v>0</v>
      </c>
      <c r="D8065" s="17">
        <f>Électricité!S8078</f>
        <v>0</v>
      </c>
      <c r="E8065" s="24" t="str">
        <f t="shared" si="257"/>
        <v>12/02/2019 10:00:00 PM</v>
      </c>
      <c r="F8065" s="23" t="str">
        <f t="shared" si="256"/>
        <v>Dec</v>
      </c>
    </row>
    <row r="8066" spans="1:6" x14ac:dyDescent="0.4">
      <c r="A8066" s="19">
        <f>Électricité!N8079</f>
        <v>43801</v>
      </c>
      <c r="B8066" s="18">
        <f>Électricité!O8079</f>
        <v>0.95833333333333337</v>
      </c>
      <c r="C8066" s="17">
        <f>Électricité!P8079</f>
        <v>0</v>
      </c>
      <c r="D8066" s="17">
        <f>Électricité!S8079</f>
        <v>0</v>
      </c>
      <c r="E8066" s="24" t="str">
        <f t="shared" si="257"/>
        <v>12/02/2019 11:00:00 PM</v>
      </c>
      <c r="F8066" s="23" t="str">
        <f t="shared" si="256"/>
        <v>Dec</v>
      </c>
    </row>
    <row r="8067" spans="1:6" x14ac:dyDescent="0.4">
      <c r="A8067" s="19">
        <f>Électricité!N8080</f>
        <v>43802</v>
      </c>
      <c r="B8067" s="18">
        <f>Électricité!O8080</f>
        <v>3.1225022567582528E-17</v>
      </c>
      <c r="C8067" s="17">
        <f>Électricité!P8080</f>
        <v>0</v>
      </c>
      <c r="D8067" s="17">
        <f>Électricité!S8080</f>
        <v>0</v>
      </c>
      <c r="E8067" s="24" t="str">
        <f t="shared" si="257"/>
        <v>12/03/2019 12:00:00 AM</v>
      </c>
      <c r="F8067" s="23" t="str">
        <f t="shared" ref="F8067:F8130" si="258">TEXT(A8067,"mmm")</f>
        <v>Dec</v>
      </c>
    </row>
    <row r="8068" spans="1:6" x14ac:dyDescent="0.4">
      <c r="A8068" s="19">
        <f>Électricité!N8081</f>
        <v>43802</v>
      </c>
      <c r="B8068" s="18">
        <f>Électricité!O8081</f>
        <v>4.1666666666666699E-2</v>
      </c>
      <c r="C8068" s="17">
        <f>Électricité!P8081</f>
        <v>0</v>
      </c>
      <c r="D8068" s="17">
        <f>Électricité!S8081</f>
        <v>0</v>
      </c>
      <c r="E8068" s="24" t="str">
        <f t="shared" si="257"/>
        <v>12/03/2019 01:00:00 AM</v>
      </c>
      <c r="F8068" s="23" t="str">
        <f t="shared" si="258"/>
        <v>Dec</v>
      </c>
    </row>
    <row r="8069" spans="1:6" x14ac:dyDescent="0.4">
      <c r="A8069" s="19">
        <f>Électricité!N8082</f>
        <v>43802</v>
      </c>
      <c r="B8069" s="18">
        <f>Électricité!O8082</f>
        <v>8.333333333333337E-2</v>
      </c>
      <c r="C8069" s="17">
        <f>Électricité!P8082</f>
        <v>0</v>
      </c>
      <c r="D8069" s="17">
        <f>Électricité!S8082</f>
        <v>0</v>
      </c>
      <c r="E8069" s="24" t="str">
        <f t="shared" si="257"/>
        <v>12/03/2019 02:00:00 AM</v>
      </c>
      <c r="F8069" s="23" t="str">
        <f t="shared" si="258"/>
        <v>Dec</v>
      </c>
    </row>
    <row r="8070" spans="1:6" x14ac:dyDescent="0.4">
      <c r="A8070" s="19">
        <f>Électricité!N8083</f>
        <v>43802</v>
      </c>
      <c r="B8070" s="18">
        <f>Électricité!O8083</f>
        <v>0.12500000000000006</v>
      </c>
      <c r="C8070" s="17">
        <f>Électricité!P8083</f>
        <v>0</v>
      </c>
      <c r="D8070" s="17">
        <f>Électricité!S8083</f>
        <v>0</v>
      </c>
      <c r="E8070" s="24" t="str">
        <f t="shared" si="257"/>
        <v>12/03/2019 03:00:00 AM</v>
      </c>
      <c r="F8070" s="23" t="str">
        <f t="shared" si="258"/>
        <v>Dec</v>
      </c>
    </row>
    <row r="8071" spans="1:6" x14ac:dyDescent="0.4">
      <c r="A8071" s="19">
        <f>Électricité!N8084</f>
        <v>43802</v>
      </c>
      <c r="B8071" s="18">
        <f>Électricité!O8084</f>
        <v>0.16666666666666669</v>
      </c>
      <c r="C8071" s="17">
        <f>Électricité!P8084</f>
        <v>0</v>
      </c>
      <c r="D8071" s="17">
        <f>Électricité!S8084</f>
        <v>0</v>
      </c>
      <c r="E8071" s="24" t="str">
        <f t="shared" si="257"/>
        <v>12/03/2019 04:00:00 AM</v>
      </c>
      <c r="F8071" s="23" t="str">
        <f t="shared" si="258"/>
        <v>Dec</v>
      </c>
    </row>
    <row r="8072" spans="1:6" x14ac:dyDescent="0.4">
      <c r="A8072" s="19">
        <f>Électricité!N8085</f>
        <v>43802</v>
      </c>
      <c r="B8072" s="18">
        <f>Électricité!O8085</f>
        <v>0.20833333333333337</v>
      </c>
      <c r="C8072" s="17">
        <f>Électricité!P8085</f>
        <v>0</v>
      </c>
      <c r="D8072" s="17">
        <f>Électricité!S8085</f>
        <v>0</v>
      </c>
      <c r="E8072" s="24" t="str">
        <f t="shared" si="257"/>
        <v>12/03/2019 05:00:00 AM</v>
      </c>
      <c r="F8072" s="23" t="str">
        <f t="shared" si="258"/>
        <v>Dec</v>
      </c>
    </row>
    <row r="8073" spans="1:6" x14ac:dyDescent="0.4">
      <c r="A8073" s="19">
        <f>Électricité!N8086</f>
        <v>43802</v>
      </c>
      <c r="B8073" s="18">
        <f>Électricité!O8086</f>
        <v>0.25</v>
      </c>
      <c r="C8073" s="17">
        <f>Électricité!P8086</f>
        <v>0</v>
      </c>
      <c r="D8073" s="17">
        <f>Électricité!S8086</f>
        <v>0</v>
      </c>
      <c r="E8073" s="24" t="str">
        <f t="shared" si="257"/>
        <v>12/03/2019 06:00:00 AM</v>
      </c>
      <c r="F8073" s="23" t="str">
        <f t="shared" si="258"/>
        <v>Dec</v>
      </c>
    </row>
    <row r="8074" spans="1:6" x14ac:dyDescent="0.4">
      <c r="A8074" s="19">
        <f>Électricité!N8087</f>
        <v>43802</v>
      </c>
      <c r="B8074" s="18">
        <f>Électricité!O8087</f>
        <v>0.29166666666666669</v>
      </c>
      <c r="C8074" s="17">
        <f>Électricité!P8087</f>
        <v>0</v>
      </c>
      <c r="D8074" s="17">
        <f>Électricité!S8087</f>
        <v>0</v>
      </c>
      <c r="E8074" s="24" t="str">
        <f t="shared" si="257"/>
        <v>12/03/2019 07:00:00 AM</v>
      </c>
      <c r="F8074" s="23" t="str">
        <f t="shared" si="258"/>
        <v>Dec</v>
      </c>
    </row>
    <row r="8075" spans="1:6" x14ac:dyDescent="0.4">
      <c r="A8075" s="19">
        <f>Électricité!N8088</f>
        <v>43802</v>
      </c>
      <c r="B8075" s="18">
        <f>Électricité!O8088</f>
        <v>0.33333333333333337</v>
      </c>
      <c r="C8075" s="17">
        <f>Électricité!P8088</f>
        <v>0</v>
      </c>
      <c r="D8075" s="17">
        <f>Électricité!S8088</f>
        <v>0</v>
      </c>
      <c r="E8075" s="24" t="str">
        <f t="shared" si="257"/>
        <v>12/03/2019 08:00:00 AM</v>
      </c>
      <c r="F8075" s="23" t="str">
        <f t="shared" si="258"/>
        <v>Dec</v>
      </c>
    </row>
    <row r="8076" spans="1:6" x14ac:dyDescent="0.4">
      <c r="A8076" s="19">
        <f>Électricité!N8089</f>
        <v>43802</v>
      </c>
      <c r="B8076" s="18">
        <f>Électricité!O8089</f>
        <v>0.375</v>
      </c>
      <c r="C8076" s="17">
        <f>Électricité!P8089</f>
        <v>0</v>
      </c>
      <c r="D8076" s="17">
        <f>Électricité!S8089</f>
        <v>0</v>
      </c>
      <c r="E8076" s="24" t="str">
        <f t="shared" si="257"/>
        <v>12/03/2019 09:00:00 AM</v>
      </c>
      <c r="F8076" s="23" t="str">
        <f t="shared" si="258"/>
        <v>Dec</v>
      </c>
    </row>
    <row r="8077" spans="1:6" x14ac:dyDescent="0.4">
      <c r="A8077" s="19">
        <f>Électricité!N8090</f>
        <v>43802</v>
      </c>
      <c r="B8077" s="18">
        <f>Électricité!O8090</f>
        <v>0.41666666666666669</v>
      </c>
      <c r="C8077" s="17">
        <f>Électricité!P8090</f>
        <v>0</v>
      </c>
      <c r="D8077" s="17">
        <f>Électricité!S8090</f>
        <v>0</v>
      </c>
      <c r="E8077" s="24" t="str">
        <f t="shared" si="257"/>
        <v>12/03/2019 10:00:00 AM</v>
      </c>
      <c r="F8077" s="23" t="str">
        <f t="shared" si="258"/>
        <v>Dec</v>
      </c>
    </row>
    <row r="8078" spans="1:6" x14ac:dyDescent="0.4">
      <c r="A8078" s="19">
        <f>Électricité!N8091</f>
        <v>43802</v>
      </c>
      <c r="B8078" s="18">
        <f>Électricité!O8091</f>
        <v>0.45833333333333337</v>
      </c>
      <c r="C8078" s="17">
        <f>Électricité!P8091</f>
        <v>0</v>
      </c>
      <c r="D8078" s="17">
        <f>Électricité!S8091</f>
        <v>0</v>
      </c>
      <c r="E8078" s="24" t="str">
        <f t="shared" si="257"/>
        <v>12/03/2019 11:00:00 AM</v>
      </c>
      <c r="F8078" s="23" t="str">
        <f t="shared" si="258"/>
        <v>Dec</v>
      </c>
    </row>
    <row r="8079" spans="1:6" x14ac:dyDescent="0.4">
      <c r="A8079" s="19">
        <f>Électricité!N8092</f>
        <v>43802</v>
      </c>
      <c r="B8079" s="18">
        <f>Électricité!O8092</f>
        <v>0.50000000000000011</v>
      </c>
      <c r="C8079" s="17">
        <f>Électricité!P8092</f>
        <v>0</v>
      </c>
      <c r="D8079" s="17">
        <f>Électricité!S8092</f>
        <v>0</v>
      </c>
      <c r="E8079" s="24" t="str">
        <f t="shared" si="257"/>
        <v>12/03/2019 12:00:00 PM</v>
      </c>
      <c r="F8079" s="23" t="str">
        <f t="shared" si="258"/>
        <v>Dec</v>
      </c>
    </row>
    <row r="8080" spans="1:6" x14ac:dyDescent="0.4">
      <c r="A8080" s="19">
        <f>Électricité!N8093</f>
        <v>43802</v>
      </c>
      <c r="B8080" s="18">
        <f>Électricité!O8093</f>
        <v>0.54166666666666674</v>
      </c>
      <c r="C8080" s="17">
        <f>Électricité!P8093</f>
        <v>0</v>
      </c>
      <c r="D8080" s="17">
        <f>Électricité!S8093</f>
        <v>0</v>
      </c>
      <c r="E8080" s="24" t="str">
        <f t="shared" si="257"/>
        <v>12/03/2019 01:00:00 PM</v>
      </c>
      <c r="F8080" s="23" t="str">
        <f t="shared" si="258"/>
        <v>Dec</v>
      </c>
    </row>
    <row r="8081" spans="1:6" x14ac:dyDescent="0.4">
      <c r="A8081" s="19">
        <f>Électricité!N8094</f>
        <v>43802</v>
      </c>
      <c r="B8081" s="18">
        <f>Électricité!O8094</f>
        <v>0.58333333333333337</v>
      </c>
      <c r="C8081" s="17">
        <f>Électricité!P8094</f>
        <v>0</v>
      </c>
      <c r="D8081" s="17">
        <f>Électricité!S8094</f>
        <v>0</v>
      </c>
      <c r="E8081" s="24" t="str">
        <f t="shared" si="257"/>
        <v>12/03/2019 02:00:00 PM</v>
      </c>
      <c r="F8081" s="23" t="str">
        <f t="shared" si="258"/>
        <v>Dec</v>
      </c>
    </row>
    <row r="8082" spans="1:6" x14ac:dyDescent="0.4">
      <c r="A8082" s="19">
        <f>Électricité!N8095</f>
        <v>43802</v>
      </c>
      <c r="B8082" s="18">
        <f>Électricité!O8095</f>
        <v>0.62500000000000011</v>
      </c>
      <c r="C8082" s="17">
        <f>Électricité!P8095</f>
        <v>0</v>
      </c>
      <c r="D8082" s="17">
        <f>Électricité!S8095</f>
        <v>0</v>
      </c>
      <c r="E8082" s="24" t="str">
        <f t="shared" si="257"/>
        <v>12/03/2019 03:00:00 PM</v>
      </c>
      <c r="F8082" s="23" t="str">
        <f t="shared" si="258"/>
        <v>Dec</v>
      </c>
    </row>
    <row r="8083" spans="1:6" x14ac:dyDescent="0.4">
      <c r="A8083" s="19">
        <f>Électricité!N8096</f>
        <v>43802</v>
      </c>
      <c r="B8083" s="18">
        <f>Électricité!O8096</f>
        <v>0.66666666666666674</v>
      </c>
      <c r="C8083" s="17">
        <f>Électricité!P8096</f>
        <v>0</v>
      </c>
      <c r="D8083" s="17">
        <f>Électricité!S8096</f>
        <v>0</v>
      </c>
      <c r="E8083" s="24" t="str">
        <f t="shared" si="257"/>
        <v>12/03/2019 04:00:00 PM</v>
      </c>
      <c r="F8083" s="23" t="str">
        <f t="shared" si="258"/>
        <v>Dec</v>
      </c>
    </row>
    <row r="8084" spans="1:6" x14ac:dyDescent="0.4">
      <c r="A8084" s="19">
        <f>Électricité!N8097</f>
        <v>43802</v>
      </c>
      <c r="B8084" s="18">
        <f>Électricité!O8097</f>
        <v>0.70833333333333337</v>
      </c>
      <c r="C8084" s="17">
        <f>Électricité!P8097</f>
        <v>0</v>
      </c>
      <c r="D8084" s="17">
        <f>Électricité!S8097</f>
        <v>0</v>
      </c>
      <c r="E8084" s="24" t="str">
        <f t="shared" si="257"/>
        <v>12/03/2019 05:00:00 PM</v>
      </c>
      <c r="F8084" s="23" t="str">
        <f t="shared" si="258"/>
        <v>Dec</v>
      </c>
    </row>
    <row r="8085" spans="1:6" x14ac:dyDescent="0.4">
      <c r="A8085" s="19">
        <f>Électricité!N8098</f>
        <v>43802</v>
      </c>
      <c r="B8085" s="18">
        <f>Électricité!O8098</f>
        <v>0.75000000000000011</v>
      </c>
      <c r="C8085" s="17">
        <f>Électricité!P8098</f>
        <v>0</v>
      </c>
      <c r="D8085" s="17">
        <f>Électricité!S8098</f>
        <v>0</v>
      </c>
      <c r="E8085" s="24" t="str">
        <f t="shared" si="257"/>
        <v>12/03/2019 06:00:00 PM</v>
      </c>
      <c r="F8085" s="23" t="str">
        <f t="shared" si="258"/>
        <v>Dec</v>
      </c>
    </row>
    <row r="8086" spans="1:6" x14ac:dyDescent="0.4">
      <c r="A8086" s="19">
        <f>Électricité!N8099</f>
        <v>43802</v>
      </c>
      <c r="B8086" s="18">
        <f>Électricité!O8099</f>
        <v>0.79166666666666674</v>
      </c>
      <c r="C8086" s="17">
        <f>Électricité!P8099</f>
        <v>0</v>
      </c>
      <c r="D8086" s="17">
        <f>Électricité!S8099</f>
        <v>0</v>
      </c>
      <c r="E8086" s="24" t="str">
        <f t="shared" si="257"/>
        <v>12/03/2019 07:00:00 PM</v>
      </c>
      <c r="F8086" s="23" t="str">
        <f t="shared" si="258"/>
        <v>Dec</v>
      </c>
    </row>
    <row r="8087" spans="1:6" x14ac:dyDescent="0.4">
      <c r="A8087" s="19">
        <f>Électricité!N8100</f>
        <v>43802</v>
      </c>
      <c r="B8087" s="18">
        <f>Électricité!O8100</f>
        <v>0.83333333333333337</v>
      </c>
      <c r="C8087" s="17">
        <f>Électricité!P8100</f>
        <v>0</v>
      </c>
      <c r="D8087" s="17">
        <f>Électricité!S8100</f>
        <v>0</v>
      </c>
      <c r="E8087" s="24" t="str">
        <f t="shared" si="257"/>
        <v>12/03/2019 08:00:00 PM</v>
      </c>
      <c r="F8087" s="23" t="str">
        <f t="shared" si="258"/>
        <v>Dec</v>
      </c>
    </row>
    <row r="8088" spans="1:6" x14ac:dyDescent="0.4">
      <c r="A8088" s="19">
        <f>Électricité!N8101</f>
        <v>43802</v>
      </c>
      <c r="B8088" s="18">
        <f>Électricité!O8101</f>
        <v>0.87500000000000011</v>
      </c>
      <c r="C8088" s="17">
        <f>Électricité!P8101</f>
        <v>0</v>
      </c>
      <c r="D8088" s="17">
        <f>Électricité!S8101</f>
        <v>0</v>
      </c>
      <c r="E8088" s="24" t="str">
        <f t="shared" si="257"/>
        <v>12/03/2019 09:00:00 PM</v>
      </c>
      <c r="F8088" s="23" t="str">
        <f t="shared" si="258"/>
        <v>Dec</v>
      </c>
    </row>
    <row r="8089" spans="1:6" x14ac:dyDescent="0.4">
      <c r="A8089" s="19">
        <f>Électricité!N8102</f>
        <v>43802</v>
      </c>
      <c r="B8089" s="18">
        <f>Électricité!O8102</f>
        <v>0.91666666666666674</v>
      </c>
      <c r="C8089" s="17">
        <f>Électricité!P8102</f>
        <v>0</v>
      </c>
      <c r="D8089" s="17">
        <f>Électricité!S8102</f>
        <v>0</v>
      </c>
      <c r="E8089" s="24" t="str">
        <f t="shared" si="257"/>
        <v>12/03/2019 10:00:00 PM</v>
      </c>
      <c r="F8089" s="23" t="str">
        <f t="shared" si="258"/>
        <v>Dec</v>
      </c>
    </row>
    <row r="8090" spans="1:6" x14ac:dyDescent="0.4">
      <c r="A8090" s="19">
        <f>Électricité!N8103</f>
        <v>43802</v>
      </c>
      <c r="B8090" s="18">
        <f>Électricité!O8103</f>
        <v>0.95833333333333337</v>
      </c>
      <c r="C8090" s="17">
        <f>Électricité!P8103</f>
        <v>0</v>
      </c>
      <c r="D8090" s="17">
        <f>Électricité!S8103</f>
        <v>0</v>
      </c>
      <c r="E8090" s="24" t="str">
        <f t="shared" si="257"/>
        <v>12/03/2019 11:00:00 PM</v>
      </c>
      <c r="F8090" s="23" t="str">
        <f t="shared" si="258"/>
        <v>Dec</v>
      </c>
    </row>
    <row r="8091" spans="1:6" x14ac:dyDescent="0.4">
      <c r="A8091" s="19">
        <f>Électricité!N8104</f>
        <v>43803</v>
      </c>
      <c r="B8091" s="18">
        <f>Électricité!O8104</f>
        <v>3.1225022567582528E-17</v>
      </c>
      <c r="C8091" s="17">
        <f>Électricité!P8104</f>
        <v>0</v>
      </c>
      <c r="D8091" s="17">
        <f>Électricité!S8104</f>
        <v>0</v>
      </c>
      <c r="E8091" s="24" t="str">
        <f t="shared" si="257"/>
        <v>12/04/2019 12:00:00 AM</v>
      </c>
      <c r="F8091" s="23" t="str">
        <f t="shared" si="258"/>
        <v>Dec</v>
      </c>
    </row>
    <row r="8092" spans="1:6" x14ac:dyDescent="0.4">
      <c r="A8092" s="19">
        <f>Électricité!N8105</f>
        <v>43803</v>
      </c>
      <c r="B8092" s="18">
        <f>Électricité!O8105</f>
        <v>4.1666666666666699E-2</v>
      </c>
      <c r="C8092" s="17">
        <f>Électricité!P8105</f>
        <v>0</v>
      </c>
      <c r="D8092" s="17">
        <f>Électricité!S8105</f>
        <v>0</v>
      </c>
      <c r="E8092" s="24" t="str">
        <f t="shared" si="257"/>
        <v>12/04/2019 01:00:00 AM</v>
      </c>
      <c r="F8092" s="23" t="str">
        <f t="shared" si="258"/>
        <v>Dec</v>
      </c>
    </row>
    <row r="8093" spans="1:6" x14ac:dyDescent="0.4">
      <c r="A8093" s="19">
        <f>Électricité!N8106</f>
        <v>43803</v>
      </c>
      <c r="B8093" s="18">
        <f>Électricité!O8106</f>
        <v>8.333333333333337E-2</v>
      </c>
      <c r="C8093" s="17">
        <f>Électricité!P8106</f>
        <v>0</v>
      </c>
      <c r="D8093" s="17">
        <f>Électricité!S8106</f>
        <v>0</v>
      </c>
      <c r="E8093" s="24" t="str">
        <f t="shared" si="257"/>
        <v>12/04/2019 02:00:00 AM</v>
      </c>
      <c r="F8093" s="23" t="str">
        <f t="shared" si="258"/>
        <v>Dec</v>
      </c>
    </row>
    <row r="8094" spans="1:6" x14ac:dyDescent="0.4">
      <c r="A8094" s="19">
        <f>Électricité!N8107</f>
        <v>43803</v>
      </c>
      <c r="B8094" s="18">
        <f>Électricité!O8107</f>
        <v>0.12500000000000006</v>
      </c>
      <c r="C8094" s="17">
        <f>Électricité!P8107</f>
        <v>0</v>
      </c>
      <c r="D8094" s="17">
        <f>Électricité!S8107</f>
        <v>0</v>
      </c>
      <c r="E8094" s="24" t="str">
        <f t="shared" si="257"/>
        <v>12/04/2019 03:00:00 AM</v>
      </c>
      <c r="F8094" s="23" t="str">
        <f t="shared" si="258"/>
        <v>Dec</v>
      </c>
    </row>
    <row r="8095" spans="1:6" x14ac:dyDescent="0.4">
      <c r="A8095" s="19">
        <f>Électricité!N8108</f>
        <v>43803</v>
      </c>
      <c r="B8095" s="18">
        <f>Électricité!O8108</f>
        <v>0.16666666666666669</v>
      </c>
      <c r="C8095" s="17">
        <f>Électricité!P8108</f>
        <v>0</v>
      </c>
      <c r="D8095" s="17">
        <f>Électricité!S8108</f>
        <v>0</v>
      </c>
      <c r="E8095" s="24" t="str">
        <f t="shared" si="257"/>
        <v>12/04/2019 04:00:00 AM</v>
      </c>
      <c r="F8095" s="23" t="str">
        <f t="shared" si="258"/>
        <v>Dec</v>
      </c>
    </row>
    <row r="8096" spans="1:6" x14ac:dyDescent="0.4">
      <c r="A8096" s="19">
        <f>Électricité!N8109</f>
        <v>43803</v>
      </c>
      <c r="B8096" s="18">
        <f>Électricité!O8109</f>
        <v>0.20833333333333337</v>
      </c>
      <c r="C8096" s="17">
        <f>Électricité!P8109</f>
        <v>0</v>
      </c>
      <c r="D8096" s="17">
        <f>Électricité!S8109</f>
        <v>0</v>
      </c>
      <c r="E8096" s="24" t="str">
        <f t="shared" si="257"/>
        <v>12/04/2019 05:00:00 AM</v>
      </c>
      <c r="F8096" s="23" t="str">
        <f t="shared" si="258"/>
        <v>Dec</v>
      </c>
    </row>
    <row r="8097" spans="1:6" x14ac:dyDescent="0.4">
      <c r="A8097" s="19">
        <f>Électricité!N8110</f>
        <v>43803</v>
      </c>
      <c r="B8097" s="18">
        <f>Électricité!O8110</f>
        <v>0.25</v>
      </c>
      <c r="C8097" s="17">
        <f>Électricité!P8110</f>
        <v>0</v>
      </c>
      <c r="D8097" s="17">
        <f>Électricité!S8110</f>
        <v>0</v>
      </c>
      <c r="E8097" s="24" t="str">
        <f t="shared" si="257"/>
        <v>12/04/2019 06:00:00 AM</v>
      </c>
      <c r="F8097" s="23" t="str">
        <f t="shared" si="258"/>
        <v>Dec</v>
      </c>
    </row>
    <row r="8098" spans="1:6" x14ac:dyDescent="0.4">
      <c r="A8098" s="19">
        <f>Électricité!N8111</f>
        <v>43803</v>
      </c>
      <c r="B8098" s="18">
        <f>Électricité!O8111</f>
        <v>0.29166666666666669</v>
      </c>
      <c r="C8098" s="17">
        <f>Électricité!P8111</f>
        <v>0</v>
      </c>
      <c r="D8098" s="17">
        <f>Électricité!S8111</f>
        <v>0</v>
      </c>
      <c r="E8098" s="24" t="str">
        <f t="shared" si="257"/>
        <v>12/04/2019 07:00:00 AM</v>
      </c>
      <c r="F8098" s="23" t="str">
        <f t="shared" si="258"/>
        <v>Dec</v>
      </c>
    </row>
    <row r="8099" spans="1:6" x14ac:dyDescent="0.4">
      <c r="A8099" s="19">
        <f>Électricité!N8112</f>
        <v>43803</v>
      </c>
      <c r="B8099" s="18">
        <f>Électricité!O8112</f>
        <v>0.33333333333333337</v>
      </c>
      <c r="C8099" s="17">
        <f>Électricité!P8112</f>
        <v>0</v>
      </c>
      <c r="D8099" s="17">
        <f>Électricité!S8112</f>
        <v>0</v>
      </c>
      <c r="E8099" s="24" t="str">
        <f t="shared" si="257"/>
        <v>12/04/2019 08:00:00 AM</v>
      </c>
      <c r="F8099" s="23" t="str">
        <f t="shared" si="258"/>
        <v>Dec</v>
      </c>
    </row>
    <row r="8100" spans="1:6" x14ac:dyDescent="0.4">
      <c r="A8100" s="19">
        <f>Électricité!N8113</f>
        <v>43803</v>
      </c>
      <c r="B8100" s="18">
        <f>Électricité!O8113</f>
        <v>0.375</v>
      </c>
      <c r="C8100" s="17">
        <f>Électricité!P8113</f>
        <v>0</v>
      </c>
      <c r="D8100" s="17">
        <f>Électricité!S8113</f>
        <v>0</v>
      </c>
      <c r="E8100" s="24" t="str">
        <f t="shared" si="257"/>
        <v>12/04/2019 09:00:00 AM</v>
      </c>
      <c r="F8100" s="23" t="str">
        <f t="shared" si="258"/>
        <v>Dec</v>
      </c>
    </row>
    <row r="8101" spans="1:6" x14ac:dyDescent="0.4">
      <c r="A8101" s="19">
        <f>Électricité!N8114</f>
        <v>43803</v>
      </c>
      <c r="B8101" s="18">
        <f>Électricité!O8114</f>
        <v>0.41666666666666669</v>
      </c>
      <c r="C8101" s="17">
        <f>Électricité!P8114</f>
        <v>0</v>
      </c>
      <c r="D8101" s="17">
        <f>Électricité!S8114</f>
        <v>0</v>
      </c>
      <c r="E8101" s="24" t="str">
        <f t="shared" si="257"/>
        <v>12/04/2019 10:00:00 AM</v>
      </c>
      <c r="F8101" s="23" t="str">
        <f t="shared" si="258"/>
        <v>Dec</v>
      </c>
    </row>
    <row r="8102" spans="1:6" x14ac:dyDescent="0.4">
      <c r="A8102" s="19">
        <f>Électricité!N8115</f>
        <v>43803</v>
      </c>
      <c r="B8102" s="18">
        <f>Électricité!O8115</f>
        <v>0.45833333333333337</v>
      </c>
      <c r="C8102" s="17">
        <f>Électricité!P8115</f>
        <v>0</v>
      </c>
      <c r="D8102" s="17">
        <f>Électricité!S8115</f>
        <v>0</v>
      </c>
      <c r="E8102" s="24" t="str">
        <f t="shared" si="257"/>
        <v>12/04/2019 11:00:00 AM</v>
      </c>
      <c r="F8102" s="23" t="str">
        <f t="shared" si="258"/>
        <v>Dec</v>
      </c>
    </row>
    <row r="8103" spans="1:6" x14ac:dyDescent="0.4">
      <c r="A8103" s="19">
        <f>Électricité!N8116</f>
        <v>43803</v>
      </c>
      <c r="B8103" s="18">
        <f>Électricité!O8116</f>
        <v>0.50000000000000011</v>
      </c>
      <c r="C8103" s="17">
        <f>Électricité!P8116</f>
        <v>0</v>
      </c>
      <c r="D8103" s="17">
        <f>Électricité!S8116</f>
        <v>0</v>
      </c>
      <c r="E8103" s="24" t="str">
        <f t="shared" si="257"/>
        <v>12/04/2019 12:00:00 PM</v>
      </c>
      <c r="F8103" s="23" t="str">
        <f t="shared" si="258"/>
        <v>Dec</v>
      </c>
    </row>
    <row r="8104" spans="1:6" x14ac:dyDescent="0.4">
      <c r="A8104" s="19">
        <f>Électricité!N8117</f>
        <v>43803</v>
      </c>
      <c r="B8104" s="18">
        <f>Électricité!O8117</f>
        <v>0.54166666666666674</v>
      </c>
      <c r="C8104" s="17">
        <f>Électricité!P8117</f>
        <v>0</v>
      </c>
      <c r="D8104" s="17">
        <f>Électricité!S8117</f>
        <v>0</v>
      </c>
      <c r="E8104" s="24" t="str">
        <f t="shared" si="257"/>
        <v>12/04/2019 01:00:00 PM</v>
      </c>
      <c r="F8104" s="23" t="str">
        <f t="shared" si="258"/>
        <v>Dec</v>
      </c>
    </row>
    <row r="8105" spans="1:6" x14ac:dyDescent="0.4">
      <c r="A8105" s="19">
        <f>Électricité!N8118</f>
        <v>43803</v>
      </c>
      <c r="B8105" s="18">
        <f>Électricité!O8118</f>
        <v>0.58333333333333337</v>
      </c>
      <c r="C8105" s="17">
        <f>Électricité!P8118</f>
        <v>0</v>
      </c>
      <c r="D8105" s="17">
        <f>Électricité!S8118</f>
        <v>0</v>
      </c>
      <c r="E8105" s="24" t="str">
        <f t="shared" si="257"/>
        <v>12/04/2019 02:00:00 PM</v>
      </c>
      <c r="F8105" s="23" t="str">
        <f t="shared" si="258"/>
        <v>Dec</v>
      </c>
    </row>
    <row r="8106" spans="1:6" x14ac:dyDescent="0.4">
      <c r="A8106" s="19">
        <f>Électricité!N8119</f>
        <v>43803</v>
      </c>
      <c r="B8106" s="18">
        <f>Électricité!O8119</f>
        <v>0.62500000000000011</v>
      </c>
      <c r="C8106" s="17">
        <f>Électricité!P8119</f>
        <v>0</v>
      </c>
      <c r="D8106" s="17">
        <f>Électricité!S8119</f>
        <v>0</v>
      </c>
      <c r="E8106" s="24" t="str">
        <f t="shared" si="257"/>
        <v>12/04/2019 03:00:00 PM</v>
      </c>
      <c r="F8106" s="23" t="str">
        <f t="shared" si="258"/>
        <v>Dec</v>
      </c>
    </row>
    <row r="8107" spans="1:6" x14ac:dyDescent="0.4">
      <c r="A8107" s="19">
        <f>Électricité!N8120</f>
        <v>43803</v>
      </c>
      <c r="B8107" s="18">
        <f>Électricité!O8120</f>
        <v>0.66666666666666674</v>
      </c>
      <c r="C8107" s="17">
        <f>Électricité!P8120</f>
        <v>0</v>
      </c>
      <c r="D8107" s="17">
        <f>Électricité!S8120</f>
        <v>0</v>
      </c>
      <c r="E8107" s="24" t="str">
        <f t="shared" si="257"/>
        <v>12/04/2019 04:00:00 PM</v>
      </c>
      <c r="F8107" s="23" t="str">
        <f t="shared" si="258"/>
        <v>Dec</v>
      </c>
    </row>
    <row r="8108" spans="1:6" x14ac:dyDescent="0.4">
      <c r="A8108" s="19">
        <f>Électricité!N8121</f>
        <v>43803</v>
      </c>
      <c r="B8108" s="18">
        <f>Électricité!O8121</f>
        <v>0.70833333333333337</v>
      </c>
      <c r="C8108" s="17">
        <f>Électricité!P8121</f>
        <v>0</v>
      </c>
      <c r="D8108" s="17">
        <f>Électricité!S8121</f>
        <v>0</v>
      </c>
      <c r="E8108" s="24" t="str">
        <f t="shared" ref="E8108:E8171" si="259">CONCATENATE(TEXT(A8108,"mm/dd/yyyy")," ",TEXT(B8108,"hh:mm:ss AM/PM"))</f>
        <v>12/04/2019 05:00:00 PM</v>
      </c>
      <c r="F8108" s="23" t="str">
        <f t="shared" si="258"/>
        <v>Dec</v>
      </c>
    </row>
    <row r="8109" spans="1:6" x14ac:dyDescent="0.4">
      <c r="A8109" s="19">
        <f>Électricité!N8122</f>
        <v>43803</v>
      </c>
      <c r="B8109" s="18">
        <f>Électricité!O8122</f>
        <v>0.75000000000000011</v>
      </c>
      <c r="C8109" s="17">
        <f>Électricité!P8122</f>
        <v>0</v>
      </c>
      <c r="D8109" s="17">
        <f>Électricité!S8122</f>
        <v>0</v>
      </c>
      <c r="E8109" s="24" t="str">
        <f t="shared" si="259"/>
        <v>12/04/2019 06:00:00 PM</v>
      </c>
      <c r="F8109" s="23" t="str">
        <f t="shared" si="258"/>
        <v>Dec</v>
      </c>
    </row>
    <row r="8110" spans="1:6" x14ac:dyDescent="0.4">
      <c r="A8110" s="19">
        <f>Électricité!N8123</f>
        <v>43803</v>
      </c>
      <c r="B8110" s="18">
        <f>Électricité!O8123</f>
        <v>0.79166666666666674</v>
      </c>
      <c r="C8110" s="17">
        <f>Électricité!P8123</f>
        <v>0</v>
      </c>
      <c r="D8110" s="17">
        <f>Électricité!S8123</f>
        <v>0</v>
      </c>
      <c r="E8110" s="24" t="str">
        <f t="shared" si="259"/>
        <v>12/04/2019 07:00:00 PM</v>
      </c>
      <c r="F8110" s="23" t="str">
        <f t="shared" si="258"/>
        <v>Dec</v>
      </c>
    </row>
    <row r="8111" spans="1:6" x14ac:dyDescent="0.4">
      <c r="A8111" s="19">
        <f>Électricité!N8124</f>
        <v>43803</v>
      </c>
      <c r="B8111" s="18">
        <f>Électricité!O8124</f>
        <v>0.83333333333333337</v>
      </c>
      <c r="C8111" s="17">
        <f>Électricité!P8124</f>
        <v>0</v>
      </c>
      <c r="D8111" s="17">
        <f>Électricité!S8124</f>
        <v>0</v>
      </c>
      <c r="E8111" s="24" t="str">
        <f t="shared" si="259"/>
        <v>12/04/2019 08:00:00 PM</v>
      </c>
      <c r="F8111" s="23" t="str">
        <f t="shared" si="258"/>
        <v>Dec</v>
      </c>
    </row>
    <row r="8112" spans="1:6" x14ac:dyDescent="0.4">
      <c r="A8112" s="19">
        <f>Électricité!N8125</f>
        <v>43803</v>
      </c>
      <c r="B8112" s="18">
        <f>Électricité!O8125</f>
        <v>0.87500000000000011</v>
      </c>
      <c r="C8112" s="17">
        <f>Électricité!P8125</f>
        <v>0</v>
      </c>
      <c r="D8112" s="17">
        <f>Électricité!S8125</f>
        <v>0</v>
      </c>
      <c r="E8112" s="24" t="str">
        <f t="shared" si="259"/>
        <v>12/04/2019 09:00:00 PM</v>
      </c>
      <c r="F8112" s="23" t="str">
        <f t="shared" si="258"/>
        <v>Dec</v>
      </c>
    </row>
    <row r="8113" spans="1:6" x14ac:dyDescent="0.4">
      <c r="A8113" s="19">
        <f>Électricité!N8126</f>
        <v>43803</v>
      </c>
      <c r="B8113" s="18">
        <f>Électricité!O8126</f>
        <v>0.91666666666666674</v>
      </c>
      <c r="C8113" s="17">
        <f>Électricité!P8126</f>
        <v>0</v>
      </c>
      <c r="D8113" s="17">
        <f>Électricité!S8126</f>
        <v>0</v>
      </c>
      <c r="E8113" s="24" t="str">
        <f t="shared" si="259"/>
        <v>12/04/2019 10:00:00 PM</v>
      </c>
      <c r="F8113" s="23" t="str">
        <f t="shared" si="258"/>
        <v>Dec</v>
      </c>
    </row>
    <row r="8114" spans="1:6" x14ac:dyDescent="0.4">
      <c r="A8114" s="19">
        <f>Électricité!N8127</f>
        <v>43803</v>
      </c>
      <c r="B8114" s="18">
        <f>Électricité!O8127</f>
        <v>0.95833333333333337</v>
      </c>
      <c r="C8114" s="17">
        <f>Électricité!P8127</f>
        <v>0</v>
      </c>
      <c r="D8114" s="17">
        <f>Électricité!S8127</f>
        <v>0</v>
      </c>
      <c r="E8114" s="24" t="str">
        <f t="shared" si="259"/>
        <v>12/04/2019 11:00:00 PM</v>
      </c>
      <c r="F8114" s="23" t="str">
        <f t="shared" si="258"/>
        <v>Dec</v>
      </c>
    </row>
    <row r="8115" spans="1:6" x14ac:dyDescent="0.4">
      <c r="A8115" s="19">
        <f>Électricité!N8128</f>
        <v>43804</v>
      </c>
      <c r="B8115" s="18">
        <f>Électricité!O8128</f>
        <v>3.1225022567582528E-17</v>
      </c>
      <c r="C8115" s="17">
        <f>Électricité!P8128</f>
        <v>0</v>
      </c>
      <c r="D8115" s="17">
        <f>Électricité!S8128</f>
        <v>0</v>
      </c>
      <c r="E8115" s="24" t="str">
        <f t="shared" si="259"/>
        <v>12/05/2019 12:00:00 AM</v>
      </c>
      <c r="F8115" s="23" t="str">
        <f t="shared" si="258"/>
        <v>Dec</v>
      </c>
    </row>
    <row r="8116" spans="1:6" x14ac:dyDescent="0.4">
      <c r="A8116" s="19">
        <f>Électricité!N8129</f>
        <v>43804</v>
      </c>
      <c r="B8116" s="18">
        <f>Électricité!O8129</f>
        <v>4.1666666666666699E-2</v>
      </c>
      <c r="C8116" s="17">
        <f>Électricité!P8129</f>
        <v>0</v>
      </c>
      <c r="D8116" s="17">
        <f>Électricité!S8129</f>
        <v>0</v>
      </c>
      <c r="E8116" s="24" t="str">
        <f t="shared" si="259"/>
        <v>12/05/2019 01:00:00 AM</v>
      </c>
      <c r="F8116" s="23" t="str">
        <f t="shared" si="258"/>
        <v>Dec</v>
      </c>
    </row>
    <row r="8117" spans="1:6" x14ac:dyDescent="0.4">
      <c r="A8117" s="19">
        <f>Électricité!N8130</f>
        <v>43804</v>
      </c>
      <c r="B8117" s="18">
        <f>Électricité!O8130</f>
        <v>8.333333333333337E-2</v>
      </c>
      <c r="C8117" s="17">
        <f>Électricité!P8130</f>
        <v>0</v>
      </c>
      <c r="D8117" s="17">
        <f>Électricité!S8130</f>
        <v>0</v>
      </c>
      <c r="E8117" s="24" t="str">
        <f t="shared" si="259"/>
        <v>12/05/2019 02:00:00 AM</v>
      </c>
      <c r="F8117" s="23" t="str">
        <f t="shared" si="258"/>
        <v>Dec</v>
      </c>
    </row>
    <row r="8118" spans="1:6" x14ac:dyDescent="0.4">
      <c r="A8118" s="19">
        <f>Électricité!N8131</f>
        <v>43804</v>
      </c>
      <c r="B8118" s="18">
        <f>Électricité!O8131</f>
        <v>0.12500000000000006</v>
      </c>
      <c r="C8118" s="17">
        <f>Électricité!P8131</f>
        <v>0</v>
      </c>
      <c r="D8118" s="17">
        <f>Électricité!S8131</f>
        <v>0</v>
      </c>
      <c r="E8118" s="24" t="str">
        <f t="shared" si="259"/>
        <v>12/05/2019 03:00:00 AM</v>
      </c>
      <c r="F8118" s="23" t="str">
        <f t="shared" si="258"/>
        <v>Dec</v>
      </c>
    </row>
    <row r="8119" spans="1:6" x14ac:dyDescent="0.4">
      <c r="A8119" s="19">
        <f>Électricité!N8132</f>
        <v>43804</v>
      </c>
      <c r="B8119" s="18">
        <f>Électricité!O8132</f>
        <v>0.16666666666666669</v>
      </c>
      <c r="C8119" s="17">
        <f>Électricité!P8132</f>
        <v>0</v>
      </c>
      <c r="D8119" s="17">
        <f>Électricité!S8132</f>
        <v>0</v>
      </c>
      <c r="E8119" s="24" t="str">
        <f t="shared" si="259"/>
        <v>12/05/2019 04:00:00 AM</v>
      </c>
      <c r="F8119" s="23" t="str">
        <f t="shared" si="258"/>
        <v>Dec</v>
      </c>
    </row>
    <row r="8120" spans="1:6" x14ac:dyDescent="0.4">
      <c r="A8120" s="19">
        <f>Électricité!N8133</f>
        <v>43804</v>
      </c>
      <c r="B8120" s="18">
        <f>Électricité!O8133</f>
        <v>0.20833333333333337</v>
      </c>
      <c r="C8120" s="17">
        <f>Électricité!P8133</f>
        <v>0</v>
      </c>
      <c r="D8120" s="17">
        <f>Électricité!S8133</f>
        <v>0</v>
      </c>
      <c r="E8120" s="24" t="str">
        <f t="shared" si="259"/>
        <v>12/05/2019 05:00:00 AM</v>
      </c>
      <c r="F8120" s="23" t="str">
        <f t="shared" si="258"/>
        <v>Dec</v>
      </c>
    </row>
    <row r="8121" spans="1:6" x14ac:dyDescent="0.4">
      <c r="A8121" s="19">
        <f>Électricité!N8134</f>
        <v>43804</v>
      </c>
      <c r="B8121" s="18">
        <f>Électricité!O8134</f>
        <v>0.25</v>
      </c>
      <c r="C8121" s="17">
        <f>Électricité!P8134</f>
        <v>0</v>
      </c>
      <c r="D8121" s="17">
        <f>Électricité!S8134</f>
        <v>0</v>
      </c>
      <c r="E8121" s="24" t="str">
        <f t="shared" si="259"/>
        <v>12/05/2019 06:00:00 AM</v>
      </c>
      <c r="F8121" s="23" t="str">
        <f t="shared" si="258"/>
        <v>Dec</v>
      </c>
    </row>
    <row r="8122" spans="1:6" x14ac:dyDescent="0.4">
      <c r="A8122" s="19">
        <f>Électricité!N8135</f>
        <v>43804</v>
      </c>
      <c r="B8122" s="18">
        <f>Électricité!O8135</f>
        <v>0.29166666666666669</v>
      </c>
      <c r="C8122" s="17">
        <f>Électricité!P8135</f>
        <v>0</v>
      </c>
      <c r="D8122" s="17">
        <f>Électricité!S8135</f>
        <v>0</v>
      </c>
      <c r="E8122" s="24" t="str">
        <f t="shared" si="259"/>
        <v>12/05/2019 07:00:00 AM</v>
      </c>
      <c r="F8122" s="23" t="str">
        <f t="shared" si="258"/>
        <v>Dec</v>
      </c>
    </row>
    <row r="8123" spans="1:6" x14ac:dyDescent="0.4">
      <c r="A8123" s="19">
        <f>Électricité!N8136</f>
        <v>43804</v>
      </c>
      <c r="B8123" s="18">
        <f>Électricité!O8136</f>
        <v>0.33333333333333337</v>
      </c>
      <c r="C8123" s="17">
        <f>Électricité!P8136</f>
        <v>0</v>
      </c>
      <c r="D8123" s="17">
        <f>Électricité!S8136</f>
        <v>0</v>
      </c>
      <c r="E8123" s="24" t="str">
        <f t="shared" si="259"/>
        <v>12/05/2019 08:00:00 AM</v>
      </c>
      <c r="F8123" s="23" t="str">
        <f t="shared" si="258"/>
        <v>Dec</v>
      </c>
    </row>
    <row r="8124" spans="1:6" x14ac:dyDescent="0.4">
      <c r="A8124" s="19">
        <f>Électricité!N8137</f>
        <v>43804</v>
      </c>
      <c r="B8124" s="18">
        <f>Électricité!O8137</f>
        <v>0.375</v>
      </c>
      <c r="C8124" s="17">
        <f>Électricité!P8137</f>
        <v>0</v>
      </c>
      <c r="D8124" s="17">
        <f>Électricité!S8137</f>
        <v>0</v>
      </c>
      <c r="E8124" s="24" t="str">
        <f t="shared" si="259"/>
        <v>12/05/2019 09:00:00 AM</v>
      </c>
      <c r="F8124" s="23" t="str">
        <f t="shared" si="258"/>
        <v>Dec</v>
      </c>
    </row>
    <row r="8125" spans="1:6" x14ac:dyDescent="0.4">
      <c r="A8125" s="19">
        <f>Électricité!N8138</f>
        <v>43804</v>
      </c>
      <c r="B8125" s="18">
        <f>Électricité!O8138</f>
        <v>0.41666666666666669</v>
      </c>
      <c r="C8125" s="17">
        <f>Électricité!P8138</f>
        <v>0</v>
      </c>
      <c r="D8125" s="17">
        <f>Électricité!S8138</f>
        <v>0</v>
      </c>
      <c r="E8125" s="24" t="str">
        <f t="shared" si="259"/>
        <v>12/05/2019 10:00:00 AM</v>
      </c>
      <c r="F8125" s="23" t="str">
        <f t="shared" si="258"/>
        <v>Dec</v>
      </c>
    </row>
    <row r="8126" spans="1:6" x14ac:dyDescent="0.4">
      <c r="A8126" s="19">
        <f>Électricité!N8139</f>
        <v>43804</v>
      </c>
      <c r="B8126" s="18">
        <f>Électricité!O8139</f>
        <v>0.45833333333333337</v>
      </c>
      <c r="C8126" s="17">
        <f>Électricité!P8139</f>
        <v>0</v>
      </c>
      <c r="D8126" s="17">
        <f>Électricité!S8139</f>
        <v>0</v>
      </c>
      <c r="E8126" s="24" t="str">
        <f t="shared" si="259"/>
        <v>12/05/2019 11:00:00 AM</v>
      </c>
      <c r="F8126" s="23" t="str">
        <f t="shared" si="258"/>
        <v>Dec</v>
      </c>
    </row>
    <row r="8127" spans="1:6" x14ac:dyDescent="0.4">
      <c r="A8127" s="19">
        <f>Électricité!N8140</f>
        <v>43804</v>
      </c>
      <c r="B8127" s="18">
        <f>Électricité!O8140</f>
        <v>0.50000000000000011</v>
      </c>
      <c r="C8127" s="17">
        <f>Électricité!P8140</f>
        <v>0</v>
      </c>
      <c r="D8127" s="17">
        <f>Électricité!S8140</f>
        <v>0</v>
      </c>
      <c r="E8127" s="24" t="str">
        <f t="shared" si="259"/>
        <v>12/05/2019 12:00:00 PM</v>
      </c>
      <c r="F8127" s="23" t="str">
        <f t="shared" si="258"/>
        <v>Dec</v>
      </c>
    </row>
    <row r="8128" spans="1:6" x14ac:dyDescent="0.4">
      <c r="A8128" s="19">
        <f>Électricité!N8141</f>
        <v>43804</v>
      </c>
      <c r="B8128" s="18">
        <f>Électricité!O8141</f>
        <v>0.54166666666666674</v>
      </c>
      <c r="C8128" s="17">
        <f>Électricité!P8141</f>
        <v>0</v>
      </c>
      <c r="D8128" s="17">
        <f>Électricité!S8141</f>
        <v>0</v>
      </c>
      <c r="E8128" s="24" t="str">
        <f t="shared" si="259"/>
        <v>12/05/2019 01:00:00 PM</v>
      </c>
      <c r="F8128" s="23" t="str">
        <f t="shared" si="258"/>
        <v>Dec</v>
      </c>
    </row>
    <row r="8129" spans="1:6" x14ac:dyDescent="0.4">
      <c r="A8129" s="19">
        <f>Électricité!N8142</f>
        <v>43804</v>
      </c>
      <c r="B8129" s="18">
        <f>Électricité!O8142</f>
        <v>0.58333333333333337</v>
      </c>
      <c r="C8129" s="17">
        <f>Électricité!P8142</f>
        <v>0</v>
      </c>
      <c r="D8129" s="17">
        <f>Électricité!S8142</f>
        <v>0</v>
      </c>
      <c r="E8129" s="24" t="str">
        <f t="shared" si="259"/>
        <v>12/05/2019 02:00:00 PM</v>
      </c>
      <c r="F8129" s="23" t="str">
        <f t="shared" si="258"/>
        <v>Dec</v>
      </c>
    </row>
    <row r="8130" spans="1:6" x14ac:dyDescent="0.4">
      <c r="A8130" s="19">
        <f>Électricité!N8143</f>
        <v>43804</v>
      </c>
      <c r="B8130" s="18">
        <f>Électricité!O8143</f>
        <v>0.62500000000000011</v>
      </c>
      <c r="C8130" s="17">
        <f>Électricité!P8143</f>
        <v>0</v>
      </c>
      <c r="D8130" s="17">
        <f>Électricité!S8143</f>
        <v>0</v>
      </c>
      <c r="E8130" s="24" t="str">
        <f t="shared" si="259"/>
        <v>12/05/2019 03:00:00 PM</v>
      </c>
      <c r="F8130" s="23" t="str">
        <f t="shared" si="258"/>
        <v>Dec</v>
      </c>
    </row>
    <row r="8131" spans="1:6" x14ac:dyDescent="0.4">
      <c r="A8131" s="19">
        <f>Électricité!N8144</f>
        <v>43804</v>
      </c>
      <c r="B8131" s="18">
        <f>Électricité!O8144</f>
        <v>0.66666666666666674</v>
      </c>
      <c r="C8131" s="17">
        <f>Électricité!P8144</f>
        <v>0</v>
      </c>
      <c r="D8131" s="17">
        <f>Électricité!S8144</f>
        <v>0</v>
      </c>
      <c r="E8131" s="24" t="str">
        <f t="shared" si="259"/>
        <v>12/05/2019 04:00:00 PM</v>
      </c>
      <c r="F8131" s="23" t="str">
        <f t="shared" ref="F8131:F8194" si="260">TEXT(A8131,"mmm")</f>
        <v>Dec</v>
      </c>
    </row>
    <row r="8132" spans="1:6" x14ac:dyDescent="0.4">
      <c r="A8132" s="19">
        <f>Électricité!N8145</f>
        <v>43804</v>
      </c>
      <c r="B8132" s="18">
        <f>Électricité!O8145</f>
        <v>0.70833333333333337</v>
      </c>
      <c r="C8132" s="17">
        <f>Électricité!P8145</f>
        <v>0</v>
      </c>
      <c r="D8132" s="17">
        <f>Électricité!S8145</f>
        <v>0</v>
      </c>
      <c r="E8132" s="24" t="str">
        <f t="shared" si="259"/>
        <v>12/05/2019 05:00:00 PM</v>
      </c>
      <c r="F8132" s="23" t="str">
        <f t="shared" si="260"/>
        <v>Dec</v>
      </c>
    </row>
    <row r="8133" spans="1:6" x14ac:dyDescent="0.4">
      <c r="A8133" s="19">
        <f>Électricité!N8146</f>
        <v>43804</v>
      </c>
      <c r="B8133" s="18">
        <f>Électricité!O8146</f>
        <v>0.75000000000000011</v>
      </c>
      <c r="C8133" s="17">
        <f>Électricité!P8146</f>
        <v>0</v>
      </c>
      <c r="D8133" s="17">
        <f>Électricité!S8146</f>
        <v>0</v>
      </c>
      <c r="E8133" s="24" t="str">
        <f t="shared" si="259"/>
        <v>12/05/2019 06:00:00 PM</v>
      </c>
      <c r="F8133" s="23" t="str">
        <f t="shared" si="260"/>
        <v>Dec</v>
      </c>
    </row>
    <row r="8134" spans="1:6" x14ac:dyDescent="0.4">
      <c r="A8134" s="19">
        <f>Électricité!N8147</f>
        <v>43804</v>
      </c>
      <c r="B8134" s="18">
        <f>Électricité!O8147</f>
        <v>0.79166666666666674</v>
      </c>
      <c r="C8134" s="17">
        <f>Électricité!P8147</f>
        <v>0</v>
      </c>
      <c r="D8134" s="17">
        <f>Électricité!S8147</f>
        <v>0</v>
      </c>
      <c r="E8134" s="24" t="str">
        <f t="shared" si="259"/>
        <v>12/05/2019 07:00:00 PM</v>
      </c>
      <c r="F8134" s="23" t="str">
        <f t="shared" si="260"/>
        <v>Dec</v>
      </c>
    </row>
    <row r="8135" spans="1:6" x14ac:dyDescent="0.4">
      <c r="A8135" s="19">
        <f>Électricité!N8148</f>
        <v>43804</v>
      </c>
      <c r="B8135" s="18">
        <f>Électricité!O8148</f>
        <v>0.83333333333333337</v>
      </c>
      <c r="C8135" s="17">
        <f>Électricité!P8148</f>
        <v>0</v>
      </c>
      <c r="D8135" s="17">
        <f>Électricité!S8148</f>
        <v>0</v>
      </c>
      <c r="E8135" s="24" t="str">
        <f t="shared" si="259"/>
        <v>12/05/2019 08:00:00 PM</v>
      </c>
      <c r="F8135" s="23" t="str">
        <f t="shared" si="260"/>
        <v>Dec</v>
      </c>
    </row>
    <row r="8136" spans="1:6" x14ac:dyDescent="0.4">
      <c r="A8136" s="19">
        <f>Électricité!N8149</f>
        <v>43804</v>
      </c>
      <c r="B8136" s="18">
        <f>Électricité!O8149</f>
        <v>0.87500000000000011</v>
      </c>
      <c r="C8136" s="17">
        <f>Électricité!P8149</f>
        <v>0</v>
      </c>
      <c r="D8136" s="17">
        <f>Électricité!S8149</f>
        <v>0</v>
      </c>
      <c r="E8136" s="24" t="str">
        <f t="shared" si="259"/>
        <v>12/05/2019 09:00:00 PM</v>
      </c>
      <c r="F8136" s="23" t="str">
        <f t="shared" si="260"/>
        <v>Dec</v>
      </c>
    </row>
    <row r="8137" spans="1:6" x14ac:dyDescent="0.4">
      <c r="A8137" s="19">
        <f>Électricité!N8150</f>
        <v>43804</v>
      </c>
      <c r="B8137" s="18">
        <f>Électricité!O8150</f>
        <v>0.91666666666666674</v>
      </c>
      <c r="C8137" s="17">
        <f>Électricité!P8150</f>
        <v>0</v>
      </c>
      <c r="D8137" s="17">
        <f>Électricité!S8150</f>
        <v>0</v>
      </c>
      <c r="E8137" s="24" t="str">
        <f t="shared" si="259"/>
        <v>12/05/2019 10:00:00 PM</v>
      </c>
      <c r="F8137" s="23" t="str">
        <f t="shared" si="260"/>
        <v>Dec</v>
      </c>
    </row>
    <row r="8138" spans="1:6" x14ac:dyDescent="0.4">
      <c r="A8138" s="19">
        <f>Électricité!N8151</f>
        <v>43804</v>
      </c>
      <c r="B8138" s="18">
        <f>Électricité!O8151</f>
        <v>0.95833333333333337</v>
      </c>
      <c r="C8138" s="17">
        <f>Électricité!P8151</f>
        <v>0</v>
      </c>
      <c r="D8138" s="17">
        <f>Électricité!S8151</f>
        <v>0</v>
      </c>
      <c r="E8138" s="24" t="str">
        <f t="shared" si="259"/>
        <v>12/05/2019 11:00:00 PM</v>
      </c>
      <c r="F8138" s="23" t="str">
        <f t="shared" si="260"/>
        <v>Dec</v>
      </c>
    </row>
    <row r="8139" spans="1:6" x14ac:dyDescent="0.4">
      <c r="A8139" s="19">
        <f>Électricité!N8152</f>
        <v>43805</v>
      </c>
      <c r="B8139" s="18">
        <f>Électricité!O8152</f>
        <v>3.1225022567582528E-17</v>
      </c>
      <c r="C8139" s="17">
        <f>Électricité!P8152</f>
        <v>0</v>
      </c>
      <c r="D8139" s="17">
        <f>Électricité!S8152</f>
        <v>0</v>
      </c>
      <c r="E8139" s="24" t="str">
        <f t="shared" si="259"/>
        <v>12/06/2019 12:00:00 AM</v>
      </c>
      <c r="F8139" s="23" t="str">
        <f t="shared" si="260"/>
        <v>Dec</v>
      </c>
    </row>
    <row r="8140" spans="1:6" x14ac:dyDescent="0.4">
      <c r="A8140" s="19">
        <f>Électricité!N8153</f>
        <v>43805</v>
      </c>
      <c r="B8140" s="18">
        <f>Électricité!O8153</f>
        <v>4.1666666666666699E-2</v>
      </c>
      <c r="C8140" s="17">
        <f>Électricité!P8153</f>
        <v>0</v>
      </c>
      <c r="D8140" s="17">
        <f>Électricité!S8153</f>
        <v>0</v>
      </c>
      <c r="E8140" s="24" t="str">
        <f t="shared" si="259"/>
        <v>12/06/2019 01:00:00 AM</v>
      </c>
      <c r="F8140" s="23" t="str">
        <f t="shared" si="260"/>
        <v>Dec</v>
      </c>
    </row>
    <row r="8141" spans="1:6" x14ac:dyDescent="0.4">
      <c r="A8141" s="19">
        <f>Électricité!N8154</f>
        <v>43805</v>
      </c>
      <c r="B8141" s="18">
        <f>Électricité!O8154</f>
        <v>8.333333333333337E-2</v>
      </c>
      <c r="C8141" s="17">
        <f>Électricité!P8154</f>
        <v>0</v>
      </c>
      <c r="D8141" s="17">
        <f>Électricité!S8154</f>
        <v>0</v>
      </c>
      <c r="E8141" s="24" t="str">
        <f t="shared" si="259"/>
        <v>12/06/2019 02:00:00 AM</v>
      </c>
      <c r="F8141" s="23" t="str">
        <f t="shared" si="260"/>
        <v>Dec</v>
      </c>
    </row>
    <row r="8142" spans="1:6" x14ac:dyDescent="0.4">
      <c r="A8142" s="19">
        <f>Électricité!N8155</f>
        <v>43805</v>
      </c>
      <c r="B8142" s="18">
        <f>Électricité!O8155</f>
        <v>0.12500000000000006</v>
      </c>
      <c r="C8142" s="17">
        <f>Électricité!P8155</f>
        <v>0</v>
      </c>
      <c r="D8142" s="17">
        <f>Électricité!S8155</f>
        <v>0</v>
      </c>
      <c r="E8142" s="24" t="str">
        <f t="shared" si="259"/>
        <v>12/06/2019 03:00:00 AM</v>
      </c>
      <c r="F8142" s="23" t="str">
        <f t="shared" si="260"/>
        <v>Dec</v>
      </c>
    </row>
    <row r="8143" spans="1:6" x14ac:dyDescent="0.4">
      <c r="A8143" s="19">
        <f>Électricité!N8156</f>
        <v>43805</v>
      </c>
      <c r="B8143" s="18">
        <f>Électricité!O8156</f>
        <v>0.16666666666666669</v>
      </c>
      <c r="C8143" s="17">
        <f>Électricité!P8156</f>
        <v>0</v>
      </c>
      <c r="D8143" s="17">
        <f>Électricité!S8156</f>
        <v>0</v>
      </c>
      <c r="E8143" s="24" t="str">
        <f t="shared" si="259"/>
        <v>12/06/2019 04:00:00 AM</v>
      </c>
      <c r="F8143" s="23" t="str">
        <f t="shared" si="260"/>
        <v>Dec</v>
      </c>
    </row>
    <row r="8144" spans="1:6" x14ac:dyDescent="0.4">
      <c r="A8144" s="19">
        <f>Électricité!N8157</f>
        <v>43805</v>
      </c>
      <c r="B8144" s="18">
        <f>Électricité!O8157</f>
        <v>0.20833333333333337</v>
      </c>
      <c r="C8144" s="17">
        <f>Électricité!P8157</f>
        <v>0</v>
      </c>
      <c r="D8144" s="17">
        <f>Électricité!S8157</f>
        <v>0</v>
      </c>
      <c r="E8144" s="24" t="str">
        <f t="shared" si="259"/>
        <v>12/06/2019 05:00:00 AM</v>
      </c>
      <c r="F8144" s="23" t="str">
        <f t="shared" si="260"/>
        <v>Dec</v>
      </c>
    </row>
    <row r="8145" spans="1:6" x14ac:dyDescent="0.4">
      <c r="A8145" s="19">
        <f>Électricité!N8158</f>
        <v>43805</v>
      </c>
      <c r="B8145" s="18">
        <f>Électricité!O8158</f>
        <v>0.25</v>
      </c>
      <c r="C8145" s="17">
        <f>Électricité!P8158</f>
        <v>0</v>
      </c>
      <c r="D8145" s="17">
        <f>Électricité!S8158</f>
        <v>0</v>
      </c>
      <c r="E8145" s="24" t="str">
        <f t="shared" si="259"/>
        <v>12/06/2019 06:00:00 AM</v>
      </c>
      <c r="F8145" s="23" t="str">
        <f t="shared" si="260"/>
        <v>Dec</v>
      </c>
    </row>
    <row r="8146" spans="1:6" x14ac:dyDescent="0.4">
      <c r="A8146" s="19">
        <f>Électricité!N8159</f>
        <v>43805</v>
      </c>
      <c r="B8146" s="18">
        <f>Électricité!O8159</f>
        <v>0.29166666666666669</v>
      </c>
      <c r="C8146" s="17">
        <f>Électricité!P8159</f>
        <v>0</v>
      </c>
      <c r="D8146" s="17">
        <f>Électricité!S8159</f>
        <v>0</v>
      </c>
      <c r="E8146" s="24" t="str">
        <f t="shared" si="259"/>
        <v>12/06/2019 07:00:00 AM</v>
      </c>
      <c r="F8146" s="23" t="str">
        <f t="shared" si="260"/>
        <v>Dec</v>
      </c>
    </row>
    <row r="8147" spans="1:6" x14ac:dyDescent="0.4">
      <c r="A8147" s="19">
        <f>Électricité!N8160</f>
        <v>43805</v>
      </c>
      <c r="B8147" s="18">
        <f>Électricité!O8160</f>
        <v>0.33333333333333337</v>
      </c>
      <c r="C8147" s="17">
        <f>Électricité!P8160</f>
        <v>0</v>
      </c>
      <c r="D8147" s="17">
        <f>Électricité!S8160</f>
        <v>0</v>
      </c>
      <c r="E8147" s="24" t="str">
        <f t="shared" si="259"/>
        <v>12/06/2019 08:00:00 AM</v>
      </c>
      <c r="F8147" s="23" t="str">
        <f t="shared" si="260"/>
        <v>Dec</v>
      </c>
    </row>
    <row r="8148" spans="1:6" x14ac:dyDescent="0.4">
      <c r="A8148" s="19">
        <f>Électricité!N8161</f>
        <v>43805</v>
      </c>
      <c r="B8148" s="18">
        <f>Électricité!O8161</f>
        <v>0.375</v>
      </c>
      <c r="C8148" s="17">
        <f>Électricité!P8161</f>
        <v>0</v>
      </c>
      <c r="D8148" s="17">
        <f>Électricité!S8161</f>
        <v>0</v>
      </c>
      <c r="E8148" s="24" t="str">
        <f t="shared" si="259"/>
        <v>12/06/2019 09:00:00 AM</v>
      </c>
      <c r="F8148" s="23" t="str">
        <f t="shared" si="260"/>
        <v>Dec</v>
      </c>
    </row>
    <row r="8149" spans="1:6" x14ac:dyDescent="0.4">
      <c r="A8149" s="19">
        <f>Électricité!N8162</f>
        <v>43805</v>
      </c>
      <c r="B8149" s="18">
        <f>Électricité!O8162</f>
        <v>0.41666666666666669</v>
      </c>
      <c r="C8149" s="17">
        <f>Électricité!P8162</f>
        <v>0</v>
      </c>
      <c r="D8149" s="17">
        <f>Électricité!S8162</f>
        <v>0</v>
      </c>
      <c r="E8149" s="24" t="str">
        <f t="shared" si="259"/>
        <v>12/06/2019 10:00:00 AM</v>
      </c>
      <c r="F8149" s="23" t="str">
        <f t="shared" si="260"/>
        <v>Dec</v>
      </c>
    </row>
    <row r="8150" spans="1:6" x14ac:dyDescent="0.4">
      <c r="A8150" s="19">
        <f>Électricité!N8163</f>
        <v>43805</v>
      </c>
      <c r="B8150" s="18">
        <f>Électricité!O8163</f>
        <v>0.45833333333333337</v>
      </c>
      <c r="C8150" s="17">
        <f>Électricité!P8163</f>
        <v>0</v>
      </c>
      <c r="D8150" s="17">
        <f>Électricité!S8163</f>
        <v>0</v>
      </c>
      <c r="E8150" s="24" t="str">
        <f t="shared" si="259"/>
        <v>12/06/2019 11:00:00 AM</v>
      </c>
      <c r="F8150" s="23" t="str">
        <f t="shared" si="260"/>
        <v>Dec</v>
      </c>
    </row>
    <row r="8151" spans="1:6" x14ac:dyDescent="0.4">
      <c r="A8151" s="19">
        <f>Électricité!N8164</f>
        <v>43805</v>
      </c>
      <c r="B8151" s="18">
        <f>Électricité!O8164</f>
        <v>0.50000000000000011</v>
      </c>
      <c r="C8151" s="17">
        <f>Électricité!P8164</f>
        <v>0</v>
      </c>
      <c r="D8151" s="17">
        <f>Électricité!S8164</f>
        <v>0</v>
      </c>
      <c r="E8151" s="24" t="str">
        <f t="shared" si="259"/>
        <v>12/06/2019 12:00:00 PM</v>
      </c>
      <c r="F8151" s="23" t="str">
        <f t="shared" si="260"/>
        <v>Dec</v>
      </c>
    </row>
    <row r="8152" spans="1:6" x14ac:dyDescent="0.4">
      <c r="A8152" s="19">
        <f>Électricité!N8165</f>
        <v>43805</v>
      </c>
      <c r="B8152" s="18">
        <f>Électricité!O8165</f>
        <v>0.54166666666666674</v>
      </c>
      <c r="C8152" s="17">
        <f>Électricité!P8165</f>
        <v>0</v>
      </c>
      <c r="D8152" s="17">
        <f>Électricité!S8165</f>
        <v>0</v>
      </c>
      <c r="E8152" s="24" t="str">
        <f t="shared" si="259"/>
        <v>12/06/2019 01:00:00 PM</v>
      </c>
      <c r="F8152" s="23" t="str">
        <f t="shared" si="260"/>
        <v>Dec</v>
      </c>
    </row>
    <row r="8153" spans="1:6" x14ac:dyDescent="0.4">
      <c r="A8153" s="19">
        <f>Électricité!N8166</f>
        <v>43805</v>
      </c>
      <c r="B8153" s="18">
        <f>Électricité!O8166</f>
        <v>0.58333333333333337</v>
      </c>
      <c r="C8153" s="17">
        <f>Électricité!P8166</f>
        <v>0</v>
      </c>
      <c r="D8153" s="17">
        <f>Électricité!S8166</f>
        <v>0</v>
      </c>
      <c r="E8153" s="24" t="str">
        <f t="shared" si="259"/>
        <v>12/06/2019 02:00:00 PM</v>
      </c>
      <c r="F8153" s="23" t="str">
        <f t="shared" si="260"/>
        <v>Dec</v>
      </c>
    </row>
    <row r="8154" spans="1:6" x14ac:dyDescent="0.4">
      <c r="A8154" s="19">
        <f>Électricité!N8167</f>
        <v>43805</v>
      </c>
      <c r="B8154" s="18">
        <f>Électricité!O8167</f>
        <v>0.62500000000000011</v>
      </c>
      <c r="C8154" s="17">
        <f>Électricité!P8167</f>
        <v>0</v>
      </c>
      <c r="D8154" s="17">
        <f>Électricité!S8167</f>
        <v>0</v>
      </c>
      <c r="E8154" s="24" t="str">
        <f t="shared" si="259"/>
        <v>12/06/2019 03:00:00 PM</v>
      </c>
      <c r="F8154" s="23" t="str">
        <f t="shared" si="260"/>
        <v>Dec</v>
      </c>
    </row>
    <row r="8155" spans="1:6" x14ac:dyDescent="0.4">
      <c r="A8155" s="19">
        <f>Électricité!N8168</f>
        <v>43805</v>
      </c>
      <c r="B8155" s="18">
        <f>Électricité!O8168</f>
        <v>0.66666666666666674</v>
      </c>
      <c r="C8155" s="17">
        <f>Électricité!P8168</f>
        <v>0</v>
      </c>
      <c r="D8155" s="17">
        <f>Électricité!S8168</f>
        <v>0</v>
      </c>
      <c r="E8155" s="24" t="str">
        <f t="shared" si="259"/>
        <v>12/06/2019 04:00:00 PM</v>
      </c>
      <c r="F8155" s="23" t="str">
        <f t="shared" si="260"/>
        <v>Dec</v>
      </c>
    </row>
    <row r="8156" spans="1:6" x14ac:dyDescent="0.4">
      <c r="A8156" s="19">
        <f>Électricité!N8169</f>
        <v>43805</v>
      </c>
      <c r="B8156" s="18">
        <f>Électricité!O8169</f>
        <v>0.70833333333333337</v>
      </c>
      <c r="C8156" s="17">
        <f>Électricité!P8169</f>
        <v>0</v>
      </c>
      <c r="D8156" s="17">
        <f>Électricité!S8169</f>
        <v>0</v>
      </c>
      <c r="E8156" s="24" t="str">
        <f t="shared" si="259"/>
        <v>12/06/2019 05:00:00 PM</v>
      </c>
      <c r="F8156" s="23" t="str">
        <f t="shared" si="260"/>
        <v>Dec</v>
      </c>
    </row>
    <row r="8157" spans="1:6" x14ac:dyDescent="0.4">
      <c r="A8157" s="19">
        <f>Électricité!N8170</f>
        <v>43805</v>
      </c>
      <c r="B8157" s="18">
        <f>Électricité!O8170</f>
        <v>0.75000000000000011</v>
      </c>
      <c r="C8157" s="17">
        <f>Électricité!P8170</f>
        <v>0</v>
      </c>
      <c r="D8157" s="17">
        <f>Électricité!S8170</f>
        <v>0</v>
      </c>
      <c r="E8157" s="24" t="str">
        <f t="shared" si="259"/>
        <v>12/06/2019 06:00:00 PM</v>
      </c>
      <c r="F8157" s="23" t="str">
        <f t="shared" si="260"/>
        <v>Dec</v>
      </c>
    </row>
    <row r="8158" spans="1:6" x14ac:dyDescent="0.4">
      <c r="A8158" s="19">
        <f>Électricité!N8171</f>
        <v>43805</v>
      </c>
      <c r="B8158" s="18">
        <f>Électricité!O8171</f>
        <v>0.79166666666666674</v>
      </c>
      <c r="C8158" s="17">
        <f>Électricité!P8171</f>
        <v>0</v>
      </c>
      <c r="D8158" s="17">
        <f>Électricité!S8171</f>
        <v>0</v>
      </c>
      <c r="E8158" s="24" t="str">
        <f t="shared" si="259"/>
        <v>12/06/2019 07:00:00 PM</v>
      </c>
      <c r="F8158" s="23" t="str">
        <f t="shared" si="260"/>
        <v>Dec</v>
      </c>
    </row>
    <row r="8159" spans="1:6" x14ac:dyDescent="0.4">
      <c r="A8159" s="19">
        <f>Électricité!N8172</f>
        <v>43805</v>
      </c>
      <c r="B8159" s="18">
        <f>Électricité!O8172</f>
        <v>0.83333333333333337</v>
      </c>
      <c r="C8159" s="17">
        <f>Électricité!P8172</f>
        <v>0</v>
      </c>
      <c r="D8159" s="17">
        <f>Électricité!S8172</f>
        <v>0</v>
      </c>
      <c r="E8159" s="24" t="str">
        <f t="shared" si="259"/>
        <v>12/06/2019 08:00:00 PM</v>
      </c>
      <c r="F8159" s="23" t="str">
        <f t="shared" si="260"/>
        <v>Dec</v>
      </c>
    </row>
    <row r="8160" spans="1:6" x14ac:dyDescent="0.4">
      <c r="A8160" s="19">
        <f>Électricité!N8173</f>
        <v>43805</v>
      </c>
      <c r="B8160" s="18">
        <f>Électricité!O8173</f>
        <v>0.87500000000000011</v>
      </c>
      <c r="C8160" s="17">
        <f>Électricité!P8173</f>
        <v>0</v>
      </c>
      <c r="D8160" s="17">
        <f>Électricité!S8173</f>
        <v>0</v>
      </c>
      <c r="E8160" s="24" t="str">
        <f t="shared" si="259"/>
        <v>12/06/2019 09:00:00 PM</v>
      </c>
      <c r="F8160" s="23" t="str">
        <f t="shared" si="260"/>
        <v>Dec</v>
      </c>
    </row>
    <row r="8161" spans="1:6" x14ac:dyDescent="0.4">
      <c r="A8161" s="19">
        <f>Électricité!N8174</f>
        <v>43805</v>
      </c>
      <c r="B8161" s="18">
        <f>Électricité!O8174</f>
        <v>0.91666666666666674</v>
      </c>
      <c r="C8161" s="17">
        <f>Électricité!P8174</f>
        <v>0</v>
      </c>
      <c r="D8161" s="17">
        <f>Électricité!S8174</f>
        <v>0</v>
      </c>
      <c r="E8161" s="24" t="str">
        <f t="shared" si="259"/>
        <v>12/06/2019 10:00:00 PM</v>
      </c>
      <c r="F8161" s="23" t="str">
        <f t="shared" si="260"/>
        <v>Dec</v>
      </c>
    </row>
    <row r="8162" spans="1:6" x14ac:dyDescent="0.4">
      <c r="A8162" s="19">
        <f>Électricité!N8175</f>
        <v>43805</v>
      </c>
      <c r="B8162" s="18">
        <f>Électricité!O8175</f>
        <v>0.95833333333333337</v>
      </c>
      <c r="C8162" s="17">
        <f>Électricité!P8175</f>
        <v>0</v>
      </c>
      <c r="D8162" s="17">
        <f>Électricité!S8175</f>
        <v>0</v>
      </c>
      <c r="E8162" s="24" t="str">
        <f t="shared" si="259"/>
        <v>12/06/2019 11:00:00 PM</v>
      </c>
      <c r="F8162" s="23" t="str">
        <f t="shared" si="260"/>
        <v>Dec</v>
      </c>
    </row>
    <row r="8163" spans="1:6" x14ac:dyDescent="0.4">
      <c r="A8163" s="19">
        <f>Électricité!N8176</f>
        <v>43806</v>
      </c>
      <c r="B8163" s="18">
        <f>Électricité!O8176</f>
        <v>3.1225022567582528E-17</v>
      </c>
      <c r="C8163" s="17">
        <f>Électricité!P8176</f>
        <v>0</v>
      </c>
      <c r="D8163" s="17">
        <f>Électricité!S8176</f>
        <v>0</v>
      </c>
      <c r="E8163" s="24" t="str">
        <f t="shared" si="259"/>
        <v>12/07/2019 12:00:00 AM</v>
      </c>
      <c r="F8163" s="23" t="str">
        <f t="shared" si="260"/>
        <v>Dec</v>
      </c>
    </row>
    <row r="8164" spans="1:6" x14ac:dyDescent="0.4">
      <c r="A8164" s="19">
        <f>Électricité!N8177</f>
        <v>43806</v>
      </c>
      <c r="B8164" s="18">
        <f>Électricité!O8177</f>
        <v>4.1666666666666699E-2</v>
      </c>
      <c r="C8164" s="17">
        <f>Électricité!P8177</f>
        <v>0</v>
      </c>
      <c r="D8164" s="17">
        <f>Électricité!S8177</f>
        <v>0</v>
      </c>
      <c r="E8164" s="24" t="str">
        <f t="shared" si="259"/>
        <v>12/07/2019 01:00:00 AM</v>
      </c>
      <c r="F8164" s="23" t="str">
        <f t="shared" si="260"/>
        <v>Dec</v>
      </c>
    </row>
    <row r="8165" spans="1:6" x14ac:dyDescent="0.4">
      <c r="A8165" s="19">
        <f>Électricité!N8178</f>
        <v>43806</v>
      </c>
      <c r="B8165" s="18">
        <f>Électricité!O8178</f>
        <v>8.333333333333337E-2</v>
      </c>
      <c r="C8165" s="17">
        <f>Électricité!P8178</f>
        <v>0</v>
      </c>
      <c r="D8165" s="17">
        <f>Électricité!S8178</f>
        <v>0</v>
      </c>
      <c r="E8165" s="24" t="str">
        <f t="shared" si="259"/>
        <v>12/07/2019 02:00:00 AM</v>
      </c>
      <c r="F8165" s="23" t="str">
        <f t="shared" si="260"/>
        <v>Dec</v>
      </c>
    </row>
    <row r="8166" spans="1:6" x14ac:dyDescent="0.4">
      <c r="A8166" s="19">
        <f>Électricité!N8179</f>
        <v>43806</v>
      </c>
      <c r="B8166" s="18">
        <f>Électricité!O8179</f>
        <v>0.12500000000000006</v>
      </c>
      <c r="C8166" s="17">
        <f>Électricité!P8179</f>
        <v>0</v>
      </c>
      <c r="D8166" s="17">
        <f>Électricité!S8179</f>
        <v>0</v>
      </c>
      <c r="E8166" s="24" t="str">
        <f t="shared" si="259"/>
        <v>12/07/2019 03:00:00 AM</v>
      </c>
      <c r="F8166" s="23" t="str">
        <f t="shared" si="260"/>
        <v>Dec</v>
      </c>
    </row>
    <row r="8167" spans="1:6" x14ac:dyDescent="0.4">
      <c r="A8167" s="19">
        <f>Électricité!N8180</f>
        <v>43806</v>
      </c>
      <c r="B8167" s="18">
        <f>Électricité!O8180</f>
        <v>0.16666666666666669</v>
      </c>
      <c r="C8167" s="17">
        <f>Électricité!P8180</f>
        <v>0</v>
      </c>
      <c r="D8167" s="17">
        <f>Électricité!S8180</f>
        <v>0</v>
      </c>
      <c r="E8167" s="24" t="str">
        <f t="shared" si="259"/>
        <v>12/07/2019 04:00:00 AM</v>
      </c>
      <c r="F8167" s="23" t="str">
        <f t="shared" si="260"/>
        <v>Dec</v>
      </c>
    </row>
    <row r="8168" spans="1:6" x14ac:dyDescent="0.4">
      <c r="A8168" s="19">
        <f>Électricité!N8181</f>
        <v>43806</v>
      </c>
      <c r="B8168" s="18">
        <f>Électricité!O8181</f>
        <v>0.20833333333333337</v>
      </c>
      <c r="C8168" s="17">
        <f>Électricité!P8181</f>
        <v>0</v>
      </c>
      <c r="D8168" s="17">
        <f>Électricité!S8181</f>
        <v>0</v>
      </c>
      <c r="E8168" s="24" t="str">
        <f t="shared" si="259"/>
        <v>12/07/2019 05:00:00 AM</v>
      </c>
      <c r="F8168" s="23" t="str">
        <f t="shared" si="260"/>
        <v>Dec</v>
      </c>
    </row>
    <row r="8169" spans="1:6" x14ac:dyDescent="0.4">
      <c r="A8169" s="19">
        <f>Électricité!N8182</f>
        <v>43806</v>
      </c>
      <c r="B8169" s="18">
        <f>Électricité!O8182</f>
        <v>0.25</v>
      </c>
      <c r="C8169" s="17">
        <f>Électricité!P8182</f>
        <v>0</v>
      </c>
      <c r="D8169" s="17">
        <f>Électricité!S8182</f>
        <v>0</v>
      </c>
      <c r="E8169" s="24" t="str">
        <f t="shared" si="259"/>
        <v>12/07/2019 06:00:00 AM</v>
      </c>
      <c r="F8169" s="23" t="str">
        <f t="shared" si="260"/>
        <v>Dec</v>
      </c>
    </row>
    <row r="8170" spans="1:6" x14ac:dyDescent="0.4">
      <c r="A8170" s="19">
        <f>Électricité!N8183</f>
        <v>43806</v>
      </c>
      <c r="B8170" s="18">
        <f>Électricité!O8183</f>
        <v>0.29166666666666669</v>
      </c>
      <c r="C8170" s="17">
        <f>Électricité!P8183</f>
        <v>0</v>
      </c>
      <c r="D8170" s="17">
        <f>Électricité!S8183</f>
        <v>0</v>
      </c>
      <c r="E8170" s="24" t="str">
        <f t="shared" si="259"/>
        <v>12/07/2019 07:00:00 AM</v>
      </c>
      <c r="F8170" s="23" t="str">
        <f t="shared" si="260"/>
        <v>Dec</v>
      </c>
    </row>
    <row r="8171" spans="1:6" x14ac:dyDescent="0.4">
      <c r="A8171" s="19">
        <f>Électricité!N8184</f>
        <v>43806</v>
      </c>
      <c r="B8171" s="18">
        <f>Électricité!O8184</f>
        <v>0.33333333333333337</v>
      </c>
      <c r="C8171" s="17">
        <f>Électricité!P8184</f>
        <v>0</v>
      </c>
      <c r="D8171" s="17">
        <f>Électricité!S8184</f>
        <v>0</v>
      </c>
      <c r="E8171" s="24" t="str">
        <f t="shared" si="259"/>
        <v>12/07/2019 08:00:00 AM</v>
      </c>
      <c r="F8171" s="23" t="str">
        <f t="shared" si="260"/>
        <v>Dec</v>
      </c>
    </row>
    <row r="8172" spans="1:6" x14ac:dyDescent="0.4">
      <c r="A8172" s="19">
        <f>Électricité!N8185</f>
        <v>43806</v>
      </c>
      <c r="B8172" s="18">
        <f>Électricité!O8185</f>
        <v>0.375</v>
      </c>
      <c r="C8172" s="17">
        <f>Électricité!P8185</f>
        <v>0</v>
      </c>
      <c r="D8172" s="17">
        <f>Électricité!S8185</f>
        <v>0</v>
      </c>
      <c r="E8172" s="24" t="str">
        <f t="shared" ref="E8172:E8235" si="261">CONCATENATE(TEXT(A8172,"mm/dd/yyyy")," ",TEXT(B8172,"hh:mm:ss AM/PM"))</f>
        <v>12/07/2019 09:00:00 AM</v>
      </c>
      <c r="F8172" s="23" t="str">
        <f t="shared" si="260"/>
        <v>Dec</v>
      </c>
    </row>
    <row r="8173" spans="1:6" x14ac:dyDescent="0.4">
      <c r="A8173" s="19">
        <f>Électricité!N8186</f>
        <v>43806</v>
      </c>
      <c r="B8173" s="18">
        <f>Électricité!O8186</f>
        <v>0.41666666666666669</v>
      </c>
      <c r="C8173" s="17">
        <f>Électricité!P8186</f>
        <v>0</v>
      </c>
      <c r="D8173" s="17">
        <f>Électricité!S8186</f>
        <v>0</v>
      </c>
      <c r="E8173" s="24" t="str">
        <f t="shared" si="261"/>
        <v>12/07/2019 10:00:00 AM</v>
      </c>
      <c r="F8173" s="23" t="str">
        <f t="shared" si="260"/>
        <v>Dec</v>
      </c>
    </row>
    <row r="8174" spans="1:6" x14ac:dyDescent="0.4">
      <c r="A8174" s="19">
        <f>Électricité!N8187</f>
        <v>43806</v>
      </c>
      <c r="B8174" s="18">
        <f>Électricité!O8187</f>
        <v>0.45833333333333337</v>
      </c>
      <c r="C8174" s="17">
        <f>Électricité!P8187</f>
        <v>0</v>
      </c>
      <c r="D8174" s="17">
        <f>Électricité!S8187</f>
        <v>0</v>
      </c>
      <c r="E8174" s="24" t="str">
        <f t="shared" si="261"/>
        <v>12/07/2019 11:00:00 AM</v>
      </c>
      <c r="F8174" s="23" t="str">
        <f t="shared" si="260"/>
        <v>Dec</v>
      </c>
    </row>
    <row r="8175" spans="1:6" x14ac:dyDescent="0.4">
      <c r="A8175" s="19">
        <f>Électricité!N8188</f>
        <v>43806</v>
      </c>
      <c r="B8175" s="18">
        <f>Électricité!O8188</f>
        <v>0.50000000000000011</v>
      </c>
      <c r="C8175" s="17">
        <f>Électricité!P8188</f>
        <v>0</v>
      </c>
      <c r="D8175" s="17">
        <f>Électricité!S8188</f>
        <v>0</v>
      </c>
      <c r="E8175" s="24" t="str">
        <f t="shared" si="261"/>
        <v>12/07/2019 12:00:00 PM</v>
      </c>
      <c r="F8175" s="23" t="str">
        <f t="shared" si="260"/>
        <v>Dec</v>
      </c>
    </row>
    <row r="8176" spans="1:6" x14ac:dyDescent="0.4">
      <c r="A8176" s="19">
        <f>Électricité!N8189</f>
        <v>43806</v>
      </c>
      <c r="B8176" s="18">
        <f>Électricité!O8189</f>
        <v>0.54166666666666674</v>
      </c>
      <c r="C8176" s="17">
        <f>Électricité!P8189</f>
        <v>0</v>
      </c>
      <c r="D8176" s="17">
        <f>Électricité!S8189</f>
        <v>0</v>
      </c>
      <c r="E8176" s="24" t="str">
        <f t="shared" si="261"/>
        <v>12/07/2019 01:00:00 PM</v>
      </c>
      <c r="F8176" s="23" t="str">
        <f t="shared" si="260"/>
        <v>Dec</v>
      </c>
    </row>
    <row r="8177" spans="1:6" x14ac:dyDescent="0.4">
      <c r="A8177" s="19">
        <f>Électricité!N8190</f>
        <v>43806</v>
      </c>
      <c r="B8177" s="18">
        <f>Électricité!O8190</f>
        <v>0.58333333333333337</v>
      </c>
      <c r="C8177" s="17">
        <f>Électricité!P8190</f>
        <v>0</v>
      </c>
      <c r="D8177" s="17">
        <f>Électricité!S8190</f>
        <v>0</v>
      </c>
      <c r="E8177" s="24" t="str">
        <f t="shared" si="261"/>
        <v>12/07/2019 02:00:00 PM</v>
      </c>
      <c r="F8177" s="23" t="str">
        <f t="shared" si="260"/>
        <v>Dec</v>
      </c>
    </row>
    <row r="8178" spans="1:6" x14ac:dyDescent="0.4">
      <c r="A8178" s="19">
        <f>Électricité!N8191</f>
        <v>43806</v>
      </c>
      <c r="B8178" s="18">
        <f>Électricité!O8191</f>
        <v>0.62500000000000011</v>
      </c>
      <c r="C8178" s="17">
        <f>Électricité!P8191</f>
        <v>0</v>
      </c>
      <c r="D8178" s="17">
        <f>Électricité!S8191</f>
        <v>0</v>
      </c>
      <c r="E8178" s="24" t="str">
        <f t="shared" si="261"/>
        <v>12/07/2019 03:00:00 PM</v>
      </c>
      <c r="F8178" s="23" t="str">
        <f t="shared" si="260"/>
        <v>Dec</v>
      </c>
    </row>
    <row r="8179" spans="1:6" x14ac:dyDescent="0.4">
      <c r="A8179" s="19">
        <f>Électricité!N8192</f>
        <v>43806</v>
      </c>
      <c r="B8179" s="18">
        <f>Électricité!O8192</f>
        <v>0.66666666666666674</v>
      </c>
      <c r="C8179" s="17">
        <f>Électricité!P8192</f>
        <v>0</v>
      </c>
      <c r="D8179" s="17">
        <f>Électricité!S8192</f>
        <v>0</v>
      </c>
      <c r="E8179" s="24" t="str">
        <f t="shared" si="261"/>
        <v>12/07/2019 04:00:00 PM</v>
      </c>
      <c r="F8179" s="23" t="str">
        <f t="shared" si="260"/>
        <v>Dec</v>
      </c>
    </row>
    <row r="8180" spans="1:6" x14ac:dyDescent="0.4">
      <c r="A8180" s="19">
        <f>Électricité!N8193</f>
        <v>43806</v>
      </c>
      <c r="B8180" s="18">
        <f>Électricité!O8193</f>
        <v>0.70833333333333337</v>
      </c>
      <c r="C8180" s="17">
        <f>Électricité!P8193</f>
        <v>0</v>
      </c>
      <c r="D8180" s="17">
        <f>Électricité!S8193</f>
        <v>0</v>
      </c>
      <c r="E8180" s="24" t="str">
        <f t="shared" si="261"/>
        <v>12/07/2019 05:00:00 PM</v>
      </c>
      <c r="F8180" s="23" t="str">
        <f t="shared" si="260"/>
        <v>Dec</v>
      </c>
    </row>
    <row r="8181" spans="1:6" x14ac:dyDescent="0.4">
      <c r="A8181" s="19">
        <f>Électricité!N8194</f>
        <v>43806</v>
      </c>
      <c r="B8181" s="18">
        <f>Électricité!O8194</f>
        <v>0.75000000000000011</v>
      </c>
      <c r="C8181" s="17">
        <f>Électricité!P8194</f>
        <v>0</v>
      </c>
      <c r="D8181" s="17">
        <f>Électricité!S8194</f>
        <v>0</v>
      </c>
      <c r="E8181" s="24" t="str">
        <f t="shared" si="261"/>
        <v>12/07/2019 06:00:00 PM</v>
      </c>
      <c r="F8181" s="23" t="str">
        <f t="shared" si="260"/>
        <v>Dec</v>
      </c>
    </row>
    <row r="8182" spans="1:6" x14ac:dyDescent="0.4">
      <c r="A8182" s="19">
        <f>Électricité!N8195</f>
        <v>43806</v>
      </c>
      <c r="B8182" s="18">
        <f>Électricité!O8195</f>
        <v>0.79166666666666674</v>
      </c>
      <c r="C8182" s="17">
        <f>Électricité!P8195</f>
        <v>0</v>
      </c>
      <c r="D8182" s="17">
        <f>Électricité!S8195</f>
        <v>0</v>
      </c>
      <c r="E8182" s="24" t="str">
        <f t="shared" si="261"/>
        <v>12/07/2019 07:00:00 PM</v>
      </c>
      <c r="F8182" s="23" t="str">
        <f t="shared" si="260"/>
        <v>Dec</v>
      </c>
    </row>
    <row r="8183" spans="1:6" x14ac:dyDescent="0.4">
      <c r="A8183" s="19">
        <f>Électricité!N8196</f>
        <v>43806</v>
      </c>
      <c r="B8183" s="18">
        <f>Électricité!O8196</f>
        <v>0.83333333333333337</v>
      </c>
      <c r="C8183" s="17">
        <f>Électricité!P8196</f>
        <v>0</v>
      </c>
      <c r="D8183" s="17">
        <f>Électricité!S8196</f>
        <v>0</v>
      </c>
      <c r="E8183" s="24" t="str">
        <f t="shared" si="261"/>
        <v>12/07/2019 08:00:00 PM</v>
      </c>
      <c r="F8183" s="23" t="str">
        <f t="shared" si="260"/>
        <v>Dec</v>
      </c>
    </row>
    <row r="8184" spans="1:6" x14ac:dyDescent="0.4">
      <c r="A8184" s="19">
        <f>Électricité!N8197</f>
        <v>43806</v>
      </c>
      <c r="B8184" s="18">
        <f>Électricité!O8197</f>
        <v>0.87500000000000011</v>
      </c>
      <c r="C8184" s="17">
        <f>Électricité!P8197</f>
        <v>0</v>
      </c>
      <c r="D8184" s="17">
        <f>Électricité!S8197</f>
        <v>0</v>
      </c>
      <c r="E8184" s="24" t="str">
        <f t="shared" si="261"/>
        <v>12/07/2019 09:00:00 PM</v>
      </c>
      <c r="F8184" s="23" t="str">
        <f t="shared" si="260"/>
        <v>Dec</v>
      </c>
    </row>
    <row r="8185" spans="1:6" x14ac:dyDescent="0.4">
      <c r="A8185" s="19">
        <f>Électricité!N8198</f>
        <v>43806</v>
      </c>
      <c r="B8185" s="18">
        <f>Électricité!O8198</f>
        <v>0.91666666666666674</v>
      </c>
      <c r="C8185" s="17">
        <f>Électricité!P8198</f>
        <v>0</v>
      </c>
      <c r="D8185" s="17">
        <f>Électricité!S8198</f>
        <v>0</v>
      </c>
      <c r="E8185" s="24" t="str">
        <f t="shared" si="261"/>
        <v>12/07/2019 10:00:00 PM</v>
      </c>
      <c r="F8185" s="23" t="str">
        <f t="shared" si="260"/>
        <v>Dec</v>
      </c>
    </row>
    <row r="8186" spans="1:6" x14ac:dyDescent="0.4">
      <c r="A8186" s="19">
        <f>Électricité!N8199</f>
        <v>43806</v>
      </c>
      <c r="B8186" s="18">
        <f>Électricité!O8199</f>
        <v>0.95833333333333337</v>
      </c>
      <c r="C8186" s="17">
        <f>Électricité!P8199</f>
        <v>0</v>
      </c>
      <c r="D8186" s="17">
        <f>Électricité!S8199</f>
        <v>0</v>
      </c>
      <c r="E8186" s="24" t="str">
        <f t="shared" si="261"/>
        <v>12/07/2019 11:00:00 PM</v>
      </c>
      <c r="F8186" s="23" t="str">
        <f t="shared" si="260"/>
        <v>Dec</v>
      </c>
    </row>
    <row r="8187" spans="1:6" x14ac:dyDescent="0.4">
      <c r="A8187" s="19">
        <f>Électricité!N8200</f>
        <v>43807</v>
      </c>
      <c r="B8187" s="18">
        <f>Électricité!O8200</f>
        <v>3.1225022567582528E-17</v>
      </c>
      <c r="C8187" s="17">
        <f>Électricité!P8200</f>
        <v>0</v>
      </c>
      <c r="D8187" s="17">
        <f>Électricité!S8200</f>
        <v>0</v>
      </c>
      <c r="E8187" s="24" t="str">
        <f t="shared" si="261"/>
        <v>12/08/2019 12:00:00 AM</v>
      </c>
      <c r="F8187" s="23" t="str">
        <f t="shared" si="260"/>
        <v>Dec</v>
      </c>
    </row>
    <row r="8188" spans="1:6" x14ac:dyDescent="0.4">
      <c r="A8188" s="19">
        <f>Électricité!N8201</f>
        <v>43807</v>
      </c>
      <c r="B8188" s="18">
        <f>Électricité!O8201</f>
        <v>4.1666666666666699E-2</v>
      </c>
      <c r="C8188" s="17">
        <f>Électricité!P8201</f>
        <v>0</v>
      </c>
      <c r="D8188" s="17">
        <f>Électricité!S8201</f>
        <v>0</v>
      </c>
      <c r="E8188" s="24" t="str">
        <f t="shared" si="261"/>
        <v>12/08/2019 01:00:00 AM</v>
      </c>
      <c r="F8188" s="23" t="str">
        <f t="shared" si="260"/>
        <v>Dec</v>
      </c>
    </row>
    <row r="8189" spans="1:6" x14ac:dyDescent="0.4">
      <c r="A8189" s="19">
        <f>Électricité!N8202</f>
        <v>43807</v>
      </c>
      <c r="B8189" s="18">
        <f>Électricité!O8202</f>
        <v>8.333333333333337E-2</v>
      </c>
      <c r="C8189" s="17">
        <f>Électricité!P8202</f>
        <v>0</v>
      </c>
      <c r="D8189" s="17">
        <f>Électricité!S8202</f>
        <v>0</v>
      </c>
      <c r="E8189" s="24" t="str">
        <f t="shared" si="261"/>
        <v>12/08/2019 02:00:00 AM</v>
      </c>
      <c r="F8189" s="23" t="str">
        <f t="shared" si="260"/>
        <v>Dec</v>
      </c>
    </row>
    <row r="8190" spans="1:6" x14ac:dyDescent="0.4">
      <c r="A8190" s="19">
        <f>Électricité!N8203</f>
        <v>43807</v>
      </c>
      <c r="B8190" s="18">
        <f>Électricité!O8203</f>
        <v>0.12500000000000006</v>
      </c>
      <c r="C8190" s="17">
        <f>Électricité!P8203</f>
        <v>0</v>
      </c>
      <c r="D8190" s="17">
        <f>Électricité!S8203</f>
        <v>0</v>
      </c>
      <c r="E8190" s="24" t="str">
        <f t="shared" si="261"/>
        <v>12/08/2019 03:00:00 AM</v>
      </c>
      <c r="F8190" s="23" t="str">
        <f t="shared" si="260"/>
        <v>Dec</v>
      </c>
    </row>
    <row r="8191" spans="1:6" x14ac:dyDescent="0.4">
      <c r="A8191" s="19">
        <f>Électricité!N8204</f>
        <v>43807</v>
      </c>
      <c r="B8191" s="18">
        <f>Électricité!O8204</f>
        <v>0.16666666666666669</v>
      </c>
      <c r="C8191" s="17">
        <f>Électricité!P8204</f>
        <v>0</v>
      </c>
      <c r="D8191" s="17">
        <f>Électricité!S8204</f>
        <v>0</v>
      </c>
      <c r="E8191" s="24" t="str">
        <f t="shared" si="261"/>
        <v>12/08/2019 04:00:00 AM</v>
      </c>
      <c r="F8191" s="23" t="str">
        <f t="shared" si="260"/>
        <v>Dec</v>
      </c>
    </row>
    <row r="8192" spans="1:6" x14ac:dyDescent="0.4">
      <c r="A8192" s="19">
        <f>Électricité!N8205</f>
        <v>43807</v>
      </c>
      <c r="B8192" s="18">
        <f>Électricité!O8205</f>
        <v>0.20833333333333337</v>
      </c>
      <c r="C8192" s="17">
        <f>Électricité!P8205</f>
        <v>0</v>
      </c>
      <c r="D8192" s="17">
        <f>Électricité!S8205</f>
        <v>0</v>
      </c>
      <c r="E8192" s="24" t="str">
        <f t="shared" si="261"/>
        <v>12/08/2019 05:00:00 AM</v>
      </c>
      <c r="F8192" s="23" t="str">
        <f t="shared" si="260"/>
        <v>Dec</v>
      </c>
    </row>
    <row r="8193" spans="1:6" x14ac:dyDescent="0.4">
      <c r="A8193" s="19">
        <f>Électricité!N8206</f>
        <v>43807</v>
      </c>
      <c r="B8193" s="18">
        <f>Électricité!O8206</f>
        <v>0.25</v>
      </c>
      <c r="C8193" s="17">
        <f>Électricité!P8206</f>
        <v>0</v>
      </c>
      <c r="D8193" s="17">
        <f>Électricité!S8206</f>
        <v>0</v>
      </c>
      <c r="E8193" s="24" t="str">
        <f t="shared" si="261"/>
        <v>12/08/2019 06:00:00 AM</v>
      </c>
      <c r="F8193" s="23" t="str">
        <f t="shared" si="260"/>
        <v>Dec</v>
      </c>
    </row>
    <row r="8194" spans="1:6" x14ac:dyDescent="0.4">
      <c r="A8194" s="19">
        <f>Électricité!N8207</f>
        <v>43807</v>
      </c>
      <c r="B8194" s="18">
        <f>Électricité!O8207</f>
        <v>0.29166666666666669</v>
      </c>
      <c r="C8194" s="17">
        <f>Électricité!P8207</f>
        <v>0</v>
      </c>
      <c r="D8194" s="17">
        <f>Électricité!S8207</f>
        <v>0</v>
      </c>
      <c r="E8194" s="24" t="str">
        <f t="shared" si="261"/>
        <v>12/08/2019 07:00:00 AM</v>
      </c>
      <c r="F8194" s="23" t="str">
        <f t="shared" si="260"/>
        <v>Dec</v>
      </c>
    </row>
    <row r="8195" spans="1:6" x14ac:dyDescent="0.4">
      <c r="A8195" s="19">
        <f>Électricité!N8208</f>
        <v>43807</v>
      </c>
      <c r="B8195" s="18">
        <f>Électricité!O8208</f>
        <v>0.33333333333333337</v>
      </c>
      <c r="C8195" s="17">
        <f>Électricité!P8208</f>
        <v>0</v>
      </c>
      <c r="D8195" s="17">
        <f>Électricité!S8208</f>
        <v>0</v>
      </c>
      <c r="E8195" s="24" t="str">
        <f t="shared" si="261"/>
        <v>12/08/2019 08:00:00 AM</v>
      </c>
      <c r="F8195" s="23" t="str">
        <f t="shared" ref="F8195:F8258" si="262">TEXT(A8195,"mmm")</f>
        <v>Dec</v>
      </c>
    </row>
    <row r="8196" spans="1:6" x14ac:dyDescent="0.4">
      <c r="A8196" s="19">
        <f>Électricité!N8209</f>
        <v>43807</v>
      </c>
      <c r="B8196" s="18">
        <f>Électricité!O8209</f>
        <v>0.375</v>
      </c>
      <c r="C8196" s="17">
        <f>Électricité!P8209</f>
        <v>0</v>
      </c>
      <c r="D8196" s="17">
        <f>Électricité!S8209</f>
        <v>0</v>
      </c>
      <c r="E8196" s="24" t="str">
        <f t="shared" si="261"/>
        <v>12/08/2019 09:00:00 AM</v>
      </c>
      <c r="F8196" s="23" t="str">
        <f t="shared" si="262"/>
        <v>Dec</v>
      </c>
    </row>
    <row r="8197" spans="1:6" x14ac:dyDescent="0.4">
      <c r="A8197" s="19">
        <f>Électricité!N8210</f>
        <v>43807</v>
      </c>
      <c r="B8197" s="18">
        <f>Électricité!O8210</f>
        <v>0.41666666666666669</v>
      </c>
      <c r="C8197" s="17">
        <f>Électricité!P8210</f>
        <v>0</v>
      </c>
      <c r="D8197" s="17">
        <f>Électricité!S8210</f>
        <v>0</v>
      </c>
      <c r="E8197" s="24" t="str">
        <f t="shared" si="261"/>
        <v>12/08/2019 10:00:00 AM</v>
      </c>
      <c r="F8197" s="23" t="str">
        <f t="shared" si="262"/>
        <v>Dec</v>
      </c>
    </row>
    <row r="8198" spans="1:6" x14ac:dyDescent="0.4">
      <c r="A8198" s="19">
        <f>Électricité!N8211</f>
        <v>43807</v>
      </c>
      <c r="B8198" s="18">
        <f>Électricité!O8211</f>
        <v>0.45833333333333337</v>
      </c>
      <c r="C8198" s="17">
        <f>Électricité!P8211</f>
        <v>0</v>
      </c>
      <c r="D8198" s="17">
        <f>Électricité!S8211</f>
        <v>0</v>
      </c>
      <c r="E8198" s="24" t="str">
        <f t="shared" si="261"/>
        <v>12/08/2019 11:00:00 AM</v>
      </c>
      <c r="F8198" s="23" t="str">
        <f t="shared" si="262"/>
        <v>Dec</v>
      </c>
    </row>
    <row r="8199" spans="1:6" x14ac:dyDescent="0.4">
      <c r="A8199" s="19">
        <f>Électricité!N8212</f>
        <v>43807</v>
      </c>
      <c r="B8199" s="18">
        <f>Électricité!O8212</f>
        <v>0.50000000000000011</v>
      </c>
      <c r="C8199" s="17">
        <f>Électricité!P8212</f>
        <v>0</v>
      </c>
      <c r="D8199" s="17">
        <f>Électricité!S8212</f>
        <v>0</v>
      </c>
      <c r="E8199" s="24" t="str">
        <f t="shared" si="261"/>
        <v>12/08/2019 12:00:00 PM</v>
      </c>
      <c r="F8199" s="23" t="str">
        <f t="shared" si="262"/>
        <v>Dec</v>
      </c>
    </row>
    <row r="8200" spans="1:6" x14ac:dyDescent="0.4">
      <c r="A8200" s="19">
        <f>Électricité!N8213</f>
        <v>43807</v>
      </c>
      <c r="B8200" s="18">
        <f>Électricité!O8213</f>
        <v>0.54166666666666674</v>
      </c>
      <c r="C8200" s="17">
        <f>Électricité!P8213</f>
        <v>0</v>
      </c>
      <c r="D8200" s="17">
        <f>Électricité!S8213</f>
        <v>0</v>
      </c>
      <c r="E8200" s="24" t="str">
        <f t="shared" si="261"/>
        <v>12/08/2019 01:00:00 PM</v>
      </c>
      <c r="F8200" s="23" t="str">
        <f t="shared" si="262"/>
        <v>Dec</v>
      </c>
    </row>
    <row r="8201" spans="1:6" x14ac:dyDescent="0.4">
      <c r="A8201" s="19">
        <f>Électricité!N8214</f>
        <v>43807</v>
      </c>
      <c r="B8201" s="18">
        <f>Électricité!O8214</f>
        <v>0.58333333333333337</v>
      </c>
      <c r="C8201" s="17">
        <f>Électricité!P8214</f>
        <v>0</v>
      </c>
      <c r="D8201" s="17">
        <f>Électricité!S8214</f>
        <v>0</v>
      </c>
      <c r="E8201" s="24" t="str">
        <f t="shared" si="261"/>
        <v>12/08/2019 02:00:00 PM</v>
      </c>
      <c r="F8201" s="23" t="str">
        <f t="shared" si="262"/>
        <v>Dec</v>
      </c>
    </row>
    <row r="8202" spans="1:6" x14ac:dyDescent="0.4">
      <c r="A8202" s="19">
        <f>Électricité!N8215</f>
        <v>43807</v>
      </c>
      <c r="B8202" s="18">
        <f>Électricité!O8215</f>
        <v>0.62500000000000011</v>
      </c>
      <c r="C8202" s="17">
        <f>Électricité!P8215</f>
        <v>0</v>
      </c>
      <c r="D8202" s="17">
        <f>Électricité!S8215</f>
        <v>0</v>
      </c>
      <c r="E8202" s="24" t="str">
        <f t="shared" si="261"/>
        <v>12/08/2019 03:00:00 PM</v>
      </c>
      <c r="F8202" s="23" t="str">
        <f t="shared" si="262"/>
        <v>Dec</v>
      </c>
    </row>
    <row r="8203" spans="1:6" x14ac:dyDescent="0.4">
      <c r="A8203" s="19">
        <f>Électricité!N8216</f>
        <v>43807</v>
      </c>
      <c r="B8203" s="18">
        <f>Électricité!O8216</f>
        <v>0.66666666666666674</v>
      </c>
      <c r="C8203" s="17">
        <f>Électricité!P8216</f>
        <v>0</v>
      </c>
      <c r="D8203" s="17">
        <f>Électricité!S8216</f>
        <v>0</v>
      </c>
      <c r="E8203" s="24" t="str">
        <f t="shared" si="261"/>
        <v>12/08/2019 04:00:00 PM</v>
      </c>
      <c r="F8203" s="23" t="str">
        <f t="shared" si="262"/>
        <v>Dec</v>
      </c>
    </row>
    <row r="8204" spans="1:6" x14ac:dyDescent="0.4">
      <c r="A8204" s="19">
        <f>Électricité!N8217</f>
        <v>43807</v>
      </c>
      <c r="B8204" s="18">
        <f>Électricité!O8217</f>
        <v>0.70833333333333337</v>
      </c>
      <c r="C8204" s="17">
        <f>Électricité!P8217</f>
        <v>0</v>
      </c>
      <c r="D8204" s="17">
        <f>Électricité!S8217</f>
        <v>0</v>
      </c>
      <c r="E8204" s="24" t="str">
        <f t="shared" si="261"/>
        <v>12/08/2019 05:00:00 PM</v>
      </c>
      <c r="F8204" s="23" t="str">
        <f t="shared" si="262"/>
        <v>Dec</v>
      </c>
    </row>
    <row r="8205" spans="1:6" x14ac:dyDescent="0.4">
      <c r="A8205" s="19">
        <f>Électricité!N8218</f>
        <v>43807</v>
      </c>
      <c r="B8205" s="18">
        <f>Électricité!O8218</f>
        <v>0.75000000000000011</v>
      </c>
      <c r="C8205" s="17">
        <f>Électricité!P8218</f>
        <v>0</v>
      </c>
      <c r="D8205" s="17">
        <f>Électricité!S8218</f>
        <v>0</v>
      </c>
      <c r="E8205" s="24" t="str">
        <f t="shared" si="261"/>
        <v>12/08/2019 06:00:00 PM</v>
      </c>
      <c r="F8205" s="23" t="str">
        <f t="shared" si="262"/>
        <v>Dec</v>
      </c>
    </row>
    <row r="8206" spans="1:6" x14ac:dyDescent="0.4">
      <c r="A8206" s="19">
        <f>Électricité!N8219</f>
        <v>43807</v>
      </c>
      <c r="B8206" s="18">
        <f>Électricité!O8219</f>
        <v>0.79166666666666674</v>
      </c>
      <c r="C8206" s="17">
        <f>Électricité!P8219</f>
        <v>0</v>
      </c>
      <c r="D8206" s="17">
        <f>Électricité!S8219</f>
        <v>0</v>
      </c>
      <c r="E8206" s="24" t="str">
        <f t="shared" si="261"/>
        <v>12/08/2019 07:00:00 PM</v>
      </c>
      <c r="F8206" s="23" t="str">
        <f t="shared" si="262"/>
        <v>Dec</v>
      </c>
    </row>
    <row r="8207" spans="1:6" x14ac:dyDescent="0.4">
      <c r="A8207" s="19">
        <f>Électricité!N8220</f>
        <v>43807</v>
      </c>
      <c r="B8207" s="18">
        <f>Électricité!O8220</f>
        <v>0.83333333333333337</v>
      </c>
      <c r="C8207" s="17">
        <f>Électricité!P8220</f>
        <v>0</v>
      </c>
      <c r="D8207" s="17">
        <f>Électricité!S8220</f>
        <v>0</v>
      </c>
      <c r="E8207" s="24" t="str">
        <f t="shared" si="261"/>
        <v>12/08/2019 08:00:00 PM</v>
      </c>
      <c r="F8207" s="23" t="str">
        <f t="shared" si="262"/>
        <v>Dec</v>
      </c>
    </row>
    <row r="8208" spans="1:6" x14ac:dyDescent="0.4">
      <c r="A8208" s="19">
        <f>Électricité!N8221</f>
        <v>43807</v>
      </c>
      <c r="B8208" s="18">
        <f>Électricité!O8221</f>
        <v>0.87500000000000011</v>
      </c>
      <c r="C8208" s="17">
        <f>Électricité!P8221</f>
        <v>0</v>
      </c>
      <c r="D8208" s="17">
        <f>Électricité!S8221</f>
        <v>0</v>
      </c>
      <c r="E8208" s="24" t="str">
        <f t="shared" si="261"/>
        <v>12/08/2019 09:00:00 PM</v>
      </c>
      <c r="F8208" s="23" t="str">
        <f t="shared" si="262"/>
        <v>Dec</v>
      </c>
    </row>
    <row r="8209" spans="1:6" x14ac:dyDescent="0.4">
      <c r="A8209" s="19">
        <f>Électricité!N8222</f>
        <v>43807</v>
      </c>
      <c r="B8209" s="18">
        <f>Électricité!O8222</f>
        <v>0.91666666666666674</v>
      </c>
      <c r="C8209" s="17">
        <f>Électricité!P8222</f>
        <v>0</v>
      </c>
      <c r="D8209" s="17">
        <f>Électricité!S8222</f>
        <v>0</v>
      </c>
      <c r="E8209" s="24" t="str">
        <f t="shared" si="261"/>
        <v>12/08/2019 10:00:00 PM</v>
      </c>
      <c r="F8209" s="23" t="str">
        <f t="shared" si="262"/>
        <v>Dec</v>
      </c>
    </row>
    <row r="8210" spans="1:6" x14ac:dyDescent="0.4">
      <c r="A8210" s="19">
        <f>Électricité!N8223</f>
        <v>43807</v>
      </c>
      <c r="B8210" s="18">
        <f>Électricité!O8223</f>
        <v>0.95833333333333337</v>
      </c>
      <c r="C8210" s="17">
        <f>Électricité!P8223</f>
        <v>0</v>
      </c>
      <c r="D8210" s="17">
        <f>Électricité!S8223</f>
        <v>0</v>
      </c>
      <c r="E8210" s="24" t="str">
        <f t="shared" si="261"/>
        <v>12/08/2019 11:00:00 PM</v>
      </c>
      <c r="F8210" s="23" t="str">
        <f t="shared" si="262"/>
        <v>Dec</v>
      </c>
    </row>
    <row r="8211" spans="1:6" x14ac:dyDescent="0.4">
      <c r="A8211" s="19">
        <f>Électricité!N8224</f>
        <v>43808</v>
      </c>
      <c r="B8211" s="18">
        <f>Électricité!O8224</f>
        <v>3.1225022567582528E-17</v>
      </c>
      <c r="C8211" s="17">
        <f>Électricité!P8224</f>
        <v>0</v>
      </c>
      <c r="D8211" s="17">
        <f>Électricité!S8224</f>
        <v>0</v>
      </c>
      <c r="E8211" s="24" t="str">
        <f t="shared" si="261"/>
        <v>12/09/2019 12:00:00 AM</v>
      </c>
      <c r="F8211" s="23" t="str">
        <f t="shared" si="262"/>
        <v>Dec</v>
      </c>
    </row>
    <row r="8212" spans="1:6" x14ac:dyDescent="0.4">
      <c r="A8212" s="19">
        <f>Électricité!N8225</f>
        <v>43808</v>
      </c>
      <c r="B8212" s="18">
        <f>Électricité!O8225</f>
        <v>4.1666666666666699E-2</v>
      </c>
      <c r="C8212" s="17">
        <f>Électricité!P8225</f>
        <v>0</v>
      </c>
      <c r="D8212" s="17">
        <f>Électricité!S8225</f>
        <v>0</v>
      </c>
      <c r="E8212" s="24" t="str">
        <f t="shared" si="261"/>
        <v>12/09/2019 01:00:00 AM</v>
      </c>
      <c r="F8212" s="23" t="str">
        <f t="shared" si="262"/>
        <v>Dec</v>
      </c>
    </row>
    <row r="8213" spans="1:6" x14ac:dyDescent="0.4">
      <c r="A8213" s="19">
        <f>Électricité!N8226</f>
        <v>43808</v>
      </c>
      <c r="B8213" s="18">
        <f>Électricité!O8226</f>
        <v>8.333333333333337E-2</v>
      </c>
      <c r="C8213" s="17">
        <f>Électricité!P8226</f>
        <v>0</v>
      </c>
      <c r="D8213" s="17">
        <f>Électricité!S8226</f>
        <v>0</v>
      </c>
      <c r="E8213" s="24" t="str">
        <f t="shared" si="261"/>
        <v>12/09/2019 02:00:00 AM</v>
      </c>
      <c r="F8213" s="23" t="str">
        <f t="shared" si="262"/>
        <v>Dec</v>
      </c>
    </row>
    <row r="8214" spans="1:6" x14ac:dyDescent="0.4">
      <c r="A8214" s="19">
        <f>Électricité!N8227</f>
        <v>43808</v>
      </c>
      <c r="B8214" s="18">
        <f>Électricité!O8227</f>
        <v>0.12500000000000006</v>
      </c>
      <c r="C8214" s="17">
        <f>Électricité!P8227</f>
        <v>0</v>
      </c>
      <c r="D8214" s="17">
        <f>Électricité!S8227</f>
        <v>0</v>
      </c>
      <c r="E8214" s="24" t="str">
        <f t="shared" si="261"/>
        <v>12/09/2019 03:00:00 AM</v>
      </c>
      <c r="F8214" s="23" t="str">
        <f t="shared" si="262"/>
        <v>Dec</v>
      </c>
    </row>
    <row r="8215" spans="1:6" x14ac:dyDescent="0.4">
      <c r="A8215" s="19">
        <f>Électricité!N8228</f>
        <v>43808</v>
      </c>
      <c r="B8215" s="18">
        <f>Électricité!O8228</f>
        <v>0.16666666666666669</v>
      </c>
      <c r="C8215" s="17">
        <f>Électricité!P8228</f>
        <v>0</v>
      </c>
      <c r="D8215" s="17">
        <f>Électricité!S8228</f>
        <v>0</v>
      </c>
      <c r="E8215" s="24" t="str">
        <f t="shared" si="261"/>
        <v>12/09/2019 04:00:00 AM</v>
      </c>
      <c r="F8215" s="23" t="str">
        <f t="shared" si="262"/>
        <v>Dec</v>
      </c>
    </row>
    <row r="8216" spans="1:6" x14ac:dyDescent="0.4">
      <c r="A8216" s="19">
        <f>Électricité!N8229</f>
        <v>43808</v>
      </c>
      <c r="B8216" s="18">
        <f>Électricité!O8229</f>
        <v>0.20833333333333337</v>
      </c>
      <c r="C8216" s="17">
        <f>Électricité!P8229</f>
        <v>0</v>
      </c>
      <c r="D8216" s="17">
        <f>Électricité!S8229</f>
        <v>0</v>
      </c>
      <c r="E8216" s="24" t="str">
        <f t="shared" si="261"/>
        <v>12/09/2019 05:00:00 AM</v>
      </c>
      <c r="F8216" s="23" t="str">
        <f t="shared" si="262"/>
        <v>Dec</v>
      </c>
    </row>
    <row r="8217" spans="1:6" x14ac:dyDescent="0.4">
      <c r="A8217" s="19">
        <f>Électricité!N8230</f>
        <v>43808</v>
      </c>
      <c r="B8217" s="18">
        <f>Électricité!O8230</f>
        <v>0.25</v>
      </c>
      <c r="C8217" s="17">
        <f>Électricité!P8230</f>
        <v>0</v>
      </c>
      <c r="D8217" s="17">
        <f>Électricité!S8230</f>
        <v>0</v>
      </c>
      <c r="E8217" s="24" t="str">
        <f t="shared" si="261"/>
        <v>12/09/2019 06:00:00 AM</v>
      </c>
      <c r="F8217" s="23" t="str">
        <f t="shared" si="262"/>
        <v>Dec</v>
      </c>
    </row>
    <row r="8218" spans="1:6" x14ac:dyDescent="0.4">
      <c r="A8218" s="19">
        <f>Électricité!N8231</f>
        <v>43808</v>
      </c>
      <c r="B8218" s="18">
        <f>Électricité!O8231</f>
        <v>0.29166666666666669</v>
      </c>
      <c r="C8218" s="17">
        <f>Électricité!P8231</f>
        <v>0</v>
      </c>
      <c r="D8218" s="17">
        <f>Électricité!S8231</f>
        <v>0</v>
      </c>
      <c r="E8218" s="24" t="str">
        <f t="shared" si="261"/>
        <v>12/09/2019 07:00:00 AM</v>
      </c>
      <c r="F8218" s="23" t="str">
        <f t="shared" si="262"/>
        <v>Dec</v>
      </c>
    </row>
    <row r="8219" spans="1:6" x14ac:dyDescent="0.4">
      <c r="A8219" s="19">
        <f>Électricité!N8232</f>
        <v>43808</v>
      </c>
      <c r="B8219" s="18">
        <f>Électricité!O8232</f>
        <v>0.33333333333333337</v>
      </c>
      <c r="C8219" s="17">
        <f>Électricité!P8232</f>
        <v>0</v>
      </c>
      <c r="D8219" s="17">
        <f>Électricité!S8232</f>
        <v>0</v>
      </c>
      <c r="E8219" s="24" t="str">
        <f t="shared" si="261"/>
        <v>12/09/2019 08:00:00 AM</v>
      </c>
      <c r="F8219" s="23" t="str">
        <f t="shared" si="262"/>
        <v>Dec</v>
      </c>
    </row>
    <row r="8220" spans="1:6" x14ac:dyDescent="0.4">
      <c r="A8220" s="19">
        <f>Électricité!N8233</f>
        <v>43808</v>
      </c>
      <c r="B8220" s="18">
        <f>Électricité!O8233</f>
        <v>0.375</v>
      </c>
      <c r="C8220" s="17">
        <f>Électricité!P8233</f>
        <v>0</v>
      </c>
      <c r="D8220" s="17">
        <f>Électricité!S8233</f>
        <v>0</v>
      </c>
      <c r="E8220" s="24" t="str">
        <f t="shared" si="261"/>
        <v>12/09/2019 09:00:00 AM</v>
      </c>
      <c r="F8220" s="23" t="str">
        <f t="shared" si="262"/>
        <v>Dec</v>
      </c>
    </row>
    <row r="8221" spans="1:6" x14ac:dyDescent="0.4">
      <c r="A8221" s="19">
        <f>Électricité!N8234</f>
        <v>43808</v>
      </c>
      <c r="B8221" s="18">
        <f>Électricité!O8234</f>
        <v>0.41666666666666669</v>
      </c>
      <c r="C8221" s="17">
        <f>Électricité!P8234</f>
        <v>0</v>
      </c>
      <c r="D8221" s="17">
        <f>Électricité!S8234</f>
        <v>0</v>
      </c>
      <c r="E8221" s="24" t="str">
        <f t="shared" si="261"/>
        <v>12/09/2019 10:00:00 AM</v>
      </c>
      <c r="F8221" s="23" t="str">
        <f t="shared" si="262"/>
        <v>Dec</v>
      </c>
    </row>
    <row r="8222" spans="1:6" x14ac:dyDescent="0.4">
      <c r="A8222" s="19">
        <f>Électricité!N8235</f>
        <v>43808</v>
      </c>
      <c r="B8222" s="18">
        <f>Électricité!O8235</f>
        <v>0.45833333333333337</v>
      </c>
      <c r="C8222" s="17">
        <f>Électricité!P8235</f>
        <v>0</v>
      </c>
      <c r="D8222" s="17">
        <f>Électricité!S8235</f>
        <v>0</v>
      </c>
      <c r="E8222" s="24" t="str">
        <f t="shared" si="261"/>
        <v>12/09/2019 11:00:00 AM</v>
      </c>
      <c r="F8222" s="23" t="str">
        <f t="shared" si="262"/>
        <v>Dec</v>
      </c>
    </row>
    <row r="8223" spans="1:6" x14ac:dyDescent="0.4">
      <c r="A8223" s="19">
        <f>Électricité!N8236</f>
        <v>43808</v>
      </c>
      <c r="B8223" s="18">
        <f>Électricité!O8236</f>
        <v>0.50000000000000011</v>
      </c>
      <c r="C8223" s="17">
        <f>Électricité!P8236</f>
        <v>0</v>
      </c>
      <c r="D8223" s="17">
        <f>Électricité!S8236</f>
        <v>0</v>
      </c>
      <c r="E8223" s="24" t="str">
        <f t="shared" si="261"/>
        <v>12/09/2019 12:00:00 PM</v>
      </c>
      <c r="F8223" s="23" t="str">
        <f t="shared" si="262"/>
        <v>Dec</v>
      </c>
    </row>
    <row r="8224" spans="1:6" x14ac:dyDescent="0.4">
      <c r="A8224" s="19">
        <f>Électricité!N8237</f>
        <v>43808</v>
      </c>
      <c r="B8224" s="18">
        <f>Électricité!O8237</f>
        <v>0.54166666666666674</v>
      </c>
      <c r="C8224" s="17">
        <f>Électricité!P8237</f>
        <v>0</v>
      </c>
      <c r="D8224" s="17">
        <f>Électricité!S8237</f>
        <v>0</v>
      </c>
      <c r="E8224" s="24" t="str">
        <f t="shared" si="261"/>
        <v>12/09/2019 01:00:00 PM</v>
      </c>
      <c r="F8224" s="23" t="str">
        <f t="shared" si="262"/>
        <v>Dec</v>
      </c>
    </row>
    <row r="8225" spans="1:6" x14ac:dyDescent="0.4">
      <c r="A8225" s="19">
        <f>Électricité!N8238</f>
        <v>43808</v>
      </c>
      <c r="B8225" s="18">
        <f>Électricité!O8238</f>
        <v>0.58333333333333337</v>
      </c>
      <c r="C8225" s="17">
        <f>Électricité!P8238</f>
        <v>0</v>
      </c>
      <c r="D8225" s="17">
        <f>Électricité!S8238</f>
        <v>0</v>
      </c>
      <c r="E8225" s="24" t="str">
        <f t="shared" si="261"/>
        <v>12/09/2019 02:00:00 PM</v>
      </c>
      <c r="F8225" s="23" t="str">
        <f t="shared" si="262"/>
        <v>Dec</v>
      </c>
    </row>
    <row r="8226" spans="1:6" x14ac:dyDescent="0.4">
      <c r="A8226" s="19">
        <f>Électricité!N8239</f>
        <v>43808</v>
      </c>
      <c r="B8226" s="18">
        <f>Électricité!O8239</f>
        <v>0.62500000000000011</v>
      </c>
      <c r="C8226" s="17">
        <f>Électricité!P8239</f>
        <v>0</v>
      </c>
      <c r="D8226" s="17">
        <f>Électricité!S8239</f>
        <v>0</v>
      </c>
      <c r="E8226" s="24" t="str">
        <f t="shared" si="261"/>
        <v>12/09/2019 03:00:00 PM</v>
      </c>
      <c r="F8226" s="23" t="str">
        <f t="shared" si="262"/>
        <v>Dec</v>
      </c>
    </row>
    <row r="8227" spans="1:6" x14ac:dyDescent="0.4">
      <c r="A8227" s="19">
        <f>Électricité!N8240</f>
        <v>43808</v>
      </c>
      <c r="B8227" s="18">
        <f>Électricité!O8240</f>
        <v>0.66666666666666674</v>
      </c>
      <c r="C8227" s="17">
        <f>Électricité!P8240</f>
        <v>0</v>
      </c>
      <c r="D8227" s="17">
        <f>Électricité!S8240</f>
        <v>0</v>
      </c>
      <c r="E8227" s="24" t="str">
        <f t="shared" si="261"/>
        <v>12/09/2019 04:00:00 PM</v>
      </c>
      <c r="F8227" s="23" t="str">
        <f t="shared" si="262"/>
        <v>Dec</v>
      </c>
    </row>
    <row r="8228" spans="1:6" x14ac:dyDescent="0.4">
      <c r="A8228" s="19">
        <f>Électricité!N8241</f>
        <v>43808</v>
      </c>
      <c r="B8228" s="18">
        <f>Électricité!O8241</f>
        <v>0.70833333333333337</v>
      </c>
      <c r="C8228" s="17">
        <f>Électricité!P8241</f>
        <v>0</v>
      </c>
      <c r="D8228" s="17">
        <f>Électricité!S8241</f>
        <v>0</v>
      </c>
      <c r="E8228" s="24" t="str">
        <f t="shared" si="261"/>
        <v>12/09/2019 05:00:00 PM</v>
      </c>
      <c r="F8228" s="23" t="str">
        <f t="shared" si="262"/>
        <v>Dec</v>
      </c>
    </row>
    <row r="8229" spans="1:6" x14ac:dyDescent="0.4">
      <c r="A8229" s="19">
        <f>Électricité!N8242</f>
        <v>43808</v>
      </c>
      <c r="B8229" s="18">
        <f>Électricité!O8242</f>
        <v>0.75000000000000011</v>
      </c>
      <c r="C8229" s="17">
        <f>Électricité!P8242</f>
        <v>0</v>
      </c>
      <c r="D8229" s="17">
        <f>Électricité!S8242</f>
        <v>0</v>
      </c>
      <c r="E8229" s="24" t="str">
        <f t="shared" si="261"/>
        <v>12/09/2019 06:00:00 PM</v>
      </c>
      <c r="F8229" s="23" t="str">
        <f t="shared" si="262"/>
        <v>Dec</v>
      </c>
    </row>
    <row r="8230" spans="1:6" x14ac:dyDescent="0.4">
      <c r="A8230" s="19">
        <f>Électricité!N8243</f>
        <v>43808</v>
      </c>
      <c r="B8230" s="18">
        <f>Électricité!O8243</f>
        <v>0.79166666666666674</v>
      </c>
      <c r="C8230" s="17">
        <f>Électricité!P8243</f>
        <v>0</v>
      </c>
      <c r="D8230" s="17">
        <f>Électricité!S8243</f>
        <v>0</v>
      </c>
      <c r="E8230" s="24" t="str">
        <f t="shared" si="261"/>
        <v>12/09/2019 07:00:00 PM</v>
      </c>
      <c r="F8230" s="23" t="str">
        <f t="shared" si="262"/>
        <v>Dec</v>
      </c>
    </row>
    <row r="8231" spans="1:6" x14ac:dyDescent="0.4">
      <c r="A8231" s="19">
        <f>Électricité!N8244</f>
        <v>43808</v>
      </c>
      <c r="B8231" s="18">
        <f>Électricité!O8244</f>
        <v>0.83333333333333337</v>
      </c>
      <c r="C8231" s="17">
        <f>Électricité!P8244</f>
        <v>0</v>
      </c>
      <c r="D8231" s="17">
        <f>Électricité!S8244</f>
        <v>0</v>
      </c>
      <c r="E8231" s="24" t="str">
        <f t="shared" si="261"/>
        <v>12/09/2019 08:00:00 PM</v>
      </c>
      <c r="F8231" s="23" t="str">
        <f t="shared" si="262"/>
        <v>Dec</v>
      </c>
    </row>
    <row r="8232" spans="1:6" x14ac:dyDescent="0.4">
      <c r="A8232" s="19">
        <f>Électricité!N8245</f>
        <v>43808</v>
      </c>
      <c r="B8232" s="18">
        <f>Électricité!O8245</f>
        <v>0.87500000000000011</v>
      </c>
      <c r="C8232" s="17">
        <f>Électricité!P8245</f>
        <v>0</v>
      </c>
      <c r="D8232" s="17">
        <f>Électricité!S8245</f>
        <v>0</v>
      </c>
      <c r="E8232" s="24" t="str">
        <f t="shared" si="261"/>
        <v>12/09/2019 09:00:00 PM</v>
      </c>
      <c r="F8232" s="23" t="str">
        <f t="shared" si="262"/>
        <v>Dec</v>
      </c>
    </row>
    <row r="8233" spans="1:6" x14ac:dyDescent="0.4">
      <c r="A8233" s="19">
        <f>Électricité!N8246</f>
        <v>43808</v>
      </c>
      <c r="B8233" s="18">
        <f>Électricité!O8246</f>
        <v>0.91666666666666674</v>
      </c>
      <c r="C8233" s="17">
        <f>Électricité!P8246</f>
        <v>0</v>
      </c>
      <c r="D8233" s="17">
        <f>Électricité!S8246</f>
        <v>0</v>
      </c>
      <c r="E8233" s="24" t="str">
        <f t="shared" si="261"/>
        <v>12/09/2019 10:00:00 PM</v>
      </c>
      <c r="F8233" s="23" t="str">
        <f t="shared" si="262"/>
        <v>Dec</v>
      </c>
    </row>
    <row r="8234" spans="1:6" x14ac:dyDescent="0.4">
      <c r="A8234" s="19">
        <f>Électricité!N8247</f>
        <v>43808</v>
      </c>
      <c r="B8234" s="18">
        <f>Électricité!O8247</f>
        <v>0.95833333333333337</v>
      </c>
      <c r="C8234" s="17">
        <f>Électricité!P8247</f>
        <v>0</v>
      </c>
      <c r="D8234" s="17">
        <f>Électricité!S8247</f>
        <v>0</v>
      </c>
      <c r="E8234" s="24" t="str">
        <f t="shared" si="261"/>
        <v>12/09/2019 11:00:00 PM</v>
      </c>
      <c r="F8234" s="23" t="str">
        <f t="shared" si="262"/>
        <v>Dec</v>
      </c>
    </row>
    <row r="8235" spans="1:6" x14ac:dyDescent="0.4">
      <c r="A8235" s="19">
        <f>Électricité!N8248</f>
        <v>43809</v>
      </c>
      <c r="B8235" s="18">
        <f>Électricité!O8248</f>
        <v>3.1225022567582528E-17</v>
      </c>
      <c r="C8235" s="17">
        <f>Électricité!P8248</f>
        <v>0</v>
      </c>
      <c r="D8235" s="17">
        <f>Électricité!S8248</f>
        <v>0</v>
      </c>
      <c r="E8235" s="24" t="str">
        <f t="shared" si="261"/>
        <v>12/10/2019 12:00:00 AM</v>
      </c>
      <c r="F8235" s="23" t="str">
        <f t="shared" si="262"/>
        <v>Dec</v>
      </c>
    </row>
    <row r="8236" spans="1:6" x14ac:dyDescent="0.4">
      <c r="A8236" s="19">
        <f>Électricité!N8249</f>
        <v>43809</v>
      </c>
      <c r="B8236" s="18">
        <f>Électricité!O8249</f>
        <v>4.1666666666666699E-2</v>
      </c>
      <c r="C8236" s="17">
        <f>Électricité!P8249</f>
        <v>0</v>
      </c>
      <c r="D8236" s="17">
        <f>Électricité!S8249</f>
        <v>0</v>
      </c>
      <c r="E8236" s="24" t="str">
        <f t="shared" ref="E8236:E8299" si="263">CONCATENATE(TEXT(A8236,"mm/dd/yyyy")," ",TEXT(B8236,"hh:mm:ss AM/PM"))</f>
        <v>12/10/2019 01:00:00 AM</v>
      </c>
      <c r="F8236" s="23" t="str">
        <f t="shared" si="262"/>
        <v>Dec</v>
      </c>
    </row>
    <row r="8237" spans="1:6" x14ac:dyDescent="0.4">
      <c r="A8237" s="19">
        <f>Électricité!N8250</f>
        <v>43809</v>
      </c>
      <c r="B8237" s="18">
        <f>Électricité!O8250</f>
        <v>8.333333333333337E-2</v>
      </c>
      <c r="C8237" s="17">
        <f>Électricité!P8250</f>
        <v>0</v>
      </c>
      <c r="D8237" s="17">
        <f>Électricité!S8250</f>
        <v>0</v>
      </c>
      <c r="E8237" s="24" t="str">
        <f t="shared" si="263"/>
        <v>12/10/2019 02:00:00 AM</v>
      </c>
      <c r="F8237" s="23" t="str">
        <f t="shared" si="262"/>
        <v>Dec</v>
      </c>
    </row>
    <row r="8238" spans="1:6" x14ac:dyDescent="0.4">
      <c r="A8238" s="19">
        <f>Électricité!N8251</f>
        <v>43809</v>
      </c>
      <c r="B8238" s="18">
        <f>Électricité!O8251</f>
        <v>0.12500000000000006</v>
      </c>
      <c r="C8238" s="17">
        <f>Électricité!P8251</f>
        <v>0</v>
      </c>
      <c r="D8238" s="17">
        <f>Électricité!S8251</f>
        <v>0</v>
      </c>
      <c r="E8238" s="24" t="str">
        <f t="shared" si="263"/>
        <v>12/10/2019 03:00:00 AM</v>
      </c>
      <c r="F8238" s="23" t="str">
        <f t="shared" si="262"/>
        <v>Dec</v>
      </c>
    </row>
    <row r="8239" spans="1:6" x14ac:dyDescent="0.4">
      <c r="A8239" s="19">
        <f>Électricité!N8252</f>
        <v>43809</v>
      </c>
      <c r="B8239" s="18">
        <f>Électricité!O8252</f>
        <v>0.16666666666666669</v>
      </c>
      <c r="C8239" s="17">
        <f>Électricité!P8252</f>
        <v>0</v>
      </c>
      <c r="D8239" s="17">
        <f>Électricité!S8252</f>
        <v>0</v>
      </c>
      <c r="E8239" s="24" t="str">
        <f t="shared" si="263"/>
        <v>12/10/2019 04:00:00 AM</v>
      </c>
      <c r="F8239" s="23" t="str">
        <f t="shared" si="262"/>
        <v>Dec</v>
      </c>
    </row>
    <row r="8240" spans="1:6" x14ac:dyDescent="0.4">
      <c r="A8240" s="19">
        <f>Électricité!N8253</f>
        <v>43809</v>
      </c>
      <c r="B8240" s="18">
        <f>Électricité!O8253</f>
        <v>0.20833333333333337</v>
      </c>
      <c r="C8240" s="17">
        <f>Électricité!P8253</f>
        <v>0</v>
      </c>
      <c r="D8240" s="17">
        <f>Électricité!S8253</f>
        <v>0</v>
      </c>
      <c r="E8240" s="24" t="str">
        <f t="shared" si="263"/>
        <v>12/10/2019 05:00:00 AM</v>
      </c>
      <c r="F8240" s="23" t="str">
        <f t="shared" si="262"/>
        <v>Dec</v>
      </c>
    </row>
    <row r="8241" spans="1:6" x14ac:dyDescent="0.4">
      <c r="A8241" s="19">
        <f>Électricité!N8254</f>
        <v>43809</v>
      </c>
      <c r="B8241" s="18">
        <f>Électricité!O8254</f>
        <v>0.25</v>
      </c>
      <c r="C8241" s="17">
        <f>Électricité!P8254</f>
        <v>0</v>
      </c>
      <c r="D8241" s="17">
        <f>Électricité!S8254</f>
        <v>0</v>
      </c>
      <c r="E8241" s="24" t="str">
        <f t="shared" si="263"/>
        <v>12/10/2019 06:00:00 AM</v>
      </c>
      <c r="F8241" s="23" t="str">
        <f t="shared" si="262"/>
        <v>Dec</v>
      </c>
    </row>
    <row r="8242" spans="1:6" x14ac:dyDescent="0.4">
      <c r="A8242" s="19">
        <f>Électricité!N8255</f>
        <v>43809</v>
      </c>
      <c r="B8242" s="18">
        <f>Électricité!O8255</f>
        <v>0.29166666666666669</v>
      </c>
      <c r="C8242" s="17">
        <f>Électricité!P8255</f>
        <v>0</v>
      </c>
      <c r="D8242" s="17">
        <f>Électricité!S8255</f>
        <v>0</v>
      </c>
      <c r="E8242" s="24" t="str">
        <f t="shared" si="263"/>
        <v>12/10/2019 07:00:00 AM</v>
      </c>
      <c r="F8242" s="23" t="str">
        <f t="shared" si="262"/>
        <v>Dec</v>
      </c>
    </row>
    <row r="8243" spans="1:6" x14ac:dyDescent="0.4">
      <c r="A8243" s="19">
        <f>Électricité!N8256</f>
        <v>43809</v>
      </c>
      <c r="B8243" s="18">
        <f>Électricité!O8256</f>
        <v>0.33333333333333337</v>
      </c>
      <c r="C8243" s="17">
        <f>Électricité!P8256</f>
        <v>0</v>
      </c>
      <c r="D8243" s="17">
        <f>Électricité!S8256</f>
        <v>0</v>
      </c>
      <c r="E8243" s="24" t="str">
        <f t="shared" si="263"/>
        <v>12/10/2019 08:00:00 AM</v>
      </c>
      <c r="F8243" s="23" t="str">
        <f t="shared" si="262"/>
        <v>Dec</v>
      </c>
    </row>
    <row r="8244" spans="1:6" x14ac:dyDescent="0.4">
      <c r="A8244" s="19">
        <f>Électricité!N8257</f>
        <v>43809</v>
      </c>
      <c r="B8244" s="18">
        <f>Électricité!O8257</f>
        <v>0.375</v>
      </c>
      <c r="C8244" s="17">
        <f>Électricité!P8257</f>
        <v>0</v>
      </c>
      <c r="D8244" s="17">
        <f>Électricité!S8257</f>
        <v>0</v>
      </c>
      <c r="E8244" s="24" t="str">
        <f t="shared" si="263"/>
        <v>12/10/2019 09:00:00 AM</v>
      </c>
      <c r="F8244" s="23" t="str">
        <f t="shared" si="262"/>
        <v>Dec</v>
      </c>
    </row>
    <row r="8245" spans="1:6" x14ac:dyDescent="0.4">
      <c r="A8245" s="19">
        <f>Électricité!N8258</f>
        <v>43809</v>
      </c>
      <c r="B8245" s="18">
        <f>Électricité!O8258</f>
        <v>0.41666666666666669</v>
      </c>
      <c r="C8245" s="17">
        <f>Électricité!P8258</f>
        <v>0</v>
      </c>
      <c r="D8245" s="17">
        <f>Électricité!S8258</f>
        <v>0</v>
      </c>
      <c r="E8245" s="24" t="str">
        <f t="shared" si="263"/>
        <v>12/10/2019 10:00:00 AM</v>
      </c>
      <c r="F8245" s="23" t="str">
        <f t="shared" si="262"/>
        <v>Dec</v>
      </c>
    </row>
    <row r="8246" spans="1:6" x14ac:dyDescent="0.4">
      <c r="A8246" s="19">
        <f>Électricité!N8259</f>
        <v>43809</v>
      </c>
      <c r="B8246" s="18">
        <f>Électricité!O8259</f>
        <v>0.45833333333333337</v>
      </c>
      <c r="C8246" s="17">
        <f>Électricité!P8259</f>
        <v>0</v>
      </c>
      <c r="D8246" s="17">
        <f>Électricité!S8259</f>
        <v>0</v>
      </c>
      <c r="E8246" s="24" t="str">
        <f t="shared" si="263"/>
        <v>12/10/2019 11:00:00 AM</v>
      </c>
      <c r="F8246" s="23" t="str">
        <f t="shared" si="262"/>
        <v>Dec</v>
      </c>
    </row>
    <row r="8247" spans="1:6" x14ac:dyDescent="0.4">
      <c r="A8247" s="19">
        <f>Électricité!N8260</f>
        <v>43809</v>
      </c>
      <c r="B8247" s="18">
        <f>Électricité!O8260</f>
        <v>0.50000000000000011</v>
      </c>
      <c r="C8247" s="17">
        <f>Électricité!P8260</f>
        <v>0</v>
      </c>
      <c r="D8247" s="17">
        <f>Électricité!S8260</f>
        <v>0</v>
      </c>
      <c r="E8247" s="24" t="str">
        <f t="shared" si="263"/>
        <v>12/10/2019 12:00:00 PM</v>
      </c>
      <c r="F8247" s="23" t="str">
        <f t="shared" si="262"/>
        <v>Dec</v>
      </c>
    </row>
    <row r="8248" spans="1:6" x14ac:dyDescent="0.4">
      <c r="A8248" s="19">
        <f>Électricité!N8261</f>
        <v>43809</v>
      </c>
      <c r="B8248" s="18">
        <f>Électricité!O8261</f>
        <v>0.54166666666666674</v>
      </c>
      <c r="C8248" s="17">
        <f>Électricité!P8261</f>
        <v>0</v>
      </c>
      <c r="D8248" s="17">
        <f>Électricité!S8261</f>
        <v>0</v>
      </c>
      <c r="E8248" s="24" t="str">
        <f t="shared" si="263"/>
        <v>12/10/2019 01:00:00 PM</v>
      </c>
      <c r="F8248" s="23" t="str">
        <f t="shared" si="262"/>
        <v>Dec</v>
      </c>
    </row>
    <row r="8249" spans="1:6" x14ac:dyDescent="0.4">
      <c r="A8249" s="19">
        <f>Électricité!N8262</f>
        <v>43809</v>
      </c>
      <c r="B8249" s="18">
        <f>Électricité!O8262</f>
        <v>0.58333333333333337</v>
      </c>
      <c r="C8249" s="17">
        <f>Électricité!P8262</f>
        <v>0</v>
      </c>
      <c r="D8249" s="17">
        <f>Électricité!S8262</f>
        <v>0</v>
      </c>
      <c r="E8249" s="24" t="str">
        <f t="shared" si="263"/>
        <v>12/10/2019 02:00:00 PM</v>
      </c>
      <c r="F8249" s="23" t="str">
        <f t="shared" si="262"/>
        <v>Dec</v>
      </c>
    </row>
    <row r="8250" spans="1:6" x14ac:dyDescent="0.4">
      <c r="A8250" s="19">
        <f>Électricité!N8263</f>
        <v>43809</v>
      </c>
      <c r="B8250" s="18">
        <f>Électricité!O8263</f>
        <v>0.62500000000000011</v>
      </c>
      <c r="C8250" s="17">
        <f>Électricité!P8263</f>
        <v>0</v>
      </c>
      <c r="D8250" s="17">
        <f>Électricité!S8263</f>
        <v>0</v>
      </c>
      <c r="E8250" s="24" t="str">
        <f t="shared" si="263"/>
        <v>12/10/2019 03:00:00 PM</v>
      </c>
      <c r="F8250" s="23" t="str">
        <f t="shared" si="262"/>
        <v>Dec</v>
      </c>
    </row>
    <row r="8251" spans="1:6" x14ac:dyDescent="0.4">
      <c r="A8251" s="19">
        <f>Électricité!N8264</f>
        <v>43809</v>
      </c>
      <c r="B8251" s="18">
        <f>Électricité!O8264</f>
        <v>0.66666666666666674</v>
      </c>
      <c r="C8251" s="17">
        <f>Électricité!P8264</f>
        <v>0</v>
      </c>
      <c r="D8251" s="17">
        <f>Électricité!S8264</f>
        <v>0</v>
      </c>
      <c r="E8251" s="24" t="str">
        <f t="shared" si="263"/>
        <v>12/10/2019 04:00:00 PM</v>
      </c>
      <c r="F8251" s="23" t="str">
        <f t="shared" si="262"/>
        <v>Dec</v>
      </c>
    </row>
    <row r="8252" spans="1:6" x14ac:dyDescent="0.4">
      <c r="A8252" s="19">
        <f>Électricité!N8265</f>
        <v>43809</v>
      </c>
      <c r="B8252" s="18">
        <f>Électricité!O8265</f>
        <v>0.70833333333333337</v>
      </c>
      <c r="C8252" s="17">
        <f>Électricité!P8265</f>
        <v>0</v>
      </c>
      <c r="D8252" s="17">
        <f>Électricité!S8265</f>
        <v>0</v>
      </c>
      <c r="E8252" s="24" t="str">
        <f t="shared" si="263"/>
        <v>12/10/2019 05:00:00 PM</v>
      </c>
      <c r="F8252" s="23" t="str">
        <f t="shared" si="262"/>
        <v>Dec</v>
      </c>
    </row>
    <row r="8253" spans="1:6" x14ac:dyDescent="0.4">
      <c r="A8253" s="19">
        <f>Électricité!N8266</f>
        <v>43809</v>
      </c>
      <c r="B8253" s="18">
        <f>Électricité!O8266</f>
        <v>0.75000000000000011</v>
      </c>
      <c r="C8253" s="17">
        <f>Électricité!P8266</f>
        <v>0</v>
      </c>
      <c r="D8253" s="17">
        <f>Électricité!S8266</f>
        <v>0</v>
      </c>
      <c r="E8253" s="24" t="str">
        <f t="shared" si="263"/>
        <v>12/10/2019 06:00:00 PM</v>
      </c>
      <c r="F8253" s="23" t="str">
        <f t="shared" si="262"/>
        <v>Dec</v>
      </c>
    </row>
    <row r="8254" spans="1:6" x14ac:dyDescent="0.4">
      <c r="A8254" s="19">
        <f>Électricité!N8267</f>
        <v>43809</v>
      </c>
      <c r="B8254" s="18">
        <f>Électricité!O8267</f>
        <v>0.79166666666666674</v>
      </c>
      <c r="C8254" s="17">
        <f>Électricité!P8267</f>
        <v>0</v>
      </c>
      <c r="D8254" s="17">
        <f>Électricité!S8267</f>
        <v>0</v>
      </c>
      <c r="E8254" s="24" t="str">
        <f t="shared" si="263"/>
        <v>12/10/2019 07:00:00 PM</v>
      </c>
      <c r="F8254" s="23" t="str">
        <f t="shared" si="262"/>
        <v>Dec</v>
      </c>
    </row>
    <row r="8255" spans="1:6" x14ac:dyDescent="0.4">
      <c r="A8255" s="19">
        <f>Électricité!N8268</f>
        <v>43809</v>
      </c>
      <c r="B8255" s="18">
        <f>Électricité!O8268</f>
        <v>0.83333333333333337</v>
      </c>
      <c r="C8255" s="17">
        <f>Électricité!P8268</f>
        <v>0</v>
      </c>
      <c r="D8255" s="17">
        <f>Électricité!S8268</f>
        <v>0</v>
      </c>
      <c r="E8255" s="24" t="str">
        <f t="shared" si="263"/>
        <v>12/10/2019 08:00:00 PM</v>
      </c>
      <c r="F8255" s="23" t="str">
        <f t="shared" si="262"/>
        <v>Dec</v>
      </c>
    </row>
    <row r="8256" spans="1:6" x14ac:dyDescent="0.4">
      <c r="A8256" s="19">
        <f>Électricité!N8269</f>
        <v>43809</v>
      </c>
      <c r="B8256" s="18">
        <f>Électricité!O8269</f>
        <v>0.87500000000000011</v>
      </c>
      <c r="C8256" s="17">
        <f>Électricité!P8269</f>
        <v>0</v>
      </c>
      <c r="D8256" s="17">
        <f>Électricité!S8269</f>
        <v>0</v>
      </c>
      <c r="E8256" s="24" t="str">
        <f t="shared" si="263"/>
        <v>12/10/2019 09:00:00 PM</v>
      </c>
      <c r="F8256" s="23" t="str">
        <f t="shared" si="262"/>
        <v>Dec</v>
      </c>
    </row>
    <row r="8257" spans="1:6" x14ac:dyDescent="0.4">
      <c r="A8257" s="19">
        <f>Électricité!N8270</f>
        <v>43809</v>
      </c>
      <c r="B8257" s="18">
        <f>Électricité!O8270</f>
        <v>0.91666666666666674</v>
      </c>
      <c r="C8257" s="17">
        <f>Électricité!P8270</f>
        <v>0</v>
      </c>
      <c r="D8257" s="17">
        <f>Électricité!S8270</f>
        <v>0</v>
      </c>
      <c r="E8257" s="24" t="str">
        <f t="shared" si="263"/>
        <v>12/10/2019 10:00:00 PM</v>
      </c>
      <c r="F8257" s="23" t="str">
        <f t="shared" si="262"/>
        <v>Dec</v>
      </c>
    </row>
    <row r="8258" spans="1:6" x14ac:dyDescent="0.4">
      <c r="A8258" s="19">
        <f>Électricité!N8271</f>
        <v>43809</v>
      </c>
      <c r="B8258" s="18">
        <f>Électricité!O8271</f>
        <v>0.95833333333333337</v>
      </c>
      <c r="C8258" s="17">
        <f>Électricité!P8271</f>
        <v>0</v>
      </c>
      <c r="D8258" s="17">
        <f>Électricité!S8271</f>
        <v>0</v>
      </c>
      <c r="E8258" s="24" t="str">
        <f t="shared" si="263"/>
        <v>12/10/2019 11:00:00 PM</v>
      </c>
      <c r="F8258" s="23" t="str">
        <f t="shared" si="262"/>
        <v>Dec</v>
      </c>
    </row>
    <row r="8259" spans="1:6" x14ac:dyDescent="0.4">
      <c r="A8259" s="19">
        <f>Électricité!N8272</f>
        <v>43810</v>
      </c>
      <c r="B8259" s="18">
        <f>Électricité!O8272</f>
        <v>3.1225022567582528E-17</v>
      </c>
      <c r="C8259" s="17">
        <f>Électricité!P8272</f>
        <v>0</v>
      </c>
      <c r="D8259" s="17">
        <f>Électricité!S8272</f>
        <v>0</v>
      </c>
      <c r="E8259" s="24" t="str">
        <f t="shared" si="263"/>
        <v>12/11/2019 12:00:00 AM</v>
      </c>
      <c r="F8259" s="23" t="str">
        <f t="shared" ref="F8259:F8322" si="264">TEXT(A8259,"mmm")</f>
        <v>Dec</v>
      </c>
    </row>
    <row r="8260" spans="1:6" x14ac:dyDescent="0.4">
      <c r="A8260" s="19">
        <f>Électricité!N8273</f>
        <v>43810</v>
      </c>
      <c r="B8260" s="18">
        <f>Électricité!O8273</f>
        <v>4.1666666666666699E-2</v>
      </c>
      <c r="C8260" s="17">
        <f>Électricité!P8273</f>
        <v>0</v>
      </c>
      <c r="D8260" s="17">
        <f>Électricité!S8273</f>
        <v>0</v>
      </c>
      <c r="E8260" s="24" t="str">
        <f t="shared" si="263"/>
        <v>12/11/2019 01:00:00 AM</v>
      </c>
      <c r="F8260" s="23" t="str">
        <f t="shared" si="264"/>
        <v>Dec</v>
      </c>
    </row>
    <row r="8261" spans="1:6" x14ac:dyDescent="0.4">
      <c r="A8261" s="19">
        <f>Électricité!N8274</f>
        <v>43810</v>
      </c>
      <c r="B8261" s="18">
        <f>Électricité!O8274</f>
        <v>8.333333333333337E-2</v>
      </c>
      <c r="C8261" s="17">
        <f>Électricité!P8274</f>
        <v>0</v>
      </c>
      <c r="D8261" s="17">
        <f>Électricité!S8274</f>
        <v>0</v>
      </c>
      <c r="E8261" s="24" t="str">
        <f t="shared" si="263"/>
        <v>12/11/2019 02:00:00 AM</v>
      </c>
      <c r="F8261" s="23" t="str">
        <f t="shared" si="264"/>
        <v>Dec</v>
      </c>
    </row>
    <row r="8262" spans="1:6" x14ac:dyDescent="0.4">
      <c r="A8262" s="19">
        <f>Électricité!N8275</f>
        <v>43810</v>
      </c>
      <c r="B8262" s="18">
        <f>Électricité!O8275</f>
        <v>0.12500000000000006</v>
      </c>
      <c r="C8262" s="17">
        <f>Électricité!P8275</f>
        <v>0</v>
      </c>
      <c r="D8262" s="17">
        <f>Électricité!S8275</f>
        <v>0</v>
      </c>
      <c r="E8262" s="24" t="str">
        <f t="shared" si="263"/>
        <v>12/11/2019 03:00:00 AM</v>
      </c>
      <c r="F8262" s="23" t="str">
        <f t="shared" si="264"/>
        <v>Dec</v>
      </c>
    </row>
    <row r="8263" spans="1:6" x14ac:dyDescent="0.4">
      <c r="A8263" s="19">
        <f>Électricité!N8276</f>
        <v>43810</v>
      </c>
      <c r="B8263" s="18">
        <f>Électricité!O8276</f>
        <v>0.16666666666666669</v>
      </c>
      <c r="C8263" s="17">
        <f>Électricité!P8276</f>
        <v>0</v>
      </c>
      <c r="D8263" s="17">
        <f>Électricité!S8276</f>
        <v>0</v>
      </c>
      <c r="E8263" s="24" t="str">
        <f t="shared" si="263"/>
        <v>12/11/2019 04:00:00 AM</v>
      </c>
      <c r="F8263" s="23" t="str">
        <f t="shared" si="264"/>
        <v>Dec</v>
      </c>
    </row>
    <row r="8264" spans="1:6" x14ac:dyDescent="0.4">
      <c r="A8264" s="19">
        <f>Électricité!N8277</f>
        <v>43810</v>
      </c>
      <c r="B8264" s="18">
        <f>Électricité!O8277</f>
        <v>0.20833333333333337</v>
      </c>
      <c r="C8264" s="17">
        <f>Électricité!P8277</f>
        <v>0</v>
      </c>
      <c r="D8264" s="17">
        <f>Électricité!S8277</f>
        <v>0</v>
      </c>
      <c r="E8264" s="24" t="str">
        <f t="shared" si="263"/>
        <v>12/11/2019 05:00:00 AM</v>
      </c>
      <c r="F8264" s="23" t="str">
        <f t="shared" si="264"/>
        <v>Dec</v>
      </c>
    </row>
    <row r="8265" spans="1:6" x14ac:dyDescent="0.4">
      <c r="A8265" s="19">
        <f>Électricité!N8278</f>
        <v>43810</v>
      </c>
      <c r="B8265" s="18">
        <f>Électricité!O8278</f>
        <v>0.25</v>
      </c>
      <c r="C8265" s="17">
        <f>Électricité!P8278</f>
        <v>0</v>
      </c>
      <c r="D8265" s="17">
        <f>Électricité!S8278</f>
        <v>0</v>
      </c>
      <c r="E8265" s="24" t="str">
        <f t="shared" si="263"/>
        <v>12/11/2019 06:00:00 AM</v>
      </c>
      <c r="F8265" s="23" t="str">
        <f t="shared" si="264"/>
        <v>Dec</v>
      </c>
    </row>
    <row r="8266" spans="1:6" x14ac:dyDescent="0.4">
      <c r="A8266" s="19">
        <f>Électricité!N8279</f>
        <v>43810</v>
      </c>
      <c r="B8266" s="18">
        <f>Électricité!O8279</f>
        <v>0.29166666666666669</v>
      </c>
      <c r="C8266" s="17">
        <f>Électricité!P8279</f>
        <v>0</v>
      </c>
      <c r="D8266" s="17">
        <f>Électricité!S8279</f>
        <v>0</v>
      </c>
      <c r="E8266" s="24" t="str">
        <f t="shared" si="263"/>
        <v>12/11/2019 07:00:00 AM</v>
      </c>
      <c r="F8266" s="23" t="str">
        <f t="shared" si="264"/>
        <v>Dec</v>
      </c>
    </row>
    <row r="8267" spans="1:6" x14ac:dyDescent="0.4">
      <c r="A8267" s="19">
        <f>Électricité!N8280</f>
        <v>43810</v>
      </c>
      <c r="B8267" s="18">
        <f>Électricité!O8280</f>
        <v>0.33333333333333337</v>
      </c>
      <c r="C8267" s="17">
        <f>Électricité!P8280</f>
        <v>0</v>
      </c>
      <c r="D8267" s="17">
        <f>Électricité!S8280</f>
        <v>0</v>
      </c>
      <c r="E8267" s="24" t="str">
        <f t="shared" si="263"/>
        <v>12/11/2019 08:00:00 AM</v>
      </c>
      <c r="F8267" s="23" t="str">
        <f t="shared" si="264"/>
        <v>Dec</v>
      </c>
    </row>
    <row r="8268" spans="1:6" x14ac:dyDescent="0.4">
      <c r="A8268" s="19">
        <f>Électricité!N8281</f>
        <v>43810</v>
      </c>
      <c r="B8268" s="18">
        <f>Électricité!O8281</f>
        <v>0.375</v>
      </c>
      <c r="C8268" s="17">
        <f>Électricité!P8281</f>
        <v>0</v>
      </c>
      <c r="D8268" s="17">
        <f>Électricité!S8281</f>
        <v>0</v>
      </c>
      <c r="E8268" s="24" t="str">
        <f t="shared" si="263"/>
        <v>12/11/2019 09:00:00 AM</v>
      </c>
      <c r="F8268" s="23" t="str">
        <f t="shared" si="264"/>
        <v>Dec</v>
      </c>
    </row>
    <row r="8269" spans="1:6" x14ac:dyDescent="0.4">
      <c r="A8269" s="19">
        <f>Électricité!N8282</f>
        <v>43810</v>
      </c>
      <c r="B8269" s="18">
        <f>Électricité!O8282</f>
        <v>0.41666666666666669</v>
      </c>
      <c r="C8269" s="17">
        <f>Électricité!P8282</f>
        <v>0</v>
      </c>
      <c r="D8269" s="17">
        <f>Électricité!S8282</f>
        <v>0</v>
      </c>
      <c r="E8269" s="24" t="str">
        <f t="shared" si="263"/>
        <v>12/11/2019 10:00:00 AM</v>
      </c>
      <c r="F8269" s="23" t="str">
        <f t="shared" si="264"/>
        <v>Dec</v>
      </c>
    </row>
    <row r="8270" spans="1:6" x14ac:dyDescent="0.4">
      <c r="A8270" s="19">
        <f>Électricité!N8283</f>
        <v>43810</v>
      </c>
      <c r="B8270" s="18">
        <f>Électricité!O8283</f>
        <v>0.45833333333333337</v>
      </c>
      <c r="C8270" s="17">
        <f>Électricité!P8283</f>
        <v>0</v>
      </c>
      <c r="D8270" s="17">
        <f>Électricité!S8283</f>
        <v>0</v>
      </c>
      <c r="E8270" s="24" t="str">
        <f t="shared" si="263"/>
        <v>12/11/2019 11:00:00 AM</v>
      </c>
      <c r="F8270" s="23" t="str">
        <f t="shared" si="264"/>
        <v>Dec</v>
      </c>
    </row>
    <row r="8271" spans="1:6" x14ac:dyDescent="0.4">
      <c r="A8271" s="19">
        <f>Électricité!N8284</f>
        <v>43810</v>
      </c>
      <c r="B8271" s="18">
        <f>Électricité!O8284</f>
        <v>0.50000000000000011</v>
      </c>
      <c r="C8271" s="17">
        <f>Électricité!P8284</f>
        <v>0</v>
      </c>
      <c r="D8271" s="17">
        <f>Électricité!S8284</f>
        <v>0</v>
      </c>
      <c r="E8271" s="24" t="str">
        <f t="shared" si="263"/>
        <v>12/11/2019 12:00:00 PM</v>
      </c>
      <c r="F8271" s="23" t="str">
        <f t="shared" si="264"/>
        <v>Dec</v>
      </c>
    </row>
    <row r="8272" spans="1:6" x14ac:dyDescent="0.4">
      <c r="A8272" s="19">
        <f>Électricité!N8285</f>
        <v>43810</v>
      </c>
      <c r="B8272" s="18">
        <f>Électricité!O8285</f>
        <v>0.54166666666666674</v>
      </c>
      <c r="C8272" s="17">
        <f>Électricité!P8285</f>
        <v>0</v>
      </c>
      <c r="D8272" s="17">
        <f>Électricité!S8285</f>
        <v>0</v>
      </c>
      <c r="E8272" s="24" t="str">
        <f t="shared" si="263"/>
        <v>12/11/2019 01:00:00 PM</v>
      </c>
      <c r="F8272" s="23" t="str">
        <f t="shared" si="264"/>
        <v>Dec</v>
      </c>
    </row>
    <row r="8273" spans="1:6" x14ac:dyDescent="0.4">
      <c r="A8273" s="19">
        <f>Électricité!N8286</f>
        <v>43810</v>
      </c>
      <c r="B8273" s="18">
        <f>Électricité!O8286</f>
        <v>0.58333333333333337</v>
      </c>
      <c r="C8273" s="17">
        <f>Électricité!P8286</f>
        <v>0</v>
      </c>
      <c r="D8273" s="17">
        <f>Électricité!S8286</f>
        <v>0</v>
      </c>
      <c r="E8273" s="24" t="str">
        <f t="shared" si="263"/>
        <v>12/11/2019 02:00:00 PM</v>
      </c>
      <c r="F8273" s="23" t="str">
        <f t="shared" si="264"/>
        <v>Dec</v>
      </c>
    </row>
    <row r="8274" spans="1:6" x14ac:dyDescent="0.4">
      <c r="A8274" s="19">
        <f>Électricité!N8287</f>
        <v>43810</v>
      </c>
      <c r="B8274" s="18">
        <f>Électricité!O8287</f>
        <v>0.62500000000000011</v>
      </c>
      <c r="C8274" s="17">
        <f>Électricité!P8287</f>
        <v>0</v>
      </c>
      <c r="D8274" s="17">
        <f>Électricité!S8287</f>
        <v>0</v>
      </c>
      <c r="E8274" s="24" t="str">
        <f t="shared" si="263"/>
        <v>12/11/2019 03:00:00 PM</v>
      </c>
      <c r="F8274" s="23" t="str">
        <f t="shared" si="264"/>
        <v>Dec</v>
      </c>
    </row>
    <row r="8275" spans="1:6" x14ac:dyDescent="0.4">
      <c r="A8275" s="19">
        <f>Électricité!N8288</f>
        <v>43810</v>
      </c>
      <c r="B8275" s="18">
        <f>Électricité!O8288</f>
        <v>0.66666666666666674</v>
      </c>
      <c r="C8275" s="17">
        <f>Électricité!P8288</f>
        <v>0</v>
      </c>
      <c r="D8275" s="17">
        <f>Électricité!S8288</f>
        <v>0</v>
      </c>
      <c r="E8275" s="24" t="str">
        <f t="shared" si="263"/>
        <v>12/11/2019 04:00:00 PM</v>
      </c>
      <c r="F8275" s="23" t="str">
        <f t="shared" si="264"/>
        <v>Dec</v>
      </c>
    </row>
    <row r="8276" spans="1:6" x14ac:dyDescent="0.4">
      <c r="A8276" s="19">
        <f>Électricité!N8289</f>
        <v>43810</v>
      </c>
      <c r="B8276" s="18">
        <f>Électricité!O8289</f>
        <v>0.70833333333333337</v>
      </c>
      <c r="C8276" s="17">
        <f>Électricité!P8289</f>
        <v>0</v>
      </c>
      <c r="D8276" s="17">
        <f>Électricité!S8289</f>
        <v>0</v>
      </c>
      <c r="E8276" s="24" t="str">
        <f t="shared" si="263"/>
        <v>12/11/2019 05:00:00 PM</v>
      </c>
      <c r="F8276" s="23" t="str">
        <f t="shared" si="264"/>
        <v>Dec</v>
      </c>
    </row>
    <row r="8277" spans="1:6" x14ac:dyDescent="0.4">
      <c r="A8277" s="19">
        <f>Électricité!N8290</f>
        <v>43810</v>
      </c>
      <c r="B8277" s="18">
        <f>Électricité!O8290</f>
        <v>0.75000000000000011</v>
      </c>
      <c r="C8277" s="17">
        <f>Électricité!P8290</f>
        <v>0</v>
      </c>
      <c r="D8277" s="17">
        <f>Électricité!S8290</f>
        <v>0</v>
      </c>
      <c r="E8277" s="24" t="str">
        <f t="shared" si="263"/>
        <v>12/11/2019 06:00:00 PM</v>
      </c>
      <c r="F8277" s="23" t="str">
        <f t="shared" si="264"/>
        <v>Dec</v>
      </c>
    </row>
    <row r="8278" spans="1:6" x14ac:dyDescent="0.4">
      <c r="A8278" s="19">
        <f>Électricité!N8291</f>
        <v>43810</v>
      </c>
      <c r="B8278" s="18">
        <f>Électricité!O8291</f>
        <v>0.79166666666666674</v>
      </c>
      <c r="C8278" s="17">
        <f>Électricité!P8291</f>
        <v>0</v>
      </c>
      <c r="D8278" s="17">
        <f>Électricité!S8291</f>
        <v>0</v>
      </c>
      <c r="E8278" s="24" t="str">
        <f t="shared" si="263"/>
        <v>12/11/2019 07:00:00 PM</v>
      </c>
      <c r="F8278" s="23" t="str">
        <f t="shared" si="264"/>
        <v>Dec</v>
      </c>
    </row>
    <row r="8279" spans="1:6" x14ac:dyDescent="0.4">
      <c r="A8279" s="19">
        <f>Électricité!N8292</f>
        <v>43810</v>
      </c>
      <c r="B8279" s="18">
        <f>Électricité!O8292</f>
        <v>0.83333333333333337</v>
      </c>
      <c r="C8279" s="17">
        <f>Électricité!P8292</f>
        <v>0</v>
      </c>
      <c r="D8279" s="17">
        <f>Électricité!S8292</f>
        <v>0</v>
      </c>
      <c r="E8279" s="24" t="str">
        <f t="shared" si="263"/>
        <v>12/11/2019 08:00:00 PM</v>
      </c>
      <c r="F8279" s="23" t="str">
        <f t="shared" si="264"/>
        <v>Dec</v>
      </c>
    </row>
    <row r="8280" spans="1:6" x14ac:dyDescent="0.4">
      <c r="A8280" s="19">
        <f>Électricité!N8293</f>
        <v>43810</v>
      </c>
      <c r="B8280" s="18">
        <f>Électricité!O8293</f>
        <v>0.87500000000000011</v>
      </c>
      <c r="C8280" s="17">
        <f>Électricité!P8293</f>
        <v>0</v>
      </c>
      <c r="D8280" s="17">
        <f>Électricité!S8293</f>
        <v>0</v>
      </c>
      <c r="E8280" s="24" t="str">
        <f t="shared" si="263"/>
        <v>12/11/2019 09:00:00 PM</v>
      </c>
      <c r="F8280" s="23" t="str">
        <f t="shared" si="264"/>
        <v>Dec</v>
      </c>
    </row>
    <row r="8281" spans="1:6" x14ac:dyDescent="0.4">
      <c r="A8281" s="19">
        <f>Électricité!N8294</f>
        <v>43810</v>
      </c>
      <c r="B8281" s="18">
        <f>Électricité!O8294</f>
        <v>0.91666666666666674</v>
      </c>
      <c r="C8281" s="17">
        <f>Électricité!P8294</f>
        <v>0</v>
      </c>
      <c r="D8281" s="17">
        <f>Électricité!S8294</f>
        <v>0</v>
      </c>
      <c r="E8281" s="24" t="str">
        <f t="shared" si="263"/>
        <v>12/11/2019 10:00:00 PM</v>
      </c>
      <c r="F8281" s="23" t="str">
        <f t="shared" si="264"/>
        <v>Dec</v>
      </c>
    </row>
    <row r="8282" spans="1:6" x14ac:dyDescent="0.4">
      <c r="A8282" s="19">
        <f>Électricité!N8295</f>
        <v>43810</v>
      </c>
      <c r="B8282" s="18">
        <f>Électricité!O8295</f>
        <v>0.95833333333333337</v>
      </c>
      <c r="C8282" s="17">
        <f>Électricité!P8295</f>
        <v>0</v>
      </c>
      <c r="D8282" s="17">
        <f>Électricité!S8295</f>
        <v>0</v>
      </c>
      <c r="E8282" s="24" t="str">
        <f t="shared" si="263"/>
        <v>12/11/2019 11:00:00 PM</v>
      </c>
      <c r="F8282" s="23" t="str">
        <f t="shared" si="264"/>
        <v>Dec</v>
      </c>
    </row>
    <row r="8283" spans="1:6" x14ac:dyDescent="0.4">
      <c r="A8283" s="19">
        <f>Électricité!N8296</f>
        <v>43811</v>
      </c>
      <c r="B8283" s="18">
        <f>Électricité!O8296</f>
        <v>3.1225022567582528E-17</v>
      </c>
      <c r="C8283" s="17">
        <f>Électricité!P8296</f>
        <v>0</v>
      </c>
      <c r="D8283" s="17">
        <f>Électricité!S8296</f>
        <v>0</v>
      </c>
      <c r="E8283" s="24" t="str">
        <f t="shared" si="263"/>
        <v>12/12/2019 12:00:00 AM</v>
      </c>
      <c r="F8283" s="23" t="str">
        <f t="shared" si="264"/>
        <v>Dec</v>
      </c>
    </row>
    <row r="8284" spans="1:6" x14ac:dyDescent="0.4">
      <c r="A8284" s="19">
        <f>Électricité!N8297</f>
        <v>43811</v>
      </c>
      <c r="B8284" s="18">
        <f>Électricité!O8297</f>
        <v>4.1666666666666699E-2</v>
      </c>
      <c r="C8284" s="17">
        <f>Électricité!P8297</f>
        <v>0</v>
      </c>
      <c r="D8284" s="17">
        <f>Électricité!S8297</f>
        <v>0</v>
      </c>
      <c r="E8284" s="24" t="str">
        <f t="shared" si="263"/>
        <v>12/12/2019 01:00:00 AM</v>
      </c>
      <c r="F8284" s="23" t="str">
        <f t="shared" si="264"/>
        <v>Dec</v>
      </c>
    </row>
    <row r="8285" spans="1:6" x14ac:dyDescent="0.4">
      <c r="A8285" s="19">
        <f>Électricité!N8298</f>
        <v>43811</v>
      </c>
      <c r="B8285" s="18">
        <f>Électricité!O8298</f>
        <v>8.333333333333337E-2</v>
      </c>
      <c r="C8285" s="17">
        <f>Électricité!P8298</f>
        <v>0</v>
      </c>
      <c r="D8285" s="17">
        <f>Électricité!S8298</f>
        <v>0</v>
      </c>
      <c r="E8285" s="24" t="str">
        <f t="shared" si="263"/>
        <v>12/12/2019 02:00:00 AM</v>
      </c>
      <c r="F8285" s="23" t="str">
        <f t="shared" si="264"/>
        <v>Dec</v>
      </c>
    </row>
    <row r="8286" spans="1:6" x14ac:dyDescent="0.4">
      <c r="A8286" s="19">
        <f>Électricité!N8299</f>
        <v>43811</v>
      </c>
      <c r="B8286" s="18">
        <f>Électricité!O8299</f>
        <v>0.12500000000000006</v>
      </c>
      <c r="C8286" s="17">
        <f>Électricité!P8299</f>
        <v>0</v>
      </c>
      <c r="D8286" s="17">
        <f>Électricité!S8299</f>
        <v>0</v>
      </c>
      <c r="E8286" s="24" t="str">
        <f t="shared" si="263"/>
        <v>12/12/2019 03:00:00 AM</v>
      </c>
      <c r="F8286" s="23" t="str">
        <f t="shared" si="264"/>
        <v>Dec</v>
      </c>
    </row>
    <row r="8287" spans="1:6" x14ac:dyDescent="0.4">
      <c r="A8287" s="19">
        <f>Électricité!N8300</f>
        <v>43811</v>
      </c>
      <c r="B8287" s="18">
        <f>Électricité!O8300</f>
        <v>0.16666666666666669</v>
      </c>
      <c r="C8287" s="17">
        <f>Électricité!P8300</f>
        <v>0</v>
      </c>
      <c r="D8287" s="17">
        <f>Électricité!S8300</f>
        <v>0</v>
      </c>
      <c r="E8287" s="24" t="str">
        <f t="shared" si="263"/>
        <v>12/12/2019 04:00:00 AM</v>
      </c>
      <c r="F8287" s="23" t="str">
        <f t="shared" si="264"/>
        <v>Dec</v>
      </c>
    </row>
    <row r="8288" spans="1:6" x14ac:dyDescent="0.4">
      <c r="A8288" s="19">
        <f>Électricité!N8301</f>
        <v>43811</v>
      </c>
      <c r="B8288" s="18">
        <f>Électricité!O8301</f>
        <v>0.20833333333333337</v>
      </c>
      <c r="C8288" s="17">
        <f>Électricité!P8301</f>
        <v>0</v>
      </c>
      <c r="D8288" s="17">
        <f>Électricité!S8301</f>
        <v>0</v>
      </c>
      <c r="E8288" s="24" t="str">
        <f t="shared" si="263"/>
        <v>12/12/2019 05:00:00 AM</v>
      </c>
      <c r="F8288" s="23" t="str">
        <f t="shared" si="264"/>
        <v>Dec</v>
      </c>
    </row>
    <row r="8289" spans="1:6" x14ac:dyDescent="0.4">
      <c r="A8289" s="19">
        <f>Électricité!N8302</f>
        <v>43811</v>
      </c>
      <c r="B8289" s="18">
        <f>Électricité!O8302</f>
        <v>0.25</v>
      </c>
      <c r="C8289" s="17">
        <f>Électricité!P8302</f>
        <v>0</v>
      </c>
      <c r="D8289" s="17">
        <f>Électricité!S8302</f>
        <v>0</v>
      </c>
      <c r="E8289" s="24" t="str">
        <f t="shared" si="263"/>
        <v>12/12/2019 06:00:00 AM</v>
      </c>
      <c r="F8289" s="23" t="str">
        <f t="shared" si="264"/>
        <v>Dec</v>
      </c>
    </row>
    <row r="8290" spans="1:6" x14ac:dyDescent="0.4">
      <c r="A8290" s="19">
        <f>Électricité!N8303</f>
        <v>43811</v>
      </c>
      <c r="B8290" s="18">
        <f>Électricité!O8303</f>
        <v>0.29166666666666669</v>
      </c>
      <c r="C8290" s="17">
        <f>Électricité!P8303</f>
        <v>0</v>
      </c>
      <c r="D8290" s="17">
        <f>Électricité!S8303</f>
        <v>0</v>
      </c>
      <c r="E8290" s="24" t="str">
        <f t="shared" si="263"/>
        <v>12/12/2019 07:00:00 AM</v>
      </c>
      <c r="F8290" s="23" t="str">
        <f t="shared" si="264"/>
        <v>Dec</v>
      </c>
    </row>
    <row r="8291" spans="1:6" x14ac:dyDescent="0.4">
      <c r="A8291" s="19">
        <f>Électricité!N8304</f>
        <v>43811</v>
      </c>
      <c r="B8291" s="18">
        <f>Électricité!O8304</f>
        <v>0.33333333333333337</v>
      </c>
      <c r="C8291" s="17">
        <f>Électricité!P8304</f>
        <v>0</v>
      </c>
      <c r="D8291" s="17">
        <f>Électricité!S8304</f>
        <v>0</v>
      </c>
      <c r="E8291" s="24" t="str">
        <f t="shared" si="263"/>
        <v>12/12/2019 08:00:00 AM</v>
      </c>
      <c r="F8291" s="23" t="str">
        <f t="shared" si="264"/>
        <v>Dec</v>
      </c>
    </row>
    <row r="8292" spans="1:6" x14ac:dyDescent="0.4">
      <c r="A8292" s="19">
        <f>Électricité!N8305</f>
        <v>43811</v>
      </c>
      <c r="B8292" s="18">
        <f>Électricité!O8305</f>
        <v>0.375</v>
      </c>
      <c r="C8292" s="17">
        <f>Électricité!P8305</f>
        <v>0</v>
      </c>
      <c r="D8292" s="17">
        <f>Électricité!S8305</f>
        <v>0</v>
      </c>
      <c r="E8292" s="24" t="str">
        <f t="shared" si="263"/>
        <v>12/12/2019 09:00:00 AM</v>
      </c>
      <c r="F8292" s="23" t="str">
        <f t="shared" si="264"/>
        <v>Dec</v>
      </c>
    </row>
    <row r="8293" spans="1:6" x14ac:dyDescent="0.4">
      <c r="A8293" s="19">
        <f>Électricité!N8306</f>
        <v>43811</v>
      </c>
      <c r="B8293" s="18">
        <f>Électricité!O8306</f>
        <v>0.41666666666666669</v>
      </c>
      <c r="C8293" s="17">
        <f>Électricité!P8306</f>
        <v>0</v>
      </c>
      <c r="D8293" s="17">
        <f>Électricité!S8306</f>
        <v>0</v>
      </c>
      <c r="E8293" s="24" t="str">
        <f t="shared" si="263"/>
        <v>12/12/2019 10:00:00 AM</v>
      </c>
      <c r="F8293" s="23" t="str">
        <f t="shared" si="264"/>
        <v>Dec</v>
      </c>
    </row>
    <row r="8294" spans="1:6" x14ac:dyDescent="0.4">
      <c r="A8294" s="19">
        <f>Électricité!N8307</f>
        <v>43811</v>
      </c>
      <c r="B8294" s="18">
        <f>Électricité!O8307</f>
        <v>0.45833333333333337</v>
      </c>
      <c r="C8294" s="17">
        <f>Électricité!P8307</f>
        <v>0</v>
      </c>
      <c r="D8294" s="17">
        <f>Électricité!S8307</f>
        <v>0</v>
      </c>
      <c r="E8294" s="24" t="str">
        <f t="shared" si="263"/>
        <v>12/12/2019 11:00:00 AM</v>
      </c>
      <c r="F8294" s="23" t="str">
        <f t="shared" si="264"/>
        <v>Dec</v>
      </c>
    </row>
    <row r="8295" spans="1:6" x14ac:dyDescent="0.4">
      <c r="A8295" s="19">
        <f>Électricité!N8308</f>
        <v>43811</v>
      </c>
      <c r="B8295" s="18">
        <f>Électricité!O8308</f>
        <v>0.50000000000000011</v>
      </c>
      <c r="C8295" s="17">
        <f>Électricité!P8308</f>
        <v>0</v>
      </c>
      <c r="D8295" s="17">
        <f>Électricité!S8308</f>
        <v>0</v>
      </c>
      <c r="E8295" s="24" t="str">
        <f t="shared" si="263"/>
        <v>12/12/2019 12:00:00 PM</v>
      </c>
      <c r="F8295" s="23" t="str">
        <f t="shared" si="264"/>
        <v>Dec</v>
      </c>
    </row>
    <row r="8296" spans="1:6" x14ac:dyDescent="0.4">
      <c r="A8296" s="19">
        <f>Électricité!N8309</f>
        <v>43811</v>
      </c>
      <c r="B8296" s="18">
        <f>Électricité!O8309</f>
        <v>0.54166666666666674</v>
      </c>
      <c r="C8296" s="17">
        <f>Électricité!P8309</f>
        <v>0</v>
      </c>
      <c r="D8296" s="17">
        <f>Électricité!S8309</f>
        <v>0</v>
      </c>
      <c r="E8296" s="24" t="str">
        <f t="shared" si="263"/>
        <v>12/12/2019 01:00:00 PM</v>
      </c>
      <c r="F8296" s="23" t="str">
        <f t="shared" si="264"/>
        <v>Dec</v>
      </c>
    </row>
    <row r="8297" spans="1:6" x14ac:dyDescent="0.4">
      <c r="A8297" s="19">
        <f>Électricité!N8310</f>
        <v>43811</v>
      </c>
      <c r="B8297" s="18">
        <f>Électricité!O8310</f>
        <v>0.58333333333333337</v>
      </c>
      <c r="C8297" s="17">
        <f>Électricité!P8310</f>
        <v>0</v>
      </c>
      <c r="D8297" s="17">
        <f>Électricité!S8310</f>
        <v>0</v>
      </c>
      <c r="E8297" s="24" t="str">
        <f t="shared" si="263"/>
        <v>12/12/2019 02:00:00 PM</v>
      </c>
      <c r="F8297" s="23" t="str">
        <f t="shared" si="264"/>
        <v>Dec</v>
      </c>
    </row>
    <row r="8298" spans="1:6" x14ac:dyDescent="0.4">
      <c r="A8298" s="19">
        <f>Électricité!N8311</f>
        <v>43811</v>
      </c>
      <c r="B8298" s="18">
        <f>Électricité!O8311</f>
        <v>0.62500000000000011</v>
      </c>
      <c r="C8298" s="17">
        <f>Électricité!P8311</f>
        <v>0</v>
      </c>
      <c r="D8298" s="17">
        <f>Électricité!S8311</f>
        <v>0</v>
      </c>
      <c r="E8298" s="24" t="str">
        <f t="shared" si="263"/>
        <v>12/12/2019 03:00:00 PM</v>
      </c>
      <c r="F8298" s="23" t="str">
        <f t="shared" si="264"/>
        <v>Dec</v>
      </c>
    </row>
    <row r="8299" spans="1:6" x14ac:dyDescent="0.4">
      <c r="A8299" s="19">
        <f>Électricité!N8312</f>
        <v>43811</v>
      </c>
      <c r="B8299" s="18">
        <f>Électricité!O8312</f>
        <v>0.66666666666666674</v>
      </c>
      <c r="C8299" s="17">
        <f>Électricité!P8312</f>
        <v>0</v>
      </c>
      <c r="D8299" s="17">
        <f>Électricité!S8312</f>
        <v>0</v>
      </c>
      <c r="E8299" s="24" t="str">
        <f t="shared" si="263"/>
        <v>12/12/2019 04:00:00 PM</v>
      </c>
      <c r="F8299" s="23" t="str">
        <f t="shared" si="264"/>
        <v>Dec</v>
      </c>
    </row>
    <row r="8300" spans="1:6" x14ac:dyDescent="0.4">
      <c r="A8300" s="19">
        <f>Électricité!N8313</f>
        <v>43811</v>
      </c>
      <c r="B8300" s="18">
        <f>Électricité!O8313</f>
        <v>0.70833333333333337</v>
      </c>
      <c r="C8300" s="17">
        <f>Électricité!P8313</f>
        <v>0</v>
      </c>
      <c r="D8300" s="17">
        <f>Électricité!S8313</f>
        <v>0</v>
      </c>
      <c r="E8300" s="24" t="str">
        <f t="shared" ref="E8300:E8363" si="265">CONCATENATE(TEXT(A8300,"mm/dd/yyyy")," ",TEXT(B8300,"hh:mm:ss AM/PM"))</f>
        <v>12/12/2019 05:00:00 PM</v>
      </c>
      <c r="F8300" s="23" t="str">
        <f t="shared" si="264"/>
        <v>Dec</v>
      </c>
    </row>
    <row r="8301" spans="1:6" x14ac:dyDescent="0.4">
      <c r="A8301" s="19">
        <f>Électricité!N8314</f>
        <v>43811</v>
      </c>
      <c r="B8301" s="18">
        <f>Électricité!O8314</f>
        <v>0.75000000000000011</v>
      </c>
      <c r="C8301" s="17">
        <f>Électricité!P8314</f>
        <v>0</v>
      </c>
      <c r="D8301" s="17">
        <f>Électricité!S8314</f>
        <v>0</v>
      </c>
      <c r="E8301" s="24" t="str">
        <f t="shared" si="265"/>
        <v>12/12/2019 06:00:00 PM</v>
      </c>
      <c r="F8301" s="23" t="str">
        <f t="shared" si="264"/>
        <v>Dec</v>
      </c>
    </row>
    <row r="8302" spans="1:6" x14ac:dyDescent="0.4">
      <c r="A8302" s="19">
        <f>Électricité!N8315</f>
        <v>43811</v>
      </c>
      <c r="B8302" s="18">
        <f>Électricité!O8315</f>
        <v>0.79166666666666674</v>
      </c>
      <c r="C8302" s="17">
        <f>Électricité!P8315</f>
        <v>0</v>
      </c>
      <c r="D8302" s="17">
        <f>Électricité!S8315</f>
        <v>0</v>
      </c>
      <c r="E8302" s="24" t="str">
        <f t="shared" si="265"/>
        <v>12/12/2019 07:00:00 PM</v>
      </c>
      <c r="F8302" s="23" t="str">
        <f t="shared" si="264"/>
        <v>Dec</v>
      </c>
    </row>
    <row r="8303" spans="1:6" x14ac:dyDescent="0.4">
      <c r="A8303" s="19">
        <f>Électricité!N8316</f>
        <v>43811</v>
      </c>
      <c r="B8303" s="18">
        <f>Électricité!O8316</f>
        <v>0.83333333333333337</v>
      </c>
      <c r="C8303" s="17">
        <f>Électricité!P8316</f>
        <v>0</v>
      </c>
      <c r="D8303" s="17">
        <f>Électricité!S8316</f>
        <v>0</v>
      </c>
      <c r="E8303" s="24" t="str">
        <f t="shared" si="265"/>
        <v>12/12/2019 08:00:00 PM</v>
      </c>
      <c r="F8303" s="23" t="str">
        <f t="shared" si="264"/>
        <v>Dec</v>
      </c>
    </row>
    <row r="8304" spans="1:6" x14ac:dyDescent="0.4">
      <c r="A8304" s="19">
        <f>Électricité!N8317</f>
        <v>43811</v>
      </c>
      <c r="B8304" s="18">
        <f>Électricité!O8317</f>
        <v>0.87500000000000011</v>
      </c>
      <c r="C8304" s="17">
        <f>Électricité!P8317</f>
        <v>0</v>
      </c>
      <c r="D8304" s="17">
        <f>Électricité!S8317</f>
        <v>0</v>
      </c>
      <c r="E8304" s="24" t="str">
        <f t="shared" si="265"/>
        <v>12/12/2019 09:00:00 PM</v>
      </c>
      <c r="F8304" s="23" t="str">
        <f t="shared" si="264"/>
        <v>Dec</v>
      </c>
    </row>
    <row r="8305" spans="1:6" x14ac:dyDescent="0.4">
      <c r="A8305" s="19">
        <f>Électricité!N8318</f>
        <v>43811</v>
      </c>
      <c r="B8305" s="18">
        <f>Électricité!O8318</f>
        <v>0.91666666666666674</v>
      </c>
      <c r="C8305" s="17">
        <f>Électricité!P8318</f>
        <v>0</v>
      </c>
      <c r="D8305" s="17">
        <f>Électricité!S8318</f>
        <v>0</v>
      </c>
      <c r="E8305" s="24" t="str">
        <f t="shared" si="265"/>
        <v>12/12/2019 10:00:00 PM</v>
      </c>
      <c r="F8305" s="23" t="str">
        <f t="shared" si="264"/>
        <v>Dec</v>
      </c>
    </row>
    <row r="8306" spans="1:6" x14ac:dyDescent="0.4">
      <c r="A8306" s="19">
        <f>Électricité!N8319</f>
        <v>43811</v>
      </c>
      <c r="B8306" s="18">
        <f>Électricité!O8319</f>
        <v>0.95833333333333337</v>
      </c>
      <c r="C8306" s="17">
        <f>Électricité!P8319</f>
        <v>0</v>
      </c>
      <c r="D8306" s="17">
        <f>Électricité!S8319</f>
        <v>0</v>
      </c>
      <c r="E8306" s="24" t="str">
        <f t="shared" si="265"/>
        <v>12/12/2019 11:00:00 PM</v>
      </c>
      <c r="F8306" s="23" t="str">
        <f t="shared" si="264"/>
        <v>Dec</v>
      </c>
    </row>
    <row r="8307" spans="1:6" x14ac:dyDescent="0.4">
      <c r="A8307" s="19">
        <f>Électricité!N8320</f>
        <v>43812</v>
      </c>
      <c r="B8307" s="18">
        <f>Électricité!O8320</f>
        <v>3.1225022567582528E-17</v>
      </c>
      <c r="C8307" s="17">
        <f>Électricité!P8320</f>
        <v>0</v>
      </c>
      <c r="D8307" s="17">
        <f>Électricité!S8320</f>
        <v>0</v>
      </c>
      <c r="E8307" s="24" t="str">
        <f t="shared" si="265"/>
        <v>12/13/2019 12:00:00 AM</v>
      </c>
      <c r="F8307" s="23" t="str">
        <f t="shared" si="264"/>
        <v>Dec</v>
      </c>
    </row>
    <row r="8308" spans="1:6" x14ac:dyDescent="0.4">
      <c r="A8308" s="19">
        <f>Électricité!N8321</f>
        <v>43812</v>
      </c>
      <c r="B8308" s="18">
        <f>Électricité!O8321</f>
        <v>4.1666666666666699E-2</v>
      </c>
      <c r="C8308" s="17">
        <f>Électricité!P8321</f>
        <v>0</v>
      </c>
      <c r="D8308" s="17">
        <f>Électricité!S8321</f>
        <v>0</v>
      </c>
      <c r="E8308" s="24" t="str">
        <f t="shared" si="265"/>
        <v>12/13/2019 01:00:00 AM</v>
      </c>
      <c r="F8308" s="23" t="str">
        <f t="shared" si="264"/>
        <v>Dec</v>
      </c>
    </row>
    <row r="8309" spans="1:6" x14ac:dyDescent="0.4">
      <c r="A8309" s="19">
        <f>Électricité!N8322</f>
        <v>43812</v>
      </c>
      <c r="B8309" s="18">
        <f>Électricité!O8322</f>
        <v>8.333333333333337E-2</v>
      </c>
      <c r="C8309" s="17">
        <f>Électricité!P8322</f>
        <v>0</v>
      </c>
      <c r="D8309" s="17">
        <f>Électricité!S8322</f>
        <v>0</v>
      </c>
      <c r="E8309" s="24" t="str">
        <f t="shared" si="265"/>
        <v>12/13/2019 02:00:00 AM</v>
      </c>
      <c r="F8309" s="23" t="str">
        <f t="shared" si="264"/>
        <v>Dec</v>
      </c>
    </row>
    <row r="8310" spans="1:6" x14ac:dyDescent="0.4">
      <c r="A8310" s="19">
        <f>Électricité!N8323</f>
        <v>43812</v>
      </c>
      <c r="B8310" s="18">
        <f>Électricité!O8323</f>
        <v>0.12500000000000006</v>
      </c>
      <c r="C8310" s="17">
        <f>Électricité!P8323</f>
        <v>0</v>
      </c>
      <c r="D8310" s="17">
        <f>Électricité!S8323</f>
        <v>0</v>
      </c>
      <c r="E8310" s="24" t="str">
        <f t="shared" si="265"/>
        <v>12/13/2019 03:00:00 AM</v>
      </c>
      <c r="F8310" s="23" t="str">
        <f t="shared" si="264"/>
        <v>Dec</v>
      </c>
    </row>
    <row r="8311" spans="1:6" x14ac:dyDescent="0.4">
      <c r="A8311" s="19">
        <f>Électricité!N8324</f>
        <v>43812</v>
      </c>
      <c r="B8311" s="18">
        <f>Électricité!O8324</f>
        <v>0.16666666666666669</v>
      </c>
      <c r="C8311" s="17">
        <f>Électricité!P8324</f>
        <v>0</v>
      </c>
      <c r="D8311" s="17">
        <f>Électricité!S8324</f>
        <v>0</v>
      </c>
      <c r="E8311" s="24" t="str">
        <f t="shared" si="265"/>
        <v>12/13/2019 04:00:00 AM</v>
      </c>
      <c r="F8311" s="23" t="str">
        <f t="shared" si="264"/>
        <v>Dec</v>
      </c>
    </row>
    <row r="8312" spans="1:6" x14ac:dyDescent="0.4">
      <c r="A8312" s="19">
        <f>Électricité!N8325</f>
        <v>43812</v>
      </c>
      <c r="B8312" s="18">
        <f>Électricité!O8325</f>
        <v>0.20833333333333337</v>
      </c>
      <c r="C8312" s="17">
        <f>Électricité!P8325</f>
        <v>0</v>
      </c>
      <c r="D8312" s="17">
        <f>Électricité!S8325</f>
        <v>0</v>
      </c>
      <c r="E8312" s="24" t="str">
        <f t="shared" si="265"/>
        <v>12/13/2019 05:00:00 AM</v>
      </c>
      <c r="F8312" s="23" t="str">
        <f t="shared" si="264"/>
        <v>Dec</v>
      </c>
    </row>
    <row r="8313" spans="1:6" x14ac:dyDescent="0.4">
      <c r="A8313" s="19">
        <f>Électricité!N8326</f>
        <v>43812</v>
      </c>
      <c r="B8313" s="18">
        <f>Électricité!O8326</f>
        <v>0.25</v>
      </c>
      <c r="C8313" s="17">
        <f>Électricité!P8326</f>
        <v>0</v>
      </c>
      <c r="D8313" s="17">
        <f>Électricité!S8326</f>
        <v>0</v>
      </c>
      <c r="E8313" s="24" t="str">
        <f t="shared" si="265"/>
        <v>12/13/2019 06:00:00 AM</v>
      </c>
      <c r="F8313" s="23" t="str">
        <f t="shared" si="264"/>
        <v>Dec</v>
      </c>
    </row>
    <row r="8314" spans="1:6" x14ac:dyDescent="0.4">
      <c r="A8314" s="19">
        <f>Électricité!N8327</f>
        <v>43812</v>
      </c>
      <c r="B8314" s="18">
        <f>Électricité!O8327</f>
        <v>0.29166666666666669</v>
      </c>
      <c r="C8314" s="17">
        <f>Électricité!P8327</f>
        <v>0</v>
      </c>
      <c r="D8314" s="17">
        <f>Électricité!S8327</f>
        <v>0</v>
      </c>
      <c r="E8314" s="24" t="str">
        <f t="shared" si="265"/>
        <v>12/13/2019 07:00:00 AM</v>
      </c>
      <c r="F8314" s="23" t="str">
        <f t="shared" si="264"/>
        <v>Dec</v>
      </c>
    </row>
    <row r="8315" spans="1:6" x14ac:dyDescent="0.4">
      <c r="A8315" s="19">
        <f>Électricité!N8328</f>
        <v>43812</v>
      </c>
      <c r="B8315" s="18">
        <f>Électricité!O8328</f>
        <v>0.33333333333333337</v>
      </c>
      <c r="C8315" s="17">
        <f>Électricité!P8328</f>
        <v>0</v>
      </c>
      <c r="D8315" s="17">
        <f>Électricité!S8328</f>
        <v>0</v>
      </c>
      <c r="E8315" s="24" t="str">
        <f t="shared" si="265"/>
        <v>12/13/2019 08:00:00 AM</v>
      </c>
      <c r="F8315" s="23" t="str">
        <f t="shared" si="264"/>
        <v>Dec</v>
      </c>
    </row>
    <row r="8316" spans="1:6" x14ac:dyDescent="0.4">
      <c r="A8316" s="19">
        <f>Électricité!N8329</f>
        <v>43812</v>
      </c>
      <c r="B8316" s="18">
        <f>Électricité!O8329</f>
        <v>0.375</v>
      </c>
      <c r="C8316" s="17">
        <f>Électricité!P8329</f>
        <v>0</v>
      </c>
      <c r="D8316" s="17">
        <f>Électricité!S8329</f>
        <v>0</v>
      </c>
      <c r="E8316" s="24" t="str">
        <f t="shared" si="265"/>
        <v>12/13/2019 09:00:00 AM</v>
      </c>
      <c r="F8316" s="23" t="str">
        <f t="shared" si="264"/>
        <v>Dec</v>
      </c>
    </row>
    <row r="8317" spans="1:6" x14ac:dyDescent="0.4">
      <c r="A8317" s="19">
        <f>Électricité!N8330</f>
        <v>43812</v>
      </c>
      <c r="B8317" s="18">
        <f>Électricité!O8330</f>
        <v>0.41666666666666669</v>
      </c>
      <c r="C8317" s="17">
        <f>Électricité!P8330</f>
        <v>0</v>
      </c>
      <c r="D8317" s="17">
        <f>Électricité!S8330</f>
        <v>0</v>
      </c>
      <c r="E8317" s="24" t="str">
        <f t="shared" si="265"/>
        <v>12/13/2019 10:00:00 AM</v>
      </c>
      <c r="F8317" s="23" t="str">
        <f t="shared" si="264"/>
        <v>Dec</v>
      </c>
    </row>
    <row r="8318" spans="1:6" x14ac:dyDescent="0.4">
      <c r="A8318" s="19">
        <f>Électricité!N8331</f>
        <v>43812</v>
      </c>
      <c r="B8318" s="18">
        <f>Électricité!O8331</f>
        <v>0.45833333333333337</v>
      </c>
      <c r="C8318" s="17">
        <f>Électricité!P8331</f>
        <v>0</v>
      </c>
      <c r="D8318" s="17">
        <f>Électricité!S8331</f>
        <v>0</v>
      </c>
      <c r="E8318" s="24" t="str">
        <f t="shared" si="265"/>
        <v>12/13/2019 11:00:00 AM</v>
      </c>
      <c r="F8318" s="23" t="str">
        <f t="shared" si="264"/>
        <v>Dec</v>
      </c>
    </row>
    <row r="8319" spans="1:6" x14ac:dyDescent="0.4">
      <c r="A8319" s="19">
        <f>Électricité!N8332</f>
        <v>43812</v>
      </c>
      <c r="B8319" s="18">
        <f>Électricité!O8332</f>
        <v>0.50000000000000011</v>
      </c>
      <c r="C8319" s="17">
        <f>Électricité!P8332</f>
        <v>0</v>
      </c>
      <c r="D8319" s="17">
        <f>Électricité!S8332</f>
        <v>0</v>
      </c>
      <c r="E8319" s="24" t="str">
        <f t="shared" si="265"/>
        <v>12/13/2019 12:00:00 PM</v>
      </c>
      <c r="F8319" s="23" t="str">
        <f t="shared" si="264"/>
        <v>Dec</v>
      </c>
    </row>
    <row r="8320" spans="1:6" x14ac:dyDescent="0.4">
      <c r="A8320" s="19">
        <f>Électricité!N8333</f>
        <v>43812</v>
      </c>
      <c r="B8320" s="18">
        <f>Électricité!O8333</f>
        <v>0.54166666666666674</v>
      </c>
      <c r="C8320" s="17">
        <f>Électricité!P8333</f>
        <v>0</v>
      </c>
      <c r="D8320" s="17">
        <f>Électricité!S8333</f>
        <v>0</v>
      </c>
      <c r="E8320" s="24" t="str">
        <f t="shared" si="265"/>
        <v>12/13/2019 01:00:00 PM</v>
      </c>
      <c r="F8320" s="23" t="str">
        <f t="shared" si="264"/>
        <v>Dec</v>
      </c>
    </row>
    <row r="8321" spans="1:6" x14ac:dyDescent="0.4">
      <c r="A8321" s="19">
        <f>Électricité!N8334</f>
        <v>43812</v>
      </c>
      <c r="B8321" s="18">
        <f>Électricité!O8334</f>
        <v>0.58333333333333337</v>
      </c>
      <c r="C8321" s="17">
        <f>Électricité!P8334</f>
        <v>0</v>
      </c>
      <c r="D8321" s="17">
        <f>Électricité!S8334</f>
        <v>0</v>
      </c>
      <c r="E8321" s="24" t="str">
        <f t="shared" si="265"/>
        <v>12/13/2019 02:00:00 PM</v>
      </c>
      <c r="F8321" s="23" t="str">
        <f t="shared" si="264"/>
        <v>Dec</v>
      </c>
    </row>
    <row r="8322" spans="1:6" x14ac:dyDescent="0.4">
      <c r="A8322" s="19">
        <f>Électricité!N8335</f>
        <v>43812</v>
      </c>
      <c r="B8322" s="18">
        <f>Électricité!O8335</f>
        <v>0.62500000000000011</v>
      </c>
      <c r="C8322" s="17">
        <f>Électricité!P8335</f>
        <v>0</v>
      </c>
      <c r="D8322" s="17">
        <f>Électricité!S8335</f>
        <v>0</v>
      </c>
      <c r="E8322" s="24" t="str">
        <f t="shared" si="265"/>
        <v>12/13/2019 03:00:00 PM</v>
      </c>
      <c r="F8322" s="23" t="str">
        <f t="shared" si="264"/>
        <v>Dec</v>
      </c>
    </row>
    <row r="8323" spans="1:6" x14ac:dyDescent="0.4">
      <c r="A8323" s="19">
        <f>Électricité!N8336</f>
        <v>43812</v>
      </c>
      <c r="B8323" s="18">
        <f>Électricité!O8336</f>
        <v>0.66666666666666674</v>
      </c>
      <c r="C8323" s="17">
        <f>Électricité!P8336</f>
        <v>0</v>
      </c>
      <c r="D8323" s="17">
        <f>Électricité!S8336</f>
        <v>0</v>
      </c>
      <c r="E8323" s="24" t="str">
        <f t="shared" si="265"/>
        <v>12/13/2019 04:00:00 PM</v>
      </c>
      <c r="F8323" s="23" t="str">
        <f t="shared" ref="F8323:F8386" si="266">TEXT(A8323,"mmm")</f>
        <v>Dec</v>
      </c>
    </row>
    <row r="8324" spans="1:6" x14ac:dyDescent="0.4">
      <c r="A8324" s="19">
        <f>Électricité!N8337</f>
        <v>43812</v>
      </c>
      <c r="B8324" s="18">
        <f>Électricité!O8337</f>
        <v>0.70833333333333337</v>
      </c>
      <c r="C8324" s="17">
        <f>Électricité!P8337</f>
        <v>0</v>
      </c>
      <c r="D8324" s="17">
        <f>Électricité!S8337</f>
        <v>0</v>
      </c>
      <c r="E8324" s="24" t="str">
        <f t="shared" si="265"/>
        <v>12/13/2019 05:00:00 PM</v>
      </c>
      <c r="F8324" s="23" t="str">
        <f t="shared" si="266"/>
        <v>Dec</v>
      </c>
    </row>
    <row r="8325" spans="1:6" x14ac:dyDescent="0.4">
      <c r="A8325" s="19">
        <f>Électricité!N8338</f>
        <v>43812</v>
      </c>
      <c r="B8325" s="18">
        <f>Électricité!O8338</f>
        <v>0.75000000000000011</v>
      </c>
      <c r="C8325" s="17">
        <f>Électricité!P8338</f>
        <v>0</v>
      </c>
      <c r="D8325" s="17">
        <f>Électricité!S8338</f>
        <v>0</v>
      </c>
      <c r="E8325" s="24" t="str">
        <f t="shared" si="265"/>
        <v>12/13/2019 06:00:00 PM</v>
      </c>
      <c r="F8325" s="23" t="str">
        <f t="shared" si="266"/>
        <v>Dec</v>
      </c>
    </row>
    <row r="8326" spans="1:6" x14ac:dyDescent="0.4">
      <c r="A8326" s="19">
        <f>Électricité!N8339</f>
        <v>43812</v>
      </c>
      <c r="B8326" s="18">
        <f>Électricité!O8339</f>
        <v>0.79166666666666674</v>
      </c>
      <c r="C8326" s="17">
        <f>Électricité!P8339</f>
        <v>0</v>
      </c>
      <c r="D8326" s="17">
        <f>Électricité!S8339</f>
        <v>0</v>
      </c>
      <c r="E8326" s="24" t="str">
        <f t="shared" si="265"/>
        <v>12/13/2019 07:00:00 PM</v>
      </c>
      <c r="F8326" s="23" t="str">
        <f t="shared" si="266"/>
        <v>Dec</v>
      </c>
    </row>
    <row r="8327" spans="1:6" x14ac:dyDescent="0.4">
      <c r="A8327" s="19">
        <f>Électricité!N8340</f>
        <v>43812</v>
      </c>
      <c r="B8327" s="18">
        <f>Électricité!O8340</f>
        <v>0.83333333333333337</v>
      </c>
      <c r="C8327" s="17">
        <f>Électricité!P8340</f>
        <v>0</v>
      </c>
      <c r="D8327" s="17">
        <f>Électricité!S8340</f>
        <v>0</v>
      </c>
      <c r="E8327" s="24" t="str">
        <f t="shared" si="265"/>
        <v>12/13/2019 08:00:00 PM</v>
      </c>
      <c r="F8327" s="23" t="str">
        <f t="shared" si="266"/>
        <v>Dec</v>
      </c>
    </row>
    <row r="8328" spans="1:6" x14ac:dyDescent="0.4">
      <c r="A8328" s="19">
        <f>Électricité!N8341</f>
        <v>43812</v>
      </c>
      <c r="B8328" s="18">
        <f>Électricité!O8341</f>
        <v>0.87500000000000011</v>
      </c>
      <c r="C8328" s="17">
        <f>Électricité!P8341</f>
        <v>0</v>
      </c>
      <c r="D8328" s="17">
        <f>Électricité!S8341</f>
        <v>0</v>
      </c>
      <c r="E8328" s="24" t="str">
        <f t="shared" si="265"/>
        <v>12/13/2019 09:00:00 PM</v>
      </c>
      <c r="F8328" s="23" t="str">
        <f t="shared" si="266"/>
        <v>Dec</v>
      </c>
    </row>
    <row r="8329" spans="1:6" x14ac:dyDescent="0.4">
      <c r="A8329" s="19">
        <f>Électricité!N8342</f>
        <v>43812</v>
      </c>
      <c r="B8329" s="18">
        <f>Électricité!O8342</f>
        <v>0.91666666666666674</v>
      </c>
      <c r="C8329" s="17">
        <f>Électricité!P8342</f>
        <v>0</v>
      </c>
      <c r="D8329" s="17">
        <f>Électricité!S8342</f>
        <v>0</v>
      </c>
      <c r="E8329" s="24" t="str">
        <f t="shared" si="265"/>
        <v>12/13/2019 10:00:00 PM</v>
      </c>
      <c r="F8329" s="23" t="str">
        <f t="shared" si="266"/>
        <v>Dec</v>
      </c>
    </row>
    <row r="8330" spans="1:6" x14ac:dyDescent="0.4">
      <c r="A8330" s="19">
        <f>Électricité!N8343</f>
        <v>43812</v>
      </c>
      <c r="B8330" s="18">
        <f>Électricité!O8343</f>
        <v>0.95833333333333337</v>
      </c>
      <c r="C8330" s="17">
        <f>Électricité!P8343</f>
        <v>0</v>
      </c>
      <c r="D8330" s="17">
        <f>Électricité!S8343</f>
        <v>0</v>
      </c>
      <c r="E8330" s="24" t="str">
        <f t="shared" si="265"/>
        <v>12/13/2019 11:00:00 PM</v>
      </c>
      <c r="F8330" s="23" t="str">
        <f t="shared" si="266"/>
        <v>Dec</v>
      </c>
    </row>
    <row r="8331" spans="1:6" x14ac:dyDescent="0.4">
      <c r="A8331" s="19">
        <f>Électricité!N8344</f>
        <v>43813</v>
      </c>
      <c r="B8331" s="18">
        <f>Électricité!O8344</f>
        <v>3.1225022567582528E-17</v>
      </c>
      <c r="C8331" s="17">
        <f>Électricité!P8344</f>
        <v>0</v>
      </c>
      <c r="D8331" s="17">
        <f>Électricité!S8344</f>
        <v>0</v>
      </c>
      <c r="E8331" s="24" t="str">
        <f t="shared" si="265"/>
        <v>12/14/2019 12:00:00 AM</v>
      </c>
      <c r="F8331" s="23" t="str">
        <f t="shared" si="266"/>
        <v>Dec</v>
      </c>
    </row>
    <row r="8332" spans="1:6" x14ac:dyDescent="0.4">
      <c r="A8332" s="19">
        <f>Électricité!N8345</f>
        <v>43813</v>
      </c>
      <c r="B8332" s="18">
        <f>Électricité!O8345</f>
        <v>4.1666666666666699E-2</v>
      </c>
      <c r="C8332" s="17">
        <f>Électricité!P8345</f>
        <v>0</v>
      </c>
      <c r="D8332" s="17">
        <f>Électricité!S8345</f>
        <v>0</v>
      </c>
      <c r="E8332" s="24" t="str">
        <f t="shared" si="265"/>
        <v>12/14/2019 01:00:00 AM</v>
      </c>
      <c r="F8332" s="23" t="str">
        <f t="shared" si="266"/>
        <v>Dec</v>
      </c>
    </row>
    <row r="8333" spans="1:6" x14ac:dyDescent="0.4">
      <c r="A8333" s="19">
        <f>Électricité!N8346</f>
        <v>43813</v>
      </c>
      <c r="B8333" s="18">
        <f>Électricité!O8346</f>
        <v>8.333333333333337E-2</v>
      </c>
      <c r="C8333" s="17">
        <f>Électricité!P8346</f>
        <v>0</v>
      </c>
      <c r="D8333" s="17">
        <f>Électricité!S8346</f>
        <v>0</v>
      </c>
      <c r="E8333" s="24" t="str">
        <f t="shared" si="265"/>
        <v>12/14/2019 02:00:00 AM</v>
      </c>
      <c r="F8333" s="23" t="str">
        <f t="shared" si="266"/>
        <v>Dec</v>
      </c>
    </row>
    <row r="8334" spans="1:6" x14ac:dyDescent="0.4">
      <c r="A8334" s="19">
        <f>Électricité!N8347</f>
        <v>43813</v>
      </c>
      <c r="B8334" s="18">
        <f>Électricité!O8347</f>
        <v>0.12500000000000006</v>
      </c>
      <c r="C8334" s="17">
        <f>Électricité!P8347</f>
        <v>0</v>
      </c>
      <c r="D8334" s="17">
        <f>Électricité!S8347</f>
        <v>0</v>
      </c>
      <c r="E8334" s="24" t="str">
        <f t="shared" si="265"/>
        <v>12/14/2019 03:00:00 AM</v>
      </c>
      <c r="F8334" s="23" t="str">
        <f t="shared" si="266"/>
        <v>Dec</v>
      </c>
    </row>
    <row r="8335" spans="1:6" x14ac:dyDescent="0.4">
      <c r="A8335" s="19">
        <f>Électricité!N8348</f>
        <v>43813</v>
      </c>
      <c r="B8335" s="18">
        <f>Électricité!O8348</f>
        <v>0.16666666666666669</v>
      </c>
      <c r="C8335" s="17">
        <f>Électricité!P8348</f>
        <v>0</v>
      </c>
      <c r="D8335" s="17">
        <f>Électricité!S8348</f>
        <v>0</v>
      </c>
      <c r="E8335" s="24" t="str">
        <f t="shared" si="265"/>
        <v>12/14/2019 04:00:00 AM</v>
      </c>
      <c r="F8335" s="23" t="str">
        <f t="shared" si="266"/>
        <v>Dec</v>
      </c>
    </row>
    <row r="8336" spans="1:6" x14ac:dyDescent="0.4">
      <c r="A8336" s="19">
        <f>Électricité!N8349</f>
        <v>43813</v>
      </c>
      <c r="B8336" s="18">
        <f>Électricité!O8349</f>
        <v>0.20833333333333337</v>
      </c>
      <c r="C8336" s="17">
        <f>Électricité!P8349</f>
        <v>0</v>
      </c>
      <c r="D8336" s="17">
        <f>Électricité!S8349</f>
        <v>0</v>
      </c>
      <c r="E8336" s="24" t="str">
        <f t="shared" si="265"/>
        <v>12/14/2019 05:00:00 AM</v>
      </c>
      <c r="F8336" s="23" t="str">
        <f t="shared" si="266"/>
        <v>Dec</v>
      </c>
    </row>
    <row r="8337" spans="1:6" x14ac:dyDescent="0.4">
      <c r="A8337" s="19">
        <f>Électricité!N8350</f>
        <v>43813</v>
      </c>
      <c r="B8337" s="18">
        <f>Électricité!O8350</f>
        <v>0.25</v>
      </c>
      <c r="C8337" s="17">
        <f>Électricité!P8350</f>
        <v>0</v>
      </c>
      <c r="D8337" s="17">
        <f>Électricité!S8350</f>
        <v>0</v>
      </c>
      <c r="E8337" s="24" t="str">
        <f t="shared" si="265"/>
        <v>12/14/2019 06:00:00 AM</v>
      </c>
      <c r="F8337" s="23" t="str">
        <f t="shared" si="266"/>
        <v>Dec</v>
      </c>
    </row>
    <row r="8338" spans="1:6" x14ac:dyDescent="0.4">
      <c r="A8338" s="19">
        <f>Électricité!N8351</f>
        <v>43813</v>
      </c>
      <c r="B8338" s="18">
        <f>Électricité!O8351</f>
        <v>0.29166666666666669</v>
      </c>
      <c r="C8338" s="17">
        <f>Électricité!P8351</f>
        <v>0</v>
      </c>
      <c r="D8338" s="17">
        <f>Électricité!S8351</f>
        <v>0</v>
      </c>
      <c r="E8338" s="24" t="str">
        <f t="shared" si="265"/>
        <v>12/14/2019 07:00:00 AM</v>
      </c>
      <c r="F8338" s="23" t="str">
        <f t="shared" si="266"/>
        <v>Dec</v>
      </c>
    </row>
    <row r="8339" spans="1:6" x14ac:dyDescent="0.4">
      <c r="A8339" s="19">
        <f>Électricité!N8352</f>
        <v>43813</v>
      </c>
      <c r="B8339" s="18">
        <f>Électricité!O8352</f>
        <v>0.33333333333333337</v>
      </c>
      <c r="C8339" s="17">
        <f>Électricité!P8352</f>
        <v>0</v>
      </c>
      <c r="D8339" s="17">
        <f>Électricité!S8352</f>
        <v>0</v>
      </c>
      <c r="E8339" s="24" t="str">
        <f t="shared" si="265"/>
        <v>12/14/2019 08:00:00 AM</v>
      </c>
      <c r="F8339" s="23" t="str">
        <f t="shared" si="266"/>
        <v>Dec</v>
      </c>
    </row>
    <row r="8340" spans="1:6" x14ac:dyDescent="0.4">
      <c r="A8340" s="19">
        <f>Électricité!N8353</f>
        <v>43813</v>
      </c>
      <c r="B8340" s="18">
        <f>Électricité!O8353</f>
        <v>0.375</v>
      </c>
      <c r="C8340" s="17">
        <f>Électricité!P8353</f>
        <v>0</v>
      </c>
      <c r="D8340" s="17">
        <f>Électricité!S8353</f>
        <v>0</v>
      </c>
      <c r="E8340" s="24" t="str">
        <f t="shared" si="265"/>
        <v>12/14/2019 09:00:00 AM</v>
      </c>
      <c r="F8340" s="23" t="str">
        <f t="shared" si="266"/>
        <v>Dec</v>
      </c>
    </row>
    <row r="8341" spans="1:6" x14ac:dyDescent="0.4">
      <c r="A8341" s="19">
        <f>Électricité!N8354</f>
        <v>43813</v>
      </c>
      <c r="B8341" s="18">
        <f>Électricité!O8354</f>
        <v>0.41666666666666669</v>
      </c>
      <c r="C8341" s="17">
        <f>Électricité!P8354</f>
        <v>0</v>
      </c>
      <c r="D8341" s="17">
        <f>Électricité!S8354</f>
        <v>0</v>
      </c>
      <c r="E8341" s="24" t="str">
        <f t="shared" si="265"/>
        <v>12/14/2019 10:00:00 AM</v>
      </c>
      <c r="F8341" s="23" t="str">
        <f t="shared" si="266"/>
        <v>Dec</v>
      </c>
    </row>
    <row r="8342" spans="1:6" x14ac:dyDescent="0.4">
      <c r="A8342" s="19">
        <f>Électricité!N8355</f>
        <v>43813</v>
      </c>
      <c r="B8342" s="18">
        <f>Électricité!O8355</f>
        <v>0.45833333333333337</v>
      </c>
      <c r="C8342" s="17">
        <f>Électricité!P8355</f>
        <v>0</v>
      </c>
      <c r="D8342" s="17">
        <f>Électricité!S8355</f>
        <v>0</v>
      </c>
      <c r="E8342" s="24" t="str">
        <f t="shared" si="265"/>
        <v>12/14/2019 11:00:00 AM</v>
      </c>
      <c r="F8342" s="23" t="str">
        <f t="shared" si="266"/>
        <v>Dec</v>
      </c>
    </row>
    <row r="8343" spans="1:6" x14ac:dyDescent="0.4">
      <c r="A8343" s="19">
        <f>Électricité!N8356</f>
        <v>43813</v>
      </c>
      <c r="B8343" s="18">
        <f>Électricité!O8356</f>
        <v>0.50000000000000011</v>
      </c>
      <c r="C8343" s="17">
        <f>Électricité!P8356</f>
        <v>0</v>
      </c>
      <c r="D8343" s="17">
        <f>Électricité!S8356</f>
        <v>0</v>
      </c>
      <c r="E8343" s="24" t="str">
        <f t="shared" si="265"/>
        <v>12/14/2019 12:00:00 PM</v>
      </c>
      <c r="F8343" s="23" t="str">
        <f t="shared" si="266"/>
        <v>Dec</v>
      </c>
    </row>
    <row r="8344" spans="1:6" x14ac:dyDescent="0.4">
      <c r="A8344" s="19">
        <f>Électricité!N8357</f>
        <v>43813</v>
      </c>
      <c r="B8344" s="18">
        <f>Électricité!O8357</f>
        <v>0.54166666666666674</v>
      </c>
      <c r="C8344" s="17">
        <f>Électricité!P8357</f>
        <v>0</v>
      </c>
      <c r="D8344" s="17">
        <f>Électricité!S8357</f>
        <v>0</v>
      </c>
      <c r="E8344" s="24" t="str">
        <f t="shared" si="265"/>
        <v>12/14/2019 01:00:00 PM</v>
      </c>
      <c r="F8344" s="23" t="str">
        <f t="shared" si="266"/>
        <v>Dec</v>
      </c>
    </row>
    <row r="8345" spans="1:6" x14ac:dyDescent="0.4">
      <c r="A8345" s="19">
        <f>Électricité!N8358</f>
        <v>43813</v>
      </c>
      <c r="B8345" s="18">
        <f>Électricité!O8358</f>
        <v>0.58333333333333337</v>
      </c>
      <c r="C8345" s="17">
        <f>Électricité!P8358</f>
        <v>0</v>
      </c>
      <c r="D8345" s="17">
        <f>Électricité!S8358</f>
        <v>0</v>
      </c>
      <c r="E8345" s="24" t="str">
        <f t="shared" si="265"/>
        <v>12/14/2019 02:00:00 PM</v>
      </c>
      <c r="F8345" s="23" t="str">
        <f t="shared" si="266"/>
        <v>Dec</v>
      </c>
    </row>
    <row r="8346" spans="1:6" x14ac:dyDescent="0.4">
      <c r="A8346" s="19">
        <f>Électricité!N8359</f>
        <v>43813</v>
      </c>
      <c r="B8346" s="18">
        <f>Électricité!O8359</f>
        <v>0.62500000000000011</v>
      </c>
      <c r="C8346" s="17">
        <f>Électricité!P8359</f>
        <v>0</v>
      </c>
      <c r="D8346" s="17">
        <f>Électricité!S8359</f>
        <v>0</v>
      </c>
      <c r="E8346" s="24" t="str">
        <f t="shared" si="265"/>
        <v>12/14/2019 03:00:00 PM</v>
      </c>
      <c r="F8346" s="23" t="str">
        <f t="shared" si="266"/>
        <v>Dec</v>
      </c>
    </row>
    <row r="8347" spans="1:6" x14ac:dyDescent="0.4">
      <c r="A8347" s="19">
        <f>Électricité!N8360</f>
        <v>43813</v>
      </c>
      <c r="B8347" s="18">
        <f>Électricité!O8360</f>
        <v>0.66666666666666674</v>
      </c>
      <c r="C8347" s="17">
        <f>Électricité!P8360</f>
        <v>0</v>
      </c>
      <c r="D8347" s="17">
        <f>Électricité!S8360</f>
        <v>0</v>
      </c>
      <c r="E8347" s="24" t="str">
        <f t="shared" si="265"/>
        <v>12/14/2019 04:00:00 PM</v>
      </c>
      <c r="F8347" s="23" t="str">
        <f t="shared" si="266"/>
        <v>Dec</v>
      </c>
    </row>
    <row r="8348" spans="1:6" x14ac:dyDescent="0.4">
      <c r="A8348" s="19">
        <f>Électricité!N8361</f>
        <v>43813</v>
      </c>
      <c r="B8348" s="18">
        <f>Électricité!O8361</f>
        <v>0.70833333333333337</v>
      </c>
      <c r="C8348" s="17">
        <f>Électricité!P8361</f>
        <v>0</v>
      </c>
      <c r="D8348" s="17">
        <f>Électricité!S8361</f>
        <v>0</v>
      </c>
      <c r="E8348" s="24" t="str">
        <f t="shared" si="265"/>
        <v>12/14/2019 05:00:00 PM</v>
      </c>
      <c r="F8348" s="23" t="str">
        <f t="shared" si="266"/>
        <v>Dec</v>
      </c>
    </row>
    <row r="8349" spans="1:6" x14ac:dyDescent="0.4">
      <c r="A8349" s="19">
        <f>Électricité!N8362</f>
        <v>43813</v>
      </c>
      <c r="B8349" s="18">
        <f>Électricité!O8362</f>
        <v>0.75000000000000011</v>
      </c>
      <c r="C8349" s="17">
        <f>Électricité!P8362</f>
        <v>0</v>
      </c>
      <c r="D8349" s="17">
        <f>Électricité!S8362</f>
        <v>0</v>
      </c>
      <c r="E8349" s="24" t="str">
        <f t="shared" si="265"/>
        <v>12/14/2019 06:00:00 PM</v>
      </c>
      <c r="F8349" s="23" t="str">
        <f t="shared" si="266"/>
        <v>Dec</v>
      </c>
    </row>
    <row r="8350" spans="1:6" x14ac:dyDescent="0.4">
      <c r="A8350" s="19">
        <f>Électricité!N8363</f>
        <v>43813</v>
      </c>
      <c r="B8350" s="18">
        <f>Électricité!O8363</f>
        <v>0.79166666666666674</v>
      </c>
      <c r="C8350" s="17">
        <f>Électricité!P8363</f>
        <v>0</v>
      </c>
      <c r="D8350" s="17">
        <f>Électricité!S8363</f>
        <v>0</v>
      </c>
      <c r="E8350" s="24" t="str">
        <f t="shared" si="265"/>
        <v>12/14/2019 07:00:00 PM</v>
      </c>
      <c r="F8350" s="23" t="str">
        <f t="shared" si="266"/>
        <v>Dec</v>
      </c>
    </row>
    <row r="8351" spans="1:6" x14ac:dyDescent="0.4">
      <c r="A8351" s="19">
        <f>Électricité!N8364</f>
        <v>43813</v>
      </c>
      <c r="B8351" s="18">
        <f>Électricité!O8364</f>
        <v>0.83333333333333337</v>
      </c>
      <c r="C8351" s="17">
        <f>Électricité!P8364</f>
        <v>0</v>
      </c>
      <c r="D8351" s="17">
        <f>Électricité!S8364</f>
        <v>0</v>
      </c>
      <c r="E8351" s="24" t="str">
        <f t="shared" si="265"/>
        <v>12/14/2019 08:00:00 PM</v>
      </c>
      <c r="F8351" s="23" t="str">
        <f t="shared" si="266"/>
        <v>Dec</v>
      </c>
    </row>
    <row r="8352" spans="1:6" x14ac:dyDescent="0.4">
      <c r="A8352" s="19">
        <f>Électricité!N8365</f>
        <v>43813</v>
      </c>
      <c r="B8352" s="18">
        <f>Électricité!O8365</f>
        <v>0.87500000000000011</v>
      </c>
      <c r="C8352" s="17">
        <f>Électricité!P8365</f>
        <v>0</v>
      </c>
      <c r="D8352" s="17">
        <f>Électricité!S8365</f>
        <v>0</v>
      </c>
      <c r="E8352" s="24" t="str">
        <f t="shared" si="265"/>
        <v>12/14/2019 09:00:00 PM</v>
      </c>
      <c r="F8352" s="23" t="str">
        <f t="shared" si="266"/>
        <v>Dec</v>
      </c>
    </row>
    <row r="8353" spans="1:6" x14ac:dyDescent="0.4">
      <c r="A8353" s="19">
        <f>Électricité!N8366</f>
        <v>43813</v>
      </c>
      <c r="B8353" s="18">
        <f>Électricité!O8366</f>
        <v>0.91666666666666674</v>
      </c>
      <c r="C8353" s="17">
        <f>Électricité!P8366</f>
        <v>0</v>
      </c>
      <c r="D8353" s="17">
        <f>Électricité!S8366</f>
        <v>0</v>
      </c>
      <c r="E8353" s="24" t="str">
        <f t="shared" si="265"/>
        <v>12/14/2019 10:00:00 PM</v>
      </c>
      <c r="F8353" s="23" t="str">
        <f t="shared" si="266"/>
        <v>Dec</v>
      </c>
    </row>
    <row r="8354" spans="1:6" x14ac:dyDescent="0.4">
      <c r="A8354" s="19">
        <f>Électricité!N8367</f>
        <v>43813</v>
      </c>
      <c r="B8354" s="18">
        <f>Électricité!O8367</f>
        <v>0.95833333333333337</v>
      </c>
      <c r="C8354" s="17">
        <f>Électricité!P8367</f>
        <v>0</v>
      </c>
      <c r="D8354" s="17">
        <f>Électricité!S8367</f>
        <v>0</v>
      </c>
      <c r="E8354" s="24" t="str">
        <f t="shared" si="265"/>
        <v>12/14/2019 11:00:00 PM</v>
      </c>
      <c r="F8354" s="23" t="str">
        <f t="shared" si="266"/>
        <v>Dec</v>
      </c>
    </row>
    <row r="8355" spans="1:6" x14ac:dyDescent="0.4">
      <c r="A8355" s="19">
        <f>Électricité!N8368</f>
        <v>43814</v>
      </c>
      <c r="B8355" s="18">
        <f>Électricité!O8368</f>
        <v>3.1225022567582528E-17</v>
      </c>
      <c r="C8355" s="17">
        <f>Électricité!P8368</f>
        <v>0</v>
      </c>
      <c r="D8355" s="17">
        <f>Électricité!S8368</f>
        <v>0</v>
      </c>
      <c r="E8355" s="24" t="str">
        <f t="shared" si="265"/>
        <v>12/15/2019 12:00:00 AM</v>
      </c>
      <c r="F8355" s="23" t="str">
        <f t="shared" si="266"/>
        <v>Dec</v>
      </c>
    </row>
    <row r="8356" spans="1:6" x14ac:dyDescent="0.4">
      <c r="A8356" s="19">
        <f>Électricité!N8369</f>
        <v>43814</v>
      </c>
      <c r="B8356" s="18">
        <f>Électricité!O8369</f>
        <v>4.1666666666666699E-2</v>
      </c>
      <c r="C8356" s="17">
        <f>Électricité!P8369</f>
        <v>0</v>
      </c>
      <c r="D8356" s="17">
        <f>Électricité!S8369</f>
        <v>0</v>
      </c>
      <c r="E8356" s="24" t="str">
        <f t="shared" si="265"/>
        <v>12/15/2019 01:00:00 AM</v>
      </c>
      <c r="F8356" s="23" t="str">
        <f t="shared" si="266"/>
        <v>Dec</v>
      </c>
    </row>
    <row r="8357" spans="1:6" x14ac:dyDescent="0.4">
      <c r="A8357" s="19">
        <f>Électricité!N8370</f>
        <v>43814</v>
      </c>
      <c r="B8357" s="18">
        <f>Électricité!O8370</f>
        <v>8.333333333333337E-2</v>
      </c>
      <c r="C8357" s="17">
        <f>Électricité!P8370</f>
        <v>0</v>
      </c>
      <c r="D8357" s="17">
        <f>Électricité!S8370</f>
        <v>0</v>
      </c>
      <c r="E8357" s="24" t="str">
        <f t="shared" si="265"/>
        <v>12/15/2019 02:00:00 AM</v>
      </c>
      <c r="F8357" s="23" t="str">
        <f t="shared" si="266"/>
        <v>Dec</v>
      </c>
    </row>
    <row r="8358" spans="1:6" x14ac:dyDescent="0.4">
      <c r="A8358" s="19">
        <f>Électricité!N8371</f>
        <v>43814</v>
      </c>
      <c r="B8358" s="18">
        <f>Électricité!O8371</f>
        <v>0.12500000000000006</v>
      </c>
      <c r="C8358" s="17">
        <f>Électricité!P8371</f>
        <v>0</v>
      </c>
      <c r="D8358" s="17">
        <f>Électricité!S8371</f>
        <v>0</v>
      </c>
      <c r="E8358" s="24" t="str">
        <f t="shared" si="265"/>
        <v>12/15/2019 03:00:00 AM</v>
      </c>
      <c r="F8358" s="23" t="str">
        <f t="shared" si="266"/>
        <v>Dec</v>
      </c>
    </row>
    <row r="8359" spans="1:6" x14ac:dyDescent="0.4">
      <c r="A8359" s="19">
        <f>Électricité!N8372</f>
        <v>43814</v>
      </c>
      <c r="B8359" s="18">
        <f>Électricité!O8372</f>
        <v>0.16666666666666669</v>
      </c>
      <c r="C8359" s="17">
        <f>Électricité!P8372</f>
        <v>0</v>
      </c>
      <c r="D8359" s="17">
        <f>Électricité!S8372</f>
        <v>0</v>
      </c>
      <c r="E8359" s="24" t="str">
        <f t="shared" si="265"/>
        <v>12/15/2019 04:00:00 AM</v>
      </c>
      <c r="F8359" s="23" t="str">
        <f t="shared" si="266"/>
        <v>Dec</v>
      </c>
    </row>
    <row r="8360" spans="1:6" x14ac:dyDescent="0.4">
      <c r="A8360" s="19">
        <f>Électricité!N8373</f>
        <v>43814</v>
      </c>
      <c r="B8360" s="18">
        <f>Électricité!O8373</f>
        <v>0.20833333333333337</v>
      </c>
      <c r="C8360" s="17">
        <f>Électricité!P8373</f>
        <v>0</v>
      </c>
      <c r="D8360" s="17">
        <f>Électricité!S8373</f>
        <v>0</v>
      </c>
      <c r="E8360" s="24" t="str">
        <f t="shared" si="265"/>
        <v>12/15/2019 05:00:00 AM</v>
      </c>
      <c r="F8360" s="23" t="str">
        <f t="shared" si="266"/>
        <v>Dec</v>
      </c>
    </row>
    <row r="8361" spans="1:6" x14ac:dyDescent="0.4">
      <c r="A8361" s="19">
        <f>Électricité!N8374</f>
        <v>43814</v>
      </c>
      <c r="B8361" s="18">
        <f>Électricité!O8374</f>
        <v>0.25</v>
      </c>
      <c r="C8361" s="17">
        <f>Électricité!P8374</f>
        <v>0</v>
      </c>
      <c r="D8361" s="17">
        <f>Électricité!S8374</f>
        <v>0</v>
      </c>
      <c r="E8361" s="24" t="str">
        <f t="shared" si="265"/>
        <v>12/15/2019 06:00:00 AM</v>
      </c>
      <c r="F8361" s="23" t="str">
        <f t="shared" si="266"/>
        <v>Dec</v>
      </c>
    </row>
    <row r="8362" spans="1:6" x14ac:dyDescent="0.4">
      <c r="A8362" s="19">
        <f>Électricité!N8375</f>
        <v>43814</v>
      </c>
      <c r="B8362" s="18">
        <f>Électricité!O8375</f>
        <v>0.29166666666666669</v>
      </c>
      <c r="C8362" s="17">
        <f>Électricité!P8375</f>
        <v>0</v>
      </c>
      <c r="D8362" s="17">
        <f>Électricité!S8375</f>
        <v>0</v>
      </c>
      <c r="E8362" s="24" t="str">
        <f t="shared" si="265"/>
        <v>12/15/2019 07:00:00 AM</v>
      </c>
      <c r="F8362" s="23" t="str">
        <f t="shared" si="266"/>
        <v>Dec</v>
      </c>
    </row>
    <row r="8363" spans="1:6" x14ac:dyDescent="0.4">
      <c r="A8363" s="19">
        <f>Électricité!N8376</f>
        <v>43814</v>
      </c>
      <c r="B8363" s="18">
        <f>Électricité!O8376</f>
        <v>0.33333333333333337</v>
      </c>
      <c r="C8363" s="17">
        <f>Électricité!P8376</f>
        <v>0</v>
      </c>
      <c r="D8363" s="17">
        <f>Électricité!S8376</f>
        <v>0</v>
      </c>
      <c r="E8363" s="24" t="str">
        <f t="shared" si="265"/>
        <v>12/15/2019 08:00:00 AM</v>
      </c>
      <c r="F8363" s="23" t="str">
        <f t="shared" si="266"/>
        <v>Dec</v>
      </c>
    </row>
    <row r="8364" spans="1:6" x14ac:dyDescent="0.4">
      <c r="A8364" s="19">
        <f>Électricité!N8377</f>
        <v>43814</v>
      </c>
      <c r="B8364" s="18">
        <f>Électricité!O8377</f>
        <v>0.375</v>
      </c>
      <c r="C8364" s="17">
        <f>Électricité!P8377</f>
        <v>0</v>
      </c>
      <c r="D8364" s="17">
        <f>Électricité!S8377</f>
        <v>0</v>
      </c>
      <c r="E8364" s="24" t="str">
        <f t="shared" ref="E8364:E8427" si="267">CONCATENATE(TEXT(A8364,"mm/dd/yyyy")," ",TEXT(B8364,"hh:mm:ss AM/PM"))</f>
        <v>12/15/2019 09:00:00 AM</v>
      </c>
      <c r="F8364" s="23" t="str">
        <f t="shared" si="266"/>
        <v>Dec</v>
      </c>
    </row>
    <row r="8365" spans="1:6" x14ac:dyDescent="0.4">
      <c r="A8365" s="19">
        <f>Électricité!N8378</f>
        <v>43814</v>
      </c>
      <c r="B8365" s="18">
        <f>Électricité!O8378</f>
        <v>0.41666666666666669</v>
      </c>
      <c r="C8365" s="17">
        <f>Électricité!P8378</f>
        <v>0</v>
      </c>
      <c r="D8365" s="17">
        <f>Électricité!S8378</f>
        <v>0</v>
      </c>
      <c r="E8365" s="24" t="str">
        <f t="shared" si="267"/>
        <v>12/15/2019 10:00:00 AM</v>
      </c>
      <c r="F8365" s="23" t="str">
        <f t="shared" si="266"/>
        <v>Dec</v>
      </c>
    </row>
    <row r="8366" spans="1:6" x14ac:dyDescent="0.4">
      <c r="A8366" s="19">
        <f>Électricité!N8379</f>
        <v>43814</v>
      </c>
      <c r="B8366" s="18">
        <f>Électricité!O8379</f>
        <v>0.45833333333333337</v>
      </c>
      <c r="C8366" s="17">
        <f>Électricité!P8379</f>
        <v>0</v>
      </c>
      <c r="D8366" s="17">
        <f>Électricité!S8379</f>
        <v>0</v>
      </c>
      <c r="E8366" s="24" t="str">
        <f t="shared" si="267"/>
        <v>12/15/2019 11:00:00 AM</v>
      </c>
      <c r="F8366" s="23" t="str">
        <f t="shared" si="266"/>
        <v>Dec</v>
      </c>
    </row>
    <row r="8367" spans="1:6" x14ac:dyDescent="0.4">
      <c r="A8367" s="19">
        <f>Électricité!N8380</f>
        <v>43814</v>
      </c>
      <c r="B8367" s="18">
        <f>Électricité!O8380</f>
        <v>0.50000000000000011</v>
      </c>
      <c r="C8367" s="17">
        <f>Électricité!P8380</f>
        <v>0</v>
      </c>
      <c r="D8367" s="17">
        <f>Électricité!S8380</f>
        <v>0</v>
      </c>
      <c r="E8367" s="24" t="str">
        <f t="shared" si="267"/>
        <v>12/15/2019 12:00:00 PM</v>
      </c>
      <c r="F8367" s="23" t="str">
        <f t="shared" si="266"/>
        <v>Dec</v>
      </c>
    </row>
    <row r="8368" spans="1:6" x14ac:dyDescent="0.4">
      <c r="A8368" s="19">
        <f>Électricité!N8381</f>
        <v>43814</v>
      </c>
      <c r="B8368" s="18">
        <f>Électricité!O8381</f>
        <v>0.54166666666666674</v>
      </c>
      <c r="C8368" s="17">
        <f>Électricité!P8381</f>
        <v>0</v>
      </c>
      <c r="D8368" s="17">
        <f>Électricité!S8381</f>
        <v>0</v>
      </c>
      <c r="E8368" s="24" t="str">
        <f t="shared" si="267"/>
        <v>12/15/2019 01:00:00 PM</v>
      </c>
      <c r="F8368" s="23" t="str">
        <f t="shared" si="266"/>
        <v>Dec</v>
      </c>
    </row>
    <row r="8369" spans="1:6" x14ac:dyDescent="0.4">
      <c r="A8369" s="19">
        <f>Électricité!N8382</f>
        <v>43814</v>
      </c>
      <c r="B8369" s="18">
        <f>Électricité!O8382</f>
        <v>0.58333333333333337</v>
      </c>
      <c r="C8369" s="17">
        <f>Électricité!P8382</f>
        <v>0</v>
      </c>
      <c r="D8369" s="17">
        <f>Électricité!S8382</f>
        <v>0</v>
      </c>
      <c r="E8369" s="24" t="str">
        <f t="shared" si="267"/>
        <v>12/15/2019 02:00:00 PM</v>
      </c>
      <c r="F8369" s="23" t="str">
        <f t="shared" si="266"/>
        <v>Dec</v>
      </c>
    </row>
    <row r="8370" spans="1:6" x14ac:dyDescent="0.4">
      <c r="A8370" s="19">
        <f>Électricité!N8383</f>
        <v>43814</v>
      </c>
      <c r="B8370" s="18">
        <f>Électricité!O8383</f>
        <v>0.62500000000000011</v>
      </c>
      <c r="C8370" s="17">
        <f>Électricité!P8383</f>
        <v>0</v>
      </c>
      <c r="D8370" s="17">
        <f>Électricité!S8383</f>
        <v>0</v>
      </c>
      <c r="E8370" s="24" t="str">
        <f t="shared" si="267"/>
        <v>12/15/2019 03:00:00 PM</v>
      </c>
      <c r="F8370" s="23" t="str">
        <f t="shared" si="266"/>
        <v>Dec</v>
      </c>
    </row>
    <row r="8371" spans="1:6" x14ac:dyDescent="0.4">
      <c r="A8371" s="19">
        <f>Électricité!N8384</f>
        <v>43814</v>
      </c>
      <c r="B8371" s="18">
        <f>Électricité!O8384</f>
        <v>0.66666666666666674</v>
      </c>
      <c r="C8371" s="17">
        <f>Électricité!P8384</f>
        <v>0</v>
      </c>
      <c r="D8371" s="17">
        <f>Électricité!S8384</f>
        <v>0</v>
      </c>
      <c r="E8371" s="24" t="str">
        <f t="shared" si="267"/>
        <v>12/15/2019 04:00:00 PM</v>
      </c>
      <c r="F8371" s="23" t="str">
        <f t="shared" si="266"/>
        <v>Dec</v>
      </c>
    </row>
    <row r="8372" spans="1:6" x14ac:dyDescent="0.4">
      <c r="A8372" s="19">
        <f>Électricité!N8385</f>
        <v>43814</v>
      </c>
      <c r="B8372" s="18">
        <f>Électricité!O8385</f>
        <v>0.70833333333333337</v>
      </c>
      <c r="C8372" s="17">
        <f>Électricité!P8385</f>
        <v>0</v>
      </c>
      <c r="D8372" s="17">
        <f>Électricité!S8385</f>
        <v>0</v>
      </c>
      <c r="E8372" s="24" t="str">
        <f t="shared" si="267"/>
        <v>12/15/2019 05:00:00 PM</v>
      </c>
      <c r="F8372" s="23" t="str">
        <f t="shared" si="266"/>
        <v>Dec</v>
      </c>
    </row>
    <row r="8373" spans="1:6" x14ac:dyDescent="0.4">
      <c r="A8373" s="19">
        <f>Électricité!N8386</f>
        <v>43814</v>
      </c>
      <c r="B8373" s="18">
        <f>Électricité!O8386</f>
        <v>0.75000000000000011</v>
      </c>
      <c r="C8373" s="17">
        <f>Électricité!P8386</f>
        <v>0</v>
      </c>
      <c r="D8373" s="17">
        <f>Électricité!S8386</f>
        <v>0</v>
      </c>
      <c r="E8373" s="24" t="str">
        <f t="shared" si="267"/>
        <v>12/15/2019 06:00:00 PM</v>
      </c>
      <c r="F8373" s="23" t="str">
        <f t="shared" si="266"/>
        <v>Dec</v>
      </c>
    </row>
    <row r="8374" spans="1:6" x14ac:dyDescent="0.4">
      <c r="A8374" s="19">
        <f>Électricité!N8387</f>
        <v>43814</v>
      </c>
      <c r="B8374" s="18">
        <f>Électricité!O8387</f>
        <v>0.79166666666666674</v>
      </c>
      <c r="C8374" s="17">
        <f>Électricité!P8387</f>
        <v>0</v>
      </c>
      <c r="D8374" s="17">
        <f>Électricité!S8387</f>
        <v>0</v>
      </c>
      <c r="E8374" s="24" t="str">
        <f t="shared" si="267"/>
        <v>12/15/2019 07:00:00 PM</v>
      </c>
      <c r="F8374" s="23" t="str">
        <f t="shared" si="266"/>
        <v>Dec</v>
      </c>
    </row>
    <row r="8375" spans="1:6" x14ac:dyDescent="0.4">
      <c r="A8375" s="19">
        <f>Électricité!N8388</f>
        <v>43814</v>
      </c>
      <c r="B8375" s="18">
        <f>Électricité!O8388</f>
        <v>0.83333333333333337</v>
      </c>
      <c r="C8375" s="17">
        <f>Électricité!P8388</f>
        <v>0</v>
      </c>
      <c r="D8375" s="17">
        <f>Électricité!S8388</f>
        <v>0</v>
      </c>
      <c r="E8375" s="24" t="str">
        <f t="shared" si="267"/>
        <v>12/15/2019 08:00:00 PM</v>
      </c>
      <c r="F8375" s="23" t="str">
        <f t="shared" si="266"/>
        <v>Dec</v>
      </c>
    </row>
    <row r="8376" spans="1:6" x14ac:dyDescent="0.4">
      <c r="A8376" s="19">
        <f>Électricité!N8389</f>
        <v>43814</v>
      </c>
      <c r="B8376" s="18">
        <f>Électricité!O8389</f>
        <v>0.87500000000000011</v>
      </c>
      <c r="C8376" s="17">
        <f>Électricité!P8389</f>
        <v>0</v>
      </c>
      <c r="D8376" s="17">
        <f>Électricité!S8389</f>
        <v>0</v>
      </c>
      <c r="E8376" s="24" t="str">
        <f t="shared" si="267"/>
        <v>12/15/2019 09:00:00 PM</v>
      </c>
      <c r="F8376" s="23" t="str">
        <f t="shared" si="266"/>
        <v>Dec</v>
      </c>
    </row>
    <row r="8377" spans="1:6" x14ac:dyDescent="0.4">
      <c r="A8377" s="19">
        <f>Électricité!N8390</f>
        <v>43814</v>
      </c>
      <c r="B8377" s="18">
        <f>Électricité!O8390</f>
        <v>0.91666666666666674</v>
      </c>
      <c r="C8377" s="17">
        <f>Électricité!P8390</f>
        <v>0</v>
      </c>
      <c r="D8377" s="17">
        <f>Électricité!S8390</f>
        <v>0</v>
      </c>
      <c r="E8377" s="24" t="str">
        <f t="shared" si="267"/>
        <v>12/15/2019 10:00:00 PM</v>
      </c>
      <c r="F8377" s="23" t="str">
        <f t="shared" si="266"/>
        <v>Dec</v>
      </c>
    </row>
    <row r="8378" spans="1:6" x14ac:dyDescent="0.4">
      <c r="A8378" s="19">
        <f>Électricité!N8391</f>
        <v>43814</v>
      </c>
      <c r="B8378" s="18">
        <f>Électricité!O8391</f>
        <v>0.95833333333333337</v>
      </c>
      <c r="C8378" s="17">
        <f>Électricité!P8391</f>
        <v>0</v>
      </c>
      <c r="D8378" s="17">
        <f>Électricité!S8391</f>
        <v>0</v>
      </c>
      <c r="E8378" s="24" t="str">
        <f t="shared" si="267"/>
        <v>12/15/2019 11:00:00 PM</v>
      </c>
      <c r="F8378" s="23" t="str">
        <f t="shared" si="266"/>
        <v>Dec</v>
      </c>
    </row>
    <row r="8379" spans="1:6" x14ac:dyDescent="0.4">
      <c r="A8379" s="19">
        <f>Électricité!N8392</f>
        <v>43815</v>
      </c>
      <c r="B8379" s="18">
        <f>Électricité!O8392</f>
        <v>3.1225022567582528E-17</v>
      </c>
      <c r="C8379" s="17">
        <f>Électricité!P8392</f>
        <v>0</v>
      </c>
      <c r="D8379" s="17">
        <f>Électricité!S8392</f>
        <v>0</v>
      </c>
      <c r="E8379" s="24" t="str">
        <f t="shared" si="267"/>
        <v>12/16/2019 12:00:00 AM</v>
      </c>
      <c r="F8379" s="23" t="str">
        <f t="shared" si="266"/>
        <v>Dec</v>
      </c>
    </row>
    <row r="8380" spans="1:6" x14ac:dyDescent="0.4">
      <c r="A8380" s="19">
        <f>Électricité!N8393</f>
        <v>43815</v>
      </c>
      <c r="B8380" s="18">
        <f>Électricité!O8393</f>
        <v>4.1666666666666699E-2</v>
      </c>
      <c r="C8380" s="17">
        <f>Électricité!P8393</f>
        <v>0</v>
      </c>
      <c r="D8380" s="17">
        <f>Électricité!S8393</f>
        <v>0</v>
      </c>
      <c r="E8380" s="24" t="str">
        <f t="shared" si="267"/>
        <v>12/16/2019 01:00:00 AM</v>
      </c>
      <c r="F8380" s="23" t="str">
        <f t="shared" si="266"/>
        <v>Dec</v>
      </c>
    </row>
    <row r="8381" spans="1:6" x14ac:dyDescent="0.4">
      <c r="A8381" s="19">
        <f>Électricité!N8394</f>
        <v>43815</v>
      </c>
      <c r="B8381" s="18">
        <f>Électricité!O8394</f>
        <v>8.333333333333337E-2</v>
      </c>
      <c r="C8381" s="17">
        <f>Électricité!P8394</f>
        <v>0</v>
      </c>
      <c r="D8381" s="17">
        <f>Électricité!S8394</f>
        <v>0</v>
      </c>
      <c r="E8381" s="24" t="str">
        <f t="shared" si="267"/>
        <v>12/16/2019 02:00:00 AM</v>
      </c>
      <c r="F8381" s="23" t="str">
        <f t="shared" si="266"/>
        <v>Dec</v>
      </c>
    </row>
    <row r="8382" spans="1:6" x14ac:dyDescent="0.4">
      <c r="A8382" s="19">
        <f>Électricité!N8395</f>
        <v>43815</v>
      </c>
      <c r="B8382" s="18">
        <f>Électricité!O8395</f>
        <v>0.12500000000000006</v>
      </c>
      <c r="C8382" s="17">
        <f>Électricité!P8395</f>
        <v>0</v>
      </c>
      <c r="D8382" s="17">
        <f>Électricité!S8395</f>
        <v>0</v>
      </c>
      <c r="E8382" s="24" t="str">
        <f t="shared" si="267"/>
        <v>12/16/2019 03:00:00 AM</v>
      </c>
      <c r="F8382" s="23" t="str">
        <f t="shared" si="266"/>
        <v>Dec</v>
      </c>
    </row>
    <row r="8383" spans="1:6" x14ac:dyDescent="0.4">
      <c r="A8383" s="19">
        <f>Électricité!N8396</f>
        <v>43815</v>
      </c>
      <c r="B8383" s="18">
        <f>Électricité!O8396</f>
        <v>0.16666666666666669</v>
      </c>
      <c r="C8383" s="17">
        <f>Électricité!P8396</f>
        <v>0</v>
      </c>
      <c r="D8383" s="17">
        <f>Électricité!S8396</f>
        <v>0</v>
      </c>
      <c r="E8383" s="24" t="str">
        <f t="shared" si="267"/>
        <v>12/16/2019 04:00:00 AM</v>
      </c>
      <c r="F8383" s="23" t="str">
        <f t="shared" si="266"/>
        <v>Dec</v>
      </c>
    </row>
    <row r="8384" spans="1:6" x14ac:dyDescent="0.4">
      <c r="A8384" s="19">
        <f>Électricité!N8397</f>
        <v>43815</v>
      </c>
      <c r="B8384" s="18">
        <f>Électricité!O8397</f>
        <v>0.20833333333333337</v>
      </c>
      <c r="C8384" s="17">
        <f>Électricité!P8397</f>
        <v>0</v>
      </c>
      <c r="D8384" s="17">
        <f>Électricité!S8397</f>
        <v>0</v>
      </c>
      <c r="E8384" s="24" t="str">
        <f t="shared" si="267"/>
        <v>12/16/2019 05:00:00 AM</v>
      </c>
      <c r="F8384" s="23" t="str">
        <f t="shared" si="266"/>
        <v>Dec</v>
      </c>
    </row>
    <row r="8385" spans="1:6" x14ac:dyDescent="0.4">
      <c r="A8385" s="19">
        <f>Électricité!N8398</f>
        <v>43815</v>
      </c>
      <c r="B8385" s="18">
        <f>Électricité!O8398</f>
        <v>0.25</v>
      </c>
      <c r="C8385" s="17">
        <f>Électricité!P8398</f>
        <v>0</v>
      </c>
      <c r="D8385" s="17">
        <f>Électricité!S8398</f>
        <v>0</v>
      </c>
      <c r="E8385" s="24" t="str">
        <f t="shared" si="267"/>
        <v>12/16/2019 06:00:00 AM</v>
      </c>
      <c r="F8385" s="23" t="str">
        <f t="shared" si="266"/>
        <v>Dec</v>
      </c>
    </row>
    <row r="8386" spans="1:6" x14ac:dyDescent="0.4">
      <c r="A8386" s="19">
        <f>Électricité!N8399</f>
        <v>43815</v>
      </c>
      <c r="B8386" s="18">
        <f>Électricité!O8399</f>
        <v>0.29166666666666669</v>
      </c>
      <c r="C8386" s="17">
        <f>Électricité!P8399</f>
        <v>0</v>
      </c>
      <c r="D8386" s="17">
        <f>Électricité!S8399</f>
        <v>0</v>
      </c>
      <c r="E8386" s="24" t="str">
        <f t="shared" si="267"/>
        <v>12/16/2019 07:00:00 AM</v>
      </c>
      <c r="F8386" s="23" t="str">
        <f t="shared" si="266"/>
        <v>Dec</v>
      </c>
    </row>
    <row r="8387" spans="1:6" x14ac:dyDescent="0.4">
      <c r="A8387" s="19">
        <f>Électricité!N8400</f>
        <v>43815</v>
      </c>
      <c r="B8387" s="18">
        <f>Électricité!O8400</f>
        <v>0.33333333333333337</v>
      </c>
      <c r="C8387" s="17">
        <f>Électricité!P8400</f>
        <v>0</v>
      </c>
      <c r="D8387" s="17">
        <f>Électricité!S8400</f>
        <v>0</v>
      </c>
      <c r="E8387" s="24" t="str">
        <f t="shared" si="267"/>
        <v>12/16/2019 08:00:00 AM</v>
      </c>
      <c r="F8387" s="23" t="str">
        <f t="shared" ref="F8387:F8450" si="268">TEXT(A8387,"mmm")</f>
        <v>Dec</v>
      </c>
    </row>
    <row r="8388" spans="1:6" x14ac:dyDescent="0.4">
      <c r="A8388" s="19">
        <f>Électricité!N8401</f>
        <v>43815</v>
      </c>
      <c r="B8388" s="18">
        <f>Électricité!O8401</f>
        <v>0.375</v>
      </c>
      <c r="C8388" s="17">
        <f>Électricité!P8401</f>
        <v>0</v>
      </c>
      <c r="D8388" s="17">
        <f>Électricité!S8401</f>
        <v>0</v>
      </c>
      <c r="E8388" s="24" t="str">
        <f t="shared" si="267"/>
        <v>12/16/2019 09:00:00 AM</v>
      </c>
      <c r="F8388" s="23" t="str">
        <f t="shared" si="268"/>
        <v>Dec</v>
      </c>
    </row>
    <row r="8389" spans="1:6" x14ac:dyDescent="0.4">
      <c r="A8389" s="19">
        <f>Électricité!N8402</f>
        <v>43815</v>
      </c>
      <c r="B8389" s="18">
        <f>Électricité!O8402</f>
        <v>0.41666666666666669</v>
      </c>
      <c r="C8389" s="17">
        <f>Électricité!P8402</f>
        <v>0</v>
      </c>
      <c r="D8389" s="17">
        <f>Électricité!S8402</f>
        <v>0</v>
      </c>
      <c r="E8389" s="24" t="str">
        <f t="shared" si="267"/>
        <v>12/16/2019 10:00:00 AM</v>
      </c>
      <c r="F8389" s="23" t="str">
        <f t="shared" si="268"/>
        <v>Dec</v>
      </c>
    </row>
    <row r="8390" spans="1:6" x14ac:dyDescent="0.4">
      <c r="A8390" s="19">
        <f>Électricité!N8403</f>
        <v>43815</v>
      </c>
      <c r="B8390" s="18">
        <f>Électricité!O8403</f>
        <v>0.45833333333333337</v>
      </c>
      <c r="C8390" s="17">
        <f>Électricité!P8403</f>
        <v>0</v>
      </c>
      <c r="D8390" s="17">
        <f>Électricité!S8403</f>
        <v>0</v>
      </c>
      <c r="E8390" s="24" t="str">
        <f t="shared" si="267"/>
        <v>12/16/2019 11:00:00 AM</v>
      </c>
      <c r="F8390" s="23" t="str">
        <f t="shared" si="268"/>
        <v>Dec</v>
      </c>
    </row>
    <row r="8391" spans="1:6" x14ac:dyDescent="0.4">
      <c r="A8391" s="19">
        <f>Électricité!N8404</f>
        <v>43815</v>
      </c>
      <c r="B8391" s="18">
        <f>Électricité!O8404</f>
        <v>0.50000000000000011</v>
      </c>
      <c r="C8391" s="17">
        <f>Électricité!P8404</f>
        <v>0</v>
      </c>
      <c r="D8391" s="17">
        <f>Électricité!S8404</f>
        <v>0</v>
      </c>
      <c r="E8391" s="24" t="str">
        <f t="shared" si="267"/>
        <v>12/16/2019 12:00:00 PM</v>
      </c>
      <c r="F8391" s="23" t="str">
        <f t="shared" si="268"/>
        <v>Dec</v>
      </c>
    </row>
    <row r="8392" spans="1:6" x14ac:dyDescent="0.4">
      <c r="A8392" s="19">
        <f>Électricité!N8405</f>
        <v>43815</v>
      </c>
      <c r="B8392" s="18">
        <f>Électricité!O8405</f>
        <v>0.54166666666666674</v>
      </c>
      <c r="C8392" s="17">
        <f>Électricité!P8405</f>
        <v>0</v>
      </c>
      <c r="D8392" s="17">
        <f>Électricité!S8405</f>
        <v>0</v>
      </c>
      <c r="E8392" s="24" t="str">
        <f t="shared" si="267"/>
        <v>12/16/2019 01:00:00 PM</v>
      </c>
      <c r="F8392" s="23" t="str">
        <f t="shared" si="268"/>
        <v>Dec</v>
      </c>
    </row>
    <row r="8393" spans="1:6" x14ac:dyDescent="0.4">
      <c r="A8393" s="19">
        <f>Électricité!N8406</f>
        <v>43815</v>
      </c>
      <c r="B8393" s="18">
        <f>Électricité!O8406</f>
        <v>0.58333333333333337</v>
      </c>
      <c r="C8393" s="17">
        <f>Électricité!P8406</f>
        <v>0</v>
      </c>
      <c r="D8393" s="17">
        <f>Électricité!S8406</f>
        <v>0</v>
      </c>
      <c r="E8393" s="24" t="str">
        <f t="shared" si="267"/>
        <v>12/16/2019 02:00:00 PM</v>
      </c>
      <c r="F8393" s="23" t="str">
        <f t="shared" si="268"/>
        <v>Dec</v>
      </c>
    </row>
    <row r="8394" spans="1:6" x14ac:dyDescent="0.4">
      <c r="A8394" s="19">
        <f>Électricité!N8407</f>
        <v>43815</v>
      </c>
      <c r="B8394" s="18">
        <f>Électricité!O8407</f>
        <v>0.62500000000000011</v>
      </c>
      <c r="C8394" s="17">
        <f>Électricité!P8407</f>
        <v>0</v>
      </c>
      <c r="D8394" s="17">
        <f>Électricité!S8407</f>
        <v>0</v>
      </c>
      <c r="E8394" s="24" t="str">
        <f t="shared" si="267"/>
        <v>12/16/2019 03:00:00 PM</v>
      </c>
      <c r="F8394" s="23" t="str">
        <f t="shared" si="268"/>
        <v>Dec</v>
      </c>
    </row>
    <row r="8395" spans="1:6" x14ac:dyDescent="0.4">
      <c r="A8395" s="19">
        <f>Électricité!N8408</f>
        <v>43815</v>
      </c>
      <c r="B8395" s="18">
        <f>Électricité!O8408</f>
        <v>0.66666666666666674</v>
      </c>
      <c r="C8395" s="17">
        <f>Électricité!P8408</f>
        <v>0</v>
      </c>
      <c r="D8395" s="17">
        <f>Électricité!S8408</f>
        <v>0</v>
      </c>
      <c r="E8395" s="24" t="str">
        <f t="shared" si="267"/>
        <v>12/16/2019 04:00:00 PM</v>
      </c>
      <c r="F8395" s="23" t="str">
        <f t="shared" si="268"/>
        <v>Dec</v>
      </c>
    </row>
    <row r="8396" spans="1:6" x14ac:dyDescent="0.4">
      <c r="A8396" s="19">
        <f>Électricité!N8409</f>
        <v>43815</v>
      </c>
      <c r="B8396" s="18">
        <f>Électricité!O8409</f>
        <v>0.70833333333333337</v>
      </c>
      <c r="C8396" s="17">
        <f>Électricité!P8409</f>
        <v>0</v>
      </c>
      <c r="D8396" s="17">
        <f>Électricité!S8409</f>
        <v>0</v>
      </c>
      <c r="E8396" s="24" t="str">
        <f t="shared" si="267"/>
        <v>12/16/2019 05:00:00 PM</v>
      </c>
      <c r="F8396" s="23" t="str">
        <f t="shared" si="268"/>
        <v>Dec</v>
      </c>
    </row>
    <row r="8397" spans="1:6" x14ac:dyDescent="0.4">
      <c r="A8397" s="19">
        <f>Électricité!N8410</f>
        <v>43815</v>
      </c>
      <c r="B8397" s="18">
        <f>Électricité!O8410</f>
        <v>0.75000000000000011</v>
      </c>
      <c r="C8397" s="17">
        <f>Électricité!P8410</f>
        <v>0</v>
      </c>
      <c r="D8397" s="17">
        <f>Électricité!S8410</f>
        <v>0</v>
      </c>
      <c r="E8397" s="24" t="str">
        <f t="shared" si="267"/>
        <v>12/16/2019 06:00:00 PM</v>
      </c>
      <c r="F8397" s="23" t="str">
        <f t="shared" si="268"/>
        <v>Dec</v>
      </c>
    </row>
    <row r="8398" spans="1:6" x14ac:dyDescent="0.4">
      <c r="A8398" s="19">
        <f>Électricité!N8411</f>
        <v>43815</v>
      </c>
      <c r="B8398" s="18">
        <f>Électricité!O8411</f>
        <v>0.79166666666666674</v>
      </c>
      <c r="C8398" s="17">
        <f>Électricité!P8411</f>
        <v>0</v>
      </c>
      <c r="D8398" s="17">
        <f>Électricité!S8411</f>
        <v>0</v>
      </c>
      <c r="E8398" s="24" t="str">
        <f t="shared" si="267"/>
        <v>12/16/2019 07:00:00 PM</v>
      </c>
      <c r="F8398" s="23" t="str">
        <f t="shared" si="268"/>
        <v>Dec</v>
      </c>
    </row>
    <row r="8399" spans="1:6" x14ac:dyDescent="0.4">
      <c r="A8399" s="19">
        <f>Électricité!N8412</f>
        <v>43815</v>
      </c>
      <c r="B8399" s="18">
        <f>Électricité!O8412</f>
        <v>0.83333333333333337</v>
      </c>
      <c r="C8399" s="17">
        <f>Électricité!P8412</f>
        <v>0</v>
      </c>
      <c r="D8399" s="17">
        <f>Électricité!S8412</f>
        <v>0</v>
      </c>
      <c r="E8399" s="24" t="str">
        <f t="shared" si="267"/>
        <v>12/16/2019 08:00:00 PM</v>
      </c>
      <c r="F8399" s="23" t="str">
        <f t="shared" si="268"/>
        <v>Dec</v>
      </c>
    </row>
    <row r="8400" spans="1:6" x14ac:dyDescent="0.4">
      <c r="A8400" s="19">
        <f>Électricité!N8413</f>
        <v>43815</v>
      </c>
      <c r="B8400" s="18">
        <f>Électricité!O8413</f>
        <v>0.87500000000000011</v>
      </c>
      <c r="C8400" s="17">
        <f>Électricité!P8413</f>
        <v>0</v>
      </c>
      <c r="D8400" s="17">
        <f>Électricité!S8413</f>
        <v>0</v>
      </c>
      <c r="E8400" s="24" t="str">
        <f t="shared" si="267"/>
        <v>12/16/2019 09:00:00 PM</v>
      </c>
      <c r="F8400" s="23" t="str">
        <f t="shared" si="268"/>
        <v>Dec</v>
      </c>
    </row>
    <row r="8401" spans="1:6" x14ac:dyDescent="0.4">
      <c r="A8401" s="19">
        <f>Électricité!N8414</f>
        <v>43815</v>
      </c>
      <c r="B8401" s="18">
        <f>Électricité!O8414</f>
        <v>0.91666666666666674</v>
      </c>
      <c r="C8401" s="17">
        <f>Électricité!P8414</f>
        <v>0</v>
      </c>
      <c r="D8401" s="17">
        <f>Électricité!S8414</f>
        <v>0</v>
      </c>
      <c r="E8401" s="24" t="str">
        <f t="shared" si="267"/>
        <v>12/16/2019 10:00:00 PM</v>
      </c>
      <c r="F8401" s="23" t="str">
        <f t="shared" si="268"/>
        <v>Dec</v>
      </c>
    </row>
    <row r="8402" spans="1:6" x14ac:dyDescent="0.4">
      <c r="A8402" s="19">
        <f>Électricité!N8415</f>
        <v>43815</v>
      </c>
      <c r="B8402" s="18">
        <f>Électricité!O8415</f>
        <v>0.95833333333333337</v>
      </c>
      <c r="C8402" s="17">
        <f>Électricité!P8415</f>
        <v>0</v>
      </c>
      <c r="D8402" s="17">
        <f>Électricité!S8415</f>
        <v>0</v>
      </c>
      <c r="E8402" s="24" t="str">
        <f t="shared" si="267"/>
        <v>12/16/2019 11:00:00 PM</v>
      </c>
      <c r="F8402" s="23" t="str">
        <f t="shared" si="268"/>
        <v>Dec</v>
      </c>
    </row>
    <row r="8403" spans="1:6" x14ac:dyDescent="0.4">
      <c r="A8403" s="19">
        <f>Électricité!N8416</f>
        <v>43816</v>
      </c>
      <c r="B8403" s="18">
        <f>Électricité!O8416</f>
        <v>3.1225022567582528E-17</v>
      </c>
      <c r="C8403" s="17">
        <f>Électricité!P8416</f>
        <v>0</v>
      </c>
      <c r="D8403" s="17">
        <f>Électricité!S8416</f>
        <v>0</v>
      </c>
      <c r="E8403" s="24" t="str">
        <f t="shared" si="267"/>
        <v>12/17/2019 12:00:00 AM</v>
      </c>
      <c r="F8403" s="23" t="str">
        <f t="shared" si="268"/>
        <v>Dec</v>
      </c>
    </row>
    <row r="8404" spans="1:6" x14ac:dyDescent="0.4">
      <c r="A8404" s="19">
        <f>Électricité!N8417</f>
        <v>43816</v>
      </c>
      <c r="B8404" s="18">
        <f>Électricité!O8417</f>
        <v>4.1666666666666699E-2</v>
      </c>
      <c r="C8404" s="17">
        <f>Électricité!P8417</f>
        <v>0</v>
      </c>
      <c r="D8404" s="17">
        <f>Électricité!S8417</f>
        <v>0</v>
      </c>
      <c r="E8404" s="24" t="str">
        <f t="shared" si="267"/>
        <v>12/17/2019 01:00:00 AM</v>
      </c>
      <c r="F8404" s="23" t="str">
        <f t="shared" si="268"/>
        <v>Dec</v>
      </c>
    </row>
    <row r="8405" spans="1:6" x14ac:dyDescent="0.4">
      <c r="A8405" s="19">
        <f>Électricité!N8418</f>
        <v>43816</v>
      </c>
      <c r="B8405" s="18">
        <f>Électricité!O8418</f>
        <v>8.333333333333337E-2</v>
      </c>
      <c r="C8405" s="17">
        <f>Électricité!P8418</f>
        <v>0</v>
      </c>
      <c r="D8405" s="17">
        <f>Électricité!S8418</f>
        <v>0</v>
      </c>
      <c r="E8405" s="24" t="str">
        <f t="shared" si="267"/>
        <v>12/17/2019 02:00:00 AM</v>
      </c>
      <c r="F8405" s="23" t="str">
        <f t="shared" si="268"/>
        <v>Dec</v>
      </c>
    </row>
    <row r="8406" spans="1:6" x14ac:dyDescent="0.4">
      <c r="A8406" s="19">
        <f>Électricité!N8419</f>
        <v>43816</v>
      </c>
      <c r="B8406" s="18">
        <f>Électricité!O8419</f>
        <v>0.12500000000000006</v>
      </c>
      <c r="C8406" s="17">
        <f>Électricité!P8419</f>
        <v>0</v>
      </c>
      <c r="D8406" s="17">
        <f>Électricité!S8419</f>
        <v>0</v>
      </c>
      <c r="E8406" s="24" t="str">
        <f t="shared" si="267"/>
        <v>12/17/2019 03:00:00 AM</v>
      </c>
      <c r="F8406" s="23" t="str">
        <f t="shared" si="268"/>
        <v>Dec</v>
      </c>
    </row>
    <row r="8407" spans="1:6" x14ac:dyDescent="0.4">
      <c r="A8407" s="19">
        <f>Électricité!N8420</f>
        <v>43816</v>
      </c>
      <c r="B8407" s="18">
        <f>Électricité!O8420</f>
        <v>0.16666666666666669</v>
      </c>
      <c r="C8407" s="17">
        <f>Électricité!P8420</f>
        <v>0</v>
      </c>
      <c r="D8407" s="17">
        <f>Électricité!S8420</f>
        <v>0</v>
      </c>
      <c r="E8407" s="24" t="str">
        <f t="shared" si="267"/>
        <v>12/17/2019 04:00:00 AM</v>
      </c>
      <c r="F8407" s="23" t="str">
        <f t="shared" si="268"/>
        <v>Dec</v>
      </c>
    </row>
    <row r="8408" spans="1:6" x14ac:dyDescent="0.4">
      <c r="A8408" s="19">
        <f>Électricité!N8421</f>
        <v>43816</v>
      </c>
      <c r="B8408" s="18">
        <f>Électricité!O8421</f>
        <v>0.20833333333333337</v>
      </c>
      <c r="C8408" s="17">
        <f>Électricité!P8421</f>
        <v>0</v>
      </c>
      <c r="D8408" s="17">
        <f>Électricité!S8421</f>
        <v>0</v>
      </c>
      <c r="E8408" s="24" t="str">
        <f t="shared" si="267"/>
        <v>12/17/2019 05:00:00 AM</v>
      </c>
      <c r="F8408" s="23" t="str">
        <f t="shared" si="268"/>
        <v>Dec</v>
      </c>
    </row>
    <row r="8409" spans="1:6" x14ac:dyDescent="0.4">
      <c r="A8409" s="19">
        <f>Électricité!N8422</f>
        <v>43816</v>
      </c>
      <c r="B8409" s="18">
        <f>Électricité!O8422</f>
        <v>0.25</v>
      </c>
      <c r="C8409" s="17">
        <f>Électricité!P8422</f>
        <v>0</v>
      </c>
      <c r="D8409" s="17">
        <f>Électricité!S8422</f>
        <v>0</v>
      </c>
      <c r="E8409" s="24" t="str">
        <f t="shared" si="267"/>
        <v>12/17/2019 06:00:00 AM</v>
      </c>
      <c r="F8409" s="23" t="str">
        <f t="shared" si="268"/>
        <v>Dec</v>
      </c>
    </row>
    <row r="8410" spans="1:6" x14ac:dyDescent="0.4">
      <c r="A8410" s="19">
        <f>Électricité!N8423</f>
        <v>43816</v>
      </c>
      <c r="B8410" s="18">
        <f>Électricité!O8423</f>
        <v>0.29166666666666669</v>
      </c>
      <c r="C8410" s="17">
        <f>Électricité!P8423</f>
        <v>0</v>
      </c>
      <c r="D8410" s="17">
        <f>Électricité!S8423</f>
        <v>0</v>
      </c>
      <c r="E8410" s="24" t="str">
        <f t="shared" si="267"/>
        <v>12/17/2019 07:00:00 AM</v>
      </c>
      <c r="F8410" s="23" t="str">
        <f t="shared" si="268"/>
        <v>Dec</v>
      </c>
    </row>
    <row r="8411" spans="1:6" x14ac:dyDescent="0.4">
      <c r="A8411" s="19">
        <f>Électricité!N8424</f>
        <v>43816</v>
      </c>
      <c r="B8411" s="18">
        <f>Électricité!O8424</f>
        <v>0.33333333333333337</v>
      </c>
      <c r="C8411" s="17">
        <f>Électricité!P8424</f>
        <v>0</v>
      </c>
      <c r="D8411" s="17">
        <f>Électricité!S8424</f>
        <v>0</v>
      </c>
      <c r="E8411" s="24" t="str">
        <f t="shared" si="267"/>
        <v>12/17/2019 08:00:00 AM</v>
      </c>
      <c r="F8411" s="23" t="str">
        <f t="shared" si="268"/>
        <v>Dec</v>
      </c>
    </row>
    <row r="8412" spans="1:6" x14ac:dyDescent="0.4">
      <c r="A8412" s="19">
        <f>Électricité!N8425</f>
        <v>43816</v>
      </c>
      <c r="B8412" s="18">
        <f>Électricité!O8425</f>
        <v>0.375</v>
      </c>
      <c r="C8412" s="17">
        <f>Électricité!P8425</f>
        <v>0</v>
      </c>
      <c r="D8412" s="17">
        <f>Électricité!S8425</f>
        <v>0</v>
      </c>
      <c r="E8412" s="24" t="str">
        <f t="shared" si="267"/>
        <v>12/17/2019 09:00:00 AM</v>
      </c>
      <c r="F8412" s="23" t="str">
        <f t="shared" si="268"/>
        <v>Dec</v>
      </c>
    </row>
    <row r="8413" spans="1:6" x14ac:dyDescent="0.4">
      <c r="A8413" s="19">
        <f>Électricité!N8426</f>
        <v>43816</v>
      </c>
      <c r="B8413" s="18">
        <f>Électricité!O8426</f>
        <v>0.41666666666666669</v>
      </c>
      <c r="C8413" s="17">
        <f>Électricité!P8426</f>
        <v>0</v>
      </c>
      <c r="D8413" s="17">
        <f>Électricité!S8426</f>
        <v>0</v>
      </c>
      <c r="E8413" s="24" t="str">
        <f t="shared" si="267"/>
        <v>12/17/2019 10:00:00 AM</v>
      </c>
      <c r="F8413" s="23" t="str">
        <f t="shared" si="268"/>
        <v>Dec</v>
      </c>
    </row>
    <row r="8414" spans="1:6" x14ac:dyDescent="0.4">
      <c r="A8414" s="19">
        <f>Électricité!N8427</f>
        <v>43816</v>
      </c>
      <c r="B8414" s="18">
        <f>Électricité!O8427</f>
        <v>0.45833333333333337</v>
      </c>
      <c r="C8414" s="17">
        <f>Électricité!P8427</f>
        <v>0</v>
      </c>
      <c r="D8414" s="17">
        <f>Électricité!S8427</f>
        <v>0</v>
      </c>
      <c r="E8414" s="24" t="str">
        <f t="shared" si="267"/>
        <v>12/17/2019 11:00:00 AM</v>
      </c>
      <c r="F8414" s="23" t="str">
        <f t="shared" si="268"/>
        <v>Dec</v>
      </c>
    </row>
    <row r="8415" spans="1:6" x14ac:dyDescent="0.4">
      <c r="A8415" s="19">
        <f>Électricité!N8428</f>
        <v>43816</v>
      </c>
      <c r="B8415" s="18">
        <f>Électricité!O8428</f>
        <v>0.50000000000000011</v>
      </c>
      <c r="C8415" s="17">
        <f>Électricité!P8428</f>
        <v>0</v>
      </c>
      <c r="D8415" s="17">
        <f>Électricité!S8428</f>
        <v>0</v>
      </c>
      <c r="E8415" s="24" t="str">
        <f t="shared" si="267"/>
        <v>12/17/2019 12:00:00 PM</v>
      </c>
      <c r="F8415" s="23" t="str">
        <f t="shared" si="268"/>
        <v>Dec</v>
      </c>
    </row>
    <row r="8416" spans="1:6" x14ac:dyDescent="0.4">
      <c r="A8416" s="19">
        <f>Électricité!N8429</f>
        <v>43816</v>
      </c>
      <c r="B8416" s="18">
        <f>Électricité!O8429</f>
        <v>0.54166666666666674</v>
      </c>
      <c r="C8416" s="17">
        <f>Électricité!P8429</f>
        <v>0</v>
      </c>
      <c r="D8416" s="17">
        <f>Électricité!S8429</f>
        <v>0</v>
      </c>
      <c r="E8416" s="24" t="str">
        <f t="shared" si="267"/>
        <v>12/17/2019 01:00:00 PM</v>
      </c>
      <c r="F8416" s="23" t="str">
        <f t="shared" si="268"/>
        <v>Dec</v>
      </c>
    </row>
    <row r="8417" spans="1:6" x14ac:dyDescent="0.4">
      <c r="A8417" s="19">
        <f>Électricité!N8430</f>
        <v>43816</v>
      </c>
      <c r="B8417" s="18">
        <f>Électricité!O8430</f>
        <v>0.58333333333333337</v>
      </c>
      <c r="C8417" s="17">
        <f>Électricité!P8430</f>
        <v>0</v>
      </c>
      <c r="D8417" s="17">
        <f>Électricité!S8430</f>
        <v>0</v>
      </c>
      <c r="E8417" s="24" t="str">
        <f t="shared" si="267"/>
        <v>12/17/2019 02:00:00 PM</v>
      </c>
      <c r="F8417" s="23" t="str">
        <f t="shared" si="268"/>
        <v>Dec</v>
      </c>
    </row>
    <row r="8418" spans="1:6" x14ac:dyDescent="0.4">
      <c r="A8418" s="19">
        <f>Électricité!N8431</f>
        <v>43816</v>
      </c>
      <c r="B8418" s="18">
        <f>Électricité!O8431</f>
        <v>0.62500000000000011</v>
      </c>
      <c r="C8418" s="17">
        <f>Électricité!P8431</f>
        <v>0</v>
      </c>
      <c r="D8418" s="17">
        <f>Électricité!S8431</f>
        <v>0</v>
      </c>
      <c r="E8418" s="24" t="str">
        <f t="shared" si="267"/>
        <v>12/17/2019 03:00:00 PM</v>
      </c>
      <c r="F8418" s="23" t="str">
        <f t="shared" si="268"/>
        <v>Dec</v>
      </c>
    </row>
    <row r="8419" spans="1:6" x14ac:dyDescent="0.4">
      <c r="A8419" s="19">
        <f>Électricité!N8432</f>
        <v>43816</v>
      </c>
      <c r="B8419" s="18">
        <f>Électricité!O8432</f>
        <v>0.66666666666666674</v>
      </c>
      <c r="C8419" s="17">
        <f>Électricité!P8432</f>
        <v>0</v>
      </c>
      <c r="D8419" s="17">
        <f>Électricité!S8432</f>
        <v>0</v>
      </c>
      <c r="E8419" s="24" t="str">
        <f t="shared" si="267"/>
        <v>12/17/2019 04:00:00 PM</v>
      </c>
      <c r="F8419" s="23" t="str">
        <f t="shared" si="268"/>
        <v>Dec</v>
      </c>
    </row>
    <row r="8420" spans="1:6" x14ac:dyDescent="0.4">
      <c r="A8420" s="19">
        <f>Électricité!N8433</f>
        <v>43816</v>
      </c>
      <c r="B8420" s="18">
        <f>Électricité!O8433</f>
        <v>0.70833333333333337</v>
      </c>
      <c r="C8420" s="17">
        <f>Électricité!P8433</f>
        <v>0</v>
      </c>
      <c r="D8420" s="17">
        <f>Électricité!S8433</f>
        <v>0</v>
      </c>
      <c r="E8420" s="24" t="str">
        <f t="shared" si="267"/>
        <v>12/17/2019 05:00:00 PM</v>
      </c>
      <c r="F8420" s="23" t="str">
        <f t="shared" si="268"/>
        <v>Dec</v>
      </c>
    </row>
    <row r="8421" spans="1:6" x14ac:dyDescent="0.4">
      <c r="A8421" s="19">
        <f>Électricité!N8434</f>
        <v>43816</v>
      </c>
      <c r="B8421" s="18">
        <f>Électricité!O8434</f>
        <v>0.75000000000000011</v>
      </c>
      <c r="C8421" s="17">
        <f>Électricité!P8434</f>
        <v>0</v>
      </c>
      <c r="D8421" s="17">
        <f>Électricité!S8434</f>
        <v>0</v>
      </c>
      <c r="E8421" s="24" t="str">
        <f t="shared" si="267"/>
        <v>12/17/2019 06:00:00 PM</v>
      </c>
      <c r="F8421" s="23" t="str">
        <f t="shared" si="268"/>
        <v>Dec</v>
      </c>
    </row>
    <row r="8422" spans="1:6" x14ac:dyDescent="0.4">
      <c r="A8422" s="19">
        <f>Électricité!N8435</f>
        <v>43816</v>
      </c>
      <c r="B8422" s="18">
        <f>Électricité!O8435</f>
        <v>0.79166666666666674</v>
      </c>
      <c r="C8422" s="17">
        <f>Électricité!P8435</f>
        <v>0</v>
      </c>
      <c r="D8422" s="17">
        <f>Électricité!S8435</f>
        <v>0</v>
      </c>
      <c r="E8422" s="24" t="str">
        <f t="shared" si="267"/>
        <v>12/17/2019 07:00:00 PM</v>
      </c>
      <c r="F8422" s="23" t="str">
        <f t="shared" si="268"/>
        <v>Dec</v>
      </c>
    </row>
    <row r="8423" spans="1:6" x14ac:dyDescent="0.4">
      <c r="A8423" s="19">
        <f>Électricité!N8436</f>
        <v>43816</v>
      </c>
      <c r="B8423" s="18">
        <f>Électricité!O8436</f>
        <v>0.83333333333333337</v>
      </c>
      <c r="C8423" s="17">
        <f>Électricité!P8436</f>
        <v>0</v>
      </c>
      <c r="D8423" s="17">
        <f>Électricité!S8436</f>
        <v>0</v>
      </c>
      <c r="E8423" s="24" t="str">
        <f t="shared" si="267"/>
        <v>12/17/2019 08:00:00 PM</v>
      </c>
      <c r="F8423" s="23" t="str">
        <f t="shared" si="268"/>
        <v>Dec</v>
      </c>
    </row>
    <row r="8424" spans="1:6" x14ac:dyDescent="0.4">
      <c r="A8424" s="19">
        <f>Électricité!N8437</f>
        <v>43816</v>
      </c>
      <c r="B8424" s="18">
        <f>Électricité!O8437</f>
        <v>0.87500000000000011</v>
      </c>
      <c r="C8424" s="17">
        <f>Électricité!P8437</f>
        <v>0</v>
      </c>
      <c r="D8424" s="17">
        <f>Électricité!S8437</f>
        <v>0</v>
      </c>
      <c r="E8424" s="24" t="str">
        <f t="shared" si="267"/>
        <v>12/17/2019 09:00:00 PM</v>
      </c>
      <c r="F8424" s="23" t="str">
        <f t="shared" si="268"/>
        <v>Dec</v>
      </c>
    </row>
    <row r="8425" spans="1:6" x14ac:dyDescent="0.4">
      <c r="A8425" s="19">
        <f>Électricité!N8438</f>
        <v>43816</v>
      </c>
      <c r="B8425" s="18">
        <f>Électricité!O8438</f>
        <v>0.91666666666666674</v>
      </c>
      <c r="C8425" s="17">
        <f>Électricité!P8438</f>
        <v>0</v>
      </c>
      <c r="D8425" s="17">
        <f>Électricité!S8438</f>
        <v>0</v>
      </c>
      <c r="E8425" s="24" t="str">
        <f t="shared" si="267"/>
        <v>12/17/2019 10:00:00 PM</v>
      </c>
      <c r="F8425" s="23" t="str">
        <f t="shared" si="268"/>
        <v>Dec</v>
      </c>
    </row>
    <row r="8426" spans="1:6" x14ac:dyDescent="0.4">
      <c r="A8426" s="19">
        <f>Électricité!N8439</f>
        <v>43816</v>
      </c>
      <c r="B8426" s="18">
        <f>Électricité!O8439</f>
        <v>0.95833333333333337</v>
      </c>
      <c r="C8426" s="17">
        <f>Électricité!P8439</f>
        <v>0</v>
      </c>
      <c r="D8426" s="17">
        <f>Électricité!S8439</f>
        <v>0</v>
      </c>
      <c r="E8426" s="24" t="str">
        <f t="shared" si="267"/>
        <v>12/17/2019 11:00:00 PM</v>
      </c>
      <c r="F8426" s="23" t="str">
        <f t="shared" si="268"/>
        <v>Dec</v>
      </c>
    </row>
    <row r="8427" spans="1:6" x14ac:dyDescent="0.4">
      <c r="A8427" s="19">
        <f>Électricité!N8440</f>
        <v>43817</v>
      </c>
      <c r="B8427" s="18">
        <f>Électricité!O8440</f>
        <v>3.1225022567582528E-17</v>
      </c>
      <c r="C8427" s="17">
        <f>Électricité!P8440</f>
        <v>0</v>
      </c>
      <c r="D8427" s="17">
        <f>Électricité!S8440</f>
        <v>0</v>
      </c>
      <c r="E8427" s="24" t="str">
        <f t="shared" si="267"/>
        <v>12/18/2019 12:00:00 AM</v>
      </c>
      <c r="F8427" s="23" t="str">
        <f t="shared" si="268"/>
        <v>Dec</v>
      </c>
    </row>
    <row r="8428" spans="1:6" x14ac:dyDescent="0.4">
      <c r="A8428" s="19">
        <f>Électricité!N8441</f>
        <v>43817</v>
      </c>
      <c r="B8428" s="18">
        <f>Électricité!O8441</f>
        <v>4.1666666666666699E-2</v>
      </c>
      <c r="C8428" s="17">
        <f>Électricité!P8441</f>
        <v>0</v>
      </c>
      <c r="D8428" s="17">
        <f>Électricité!S8441</f>
        <v>0</v>
      </c>
      <c r="E8428" s="24" t="str">
        <f t="shared" ref="E8428:E8491" si="269">CONCATENATE(TEXT(A8428,"mm/dd/yyyy")," ",TEXT(B8428,"hh:mm:ss AM/PM"))</f>
        <v>12/18/2019 01:00:00 AM</v>
      </c>
      <c r="F8428" s="23" t="str">
        <f t="shared" si="268"/>
        <v>Dec</v>
      </c>
    </row>
    <row r="8429" spans="1:6" x14ac:dyDescent="0.4">
      <c r="A8429" s="19">
        <f>Électricité!N8442</f>
        <v>43817</v>
      </c>
      <c r="B8429" s="18">
        <f>Électricité!O8442</f>
        <v>8.333333333333337E-2</v>
      </c>
      <c r="C8429" s="17">
        <f>Électricité!P8442</f>
        <v>0</v>
      </c>
      <c r="D8429" s="17">
        <f>Électricité!S8442</f>
        <v>0</v>
      </c>
      <c r="E8429" s="24" t="str">
        <f t="shared" si="269"/>
        <v>12/18/2019 02:00:00 AM</v>
      </c>
      <c r="F8429" s="23" t="str">
        <f t="shared" si="268"/>
        <v>Dec</v>
      </c>
    </row>
    <row r="8430" spans="1:6" x14ac:dyDescent="0.4">
      <c r="A8430" s="19">
        <f>Électricité!N8443</f>
        <v>43817</v>
      </c>
      <c r="B8430" s="18">
        <f>Électricité!O8443</f>
        <v>0.12500000000000006</v>
      </c>
      <c r="C8430" s="17">
        <f>Électricité!P8443</f>
        <v>0</v>
      </c>
      <c r="D8430" s="17">
        <f>Électricité!S8443</f>
        <v>0</v>
      </c>
      <c r="E8430" s="24" t="str">
        <f t="shared" si="269"/>
        <v>12/18/2019 03:00:00 AM</v>
      </c>
      <c r="F8430" s="23" t="str">
        <f t="shared" si="268"/>
        <v>Dec</v>
      </c>
    </row>
    <row r="8431" spans="1:6" x14ac:dyDescent="0.4">
      <c r="A8431" s="19">
        <f>Électricité!N8444</f>
        <v>43817</v>
      </c>
      <c r="B8431" s="18">
        <f>Électricité!O8444</f>
        <v>0.16666666666666669</v>
      </c>
      <c r="C8431" s="17">
        <f>Électricité!P8444</f>
        <v>0</v>
      </c>
      <c r="D8431" s="17">
        <f>Électricité!S8444</f>
        <v>0</v>
      </c>
      <c r="E8431" s="24" t="str">
        <f t="shared" si="269"/>
        <v>12/18/2019 04:00:00 AM</v>
      </c>
      <c r="F8431" s="23" t="str">
        <f t="shared" si="268"/>
        <v>Dec</v>
      </c>
    </row>
    <row r="8432" spans="1:6" x14ac:dyDescent="0.4">
      <c r="A8432" s="19">
        <f>Électricité!N8445</f>
        <v>43817</v>
      </c>
      <c r="B8432" s="18">
        <f>Électricité!O8445</f>
        <v>0.20833333333333337</v>
      </c>
      <c r="C8432" s="17">
        <f>Électricité!P8445</f>
        <v>0</v>
      </c>
      <c r="D8432" s="17">
        <f>Électricité!S8445</f>
        <v>0</v>
      </c>
      <c r="E8432" s="24" t="str">
        <f t="shared" si="269"/>
        <v>12/18/2019 05:00:00 AM</v>
      </c>
      <c r="F8432" s="23" t="str">
        <f t="shared" si="268"/>
        <v>Dec</v>
      </c>
    </row>
    <row r="8433" spans="1:6" x14ac:dyDescent="0.4">
      <c r="A8433" s="19">
        <f>Électricité!N8446</f>
        <v>43817</v>
      </c>
      <c r="B8433" s="18">
        <f>Électricité!O8446</f>
        <v>0.25</v>
      </c>
      <c r="C8433" s="17">
        <f>Électricité!P8446</f>
        <v>0</v>
      </c>
      <c r="D8433" s="17">
        <f>Électricité!S8446</f>
        <v>0</v>
      </c>
      <c r="E8433" s="24" t="str">
        <f t="shared" si="269"/>
        <v>12/18/2019 06:00:00 AM</v>
      </c>
      <c r="F8433" s="23" t="str">
        <f t="shared" si="268"/>
        <v>Dec</v>
      </c>
    </row>
    <row r="8434" spans="1:6" x14ac:dyDescent="0.4">
      <c r="A8434" s="19">
        <f>Électricité!N8447</f>
        <v>43817</v>
      </c>
      <c r="B8434" s="18">
        <f>Électricité!O8447</f>
        <v>0.29166666666666669</v>
      </c>
      <c r="C8434" s="17">
        <f>Électricité!P8447</f>
        <v>0</v>
      </c>
      <c r="D8434" s="17">
        <f>Électricité!S8447</f>
        <v>0</v>
      </c>
      <c r="E8434" s="24" t="str">
        <f t="shared" si="269"/>
        <v>12/18/2019 07:00:00 AM</v>
      </c>
      <c r="F8434" s="23" t="str">
        <f t="shared" si="268"/>
        <v>Dec</v>
      </c>
    </row>
    <row r="8435" spans="1:6" x14ac:dyDescent="0.4">
      <c r="A8435" s="19">
        <f>Électricité!N8448</f>
        <v>43817</v>
      </c>
      <c r="B8435" s="18">
        <f>Électricité!O8448</f>
        <v>0.33333333333333337</v>
      </c>
      <c r="C8435" s="17">
        <f>Électricité!P8448</f>
        <v>0</v>
      </c>
      <c r="D8435" s="17">
        <f>Électricité!S8448</f>
        <v>0</v>
      </c>
      <c r="E8435" s="24" t="str">
        <f t="shared" si="269"/>
        <v>12/18/2019 08:00:00 AM</v>
      </c>
      <c r="F8435" s="23" t="str">
        <f t="shared" si="268"/>
        <v>Dec</v>
      </c>
    </row>
    <row r="8436" spans="1:6" x14ac:dyDescent="0.4">
      <c r="A8436" s="19">
        <f>Électricité!N8449</f>
        <v>43817</v>
      </c>
      <c r="B8436" s="18">
        <f>Électricité!O8449</f>
        <v>0.375</v>
      </c>
      <c r="C8436" s="17">
        <f>Électricité!P8449</f>
        <v>0</v>
      </c>
      <c r="D8436" s="17">
        <f>Électricité!S8449</f>
        <v>0</v>
      </c>
      <c r="E8436" s="24" t="str">
        <f t="shared" si="269"/>
        <v>12/18/2019 09:00:00 AM</v>
      </c>
      <c r="F8436" s="23" t="str">
        <f t="shared" si="268"/>
        <v>Dec</v>
      </c>
    </row>
    <row r="8437" spans="1:6" x14ac:dyDescent="0.4">
      <c r="A8437" s="19">
        <f>Électricité!N8450</f>
        <v>43817</v>
      </c>
      <c r="B8437" s="18">
        <f>Électricité!O8450</f>
        <v>0.41666666666666669</v>
      </c>
      <c r="C8437" s="17">
        <f>Électricité!P8450</f>
        <v>0</v>
      </c>
      <c r="D8437" s="17">
        <f>Électricité!S8450</f>
        <v>0</v>
      </c>
      <c r="E8437" s="24" t="str">
        <f t="shared" si="269"/>
        <v>12/18/2019 10:00:00 AM</v>
      </c>
      <c r="F8437" s="23" t="str">
        <f t="shared" si="268"/>
        <v>Dec</v>
      </c>
    </row>
    <row r="8438" spans="1:6" x14ac:dyDescent="0.4">
      <c r="A8438" s="19">
        <f>Électricité!N8451</f>
        <v>43817</v>
      </c>
      <c r="B8438" s="18">
        <f>Électricité!O8451</f>
        <v>0.45833333333333337</v>
      </c>
      <c r="C8438" s="17">
        <f>Électricité!P8451</f>
        <v>0</v>
      </c>
      <c r="D8438" s="17">
        <f>Électricité!S8451</f>
        <v>0</v>
      </c>
      <c r="E8438" s="24" t="str">
        <f t="shared" si="269"/>
        <v>12/18/2019 11:00:00 AM</v>
      </c>
      <c r="F8438" s="23" t="str">
        <f t="shared" si="268"/>
        <v>Dec</v>
      </c>
    </row>
    <row r="8439" spans="1:6" x14ac:dyDescent="0.4">
      <c r="A8439" s="19">
        <f>Électricité!N8452</f>
        <v>43817</v>
      </c>
      <c r="B8439" s="18">
        <f>Électricité!O8452</f>
        <v>0.50000000000000011</v>
      </c>
      <c r="C8439" s="17">
        <f>Électricité!P8452</f>
        <v>0</v>
      </c>
      <c r="D8439" s="17">
        <f>Électricité!S8452</f>
        <v>0</v>
      </c>
      <c r="E8439" s="24" t="str">
        <f t="shared" si="269"/>
        <v>12/18/2019 12:00:00 PM</v>
      </c>
      <c r="F8439" s="23" t="str">
        <f t="shared" si="268"/>
        <v>Dec</v>
      </c>
    </row>
    <row r="8440" spans="1:6" x14ac:dyDescent="0.4">
      <c r="A8440" s="19">
        <f>Électricité!N8453</f>
        <v>43817</v>
      </c>
      <c r="B8440" s="18">
        <f>Électricité!O8453</f>
        <v>0.54166666666666674</v>
      </c>
      <c r="C8440" s="17">
        <f>Électricité!P8453</f>
        <v>0</v>
      </c>
      <c r="D8440" s="17">
        <f>Électricité!S8453</f>
        <v>0</v>
      </c>
      <c r="E8440" s="24" t="str">
        <f t="shared" si="269"/>
        <v>12/18/2019 01:00:00 PM</v>
      </c>
      <c r="F8440" s="23" t="str">
        <f t="shared" si="268"/>
        <v>Dec</v>
      </c>
    </row>
    <row r="8441" spans="1:6" x14ac:dyDescent="0.4">
      <c r="A8441" s="19">
        <f>Électricité!N8454</f>
        <v>43817</v>
      </c>
      <c r="B8441" s="18">
        <f>Électricité!O8454</f>
        <v>0.58333333333333337</v>
      </c>
      <c r="C8441" s="17">
        <f>Électricité!P8454</f>
        <v>0</v>
      </c>
      <c r="D8441" s="17">
        <f>Électricité!S8454</f>
        <v>0</v>
      </c>
      <c r="E8441" s="24" t="str">
        <f t="shared" si="269"/>
        <v>12/18/2019 02:00:00 PM</v>
      </c>
      <c r="F8441" s="23" t="str">
        <f t="shared" si="268"/>
        <v>Dec</v>
      </c>
    </row>
    <row r="8442" spans="1:6" x14ac:dyDescent="0.4">
      <c r="A8442" s="19">
        <f>Électricité!N8455</f>
        <v>43817</v>
      </c>
      <c r="B8442" s="18">
        <f>Électricité!O8455</f>
        <v>0.62500000000000011</v>
      </c>
      <c r="C8442" s="17">
        <f>Électricité!P8455</f>
        <v>0</v>
      </c>
      <c r="D8442" s="17">
        <f>Électricité!S8455</f>
        <v>0</v>
      </c>
      <c r="E8442" s="24" t="str">
        <f t="shared" si="269"/>
        <v>12/18/2019 03:00:00 PM</v>
      </c>
      <c r="F8442" s="23" t="str">
        <f t="shared" si="268"/>
        <v>Dec</v>
      </c>
    </row>
    <row r="8443" spans="1:6" x14ac:dyDescent="0.4">
      <c r="A8443" s="19">
        <f>Électricité!N8456</f>
        <v>43817</v>
      </c>
      <c r="B8443" s="18">
        <f>Électricité!O8456</f>
        <v>0.66666666666666674</v>
      </c>
      <c r="C8443" s="17">
        <f>Électricité!P8456</f>
        <v>0</v>
      </c>
      <c r="D8443" s="17">
        <f>Électricité!S8456</f>
        <v>0</v>
      </c>
      <c r="E8443" s="24" t="str">
        <f t="shared" si="269"/>
        <v>12/18/2019 04:00:00 PM</v>
      </c>
      <c r="F8443" s="23" t="str">
        <f t="shared" si="268"/>
        <v>Dec</v>
      </c>
    </row>
    <row r="8444" spans="1:6" x14ac:dyDescent="0.4">
      <c r="A8444" s="19">
        <f>Électricité!N8457</f>
        <v>43817</v>
      </c>
      <c r="B8444" s="18">
        <f>Électricité!O8457</f>
        <v>0.70833333333333337</v>
      </c>
      <c r="C8444" s="17">
        <f>Électricité!P8457</f>
        <v>0</v>
      </c>
      <c r="D8444" s="17">
        <f>Électricité!S8457</f>
        <v>0</v>
      </c>
      <c r="E8444" s="24" t="str">
        <f t="shared" si="269"/>
        <v>12/18/2019 05:00:00 PM</v>
      </c>
      <c r="F8444" s="23" t="str">
        <f t="shared" si="268"/>
        <v>Dec</v>
      </c>
    </row>
    <row r="8445" spans="1:6" x14ac:dyDescent="0.4">
      <c r="A8445" s="19">
        <f>Électricité!N8458</f>
        <v>43817</v>
      </c>
      <c r="B8445" s="18">
        <f>Électricité!O8458</f>
        <v>0.75000000000000011</v>
      </c>
      <c r="C8445" s="17">
        <f>Électricité!P8458</f>
        <v>0</v>
      </c>
      <c r="D8445" s="17">
        <f>Électricité!S8458</f>
        <v>0</v>
      </c>
      <c r="E8445" s="24" t="str">
        <f t="shared" si="269"/>
        <v>12/18/2019 06:00:00 PM</v>
      </c>
      <c r="F8445" s="23" t="str">
        <f t="shared" si="268"/>
        <v>Dec</v>
      </c>
    </row>
    <row r="8446" spans="1:6" x14ac:dyDescent="0.4">
      <c r="A8446" s="19">
        <f>Électricité!N8459</f>
        <v>43817</v>
      </c>
      <c r="B8446" s="18">
        <f>Électricité!O8459</f>
        <v>0.79166666666666674</v>
      </c>
      <c r="C8446" s="17">
        <f>Électricité!P8459</f>
        <v>0</v>
      </c>
      <c r="D8446" s="17">
        <f>Électricité!S8459</f>
        <v>0</v>
      </c>
      <c r="E8446" s="24" t="str">
        <f t="shared" si="269"/>
        <v>12/18/2019 07:00:00 PM</v>
      </c>
      <c r="F8446" s="23" t="str">
        <f t="shared" si="268"/>
        <v>Dec</v>
      </c>
    </row>
    <row r="8447" spans="1:6" x14ac:dyDescent="0.4">
      <c r="A8447" s="19">
        <f>Électricité!N8460</f>
        <v>43817</v>
      </c>
      <c r="B8447" s="18">
        <f>Électricité!O8460</f>
        <v>0.83333333333333337</v>
      </c>
      <c r="C8447" s="17">
        <f>Électricité!P8460</f>
        <v>0</v>
      </c>
      <c r="D8447" s="17">
        <f>Électricité!S8460</f>
        <v>0</v>
      </c>
      <c r="E8447" s="24" t="str">
        <f t="shared" si="269"/>
        <v>12/18/2019 08:00:00 PM</v>
      </c>
      <c r="F8447" s="23" t="str">
        <f t="shared" si="268"/>
        <v>Dec</v>
      </c>
    </row>
    <row r="8448" spans="1:6" x14ac:dyDescent="0.4">
      <c r="A8448" s="19">
        <f>Électricité!N8461</f>
        <v>43817</v>
      </c>
      <c r="B8448" s="18">
        <f>Électricité!O8461</f>
        <v>0.87500000000000011</v>
      </c>
      <c r="C8448" s="17">
        <f>Électricité!P8461</f>
        <v>0</v>
      </c>
      <c r="D8448" s="17">
        <f>Électricité!S8461</f>
        <v>0</v>
      </c>
      <c r="E8448" s="24" t="str">
        <f t="shared" si="269"/>
        <v>12/18/2019 09:00:00 PM</v>
      </c>
      <c r="F8448" s="23" t="str">
        <f t="shared" si="268"/>
        <v>Dec</v>
      </c>
    </row>
    <row r="8449" spans="1:6" x14ac:dyDescent="0.4">
      <c r="A8449" s="19">
        <f>Électricité!N8462</f>
        <v>43817</v>
      </c>
      <c r="B8449" s="18">
        <f>Électricité!O8462</f>
        <v>0.91666666666666674</v>
      </c>
      <c r="C8449" s="17">
        <f>Électricité!P8462</f>
        <v>0</v>
      </c>
      <c r="D8449" s="17">
        <f>Électricité!S8462</f>
        <v>0</v>
      </c>
      <c r="E8449" s="24" t="str">
        <f t="shared" si="269"/>
        <v>12/18/2019 10:00:00 PM</v>
      </c>
      <c r="F8449" s="23" t="str">
        <f t="shared" si="268"/>
        <v>Dec</v>
      </c>
    </row>
    <row r="8450" spans="1:6" x14ac:dyDescent="0.4">
      <c r="A8450" s="19">
        <f>Électricité!N8463</f>
        <v>43817</v>
      </c>
      <c r="B8450" s="18">
        <f>Électricité!O8463</f>
        <v>0.95833333333333337</v>
      </c>
      <c r="C8450" s="17">
        <f>Électricité!P8463</f>
        <v>0</v>
      </c>
      <c r="D8450" s="17">
        <f>Électricité!S8463</f>
        <v>0</v>
      </c>
      <c r="E8450" s="24" t="str">
        <f t="shared" si="269"/>
        <v>12/18/2019 11:00:00 PM</v>
      </c>
      <c r="F8450" s="23" t="str">
        <f t="shared" si="268"/>
        <v>Dec</v>
      </c>
    </row>
    <row r="8451" spans="1:6" x14ac:dyDescent="0.4">
      <c r="A8451" s="19">
        <f>Électricité!N8464</f>
        <v>43818</v>
      </c>
      <c r="B8451" s="18">
        <f>Électricité!O8464</f>
        <v>3.1225022567582528E-17</v>
      </c>
      <c r="C8451" s="17">
        <f>Électricité!P8464</f>
        <v>0</v>
      </c>
      <c r="D8451" s="17">
        <f>Électricité!S8464</f>
        <v>0</v>
      </c>
      <c r="E8451" s="24" t="str">
        <f t="shared" si="269"/>
        <v>12/19/2019 12:00:00 AM</v>
      </c>
      <c r="F8451" s="23" t="str">
        <f t="shared" ref="F8451:F8514" si="270">TEXT(A8451,"mmm")</f>
        <v>Dec</v>
      </c>
    </row>
    <row r="8452" spans="1:6" x14ac:dyDescent="0.4">
      <c r="A8452" s="19">
        <f>Électricité!N8465</f>
        <v>43818</v>
      </c>
      <c r="B8452" s="18">
        <f>Électricité!O8465</f>
        <v>4.1666666666666699E-2</v>
      </c>
      <c r="C8452" s="17">
        <f>Électricité!P8465</f>
        <v>0</v>
      </c>
      <c r="D8452" s="17">
        <f>Électricité!S8465</f>
        <v>0</v>
      </c>
      <c r="E8452" s="24" t="str">
        <f t="shared" si="269"/>
        <v>12/19/2019 01:00:00 AM</v>
      </c>
      <c r="F8452" s="23" t="str">
        <f t="shared" si="270"/>
        <v>Dec</v>
      </c>
    </row>
    <row r="8453" spans="1:6" x14ac:dyDescent="0.4">
      <c r="A8453" s="19">
        <f>Électricité!N8466</f>
        <v>43818</v>
      </c>
      <c r="B8453" s="18">
        <f>Électricité!O8466</f>
        <v>8.333333333333337E-2</v>
      </c>
      <c r="C8453" s="17">
        <f>Électricité!P8466</f>
        <v>0</v>
      </c>
      <c r="D8453" s="17">
        <f>Électricité!S8466</f>
        <v>0</v>
      </c>
      <c r="E8453" s="24" t="str">
        <f t="shared" si="269"/>
        <v>12/19/2019 02:00:00 AM</v>
      </c>
      <c r="F8453" s="23" t="str">
        <f t="shared" si="270"/>
        <v>Dec</v>
      </c>
    </row>
    <row r="8454" spans="1:6" x14ac:dyDescent="0.4">
      <c r="A8454" s="19">
        <f>Électricité!N8467</f>
        <v>43818</v>
      </c>
      <c r="B8454" s="18">
        <f>Électricité!O8467</f>
        <v>0.12500000000000006</v>
      </c>
      <c r="C8454" s="17">
        <f>Électricité!P8467</f>
        <v>0</v>
      </c>
      <c r="D8454" s="17">
        <f>Électricité!S8467</f>
        <v>0</v>
      </c>
      <c r="E8454" s="24" t="str">
        <f t="shared" si="269"/>
        <v>12/19/2019 03:00:00 AM</v>
      </c>
      <c r="F8454" s="23" t="str">
        <f t="shared" si="270"/>
        <v>Dec</v>
      </c>
    </row>
    <row r="8455" spans="1:6" x14ac:dyDescent="0.4">
      <c r="A8455" s="19">
        <f>Électricité!N8468</f>
        <v>43818</v>
      </c>
      <c r="B8455" s="18">
        <f>Électricité!O8468</f>
        <v>0.16666666666666669</v>
      </c>
      <c r="C8455" s="17">
        <f>Électricité!P8468</f>
        <v>0</v>
      </c>
      <c r="D8455" s="17">
        <f>Électricité!S8468</f>
        <v>0</v>
      </c>
      <c r="E8455" s="24" t="str">
        <f t="shared" si="269"/>
        <v>12/19/2019 04:00:00 AM</v>
      </c>
      <c r="F8455" s="23" t="str">
        <f t="shared" si="270"/>
        <v>Dec</v>
      </c>
    </row>
    <row r="8456" spans="1:6" x14ac:dyDescent="0.4">
      <c r="A8456" s="19">
        <f>Électricité!N8469</f>
        <v>43818</v>
      </c>
      <c r="B8456" s="18">
        <f>Électricité!O8469</f>
        <v>0.20833333333333337</v>
      </c>
      <c r="C8456" s="17">
        <f>Électricité!P8469</f>
        <v>0</v>
      </c>
      <c r="D8456" s="17">
        <f>Électricité!S8469</f>
        <v>0</v>
      </c>
      <c r="E8456" s="24" t="str">
        <f t="shared" si="269"/>
        <v>12/19/2019 05:00:00 AM</v>
      </c>
      <c r="F8456" s="23" t="str">
        <f t="shared" si="270"/>
        <v>Dec</v>
      </c>
    </row>
    <row r="8457" spans="1:6" x14ac:dyDescent="0.4">
      <c r="A8457" s="19">
        <f>Électricité!N8470</f>
        <v>43818</v>
      </c>
      <c r="B8457" s="18">
        <f>Électricité!O8470</f>
        <v>0.25</v>
      </c>
      <c r="C8457" s="17">
        <f>Électricité!P8470</f>
        <v>0</v>
      </c>
      <c r="D8457" s="17">
        <f>Électricité!S8470</f>
        <v>0</v>
      </c>
      <c r="E8457" s="24" t="str">
        <f t="shared" si="269"/>
        <v>12/19/2019 06:00:00 AM</v>
      </c>
      <c r="F8457" s="23" t="str">
        <f t="shared" si="270"/>
        <v>Dec</v>
      </c>
    </row>
    <row r="8458" spans="1:6" x14ac:dyDescent="0.4">
      <c r="A8458" s="19">
        <f>Électricité!N8471</f>
        <v>43818</v>
      </c>
      <c r="B8458" s="18">
        <f>Électricité!O8471</f>
        <v>0.29166666666666669</v>
      </c>
      <c r="C8458" s="17">
        <f>Électricité!P8471</f>
        <v>0</v>
      </c>
      <c r="D8458" s="17">
        <f>Électricité!S8471</f>
        <v>0</v>
      </c>
      <c r="E8458" s="24" t="str">
        <f t="shared" si="269"/>
        <v>12/19/2019 07:00:00 AM</v>
      </c>
      <c r="F8458" s="23" t="str">
        <f t="shared" si="270"/>
        <v>Dec</v>
      </c>
    </row>
    <row r="8459" spans="1:6" x14ac:dyDescent="0.4">
      <c r="A8459" s="19">
        <f>Électricité!N8472</f>
        <v>43818</v>
      </c>
      <c r="B8459" s="18">
        <f>Électricité!O8472</f>
        <v>0.33333333333333337</v>
      </c>
      <c r="C8459" s="17">
        <f>Électricité!P8472</f>
        <v>0</v>
      </c>
      <c r="D8459" s="17">
        <f>Électricité!S8472</f>
        <v>0</v>
      </c>
      <c r="E8459" s="24" t="str">
        <f t="shared" si="269"/>
        <v>12/19/2019 08:00:00 AM</v>
      </c>
      <c r="F8459" s="23" t="str">
        <f t="shared" si="270"/>
        <v>Dec</v>
      </c>
    </row>
    <row r="8460" spans="1:6" x14ac:dyDescent="0.4">
      <c r="A8460" s="19">
        <f>Électricité!N8473</f>
        <v>43818</v>
      </c>
      <c r="B8460" s="18">
        <f>Électricité!O8473</f>
        <v>0.375</v>
      </c>
      <c r="C8460" s="17">
        <f>Électricité!P8473</f>
        <v>0</v>
      </c>
      <c r="D8460" s="17">
        <f>Électricité!S8473</f>
        <v>0</v>
      </c>
      <c r="E8460" s="24" t="str">
        <f t="shared" si="269"/>
        <v>12/19/2019 09:00:00 AM</v>
      </c>
      <c r="F8460" s="23" t="str">
        <f t="shared" si="270"/>
        <v>Dec</v>
      </c>
    </row>
    <row r="8461" spans="1:6" x14ac:dyDescent="0.4">
      <c r="A8461" s="19">
        <f>Électricité!N8474</f>
        <v>43818</v>
      </c>
      <c r="B8461" s="18">
        <f>Électricité!O8474</f>
        <v>0.41666666666666669</v>
      </c>
      <c r="C8461" s="17">
        <f>Électricité!P8474</f>
        <v>0</v>
      </c>
      <c r="D8461" s="17">
        <f>Électricité!S8474</f>
        <v>0</v>
      </c>
      <c r="E8461" s="24" t="str">
        <f t="shared" si="269"/>
        <v>12/19/2019 10:00:00 AM</v>
      </c>
      <c r="F8461" s="23" t="str">
        <f t="shared" si="270"/>
        <v>Dec</v>
      </c>
    </row>
    <row r="8462" spans="1:6" x14ac:dyDescent="0.4">
      <c r="A8462" s="19">
        <f>Électricité!N8475</f>
        <v>43818</v>
      </c>
      <c r="B8462" s="18">
        <f>Électricité!O8475</f>
        <v>0.45833333333333337</v>
      </c>
      <c r="C8462" s="17">
        <f>Électricité!P8475</f>
        <v>0</v>
      </c>
      <c r="D8462" s="17">
        <f>Électricité!S8475</f>
        <v>0</v>
      </c>
      <c r="E8462" s="24" t="str">
        <f t="shared" si="269"/>
        <v>12/19/2019 11:00:00 AM</v>
      </c>
      <c r="F8462" s="23" t="str">
        <f t="shared" si="270"/>
        <v>Dec</v>
      </c>
    </row>
    <row r="8463" spans="1:6" x14ac:dyDescent="0.4">
      <c r="A8463" s="19">
        <f>Électricité!N8476</f>
        <v>43818</v>
      </c>
      <c r="B8463" s="18">
        <f>Électricité!O8476</f>
        <v>0.50000000000000011</v>
      </c>
      <c r="C8463" s="17">
        <f>Électricité!P8476</f>
        <v>0</v>
      </c>
      <c r="D8463" s="17">
        <f>Électricité!S8476</f>
        <v>0</v>
      </c>
      <c r="E8463" s="24" t="str">
        <f t="shared" si="269"/>
        <v>12/19/2019 12:00:00 PM</v>
      </c>
      <c r="F8463" s="23" t="str">
        <f t="shared" si="270"/>
        <v>Dec</v>
      </c>
    </row>
    <row r="8464" spans="1:6" x14ac:dyDescent="0.4">
      <c r="A8464" s="19">
        <f>Électricité!N8477</f>
        <v>43818</v>
      </c>
      <c r="B8464" s="18">
        <f>Électricité!O8477</f>
        <v>0.54166666666666674</v>
      </c>
      <c r="C8464" s="17">
        <f>Électricité!P8477</f>
        <v>0</v>
      </c>
      <c r="D8464" s="17">
        <f>Électricité!S8477</f>
        <v>0</v>
      </c>
      <c r="E8464" s="24" t="str">
        <f t="shared" si="269"/>
        <v>12/19/2019 01:00:00 PM</v>
      </c>
      <c r="F8464" s="23" t="str">
        <f t="shared" si="270"/>
        <v>Dec</v>
      </c>
    </row>
    <row r="8465" spans="1:6" x14ac:dyDescent="0.4">
      <c r="A8465" s="19">
        <f>Électricité!N8478</f>
        <v>43818</v>
      </c>
      <c r="B8465" s="18">
        <f>Électricité!O8478</f>
        <v>0.58333333333333337</v>
      </c>
      <c r="C8465" s="17">
        <f>Électricité!P8478</f>
        <v>0</v>
      </c>
      <c r="D8465" s="17">
        <f>Électricité!S8478</f>
        <v>0</v>
      </c>
      <c r="E8465" s="24" t="str">
        <f t="shared" si="269"/>
        <v>12/19/2019 02:00:00 PM</v>
      </c>
      <c r="F8465" s="23" t="str">
        <f t="shared" si="270"/>
        <v>Dec</v>
      </c>
    </row>
    <row r="8466" spans="1:6" x14ac:dyDescent="0.4">
      <c r="A8466" s="19">
        <f>Électricité!N8479</f>
        <v>43818</v>
      </c>
      <c r="B8466" s="18">
        <f>Électricité!O8479</f>
        <v>0.62500000000000011</v>
      </c>
      <c r="C8466" s="17">
        <f>Électricité!P8479</f>
        <v>0</v>
      </c>
      <c r="D8466" s="17">
        <f>Électricité!S8479</f>
        <v>0</v>
      </c>
      <c r="E8466" s="24" t="str">
        <f t="shared" si="269"/>
        <v>12/19/2019 03:00:00 PM</v>
      </c>
      <c r="F8466" s="23" t="str">
        <f t="shared" si="270"/>
        <v>Dec</v>
      </c>
    </row>
    <row r="8467" spans="1:6" x14ac:dyDescent="0.4">
      <c r="A8467" s="19">
        <f>Électricité!N8480</f>
        <v>43818</v>
      </c>
      <c r="B8467" s="18">
        <f>Électricité!O8480</f>
        <v>0.66666666666666674</v>
      </c>
      <c r="C8467" s="17">
        <f>Électricité!P8480</f>
        <v>0</v>
      </c>
      <c r="D8467" s="17">
        <f>Électricité!S8480</f>
        <v>0</v>
      </c>
      <c r="E8467" s="24" t="str">
        <f t="shared" si="269"/>
        <v>12/19/2019 04:00:00 PM</v>
      </c>
      <c r="F8467" s="23" t="str">
        <f t="shared" si="270"/>
        <v>Dec</v>
      </c>
    </row>
    <row r="8468" spans="1:6" x14ac:dyDescent="0.4">
      <c r="A8468" s="19">
        <f>Électricité!N8481</f>
        <v>43818</v>
      </c>
      <c r="B8468" s="18">
        <f>Électricité!O8481</f>
        <v>0.70833333333333337</v>
      </c>
      <c r="C8468" s="17">
        <f>Électricité!P8481</f>
        <v>0</v>
      </c>
      <c r="D8468" s="17">
        <f>Électricité!S8481</f>
        <v>0</v>
      </c>
      <c r="E8468" s="24" t="str">
        <f t="shared" si="269"/>
        <v>12/19/2019 05:00:00 PM</v>
      </c>
      <c r="F8468" s="23" t="str">
        <f t="shared" si="270"/>
        <v>Dec</v>
      </c>
    </row>
    <row r="8469" spans="1:6" x14ac:dyDescent="0.4">
      <c r="A8469" s="19">
        <f>Électricité!N8482</f>
        <v>43818</v>
      </c>
      <c r="B8469" s="18">
        <f>Électricité!O8482</f>
        <v>0.75000000000000011</v>
      </c>
      <c r="C8469" s="17">
        <f>Électricité!P8482</f>
        <v>0</v>
      </c>
      <c r="D8469" s="17">
        <f>Électricité!S8482</f>
        <v>0</v>
      </c>
      <c r="E8469" s="24" t="str">
        <f t="shared" si="269"/>
        <v>12/19/2019 06:00:00 PM</v>
      </c>
      <c r="F8469" s="23" t="str">
        <f t="shared" si="270"/>
        <v>Dec</v>
      </c>
    </row>
    <row r="8470" spans="1:6" x14ac:dyDescent="0.4">
      <c r="A8470" s="19">
        <f>Électricité!N8483</f>
        <v>43818</v>
      </c>
      <c r="B8470" s="18">
        <f>Électricité!O8483</f>
        <v>0.79166666666666674</v>
      </c>
      <c r="C8470" s="17">
        <f>Électricité!P8483</f>
        <v>0</v>
      </c>
      <c r="D8470" s="17">
        <f>Électricité!S8483</f>
        <v>0</v>
      </c>
      <c r="E8470" s="24" t="str">
        <f t="shared" si="269"/>
        <v>12/19/2019 07:00:00 PM</v>
      </c>
      <c r="F8470" s="23" t="str">
        <f t="shared" si="270"/>
        <v>Dec</v>
      </c>
    </row>
    <row r="8471" spans="1:6" x14ac:dyDescent="0.4">
      <c r="A8471" s="19">
        <f>Électricité!N8484</f>
        <v>43818</v>
      </c>
      <c r="B8471" s="18">
        <f>Électricité!O8484</f>
        <v>0.83333333333333337</v>
      </c>
      <c r="C8471" s="17">
        <f>Électricité!P8484</f>
        <v>0</v>
      </c>
      <c r="D8471" s="17">
        <f>Électricité!S8484</f>
        <v>0</v>
      </c>
      <c r="E8471" s="24" t="str">
        <f t="shared" si="269"/>
        <v>12/19/2019 08:00:00 PM</v>
      </c>
      <c r="F8471" s="23" t="str">
        <f t="shared" si="270"/>
        <v>Dec</v>
      </c>
    </row>
    <row r="8472" spans="1:6" x14ac:dyDescent="0.4">
      <c r="A8472" s="19">
        <f>Électricité!N8485</f>
        <v>43818</v>
      </c>
      <c r="B8472" s="18">
        <f>Électricité!O8485</f>
        <v>0.87500000000000011</v>
      </c>
      <c r="C8472" s="17">
        <f>Électricité!P8485</f>
        <v>0</v>
      </c>
      <c r="D8472" s="17">
        <f>Électricité!S8485</f>
        <v>0</v>
      </c>
      <c r="E8472" s="24" t="str">
        <f t="shared" si="269"/>
        <v>12/19/2019 09:00:00 PM</v>
      </c>
      <c r="F8472" s="23" t="str">
        <f t="shared" si="270"/>
        <v>Dec</v>
      </c>
    </row>
    <row r="8473" spans="1:6" x14ac:dyDescent="0.4">
      <c r="A8473" s="19">
        <f>Électricité!N8486</f>
        <v>43818</v>
      </c>
      <c r="B8473" s="18">
        <f>Électricité!O8486</f>
        <v>0.91666666666666674</v>
      </c>
      <c r="C8473" s="17">
        <f>Électricité!P8486</f>
        <v>0</v>
      </c>
      <c r="D8473" s="17">
        <f>Électricité!S8486</f>
        <v>0</v>
      </c>
      <c r="E8473" s="24" t="str">
        <f t="shared" si="269"/>
        <v>12/19/2019 10:00:00 PM</v>
      </c>
      <c r="F8473" s="23" t="str">
        <f t="shared" si="270"/>
        <v>Dec</v>
      </c>
    </row>
    <row r="8474" spans="1:6" x14ac:dyDescent="0.4">
      <c r="A8474" s="19">
        <f>Électricité!N8487</f>
        <v>43818</v>
      </c>
      <c r="B8474" s="18">
        <f>Électricité!O8487</f>
        <v>0.95833333333333337</v>
      </c>
      <c r="C8474" s="17">
        <f>Électricité!P8487</f>
        <v>0</v>
      </c>
      <c r="D8474" s="17">
        <f>Électricité!S8487</f>
        <v>0</v>
      </c>
      <c r="E8474" s="24" t="str">
        <f t="shared" si="269"/>
        <v>12/19/2019 11:00:00 PM</v>
      </c>
      <c r="F8474" s="23" t="str">
        <f t="shared" si="270"/>
        <v>Dec</v>
      </c>
    </row>
    <row r="8475" spans="1:6" x14ac:dyDescent="0.4">
      <c r="A8475" s="19">
        <f>Électricité!N8488</f>
        <v>43819</v>
      </c>
      <c r="B8475" s="18">
        <f>Électricité!O8488</f>
        <v>3.1225022567582528E-17</v>
      </c>
      <c r="C8475" s="17">
        <f>Électricité!P8488</f>
        <v>0</v>
      </c>
      <c r="D8475" s="17">
        <f>Électricité!S8488</f>
        <v>0</v>
      </c>
      <c r="E8475" s="24" t="str">
        <f t="shared" si="269"/>
        <v>12/20/2019 12:00:00 AM</v>
      </c>
      <c r="F8475" s="23" t="str">
        <f t="shared" si="270"/>
        <v>Dec</v>
      </c>
    </row>
    <row r="8476" spans="1:6" x14ac:dyDescent="0.4">
      <c r="A8476" s="19">
        <f>Électricité!N8489</f>
        <v>43819</v>
      </c>
      <c r="B8476" s="18">
        <f>Électricité!O8489</f>
        <v>4.1666666666666699E-2</v>
      </c>
      <c r="C8476" s="17">
        <f>Électricité!P8489</f>
        <v>0</v>
      </c>
      <c r="D8476" s="17">
        <f>Électricité!S8489</f>
        <v>0</v>
      </c>
      <c r="E8476" s="24" t="str">
        <f t="shared" si="269"/>
        <v>12/20/2019 01:00:00 AM</v>
      </c>
      <c r="F8476" s="23" t="str">
        <f t="shared" si="270"/>
        <v>Dec</v>
      </c>
    </row>
    <row r="8477" spans="1:6" x14ac:dyDescent="0.4">
      <c r="A8477" s="19">
        <f>Électricité!N8490</f>
        <v>43819</v>
      </c>
      <c r="B8477" s="18">
        <f>Électricité!O8490</f>
        <v>8.333333333333337E-2</v>
      </c>
      <c r="C8477" s="17">
        <f>Électricité!P8490</f>
        <v>0</v>
      </c>
      <c r="D8477" s="17">
        <f>Électricité!S8490</f>
        <v>0</v>
      </c>
      <c r="E8477" s="24" t="str">
        <f t="shared" si="269"/>
        <v>12/20/2019 02:00:00 AM</v>
      </c>
      <c r="F8477" s="23" t="str">
        <f t="shared" si="270"/>
        <v>Dec</v>
      </c>
    </row>
    <row r="8478" spans="1:6" x14ac:dyDescent="0.4">
      <c r="A8478" s="19">
        <f>Électricité!N8491</f>
        <v>43819</v>
      </c>
      <c r="B8478" s="18">
        <f>Électricité!O8491</f>
        <v>0.12500000000000006</v>
      </c>
      <c r="C8478" s="17">
        <f>Électricité!P8491</f>
        <v>0</v>
      </c>
      <c r="D8478" s="17">
        <f>Électricité!S8491</f>
        <v>0</v>
      </c>
      <c r="E8478" s="24" t="str">
        <f t="shared" si="269"/>
        <v>12/20/2019 03:00:00 AM</v>
      </c>
      <c r="F8478" s="23" t="str">
        <f t="shared" si="270"/>
        <v>Dec</v>
      </c>
    </row>
    <row r="8479" spans="1:6" x14ac:dyDescent="0.4">
      <c r="A8479" s="19">
        <f>Électricité!N8492</f>
        <v>43819</v>
      </c>
      <c r="B8479" s="18">
        <f>Électricité!O8492</f>
        <v>0.16666666666666669</v>
      </c>
      <c r="C8479" s="17">
        <f>Électricité!P8492</f>
        <v>0</v>
      </c>
      <c r="D8479" s="17">
        <f>Électricité!S8492</f>
        <v>0</v>
      </c>
      <c r="E8479" s="24" t="str">
        <f t="shared" si="269"/>
        <v>12/20/2019 04:00:00 AM</v>
      </c>
      <c r="F8479" s="23" t="str">
        <f t="shared" si="270"/>
        <v>Dec</v>
      </c>
    </row>
    <row r="8480" spans="1:6" x14ac:dyDescent="0.4">
      <c r="A8480" s="19">
        <f>Électricité!N8493</f>
        <v>43819</v>
      </c>
      <c r="B8480" s="18">
        <f>Électricité!O8493</f>
        <v>0.20833333333333337</v>
      </c>
      <c r="C8480" s="17">
        <f>Électricité!P8493</f>
        <v>0</v>
      </c>
      <c r="D8480" s="17">
        <f>Électricité!S8493</f>
        <v>0</v>
      </c>
      <c r="E8480" s="24" t="str">
        <f t="shared" si="269"/>
        <v>12/20/2019 05:00:00 AM</v>
      </c>
      <c r="F8480" s="23" t="str">
        <f t="shared" si="270"/>
        <v>Dec</v>
      </c>
    </row>
    <row r="8481" spans="1:6" x14ac:dyDescent="0.4">
      <c r="A8481" s="19">
        <f>Électricité!N8494</f>
        <v>43819</v>
      </c>
      <c r="B8481" s="18">
        <f>Électricité!O8494</f>
        <v>0.25</v>
      </c>
      <c r="C8481" s="17">
        <f>Électricité!P8494</f>
        <v>0</v>
      </c>
      <c r="D8481" s="17">
        <f>Électricité!S8494</f>
        <v>0</v>
      </c>
      <c r="E8481" s="24" t="str">
        <f t="shared" si="269"/>
        <v>12/20/2019 06:00:00 AM</v>
      </c>
      <c r="F8481" s="23" t="str">
        <f t="shared" si="270"/>
        <v>Dec</v>
      </c>
    </row>
    <row r="8482" spans="1:6" x14ac:dyDescent="0.4">
      <c r="A8482" s="19">
        <f>Électricité!N8495</f>
        <v>43819</v>
      </c>
      <c r="B8482" s="18">
        <f>Électricité!O8495</f>
        <v>0.29166666666666669</v>
      </c>
      <c r="C8482" s="17">
        <f>Électricité!P8495</f>
        <v>0</v>
      </c>
      <c r="D8482" s="17">
        <f>Électricité!S8495</f>
        <v>0</v>
      </c>
      <c r="E8482" s="24" t="str">
        <f t="shared" si="269"/>
        <v>12/20/2019 07:00:00 AM</v>
      </c>
      <c r="F8482" s="23" t="str">
        <f t="shared" si="270"/>
        <v>Dec</v>
      </c>
    </row>
    <row r="8483" spans="1:6" x14ac:dyDescent="0.4">
      <c r="A8483" s="19">
        <f>Électricité!N8496</f>
        <v>43819</v>
      </c>
      <c r="B8483" s="18">
        <f>Électricité!O8496</f>
        <v>0.33333333333333337</v>
      </c>
      <c r="C8483" s="17">
        <f>Électricité!P8496</f>
        <v>0</v>
      </c>
      <c r="D8483" s="17">
        <f>Électricité!S8496</f>
        <v>0</v>
      </c>
      <c r="E8483" s="24" t="str">
        <f t="shared" si="269"/>
        <v>12/20/2019 08:00:00 AM</v>
      </c>
      <c r="F8483" s="23" t="str">
        <f t="shared" si="270"/>
        <v>Dec</v>
      </c>
    </row>
    <row r="8484" spans="1:6" x14ac:dyDescent="0.4">
      <c r="A8484" s="19">
        <f>Électricité!N8497</f>
        <v>43819</v>
      </c>
      <c r="B8484" s="18">
        <f>Électricité!O8497</f>
        <v>0.375</v>
      </c>
      <c r="C8484" s="17">
        <f>Électricité!P8497</f>
        <v>0</v>
      </c>
      <c r="D8484" s="17">
        <f>Électricité!S8497</f>
        <v>0</v>
      </c>
      <c r="E8484" s="24" t="str">
        <f t="shared" si="269"/>
        <v>12/20/2019 09:00:00 AM</v>
      </c>
      <c r="F8484" s="23" t="str">
        <f t="shared" si="270"/>
        <v>Dec</v>
      </c>
    </row>
    <row r="8485" spans="1:6" x14ac:dyDescent="0.4">
      <c r="A8485" s="19">
        <f>Électricité!N8498</f>
        <v>43819</v>
      </c>
      <c r="B8485" s="18">
        <f>Électricité!O8498</f>
        <v>0.41666666666666669</v>
      </c>
      <c r="C8485" s="17">
        <f>Électricité!P8498</f>
        <v>0</v>
      </c>
      <c r="D8485" s="17">
        <f>Électricité!S8498</f>
        <v>0</v>
      </c>
      <c r="E8485" s="24" t="str">
        <f t="shared" si="269"/>
        <v>12/20/2019 10:00:00 AM</v>
      </c>
      <c r="F8485" s="23" t="str">
        <f t="shared" si="270"/>
        <v>Dec</v>
      </c>
    </row>
    <row r="8486" spans="1:6" x14ac:dyDescent="0.4">
      <c r="A8486" s="19">
        <f>Électricité!N8499</f>
        <v>43819</v>
      </c>
      <c r="B8486" s="18">
        <f>Électricité!O8499</f>
        <v>0.45833333333333337</v>
      </c>
      <c r="C8486" s="17">
        <f>Électricité!P8499</f>
        <v>0</v>
      </c>
      <c r="D8486" s="17">
        <f>Électricité!S8499</f>
        <v>0</v>
      </c>
      <c r="E8486" s="24" t="str">
        <f t="shared" si="269"/>
        <v>12/20/2019 11:00:00 AM</v>
      </c>
      <c r="F8486" s="23" t="str">
        <f t="shared" si="270"/>
        <v>Dec</v>
      </c>
    </row>
    <row r="8487" spans="1:6" x14ac:dyDescent="0.4">
      <c r="A8487" s="19">
        <f>Électricité!N8500</f>
        <v>43819</v>
      </c>
      <c r="B8487" s="18">
        <f>Électricité!O8500</f>
        <v>0.50000000000000011</v>
      </c>
      <c r="C8487" s="17">
        <f>Électricité!P8500</f>
        <v>0</v>
      </c>
      <c r="D8487" s="17">
        <f>Électricité!S8500</f>
        <v>0</v>
      </c>
      <c r="E8487" s="24" t="str">
        <f t="shared" si="269"/>
        <v>12/20/2019 12:00:00 PM</v>
      </c>
      <c r="F8487" s="23" t="str">
        <f t="shared" si="270"/>
        <v>Dec</v>
      </c>
    </row>
    <row r="8488" spans="1:6" x14ac:dyDescent="0.4">
      <c r="A8488" s="19">
        <f>Électricité!N8501</f>
        <v>43819</v>
      </c>
      <c r="B8488" s="18">
        <f>Électricité!O8501</f>
        <v>0.54166666666666674</v>
      </c>
      <c r="C8488" s="17">
        <f>Électricité!P8501</f>
        <v>0</v>
      </c>
      <c r="D8488" s="17">
        <f>Électricité!S8501</f>
        <v>0</v>
      </c>
      <c r="E8488" s="24" t="str">
        <f t="shared" si="269"/>
        <v>12/20/2019 01:00:00 PM</v>
      </c>
      <c r="F8488" s="23" t="str">
        <f t="shared" si="270"/>
        <v>Dec</v>
      </c>
    </row>
    <row r="8489" spans="1:6" x14ac:dyDescent="0.4">
      <c r="A8489" s="19">
        <f>Électricité!N8502</f>
        <v>43819</v>
      </c>
      <c r="B8489" s="18">
        <f>Électricité!O8502</f>
        <v>0.58333333333333337</v>
      </c>
      <c r="C8489" s="17">
        <f>Électricité!P8502</f>
        <v>0</v>
      </c>
      <c r="D8489" s="17">
        <f>Électricité!S8502</f>
        <v>0</v>
      </c>
      <c r="E8489" s="24" t="str">
        <f t="shared" si="269"/>
        <v>12/20/2019 02:00:00 PM</v>
      </c>
      <c r="F8489" s="23" t="str">
        <f t="shared" si="270"/>
        <v>Dec</v>
      </c>
    </row>
    <row r="8490" spans="1:6" x14ac:dyDescent="0.4">
      <c r="A8490" s="19">
        <f>Électricité!N8503</f>
        <v>43819</v>
      </c>
      <c r="B8490" s="18">
        <f>Électricité!O8503</f>
        <v>0.62500000000000011</v>
      </c>
      <c r="C8490" s="17">
        <f>Électricité!P8503</f>
        <v>0</v>
      </c>
      <c r="D8490" s="17">
        <f>Électricité!S8503</f>
        <v>0</v>
      </c>
      <c r="E8490" s="24" t="str">
        <f t="shared" si="269"/>
        <v>12/20/2019 03:00:00 PM</v>
      </c>
      <c r="F8490" s="23" t="str">
        <f t="shared" si="270"/>
        <v>Dec</v>
      </c>
    </row>
    <row r="8491" spans="1:6" x14ac:dyDescent="0.4">
      <c r="A8491" s="19">
        <f>Électricité!N8504</f>
        <v>43819</v>
      </c>
      <c r="B8491" s="18">
        <f>Électricité!O8504</f>
        <v>0.66666666666666674</v>
      </c>
      <c r="C8491" s="17">
        <f>Électricité!P8504</f>
        <v>0</v>
      </c>
      <c r="D8491" s="17">
        <f>Électricité!S8504</f>
        <v>0</v>
      </c>
      <c r="E8491" s="24" t="str">
        <f t="shared" si="269"/>
        <v>12/20/2019 04:00:00 PM</v>
      </c>
      <c r="F8491" s="23" t="str">
        <f t="shared" si="270"/>
        <v>Dec</v>
      </c>
    </row>
    <row r="8492" spans="1:6" x14ac:dyDescent="0.4">
      <c r="A8492" s="19">
        <f>Électricité!N8505</f>
        <v>43819</v>
      </c>
      <c r="B8492" s="18">
        <f>Électricité!O8505</f>
        <v>0.70833333333333337</v>
      </c>
      <c r="C8492" s="17">
        <f>Électricité!P8505</f>
        <v>0</v>
      </c>
      <c r="D8492" s="17">
        <f>Électricité!S8505</f>
        <v>0</v>
      </c>
      <c r="E8492" s="24" t="str">
        <f t="shared" ref="E8492:E8555" si="271">CONCATENATE(TEXT(A8492,"mm/dd/yyyy")," ",TEXT(B8492,"hh:mm:ss AM/PM"))</f>
        <v>12/20/2019 05:00:00 PM</v>
      </c>
      <c r="F8492" s="23" t="str">
        <f t="shared" si="270"/>
        <v>Dec</v>
      </c>
    </row>
    <row r="8493" spans="1:6" x14ac:dyDescent="0.4">
      <c r="A8493" s="19">
        <f>Électricité!N8506</f>
        <v>43819</v>
      </c>
      <c r="B8493" s="18">
        <f>Électricité!O8506</f>
        <v>0.75000000000000011</v>
      </c>
      <c r="C8493" s="17">
        <f>Électricité!P8506</f>
        <v>0</v>
      </c>
      <c r="D8493" s="17">
        <f>Électricité!S8506</f>
        <v>0</v>
      </c>
      <c r="E8493" s="24" t="str">
        <f t="shared" si="271"/>
        <v>12/20/2019 06:00:00 PM</v>
      </c>
      <c r="F8493" s="23" t="str">
        <f t="shared" si="270"/>
        <v>Dec</v>
      </c>
    </row>
    <row r="8494" spans="1:6" x14ac:dyDescent="0.4">
      <c r="A8494" s="19">
        <f>Électricité!N8507</f>
        <v>43819</v>
      </c>
      <c r="B8494" s="18">
        <f>Électricité!O8507</f>
        <v>0.79166666666666674</v>
      </c>
      <c r="C8494" s="17">
        <f>Électricité!P8507</f>
        <v>0</v>
      </c>
      <c r="D8494" s="17">
        <f>Électricité!S8507</f>
        <v>0</v>
      </c>
      <c r="E8494" s="24" t="str">
        <f t="shared" si="271"/>
        <v>12/20/2019 07:00:00 PM</v>
      </c>
      <c r="F8494" s="23" t="str">
        <f t="shared" si="270"/>
        <v>Dec</v>
      </c>
    </row>
    <row r="8495" spans="1:6" x14ac:dyDescent="0.4">
      <c r="A8495" s="19">
        <f>Électricité!N8508</f>
        <v>43819</v>
      </c>
      <c r="B8495" s="18">
        <f>Électricité!O8508</f>
        <v>0.83333333333333337</v>
      </c>
      <c r="C8495" s="17">
        <f>Électricité!P8508</f>
        <v>0</v>
      </c>
      <c r="D8495" s="17">
        <f>Électricité!S8508</f>
        <v>0</v>
      </c>
      <c r="E8495" s="24" t="str">
        <f t="shared" si="271"/>
        <v>12/20/2019 08:00:00 PM</v>
      </c>
      <c r="F8495" s="23" t="str">
        <f t="shared" si="270"/>
        <v>Dec</v>
      </c>
    </row>
    <row r="8496" spans="1:6" x14ac:dyDescent="0.4">
      <c r="A8496" s="19">
        <f>Électricité!N8509</f>
        <v>43819</v>
      </c>
      <c r="B8496" s="18">
        <f>Électricité!O8509</f>
        <v>0.87500000000000011</v>
      </c>
      <c r="C8496" s="17">
        <f>Électricité!P8509</f>
        <v>0</v>
      </c>
      <c r="D8496" s="17">
        <f>Électricité!S8509</f>
        <v>0</v>
      </c>
      <c r="E8496" s="24" t="str">
        <f t="shared" si="271"/>
        <v>12/20/2019 09:00:00 PM</v>
      </c>
      <c r="F8496" s="23" t="str">
        <f t="shared" si="270"/>
        <v>Dec</v>
      </c>
    </row>
    <row r="8497" spans="1:6" x14ac:dyDescent="0.4">
      <c r="A8497" s="19">
        <f>Électricité!N8510</f>
        <v>43819</v>
      </c>
      <c r="B8497" s="18">
        <f>Électricité!O8510</f>
        <v>0.91666666666666674</v>
      </c>
      <c r="C8497" s="17">
        <f>Électricité!P8510</f>
        <v>0</v>
      </c>
      <c r="D8497" s="17">
        <f>Électricité!S8510</f>
        <v>0</v>
      </c>
      <c r="E8497" s="24" t="str">
        <f t="shared" si="271"/>
        <v>12/20/2019 10:00:00 PM</v>
      </c>
      <c r="F8497" s="23" t="str">
        <f t="shared" si="270"/>
        <v>Dec</v>
      </c>
    </row>
    <row r="8498" spans="1:6" x14ac:dyDescent="0.4">
      <c r="A8498" s="19">
        <f>Électricité!N8511</f>
        <v>43819</v>
      </c>
      <c r="B8498" s="18">
        <f>Électricité!O8511</f>
        <v>0.95833333333333337</v>
      </c>
      <c r="C8498" s="17">
        <f>Électricité!P8511</f>
        <v>0</v>
      </c>
      <c r="D8498" s="17">
        <f>Électricité!S8511</f>
        <v>0</v>
      </c>
      <c r="E8498" s="24" t="str">
        <f t="shared" si="271"/>
        <v>12/20/2019 11:00:00 PM</v>
      </c>
      <c r="F8498" s="23" t="str">
        <f t="shared" si="270"/>
        <v>Dec</v>
      </c>
    </row>
    <row r="8499" spans="1:6" x14ac:dyDescent="0.4">
      <c r="A8499" s="19">
        <f>Électricité!N8512</f>
        <v>43820</v>
      </c>
      <c r="B8499" s="18">
        <f>Électricité!O8512</f>
        <v>3.1225022567582528E-17</v>
      </c>
      <c r="C8499" s="17">
        <f>Électricité!P8512</f>
        <v>0</v>
      </c>
      <c r="D8499" s="17">
        <f>Électricité!S8512</f>
        <v>0</v>
      </c>
      <c r="E8499" s="24" t="str">
        <f t="shared" si="271"/>
        <v>12/21/2019 12:00:00 AM</v>
      </c>
      <c r="F8499" s="23" t="str">
        <f t="shared" si="270"/>
        <v>Dec</v>
      </c>
    </row>
    <row r="8500" spans="1:6" x14ac:dyDescent="0.4">
      <c r="A8500" s="19">
        <f>Électricité!N8513</f>
        <v>43820</v>
      </c>
      <c r="B8500" s="18">
        <f>Électricité!O8513</f>
        <v>4.1666666666666699E-2</v>
      </c>
      <c r="C8500" s="17">
        <f>Électricité!P8513</f>
        <v>0</v>
      </c>
      <c r="D8500" s="17">
        <f>Électricité!S8513</f>
        <v>0</v>
      </c>
      <c r="E8500" s="24" t="str">
        <f t="shared" si="271"/>
        <v>12/21/2019 01:00:00 AM</v>
      </c>
      <c r="F8500" s="23" t="str">
        <f t="shared" si="270"/>
        <v>Dec</v>
      </c>
    </row>
    <row r="8501" spans="1:6" x14ac:dyDescent="0.4">
      <c r="A8501" s="19">
        <f>Électricité!N8514</f>
        <v>43820</v>
      </c>
      <c r="B8501" s="18">
        <f>Électricité!O8514</f>
        <v>8.333333333333337E-2</v>
      </c>
      <c r="C8501" s="17">
        <f>Électricité!P8514</f>
        <v>0</v>
      </c>
      <c r="D8501" s="17">
        <f>Électricité!S8514</f>
        <v>0</v>
      </c>
      <c r="E8501" s="24" t="str">
        <f t="shared" si="271"/>
        <v>12/21/2019 02:00:00 AM</v>
      </c>
      <c r="F8501" s="23" t="str">
        <f t="shared" si="270"/>
        <v>Dec</v>
      </c>
    </row>
    <row r="8502" spans="1:6" x14ac:dyDescent="0.4">
      <c r="A8502" s="19">
        <f>Électricité!N8515</f>
        <v>43820</v>
      </c>
      <c r="B8502" s="18">
        <f>Électricité!O8515</f>
        <v>0.12500000000000006</v>
      </c>
      <c r="C8502" s="17">
        <f>Électricité!P8515</f>
        <v>0</v>
      </c>
      <c r="D8502" s="17">
        <f>Électricité!S8515</f>
        <v>0</v>
      </c>
      <c r="E8502" s="24" t="str">
        <f t="shared" si="271"/>
        <v>12/21/2019 03:00:00 AM</v>
      </c>
      <c r="F8502" s="23" t="str">
        <f t="shared" si="270"/>
        <v>Dec</v>
      </c>
    </row>
    <row r="8503" spans="1:6" x14ac:dyDescent="0.4">
      <c r="A8503" s="19">
        <f>Électricité!N8516</f>
        <v>43820</v>
      </c>
      <c r="B8503" s="18">
        <f>Électricité!O8516</f>
        <v>0.16666666666666669</v>
      </c>
      <c r="C8503" s="17">
        <f>Électricité!P8516</f>
        <v>0</v>
      </c>
      <c r="D8503" s="17">
        <f>Électricité!S8516</f>
        <v>0</v>
      </c>
      <c r="E8503" s="24" t="str">
        <f t="shared" si="271"/>
        <v>12/21/2019 04:00:00 AM</v>
      </c>
      <c r="F8503" s="23" t="str">
        <f t="shared" si="270"/>
        <v>Dec</v>
      </c>
    </row>
    <row r="8504" spans="1:6" x14ac:dyDescent="0.4">
      <c r="A8504" s="19">
        <f>Électricité!N8517</f>
        <v>43820</v>
      </c>
      <c r="B8504" s="18">
        <f>Électricité!O8517</f>
        <v>0.20833333333333337</v>
      </c>
      <c r="C8504" s="17">
        <f>Électricité!P8517</f>
        <v>0</v>
      </c>
      <c r="D8504" s="17">
        <f>Électricité!S8517</f>
        <v>0</v>
      </c>
      <c r="E8504" s="24" t="str">
        <f t="shared" si="271"/>
        <v>12/21/2019 05:00:00 AM</v>
      </c>
      <c r="F8504" s="23" t="str">
        <f t="shared" si="270"/>
        <v>Dec</v>
      </c>
    </row>
    <row r="8505" spans="1:6" x14ac:dyDescent="0.4">
      <c r="A8505" s="19">
        <f>Électricité!N8518</f>
        <v>43820</v>
      </c>
      <c r="B8505" s="18">
        <f>Électricité!O8518</f>
        <v>0.25</v>
      </c>
      <c r="C8505" s="17">
        <f>Électricité!P8518</f>
        <v>0</v>
      </c>
      <c r="D8505" s="17">
        <f>Électricité!S8518</f>
        <v>0</v>
      </c>
      <c r="E8505" s="24" t="str">
        <f t="shared" si="271"/>
        <v>12/21/2019 06:00:00 AM</v>
      </c>
      <c r="F8505" s="23" t="str">
        <f t="shared" si="270"/>
        <v>Dec</v>
      </c>
    </row>
    <row r="8506" spans="1:6" x14ac:dyDescent="0.4">
      <c r="A8506" s="19">
        <f>Électricité!N8519</f>
        <v>43820</v>
      </c>
      <c r="B8506" s="18">
        <f>Électricité!O8519</f>
        <v>0.29166666666666669</v>
      </c>
      <c r="C8506" s="17">
        <f>Électricité!P8519</f>
        <v>0</v>
      </c>
      <c r="D8506" s="17">
        <f>Électricité!S8519</f>
        <v>0</v>
      </c>
      <c r="E8506" s="24" t="str">
        <f t="shared" si="271"/>
        <v>12/21/2019 07:00:00 AM</v>
      </c>
      <c r="F8506" s="23" t="str">
        <f t="shared" si="270"/>
        <v>Dec</v>
      </c>
    </row>
    <row r="8507" spans="1:6" x14ac:dyDescent="0.4">
      <c r="A8507" s="19">
        <f>Électricité!N8520</f>
        <v>43820</v>
      </c>
      <c r="B8507" s="18">
        <f>Électricité!O8520</f>
        <v>0.33333333333333337</v>
      </c>
      <c r="C8507" s="17">
        <f>Électricité!P8520</f>
        <v>0</v>
      </c>
      <c r="D8507" s="17">
        <f>Électricité!S8520</f>
        <v>0</v>
      </c>
      <c r="E8507" s="24" t="str">
        <f t="shared" si="271"/>
        <v>12/21/2019 08:00:00 AM</v>
      </c>
      <c r="F8507" s="23" t="str">
        <f t="shared" si="270"/>
        <v>Dec</v>
      </c>
    </row>
    <row r="8508" spans="1:6" x14ac:dyDescent="0.4">
      <c r="A8508" s="19">
        <f>Électricité!N8521</f>
        <v>43820</v>
      </c>
      <c r="B8508" s="18">
        <f>Électricité!O8521</f>
        <v>0.375</v>
      </c>
      <c r="C8508" s="17">
        <f>Électricité!P8521</f>
        <v>0</v>
      </c>
      <c r="D8508" s="17">
        <f>Électricité!S8521</f>
        <v>0</v>
      </c>
      <c r="E8508" s="24" t="str">
        <f t="shared" si="271"/>
        <v>12/21/2019 09:00:00 AM</v>
      </c>
      <c r="F8508" s="23" t="str">
        <f t="shared" si="270"/>
        <v>Dec</v>
      </c>
    </row>
    <row r="8509" spans="1:6" x14ac:dyDescent="0.4">
      <c r="A8509" s="19">
        <f>Électricité!N8522</f>
        <v>43820</v>
      </c>
      <c r="B8509" s="18">
        <f>Électricité!O8522</f>
        <v>0.41666666666666669</v>
      </c>
      <c r="C8509" s="17">
        <f>Électricité!P8522</f>
        <v>0</v>
      </c>
      <c r="D8509" s="17">
        <f>Électricité!S8522</f>
        <v>0</v>
      </c>
      <c r="E8509" s="24" t="str">
        <f t="shared" si="271"/>
        <v>12/21/2019 10:00:00 AM</v>
      </c>
      <c r="F8509" s="23" t="str">
        <f t="shared" si="270"/>
        <v>Dec</v>
      </c>
    </row>
    <row r="8510" spans="1:6" x14ac:dyDescent="0.4">
      <c r="A8510" s="19">
        <f>Électricité!N8523</f>
        <v>43820</v>
      </c>
      <c r="B8510" s="18">
        <f>Électricité!O8523</f>
        <v>0.45833333333333337</v>
      </c>
      <c r="C8510" s="17">
        <f>Électricité!P8523</f>
        <v>0</v>
      </c>
      <c r="D8510" s="17">
        <f>Électricité!S8523</f>
        <v>0</v>
      </c>
      <c r="E8510" s="24" t="str">
        <f t="shared" si="271"/>
        <v>12/21/2019 11:00:00 AM</v>
      </c>
      <c r="F8510" s="23" t="str">
        <f t="shared" si="270"/>
        <v>Dec</v>
      </c>
    </row>
    <row r="8511" spans="1:6" x14ac:dyDescent="0.4">
      <c r="A8511" s="19">
        <f>Électricité!N8524</f>
        <v>43820</v>
      </c>
      <c r="B8511" s="18">
        <f>Électricité!O8524</f>
        <v>0.50000000000000011</v>
      </c>
      <c r="C8511" s="17">
        <f>Électricité!P8524</f>
        <v>0</v>
      </c>
      <c r="D8511" s="17">
        <f>Électricité!S8524</f>
        <v>0</v>
      </c>
      <c r="E8511" s="24" t="str">
        <f t="shared" si="271"/>
        <v>12/21/2019 12:00:00 PM</v>
      </c>
      <c r="F8511" s="23" t="str">
        <f t="shared" si="270"/>
        <v>Dec</v>
      </c>
    </row>
    <row r="8512" spans="1:6" x14ac:dyDescent="0.4">
      <c r="A8512" s="19">
        <f>Électricité!N8525</f>
        <v>43820</v>
      </c>
      <c r="B8512" s="18">
        <f>Électricité!O8525</f>
        <v>0.54166666666666674</v>
      </c>
      <c r="C8512" s="17">
        <f>Électricité!P8525</f>
        <v>0</v>
      </c>
      <c r="D8512" s="17">
        <f>Électricité!S8525</f>
        <v>0</v>
      </c>
      <c r="E8512" s="24" t="str">
        <f t="shared" si="271"/>
        <v>12/21/2019 01:00:00 PM</v>
      </c>
      <c r="F8512" s="23" t="str">
        <f t="shared" si="270"/>
        <v>Dec</v>
      </c>
    </row>
    <row r="8513" spans="1:6" x14ac:dyDescent="0.4">
      <c r="A8513" s="19">
        <f>Électricité!N8526</f>
        <v>43820</v>
      </c>
      <c r="B8513" s="18">
        <f>Électricité!O8526</f>
        <v>0.58333333333333337</v>
      </c>
      <c r="C8513" s="17">
        <f>Électricité!P8526</f>
        <v>0</v>
      </c>
      <c r="D8513" s="17">
        <f>Électricité!S8526</f>
        <v>0</v>
      </c>
      <c r="E8513" s="24" t="str">
        <f t="shared" si="271"/>
        <v>12/21/2019 02:00:00 PM</v>
      </c>
      <c r="F8513" s="23" t="str">
        <f t="shared" si="270"/>
        <v>Dec</v>
      </c>
    </row>
    <row r="8514" spans="1:6" x14ac:dyDescent="0.4">
      <c r="A8514" s="19">
        <f>Électricité!N8527</f>
        <v>43820</v>
      </c>
      <c r="B8514" s="18">
        <f>Électricité!O8527</f>
        <v>0.62500000000000011</v>
      </c>
      <c r="C8514" s="17">
        <f>Électricité!P8527</f>
        <v>0</v>
      </c>
      <c r="D8514" s="17">
        <f>Électricité!S8527</f>
        <v>0</v>
      </c>
      <c r="E8514" s="24" t="str">
        <f t="shared" si="271"/>
        <v>12/21/2019 03:00:00 PM</v>
      </c>
      <c r="F8514" s="23" t="str">
        <f t="shared" si="270"/>
        <v>Dec</v>
      </c>
    </row>
    <row r="8515" spans="1:6" x14ac:dyDescent="0.4">
      <c r="A8515" s="19">
        <f>Électricité!N8528</f>
        <v>43820</v>
      </c>
      <c r="B8515" s="18">
        <f>Électricité!O8528</f>
        <v>0.66666666666666674</v>
      </c>
      <c r="C8515" s="17">
        <f>Électricité!P8528</f>
        <v>0</v>
      </c>
      <c r="D8515" s="17">
        <f>Électricité!S8528</f>
        <v>0</v>
      </c>
      <c r="E8515" s="24" t="str">
        <f t="shared" si="271"/>
        <v>12/21/2019 04:00:00 PM</v>
      </c>
      <c r="F8515" s="23" t="str">
        <f t="shared" ref="F8515:F8578" si="272">TEXT(A8515,"mmm")</f>
        <v>Dec</v>
      </c>
    </row>
    <row r="8516" spans="1:6" x14ac:dyDescent="0.4">
      <c r="A8516" s="19">
        <f>Électricité!N8529</f>
        <v>43820</v>
      </c>
      <c r="B8516" s="18">
        <f>Électricité!O8529</f>
        <v>0.70833333333333337</v>
      </c>
      <c r="C8516" s="17">
        <f>Électricité!P8529</f>
        <v>0</v>
      </c>
      <c r="D8516" s="17">
        <f>Électricité!S8529</f>
        <v>0</v>
      </c>
      <c r="E8516" s="24" t="str">
        <f t="shared" si="271"/>
        <v>12/21/2019 05:00:00 PM</v>
      </c>
      <c r="F8516" s="23" t="str">
        <f t="shared" si="272"/>
        <v>Dec</v>
      </c>
    </row>
    <row r="8517" spans="1:6" x14ac:dyDescent="0.4">
      <c r="A8517" s="19">
        <f>Électricité!N8530</f>
        <v>43820</v>
      </c>
      <c r="B8517" s="18">
        <f>Électricité!O8530</f>
        <v>0.75000000000000011</v>
      </c>
      <c r="C8517" s="17">
        <f>Électricité!P8530</f>
        <v>0</v>
      </c>
      <c r="D8517" s="17">
        <f>Électricité!S8530</f>
        <v>0</v>
      </c>
      <c r="E8517" s="24" t="str">
        <f t="shared" si="271"/>
        <v>12/21/2019 06:00:00 PM</v>
      </c>
      <c r="F8517" s="23" t="str">
        <f t="shared" si="272"/>
        <v>Dec</v>
      </c>
    </row>
    <row r="8518" spans="1:6" x14ac:dyDescent="0.4">
      <c r="A8518" s="19">
        <f>Électricité!N8531</f>
        <v>43820</v>
      </c>
      <c r="B8518" s="18">
        <f>Électricité!O8531</f>
        <v>0.79166666666666674</v>
      </c>
      <c r="C8518" s="17">
        <f>Électricité!P8531</f>
        <v>0</v>
      </c>
      <c r="D8518" s="17">
        <f>Électricité!S8531</f>
        <v>0</v>
      </c>
      <c r="E8518" s="24" t="str">
        <f t="shared" si="271"/>
        <v>12/21/2019 07:00:00 PM</v>
      </c>
      <c r="F8518" s="23" t="str">
        <f t="shared" si="272"/>
        <v>Dec</v>
      </c>
    </row>
    <row r="8519" spans="1:6" x14ac:dyDescent="0.4">
      <c r="A8519" s="19">
        <f>Électricité!N8532</f>
        <v>43820</v>
      </c>
      <c r="B8519" s="18">
        <f>Électricité!O8532</f>
        <v>0.83333333333333337</v>
      </c>
      <c r="C8519" s="17">
        <f>Électricité!P8532</f>
        <v>0</v>
      </c>
      <c r="D8519" s="17">
        <f>Électricité!S8532</f>
        <v>0</v>
      </c>
      <c r="E8519" s="24" t="str">
        <f t="shared" si="271"/>
        <v>12/21/2019 08:00:00 PM</v>
      </c>
      <c r="F8519" s="23" t="str">
        <f t="shared" si="272"/>
        <v>Dec</v>
      </c>
    </row>
    <row r="8520" spans="1:6" x14ac:dyDescent="0.4">
      <c r="A8520" s="19">
        <f>Électricité!N8533</f>
        <v>43820</v>
      </c>
      <c r="B8520" s="18">
        <f>Électricité!O8533</f>
        <v>0.87500000000000011</v>
      </c>
      <c r="C8520" s="17">
        <f>Électricité!P8533</f>
        <v>0</v>
      </c>
      <c r="D8520" s="17">
        <f>Électricité!S8533</f>
        <v>0</v>
      </c>
      <c r="E8520" s="24" t="str">
        <f t="shared" si="271"/>
        <v>12/21/2019 09:00:00 PM</v>
      </c>
      <c r="F8520" s="23" t="str">
        <f t="shared" si="272"/>
        <v>Dec</v>
      </c>
    </row>
    <row r="8521" spans="1:6" x14ac:dyDescent="0.4">
      <c r="A8521" s="19">
        <f>Électricité!N8534</f>
        <v>43820</v>
      </c>
      <c r="B8521" s="18">
        <f>Électricité!O8534</f>
        <v>0.91666666666666674</v>
      </c>
      <c r="C8521" s="17">
        <f>Électricité!P8534</f>
        <v>0</v>
      </c>
      <c r="D8521" s="17">
        <f>Électricité!S8534</f>
        <v>0</v>
      </c>
      <c r="E8521" s="24" t="str">
        <f t="shared" si="271"/>
        <v>12/21/2019 10:00:00 PM</v>
      </c>
      <c r="F8521" s="23" t="str">
        <f t="shared" si="272"/>
        <v>Dec</v>
      </c>
    </row>
    <row r="8522" spans="1:6" x14ac:dyDescent="0.4">
      <c r="A8522" s="19">
        <f>Électricité!N8535</f>
        <v>43820</v>
      </c>
      <c r="B8522" s="18">
        <f>Électricité!O8535</f>
        <v>0.95833333333333337</v>
      </c>
      <c r="C8522" s="17">
        <f>Électricité!P8535</f>
        <v>0</v>
      </c>
      <c r="D8522" s="17">
        <f>Électricité!S8535</f>
        <v>0</v>
      </c>
      <c r="E8522" s="24" t="str">
        <f t="shared" si="271"/>
        <v>12/21/2019 11:00:00 PM</v>
      </c>
      <c r="F8522" s="23" t="str">
        <f t="shared" si="272"/>
        <v>Dec</v>
      </c>
    </row>
    <row r="8523" spans="1:6" x14ac:dyDescent="0.4">
      <c r="A8523" s="19">
        <f>Électricité!N8536</f>
        <v>43821</v>
      </c>
      <c r="B8523" s="18">
        <f>Électricité!O8536</f>
        <v>3.1225022567582528E-17</v>
      </c>
      <c r="C8523" s="17">
        <f>Électricité!P8536</f>
        <v>0</v>
      </c>
      <c r="D8523" s="17">
        <f>Électricité!S8536</f>
        <v>0</v>
      </c>
      <c r="E8523" s="24" t="str">
        <f t="shared" si="271"/>
        <v>12/22/2019 12:00:00 AM</v>
      </c>
      <c r="F8523" s="23" t="str">
        <f t="shared" si="272"/>
        <v>Dec</v>
      </c>
    </row>
    <row r="8524" spans="1:6" x14ac:dyDescent="0.4">
      <c r="A8524" s="19">
        <f>Électricité!N8537</f>
        <v>43821</v>
      </c>
      <c r="B8524" s="18">
        <f>Électricité!O8537</f>
        <v>4.1666666666666699E-2</v>
      </c>
      <c r="C8524" s="17">
        <f>Électricité!P8537</f>
        <v>0</v>
      </c>
      <c r="D8524" s="17">
        <f>Électricité!S8537</f>
        <v>0</v>
      </c>
      <c r="E8524" s="24" t="str">
        <f t="shared" si="271"/>
        <v>12/22/2019 01:00:00 AM</v>
      </c>
      <c r="F8524" s="23" t="str">
        <f t="shared" si="272"/>
        <v>Dec</v>
      </c>
    </row>
    <row r="8525" spans="1:6" x14ac:dyDescent="0.4">
      <c r="A8525" s="19">
        <f>Électricité!N8538</f>
        <v>43821</v>
      </c>
      <c r="B8525" s="18">
        <f>Électricité!O8538</f>
        <v>8.333333333333337E-2</v>
      </c>
      <c r="C8525" s="17">
        <f>Électricité!P8538</f>
        <v>0</v>
      </c>
      <c r="D8525" s="17">
        <f>Électricité!S8538</f>
        <v>0</v>
      </c>
      <c r="E8525" s="24" t="str">
        <f t="shared" si="271"/>
        <v>12/22/2019 02:00:00 AM</v>
      </c>
      <c r="F8525" s="23" t="str">
        <f t="shared" si="272"/>
        <v>Dec</v>
      </c>
    </row>
    <row r="8526" spans="1:6" x14ac:dyDescent="0.4">
      <c r="A8526" s="19">
        <f>Électricité!N8539</f>
        <v>43821</v>
      </c>
      <c r="B8526" s="18">
        <f>Électricité!O8539</f>
        <v>0.12500000000000006</v>
      </c>
      <c r="C8526" s="17">
        <f>Électricité!P8539</f>
        <v>0</v>
      </c>
      <c r="D8526" s="17">
        <f>Électricité!S8539</f>
        <v>0</v>
      </c>
      <c r="E8526" s="24" t="str">
        <f t="shared" si="271"/>
        <v>12/22/2019 03:00:00 AM</v>
      </c>
      <c r="F8526" s="23" t="str">
        <f t="shared" si="272"/>
        <v>Dec</v>
      </c>
    </row>
    <row r="8527" spans="1:6" x14ac:dyDescent="0.4">
      <c r="A8527" s="19">
        <f>Électricité!N8540</f>
        <v>43821</v>
      </c>
      <c r="B8527" s="18">
        <f>Électricité!O8540</f>
        <v>0.16666666666666669</v>
      </c>
      <c r="C8527" s="17">
        <f>Électricité!P8540</f>
        <v>0</v>
      </c>
      <c r="D8527" s="17">
        <f>Électricité!S8540</f>
        <v>0</v>
      </c>
      <c r="E8527" s="24" t="str">
        <f t="shared" si="271"/>
        <v>12/22/2019 04:00:00 AM</v>
      </c>
      <c r="F8527" s="23" t="str">
        <f t="shared" si="272"/>
        <v>Dec</v>
      </c>
    </row>
    <row r="8528" spans="1:6" x14ac:dyDescent="0.4">
      <c r="A8528" s="19">
        <f>Électricité!N8541</f>
        <v>43821</v>
      </c>
      <c r="B8528" s="18">
        <f>Électricité!O8541</f>
        <v>0.20833333333333337</v>
      </c>
      <c r="C8528" s="17">
        <f>Électricité!P8541</f>
        <v>0</v>
      </c>
      <c r="D8528" s="17">
        <f>Électricité!S8541</f>
        <v>0</v>
      </c>
      <c r="E8528" s="24" t="str">
        <f t="shared" si="271"/>
        <v>12/22/2019 05:00:00 AM</v>
      </c>
      <c r="F8528" s="23" t="str">
        <f t="shared" si="272"/>
        <v>Dec</v>
      </c>
    </row>
    <row r="8529" spans="1:6" x14ac:dyDescent="0.4">
      <c r="A8529" s="19">
        <f>Électricité!N8542</f>
        <v>43821</v>
      </c>
      <c r="B8529" s="18">
        <f>Électricité!O8542</f>
        <v>0.25</v>
      </c>
      <c r="C8529" s="17">
        <f>Électricité!P8542</f>
        <v>0</v>
      </c>
      <c r="D8529" s="17">
        <f>Électricité!S8542</f>
        <v>0</v>
      </c>
      <c r="E8529" s="24" t="str">
        <f t="shared" si="271"/>
        <v>12/22/2019 06:00:00 AM</v>
      </c>
      <c r="F8529" s="23" t="str">
        <f t="shared" si="272"/>
        <v>Dec</v>
      </c>
    </row>
    <row r="8530" spans="1:6" x14ac:dyDescent="0.4">
      <c r="A8530" s="19">
        <f>Électricité!N8543</f>
        <v>43821</v>
      </c>
      <c r="B8530" s="18">
        <f>Électricité!O8543</f>
        <v>0.29166666666666669</v>
      </c>
      <c r="C8530" s="17">
        <f>Électricité!P8543</f>
        <v>0</v>
      </c>
      <c r="D8530" s="17">
        <f>Électricité!S8543</f>
        <v>0</v>
      </c>
      <c r="E8530" s="24" t="str">
        <f t="shared" si="271"/>
        <v>12/22/2019 07:00:00 AM</v>
      </c>
      <c r="F8530" s="23" t="str">
        <f t="shared" si="272"/>
        <v>Dec</v>
      </c>
    </row>
    <row r="8531" spans="1:6" x14ac:dyDescent="0.4">
      <c r="A8531" s="19">
        <f>Électricité!N8544</f>
        <v>43821</v>
      </c>
      <c r="B8531" s="18">
        <f>Électricité!O8544</f>
        <v>0.33333333333333337</v>
      </c>
      <c r="C8531" s="17">
        <f>Électricité!P8544</f>
        <v>0</v>
      </c>
      <c r="D8531" s="17">
        <f>Électricité!S8544</f>
        <v>0</v>
      </c>
      <c r="E8531" s="24" t="str">
        <f t="shared" si="271"/>
        <v>12/22/2019 08:00:00 AM</v>
      </c>
      <c r="F8531" s="23" t="str">
        <f t="shared" si="272"/>
        <v>Dec</v>
      </c>
    </row>
    <row r="8532" spans="1:6" x14ac:dyDescent="0.4">
      <c r="A8532" s="19">
        <f>Électricité!N8545</f>
        <v>43821</v>
      </c>
      <c r="B8532" s="18">
        <f>Électricité!O8545</f>
        <v>0.375</v>
      </c>
      <c r="C8532" s="17">
        <f>Électricité!P8545</f>
        <v>0</v>
      </c>
      <c r="D8532" s="17">
        <f>Électricité!S8545</f>
        <v>0</v>
      </c>
      <c r="E8532" s="24" t="str">
        <f t="shared" si="271"/>
        <v>12/22/2019 09:00:00 AM</v>
      </c>
      <c r="F8532" s="23" t="str">
        <f t="shared" si="272"/>
        <v>Dec</v>
      </c>
    </row>
    <row r="8533" spans="1:6" x14ac:dyDescent="0.4">
      <c r="A8533" s="19">
        <f>Électricité!N8546</f>
        <v>43821</v>
      </c>
      <c r="B8533" s="18">
        <f>Électricité!O8546</f>
        <v>0.41666666666666669</v>
      </c>
      <c r="C8533" s="17">
        <f>Électricité!P8546</f>
        <v>0</v>
      </c>
      <c r="D8533" s="17">
        <f>Électricité!S8546</f>
        <v>0</v>
      </c>
      <c r="E8533" s="24" t="str">
        <f t="shared" si="271"/>
        <v>12/22/2019 10:00:00 AM</v>
      </c>
      <c r="F8533" s="23" t="str">
        <f t="shared" si="272"/>
        <v>Dec</v>
      </c>
    </row>
    <row r="8534" spans="1:6" x14ac:dyDescent="0.4">
      <c r="A8534" s="19">
        <f>Électricité!N8547</f>
        <v>43821</v>
      </c>
      <c r="B8534" s="18">
        <f>Électricité!O8547</f>
        <v>0.45833333333333337</v>
      </c>
      <c r="C8534" s="17">
        <f>Électricité!P8547</f>
        <v>0</v>
      </c>
      <c r="D8534" s="17">
        <f>Électricité!S8547</f>
        <v>0</v>
      </c>
      <c r="E8534" s="24" t="str">
        <f t="shared" si="271"/>
        <v>12/22/2019 11:00:00 AM</v>
      </c>
      <c r="F8534" s="23" t="str">
        <f t="shared" si="272"/>
        <v>Dec</v>
      </c>
    </row>
    <row r="8535" spans="1:6" x14ac:dyDescent="0.4">
      <c r="A8535" s="19">
        <f>Électricité!N8548</f>
        <v>43821</v>
      </c>
      <c r="B8535" s="18">
        <f>Électricité!O8548</f>
        <v>0.50000000000000011</v>
      </c>
      <c r="C8535" s="17">
        <f>Électricité!P8548</f>
        <v>0</v>
      </c>
      <c r="D8535" s="17">
        <f>Électricité!S8548</f>
        <v>0</v>
      </c>
      <c r="E8535" s="24" t="str">
        <f t="shared" si="271"/>
        <v>12/22/2019 12:00:00 PM</v>
      </c>
      <c r="F8535" s="23" t="str">
        <f t="shared" si="272"/>
        <v>Dec</v>
      </c>
    </row>
    <row r="8536" spans="1:6" x14ac:dyDescent="0.4">
      <c r="A8536" s="19">
        <f>Électricité!N8549</f>
        <v>43821</v>
      </c>
      <c r="B8536" s="18">
        <f>Électricité!O8549</f>
        <v>0.54166666666666674</v>
      </c>
      <c r="C8536" s="17">
        <f>Électricité!P8549</f>
        <v>0</v>
      </c>
      <c r="D8536" s="17">
        <f>Électricité!S8549</f>
        <v>0</v>
      </c>
      <c r="E8536" s="24" t="str">
        <f t="shared" si="271"/>
        <v>12/22/2019 01:00:00 PM</v>
      </c>
      <c r="F8536" s="23" t="str">
        <f t="shared" si="272"/>
        <v>Dec</v>
      </c>
    </row>
    <row r="8537" spans="1:6" x14ac:dyDescent="0.4">
      <c r="A8537" s="19">
        <f>Électricité!N8550</f>
        <v>43821</v>
      </c>
      <c r="B8537" s="18">
        <f>Électricité!O8550</f>
        <v>0.58333333333333337</v>
      </c>
      <c r="C8537" s="17">
        <f>Électricité!P8550</f>
        <v>0</v>
      </c>
      <c r="D8537" s="17">
        <f>Électricité!S8550</f>
        <v>0</v>
      </c>
      <c r="E8537" s="24" t="str">
        <f t="shared" si="271"/>
        <v>12/22/2019 02:00:00 PM</v>
      </c>
      <c r="F8537" s="23" t="str">
        <f t="shared" si="272"/>
        <v>Dec</v>
      </c>
    </row>
    <row r="8538" spans="1:6" x14ac:dyDescent="0.4">
      <c r="A8538" s="19">
        <f>Électricité!N8551</f>
        <v>43821</v>
      </c>
      <c r="B8538" s="18">
        <f>Électricité!O8551</f>
        <v>0.62500000000000011</v>
      </c>
      <c r="C8538" s="17">
        <f>Électricité!P8551</f>
        <v>0</v>
      </c>
      <c r="D8538" s="17">
        <f>Électricité!S8551</f>
        <v>0</v>
      </c>
      <c r="E8538" s="24" t="str">
        <f t="shared" si="271"/>
        <v>12/22/2019 03:00:00 PM</v>
      </c>
      <c r="F8538" s="23" t="str">
        <f t="shared" si="272"/>
        <v>Dec</v>
      </c>
    </row>
    <row r="8539" spans="1:6" x14ac:dyDescent="0.4">
      <c r="A8539" s="19">
        <f>Électricité!N8552</f>
        <v>43821</v>
      </c>
      <c r="B8539" s="18">
        <f>Électricité!O8552</f>
        <v>0.66666666666666674</v>
      </c>
      <c r="C8539" s="17">
        <f>Électricité!P8552</f>
        <v>0</v>
      </c>
      <c r="D8539" s="17">
        <f>Électricité!S8552</f>
        <v>0</v>
      </c>
      <c r="E8539" s="24" t="str">
        <f t="shared" si="271"/>
        <v>12/22/2019 04:00:00 PM</v>
      </c>
      <c r="F8539" s="23" t="str">
        <f t="shared" si="272"/>
        <v>Dec</v>
      </c>
    </row>
    <row r="8540" spans="1:6" x14ac:dyDescent="0.4">
      <c r="A8540" s="19">
        <f>Électricité!N8553</f>
        <v>43821</v>
      </c>
      <c r="B8540" s="18">
        <f>Électricité!O8553</f>
        <v>0.70833333333333337</v>
      </c>
      <c r="C8540" s="17">
        <f>Électricité!P8553</f>
        <v>0</v>
      </c>
      <c r="D8540" s="17">
        <f>Électricité!S8553</f>
        <v>0</v>
      </c>
      <c r="E8540" s="24" t="str">
        <f t="shared" si="271"/>
        <v>12/22/2019 05:00:00 PM</v>
      </c>
      <c r="F8540" s="23" t="str">
        <f t="shared" si="272"/>
        <v>Dec</v>
      </c>
    </row>
    <row r="8541" spans="1:6" x14ac:dyDescent="0.4">
      <c r="A8541" s="19">
        <f>Électricité!N8554</f>
        <v>43821</v>
      </c>
      <c r="B8541" s="18">
        <f>Électricité!O8554</f>
        <v>0.75000000000000011</v>
      </c>
      <c r="C8541" s="17">
        <f>Électricité!P8554</f>
        <v>0</v>
      </c>
      <c r="D8541" s="17">
        <f>Électricité!S8554</f>
        <v>0</v>
      </c>
      <c r="E8541" s="24" t="str">
        <f t="shared" si="271"/>
        <v>12/22/2019 06:00:00 PM</v>
      </c>
      <c r="F8541" s="23" t="str">
        <f t="shared" si="272"/>
        <v>Dec</v>
      </c>
    </row>
    <row r="8542" spans="1:6" x14ac:dyDescent="0.4">
      <c r="A8542" s="19">
        <f>Électricité!N8555</f>
        <v>43821</v>
      </c>
      <c r="B8542" s="18">
        <f>Électricité!O8555</f>
        <v>0.79166666666666674</v>
      </c>
      <c r="C8542" s="17">
        <f>Électricité!P8555</f>
        <v>0</v>
      </c>
      <c r="D8542" s="17">
        <f>Électricité!S8555</f>
        <v>0</v>
      </c>
      <c r="E8542" s="24" t="str">
        <f t="shared" si="271"/>
        <v>12/22/2019 07:00:00 PM</v>
      </c>
      <c r="F8542" s="23" t="str">
        <f t="shared" si="272"/>
        <v>Dec</v>
      </c>
    </row>
    <row r="8543" spans="1:6" x14ac:dyDescent="0.4">
      <c r="A8543" s="19">
        <f>Électricité!N8556</f>
        <v>43821</v>
      </c>
      <c r="B8543" s="18">
        <f>Électricité!O8556</f>
        <v>0.83333333333333337</v>
      </c>
      <c r="C8543" s="17">
        <f>Électricité!P8556</f>
        <v>0</v>
      </c>
      <c r="D8543" s="17">
        <f>Électricité!S8556</f>
        <v>0</v>
      </c>
      <c r="E8543" s="24" t="str">
        <f t="shared" si="271"/>
        <v>12/22/2019 08:00:00 PM</v>
      </c>
      <c r="F8543" s="23" t="str">
        <f t="shared" si="272"/>
        <v>Dec</v>
      </c>
    </row>
    <row r="8544" spans="1:6" x14ac:dyDescent="0.4">
      <c r="A8544" s="19">
        <f>Électricité!N8557</f>
        <v>43821</v>
      </c>
      <c r="B8544" s="18">
        <f>Électricité!O8557</f>
        <v>0.87500000000000011</v>
      </c>
      <c r="C8544" s="17">
        <f>Électricité!P8557</f>
        <v>0</v>
      </c>
      <c r="D8544" s="17">
        <f>Électricité!S8557</f>
        <v>0</v>
      </c>
      <c r="E8544" s="24" t="str">
        <f t="shared" si="271"/>
        <v>12/22/2019 09:00:00 PM</v>
      </c>
      <c r="F8544" s="23" t="str">
        <f t="shared" si="272"/>
        <v>Dec</v>
      </c>
    </row>
    <row r="8545" spans="1:6" x14ac:dyDescent="0.4">
      <c r="A8545" s="19">
        <f>Électricité!N8558</f>
        <v>43821</v>
      </c>
      <c r="B8545" s="18">
        <f>Électricité!O8558</f>
        <v>0.91666666666666674</v>
      </c>
      <c r="C8545" s="17">
        <f>Électricité!P8558</f>
        <v>0</v>
      </c>
      <c r="D8545" s="17">
        <f>Électricité!S8558</f>
        <v>0</v>
      </c>
      <c r="E8545" s="24" t="str">
        <f t="shared" si="271"/>
        <v>12/22/2019 10:00:00 PM</v>
      </c>
      <c r="F8545" s="23" t="str">
        <f t="shared" si="272"/>
        <v>Dec</v>
      </c>
    </row>
    <row r="8546" spans="1:6" x14ac:dyDescent="0.4">
      <c r="A8546" s="19">
        <f>Électricité!N8559</f>
        <v>43821</v>
      </c>
      <c r="B8546" s="18">
        <f>Électricité!O8559</f>
        <v>0.95833333333333337</v>
      </c>
      <c r="C8546" s="17">
        <f>Électricité!P8559</f>
        <v>0</v>
      </c>
      <c r="D8546" s="17">
        <f>Électricité!S8559</f>
        <v>0</v>
      </c>
      <c r="E8546" s="24" t="str">
        <f t="shared" si="271"/>
        <v>12/22/2019 11:00:00 PM</v>
      </c>
      <c r="F8546" s="23" t="str">
        <f t="shared" si="272"/>
        <v>Dec</v>
      </c>
    </row>
    <row r="8547" spans="1:6" x14ac:dyDescent="0.4">
      <c r="A8547" s="19">
        <f>Électricité!N8560</f>
        <v>43822</v>
      </c>
      <c r="B8547" s="18">
        <f>Électricité!O8560</f>
        <v>3.1225022567582528E-17</v>
      </c>
      <c r="C8547" s="17">
        <f>Électricité!P8560</f>
        <v>0</v>
      </c>
      <c r="D8547" s="17">
        <f>Électricité!S8560</f>
        <v>0</v>
      </c>
      <c r="E8547" s="24" t="str">
        <f t="shared" si="271"/>
        <v>12/23/2019 12:00:00 AM</v>
      </c>
      <c r="F8547" s="23" t="str">
        <f t="shared" si="272"/>
        <v>Dec</v>
      </c>
    </row>
    <row r="8548" spans="1:6" x14ac:dyDescent="0.4">
      <c r="A8548" s="19">
        <f>Électricité!N8561</f>
        <v>43822</v>
      </c>
      <c r="B8548" s="18">
        <f>Électricité!O8561</f>
        <v>4.1666666666666699E-2</v>
      </c>
      <c r="C8548" s="17">
        <f>Électricité!P8561</f>
        <v>0</v>
      </c>
      <c r="D8548" s="17">
        <f>Électricité!S8561</f>
        <v>0</v>
      </c>
      <c r="E8548" s="24" t="str">
        <f t="shared" si="271"/>
        <v>12/23/2019 01:00:00 AM</v>
      </c>
      <c r="F8548" s="23" t="str">
        <f t="shared" si="272"/>
        <v>Dec</v>
      </c>
    </row>
    <row r="8549" spans="1:6" x14ac:dyDescent="0.4">
      <c r="A8549" s="19">
        <f>Électricité!N8562</f>
        <v>43822</v>
      </c>
      <c r="B8549" s="18">
        <f>Électricité!O8562</f>
        <v>8.333333333333337E-2</v>
      </c>
      <c r="C8549" s="17">
        <f>Électricité!P8562</f>
        <v>0</v>
      </c>
      <c r="D8549" s="17">
        <f>Électricité!S8562</f>
        <v>0</v>
      </c>
      <c r="E8549" s="24" t="str">
        <f t="shared" si="271"/>
        <v>12/23/2019 02:00:00 AM</v>
      </c>
      <c r="F8549" s="23" t="str">
        <f t="shared" si="272"/>
        <v>Dec</v>
      </c>
    </row>
    <row r="8550" spans="1:6" x14ac:dyDescent="0.4">
      <c r="A8550" s="19">
        <f>Électricité!N8563</f>
        <v>43822</v>
      </c>
      <c r="B8550" s="18">
        <f>Électricité!O8563</f>
        <v>0.12500000000000006</v>
      </c>
      <c r="C8550" s="17">
        <f>Électricité!P8563</f>
        <v>0</v>
      </c>
      <c r="D8550" s="17">
        <f>Électricité!S8563</f>
        <v>0</v>
      </c>
      <c r="E8550" s="24" t="str">
        <f t="shared" si="271"/>
        <v>12/23/2019 03:00:00 AM</v>
      </c>
      <c r="F8550" s="23" t="str">
        <f t="shared" si="272"/>
        <v>Dec</v>
      </c>
    </row>
    <row r="8551" spans="1:6" x14ac:dyDescent="0.4">
      <c r="A8551" s="19">
        <f>Électricité!N8564</f>
        <v>43822</v>
      </c>
      <c r="B8551" s="18">
        <f>Électricité!O8564</f>
        <v>0.16666666666666669</v>
      </c>
      <c r="C8551" s="17">
        <f>Électricité!P8564</f>
        <v>0</v>
      </c>
      <c r="D8551" s="17">
        <f>Électricité!S8564</f>
        <v>0</v>
      </c>
      <c r="E8551" s="24" t="str">
        <f t="shared" si="271"/>
        <v>12/23/2019 04:00:00 AM</v>
      </c>
      <c r="F8551" s="23" t="str">
        <f t="shared" si="272"/>
        <v>Dec</v>
      </c>
    </row>
    <row r="8552" spans="1:6" x14ac:dyDescent="0.4">
      <c r="A8552" s="19">
        <f>Électricité!N8565</f>
        <v>43822</v>
      </c>
      <c r="B8552" s="18">
        <f>Électricité!O8565</f>
        <v>0.20833333333333337</v>
      </c>
      <c r="C8552" s="17">
        <f>Électricité!P8565</f>
        <v>0</v>
      </c>
      <c r="D8552" s="17">
        <f>Électricité!S8565</f>
        <v>0</v>
      </c>
      <c r="E8552" s="24" t="str">
        <f t="shared" si="271"/>
        <v>12/23/2019 05:00:00 AM</v>
      </c>
      <c r="F8552" s="23" t="str">
        <f t="shared" si="272"/>
        <v>Dec</v>
      </c>
    </row>
    <row r="8553" spans="1:6" x14ac:dyDescent="0.4">
      <c r="A8553" s="19">
        <f>Électricité!N8566</f>
        <v>43822</v>
      </c>
      <c r="B8553" s="18">
        <f>Électricité!O8566</f>
        <v>0.25</v>
      </c>
      <c r="C8553" s="17">
        <f>Électricité!P8566</f>
        <v>0</v>
      </c>
      <c r="D8553" s="17">
        <f>Électricité!S8566</f>
        <v>0</v>
      </c>
      <c r="E8553" s="24" t="str">
        <f t="shared" si="271"/>
        <v>12/23/2019 06:00:00 AM</v>
      </c>
      <c r="F8553" s="23" t="str">
        <f t="shared" si="272"/>
        <v>Dec</v>
      </c>
    </row>
    <row r="8554" spans="1:6" x14ac:dyDescent="0.4">
      <c r="A8554" s="19">
        <f>Électricité!N8567</f>
        <v>43822</v>
      </c>
      <c r="B8554" s="18">
        <f>Électricité!O8567</f>
        <v>0.29166666666666669</v>
      </c>
      <c r="C8554" s="17">
        <f>Électricité!P8567</f>
        <v>0</v>
      </c>
      <c r="D8554" s="17">
        <f>Électricité!S8567</f>
        <v>0</v>
      </c>
      <c r="E8554" s="24" t="str">
        <f t="shared" si="271"/>
        <v>12/23/2019 07:00:00 AM</v>
      </c>
      <c r="F8554" s="23" t="str">
        <f t="shared" si="272"/>
        <v>Dec</v>
      </c>
    </row>
    <row r="8555" spans="1:6" x14ac:dyDescent="0.4">
      <c r="A8555" s="19">
        <f>Électricité!N8568</f>
        <v>43822</v>
      </c>
      <c r="B8555" s="18">
        <f>Électricité!O8568</f>
        <v>0.33333333333333337</v>
      </c>
      <c r="C8555" s="17">
        <f>Électricité!P8568</f>
        <v>0</v>
      </c>
      <c r="D8555" s="17">
        <f>Électricité!S8568</f>
        <v>0</v>
      </c>
      <c r="E8555" s="24" t="str">
        <f t="shared" si="271"/>
        <v>12/23/2019 08:00:00 AM</v>
      </c>
      <c r="F8555" s="23" t="str">
        <f t="shared" si="272"/>
        <v>Dec</v>
      </c>
    </row>
    <row r="8556" spans="1:6" x14ac:dyDescent="0.4">
      <c r="A8556" s="19">
        <f>Électricité!N8569</f>
        <v>43822</v>
      </c>
      <c r="B8556" s="18">
        <f>Électricité!O8569</f>
        <v>0.375</v>
      </c>
      <c r="C8556" s="17">
        <f>Électricité!P8569</f>
        <v>0</v>
      </c>
      <c r="D8556" s="17">
        <f>Électricité!S8569</f>
        <v>0</v>
      </c>
      <c r="E8556" s="24" t="str">
        <f t="shared" ref="E8556:E8619" si="273">CONCATENATE(TEXT(A8556,"mm/dd/yyyy")," ",TEXT(B8556,"hh:mm:ss AM/PM"))</f>
        <v>12/23/2019 09:00:00 AM</v>
      </c>
      <c r="F8556" s="23" t="str">
        <f t="shared" si="272"/>
        <v>Dec</v>
      </c>
    </row>
    <row r="8557" spans="1:6" x14ac:dyDescent="0.4">
      <c r="A8557" s="19">
        <f>Électricité!N8570</f>
        <v>43822</v>
      </c>
      <c r="B8557" s="18">
        <f>Électricité!O8570</f>
        <v>0.41666666666666669</v>
      </c>
      <c r="C8557" s="17">
        <f>Électricité!P8570</f>
        <v>0</v>
      </c>
      <c r="D8557" s="17">
        <f>Électricité!S8570</f>
        <v>0</v>
      </c>
      <c r="E8557" s="24" t="str">
        <f t="shared" si="273"/>
        <v>12/23/2019 10:00:00 AM</v>
      </c>
      <c r="F8557" s="23" t="str">
        <f t="shared" si="272"/>
        <v>Dec</v>
      </c>
    </row>
    <row r="8558" spans="1:6" x14ac:dyDescent="0.4">
      <c r="A8558" s="19">
        <f>Électricité!N8571</f>
        <v>43822</v>
      </c>
      <c r="B8558" s="18">
        <f>Électricité!O8571</f>
        <v>0.45833333333333337</v>
      </c>
      <c r="C8558" s="17">
        <f>Électricité!P8571</f>
        <v>0</v>
      </c>
      <c r="D8558" s="17">
        <f>Électricité!S8571</f>
        <v>0</v>
      </c>
      <c r="E8558" s="24" t="str">
        <f t="shared" si="273"/>
        <v>12/23/2019 11:00:00 AM</v>
      </c>
      <c r="F8558" s="23" t="str">
        <f t="shared" si="272"/>
        <v>Dec</v>
      </c>
    </row>
    <row r="8559" spans="1:6" x14ac:dyDescent="0.4">
      <c r="A8559" s="19">
        <f>Électricité!N8572</f>
        <v>43822</v>
      </c>
      <c r="B8559" s="18">
        <f>Électricité!O8572</f>
        <v>0.50000000000000011</v>
      </c>
      <c r="C8559" s="17">
        <f>Électricité!P8572</f>
        <v>0</v>
      </c>
      <c r="D8559" s="17">
        <f>Électricité!S8572</f>
        <v>0</v>
      </c>
      <c r="E8559" s="24" t="str">
        <f t="shared" si="273"/>
        <v>12/23/2019 12:00:00 PM</v>
      </c>
      <c r="F8559" s="23" t="str">
        <f t="shared" si="272"/>
        <v>Dec</v>
      </c>
    </row>
    <row r="8560" spans="1:6" x14ac:dyDescent="0.4">
      <c r="A8560" s="19">
        <f>Électricité!N8573</f>
        <v>43822</v>
      </c>
      <c r="B8560" s="18">
        <f>Électricité!O8573</f>
        <v>0.54166666666666674</v>
      </c>
      <c r="C8560" s="17">
        <f>Électricité!P8573</f>
        <v>0</v>
      </c>
      <c r="D8560" s="17">
        <f>Électricité!S8573</f>
        <v>0</v>
      </c>
      <c r="E8560" s="24" t="str">
        <f t="shared" si="273"/>
        <v>12/23/2019 01:00:00 PM</v>
      </c>
      <c r="F8560" s="23" t="str">
        <f t="shared" si="272"/>
        <v>Dec</v>
      </c>
    </row>
    <row r="8561" spans="1:6" x14ac:dyDescent="0.4">
      <c r="A8561" s="19">
        <f>Électricité!N8574</f>
        <v>43822</v>
      </c>
      <c r="B8561" s="18">
        <f>Électricité!O8574</f>
        <v>0.58333333333333337</v>
      </c>
      <c r="C8561" s="17">
        <f>Électricité!P8574</f>
        <v>0</v>
      </c>
      <c r="D8561" s="17">
        <f>Électricité!S8574</f>
        <v>0</v>
      </c>
      <c r="E8561" s="24" t="str">
        <f t="shared" si="273"/>
        <v>12/23/2019 02:00:00 PM</v>
      </c>
      <c r="F8561" s="23" t="str">
        <f t="shared" si="272"/>
        <v>Dec</v>
      </c>
    </row>
    <row r="8562" spans="1:6" x14ac:dyDescent="0.4">
      <c r="A8562" s="19">
        <f>Électricité!N8575</f>
        <v>43822</v>
      </c>
      <c r="B8562" s="18">
        <f>Électricité!O8575</f>
        <v>0.62500000000000011</v>
      </c>
      <c r="C8562" s="17">
        <f>Électricité!P8575</f>
        <v>0</v>
      </c>
      <c r="D8562" s="17">
        <f>Électricité!S8575</f>
        <v>0</v>
      </c>
      <c r="E8562" s="24" t="str">
        <f t="shared" si="273"/>
        <v>12/23/2019 03:00:00 PM</v>
      </c>
      <c r="F8562" s="23" t="str">
        <f t="shared" si="272"/>
        <v>Dec</v>
      </c>
    </row>
    <row r="8563" spans="1:6" x14ac:dyDescent="0.4">
      <c r="A8563" s="19">
        <f>Électricité!N8576</f>
        <v>43822</v>
      </c>
      <c r="B8563" s="18">
        <f>Électricité!O8576</f>
        <v>0.66666666666666674</v>
      </c>
      <c r="C8563" s="17">
        <f>Électricité!P8576</f>
        <v>0</v>
      </c>
      <c r="D8563" s="17">
        <f>Électricité!S8576</f>
        <v>0</v>
      </c>
      <c r="E8563" s="24" t="str">
        <f t="shared" si="273"/>
        <v>12/23/2019 04:00:00 PM</v>
      </c>
      <c r="F8563" s="23" t="str">
        <f t="shared" si="272"/>
        <v>Dec</v>
      </c>
    </row>
    <row r="8564" spans="1:6" x14ac:dyDescent="0.4">
      <c r="A8564" s="19">
        <f>Électricité!N8577</f>
        <v>43822</v>
      </c>
      <c r="B8564" s="18">
        <f>Électricité!O8577</f>
        <v>0.70833333333333337</v>
      </c>
      <c r="C8564" s="17">
        <f>Électricité!P8577</f>
        <v>0</v>
      </c>
      <c r="D8564" s="17">
        <f>Électricité!S8577</f>
        <v>0</v>
      </c>
      <c r="E8564" s="24" t="str">
        <f t="shared" si="273"/>
        <v>12/23/2019 05:00:00 PM</v>
      </c>
      <c r="F8564" s="23" t="str">
        <f t="shared" si="272"/>
        <v>Dec</v>
      </c>
    </row>
    <row r="8565" spans="1:6" x14ac:dyDescent="0.4">
      <c r="A8565" s="19">
        <f>Électricité!N8578</f>
        <v>43822</v>
      </c>
      <c r="B8565" s="18">
        <f>Électricité!O8578</f>
        <v>0.75000000000000011</v>
      </c>
      <c r="C8565" s="17">
        <f>Électricité!P8578</f>
        <v>0</v>
      </c>
      <c r="D8565" s="17">
        <f>Électricité!S8578</f>
        <v>0</v>
      </c>
      <c r="E8565" s="24" t="str">
        <f t="shared" si="273"/>
        <v>12/23/2019 06:00:00 PM</v>
      </c>
      <c r="F8565" s="23" t="str">
        <f t="shared" si="272"/>
        <v>Dec</v>
      </c>
    </row>
    <row r="8566" spans="1:6" x14ac:dyDescent="0.4">
      <c r="A8566" s="19">
        <f>Électricité!N8579</f>
        <v>43822</v>
      </c>
      <c r="B8566" s="18">
        <f>Électricité!O8579</f>
        <v>0.79166666666666674</v>
      </c>
      <c r="C8566" s="17">
        <f>Électricité!P8579</f>
        <v>0</v>
      </c>
      <c r="D8566" s="17">
        <f>Électricité!S8579</f>
        <v>0</v>
      </c>
      <c r="E8566" s="24" t="str">
        <f t="shared" si="273"/>
        <v>12/23/2019 07:00:00 PM</v>
      </c>
      <c r="F8566" s="23" t="str">
        <f t="shared" si="272"/>
        <v>Dec</v>
      </c>
    </row>
    <row r="8567" spans="1:6" x14ac:dyDescent="0.4">
      <c r="A8567" s="19">
        <f>Électricité!N8580</f>
        <v>43822</v>
      </c>
      <c r="B8567" s="18">
        <f>Électricité!O8580</f>
        <v>0.83333333333333337</v>
      </c>
      <c r="C8567" s="17">
        <f>Électricité!P8580</f>
        <v>0</v>
      </c>
      <c r="D8567" s="17">
        <f>Électricité!S8580</f>
        <v>0</v>
      </c>
      <c r="E8567" s="24" t="str">
        <f t="shared" si="273"/>
        <v>12/23/2019 08:00:00 PM</v>
      </c>
      <c r="F8567" s="23" t="str">
        <f t="shared" si="272"/>
        <v>Dec</v>
      </c>
    </row>
    <row r="8568" spans="1:6" x14ac:dyDescent="0.4">
      <c r="A8568" s="19">
        <f>Électricité!N8581</f>
        <v>43822</v>
      </c>
      <c r="B8568" s="18">
        <f>Électricité!O8581</f>
        <v>0.87500000000000011</v>
      </c>
      <c r="C8568" s="17">
        <f>Électricité!P8581</f>
        <v>0</v>
      </c>
      <c r="D8568" s="17">
        <f>Électricité!S8581</f>
        <v>0</v>
      </c>
      <c r="E8568" s="24" t="str">
        <f t="shared" si="273"/>
        <v>12/23/2019 09:00:00 PM</v>
      </c>
      <c r="F8568" s="23" t="str">
        <f t="shared" si="272"/>
        <v>Dec</v>
      </c>
    </row>
    <row r="8569" spans="1:6" x14ac:dyDescent="0.4">
      <c r="A8569" s="19">
        <f>Électricité!N8582</f>
        <v>43822</v>
      </c>
      <c r="B8569" s="18">
        <f>Électricité!O8582</f>
        <v>0.91666666666666674</v>
      </c>
      <c r="C8569" s="17">
        <f>Électricité!P8582</f>
        <v>0</v>
      </c>
      <c r="D8569" s="17">
        <f>Électricité!S8582</f>
        <v>0</v>
      </c>
      <c r="E8569" s="24" t="str">
        <f t="shared" si="273"/>
        <v>12/23/2019 10:00:00 PM</v>
      </c>
      <c r="F8569" s="23" t="str">
        <f t="shared" si="272"/>
        <v>Dec</v>
      </c>
    </row>
    <row r="8570" spans="1:6" x14ac:dyDescent="0.4">
      <c r="A8570" s="19">
        <f>Électricité!N8583</f>
        <v>43822</v>
      </c>
      <c r="B8570" s="18">
        <f>Électricité!O8583</f>
        <v>0.95833333333333337</v>
      </c>
      <c r="C8570" s="17">
        <f>Électricité!P8583</f>
        <v>0</v>
      </c>
      <c r="D8570" s="17">
        <f>Électricité!S8583</f>
        <v>0</v>
      </c>
      <c r="E8570" s="24" t="str">
        <f t="shared" si="273"/>
        <v>12/23/2019 11:00:00 PM</v>
      </c>
      <c r="F8570" s="23" t="str">
        <f t="shared" si="272"/>
        <v>Dec</v>
      </c>
    </row>
    <row r="8571" spans="1:6" x14ac:dyDescent="0.4">
      <c r="A8571" s="19">
        <f>Électricité!N8584</f>
        <v>43823</v>
      </c>
      <c r="B8571" s="18">
        <f>Électricité!O8584</f>
        <v>3.1225022567582528E-17</v>
      </c>
      <c r="C8571" s="17">
        <f>Électricité!P8584</f>
        <v>0</v>
      </c>
      <c r="D8571" s="17">
        <f>Électricité!S8584</f>
        <v>0</v>
      </c>
      <c r="E8571" s="24" t="str">
        <f t="shared" si="273"/>
        <v>12/24/2019 12:00:00 AM</v>
      </c>
      <c r="F8571" s="23" t="str">
        <f t="shared" si="272"/>
        <v>Dec</v>
      </c>
    </row>
    <row r="8572" spans="1:6" x14ac:dyDescent="0.4">
      <c r="A8572" s="19">
        <f>Électricité!N8585</f>
        <v>43823</v>
      </c>
      <c r="B8572" s="18">
        <f>Électricité!O8585</f>
        <v>4.1666666666666699E-2</v>
      </c>
      <c r="C8572" s="17">
        <f>Électricité!P8585</f>
        <v>0</v>
      </c>
      <c r="D8572" s="17">
        <f>Électricité!S8585</f>
        <v>0</v>
      </c>
      <c r="E8572" s="24" t="str">
        <f t="shared" si="273"/>
        <v>12/24/2019 01:00:00 AM</v>
      </c>
      <c r="F8572" s="23" t="str">
        <f t="shared" si="272"/>
        <v>Dec</v>
      </c>
    </row>
    <row r="8573" spans="1:6" x14ac:dyDescent="0.4">
      <c r="A8573" s="19">
        <f>Électricité!N8586</f>
        <v>43823</v>
      </c>
      <c r="B8573" s="18">
        <f>Électricité!O8586</f>
        <v>8.333333333333337E-2</v>
      </c>
      <c r="C8573" s="17">
        <f>Électricité!P8586</f>
        <v>0</v>
      </c>
      <c r="D8573" s="17">
        <f>Électricité!S8586</f>
        <v>0</v>
      </c>
      <c r="E8573" s="24" t="str">
        <f t="shared" si="273"/>
        <v>12/24/2019 02:00:00 AM</v>
      </c>
      <c r="F8573" s="23" t="str">
        <f t="shared" si="272"/>
        <v>Dec</v>
      </c>
    </row>
    <row r="8574" spans="1:6" x14ac:dyDescent="0.4">
      <c r="A8574" s="19">
        <f>Électricité!N8587</f>
        <v>43823</v>
      </c>
      <c r="B8574" s="18">
        <f>Électricité!O8587</f>
        <v>0.12500000000000006</v>
      </c>
      <c r="C8574" s="17">
        <f>Électricité!P8587</f>
        <v>0</v>
      </c>
      <c r="D8574" s="17">
        <f>Électricité!S8587</f>
        <v>0</v>
      </c>
      <c r="E8574" s="24" t="str">
        <f t="shared" si="273"/>
        <v>12/24/2019 03:00:00 AM</v>
      </c>
      <c r="F8574" s="23" t="str">
        <f t="shared" si="272"/>
        <v>Dec</v>
      </c>
    </row>
    <row r="8575" spans="1:6" x14ac:dyDescent="0.4">
      <c r="A8575" s="19">
        <f>Électricité!N8588</f>
        <v>43823</v>
      </c>
      <c r="B8575" s="18">
        <f>Électricité!O8588</f>
        <v>0.16666666666666669</v>
      </c>
      <c r="C8575" s="17">
        <f>Électricité!P8588</f>
        <v>0</v>
      </c>
      <c r="D8575" s="17">
        <f>Électricité!S8588</f>
        <v>0</v>
      </c>
      <c r="E8575" s="24" t="str">
        <f t="shared" si="273"/>
        <v>12/24/2019 04:00:00 AM</v>
      </c>
      <c r="F8575" s="23" t="str">
        <f t="shared" si="272"/>
        <v>Dec</v>
      </c>
    </row>
    <row r="8576" spans="1:6" x14ac:dyDescent="0.4">
      <c r="A8576" s="19">
        <f>Électricité!N8589</f>
        <v>43823</v>
      </c>
      <c r="B8576" s="18">
        <f>Électricité!O8589</f>
        <v>0.20833333333333337</v>
      </c>
      <c r="C8576" s="17">
        <f>Électricité!P8589</f>
        <v>0</v>
      </c>
      <c r="D8576" s="17">
        <f>Électricité!S8589</f>
        <v>0</v>
      </c>
      <c r="E8576" s="24" t="str">
        <f t="shared" si="273"/>
        <v>12/24/2019 05:00:00 AM</v>
      </c>
      <c r="F8576" s="23" t="str">
        <f t="shared" si="272"/>
        <v>Dec</v>
      </c>
    </row>
    <row r="8577" spans="1:6" x14ac:dyDescent="0.4">
      <c r="A8577" s="19">
        <f>Électricité!N8590</f>
        <v>43823</v>
      </c>
      <c r="B8577" s="18">
        <f>Électricité!O8590</f>
        <v>0.25</v>
      </c>
      <c r="C8577" s="17">
        <f>Électricité!P8590</f>
        <v>0</v>
      </c>
      <c r="D8577" s="17">
        <f>Électricité!S8590</f>
        <v>0</v>
      </c>
      <c r="E8577" s="24" t="str">
        <f t="shared" si="273"/>
        <v>12/24/2019 06:00:00 AM</v>
      </c>
      <c r="F8577" s="23" t="str">
        <f t="shared" si="272"/>
        <v>Dec</v>
      </c>
    </row>
    <row r="8578" spans="1:6" x14ac:dyDescent="0.4">
      <c r="A8578" s="19">
        <f>Électricité!N8591</f>
        <v>43823</v>
      </c>
      <c r="B8578" s="18">
        <f>Électricité!O8591</f>
        <v>0.29166666666666669</v>
      </c>
      <c r="C8578" s="17">
        <f>Électricité!P8591</f>
        <v>0</v>
      </c>
      <c r="D8578" s="17">
        <f>Électricité!S8591</f>
        <v>0</v>
      </c>
      <c r="E8578" s="24" t="str">
        <f t="shared" si="273"/>
        <v>12/24/2019 07:00:00 AM</v>
      </c>
      <c r="F8578" s="23" t="str">
        <f t="shared" si="272"/>
        <v>Dec</v>
      </c>
    </row>
    <row r="8579" spans="1:6" x14ac:dyDescent="0.4">
      <c r="A8579" s="19">
        <f>Électricité!N8592</f>
        <v>43823</v>
      </c>
      <c r="B8579" s="18">
        <f>Électricité!O8592</f>
        <v>0.33333333333333337</v>
      </c>
      <c r="C8579" s="17">
        <f>Électricité!P8592</f>
        <v>0</v>
      </c>
      <c r="D8579" s="17">
        <f>Électricité!S8592</f>
        <v>0</v>
      </c>
      <c r="E8579" s="24" t="str">
        <f t="shared" si="273"/>
        <v>12/24/2019 08:00:00 AM</v>
      </c>
      <c r="F8579" s="23" t="str">
        <f t="shared" ref="F8579:F8642" si="274">TEXT(A8579,"mmm")</f>
        <v>Dec</v>
      </c>
    </row>
    <row r="8580" spans="1:6" x14ac:dyDescent="0.4">
      <c r="A8580" s="19">
        <f>Électricité!N8593</f>
        <v>43823</v>
      </c>
      <c r="B8580" s="18">
        <f>Électricité!O8593</f>
        <v>0.375</v>
      </c>
      <c r="C8580" s="17">
        <f>Électricité!P8593</f>
        <v>0</v>
      </c>
      <c r="D8580" s="17">
        <f>Électricité!S8593</f>
        <v>0</v>
      </c>
      <c r="E8580" s="24" t="str">
        <f t="shared" si="273"/>
        <v>12/24/2019 09:00:00 AM</v>
      </c>
      <c r="F8580" s="23" t="str">
        <f t="shared" si="274"/>
        <v>Dec</v>
      </c>
    </row>
    <row r="8581" spans="1:6" x14ac:dyDescent="0.4">
      <c r="A8581" s="19">
        <f>Électricité!N8594</f>
        <v>43823</v>
      </c>
      <c r="B8581" s="18">
        <f>Électricité!O8594</f>
        <v>0.41666666666666669</v>
      </c>
      <c r="C8581" s="17">
        <f>Électricité!P8594</f>
        <v>0</v>
      </c>
      <c r="D8581" s="17">
        <f>Électricité!S8594</f>
        <v>0</v>
      </c>
      <c r="E8581" s="24" t="str">
        <f t="shared" si="273"/>
        <v>12/24/2019 10:00:00 AM</v>
      </c>
      <c r="F8581" s="23" t="str">
        <f t="shared" si="274"/>
        <v>Dec</v>
      </c>
    </row>
    <row r="8582" spans="1:6" x14ac:dyDescent="0.4">
      <c r="A8582" s="19">
        <f>Électricité!N8595</f>
        <v>43823</v>
      </c>
      <c r="B8582" s="18">
        <f>Électricité!O8595</f>
        <v>0.45833333333333337</v>
      </c>
      <c r="C8582" s="17">
        <f>Électricité!P8595</f>
        <v>0</v>
      </c>
      <c r="D8582" s="17">
        <f>Électricité!S8595</f>
        <v>0</v>
      </c>
      <c r="E8582" s="24" t="str">
        <f t="shared" si="273"/>
        <v>12/24/2019 11:00:00 AM</v>
      </c>
      <c r="F8582" s="23" t="str">
        <f t="shared" si="274"/>
        <v>Dec</v>
      </c>
    </row>
    <row r="8583" spans="1:6" x14ac:dyDescent="0.4">
      <c r="A8583" s="19">
        <f>Électricité!N8596</f>
        <v>43823</v>
      </c>
      <c r="B8583" s="18">
        <f>Électricité!O8596</f>
        <v>0.50000000000000011</v>
      </c>
      <c r="C8583" s="17">
        <f>Électricité!P8596</f>
        <v>0</v>
      </c>
      <c r="D8583" s="17">
        <f>Électricité!S8596</f>
        <v>0</v>
      </c>
      <c r="E8583" s="24" t="str">
        <f t="shared" si="273"/>
        <v>12/24/2019 12:00:00 PM</v>
      </c>
      <c r="F8583" s="23" t="str">
        <f t="shared" si="274"/>
        <v>Dec</v>
      </c>
    </row>
    <row r="8584" spans="1:6" x14ac:dyDescent="0.4">
      <c r="A8584" s="19">
        <f>Électricité!N8597</f>
        <v>43823</v>
      </c>
      <c r="B8584" s="18">
        <f>Électricité!O8597</f>
        <v>0.54166666666666674</v>
      </c>
      <c r="C8584" s="17">
        <f>Électricité!P8597</f>
        <v>0</v>
      </c>
      <c r="D8584" s="17">
        <f>Électricité!S8597</f>
        <v>0</v>
      </c>
      <c r="E8584" s="24" t="str">
        <f t="shared" si="273"/>
        <v>12/24/2019 01:00:00 PM</v>
      </c>
      <c r="F8584" s="23" t="str">
        <f t="shared" si="274"/>
        <v>Dec</v>
      </c>
    </row>
    <row r="8585" spans="1:6" x14ac:dyDescent="0.4">
      <c r="A8585" s="19">
        <f>Électricité!N8598</f>
        <v>43823</v>
      </c>
      <c r="B8585" s="18">
        <f>Électricité!O8598</f>
        <v>0.58333333333333337</v>
      </c>
      <c r="C8585" s="17">
        <f>Électricité!P8598</f>
        <v>0</v>
      </c>
      <c r="D8585" s="17">
        <f>Électricité!S8598</f>
        <v>0</v>
      </c>
      <c r="E8585" s="24" t="str">
        <f t="shared" si="273"/>
        <v>12/24/2019 02:00:00 PM</v>
      </c>
      <c r="F8585" s="23" t="str">
        <f t="shared" si="274"/>
        <v>Dec</v>
      </c>
    </row>
    <row r="8586" spans="1:6" x14ac:dyDescent="0.4">
      <c r="A8586" s="19">
        <f>Électricité!N8599</f>
        <v>43823</v>
      </c>
      <c r="B8586" s="18">
        <f>Électricité!O8599</f>
        <v>0.62500000000000011</v>
      </c>
      <c r="C8586" s="17">
        <f>Électricité!P8599</f>
        <v>0</v>
      </c>
      <c r="D8586" s="17">
        <f>Électricité!S8599</f>
        <v>0</v>
      </c>
      <c r="E8586" s="24" t="str">
        <f t="shared" si="273"/>
        <v>12/24/2019 03:00:00 PM</v>
      </c>
      <c r="F8586" s="23" t="str">
        <f t="shared" si="274"/>
        <v>Dec</v>
      </c>
    </row>
    <row r="8587" spans="1:6" x14ac:dyDescent="0.4">
      <c r="A8587" s="19">
        <f>Électricité!N8600</f>
        <v>43823</v>
      </c>
      <c r="B8587" s="18">
        <f>Électricité!O8600</f>
        <v>0.66666666666666674</v>
      </c>
      <c r="C8587" s="17">
        <f>Électricité!P8600</f>
        <v>0</v>
      </c>
      <c r="D8587" s="17">
        <f>Électricité!S8600</f>
        <v>0</v>
      </c>
      <c r="E8587" s="24" t="str">
        <f t="shared" si="273"/>
        <v>12/24/2019 04:00:00 PM</v>
      </c>
      <c r="F8587" s="23" t="str">
        <f t="shared" si="274"/>
        <v>Dec</v>
      </c>
    </row>
    <row r="8588" spans="1:6" x14ac:dyDescent="0.4">
      <c r="A8588" s="19">
        <f>Électricité!N8601</f>
        <v>43823</v>
      </c>
      <c r="B8588" s="18">
        <f>Électricité!O8601</f>
        <v>0.70833333333333337</v>
      </c>
      <c r="C8588" s="17">
        <f>Électricité!P8601</f>
        <v>0</v>
      </c>
      <c r="D8588" s="17">
        <f>Électricité!S8601</f>
        <v>0</v>
      </c>
      <c r="E8588" s="24" t="str">
        <f t="shared" si="273"/>
        <v>12/24/2019 05:00:00 PM</v>
      </c>
      <c r="F8588" s="23" t="str">
        <f t="shared" si="274"/>
        <v>Dec</v>
      </c>
    </row>
    <row r="8589" spans="1:6" x14ac:dyDescent="0.4">
      <c r="A8589" s="19">
        <f>Électricité!N8602</f>
        <v>43823</v>
      </c>
      <c r="B8589" s="18">
        <f>Électricité!O8602</f>
        <v>0.75000000000000011</v>
      </c>
      <c r="C8589" s="17">
        <f>Électricité!P8602</f>
        <v>0</v>
      </c>
      <c r="D8589" s="17">
        <f>Électricité!S8602</f>
        <v>0</v>
      </c>
      <c r="E8589" s="24" t="str">
        <f t="shared" si="273"/>
        <v>12/24/2019 06:00:00 PM</v>
      </c>
      <c r="F8589" s="23" t="str">
        <f t="shared" si="274"/>
        <v>Dec</v>
      </c>
    </row>
    <row r="8590" spans="1:6" x14ac:dyDescent="0.4">
      <c r="A8590" s="19">
        <f>Électricité!N8603</f>
        <v>43823</v>
      </c>
      <c r="B8590" s="18">
        <f>Électricité!O8603</f>
        <v>0.79166666666666674</v>
      </c>
      <c r="C8590" s="17">
        <f>Électricité!P8603</f>
        <v>0</v>
      </c>
      <c r="D8590" s="17">
        <f>Électricité!S8603</f>
        <v>0</v>
      </c>
      <c r="E8590" s="24" t="str">
        <f t="shared" si="273"/>
        <v>12/24/2019 07:00:00 PM</v>
      </c>
      <c r="F8590" s="23" t="str">
        <f t="shared" si="274"/>
        <v>Dec</v>
      </c>
    </row>
    <row r="8591" spans="1:6" x14ac:dyDescent="0.4">
      <c r="A8591" s="19">
        <f>Électricité!N8604</f>
        <v>43823</v>
      </c>
      <c r="B8591" s="18">
        <f>Électricité!O8604</f>
        <v>0.83333333333333337</v>
      </c>
      <c r="C8591" s="17">
        <f>Électricité!P8604</f>
        <v>0</v>
      </c>
      <c r="D8591" s="17">
        <f>Électricité!S8604</f>
        <v>0</v>
      </c>
      <c r="E8591" s="24" t="str">
        <f t="shared" si="273"/>
        <v>12/24/2019 08:00:00 PM</v>
      </c>
      <c r="F8591" s="23" t="str">
        <f t="shared" si="274"/>
        <v>Dec</v>
      </c>
    </row>
    <row r="8592" spans="1:6" x14ac:dyDescent="0.4">
      <c r="A8592" s="19">
        <f>Électricité!N8605</f>
        <v>43823</v>
      </c>
      <c r="B8592" s="18">
        <f>Électricité!O8605</f>
        <v>0.87500000000000011</v>
      </c>
      <c r="C8592" s="17">
        <f>Électricité!P8605</f>
        <v>0</v>
      </c>
      <c r="D8592" s="17">
        <f>Électricité!S8605</f>
        <v>0</v>
      </c>
      <c r="E8592" s="24" t="str">
        <f t="shared" si="273"/>
        <v>12/24/2019 09:00:00 PM</v>
      </c>
      <c r="F8592" s="23" t="str">
        <f t="shared" si="274"/>
        <v>Dec</v>
      </c>
    </row>
    <row r="8593" spans="1:6" x14ac:dyDescent="0.4">
      <c r="A8593" s="19">
        <f>Électricité!N8606</f>
        <v>43823</v>
      </c>
      <c r="B8593" s="18">
        <f>Électricité!O8606</f>
        <v>0.91666666666666674</v>
      </c>
      <c r="C8593" s="17">
        <f>Électricité!P8606</f>
        <v>0</v>
      </c>
      <c r="D8593" s="17">
        <f>Électricité!S8606</f>
        <v>0</v>
      </c>
      <c r="E8593" s="24" t="str">
        <f t="shared" si="273"/>
        <v>12/24/2019 10:00:00 PM</v>
      </c>
      <c r="F8593" s="23" t="str">
        <f t="shared" si="274"/>
        <v>Dec</v>
      </c>
    </row>
    <row r="8594" spans="1:6" x14ac:dyDescent="0.4">
      <c r="A8594" s="19">
        <f>Électricité!N8607</f>
        <v>43823</v>
      </c>
      <c r="B8594" s="18">
        <f>Électricité!O8607</f>
        <v>0.95833333333333337</v>
      </c>
      <c r="C8594" s="17">
        <f>Électricité!P8607</f>
        <v>0</v>
      </c>
      <c r="D8594" s="17">
        <f>Électricité!S8607</f>
        <v>0</v>
      </c>
      <c r="E8594" s="24" t="str">
        <f t="shared" si="273"/>
        <v>12/24/2019 11:00:00 PM</v>
      </c>
      <c r="F8594" s="23" t="str">
        <f t="shared" si="274"/>
        <v>Dec</v>
      </c>
    </row>
    <row r="8595" spans="1:6" x14ac:dyDescent="0.4">
      <c r="A8595" s="19">
        <f>Électricité!N8608</f>
        <v>43824</v>
      </c>
      <c r="B8595" s="18">
        <f>Électricité!O8608</f>
        <v>3.1225022567582528E-17</v>
      </c>
      <c r="C8595" s="17">
        <f>Électricité!P8608</f>
        <v>0</v>
      </c>
      <c r="D8595" s="17">
        <f>Électricité!S8608</f>
        <v>0</v>
      </c>
      <c r="E8595" s="24" t="str">
        <f t="shared" si="273"/>
        <v>12/25/2019 12:00:00 AM</v>
      </c>
      <c r="F8595" s="23" t="str">
        <f t="shared" si="274"/>
        <v>Dec</v>
      </c>
    </row>
    <row r="8596" spans="1:6" x14ac:dyDescent="0.4">
      <c r="A8596" s="19">
        <f>Électricité!N8609</f>
        <v>43824</v>
      </c>
      <c r="B8596" s="18">
        <f>Électricité!O8609</f>
        <v>4.1666666666666699E-2</v>
      </c>
      <c r="C8596" s="17">
        <f>Électricité!P8609</f>
        <v>0</v>
      </c>
      <c r="D8596" s="17">
        <f>Électricité!S8609</f>
        <v>0</v>
      </c>
      <c r="E8596" s="24" t="str">
        <f t="shared" si="273"/>
        <v>12/25/2019 01:00:00 AM</v>
      </c>
      <c r="F8596" s="23" t="str">
        <f t="shared" si="274"/>
        <v>Dec</v>
      </c>
    </row>
    <row r="8597" spans="1:6" x14ac:dyDescent="0.4">
      <c r="A8597" s="19">
        <f>Électricité!N8610</f>
        <v>43824</v>
      </c>
      <c r="B8597" s="18">
        <f>Électricité!O8610</f>
        <v>8.333333333333337E-2</v>
      </c>
      <c r="C8597" s="17">
        <f>Électricité!P8610</f>
        <v>0</v>
      </c>
      <c r="D8597" s="17">
        <f>Électricité!S8610</f>
        <v>0</v>
      </c>
      <c r="E8597" s="24" t="str">
        <f t="shared" si="273"/>
        <v>12/25/2019 02:00:00 AM</v>
      </c>
      <c r="F8597" s="23" t="str">
        <f t="shared" si="274"/>
        <v>Dec</v>
      </c>
    </row>
    <row r="8598" spans="1:6" x14ac:dyDescent="0.4">
      <c r="A8598" s="19">
        <f>Électricité!N8611</f>
        <v>43824</v>
      </c>
      <c r="B8598" s="18">
        <f>Électricité!O8611</f>
        <v>0.12500000000000006</v>
      </c>
      <c r="C8598" s="17">
        <f>Électricité!P8611</f>
        <v>0</v>
      </c>
      <c r="D8598" s="17">
        <f>Électricité!S8611</f>
        <v>0</v>
      </c>
      <c r="E8598" s="24" t="str">
        <f t="shared" si="273"/>
        <v>12/25/2019 03:00:00 AM</v>
      </c>
      <c r="F8598" s="23" t="str">
        <f t="shared" si="274"/>
        <v>Dec</v>
      </c>
    </row>
    <row r="8599" spans="1:6" x14ac:dyDescent="0.4">
      <c r="A8599" s="19">
        <f>Électricité!N8612</f>
        <v>43824</v>
      </c>
      <c r="B8599" s="18">
        <f>Électricité!O8612</f>
        <v>0.16666666666666669</v>
      </c>
      <c r="C8599" s="17">
        <f>Électricité!P8612</f>
        <v>0</v>
      </c>
      <c r="D8599" s="17">
        <f>Électricité!S8612</f>
        <v>0</v>
      </c>
      <c r="E8599" s="24" t="str">
        <f t="shared" si="273"/>
        <v>12/25/2019 04:00:00 AM</v>
      </c>
      <c r="F8599" s="23" t="str">
        <f t="shared" si="274"/>
        <v>Dec</v>
      </c>
    </row>
    <row r="8600" spans="1:6" x14ac:dyDescent="0.4">
      <c r="A8600" s="19">
        <f>Électricité!N8613</f>
        <v>43824</v>
      </c>
      <c r="B8600" s="18">
        <f>Électricité!O8613</f>
        <v>0.20833333333333337</v>
      </c>
      <c r="C8600" s="17">
        <f>Électricité!P8613</f>
        <v>0</v>
      </c>
      <c r="D8600" s="17">
        <f>Électricité!S8613</f>
        <v>0</v>
      </c>
      <c r="E8600" s="24" t="str">
        <f t="shared" si="273"/>
        <v>12/25/2019 05:00:00 AM</v>
      </c>
      <c r="F8600" s="23" t="str">
        <f t="shared" si="274"/>
        <v>Dec</v>
      </c>
    </row>
    <row r="8601" spans="1:6" x14ac:dyDescent="0.4">
      <c r="A8601" s="19">
        <f>Électricité!N8614</f>
        <v>43824</v>
      </c>
      <c r="B8601" s="18">
        <f>Électricité!O8614</f>
        <v>0.25</v>
      </c>
      <c r="C8601" s="17">
        <f>Électricité!P8614</f>
        <v>0</v>
      </c>
      <c r="D8601" s="17">
        <f>Électricité!S8614</f>
        <v>0</v>
      </c>
      <c r="E8601" s="24" t="str">
        <f t="shared" si="273"/>
        <v>12/25/2019 06:00:00 AM</v>
      </c>
      <c r="F8601" s="23" t="str">
        <f t="shared" si="274"/>
        <v>Dec</v>
      </c>
    </row>
    <row r="8602" spans="1:6" x14ac:dyDescent="0.4">
      <c r="A8602" s="19">
        <f>Électricité!N8615</f>
        <v>43824</v>
      </c>
      <c r="B8602" s="18">
        <f>Électricité!O8615</f>
        <v>0.29166666666666669</v>
      </c>
      <c r="C8602" s="17">
        <f>Électricité!P8615</f>
        <v>0</v>
      </c>
      <c r="D8602" s="17">
        <f>Électricité!S8615</f>
        <v>0</v>
      </c>
      <c r="E8602" s="24" t="str">
        <f t="shared" si="273"/>
        <v>12/25/2019 07:00:00 AM</v>
      </c>
      <c r="F8602" s="23" t="str">
        <f t="shared" si="274"/>
        <v>Dec</v>
      </c>
    </row>
    <row r="8603" spans="1:6" x14ac:dyDescent="0.4">
      <c r="A8603" s="19">
        <f>Électricité!N8616</f>
        <v>43824</v>
      </c>
      <c r="B8603" s="18">
        <f>Électricité!O8616</f>
        <v>0.33333333333333337</v>
      </c>
      <c r="C8603" s="17">
        <f>Électricité!P8616</f>
        <v>0</v>
      </c>
      <c r="D8603" s="17">
        <f>Électricité!S8616</f>
        <v>0</v>
      </c>
      <c r="E8603" s="24" t="str">
        <f t="shared" si="273"/>
        <v>12/25/2019 08:00:00 AM</v>
      </c>
      <c r="F8603" s="23" t="str">
        <f t="shared" si="274"/>
        <v>Dec</v>
      </c>
    </row>
    <row r="8604" spans="1:6" x14ac:dyDescent="0.4">
      <c r="A8604" s="19">
        <f>Électricité!N8617</f>
        <v>43824</v>
      </c>
      <c r="B8604" s="18">
        <f>Électricité!O8617</f>
        <v>0.375</v>
      </c>
      <c r="C8604" s="17">
        <f>Électricité!P8617</f>
        <v>0</v>
      </c>
      <c r="D8604" s="17">
        <f>Électricité!S8617</f>
        <v>0</v>
      </c>
      <c r="E8604" s="24" t="str">
        <f t="shared" si="273"/>
        <v>12/25/2019 09:00:00 AM</v>
      </c>
      <c r="F8604" s="23" t="str">
        <f t="shared" si="274"/>
        <v>Dec</v>
      </c>
    </row>
    <row r="8605" spans="1:6" x14ac:dyDescent="0.4">
      <c r="A8605" s="19">
        <f>Électricité!N8618</f>
        <v>43824</v>
      </c>
      <c r="B8605" s="18">
        <f>Électricité!O8618</f>
        <v>0.41666666666666669</v>
      </c>
      <c r="C8605" s="17">
        <f>Électricité!P8618</f>
        <v>0</v>
      </c>
      <c r="D8605" s="17">
        <f>Électricité!S8618</f>
        <v>0</v>
      </c>
      <c r="E8605" s="24" t="str">
        <f t="shared" si="273"/>
        <v>12/25/2019 10:00:00 AM</v>
      </c>
      <c r="F8605" s="23" t="str">
        <f t="shared" si="274"/>
        <v>Dec</v>
      </c>
    </row>
    <row r="8606" spans="1:6" x14ac:dyDescent="0.4">
      <c r="A8606" s="19">
        <f>Électricité!N8619</f>
        <v>43824</v>
      </c>
      <c r="B8606" s="18">
        <f>Électricité!O8619</f>
        <v>0.45833333333333337</v>
      </c>
      <c r="C8606" s="17">
        <f>Électricité!P8619</f>
        <v>0</v>
      </c>
      <c r="D8606" s="17">
        <f>Électricité!S8619</f>
        <v>0</v>
      </c>
      <c r="E8606" s="24" t="str">
        <f t="shared" si="273"/>
        <v>12/25/2019 11:00:00 AM</v>
      </c>
      <c r="F8606" s="23" t="str">
        <f t="shared" si="274"/>
        <v>Dec</v>
      </c>
    </row>
    <row r="8607" spans="1:6" x14ac:dyDescent="0.4">
      <c r="A8607" s="19">
        <f>Électricité!N8620</f>
        <v>43824</v>
      </c>
      <c r="B8607" s="18">
        <f>Électricité!O8620</f>
        <v>0.50000000000000011</v>
      </c>
      <c r="C8607" s="17">
        <f>Électricité!P8620</f>
        <v>0</v>
      </c>
      <c r="D8607" s="17">
        <f>Électricité!S8620</f>
        <v>0</v>
      </c>
      <c r="E8607" s="24" t="str">
        <f t="shared" si="273"/>
        <v>12/25/2019 12:00:00 PM</v>
      </c>
      <c r="F8607" s="23" t="str">
        <f t="shared" si="274"/>
        <v>Dec</v>
      </c>
    </row>
    <row r="8608" spans="1:6" x14ac:dyDescent="0.4">
      <c r="A8608" s="19">
        <f>Électricité!N8621</f>
        <v>43824</v>
      </c>
      <c r="B8608" s="18">
        <f>Électricité!O8621</f>
        <v>0.54166666666666674</v>
      </c>
      <c r="C8608" s="17">
        <f>Électricité!P8621</f>
        <v>0</v>
      </c>
      <c r="D8608" s="17">
        <f>Électricité!S8621</f>
        <v>0</v>
      </c>
      <c r="E8608" s="24" t="str">
        <f t="shared" si="273"/>
        <v>12/25/2019 01:00:00 PM</v>
      </c>
      <c r="F8608" s="23" t="str">
        <f t="shared" si="274"/>
        <v>Dec</v>
      </c>
    </row>
    <row r="8609" spans="1:6" x14ac:dyDescent="0.4">
      <c r="A8609" s="19">
        <f>Électricité!N8622</f>
        <v>43824</v>
      </c>
      <c r="B8609" s="18">
        <f>Électricité!O8622</f>
        <v>0.58333333333333337</v>
      </c>
      <c r="C8609" s="17">
        <f>Électricité!P8622</f>
        <v>0</v>
      </c>
      <c r="D8609" s="17">
        <f>Électricité!S8622</f>
        <v>0</v>
      </c>
      <c r="E8609" s="24" t="str">
        <f t="shared" si="273"/>
        <v>12/25/2019 02:00:00 PM</v>
      </c>
      <c r="F8609" s="23" t="str">
        <f t="shared" si="274"/>
        <v>Dec</v>
      </c>
    </row>
    <row r="8610" spans="1:6" x14ac:dyDescent="0.4">
      <c r="A8610" s="19">
        <f>Électricité!N8623</f>
        <v>43824</v>
      </c>
      <c r="B8610" s="18">
        <f>Électricité!O8623</f>
        <v>0.62500000000000011</v>
      </c>
      <c r="C8610" s="17">
        <f>Électricité!P8623</f>
        <v>0</v>
      </c>
      <c r="D8610" s="17">
        <f>Électricité!S8623</f>
        <v>0</v>
      </c>
      <c r="E8610" s="24" t="str">
        <f t="shared" si="273"/>
        <v>12/25/2019 03:00:00 PM</v>
      </c>
      <c r="F8610" s="23" t="str">
        <f t="shared" si="274"/>
        <v>Dec</v>
      </c>
    </row>
    <row r="8611" spans="1:6" x14ac:dyDescent="0.4">
      <c r="A8611" s="19">
        <f>Électricité!N8624</f>
        <v>43824</v>
      </c>
      <c r="B8611" s="18">
        <f>Électricité!O8624</f>
        <v>0.66666666666666674</v>
      </c>
      <c r="C8611" s="17">
        <f>Électricité!P8624</f>
        <v>0</v>
      </c>
      <c r="D8611" s="17">
        <f>Électricité!S8624</f>
        <v>0</v>
      </c>
      <c r="E8611" s="24" t="str">
        <f t="shared" si="273"/>
        <v>12/25/2019 04:00:00 PM</v>
      </c>
      <c r="F8611" s="23" t="str">
        <f t="shared" si="274"/>
        <v>Dec</v>
      </c>
    </row>
    <row r="8612" spans="1:6" x14ac:dyDescent="0.4">
      <c r="A8612" s="19">
        <f>Électricité!N8625</f>
        <v>43824</v>
      </c>
      <c r="B8612" s="18">
        <f>Électricité!O8625</f>
        <v>0.70833333333333337</v>
      </c>
      <c r="C8612" s="17">
        <f>Électricité!P8625</f>
        <v>0</v>
      </c>
      <c r="D8612" s="17">
        <f>Électricité!S8625</f>
        <v>0</v>
      </c>
      <c r="E8612" s="24" t="str">
        <f t="shared" si="273"/>
        <v>12/25/2019 05:00:00 PM</v>
      </c>
      <c r="F8612" s="23" t="str">
        <f t="shared" si="274"/>
        <v>Dec</v>
      </c>
    </row>
    <row r="8613" spans="1:6" x14ac:dyDescent="0.4">
      <c r="A8613" s="19">
        <f>Électricité!N8626</f>
        <v>43824</v>
      </c>
      <c r="B8613" s="18">
        <f>Électricité!O8626</f>
        <v>0.75000000000000011</v>
      </c>
      <c r="C8613" s="17">
        <f>Électricité!P8626</f>
        <v>0</v>
      </c>
      <c r="D8613" s="17">
        <f>Électricité!S8626</f>
        <v>0</v>
      </c>
      <c r="E8613" s="24" t="str">
        <f t="shared" si="273"/>
        <v>12/25/2019 06:00:00 PM</v>
      </c>
      <c r="F8613" s="23" t="str">
        <f t="shared" si="274"/>
        <v>Dec</v>
      </c>
    </row>
    <row r="8614" spans="1:6" x14ac:dyDescent="0.4">
      <c r="A8614" s="19">
        <f>Électricité!N8627</f>
        <v>43824</v>
      </c>
      <c r="B8614" s="18">
        <f>Électricité!O8627</f>
        <v>0.79166666666666674</v>
      </c>
      <c r="C8614" s="17">
        <f>Électricité!P8627</f>
        <v>0</v>
      </c>
      <c r="D8614" s="17">
        <f>Électricité!S8627</f>
        <v>0</v>
      </c>
      <c r="E8614" s="24" t="str">
        <f t="shared" si="273"/>
        <v>12/25/2019 07:00:00 PM</v>
      </c>
      <c r="F8614" s="23" t="str">
        <f t="shared" si="274"/>
        <v>Dec</v>
      </c>
    </row>
    <row r="8615" spans="1:6" x14ac:dyDescent="0.4">
      <c r="A8615" s="19">
        <f>Électricité!N8628</f>
        <v>43824</v>
      </c>
      <c r="B8615" s="18">
        <f>Électricité!O8628</f>
        <v>0.83333333333333337</v>
      </c>
      <c r="C8615" s="17">
        <f>Électricité!P8628</f>
        <v>0</v>
      </c>
      <c r="D8615" s="17">
        <f>Électricité!S8628</f>
        <v>0</v>
      </c>
      <c r="E8615" s="24" t="str">
        <f t="shared" si="273"/>
        <v>12/25/2019 08:00:00 PM</v>
      </c>
      <c r="F8615" s="23" t="str">
        <f t="shared" si="274"/>
        <v>Dec</v>
      </c>
    </row>
    <row r="8616" spans="1:6" x14ac:dyDescent="0.4">
      <c r="A8616" s="19">
        <f>Électricité!N8629</f>
        <v>43824</v>
      </c>
      <c r="B8616" s="18">
        <f>Électricité!O8629</f>
        <v>0.87500000000000011</v>
      </c>
      <c r="C8616" s="17">
        <f>Électricité!P8629</f>
        <v>0</v>
      </c>
      <c r="D8616" s="17">
        <f>Électricité!S8629</f>
        <v>0</v>
      </c>
      <c r="E8616" s="24" t="str">
        <f t="shared" si="273"/>
        <v>12/25/2019 09:00:00 PM</v>
      </c>
      <c r="F8616" s="23" t="str">
        <f t="shared" si="274"/>
        <v>Dec</v>
      </c>
    </row>
    <row r="8617" spans="1:6" x14ac:dyDescent="0.4">
      <c r="A8617" s="19">
        <f>Électricité!N8630</f>
        <v>43824</v>
      </c>
      <c r="B8617" s="18">
        <f>Électricité!O8630</f>
        <v>0.91666666666666674</v>
      </c>
      <c r="C8617" s="17">
        <f>Électricité!P8630</f>
        <v>0</v>
      </c>
      <c r="D8617" s="17">
        <f>Électricité!S8630</f>
        <v>0</v>
      </c>
      <c r="E8617" s="24" t="str">
        <f t="shared" si="273"/>
        <v>12/25/2019 10:00:00 PM</v>
      </c>
      <c r="F8617" s="23" t="str">
        <f t="shared" si="274"/>
        <v>Dec</v>
      </c>
    </row>
    <row r="8618" spans="1:6" x14ac:dyDescent="0.4">
      <c r="A8618" s="19">
        <f>Électricité!N8631</f>
        <v>43824</v>
      </c>
      <c r="B8618" s="18">
        <f>Électricité!O8631</f>
        <v>0.95833333333333337</v>
      </c>
      <c r="C8618" s="17">
        <f>Électricité!P8631</f>
        <v>0</v>
      </c>
      <c r="D8618" s="17">
        <f>Électricité!S8631</f>
        <v>0</v>
      </c>
      <c r="E8618" s="24" t="str">
        <f t="shared" si="273"/>
        <v>12/25/2019 11:00:00 PM</v>
      </c>
      <c r="F8618" s="23" t="str">
        <f t="shared" si="274"/>
        <v>Dec</v>
      </c>
    </row>
    <row r="8619" spans="1:6" x14ac:dyDescent="0.4">
      <c r="A8619" s="19">
        <f>Électricité!N8632</f>
        <v>43825</v>
      </c>
      <c r="B8619" s="18">
        <f>Électricité!O8632</f>
        <v>3.1225022567582528E-17</v>
      </c>
      <c r="C8619" s="17">
        <f>Électricité!P8632</f>
        <v>0</v>
      </c>
      <c r="D8619" s="17">
        <f>Électricité!S8632</f>
        <v>0</v>
      </c>
      <c r="E8619" s="24" t="str">
        <f t="shared" si="273"/>
        <v>12/26/2019 12:00:00 AM</v>
      </c>
      <c r="F8619" s="23" t="str">
        <f t="shared" si="274"/>
        <v>Dec</v>
      </c>
    </row>
    <row r="8620" spans="1:6" x14ac:dyDescent="0.4">
      <c r="A8620" s="19">
        <f>Électricité!N8633</f>
        <v>43825</v>
      </c>
      <c r="B8620" s="18">
        <f>Électricité!O8633</f>
        <v>4.1666666666666699E-2</v>
      </c>
      <c r="C8620" s="17">
        <f>Électricité!P8633</f>
        <v>0</v>
      </c>
      <c r="D8620" s="17">
        <f>Électricité!S8633</f>
        <v>0</v>
      </c>
      <c r="E8620" s="24" t="str">
        <f t="shared" ref="E8620:E8683" si="275">CONCATENATE(TEXT(A8620,"mm/dd/yyyy")," ",TEXT(B8620,"hh:mm:ss AM/PM"))</f>
        <v>12/26/2019 01:00:00 AM</v>
      </c>
      <c r="F8620" s="23" t="str">
        <f t="shared" si="274"/>
        <v>Dec</v>
      </c>
    </row>
    <row r="8621" spans="1:6" x14ac:dyDescent="0.4">
      <c r="A8621" s="19">
        <f>Électricité!N8634</f>
        <v>43825</v>
      </c>
      <c r="B8621" s="18">
        <f>Électricité!O8634</f>
        <v>8.333333333333337E-2</v>
      </c>
      <c r="C8621" s="17">
        <f>Électricité!P8634</f>
        <v>0</v>
      </c>
      <c r="D8621" s="17">
        <f>Électricité!S8634</f>
        <v>0</v>
      </c>
      <c r="E8621" s="24" t="str">
        <f t="shared" si="275"/>
        <v>12/26/2019 02:00:00 AM</v>
      </c>
      <c r="F8621" s="23" t="str">
        <f t="shared" si="274"/>
        <v>Dec</v>
      </c>
    </row>
    <row r="8622" spans="1:6" x14ac:dyDescent="0.4">
      <c r="A8622" s="19">
        <f>Électricité!N8635</f>
        <v>43825</v>
      </c>
      <c r="B8622" s="18">
        <f>Électricité!O8635</f>
        <v>0.12500000000000006</v>
      </c>
      <c r="C8622" s="17">
        <f>Électricité!P8635</f>
        <v>0</v>
      </c>
      <c r="D8622" s="17">
        <f>Électricité!S8635</f>
        <v>0</v>
      </c>
      <c r="E8622" s="24" t="str">
        <f t="shared" si="275"/>
        <v>12/26/2019 03:00:00 AM</v>
      </c>
      <c r="F8622" s="23" t="str">
        <f t="shared" si="274"/>
        <v>Dec</v>
      </c>
    </row>
    <row r="8623" spans="1:6" x14ac:dyDescent="0.4">
      <c r="A8623" s="19">
        <f>Électricité!N8636</f>
        <v>43825</v>
      </c>
      <c r="B8623" s="18">
        <f>Électricité!O8636</f>
        <v>0.16666666666666669</v>
      </c>
      <c r="C8623" s="17">
        <f>Électricité!P8636</f>
        <v>0</v>
      </c>
      <c r="D8623" s="17">
        <f>Électricité!S8636</f>
        <v>0</v>
      </c>
      <c r="E8623" s="24" t="str">
        <f t="shared" si="275"/>
        <v>12/26/2019 04:00:00 AM</v>
      </c>
      <c r="F8623" s="23" t="str">
        <f t="shared" si="274"/>
        <v>Dec</v>
      </c>
    </row>
    <row r="8624" spans="1:6" x14ac:dyDescent="0.4">
      <c r="A8624" s="19">
        <f>Électricité!N8637</f>
        <v>43825</v>
      </c>
      <c r="B8624" s="18">
        <f>Électricité!O8637</f>
        <v>0.20833333333333337</v>
      </c>
      <c r="C8624" s="17">
        <f>Électricité!P8637</f>
        <v>0</v>
      </c>
      <c r="D8624" s="17">
        <f>Électricité!S8637</f>
        <v>0</v>
      </c>
      <c r="E8624" s="24" t="str">
        <f t="shared" si="275"/>
        <v>12/26/2019 05:00:00 AM</v>
      </c>
      <c r="F8624" s="23" t="str">
        <f t="shared" si="274"/>
        <v>Dec</v>
      </c>
    </row>
    <row r="8625" spans="1:6" x14ac:dyDescent="0.4">
      <c r="A8625" s="19">
        <f>Électricité!N8638</f>
        <v>43825</v>
      </c>
      <c r="B8625" s="18">
        <f>Électricité!O8638</f>
        <v>0.25</v>
      </c>
      <c r="C8625" s="17">
        <f>Électricité!P8638</f>
        <v>0</v>
      </c>
      <c r="D8625" s="17">
        <f>Électricité!S8638</f>
        <v>0</v>
      </c>
      <c r="E8625" s="24" t="str">
        <f t="shared" si="275"/>
        <v>12/26/2019 06:00:00 AM</v>
      </c>
      <c r="F8625" s="23" t="str">
        <f t="shared" si="274"/>
        <v>Dec</v>
      </c>
    </row>
    <row r="8626" spans="1:6" x14ac:dyDescent="0.4">
      <c r="A8626" s="19">
        <f>Électricité!N8639</f>
        <v>43825</v>
      </c>
      <c r="B8626" s="18">
        <f>Électricité!O8639</f>
        <v>0.29166666666666669</v>
      </c>
      <c r="C8626" s="17">
        <f>Électricité!P8639</f>
        <v>0</v>
      </c>
      <c r="D8626" s="17">
        <f>Électricité!S8639</f>
        <v>0</v>
      </c>
      <c r="E8626" s="24" t="str">
        <f t="shared" si="275"/>
        <v>12/26/2019 07:00:00 AM</v>
      </c>
      <c r="F8626" s="23" t="str">
        <f t="shared" si="274"/>
        <v>Dec</v>
      </c>
    </row>
    <row r="8627" spans="1:6" x14ac:dyDescent="0.4">
      <c r="A8627" s="19">
        <f>Électricité!N8640</f>
        <v>43825</v>
      </c>
      <c r="B8627" s="18">
        <f>Électricité!O8640</f>
        <v>0.33333333333333337</v>
      </c>
      <c r="C8627" s="17">
        <f>Électricité!P8640</f>
        <v>0</v>
      </c>
      <c r="D8627" s="17">
        <f>Électricité!S8640</f>
        <v>0</v>
      </c>
      <c r="E8627" s="24" t="str">
        <f t="shared" si="275"/>
        <v>12/26/2019 08:00:00 AM</v>
      </c>
      <c r="F8627" s="23" t="str">
        <f t="shared" si="274"/>
        <v>Dec</v>
      </c>
    </row>
    <row r="8628" spans="1:6" x14ac:dyDescent="0.4">
      <c r="A8628" s="19">
        <f>Électricité!N8641</f>
        <v>43825</v>
      </c>
      <c r="B8628" s="18">
        <f>Électricité!O8641</f>
        <v>0.375</v>
      </c>
      <c r="C8628" s="17">
        <f>Électricité!P8641</f>
        <v>0</v>
      </c>
      <c r="D8628" s="17">
        <f>Électricité!S8641</f>
        <v>0</v>
      </c>
      <c r="E8628" s="24" t="str">
        <f t="shared" si="275"/>
        <v>12/26/2019 09:00:00 AM</v>
      </c>
      <c r="F8628" s="23" t="str">
        <f t="shared" si="274"/>
        <v>Dec</v>
      </c>
    </row>
    <row r="8629" spans="1:6" x14ac:dyDescent="0.4">
      <c r="A8629" s="19">
        <f>Électricité!N8642</f>
        <v>43825</v>
      </c>
      <c r="B8629" s="18">
        <f>Électricité!O8642</f>
        <v>0.41666666666666669</v>
      </c>
      <c r="C8629" s="17">
        <f>Électricité!P8642</f>
        <v>0</v>
      </c>
      <c r="D8629" s="17">
        <f>Électricité!S8642</f>
        <v>0</v>
      </c>
      <c r="E8629" s="24" t="str">
        <f t="shared" si="275"/>
        <v>12/26/2019 10:00:00 AM</v>
      </c>
      <c r="F8629" s="23" t="str">
        <f t="shared" si="274"/>
        <v>Dec</v>
      </c>
    </row>
    <row r="8630" spans="1:6" x14ac:dyDescent="0.4">
      <c r="A8630" s="19">
        <f>Électricité!N8643</f>
        <v>43825</v>
      </c>
      <c r="B8630" s="18">
        <f>Électricité!O8643</f>
        <v>0.45833333333333337</v>
      </c>
      <c r="C8630" s="17">
        <f>Électricité!P8643</f>
        <v>0</v>
      </c>
      <c r="D8630" s="17">
        <f>Électricité!S8643</f>
        <v>0</v>
      </c>
      <c r="E8630" s="24" t="str">
        <f t="shared" si="275"/>
        <v>12/26/2019 11:00:00 AM</v>
      </c>
      <c r="F8630" s="23" t="str">
        <f t="shared" si="274"/>
        <v>Dec</v>
      </c>
    </row>
    <row r="8631" spans="1:6" x14ac:dyDescent="0.4">
      <c r="A8631" s="19">
        <f>Électricité!N8644</f>
        <v>43825</v>
      </c>
      <c r="B8631" s="18">
        <f>Électricité!O8644</f>
        <v>0.50000000000000011</v>
      </c>
      <c r="C8631" s="17">
        <f>Électricité!P8644</f>
        <v>0</v>
      </c>
      <c r="D8631" s="17">
        <f>Électricité!S8644</f>
        <v>0</v>
      </c>
      <c r="E8631" s="24" t="str">
        <f t="shared" si="275"/>
        <v>12/26/2019 12:00:00 PM</v>
      </c>
      <c r="F8631" s="23" t="str">
        <f t="shared" si="274"/>
        <v>Dec</v>
      </c>
    </row>
    <row r="8632" spans="1:6" x14ac:dyDescent="0.4">
      <c r="A8632" s="19">
        <f>Électricité!N8645</f>
        <v>43825</v>
      </c>
      <c r="B8632" s="18">
        <f>Électricité!O8645</f>
        <v>0.54166666666666674</v>
      </c>
      <c r="C8632" s="17">
        <f>Électricité!P8645</f>
        <v>0</v>
      </c>
      <c r="D8632" s="17">
        <f>Électricité!S8645</f>
        <v>0</v>
      </c>
      <c r="E8632" s="24" t="str">
        <f t="shared" si="275"/>
        <v>12/26/2019 01:00:00 PM</v>
      </c>
      <c r="F8632" s="23" t="str">
        <f t="shared" si="274"/>
        <v>Dec</v>
      </c>
    </row>
    <row r="8633" spans="1:6" x14ac:dyDescent="0.4">
      <c r="A8633" s="19">
        <f>Électricité!N8646</f>
        <v>43825</v>
      </c>
      <c r="B8633" s="18">
        <f>Électricité!O8646</f>
        <v>0.58333333333333337</v>
      </c>
      <c r="C8633" s="17">
        <f>Électricité!P8646</f>
        <v>0</v>
      </c>
      <c r="D8633" s="17">
        <f>Électricité!S8646</f>
        <v>0</v>
      </c>
      <c r="E8633" s="24" t="str">
        <f t="shared" si="275"/>
        <v>12/26/2019 02:00:00 PM</v>
      </c>
      <c r="F8633" s="23" t="str">
        <f t="shared" si="274"/>
        <v>Dec</v>
      </c>
    </row>
    <row r="8634" spans="1:6" x14ac:dyDescent="0.4">
      <c r="A8634" s="19">
        <f>Électricité!N8647</f>
        <v>43825</v>
      </c>
      <c r="B8634" s="18">
        <f>Électricité!O8647</f>
        <v>0.62500000000000011</v>
      </c>
      <c r="C8634" s="17">
        <f>Électricité!P8647</f>
        <v>0</v>
      </c>
      <c r="D8634" s="17">
        <f>Électricité!S8647</f>
        <v>0</v>
      </c>
      <c r="E8634" s="24" t="str">
        <f t="shared" si="275"/>
        <v>12/26/2019 03:00:00 PM</v>
      </c>
      <c r="F8634" s="23" t="str">
        <f t="shared" si="274"/>
        <v>Dec</v>
      </c>
    </row>
    <row r="8635" spans="1:6" x14ac:dyDescent="0.4">
      <c r="A8635" s="19">
        <f>Électricité!N8648</f>
        <v>43825</v>
      </c>
      <c r="B8635" s="18">
        <f>Électricité!O8648</f>
        <v>0.66666666666666674</v>
      </c>
      <c r="C8635" s="17">
        <f>Électricité!P8648</f>
        <v>0</v>
      </c>
      <c r="D8635" s="17">
        <f>Électricité!S8648</f>
        <v>0</v>
      </c>
      <c r="E8635" s="24" t="str">
        <f t="shared" si="275"/>
        <v>12/26/2019 04:00:00 PM</v>
      </c>
      <c r="F8635" s="23" t="str">
        <f t="shared" si="274"/>
        <v>Dec</v>
      </c>
    </row>
    <row r="8636" spans="1:6" x14ac:dyDescent="0.4">
      <c r="A8636" s="19">
        <f>Électricité!N8649</f>
        <v>43825</v>
      </c>
      <c r="B8636" s="18">
        <f>Électricité!O8649</f>
        <v>0.70833333333333337</v>
      </c>
      <c r="C8636" s="17">
        <f>Électricité!P8649</f>
        <v>0</v>
      </c>
      <c r="D8636" s="17">
        <f>Électricité!S8649</f>
        <v>0</v>
      </c>
      <c r="E8636" s="24" t="str">
        <f t="shared" si="275"/>
        <v>12/26/2019 05:00:00 PM</v>
      </c>
      <c r="F8636" s="23" t="str">
        <f t="shared" si="274"/>
        <v>Dec</v>
      </c>
    </row>
    <row r="8637" spans="1:6" x14ac:dyDescent="0.4">
      <c r="A8637" s="19">
        <f>Électricité!N8650</f>
        <v>43825</v>
      </c>
      <c r="B8637" s="18">
        <f>Électricité!O8650</f>
        <v>0.75000000000000011</v>
      </c>
      <c r="C8637" s="17">
        <f>Électricité!P8650</f>
        <v>0</v>
      </c>
      <c r="D8637" s="17">
        <f>Électricité!S8650</f>
        <v>0</v>
      </c>
      <c r="E8637" s="24" t="str">
        <f t="shared" si="275"/>
        <v>12/26/2019 06:00:00 PM</v>
      </c>
      <c r="F8637" s="23" t="str">
        <f t="shared" si="274"/>
        <v>Dec</v>
      </c>
    </row>
    <row r="8638" spans="1:6" x14ac:dyDescent="0.4">
      <c r="A8638" s="19">
        <f>Électricité!N8651</f>
        <v>43825</v>
      </c>
      <c r="B8638" s="18">
        <f>Électricité!O8651</f>
        <v>0.79166666666666674</v>
      </c>
      <c r="C8638" s="17">
        <f>Électricité!P8651</f>
        <v>0</v>
      </c>
      <c r="D8638" s="17">
        <f>Électricité!S8651</f>
        <v>0</v>
      </c>
      <c r="E8638" s="24" t="str">
        <f t="shared" si="275"/>
        <v>12/26/2019 07:00:00 PM</v>
      </c>
      <c r="F8638" s="23" t="str">
        <f t="shared" si="274"/>
        <v>Dec</v>
      </c>
    </row>
    <row r="8639" spans="1:6" x14ac:dyDescent="0.4">
      <c r="A8639" s="19">
        <f>Électricité!N8652</f>
        <v>43825</v>
      </c>
      <c r="B8639" s="18">
        <f>Électricité!O8652</f>
        <v>0.83333333333333337</v>
      </c>
      <c r="C8639" s="17">
        <f>Électricité!P8652</f>
        <v>0</v>
      </c>
      <c r="D8639" s="17">
        <f>Électricité!S8652</f>
        <v>0</v>
      </c>
      <c r="E8639" s="24" t="str">
        <f t="shared" si="275"/>
        <v>12/26/2019 08:00:00 PM</v>
      </c>
      <c r="F8639" s="23" t="str">
        <f t="shared" si="274"/>
        <v>Dec</v>
      </c>
    </row>
    <row r="8640" spans="1:6" x14ac:dyDescent="0.4">
      <c r="A8640" s="19">
        <f>Électricité!N8653</f>
        <v>43825</v>
      </c>
      <c r="B8640" s="18">
        <f>Électricité!O8653</f>
        <v>0.87500000000000011</v>
      </c>
      <c r="C8640" s="17">
        <f>Électricité!P8653</f>
        <v>0</v>
      </c>
      <c r="D8640" s="17">
        <f>Électricité!S8653</f>
        <v>0</v>
      </c>
      <c r="E8640" s="24" t="str">
        <f t="shared" si="275"/>
        <v>12/26/2019 09:00:00 PM</v>
      </c>
      <c r="F8640" s="23" t="str">
        <f t="shared" si="274"/>
        <v>Dec</v>
      </c>
    </row>
    <row r="8641" spans="1:6" x14ac:dyDescent="0.4">
      <c r="A8641" s="19">
        <f>Électricité!N8654</f>
        <v>43825</v>
      </c>
      <c r="B8641" s="18">
        <f>Électricité!O8654</f>
        <v>0.91666666666666674</v>
      </c>
      <c r="C8641" s="17">
        <f>Électricité!P8654</f>
        <v>0</v>
      </c>
      <c r="D8641" s="17">
        <f>Électricité!S8654</f>
        <v>0</v>
      </c>
      <c r="E8641" s="24" t="str">
        <f t="shared" si="275"/>
        <v>12/26/2019 10:00:00 PM</v>
      </c>
      <c r="F8641" s="23" t="str">
        <f t="shared" si="274"/>
        <v>Dec</v>
      </c>
    </row>
    <row r="8642" spans="1:6" x14ac:dyDescent="0.4">
      <c r="A8642" s="19">
        <f>Électricité!N8655</f>
        <v>43825</v>
      </c>
      <c r="B8642" s="18">
        <f>Électricité!O8655</f>
        <v>0.95833333333333337</v>
      </c>
      <c r="C8642" s="17">
        <f>Électricité!P8655</f>
        <v>0</v>
      </c>
      <c r="D8642" s="17">
        <f>Électricité!S8655</f>
        <v>0</v>
      </c>
      <c r="E8642" s="24" t="str">
        <f t="shared" si="275"/>
        <v>12/26/2019 11:00:00 PM</v>
      </c>
      <c r="F8642" s="23" t="str">
        <f t="shared" si="274"/>
        <v>Dec</v>
      </c>
    </row>
    <row r="8643" spans="1:6" x14ac:dyDescent="0.4">
      <c r="A8643" s="19">
        <f>Électricité!N8656</f>
        <v>43826</v>
      </c>
      <c r="B8643" s="18">
        <f>Électricité!O8656</f>
        <v>3.1225022567582528E-17</v>
      </c>
      <c r="C8643" s="17">
        <f>Électricité!P8656</f>
        <v>0</v>
      </c>
      <c r="D8643" s="17">
        <f>Électricité!S8656</f>
        <v>0</v>
      </c>
      <c r="E8643" s="24" t="str">
        <f t="shared" si="275"/>
        <v>12/27/2019 12:00:00 AM</v>
      </c>
      <c r="F8643" s="23" t="str">
        <f t="shared" ref="F8643:F8706" si="276">TEXT(A8643,"mmm")</f>
        <v>Dec</v>
      </c>
    </row>
    <row r="8644" spans="1:6" x14ac:dyDescent="0.4">
      <c r="A8644" s="19">
        <f>Électricité!N8657</f>
        <v>43826</v>
      </c>
      <c r="B8644" s="18">
        <f>Électricité!O8657</f>
        <v>4.1666666666666699E-2</v>
      </c>
      <c r="C8644" s="17">
        <f>Électricité!P8657</f>
        <v>0</v>
      </c>
      <c r="D8644" s="17">
        <f>Électricité!S8657</f>
        <v>0</v>
      </c>
      <c r="E8644" s="24" t="str">
        <f t="shared" si="275"/>
        <v>12/27/2019 01:00:00 AM</v>
      </c>
      <c r="F8644" s="23" t="str">
        <f t="shared" si="276"/>
        <v>Dec</v>
      </c>
    </row>
    <row r="8645" spans="1:6" x14ac:dyDescent="0.4">
      <c r="A8645" s="19">
        <f>Électricité!N8658</f>
        <v>43826</v>
      </c>
      <c r="B8645" s="18">
        <f>Électricité!O8658</f>
        <v>8.333333333333337E-2</v>
      </c>
      <c r="C8645" s="17">
        <f>Électricité!P8658</f>
        <v>0</v>
      </c>
      <c r="D8645" s="17">
        <f>Électricité!S8658</f>
        <v>0</v>
      </c>
      <c r="E8645" s="24" t="str">
        <f t="shared" si="275"/>
        <v>12/27/2019 02:00:00 AM</v>
      </c>
      <c r="F8645" s="23" t="str">
        <f t="shared" si="276"/>
        <v>Dec</v>
      </c>
    </row>
    <row r="8646" spans="1:6" x14ac:dyDescent="0.4">
      <c r="A8646" s="19">
        <f>Électricité!N8659</f>
        <v>43826</v>
      </c>
      <c r="B8646" s="18">
        <f>Électricité!O8659</f>
        <v>0.12500000000000006</v>
      </c>
      <c r="C8646" s="17">
        <f>Électricité!P8659</f>
        <v>0</v>
      </c>
      <c r="D8646" s="17">
        <f>Électricité!S8659</f>
        <v>0</v>
      </c>
      <c r="E8646" s="24" t="str">
        <f t="shared" si="275"/>
        <v>12/27/2019 03:00:00 AM</v>
      </c>
      <c r="F8646" s="23" t="str">
        <f t="shared" si="276"/>
        <v>Dec</v>
      </c>
    </row>
    <row r="8647" spans="1:6" x14ac:dyDescent="0.4">
      <c r="A8647" s="19">
        <f>Électricité!N8660</f>
        <v>43826</v>
      </c>
      <c r="B8647" s="18">
        <f>Électricité!O8660</f>
        <v>0.16666666666666669</v>
      </c>
      <c r="C8647" s="17">
        <f>Électricité!P8660</f>
        <v>0</v>
      </c>
      <c r="D8647" s="17">
        <f>Électricité!S8660</f>
        <v>0</v>
      </c>
      <c r="E8647" s="24" t="str">
        <f t="shared" si="275"/>
        <v>12/27/2019 04:00:00 AM</v>
      </c>
      <c r="F8647" s="23" t="str">
        <f t="shared" si="276"/>
        <v>Dec</v>
      </c>
    </row>
    <row r="8648" spans="1:6" x14ac:dyDescent="0.4">
      <c r="A8648" s="19">
        <f>Électricité!N8661</f>
        <v>43826</v>
      </c>
      <c r="B8648" s="18">
        <f>Électricité!O8661</f>
        <v>0.20833333333333337</v>
      </c>
      <c r="C8648" s="17">
        <f>Électricité!P8661</f>
        <v>0</v>
      </c>
      <c r="D8648" s="17">
        <f>Électricité!S8661</f>
        <v>0</v>
      </c>
      <c r="E8648" s="24" t="str">
        <f t="shared" si="275"/>
        <v>12/27/2019 05:00:00 AM</v>
      </c>
      <c r="F8648" s="23" t="str">
        <f t="shared" si="276"/>
        <v>Dec</v>
      </c>
    </row>
    <row r="8649" spans="1:6" x14ac:dyDescent="0.4">
      <c r="A8649" s="19">
        <f>Électricité!N8662</f>
        <v>43826</v>
      </c>
      <c r="B8649" s="18">
        <f>Électricité!O8662</f>
        <v>0.25</v>
      </c>
      <c r="C8649" s="17">
        <f>Électricité!P8662</f>
        <v>0</v>
      </c>
      <c r="D8649" s="17">
        <f>Électricité!S8662</f>
        <v>0</v>
      </c>
      <c r="E8649" s="24" t="str">
        <f t="shared" si="275"/>
        <v>12/27/2019 06:00:00 AM</v>
      </c>
      <c r="F8649" s="23" t="str">
        <f t="shared" si="276"/>
        <v>Dec</v>
      </c>
    </row>
    <row r="8650" spans="1:6" x14ac:dyDescent="0.4">
      <c r="A8650" s="19">
        <f>Électricité!N8663</f>
        <v>43826</v>
      </c>
      <c r="B8650" s="18">
        <f>Électricité!O8663</f>
        <v>0.29166666666666669</v>
      </c>
      <c r="C8650" s="17">
        <f>Électricité!P8663</f>
        <v>0</v>
      </c>
      <c r="D8650" s="17">
        <f>Électricité!S8663</f>
        <v>0</v>
      </c>
      <c r="E8650" s="24" t="str">
        <f t="shared" si="275"/>
        <v>12/27/2019 07:00:00 AM</v>
      </c>
      <c r="F8650" s="23" t="str">
        <f t="shared" si="276"/>
        <v>Dec</v>
      </c>
    </row>
    <row r="8651" spans="1:6" x14ac:dyDescent="0.4">
      <c r="A8651" s="19">
        <f>Électricité!N8664</f>
        <v>43826</v>
      </c>
      <c r="B8651" s="18">
        <f>Électricité!O8664</f>
        <v>0.33333333333333337</v>
      </c>
      <c r="C8651" s="17">
        <f>Électricité!P8664</f>
        <v>0</v>
      </c>
      <c r="D8651" s="17">
        <f>Électricité!S8664</f>
        <v>0</v>
      </c>
      <c r="E8651" s="24" t="str">
        <f t="shared" si="275"/>
        <v>12/27/2019 08:00:00 AM</v>
      </c>
      <c r="F8651" s="23" t="str">
        <f t="shared" si="276"/>
        <v>Dec</v>
      </c>
    </row>
    <row r="8652" spans="1:6" x14ac:dyDescent="0.4">
      <c r="A8652" s="19">
        <f>Électricité!N8665</f>
        <v>43826</v>
      </c>
      <c r="B8652" s="18">
        <f>Électricité!O8665</f>
        <v>0.375</v>
      </c>
      <c r="C8652" s="17">
        <f>Électricité!P8665</f>
        <v>0</v>
      </c>
      <c r="D8652" s="17">
        <f>Électricité!S8665</f>
        <v>0</v>
      </c>
      <c r="E8652" s="24" t="str">
        <f t="shared" si="275"/>
        <v>12/27/2019 09:00:00 AM</v>
      </c>
      <c r="F8652" s="23" t="str">
        <f t="shared" si="276"/>
        <v>Dec</v>
      </c>
    </row>
    <row r="8653" spans="1:6" x14ac:dyDescent="0.4">
      <c r="A8653" s="19">
        <f>Électricité!N8666</f>
        <v>43826</v>
      </c>
      <c r="B8653" s="18">
        <f>Électricité!O8666</f>
        <v>0.41666666666666669</v>
      </c>
      <c r="C8653" s="17">
        <f>Électricité!P8666</f>
        <v>0</v>
      </c>
      <c r="D8653" s="17">
        <f>Électricité!S8666</f>
        <v>0</v>
      </c>
      <c r="E8653" s="24" t="str">
        <f t="shared" si="275"/>
        <v>12/27/2019 10:00:00 AM</v>
      </c>
      <c r="F8653" s="23" t="str">
        <f t="shared" si="276"/>
        <v>Dec</v>
      </c>
    </row>
    <row r="8654" spans="1:6" x14ac:dyDescent="0.4">
      <c r="A8654" s="19">
        <f>Électricité!N8667</f>
        <v>43826</v>
      </c>
      <c r="B8654" s="18">
        <f>Électricité!O8667</f>
        <v>0.45833333333333337</v>
      </c>
      <c r="C8654" s="17">
        <f>Électricité!P8667</f>
        <v>0</v>
      </c>
      <c r="D8654" s="17">
        <f>Électricité!S8667</f>
        <v>0</v>
      </c>
      <c r="E8654" s="24" t="str">
        <f t="shared" si="275"/>
        <v>12/27/2019 11:00:00 AM</v>
      </c>
      <c r="F8654" s="23" t="str">
        <f t="shared" si="276"/>
        <v>Dec</v>
      </c>
    </row>
    <row r="8655" spans="1:6" x14ac:dyDescent="0.4">
      <c r="A8655" s="19">
        <f>Électricité!N8668</f>
        <v>43826</v>
      </c>
      <c r="B8655" s="18">
        <f>Électricité!O8668</f>
        <v>0.50000000000000011</v>
      </c>
      <c r="C8655" s="17">
        <f>Électricité!P8668</f>
        <v>0</v>
      </c>
      <c r="D8655" s="17">
        <f>Électricité!S8668</f>
        <v>0</v>
      </c>
      <c r="E8655" s="24" t="str">
        <f t="shared" si="275"/>
        <v>12/27/2019 12:00:00 PM</v>
      </c>
      <c r="F8655" s="23" t="str">
        <f t="shared" si="276"/>
        <v>Dec</v>
      </c>
    </row>
    <row r="8656" spans="1:6" x14ac:dyDescent="0.4">
      <c r="A8656" s="19">
        <f>Électricité!N8669</f>
        <v>43826</v>
      </c>
      <c r="B8656" s="18">
        <f>Électricité!O8669</f>
        <v>0.54166666666666674</v>
      </c>
      <c r="C8656" s="17">
        <f>Électricité!P8669</f>
        <v>0</v>
      </c>
      <c r="D8656" s="17">
        <f>Électricité!S8669</f>
        <v>0</v>
      </c>
      <c r="E8656" s="24" t="str">
        <f t="shared" si="275"/>
        <v>12/27/2019 01:00:00 PM</v>
      </c>
      <c r="F8656" s="23" t="str">
        <f t="shared" si="276"/>
        <v>Dec</v>
      </c>
    </row>
    <row r="8657" spans="1:6" x14ac:dyDescent="0.4">
      <c r="A8657" s="19">
        <f>Électricité!N8670</f>
        <v>43826</v>
      </c>
      <c r="B8657" s="18">
        <f>Électricité!O8670</f>
        <v>0.58333333333333337</v>
      </c>
      <c r="C8657" s="17">
        <f>Électricité!P8670</f>
        <v>0</v>
      </c>
      <c r="D8657" s="17">
        <f>Électricité!S8670</f>
        <v>0</v>
      </c>
      <c r="E8657" s="24" t="str">
        <f t="shared" si="275"/>
        <v>12/27/2019 02:00:00 PM</v>
      </c>
      <c r="F8657" s="23" t="str">
        <f t="shared" si="276"/>
        <v>Dec</v>
      </c>
    </row>
    <row r="8658" spans="1:6" x14ac:dyDescent="0.4">
      <c r="A8658" s="19">
        <f>Électricité!N8671</f>
        <v>43826</v>
      </c>
      <c r="B8658" s="18">
        <f>Électricité!O8671</f>
        <v>0.62500000000000011</v>
      </c>
      <c r="C8658" s="17">
        <f>Électricité!P8671</f>
        <v>0</v>
      </c>
      <c r="D8658" s="17">
        <f>Électricité!S8671</f>
        <v>0</v>
      </c>
      <c r="E8658" s="24" t="str">
        <f t="shared" si="275"/>
        <v>12/27/2019 03:00:00 PM</v>
      </c>
      <c r="F8658" s="23" t="str">
        <f t="shared" si="276"/>
        <v>Dec</v>
      </c>
    </row>
    <row r="8659" spans="1:6" x14ac:dyDescent="0.4">
      <c r="A8659" s="19">
        <f>Électricité!N8672</f>
        <v>43826</v>
      </c>
      <c r="B8659" s="18">
        <f>Électricité!O8672</f>
        <v>0.66666666666666674</v>
      </c>
      <c r="C8659" s="17">
        <f>Électricité!P8672</f>
        <v>0</v>
      </c>
      <c r="D8659" s="17">
        <f>Électricité!S8672</f>
        <v>0</v>
      </c>
      <c r="E8659" s="24" t="str">
        <f t="shared" si="275"/>
        <v>12/27/2019 04:00:00 PM</v>
      </c>
      <c r="F8659" s="23" t="str">
        <f t="shared" si="276"/>
        <v>Dec</v>
      </c>
    </row>
    <row r="8660" spans="1:6" x14ac:dyDescent="0.4">
      <c r="A8660" s="19">
        <f>Électricité!N8673</f>
        <v>43826</v>
      </c>
      <c r="B8660" s="18">
        <f>Électricité!O8673</f>
        <v>0.70833333333333337</v>
      </c>
      <c r="C8660" s="17">
        <f>Électricité!P8673</f>
        <v>0</v>
      </c>
      <c r="D8660" s="17">
        <f>Électricité!S8673</f>
        <v>0</v>
      </c>
      <c r="E8660" s="24" t="str">
        <f t="shared" si="275"/>
        <v>12/27/2019 05:00:00 PM</v>
      </c>
      <c r="F8660" s="23" t="str">
        <f t="shared" si="276"/>
        <v>Dec</v>
      </c>
    </row>
    <row r="8661" spans="1:6" x14ac:dyDescent="0.4">
      <c r="A8661" s="19">
        <f>Électricité!N8674</f>
        <v>43826</v>
      </c>
      <c r="B8661" s="18">
        <f>Électricité!O8674</f>
        <v>0.75000000000000011</v>
      </c>
      <c r="C8661" s="17">
        <f>Électricité!P8674</f>
        <v>0</v>
      </c>
      <c r="D8661" s="17">
        <f>Électricité!S8674</f>
        <v>0</v>
      </c>
      <c r="E8661" s="24" t="str">
        <f t="shared" si="275"/>
        <v>12/27/2019 06:00:00 PM</v>
      </c>
      <c r="F8661" s="23" t="str">
        <f t="shared" si="276"/>
        <v>Dec</v>
      </c>
    </row>
    <row r="8662" spans="1:6" x14ac:dyDescent="0.4">
      <c r="A8662" s="19">
        <f>Électricité!N8675</f>
        <v>43826</v>
      </c>
      <c r="B8662" s="18">
        <f>Électricité!O8675</f>
        <v>0.79166666666666674</v>
      </c>
      <c r="C8662" s="17">
        <f>Électricité!P8675</f>
        <v>0</v>
      </c>
      <c r="D8662" s="17">
        <f>Électricité!S8675</f>
        <v>0</v>
      </c>
      <c r="E8662" s="24" t="str">
        <f t="shared" si="275"/>
        <v>12/27/2019 07:00:00 PM</v>
      </c>
      <c r="F8662" s="23" t="str">
        <f t="shared" si="276"/>
        <v>Dec</v>
      </c>
    </row>
    <row r="8663" spans="1:6" x14ac:dyDescent="0.4">
      <c r="A8663" s="19">
        <f>Électricité!N8676</f>
        <v>43826</v>
      </c>
      <c r="B8663" s="18">
        <f>Électricité!O8676</f>
        <v>0.83333333333333337</v>
      </c>
      <c r="C8663" s="17">
        <f>Électricité!P8676</f>
        <v>0</v>
      </c>
      <c r="D8663" s="17">
        <f>Électricité!S8676</f>
        <v>0</v>
      </c>
      <c r="E8663" s="24" t="str">
        <f t="shared" si="275"/>
        <v>12/27/2019 08:00:00 PM</v>
      </c>
      <c r="F8663" s="23" t="str">
        <f t="shared" si="276"/>
        <v>Dec</v>
      </c>
    </row>
    <row r="8664" spans="1:6" x14ac:dyDescent="0.4">
      <c r="A8664" s="19">
        <f>Électricité!N8677</f>
        <v>43826</v>
      </c>
      <c r="B8664" s="18">
        <f>Électricité!O8677</f>
        <v>0.87500000000000011</v>
      </c>
      <c r="C8664" s="17">
        <f>Électricité!P8677</f>
        <v>0</v>
      </c>
      <c r="D8664" s="17">
        <f>Électricité!S8677</f>
        <v>0</v>
      </c>
      <c r="E8664" s="24" t="str">
        <f t="shared" si="275"/>
        <v>12/27/2019 09:00:00 PM</v>
      </c>
      <c r="F8664" s="23" t="str">
        <f t="shared" si="276"/>
        <v>Dec</v>
      </c>
    </row>
    <row r="8665" spans="1:6" x14ac:dyDescent="0.4">
      <c r="A8665" s="19">
        <f>Électricité!N8678</f>
        <v>43826</v>
      </c>
      <c r="B8665" s="18">
        <f>Électricité!O8678</f>
        <v>0.91666666666666674</v>
      </c>
      <c r="C8665" s="17">
        <f>Électricité!P8678</f>
        <v>0</v>
      </c>
      <c r="D8665" s="17">
        <f>Électricité!S8678</f>
        <v>0</v>
      </c>
      <c r="E8665" s="24" t="str">
        <f t="shared" si="275"/>
        <v>12/27/2019 10:00:00 PM</v>
      </c>
      <c r="F8665" s="23" t="str">
        <f t="shared" si="276"/>
        <v>Dec</v>
      </c>
    </row>
    <row r="8666" spans="1:6" x14ac:dyDescent="0.4">
      <c r="A8666" s="19">
        <f>Électricité!N8679</f>
        <v>43826</v>
      </c>
      <c r="B8666" s="18">
        <f>Électricité!O8679</f>
        <v>0.95833333333333337</v>
      </c>
      <c r="C8666" s="17">
        <f>Électricité!P8679</f>
        <v>0</v>
      </c>
      <c r="D8666" s="17">
        <f>Électricité!S8679</f>
        <v>0</v>
      </c>
      <c r="E8666" s="24" t="str">
        <f t="shared" si="275"/>
        <v>12/27/2019 11:00:00 PM</v>
      </c>
      <c r="F8666" s="23" t="str">
        <f t="shared" si="276"/>
        <v>Dec</v>
      </c>
    </row>
    <row r="8667" spans="1:6" x14ac:dyDescent="0.4">
      <c r="A8667" s="19">
        <f>Électricité!N8680</f>
        <v>43827</v>
      </c>
      <c r="B8667" s="18">
        <f>Électricité!O8680</f>
        <v>3.1225022567582528E-17</v>
      </c>
      <c r="C8667" s="17">
        <f>Électricité!P8680</f>
        <v>0</v>
      </c>
      <c r="D8667" s="17">
        <f>Électricité!S8680</f>
        <v>0</v>
      </c>
      <c r="E8667" s="24" t="str">
        <f t="shared" si="275"/>
        <v>12/28/2019 12:00:00 AM</v>
      </c>
      <c r="F8667" s="23" t="str">
        <f t="shared" si="276"/>
        <v>Dec</v>
      </c>
    </row>
    <row r="8668" spans="1:6" x14ac:dyDescent="0.4">
      <c r="A8668" s="19">
        <f>Électricité!N8681</f>
        <v>43827</v>
      </c>
      <c r="B8668" s="18">
        <f>Électricité!O8681</f>
        <v>4.1666666666666699E-2</v>
      </c>
      <c r="C8668" s="17">
        <f>Électricité!P8681</f>
        <v>0</v>
      </c>
      <c r="D8668" s="17">
        <f>Électricité!S8681</f>
        <v>0</v>
      </c>
      <c r="E8668" s="24" t="str">
        <f t="shared" si="275"/>
        <v>12/28/2019 01:00:00 AM</v>
      </c>
      <c r="F8668" s="23" t="str">
        <f t="shared" si="276"/>
        <v>Dec</v>
      </c>
    </row>
    <row r="8669" spans="1:6" x14ac:dyDescent="0.4">
      <c r="A8669" s="19">
        <f>Électricité!N8682</f>
        <v>43827</v>
      </c>
      <c r="B8669" s="18">
        <f>Électricité!O8682</f>
        <v>8.333333333333337E-2</v>
      </c>
      <c r="C8669" s="17">
        <f>Électricité!P8682</f>
        <v>0</v>
      </c>
      <c r="D8669" s="17">
        <f>Électricité!S8682</f>
        <v>0</v>
      </c>
      <c r="E8669" s="24" t="str">
        <f t="shared" si="275"/>
        <v>12/28/2019 02:00:00 AM</v>
      </c>
      <c r="F8669" s="23" t="str">
        <f t="shared" si="276"/>
        <v>Dec</v>
      </c>
    </row>
    <row r="8670" spans="1:6" x14ac:dyDescent="0.4">
      <c r="A8670" s="19">
        <f>Électricité!N8683</f>
        <v>43827</v>
      </c>
      <c r="B8670" s="18">
        <f>Électricité!O8683</f>
        <v>0.12500000000000006</v>
      </c>
      <c r="C8670" s="17">
        <f>Électricité!P8683</f>
        <v>0</v>
      </c>
      <c r="D8670" s="17">
        <f>Électricité!S8683</f>
        <v>0</v>
      </c>
      <c r="E8670" s="24" t="str">
        <f t="shared" si="275"/>
        <v>12/28/2019 03:00:00 AM</v>
      </c>
      <c r="F8670" s="23" t="str">
        <f t="shared" si="276"/>
        <v>Dec</v>
      </c>
    </row>
    <row r="8671" spans="1:6" x14ac:dyDescent="0.4">
      <c r="A8671" s="19">
        <f>Électricité!N8684</f>
        <v>43827</v>
      </c>
      <c r="B8671" s="18">
        <f>Électricité!O8684</f>
        <v>0.16666666666666669</v>
      </c>
      <c r="C8671" s="17">
        <f>Électricité!P8684</f>
        <v>0</v>
      </c>
      <c r="D8671" s="17">
        <f>Électricité!S8684</f>
        <v>0</v>
      </c>
      <c r="E8671" s="24" t="str">
        <f t="shared" si="275"/>
        <v>12/28/2019 04:00:00 AM</v>
      </c>
      <c r="F8671" s="23" t="str">
        <f t="shared" si="276"/>
        <v>Dec</v>
      </c>
    </row>
    <row r="8672" spans="1:6" x14ac:dyDescent="0.4">
      <c r="A8672" s="19">
        <f>Électricité!N8685</f>
        <v>43827</v>
      </c>
      <c r="B8672" s="18">
        <f>Électricité!O8685</f>
        <v>0.20833333333333337</v>
      </c>
      <c r="C8672" s="17">
        <f>Électricité!P8685</f>
        <v>0</v>
      </c>
      <c r="D8672" s="17">
        <f>Électricité!S8685</f>
        <v>0</v>
      </c>
      <c r="E8672" s="24" t="str">
        <f t="shared" si="275"/>
        <v>12/28/2019 05:00:00 AM</v>
      </c>
      <c r="F8672" s="23" t="str">
        <f t="shared" si="276"/>
        <v>Dec</v>
      </c>
    </row>
    <row r="8673" spans="1:6" x14ac:dyDescent="0.4">
      <c r="A8673" s="19">
        <f>Électricité!N8686</f>
        <v>43827</v>
      </c>
      <c r="B8673" s="18">
        <f>Électricité!O8686</f>
        <v>0.25</v>
      </c>
      <c r="C8673" s="17">
        <f>Électricité!P8686</f>
        <v>0</v>
      </c>
      <c r="D8673" s="17">
        <f>Électricité!S8686</f>
        <v>0</v>
      </c>
      <c r="E8673" s="24" t="str">
        <f t="shared" si="275"/>
        <v>12/28/2019 06:00:00 AM</v>
      </c>
      <c r="F8673" s="23" t="str">
        <f t="shared" si="276"/>
        <v>Dec</v>
      </c>
    </row>
    <row r="8674" spans="1:6" x14ac:dyDescent="0.4">
      <c r="A8674" s="19">
        <f>Électricité!N8687</f>
        <v>43827</v>
      </c>
      <c r="B8674" s="18">
        <f>Électricité!O8687</f>
        <v>0.29166666666666669</v>
      </c>
      <c r="C8674" s="17">
        <f>Électricité!P8687</f>
        <v>0</v>
      </c>
      <c r="D8674" s="17">
        <f>Électricité!S8687</f>
        <v>0</v>
      </c>
      <c r="E8674" s="24" t="str">
        <f t="shared" si="275"/>
        <v>12/28/2019 07:00:00 AM</v>
      </c>
      <c r="F8674" s="23" t="str">
        <f t="shared" si="276"/>
        <v>Dec</v>
      </c>
    </row>
    <row r="8675" spans="1:6" x14ac:dyDescent="0.4">
      <c r="A8675" s="19">
        <f>Électricité!N8688</f>
        <v>43827</v>
      </c>
      <c r="B8675" s="18">
        <f>Électricité!O8688</f>
        <v>0.33333333333333337</v>
      </c>
      <c r="C8675" s="17">
        <f>Électricité!P8688</f>
        <v>0</v>
      </c>
      <c r="D8675" s="17">
        <f>Électricité!S8688</f>
        <v>0</v>
      </c>
      <c r="E8675" s="24" t="str">
        <f t="shared" si="275"/>
        <v>12/28/2019 08:00:00 AM</v>
      </c>
      <c r="F8675" s="23" t="str">
        <f t="shared" si="276"/>
        <v>Dec</v>
      </c>
    </row>
    <row r="8676" spans="1:6" x14ac:dyDescent="0.4">
      <c r="A8676" s="19">
        <f>Électricité!N8689</f>
        <v>43827</v>
      </c>
      <c r="B8676" s="18">
        <f>Électricité!O8689</f>
        <v>0.375</v>
      </c>
      <c r="C8676" s="17">
        <f>Électricité!P8689</f>
        <v>0</v>
      </c>
      <c r="D8676" s="17">
        <f>Électricité!S8689</f>
        <v>0</v>
      </c>
      <c r="E8676" s="24" t="str">
        <f t="shared" si="275"/>
        <v>12/28/2019 09:00:00 AM</v>
      </c>
      <c r="F8676" s="23" t="str">
        <f t="shared" si="276"/>
        <v>Dec</v>
      </c>
    </row>
    <row r="8677" spans="1:6" x14ac:dyDescent="0.4">
      <c r="A8677" s="19">
        <f>Électricité!N8690</f>
        <v>43827</v>
      </c>
      <c r="B8677" s="18">
        <f>Électricité!O8690</f>
        <v>0.41666666666666669</v>
      </c>
      <c r="C8677" s="17">
        <f>Électricité!P8690</f>
        <v>0</v>
      </c>
      <c r="D8677" s="17">
        <f>Électricité!S8690</f>
        <v>0</v>
      </c>
      <c r="E8677" s="24" t="str">
        <f t="shared" si="275"/>
        <v>12/28/2019 10:00:00 AM</v>
      </c>
      <c r="F8677" s="23" t="str">
        <f t="shared" si="276"/>
        <v>Dec</v>
      </c>
    </row>
    <row r="8678" spans="1:6" x14ac:dyDescent="0.4">
      <c r="A8678" s="19">
        <f>Électricité!N8691</f>
        <v>43827</v>
      </c>
      <c r="B8678" s="18">
        <f>Électricité!O8691</f>
        <v>0.45833333333333337</v>
      </c>
      <c r="C8678" s="17">
        <f>Électricité!P8691</f>
        <v>0</v>
      </c>
      <c r="D8678" s="17">
        <f>Électricité!S8691</f>
        <v>0</v>
      </c>
      <c r="E8678" s="24" t="str">
        <f t="shared" si="275"/>
        <v>12/28/2019 11:00:00 AM</v>
      </c>
      <c r="F8678" s="23" t="str">
        <f t="shared" si="276"/>
        <v>Dec</v>
      </c>
    </row>
    <row r="8679" spans="1:6" x14ac:dyDescent="0.4">
      <c r="A8679" s="19">
        <f>Électricité!N8692</f>
        <v>43827</v>
      </c>
      <c r="B8679" s="18">
        <f>Électricité!O8692</f>
        <v>0.50000000000000011</v>
      </c>
      <c r="C8679" s="17">
        <f>Électricité!P8692</f>
        <v>0</v>
      </c>
      <c r="D8679" s="17">
        <f>Électricité!S8692</f>
        <v>0</v>
      </c>
      <c r="E8679" s="24" t="str">
        <f t="shared" si="275"/>
        <v>12/28/2019 12:00:00 PM</v>
      </c>
      <c r="F8679" s="23" t="str">
        <f t="shared" si="276"/>
        <v>Dec</v>
      </c>
    </row>
    <row r="8680" spans="1:6" x14ac:dyDescent="0.4">
      <c r="A8680" s="19">
        <f>Électricité!N8693</f>
        <v>43827</v>
      </c>
      <c r="B8680" s="18">
        <f>Électricité!O8693</f>
        <v>0.54166666666666674</v>
      </c>
      <c r="C8680" s="17">
        <f>Électricité!P8693</f>
        <v>0</v>
      </c>
      <c r="D8680" s="17">
        <f>Électricité!S8693</f>
        <v>0</v>
      </c>
      <c r="E8680" s="24" t="str">
        <f t="shared" si="275"/>
        <v>12/28/2019 01:00:00 PM</v>
      </c>
      <c r="F8680" s="23" t="str">
        <f t="shared" si="276"/>
        <v>Dec</v>
      </c>
    </row>
    <row r="8681" spans="1:6" x14ac:dyDescent="0.4">
      <c r="A8681" s="19">
        <f>Électricité!N8694</f>
        <v>43827</v>
      </c>
      <c r="B8681" s="18">
        <f>Électricité!O8694</f>
        <v>0.58333333333333337</v>
      </c>
      <c r="C8681" s="17">
        <f>Électricité!P8694</f>
        <v>0</v>
      </c>
      <c r="D8681" s="17">
        <f>Électricité!S8694</f>
        <v>0</v>
      </c>
      <c r="E8681" s="24" t="str">
        <f t="shared" si="275"/>
        <v>12/28/2019 02:00:00 PM</v>
      </c>
      <c r="F8681" s="23" t="str">
        <f t="shared" si="276"/>
        <v>Dec</v>
      </c>
    </row>
    <row r="8682" spans="1:6" x14ac:dyDescent="0.4">
      <c r="A8682" s="19">
        <f>Électricité!N8695</f>
        <v>43827</v>
      </c>
      <c r="B8682" s="18">
        <f>Électricité!O8695</f>
        <v>0.62500000000000011</v>
      </c>
      <c r="C8682" s="17">
        <f>Électricité!P8695</f>
        <v>0</v>
      </c>
      <c r="D8682" s="17">
        <f>Électricité!S8695</f>
        <v>0</v>
      </c>
      <c r="E8682" s="24" t="str">
        <f t="shared" si="275"/>
        <v>12/28/2019 03:00:00 PM</v>
      </c>
      <c r="F8682" s="23" t="str">
        <f t="shared" si="276"/>
        <v>Dec</v>
      </c>
    </row>
    <row r="8683" spans="1:6" x14ac:dyDescent="0.4">
      <c r="A8683" s="19">
        <f>Électricité!N8696</f>
        <v>43827</v>
      </c>
      <c r="B8683" s="18">
        <f>Électricité!O8696</f>
        <v>0.66666666666666674</v>
      </c>
      <c r="C8683" s="17">
        <f>Électricité!P8696</f>
        <v>0</v>
      </c>
      <c r="D8683" s="17">
        <f>Électricité!S8696</f>
        <v>0</v>
      </c>
      <c r="E8683" s="24" t="str">
        <f t="shared" si="275"/>
        <v>12/28/2019 04:00:00 PM</v>
      </c>
      <c r="F8683" s="23" t="str">
        <f t="shared" si="276"/>
        <v>Dec</v>
      </c>
    </row>
    <row r="8684" spans="1:6" x14ac:dyDescent="0.4">
      <c r="A8684" s="19">
        <f>Électricité!N8697</f>
        <v>43827</v>
      </c>
      <c r="B8684" s="18">
        <f>Électricité!O8697</f>
        <v>0.70833333333333337</v>
      </c>
      <c r="C8684" s="17">
        <f>Électricité!P8697</f>
        <v>0</v>
      </c>
      <c r="D8684" s="17">
        <f>Électricité!S8697</f>
        <v>0</v>
      </c>
      <c r="E8684" s="24" t="str">
        <f t="shared" ref="E8684:E8747" si="277">CONCATENATE(TEXT(A8684,"mm/dd/yyyy")," ",TEXT(B8684,"hh:mm:ss AM/PM"))</f>
        <v>12/28/2019 05:00:00 PM</v>
      </c>
      <c r="F8684" s="23" t="str">
        <f t="shared" si="276"/>
        <v>Dec</v>
      </c>
    </row>
    <row r="8685" spans="1:6" x14ac:dyDescent="0.4">
      <c r="A8685" s="19">
        <f>Électricité!N8698</f>
        <v>43827</v>
      </c>
      <c r="B8685" s="18">
        <f>Électricité!O8698</f>
        <v>0.75000000000000011</v>
      </c>
      <c r="C8685" s="17">
        <f>Électricité!P8698</f>
        <v>0</v>
      </c>
      <c r="D8685" s="17">
        <f>Électricité!S8698</f>
        <v>0</v>
      </c>
      <c r="E8685" s="24" t="str">
        <f t="shared" si="277"/>
        <v>12/28/2019 06:00:00 PM</v>
      </c>
      <c r="F8685" s="23" t="str">
        <f t="shared" si="276"/>
        <v>Dec</v>
      </c>
    </row>
    <row r="8686" spans="1:6" x14ac:dyDescent="0.4">
      <c r="A8686" s="19">
        <f>Électricité!N8699</f>
        <v>43827</v>
      </c>
      <c r="B8686" s="18">
        <f>Électricité!O8699</f>
        <v>0.79166666666666674</v>
      </c>
      <c r="C8686" s="17">
        <f>Électricité!P8699</f>
        <v>0</v>
      </c>
      <c r="D8686" s="17">
        <f>Électricité!S8699</f>
        <v>0</v>
      </c>
      <c r="E8686" s="24" t="str">
        <f t="shared" si="277"/>
        <v>12/28/2019 07:00:00 PM</v>
      </c>
      <c r="F8686" s="23" t="str">
        <f t="shared" si="276"/>
        <v>Dec</v>
      </c>
    </row>
    <row r="8687" spans="1:6" x14ac:dyDescent="0.4">
      <c r="A8687" s="19">
        <f>Électricité!N8700</f>
        <v>43827</v>
      </c>
      <c r="B8687" s="18">
        <f>Électricité!O8700</f>
        <v>0.83333333333333337</v>
      </c>
      <c r="C8687" s="17">
        <f>Électricité!P8700</f>
        <v>0</v>
      </c>
      <c r="D8687" s="17">
        <f>Électricité!S8700</f>
        <v>0</v>
      </c>
      <c r="E8687" s="24" t="str">
        <f t="shared" si="277"/>
        <v>12/28/2019 08:00:00 PM</v>
      </c>
      <c r="F8687" s="23" t="str">
        <f t="shared" si="276"/>
        <v>Dec</v>
      </c>
    </row>
    <row r="8688" spans="1:6" x14ac:dyDescent="0.4">
      <c r="A8688" s="19">
        <f>Électricité!N8701</f>
        <v>43827</v>
      </c>
      <c r="B8688" s="18">
        <f>Électricité!O8701</f>
        <v>0.87500000000000011</v>
      </c>
      <c r="C8688" s="17">
        <f>Électricité!P8701</f>
        <v>0</v>
      </c>
      <c r="D8688" s="17">
        <f>Électricité!S8701</f>
        <v>0</v>
      </c>
      <c r="E8688" s="24" t="str">
        <f t="shared" si="277"/>
        <v>12/28/2019 09:00:00 PM</v>
      </c>
      <c r="F8688" s="23" t="str">
        <f t="shared" si="276"/>
        <v>Dec</v>
      </c>
    </row>
    <row r="8689" spans="1:6" x14ac:dyDescent="0.4">
      <c r="A8689" s="19">
        <f>Électricité!N8702</f>
        <v>43827</v>
      </c>
      <c r="B8689" s="18">
        <f>Électricité!O8702</f>
        <v>0.91666666666666674</v>
      </c>
      <c r="C8689" s="17">
        <f>Électricité!P8702</f>
        <v>0</v>
      </c>
      <c r="D8689" s="17">
        <f>Électricité!S8702</f>
        <v>0</v>
      </c>
      <c r="E8689" s="24" t="str">
        <f t="shared" si="277"/>
        <v>12/28/2019 10:00:00 PM</v>
      </c>
      <c r="F8689" s="23" t="str">
        <f t="shared" si="276"/>
        <v>Dec</v>
      </c>
    </row>
    <row r="8690" spans="1:6" x14ac:dyDescent="0.4">
      <c r="A8690" s="19">
        <f>Électricité!N8703</f>
        <v>43827</v>
      </c>
      <c r="B8690" s="18">
        <f>Électricité!O8703</f>
        <v>0.95833333333333337</v>
      </c>
      <c r="C8690" s="17">
        <f>Électricité!P8703</f>
        <v>0</v>
      </c>
      <c r="D8690" s="17">
        <f>Électricité!S8703</f>
        <v>0</v>
      </c>
      <c r="E8690" s="24" t="str">
        <f t="shared" si="277"/>
        <v>12/28/2019 11:00:00 PM</v>
      </c>
      <c r="F8690" s="23" t="str">
        <f t="shared" si="276"/>
        <v>Dec</v>
      </c>
    </row>
    <row r="8691" spans="1:6" x14ac:dyDescent="0.4">
      <c r="A8691" s="19">
        <f>Électricité!N8704</f>
        <v>43828</v>
      </c>
      <c r="B8691" s="18">
        <f>Électricité!O8704</f>
        <v>3.1225022567582528E-17</v>
      </c>
      <c r="C8691" s="17">
        <f>Électricité!P8704</f>
        <v>0</v>
      </c>
      <c r="D8691" s="17">
        <f>Électricité!S8704</f>
        <v>0</v>
      </c>
      <c r="E8691" s="24" t="str">
        <f t="shared" si="277"/>
        <v>12/29/2019 12:00:00 AM</v>
      </c>
      <c r="F8691" s="23" t="str">
        <f t="shared" si="276"/>
        <v>Dec</v>
      </c>
    </row>
    <row r="8692" spans="1:6" x14ac:dyDescent="0.4">
      <c r="A8692" s="19">
        <f>Électricité!N8705</f>
        <v>43828</v>
      </c>
      <c r="B8692" s="18">
        <f>Électricité!O8705</f>
        <v>4.1666666666666699E-2</v>
      </c>
      <c r="C8692" s="17">
        <f>Électricité!P8705</f>
        <v>0</v>
      </c>
      <c r="D8692" s="17">
        <f>Électricité!S8705</f>
        <v>0</v>
      </c>
      <c r="E8692" s="24" t="str">
        <f t="shared" si="277"/>
        <v>12/29/2019 01:00:00 AM</v>
      </c>
      <c r="F8692" s="23" t="str">
        <f t="shared" si="276"/>
        <v>Dec</v>
      </c>
    </row>
    <row r="8693" spans="1:6" x14ac:dyDescent="0.4">
      <c r="A8693" s="19">
        <f>Électricité!N8706</f>
        <v>43828</v>
      </c>
      <c r="B8693" s="18">
        <f>Électricité!O8706</f>
        <v>8.333333333333337E-2</v>
      </c>
      <c r="C8693" s="17">
        <f>Électricité!P8706</f>
        <v>0</v>
      </c>
      <c r="D8693" s="17">
        <f>Électricité!S8706</f>
        <v>0</v>
      </c>
      <c r="E8693" s="24" t="str">
        <f t="shared" si="277"/>
        <v>12/29/2019 02:00:00 AM</v>
      </c>
      <c r="F8693" s="23" t="str">
        <f t="shared" si="276"/>
        <v>Dec</v>
      </c>
    </row>
    <row r="8694" spans="1:6" x14ac:dyDescent="0.4">
      <c r="A8694" s="19">
        <f>Électricité!N8707</f>
        <v>43828</v>
      </c>
      <c r="B8694" s="18">
        <f>Électricité!O8707</f>
        <v>0.12500000000000006</v>
      </c>
      <c r="C8694" s="17">
        <f>Électricité!P8707</f>
        <v>0</v>
      </c>
      <c r="D8694" s="17">
        <f>Électricité!S8707</f>
        <v>0</v>
      </c>
      <c r="E8694" s="24" t="str">
        <f t="shared" si="277"/>
        <v>12/29/2019 03:00:00 AM</v>
      </c>
      <c r="F8694" s="23" t="str">
        <f t="shared" si="276"/>
        <v>Dec</v>
      </c>
    </row>
    <row r="8695" spans="1:6" x14ac:dyDescent="0.4">
      <c r="A8695" s="19">
        <f>Électricité!N8708</f>
        <v>43828</v>
      </c>
      <c r="B8695" s="18">
        <f>Électricité!O8708</f>
        <v>0.16666666666666669</v>
      </c>
      <c r="C8695" s="17">
        <f>Électricité!P8708</f>
        <v>0</v>
      </c>
      <c r="D8695" s="17">
        <f>Électricité!S8708</f>
        <v>0</v>
      </c>
      <c r="E8695" s="24" t="str">
        <f t="shared" si="277"/>
        <v>12/29/2019 04:00:00 AM</v>
      </c>
      <c r="F8695" s="23" t="str">
        <f t="shared" si="276"/>
        <v>Dec</v>
      </c>
    </row>
    <row r="8696" spans="1:6" x14ac:dyDescent="0.4">
      <c r="A8696" s="19">
        <f>Électricité!N8709</f>
        <v>43828</v>
      </c>
      <c r="B8696" s="18">
        <f>Électricité!O8709</f>
        <v>0.20833333333333337</v>
      </c>
      <c r="C8696" s="17">
        <f>Électricité!P8709</f>
        <v>0</v>
      </c>
      <c r="D8696" s="17">
        <f>Électricité!S8709</f>
        <v>0</v>
      </c>
      <c r="E8696" s="24" t="str">
        <f t="shared" si="277"/>
        <v>12/29/2019 05:00:00 AM</v>
      </c>
      <c r="F8696" s="23" t="str">
        <f t="shared" si="276"/>
        <v>Dec</v>
      </c>
    </row>
    <row r="8697" spans="1:6" x14ac:dyDescent="0.4">
      <c r="A8697" s="19">
        <f>Électricité!N8710</f>
        <v>43828</v>
      </c>
      <c r="B8697" s="18">
        <f>Électricité!O8710</f>
        <v>0.25</v>
      </c>
      <c r="C8697" s="17">
        <f>Électricité!P8710</f>
        <v>0</v>
      </c>
      <c r="D8697" s="17">
        <f>Électricité!S8710</f>
        <v>0</v>
      </c>
      <c r="E8697" s="24" t="str">
        <f t="shared" si="277"/>
        <v>12/29/2019 06:00:00 AM</v>
      </c>
      <c r="F8697" s="23" t="str">
        <f t="shared" si="276"/>
        <v>Dec</v>
      </c>
    </row>
    <row r="8698" spans="1:6" x14ac:dyDescent="0.4">
      <c r="A8698" s="19">
        <f>Électricité!N8711</f>
        <v>43828</v>
      </c>
      <c r="B8698" s="18">
        <f>Électricité!O8711</f>
        <v>0.29166666666666669</v>
      </c>
      <c r="C8698" s="17">
        <f>Électricité!P8711</f>
        <v>0</v>
      </c>
      <c r="D8698" s="17">
        <f>Électricité!S8711</f>
        <v>0</v>
      </c>
      <c r="E8698" s="24" t="str">
        <f t="shared" si="277"/>
        <v>12/29/2019 07:00:00 AM</v>
      </c>
      <c r="F8698" s="23" t="str">
        <f t="shared" si="276"/>
        <v>Dec</v>
      </c>
    </row>
    <row r="8699" spans="1:6" x14ac:dyDescent="0.4">
      <c r="A8699" s="19">
        <f>Électricité!N8712</f>
        <v>43828</v>
      </c>
      <c r="B8699" s="18">
        <f>Électricité!O8712</f>
        <v>0.33333333333333337</v>
      </c>
      <c r="C8699" s="17">
        <f>Électricité!P8712</f>
        <v>0</v>
      </c>
      <c r="D8699" s="17">
        <f>Électricité!S8712</f>
        <v>0</v>
      </c>
      <c r="E8699" s="24" t="str">
        <f t="shared" si="277"/>
        <v>12/29/2019 08:00:00 AM</v>
      </c>
      <c r="F8699" s="23" t="str">
        <f t="shared" si="276"/>
        <v>Dec</v>
      </c>
    </row>
    <row r="8700" spans="1:6" x14ac:dyDescent="0.4">
      <c r="A8700" s="19">
        <f>Électricité!N8713</f>
        <v>43828</v>
      </c>
      <c r="B8700" s="18">
        <f>Électricité!O8713</f>
        <v>0.375</v>
      </c>
      <c r="C8700" s="17">
        <f>Électricité!P8713</f>
        <v>0</v>
      </c>
      <c r="D8700" s="17">
        <f>Électricité!S8713</f>
        <v>0</v>
      </c>
      <c r="E8700" s="24" t="str">
        <f t="shared" si="277"/>
        <v>12/29/2019 09:00:00 AM</v>
      </c>
      <c r="F8700" s="23" t="str">
        <f t="shared" si="276"/>
        <v>Dec</v>
      </c>
    </row>
    <row r="8701" spans="1:6" x14ac:dyDescent="0.4">
      <c r="A8701" s="19">
        <f>Électricité!N8714</f>
        <v>43828</v>
      </c>
      <c r="B8701" s="18">
        <f>Électricité!O8714</f>
        <v>0.41666666666666669</v>
      </c>
      <c r="C8701" s="17">
        <f>Électricité!P8714</f>
        <v>0</v>
      </c>
      <c r="D8701" s="17">
        <f>Électricité!S8714</f>
        <v>0</v>
      </c>
      <c r="E8701" s="24" t="str">
        <f t="shared" si="277"/>
        <v>12/29/2019 10:00:00 AM</v>
      </c>
      <c r="F8701" s="23" t="str">
        <f t="shared" si="276"/>
        <v>Dec</v>
      </c>
    </row>
    <row r="8702" spans="1:6" x14ac:dyDescent="0.4">
      <c r="A8702" s="19">
        <f>Électricité!N8715</f>
        <v>43828</v>
      </c>
      <c r="B8702" s="18">
        <f>Électricité!O8715</f>
        <v>0.45833333333333337</v>
      </c>
      <c r="C8702" s="17">
        <f>Électricité!P8715</f>
        <v>0</v>
      </c>
      <c r="D8702" s="17">
        <f>Électricité!S8715</f>
        <v>0</v>
      </c>
      <c r="E8702" s="24" t="str">
        <f t="shared" si="277"/>
        <v>12/29/2019 11:00:00 AM</v>
      </c>
      <c r="F8702" s="23" t="str">
        <f t="shared" si="276"/>
        <v>Dec</v>
      </c>
    </row>
    <row r="8703" spans="1:6" x14ac:dyDescent="0.4">
      <c r="A8703" s="19">
        <f>Électricité!N8716</f>
        <v>43828</v>
      </c>
      <c r="B8703" s="18">
        <f>Électricité!O8716</f>
        <v>0.50000000000000011</v>
      </c>
      <c r="C8703" s="17">
        <f>Électricité!P8716</f>
        <v>0</v>
      </c>
      <c r="D8703" s="17">
        <f>Électricité!S8716</f>
        <v>0</v>
      </c>
      <c r="E8703" s="24" t="str">
        <f t="shared" si="277"/>
        <v>12/29/2019 12:00:00 PM</v>
      </c>
      <c r="F8703" s="23" t="str">
        <f t="shared" si="276"/>
        <v>Dec</v>
      </c>
    </row>
    <row r="8704" spans="1:6" x14ac:dyDescent="0.4">
      <c r="A8704" s="19">
        <f>Électricité!N8717</f>
        <v>43828</v>
      </c>
      <c r="B8704" s="18">
        <f>Électricité!O8717</f>
        <v>0.54166666666666674</v>
      </c>
      <c r="C8704" s="17">
        <f>Électricité!P8717</f>
        <v>0</v>
      </c>
      <c r="D8704" s="17">
        <f>Électricité!S8717</f>
        <v>0</v>
      </c>
      <c r="E8704" s="24" t="str">
        <f t="shared" si="277"/>
        <v>12/29/2019 01:00:00 PM</v>
      </c>
      <c r="F8704" s="23" t="str">
        <f t="shared" si="276"/>
        <v>Dec</v>
      </c>
    </row>
    <row r="8705" spans="1:6" x14ac:dyDescent="0.4">
      <c r="A8705" s="19">
        <f>Électricité!N8718</f>
        <v>43828</v>
      </c>
      <c r="B8705" s="18">
        <f>Électricité!O8718</f>
        <v>0.58333333333333337</v>
      </c>
      <c r="C8705" s="17">
        <f>Électricité!P8718</f>
        <v>0</v>
      </c>
      <c r="D8705" s="17">
        <f>Électricité!S8718</f>
        <v>0</v>
      </c>
      <c r="E8705" s="24" t="str">
        <f t="shared" si="277"/>
        <v>12/29/2019 02:00:00 PM</v>
      </c>
      <c r="F8705" s="23" t="str">
        <f t="shared" si="276"/>
        <v>Dec</v>
      </c>
    </row>
    <row r="8706" spans="1:6" x14ac:dyDescent="0.4">
      <c r="A8706" s="19">
        <f>Électricité!N8719</f>
        <v>43828</v>
      </c>
      <c r="B8706" s="18">
        <f>Électricité!O8719</f>
        <v>0.62500000000000011</v>
      </c>
      <c r="C8706" s="17">
        <f>Électricité!P8719</f>
        <v>0</v>
      </c>
      <c r="D8706" s="17">
        <f>Électricité!S8719</f>
        <v>0</v>
      </c>
      <c r="E8706" s="24" t="str">
        <f t="shared" si="277"/>
        <v>12/29/2019 03:00:00 PM</v>
      </c>
      <c r="F8706" s="23" t="str">
        <f t="shared" si="276"/>
        <v>Dec</v>
      </c>
    </row>
    <row r="8707" spans="1:6" x14ac:dyDescent="0.4">
      <c r="A8707" s="19">
        <f>Électricité!N8720</f>
        <v>43828</v>
      </c>
      <c r="B8707" s="18">
        <f>Électricité!O8720</f>
        <v>0.66666666666666674</v>
      </c>
      <c r="C8707" s="17">
        <f>Électricité!P8720</f>
        <v>0</v>
      </c>
      <c r="D8707" s="17">
        <f>Électricité!S8720</f>
        <v>0</v>
      </c>
      <c r="E8707" s="24" t="str">
        <f t="shared" si="277"/>
        <v>12/29/2019 04:00:00 PM</v>
      </c>
      <c r="F8707" s="23" t="str">
        <f t="shared" ref="F8707:F8762" si="278">TEXT(A8707,"mmm")</f>
        <v>Dec</v>
      </c>
    </row>
    <row r="8708" spans="1:6" x14ac:dyDescent="0.4">
      <c r="A8708" s="19">
        <f>Électricité!N8721</f>
        <v>43828</v>
      </c>
      <c r="B8708" s="18">
        <f>Électricité!O8721</f>
        <v>0.70833333333333337</v>
      </c>
      <c r="C8708" s="17">
        <f>Électricité!P8721</f>
        <v>0</v>
      </c>
      <c r="D8708" s="17">
        <f>Électricité!S8721</f>
        <v>0</v>
      </c>
      <c r="E8708" s="24" t="str">
        <f t="shared" si="277"/>
        <v>12/29/2019 05:00:00 PM</v>
      </c>
      <c r="F8708" s="23" t="str">
        <f t="shared" si="278"/>
        <v>Dec</v>
      </c>
    </row>
    <row r="8709" spans="1:6" x14ac:dyDescent="0.4">
      <c r="A8709" s="19">
        <f>Électricité!N8722</f>
        <v>43828</v>
      </c>
      <c r="B8709" s="18">
        <f>Électricité!O8722</f>
        <v>0.75000000000000011</v>
      </c>
      <c r="C8709" s="17">
        <f>Électricité!P8722</f>
        <v>0</v>
      </c>
      <c r="D8709" s="17">
        <f>Électricité!S8722</f>
        <v>0</v>
      </c>
      <c r="E8709" s="24" t="str">
        <f t="shared" si="277"/>
        <v>12/29/2019 06:00:00 PM</v>
      </c>
      <c r="F8709" s="23" t="str">
        <f t="shared" si="278"/>
        <v>Dec</v>
      </c>
    </row>
    <row r="8710" spans="1:6" x14ac:dyDescent="0.4">
      <c r="A8710" s="19">
        <f>Électricité!N8723</f>
        <v>43828</v>
      </c>
      <c r="B8710" s="18">
        <f>Électricité!O8723</f>
        <v>0.79166666666666674</v>
      </c>
      <c r="C8710" s="17">
        <f>Électricité!P8723</f>
        <v>0</v>
      </c>
      <c r="D8710" s="17">
        <f>Électricité!S8723</f>
        <v>0</v>
      </c>
      <c r="E8710" s="24" t="str">
        <f t="shared" si="277"/>
        <v>12/29/2019 07:00:00 PM</v>
      </c>
      <c r="F8710" s="23" t="str">
        <f t="shared" si="278"/>
        <v>Dec</v>
      </c>
    </row>
    <row r="8711" spans="1:6" x14ac:dyDescent="0.4">
      <c r="A8711" s="19">
        <f>Électricité!N8724</f>
        <v>43828</v>
      </c>
      <c r="B8711" s="18">
        <f>Électricité!O8724</f>
        <v>0.83333333333333337</v>
      </c>
      <c r="C8711" s="17">
        <f>Électricité!P8724</f>
        <v>0</v>
      </c>
      <c r="D8711" s="17">
        <f>Électricité!S8724</f>
        <v>0</v>
      </c>
      <c r="E8711" s="24" t="str">
        <f t="shared" si="277"/>
        <v>12/29/2019 08:00:00 PM</v>
      </c>
      <c r="F8711" s="23" t="str">
        <f t="shared" si="278"/>
        <v>Dec</v>
      </c>
    </row>
    <row r="8712" spans="1:6" x14ac:dyDescent="0.4">
      <c r="A8712" s="19">
        <f>Électricité!N8725</f>
        <v>43828</v>
      </c>
      <c r="B8712" s="18">
        <f>Électricité!O8725</f>
        <v>0.87500000000000011</v>
      </c>
      <c r="C8712" s="17">
        <f>Électricité!P8725</f>
        <v>0</v>
      </c>
      <c r="D8712" s="17">
        <f>Électricité!S8725</f>
        <v>0</v>
      </c>
      <c r="E8712" s="24" t="str">
        <f t="shared" si="277"/>
        <v>12/29/2019 09:00:00 PM</v>
      </c>
      <c r="F8712" s="23" t="str">
        <f t="shared" si="278"/>
        <v>Dec</v>
      </c>
    </row>
    <row r="8713" spans="1:6" x14ac:dyDescent="0.4">
      <c r="A8713" s="19">
        <f>Électricité!N8726</f>
        <v>43828</v>
      </c>
      <c r="B8713" s="18">
        <f>Électricité!O8726</f>
        <v>0.91666666666666674</v>
      </c>
      <c r="C8713" s="17">
        <f>Électricité!P8726</f>
        <v>0</v>
      </c>
      <c r="D8713" s="17">
        <f>Électricité!S8726</f>
        <v>0</v>
      </c>
      <c r="E8713" s="24" t="str">
        <f t="shared" si="277"/>
        <v>12/29/2019 10:00:00 PM</v>
      </c>
      <c r="F8713" s="23" t="str">
        <f t="shared" si="278"/>
        <v>Dec</v>
      </c>
    </row>
    <row r="8714" spans="1:6" x14ac:dyDescent="0.4">
      <c r="A8714" s="19">
        <f>Électricité!N8727</f>
        <v>43828</v>
      </c>
      <c r="B8714" s="18">
        <f>Électricité!O8727</f>
        <v>0.95833333333333337</v>
      </c>
      <c r="C8714" s="17">
        <f>Électricité!P8727</f>
        <v>0</v>
      </c>
      <c r="D8714" s="17">
        <f>Électricité!S8727</f>
        <v>0</v>
      </c>
      <c r="E8714" s="24" t="str">
        <f t="shared" si="277"/>
        <v>12/29/2019 11:00:00 PM</v>
      </c>
      <c r="F8714" s="23" t="str">
        <f t="shared" si="278"/>
        <v>Dec</v>
      </c>
    </row>
    <row r="8715" spans="1:6" x14ac:dyDescent="0.4">
      <c r="A8715" s="19">
        <f>Électricité!N8728</f>
        <v>43829</v>
      </c>
      <c r="B8715" s="18">
        <f>Électricité!O8728</f>
        <v>3.1225022567582528E-17</v>
      </c>
      <c r="C8715" s="17">
        <f>Électricité!P8728</f>
        <v>0</v>
      </c>
      <c r="D8715" s="17">
        <f>Électricité!S8728</f>
        <v>0</v>
      </c>
      <c r="E8715" s="24" t="str">
        <f t="shared" si="277"/>
        <v>12/30/2019 12:00:00 AM</v>
      </c>
      <c r="F8715" s="23" t="str">
        <f t="shared" si="278"/>
        <v>Dec</v>
      </c>
    </row>
    <row r="8716" spans="1:6" x14ac:dyDescent="0.4">
      <c r="A8716" s="19">
        <f>Électricité!N8729</f>
        <v>43829</v>
      </c>
      <c r="B8716" s="18">
        <f>Électricité!O8729</f>
        <v>4.1666666666666699E-2</v>
      </c>
      <c r="C8716" s="17">
        <f>Électricité!P8729</f>
        <v>0</v>
      </c>
      <c r="D8716" s="17">
        <f>Électricité!S8729</f>
        <v>0</v>
      </c>
      <c r="E8716" s="24" t="str">
        <f t="shared" si="277"/>
        <v>12/30/2019 01:00:00 AM</v>
      </c>
      <c r="F8716" s="23" t="str">
        <f t="shared" si="278"/>
        <v>Dec</v>
      </c>
    </row>
    <row r="8717" spans="1:6" x14ac:dyDescent="0.4">
      <c r="A8717" s="19">
        <f>Électricité!N8730</f>
        <v>43829</v>
      </c>
      <c r="B8717" s="18">
        <f>Électricité!O8730</f>
        <v>8.333333333333337E-2</v>
      </c>
      <c r="C8717" s="17">
        <f>Électricité!P8730</f>
        <v>0</v>
      </c>
      <c r="D8717" s="17">
        <f>Électricité!S8730</f>
        <v>0</v>
      </c>
      <c r="E8717" s="24" t="str">
        <f t="shared" si="277"/>
        <v>12/30/2019 02:00:00 AM</v>
      </c>
      <c r="F8717" s="23" t="str">
        <f t="shared" si="278"/>
        <v>Dec</v>
      </c>
    </row>
    <row r="8718" spans="1:6" x14ac:dyDescent="0.4">
      <c r="A8718" s="19">
        <f>Électricité!N8731</f>
        <v>43829</v>
      </c>
      <c r="B8718" s="18">
        <f>Électricité!O8731</f>
        <v>0.12500000000000006</v>
      </c>
      <c r="C8718" s="17">
        <f>Électricité!P8731</f>
        <v>0</v>
      </c>
      <c r="D8718" s="17">
        <f>Électricité!S8731</f>
        <v>0</v>
      </c>
      <c r="E8718" s="24" t="str">
        <f t="shared" si="277"/>
        <v>12/30/2019 03:00:00 AM</v>
      </c>
      <c r="F8718" s="23" t="str">
        <f t="shared" si="278"/>
        <v>Dec</v>
      </c>
    </row>
    <row r="8719" spans="1:6" x14ac:dyDescent="0.4">
      <c r="A8719" s="19">
        <f>Électricité!N8732</f>
        <v>43829</v>
      </c>
      <c r="B8719" s="18">
        <f>Électricité!O8732</f>
        <v>0.16666666666666669</v>
      </c>
      <c r="C8719" s="17">
        <f>Électricité!P8732</f>
        <v>0</v>
      </c>
      <c r="D8719" s="17">
        <f>Électricité!S8732</f>
        <v>0</v>
      </c>
      <c r="E8719" s="24" t="str">
        <f t="shared" si="277"/>
        <v>12/30/2019 04:00:00 AM</v>
      </c>
      <c r="F8719" s="23" t="str">
        <f t="shared" si="278"/>
        <v>Dec</v>
      </c>
    </row>
    <row r="8720" spans="1:6" x14ac:dyDescent="0.4">
      <c r="A8720" s="19">
        <f>Électricité!N8733</f>
        <v>43829</v>
      </c>
      <c r="B8720" s="18">
        <f>Électricité!O8733</f>
        <v>0.20833333333333337</v>
      </c>
      <c r="C8720" s="17">
        <f>Électricité!P8733</f>
        <v>0</v>
      </c>
      <c r="D8720" s="17">
        <f>Électricité!S8733</f>
        <v>0</v>
      </c>
      <c r="E8720" s="24" t="str">
        <f t="shared" si="277"/>
        <v>12/30/2019 05:00:00 AM</v>
      </c>
      <c r="F8720" s="23" t="str">
        <f t="shared" si="278"/>
        <v>Dec</v>
      </c>
    </row>
    <row r="8721" spans="1:6" x14ac:dyDescent="0.4">
      <c r="A8721" s="19">
        <f>Électricité!N8734</f>
        <v>43829</v>
      </c>
      <c r="B8721" s="18">
        <f>Électricité!O8734</f>
        <v>0.25</v>
      </c>
      <c r="C8721" s="17">
        <f>Électricité!P8734</f>
        <v>0</v>
      </c>
      <c r="D8721" s="17">
        <f>Électricité!S8734</f>
        <v>0</v>
      </c>
      <c r="E8721" s="24" t="str">
        <f t="shared" si="277"/>
        <v>12/30/2019 06:00:00 AM</v>
      </c>
      <c r="F8721" s="23" t="str">
        <f t="shared" si="278"/>
        <v>Dec</v>
      </c>
    </row>
    <row r="8722" spans="1:6" x14ac:dyDescent="0.4">
      <c r="A8722" s="19">
        <f>Électricité!N8735</f>
        <v>43829</v>
      </c>
      <c r="B8722" s="18">
        <f>Électricité!O8735</f>
        <v>0.29166666666666669</v>
      </c>
      <c r="C8722" s="17">
        <f>Électricité!P8735</f>
        <v>0</v>
      </c>
      <c r="D8722" s="17">
        <f>Électricité!S8735</f>
        <v>0</v>
      </c>
      <c r="E8722" s="24" t="str">
        <f t="shared" si="277"/>
        <v>12/30/2019 07:00:00 AM</v>
      </c>
      <c r="F8722" s="23" t="str">
        <f t="shared" si="278"/>
        <v>Dec</v>
      </c>
    </row>
    <row r="8723" spans="1:6" x14ac:dyDescent="0.4">
      <c r="A8723" s="19">
        <f>Électricité!N8736</f>
        <v>43829</v>
      </c>
      <c r="B8723" s="18">
        <f>Électricité!O8736</f>
        <v>0.33333333333333337</v>
      </c>
      <c r="C8723" s="17">
        <f>Électricité!P8736</f>
        <v>0</v>
      </c>
      <c r="D8723" s="17">
        <f>Électricité!S8736</f>
        <v>0</v>
      </c>
      <c r="E8723" s="24" t="str">
        <f t="shared" si="277"/>
        <v>12/30/2019 08:00:00 AM</v>
      </c>
      <c r="F8723" s="23" t="str">
        <f t="shared" si="278"/>
        <v>Dec</v>
      </c>
    </row>
    <row r="8724" spans="1:6" x14ac:dyDescent="0.4">
      <c r="A8724" s="19">
        <f>Électricité!N8737</f>
        <v>43829</v>
      </c>
      <c r="B8724" s="18">
        <f>Électricité!O8737</f>
        <v>0.375</v>
      </c>
      <c r="C8724" s="17">
        <f>Électricité!P8737</f>
        <v>0</v>
      </c>
      <c r="D8724" s="17">
        <f>Électricité!S8737</f>
        <v>0</v>
      </c>
      <c r="E8724" s="24" t="str">
        <f t="shared" si="277"/>
        <v>12/30/2019 09:00:00 AM</v>
      </c>
      <c r="F8724" s="23" t="str">
        <f t="shared" si="278"/>
        <v>Dec</v>
      </c>
    </row>
    <row r="8725" spans="1:6" x14ac:dyDescent="0.4">
      <c r="A8725" s="19">
        <f>Électricité!N8738</f>
        <v>43829</v>
      </c>
      <c r="B8725" s="18">
        <f>Électricité!O8738</f>
        <v>0.41666666666666669</v>
      </c>
      <c r="C8725" s="17">
        <f>Électricité!P8738</f>
        <v>0</v>
      </c>
      <c r="D8725" s="17">
        <f>Électricité!S8738</f>
        <v>0</v>
      </c>
      <c r="E8725" s="24" t="str">
        <f t="shared" si="277"/>
        <v>12/30/2019 10:00:00 AM</v>
      </c>
      <c r="F8725" s="23" t="str">
        <f t="shared" si="278"/>
        <v>Dec</v>
      </c>
    </row>
    <row r="8726" spans="1:6" x14ac:dyDescent="0.4">
      <c r="A8726" s="19">
        <f>Électricité!N8739</f>
        <v>43829</v>
      </c>
      <c r="B8726" s="18">
        <f>Électricité!O8739</f>
        <v>0.45833333333333337</v>
      </c>
      <c r="C8726" s="17">
        <f>Électricité!P8739</f>
        <v>0</v>
      </c>
      <c r="D8726" s="17">
        <f>Électricité!S8739</f>
        <v>0</v>
      </c>
      <c r="E8726" s="24" t="str">
        <f t="shared" si="277"/>
        <v>12/30/2019 11:00:00 AM</v>
      </c>
      <c r="F8726" s="23" t="str">
        <f t="shared" si="278"/>
        <v>Dec</v>
      </c>
    </row>
    <row r="8727" spans="1:6" x14ac:dyDescent="0.4">
      <c r="A8727" s="19">
        <f>Électricité!N8740</f>
        <v>43829</v>
      </c>
      <c r="B8727" s="18">
        <f>Électricité!O8740</f>
        <v>0.50000000000000011</v>
      </c>
      <c r="C8727" s="17">
        <f>Électricité!P8740</f>
        <v>0</v>
      </c>
      <c r="D8727" s="17">
        <f>Électricité!S8740</f>
        <v>0</v>
      </c>
      <c r="E8727" s="24" t="str">
        <f t="shared" si="277"/>
        <v>12/30/2019 12:00:00 PM</v>
      </c>
      <c r="F8727" s="23" t="str">
        <f t="shared" si="278"/>
        <v>Dec</v>
      </c>
    </row>
    <row r="8728" spans="1:6" x14ac:dyDescent="0.4">
      <c r="A8728" s="19">
        <f>Électricité!N8741</f>
        <v>43829</v>
      </c>
      <c r="B8728" s="18">
        <f>Électricité!O8741</f>
        <v>0.54166666666666674</v>
      </c>
      <c r="C8728" s="17">
        <f>Électricité!P8741</f>
        <v>0</v>
      </c>
      <c r="D8728" s="17">
        <f>Électricité!S8741</f>
        <v>0</v>
      </c>
      <c r="E8728" s="24" t="str">
        <f t="shared" si="277"/>
        <v>12/30/2019 01:00:00 PM</v>
      </c>
      <c r="F8728" s="23" t="str">
        <f t="shared" si="278"/>
        <v>Dec</v>
      </c>
    </row>
    <row r="8729" spans="1:6" x14ac:dyDescent="0.4">
      <c r="A8729" s="19">
        <f>Électricité!N8742</f>
        <v>43829</v>
      </c>
      <c r="B8729" s="18">
        <f>Électricité!O8742</f>
        <v>0.58333333333333337</v>
      </c>
      <c r="C8729" s="17">
        <f>Électricité!P8742</f>
        <v>0</v>
      </c>
      <c r="D8729" s="17">
        <f>Électricité!S8742</f>
        <v>0</v>
      </c>
      <c r="E8729" s="24" t="str">
        <f t="shared" si="277"/>
        <v>12/30/2019 02:00:00 PM</v>
      </c>
      <c r="F8729" s="23" t="str">
        <f t="shared" si="278"/>
        <v>Dec</v>
      </c>
    </row>
    <row r="8730" spans="1:6" x14ac:dyDescent="0.4">
      <c r="A8730" s="19">
        <f>Électricité!N8743</f>
        <v>43829</v>
      </c>
      <c r="B8730" s="18">
        <f>Électricité!O8743</f>
        <v>0.62500000000000011</v>
      </c>
      <c r="C8730" s="17">
        <f>Électricité!P8743</f>
        <v>0</v>
      </c>
      <c r="D8730" s="17">
        <f>Électricité!S8743</f>
        <v>0</v>
      </c>
      <c r="E8730" s="24" t="str">
        <f t="shared" si="277"/>
        <v>12/30/2019 03:00:00 PM</v>
      </c>
      <c r="F8730" s="23" t="str">
        <f t="shared" si="278"/>
        <v>Dec</v>
      </c>
    </row>
    <row r="8731" spans="1:6" x14ac:dyDescent="0.4">
      <c r="A8731" s="19">
        <f>Électricité!N8744</f>
        <v>43829</v>
      </c>
      <c r="B8731" s="18">
        <f>Électricité!O8744</f>
        <v>0.66666666666666674</v>
      </c>
      <c r="C8731" s="17">
        <f>Électricité!P8744</f>
        <v>0</v>
      </c>
      <c r="D8731" s="17">
        <f>Électricité!S8744</f>
        <v>0</v>
      </c>
      <c r="E8731" s="24" t="str">
        <f t="shared" si="277"/>
        <v>12/30/2019 04:00:00 PM</v>
      </c>
      <c r="F8731" s="23" t="str">
        <f t="shared" si="278"/>
        <v>Dec</v>
      </c>
    </row>
    <row r="8732" spans="1:6" x14ac:dyDescent="0.4">
      <c r="A8732" s="19">
        <f>Électricité!N8745</f>
        <v>43829</v>
      </c>
      <c r="B8732" s="18">
        <f>Électricité!O8745</f>
        <v>0.70833333333333337</v>
      </c>
      <c r="C8732" s="17">
        <f>Électricité!P8745</f>
        <v>0</v>
      </c>
      <c r="D8732" s="17">
        <f>Électricité!S8745</f>
        <v>0</v>
      </c>
      <c r="E8732" s="24" t="str">
        <f t="shared" si="277"/>
        <v>12/30/2019 05:00:00 PM</v>
      </c>
      <c r="F8732" s="23" t="str">
        <f t="shared" si="278"/>
        <v>Dec</v>
      </c>
    </row>
    <row r="8733" spans="1:6" x14ac:dyDescent="0.4">
      <c r="A8733" s="19">
        <f>Électricité!N8746</f>
        <v>43829</v>
      </c>
      <c r="B8733" s="18">
        <f>Électricité!O8746</f>
        <v>0.75000000000000011</v>
      </c>
      <c r="C8733" s="17">
        <f>Électricité!P8746</f>
        <v>0</v>
      </c>
      <c r="D8733" s="17">
        <f>Électricité!S8746</f>
        <v>0</v>
      </c>
      <c r="E8733" s="24" t="str">
        <f t="shared" si="277"/>
        <v>12/30/2019 06:00:00 PM</v>
      </c>
      <c r="F8733" s="23" t="str">
        <f t="shared" si="278"/>
        <v>Dec</v>
      </c>
    </row>
    <row r="8734" spans="1:6" x14ac:dyDescent="0.4">
      <c r="A8734" s="19">
        <f>Électricité!N8747</f>
        <v>43829</v>
      </c>
      <c r="B8734" s="18">
        <f>Électricité!O8747</f>
        <v>0.79166666666666674</v>
      </c>
      <c r="C8734" s="17">
        <f>Électricité!P8747</f>
        <v>0</v>
      </c>
      <c r="D8734" s="17">
        <f>Électricité!S8747</f>
        <v>0</v>
      </c>
      <c r="E8734" s="24" t="str">
        <f t="shared" si="277"/>
        <v>12/30/2019 07:00:00 PM</v>
      </c>
      <c r="F8734" s="23" t="str">
        <f t="shared" si="278"/>
        <v>Dec</v>
      </c>
    </row>
    <row r="8735" spans="1:6" x14ac:dyDescent="0.4">
      <c r="A8735" s="19">
        <f>Électricité!N8748</f>
        <v>43829</v>
      </c>
      <c r="B8735" s="18">
        <f>Électricité!O8748</f>
        <v>0.83333333333333337</v>
      </c>
      <c r="C8735" s="17">
        <f>Électricité!P8748</f>
        <v>0</v>
      </c>
      <c r="D8735" s="17">
        <f>Électricité!S8748</f>
        <v>0</v>
      </c>
      <c r="E8735" s="24" t="str">
        <f t="shared" si="277"/>
        <v>12/30/2019 08:00:00 PM</v>
      </c>
      <c r="F8735" s="23" t="str">
        <f t="shared" si="278"/>
        <v>Dec</v>
      </c>
    </row>
    <row r="8736" spans="1:6" x14ac:dyDescent="0.4">
      <c r="A8736" s="19">
        <f>Électricité!N8749</f>
        <v>43829</v>
      </c>
      <c r="B8736" s="18">
        <f>Électricité!O8749</f>
        <v>0.87500000000000011</v>
      </c>
      <c r="C8736" s="17">
        <f>Électricité!P8749</f>
        <v>0</v>
      </c>
      <c r="D8736" s="17">
        <f>Électricité!S8749</f>
        <v>0</v>
      </c>
      <c r="E8736" s="24" t="str">
        <f t="shared" si="277"/>
        <v>12/30/2019 09:00:00 PM</v>
      </c>
      <c r="F8736" s="23" t="str">
        <f t="shared" si="278"/>
        <v>Dec</v>
      </c>
    </row>
    <row r="8737" spans="1:6" x14ac:dyDescent="0.4">
      <c r="A8737" s="19">
        <f>Électricité!N8750</f>
        <v>43829</v>
      </c>
      <c r="B8737" s="18">
        <f>Électricité!O8750</f>
        <v>0.91666666666666674</v>
      </c>
      <c r="C8737" s="17">
        <f>Électricité!P8750</f>
        <v>0</v>
      </c>
      <c r="D8737" s="17">
        <f>Électricité!S8750</f>
        <v>0</v>
      </c>
      <c r="E8737" s="24" t="str">
        <f t="shared" si="277"/>
        <v>12/30/2019 10:00:00 PM</v>
      </c>
      <c r="F8737" s="23" t="str">
        <f t="shared" si="278"/>
        <v>Dec</v>
      </c>
    </row>
    <row r="8738" spans="1:6" x14ac:dyDescent="0.4">
      <c r="A8738" s="19">
        <f>Électricité!N8751</f>
        <v>43829</v>
      </c>
      <c r="B8738" s="18">
        <f>Électricité!O8751</f>
        <v>0.95833333333333337</v>
      </c>
      <c r="C8738" s="17">
        <f>Électricité!P8751</f>
        <v>0</v>
      </c>
      <c r="D8738" s="17">
        <f>Électricité!S8751</f>
        <v>0</v>
      </c>
      <c r="E8738" s="24" t="str">
        <f t="shared" si="277"/>
        <v>12/30/2019 11:00:00 PM</v>
      </c>
      <c r="F8738" s="23" t="str">
        <f t="shared" si="278"/>
        <v>Dec</v>
      </c>
    </row>
    <row r="8739" spans="1:6" x14ac:dyDescent="0.4">
      <c r="A8739" s="19">
        <f>Électricité!N8752</f>
        <v>43830</v>
      </c>
      <c r="B8739" s="18">
        <f>Électricité!O8752</f>
        <v>3.1225022567582528E-17</v>
      </c>
      <c r="C8739" s="17">
        <f>Électricité!P8752</f>
        <v>0</v>
      </c>
      <c r="D8739" s="17">
        <f>Électricité!S8752</f>
        <v>0</v>
      </c>
      <c r="E8739" s="24" t="str">
        <f t="shared" si="277"/>
        <v>12/31/2019 12:00:00 AM</v>
      </c>
      <c r="F8739" s="23" t="str">
        <f t="shared" si="278"/>
        <v>Dec</v>
      </c>
    </row>
    <row r="8740" spans="1:6" x14ac:dyDescent="0.4">
      <c r="A8740" s="19">
        <f>Électricité!N8753</f>
        <v>43830</v>
      </c>
      <c r="B8740" s="18">
        <f>Électricité!O8753</f>
        <v>4.1666666666666699E-2</v>
      </c>
      <c r="C8740" s="17">
        <f>Électricité!P8753</f>
        <v>0</v>
      </c>
      <c r="D8740" s="17">
        <f>Électricité!S8753</f>
        <v>0</v>
      </c>
      <c r="E8740" s="24" t="str">
        <f t="shared" si="277"/>
        <v>12/31/2019 01:00:00 AM</v>
      </c>
      <c r="F8740" s="23" t="str">
        <f t="shared" si="278"/>
        <v>Dec</v>
      </c>
    </row>
    <row r="8741" spans="1:6" x14ac:dyDescent="0.4">
      <c r="A8741" s="19">
        <f>Électricité!N8754</f>
        <v>43830</v>
      </c>
      <c r="B8741" s="18">
        <f>Électricité!O8754</f>
        <v>8.333333333333337E-2</v>
      </c>
      <c r="C8741" s="17">
        <f>Électricité!P8754</f>
        <v>0</v>
      </c>
      <c r="D8741" s="17">
        <f>Électricité!S8754</f>
        <v>0</v>
      </c>
      <c r="E8741" s="24" t="str">
        <f t="shared" si="277"/>
        <v>12/31/2019 02:00:00 AM</v>
      </c>
      <c r="F8741" s="23" t="str">
        <f t="shared" si="278"/>
        <v>Dec</v>
      </c>
    </row>
    <row r="8742" spans="1:6" x14ac:dyDescent="0.4">
      <c r="A8742" s="19">
        <f>Électricité!N8755</f>
        <v>43830</v>
      </c>
      <c r="B8742" s="18">
        <f>Électricité!O8755</f>
        <v>0.12500000000000006</v>
      </c>
      <c r="C8742" s="17">
        <f>Électricité!P8755</f>
        <v>0</v>
      </c>
      <c r="D8742" s="17">
        <f>Électricité!S8755</f>
        <v>0</v>
      </c>
      <c r="E8742" s="24" t="str">
        <f t="shared" si="277"/>
        <v>12/31/2019 03:00:00 AM</v>
      </c>
      <c r="F8742" s="23" t="str">
        <f t="shared" si="278"/>
        <v>Dec</v>
      </c>
    </row>
    <row r="8743" spans="1:6" x14ac:dyDescent="0.4">
      <c r="A8743" s="19">
        <f>Électricité!N8756</f>
        <v>43830</v>
      </c>
      <c r="B8743" s="18">
        <f>Électricité!O8756</f>
        <v>0.16666666666666669</v>
      </c>
      <c r="C8743" s="17">
        <f>Électricité!P8756</f>
        <v>0</v>
      </c>
      <c r="D8743" s="17">
        <f>Électricité!S8756</f>
        <v>0</v>
      </c>
      <c r="E8743" s="24" t="str">
        <f t="shared" si="277"/>
        <v>12/31/2019 04:00:00 AM</v>
      </c>
      <c r="F8743" s="23" t="str">
        <f t="shared" si="278"/>
        <v>Dec</v>
      </c>
    </row>
    <row r="8744" spans="1:6" x14ac:dyDescent="0.4">
      <c r="A8744" s="19">
        <f>Électricité!N8757</f>
        <v>43830</v>
      </c>
      <c r="B8744" s="18">
        <f>Électricité!O8757</f>
        <v>0.20833333333333337</v>
      </c>
      <c r="C8744" s="17">
        <f>Électricité!P8757</f>
        <v>0</v>
      </c>
      <c r="D8744" s="17">
        <f>Électricité!S8757</f>
        <v>0</v>
      </c>
      <c r="E8744" s="24" t="str">
        <f t="shared" si="277"/>
        <v>12/31/2019 05:00:00 AM</v>
      </c>
      <c r="F8744" s="23" t="str">
        <f t="shared" si="278"/>
        <v>Dec</v>
      </c>
    </row>
    <row r="8745" spans="1:6" x14ac:dyDescent="0.4">
      <c r="A8745" s="19">
        <f>Électricité!N8758</f>
        <v>43830</v>
      </c>
      <c r="B8745" s="18">
        <f>Électricité!O8758</f>
        <v>0.25</v>
      </c>
      <c r="C8745" s="17">
        <f>Électricité!P8758</f>
        <v>0</v>
      </c>
      <c r="D8745" s="17">
        <f>Électricité!S8758</f>
        <v>0</v>
      </c>
      <c r="E8745" s="24" t="str">
        <f t="shared" si="277"/>
        <v>12/31/2019 06:00:00 AM</v>
      </c>
      <c r="F8745" s="23" t="str">
        <f t="shared" si="278"/>
        <v>Dec</v>
      </c>
    </row>
    <row r="8746" spans="1:6" x14ac:dyDescent="0.4">
      <c r="A8746" s="19">
        <f>Électricité!N8759</f>
        <v>43830</v>
      </c>
      <c r="B8746" s="18">
        <f>Électricité!O8759</f>
        <v>0.29166666666666669</v>
      </c>
      <c r="C8746" s="17">
        <f>Électricité!P8759</f>
        <v>0</v>
      </c>
      <c r="D8746" s="17">
        <f>Électricité!S8759</f>
        <v>0</v>
      </c>
      <c r="E8746" s="24" t="str">
        <f t="shared" si="277"/>
        <v>12/31/2019 07:00:00 AM</v>
      </c>
      <c r="F8746" s="23" t="str">
        <f t="shared" si="278"/>
        <v>Dec</v>
      </c>
    </row>
    <row r="8747" spans="1:6" x14ac:dyDescent="0.4">
      <c r="A8747" s="19">
        <f>Électricité!N8760</f>
        <v>43830</v>
      </c>
      <c r="B8747" s="18">
        <f>Électricité!O8760</f>
        <v>0.33333333333333337</v>
      </c>
      <c r="C8747" s="17">
        <f>Électricité!P8760</f>
        <v>0</v>
      </c>
      <c r="D8747" s="17">
        <f>Électricité!S8760</f>
        <v>0</v>
      </c>
      <c r="E8747" s="24" t="str">
        <f t="shared" si="277"/>
        <v>12/31/2019 08:00:00 AM</v>
      </c>
      <c r="F8747" s="23" t="str">
        <f t="shared" si="278"/>
        <v>Dec</v>
      </c>
    </row>
    <row r="8748" spans="1:6" x14ac:dyDescent="0.4">
      <c r="A8748" s="19">
        <f>Électricité!N8761</f>
        <v>43830</v>
      </c>
      <c r="B8748" s="18">
        <f>Électricité!O8761</f>
        <v>0.375</v>
      </c>
      <c r="C8748" s="17">
        <f>Électricité!P8761</f>
        <v>0</v>
      </c>
      <c r="D8748" s="17">
        <f>Électricité!S8761</f>
        <v>0</v>
      </c>
      <c r="E8748" s="24" t="str">
        <f t="shared" ref="E8748:E8762" si="279">CONCATENATE(TEXT(A8748,"mm/dd/yyyy")," ",TEXT(B8748,"hh:mm:ss AM/PM"))</f>
        <v>12/31/2019 09:00:00 AM</v>
      </c>
      <c r="F8748" s="23" t="str">
        <f t="shared" si="278"/>
        <v>Dec</v>
      </c>
    </row>
    <row r="8749" spans="1:6" x14ac:dyDescent="0.4">
      <c r="A8749" s="19">
        <f>Électricité!N8762</f>
        <v>43830</v>
      </c>
      <c r="B8749" s="18">
        <f>Électricité!O8762</f>
        <v>0.41666666666666669</v>
      </c>
      <c r="C8749" s="17">
        <f>Électricité!P8762</f>
        <v>0</v>
      </c>
      <c r="D8749" s="17">
        <f>Électricité!S8762</f>
        <v>0</v>
      </c>
      <c r="E8749" s="24" t="str">
        <f t="shared" si="279"/>
        <v>12/31/2019 10:00:00 AM</v>
      </c>
      <c r="F8749" s="23" t="str">
        <f t="shared" si="278"/>
        <v>Dec</v>
      </c>
    </row>
    <row r="8750" spans="1:6" x14ac:dyDescent="0.4">
      <c r="A8750" s="19">
        <f>Électricité!N8763</f>
        <v>43830</v>
      </c>
      <c r="B8750" s="18">
        <f>Électricité!O8763</f>
        <v>0.45833333333333337</v>
      </c>
      <c r="C8750" s="17">
        <f>Électricité!P8763</f>
        <v>0</v>
      </c>
      <c r="D8750" s="17">
        <f>Électricité!S8763</f>
        <v>0</v>
      </c>
      <c r="E8750" s="24" t="str">
        <f t="shared" si="279"/>
        <v>12/31/2019 11:00:00 AM</v>
      </c>
      <c r="F8750" s="23" t="str">
        <f t="shared" si="278"/>
        <v>Dec</v>
      </c>
    </row>
    <row r="8751" spans="1:6" x14ac:dyDescent="0.4">
      <c r="A8751" s="19">
        <f>Électricité!N8764</f>
        <v>43830</v>
      </c>
      <c r="B8751" s="18">
        <f>Électricité!O8764</f>
        <v>0.50000000000000011</v>
      </c>
      <c r="C8751" s="17">
        <f>Électricité!P8764</f>
        <v>0</v>
      </c>
      <c r="D8751" s="17">
        <f>Électricité!S8764</f>
        <v>0</v>
      </c>
      <c r="E8751" s="24" t="str">
        <f t="shared" si="279"/>
        <v>12/31/2019 12:00:00 PM</v>
      </c>
      <c r="F8751" s="23" t="str">
        <f t="shared" si="278"/>
        <v>Dec</v>
      </c>
    </row>
    <row r="8752" spans="1:6" x14ac:dyDescent="0.4">
      <c r="A8752" s="19">
        <f>Électricité!N8765</f>
        <v>43830</v>
      </c>
      <c r="B8752" s="18">
        <f>Électricité!O8765</f>
        <v>0.54166666666666674</v>
      </c>
      <c r="C8752" s="17">
        <f>Électricité!P8765</f>
        <v>0</v>
      </c>
      <c r="D8752" s="17">
        <f>Électricité!S8765</f>
        <v>0</v>
      </c>
      <c r="E8752" s="24" t="str">
        <f t="shared" si="279"/>
        <v>12/31/2019 01:00:00 PM</v>
      </c>
      <c r="F8752" s="23" t="str">
        <f t="shared" si="278"/>
        <v>Dec</v>
      </c>
    </row>
    <row r="8753" spans="1:6" x14ac:dyDescent="0.4">
      <c r="A8753" s="19">
        <f>Électricité!N8766</f>
        <v>43830</v>
      </c>
      <c r="B8753" s="18">
        <f>Électricité!O8766</f>
        <v>0.58333333333333337</v>
      </c>
      <c r="C8753" s="17">
        <f>Électricité!P8766</f>
        <v>0</v>
      </c>
      <c r="D8753" s="17">
        <f>Électricité!S8766</f>
        <v>0</v>
      </c>
      <c r="E8753" s="24" t="str">
        <f t="shared" si="279"/>
        <v>12/31/2019 02:00:00 PM</v>
      </c>
      <c r="F8753" s="23" t="str">
        <f t="shared" si="278"/>
        <v>Dec</v>
      </c>
    </row>
    <row r="8754" spans="1:6" x14ac:dyDescent="0.4">
      <c r="A8754" s="19">
        <f>Électricité!N8767</f>
        <v>43830</v>
      </c>
      <c r="B8754" s="18">
        <f>Électricité!O8767</f>
        <v>0.62500000000000011</v>
      </c>
      <c r="C8754" s="17">
        <f>Électricité!P8767</f>
        <v>0</v>
      </c>
      <c r="D8754" s="17">
        <f>Électricité!S8767</f>
        <v>0</v>
      </c>
      <c r="E8754" s="24" t="str">
        <f t="shared" si="279"/>
        <v>12/31/2019 03:00:00 PM</v>
      </c>
      <c r="F8754" s="23" t="str">
        <f t="shared" si="278"/>
        <v>Dec</v>
      </c>
    </row>
    <row r="8755" spans="1:6" x14ac:dyDescent="0.4">
      <c r="A8755" s="19">
        <f>Électricité!N8768</f>
        <v>43830</v>
      </c>
      <c r="B8755" s="18">
        <f>Électricité!O8768</f>
        <v>0.66666666666666674</v>
      </c>
      <c r="C8755" s="17">
        <f>Électricité!P8768</f>
        <v>0</v>
      </c>
      <c r="D8755" s="17">
        <f>Électricité!S8768</f>
        <v>0</v>
      </c>
      <c r="E8755" s="24" t="str">
        <f t="shared" si="279"/>
        <v>12/31/2019 04:00:00 PM</v>
      </c>
      <c r="F8755" s="23" t="str">
        <f t="shared" si="278"/>
        <v>Dec</v>
      </c>
    </row>
    <row r="8756" spans="1:6" x14ac:dyDescent="0.4">
      <c r="A8756" s="19">
        <f>Électricité!N8769</f>
        <v>43830</v>
      </c>
      <c r="B8756" s="18">
        <f>Électricité!O8769</f>
        <v>0.70833333333333337</v>
      </c>
      <c r="C8756" s="17">
        <f>Électricité!P8769</f>
        <v>0</v>
      </c>
      <c r="D8756" s="17">
        <f>Électricité!S8769</f>
        <v>0</v>
      </c>
      <c r="E8756" s="24" t="str">
        <f t="shared" si="279"/>
        <v>12/31/2019 05:00:00 PM</v>
      </c>
      <c r="F8756" s="23" t="str">
        <f t="shared" si="278"/>
        <v>Dec</v>
      </c>
    </row>
    <row r="8757" spans="1:6" x14ac:dyDescent="0.4">
      <c r="A8757" s="19">
        <f>Électricité!N8770</f>
        <v>43830</v>
      </c>
      <c r="B8757" s="18">
        <f>Électricité!O8770</f>
        <v>0.75000000000000011</v>
      </c>
      <c r="C8757" s="17">
        <f>Électricité!P8770</f>
        <v>0</v>
      </c>
      <c r="D8757" s="17">
        <f>Électricité!S8770</f>
        <v>0</v>
      </c>
      <c r="E8757" s="24" t="str">
        <f t="shared" si="279"/>
        <v>12/31/2019 06:00:00 PM</v>
      </c>
      <c r="F8757" s="23" t="str">
        <f t="shared" si="278"/>
        <v>Dec</v>
      </c>
    </row>
    <row r="8758" spans="1:6" x14ac:dyDescent="0.4">
      <c r="A8758" s="19">
        <f>Électricité!N8771</f>
        <v>43830</v>
      </c>
      <c r="B8758" s="18">
        <f>Électricité!O8771</f>
        <v>0.79166666666666674</v>
      </c>
      <c r="C8758" s="17">
        <f>Électricité!P8771</f>
        <v>0</v>
      </c>
      <c r="D8758" s="17">
        <f>Électricité!S8771</f>
        <v>0</v>
      </c>
      <c r="E8758" s="24" t="str">
        <f t="shared" si="279"/>
        <v>12/31/2019 07:00:00 PM</v>
      </c>
      <c r="F8758" s="23" t="str">
        <f t="shared" si="278"/>
        <v>Dec</v>
      </c>
    </row>
    <row r="8759" spans="1:6" x14ac:dyDescent="0.4">
      <c r="A8759" s="19">
        <f>Électricité!N8772</f>
        <v>43830</v>
      </c>
      <c r="B8759" s="18">
        <f>Électricité!O8772</f>
        <v>0.83333333333333337</v>
      </c>
      <c r="C8759" s="17">
        <f>Électricité!P8772</f>
        <v>0</v>
      </c>
      <c r="D8759" s="17">
        <f>Électricité!S8772</f>
        <v>0</v>
      </c>
      <c r="E8759" s="24" t="str">
        <f t="shared" si="279"/>
        <v>12/31/2019 08:00:00 PM</v>
      </c>
      <c r="F8759" s="23" t="str">
        <f t="shared" si="278"/>
        <v>Dec</v>
      </c>
    </row>
    <row r="8760" spans="1:6" x14ac:dyDescent="0.4">
      <c r="A8760" s="19">
        <f>Électricité!N8773</f>
        <v>43830</v>
      </c>
      <c r="B8760" s="18">
        <f>Électricité!O8773</f>
        <v>0.87500000000000011</v>
      </c>
      <c r="C8760" s="17">
        <f>Électricité!P8773</f>
        <v>0</v>
      </c>
      <c r="D8760" s="17">
        <f>Électricité!S8773</f>
        <v>0</v>
      </c>
      <c r="E8760" s="24" t="str">
        <f t="shared" si="279"/>
        <v>12/31/2019 09:00:00 PM</v>
      </c>
      <c r="F8760" s="23" t="str">
        <f t="shared" si="278"/>
        <v>Dec</v>
      </c>
    </row>
    <row r="8761" spans="1:6" x14ac:dyDescent="0.4">
      <c r="A8761" s="19">
        <f>Électricité!N8774</f>
        <v>43830</v>
      </c>
      <c r="B8761" s="18">
        <f>Électricité!O8774</f>
        <v>0.91666666666666674</v>
      </c>
      <c r="C8761" s="17">
        <f>Électricité!P8774</f>
        <v>0</v>
      </c>
      <c r="D8761" s="17">
        <f>Électricité!S8774</f>
        <v>0</v>
      </c>
      <c r="E8761" s="24" t="str">
        <f t="shared" si="279"/>
        <v>12/31/2019 10:00:00 PM</v>
      </c>
      <c r="F8761" s="23" t="str">
        <f t="shared" si="278"/>
        <v>Dec</v>
      </c>
    </row>
    <row r="8762" spans="1:6" x14ac:dyDescent="0.4">
      <c r="A8762" s="19">
        <f>Électricité!N8775</f>
        <v>43830</v>
      </c>
      <c r="B8762" s="18">
        <f>Électricité!O8775</f>
        <v>0.95833333333333337</v>
      </c>
      <c r="C8762" s="17">
        <f>Électricité!P8775</f>
        <v>0</v>
      </c>
      <c r="D8762" s="17">
        <f>Électricité!S8775</f>
        <v>0</v>
      </c>
      <c r="E8762" s="24" t="str">
        <f t="shared" si="279"/>
        <v>12/31/2019 11:00:00 PM</v>
      </c>
      <c r="F8762" s="23" t="str">
        <f t="shared" si="278"/>
        <v>Dec</v>
      </c>
    </row>
  </sheetData>
  <mergeCells count="17">
    <mergeCell ref="H3:M4"/>
    <mergeCell ref="H5:I5"/>
    <mergeCell ref="J5:K5"/>
    <mergeCell ref="L5:M5"/>
    <mergeCell ref="H6:I6"/>
    <mergeCell ref="J6:K6"/>
    <mergeCell ref="L6:M6"/>
    <mergeCell ref="J9:K9"/>
    <mergeCell ref="L9:M9"/>
    <mergeCell ref="H7:I7"/>
    <mergeCell ref="J7:K7"/>
    <mergeCell ref="H13:P15"/>
    <mergeCell ref="L7:M7"/>
    <mergeCell ref="H8:I8"/>
    <mergeCell ref="J8:K8"/>
    <mergeCell ref="L8:M8"/>
    <mergeCell ref="H9:I9"/>
  </mergeCells>
  <conditionalFormatting sqref="I19:I30">
    <cfRule type="dataBar" priority="1">
      <dataBar>
        <cfvo type="min"/>
        <cfvo type="max"/>
        <color rgb="FF638EC6"/>
      </dataBar>
      <extLst>
        <ext xmlns:x14="http://schemas.microsoft.com/office/spreadsheetml/2009/9/main" uri="{B025F937-C7B1-47D3-B67F-A62EFF666E3E}">
          <x14:id>{9E8E0164-4DAE-4545-8518-5CAF7CE2C099}</x14:id>
        </ext>
      </extLst>
    </cfRule>
  </conditionalFormatting>
  <pageMargins left="0.7" right="0.7" top="0.75" bottom="0.75" header="0.3" footer="0.3"/>
  <pageSetup orientation="portrait" r:id="rId1"/>
  <tableParts count="2">
    <tablePart r:id="rId2"/>
    <tablePart r:id="rId3"/>
  </tableParts>
  <extLst>
    <ext xmlns:x14="http://schemas.microsoft.com/office/spreadsheetml/2009/9/main" uri="{78C0D931-6437-407d-A8EE-F0AAD7539E65}">
      <x14:conditionalFormattings>
        <x14:conditionalFormatting xmlns:xm="http://schemas.microsoft.com/office/excel/2006/main">
          <x14:cfRule type="dataBar" id="{9E8E0164-4DAE-4545-8518-5CAF7CE2C099}">
            <x14:dataBar minLength="0" maxLength="100" gradient="0">
              <x14:cfvo type="autoMin"/>
              <x14:cfvo type="autoMax"/>
              <x14:negativeFillColor rgb="FFFF0000"/>
              <x14:axisColor rgb="FF000000"/>
            </x14:dataBar>
          </x14:cfRule>
          <xm:sqref>I19:I30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BE7C0-BEF7-4E20-991C-E9FD2D16BD8D}">
  <sheetPr codeName="Sheet12">
    <tabColor rgb="FFFF0000"/>
  </sheetPr>
  <dimension ref="B1:M46"/>
  <sheetViews>
    <sheetView topLeftCell="F1" workbookViewId="0">
      <selection activeCell="J8" sqref="J8"/>
    </sheetView>
  </sheetViews>
  <sheetFormatPr defaultColWidth="8.84375" defaultRowHeight="14.6" x14ac:dyDescent="0.4"/>
  <cols>
    <col min="1" max="1" width="8.84375" style="14"/>
    <col min="2" max="2" width="18.53515625" style="14" customWidth="1"/>
    <col min="3" max="4" width="8.84375" style="14"/>
    <col min="5" max="5" width="14.84375" style="14" customWidth="1"/>
    <col min="6" max="7" width="8.84375" style="14"/>
    <col min="8" max="8" width="26.4609375" style="14" customWidth="1"/>
    <col min="9" max="16384" width="8.84375" style="14"/>
  </cols>
  <sheetData>
    <row r="1" spans="2:13" ht="15" thickBot="1" x14ac:dyDescent="0.45"/>
    <row r="2" spans="2:13" ht="15" thickBot="1" x14ac:dyDescent="0.45">
      <c r="H2" s="679" t="s">
        <v>295</v>
      </c>
      <c r="I2" s="680"/>
      <c r="J2" s="680"/>
      <c r="K2" s="680"/>
      <c r="L2" s="680"/>
      <c r="M2" s="681"/>
    </row>
    <row r="3" spans="2:13" ht="15" thickBot="1" x14ac:dyDescent="0.45">
      <c r="B3" s="50" t="s">
        <v>6</v>
      </c>
      <c r="C3" s="49" t="s">
        <v>21</v>
      </c>
      <c r="E3" s="50" t="s">
        <v>6</v>
      </c>
      <c r="F3" s="49" t="s">
        <v>59</v>
      </c>
      <c r="H3" s="36" t="s">
        <v>6</v>
      </c>
      <c r="I3" s="2">
        <v>4</v>
      </c>
      <c r="J3" s="2">
        <v>5</v>
      </c>
      <c r="K3" s="2">
        <v>6</v>
      </c>
      <c r="L3" s="2">
        <v>7</v>
      </c>
      <c r="M3" s="464">
        <v>8</v>
      </c>
    </row>
    <row r="4" spans="2:13" x14ac:dyDescent="0.4">
      <c r="B4" s="6">
        <v>4</v>
      </c>
      <c r="C4" s="8">
        <v>30</v>
      </c>
      <c r="E4" s="6">
        <v>4</v>
      </c>
      <c r="F4" s="8">
        <v>20</v>
      </c>
      <c r="H4" s="9" t="s">
        <v>259</v>
      </c>
      <c r="I4" s="14">
        <v>100</v>
      </c>
      <c r="J4" s="14">
        <v>100</v>
      </c>
      <c r="K4" s="14">
        <v>100</v>
      </c>
      <c r="L4" s="14">
        <f>(0.0078*Sommaire!$N$14)+78</f>
        <v>78</v>
      </c>
      <c r="M4" s="10">
        <f>(0.0078*Sommaire!$N$14)+78</f>
        <v>78</v>
      </c>
    </row>
    <row r="5" spans="2:13" x14ac:dyDescent="0.4">
      <c r="B5" s="9">
        <v>5</v>
      </c>
      <c r="C5" s="10">
        <v>32</v>
      </c>
      <c r="E5" s="9">
        <v>5</v>
      </c>
      <c r="F5" s="10">
        <v>22</v>
      </c>
      <c r="H5" s="9" t="s">
        <v>759</v>
      </c>
      <c r="I5" s="14">
        <v>100</v>
      </c>
      <c r="J5" s="14">
        <v>110</v>
      </c>
      <c r="K5" s="14">
        <v>110</v>
      </c>
      <c r="L5" s="14">
        <f>(0.0068*Sommaire!$N$14)+67</f>
        <v>67</v>
      </c>
      <c r="M5" s="10">
        <f>(0.0068*Sommaire!$N$14)+67</f>
        <v>67</v>
      </c>
    </row>
    <row r="6" spans="2:13" x14ac:dyDescent="0.4">
      <c r="B6" s="9">
        <v>6</v>
      </c>
      <c r="C6" s="10">
        <v>34</v>
      </c>
      <c r="E6" s="9">
        <v>6</v>
      </c>
      <c r="F6" s="10">
        <v>24</v>
      </c>
      <c r="H6" s="9" t="s">
        <v>261</v>
      </c>
      <c r="I6" s="14">
        <v>90</v>
      </c>
      <c r="J6" s="14">
        <v>90</v>
      </c>
      <c r="K6" s="14">
        <v>95</v>
      </c>
      <c r="L6" s="14">
        <f>(0.0116*Sommaire!$N$14)+66</f>
        <v>66</v>
      </c>
      <c r="M6" s="10">
        <f>(0.0116*Sommaire!$N$14)+66</f>
        <v>66</v>
      </c>
    </row>
    <row r="7" spans="2:13" ht="15" thickBot="1" x14ac:dyDescent="0.45">
      <c r="B7" s="9">
        <v>7</v>
      </c>
      <c r="C7" s="10">
        <v>36</v>
      </c>
      <c r="E7" s="9">
        <v>7</v>
      </c>
      <c r="F7" s="10">
        <v>26</v>
      </c>
      <c r="H7" s="11" t="s">
        <v>256</v>
      </c>
      <c r="I7" s="12">
        <v>120</v>
      </c>
      <c r="J7" s="12">
        <v>130</v>
      </c>
      <c r="K7" s="12">
        <v>130</v>
      </c>
      <c r="L7" s="12">
        <f>(0.0091*Sommaire!$N$14)+92</f>
        <v>92</v>
      </c>
      <c r="M7" s="13">
        <f>(0.0091*Sommaire!$N$14)+92</f>
        <v>92</v>
      </c>
    </row>
    <row r="8" spans="2:13" ht="15" thickBot="1" x14ac:dyDescent="0.45">
      <c r="B8" s="11">
        <v>8</v>
      </c>
      <c r="C8" s="13">
        <v>40</v>
      </c>
      <c r="E8" s="11">
        <v>8</v>
      </c>
      <c r="F8" s="13">
        <v>30</v>
      </c>
    </row>
    <row r="11" spans="2:13" ht="15" thickBot="1" x14ac:dyDescent="0.45"/>
    <row r="12" spans="2:13" x14ac:dyDescent="0.4">
      <c r="B12" s="51" t="s">
        <v>58</v>
      </c>
      <c r="C12" s="368"/>
      <c r="D12" s="52"/>
      <c r="E12" s="48"/>
      <c r="H12" s="46" t="s">
        <v>36</v>
      </c>
    </row>
    <row r="13" spans="2:13" x14ac:dyDescent="0.4">
      <c r="B13" s="9" t="s">
        <v>675</v>
      </c>
      <c r="C13" s="29" t="s">
        <v>641</v>
      </c>
      <c r="E13" s="10"/>
      <c r="H13" s="46" t="s">
        <v>189</v>
      </c>
    </row>
    <row r="14" spans="2:13" x14ac:dyDescent="0.4">
      <c r="B14" s="9" t="s">
        <v>252</v>
      </c>
      <c r="C14" s="29" t="s">
        <v>643</v>
      </c>
      <c r="E14" s="10"/>
      <c r="H14" s="46" t="s">
        <v>276</v>
      </c>
    </row>
    <row r="15" spans="2:13" x14ac:dyDescent="0.4">
      <c r="B15" s="9" t="s">
        <v>691</v>
      </c>
      <c r="C15" s="29" t="s">
        <v>642</v>
      </c>
      <c r="E15" s="10"/>
      <c r="H15" s="46" t="s">
        <v>34</v>
      </c>
    </row>
    <row r="16" spans="2:13" x14ac:dyDescent="0.4">
      <c r="B16" s="9" t="s">
        <v>258</v>
      </c>
      <c r="C16" s="29" t="s">
        <v>656</v>
      </c>
      <c r="E16" s="10"/>
      <c r="H16" s="46" t="s">
        <v>187</v>
      </c>
    </row>
    <row r="17" spans="2:8" x14ac:dyDescent="0.4">
      <c r="B17" s="9" t="s">
        <v>677</v>
      </c>
      <c r="C17" s="29" t="s">
        <v>644</v>
      </c>
      <c r="E17" s="10"/>
      <c r="H17" s="46" t="s">
        <v>186</v>
      </c>
    </row>
    <row r="18" spans="2:8" x14ac:dyDescent="0.4">
      <c r="B18" s="9" t="s">
        <v>678</v>
      </c>
      <c r="C18" s="29" t="s">
        <v>645</v>
      </c>
      <c r="E18" s="10"/>
      <c r="H18" s="46" t="s">
        <v>38</v>
      </c>
    </row>
    <row r="19" spans="2:8" x14ac:dyDescent="0.4">
      <c r="B19" s="9" t="s">
        <v>676</v>
      </c>
      <c r="C19" s="29" t="s">
        <v>646</v>
      </c>
      <c r="E19" s="10"/>
      <c r="H19" s="46" t="s">
        <v>33</v>
      </c>
    </row>
    <row r="20" spans="2:8" x14ac:dyDescent="0.4">
      <c r="B20" s="9" t="s">
        <v>679</v>
      </c>
      <c r="C20" s="29" t="s">
        <v>647</v>
      </c>
      <c r="E20" s="10"/>
      <c r="H20" s="46" t="s">
        <v>188</v>
      </c>
    </row>
    <row r="21" spans="2:8" x14ac:dyDescent="0.4">
      <c r="B21" s="9" t="s">
        <v>690</v>
      </c>
      <c r="C21" s="29" t="s">
        <v>673</v>
      </c>
      <c r="E21" s="10"/>
      <c r="H21" s="46" t="s">
        <v>35</v>
      </c>
    </row>
    <row r="22" spans="2:8" x14ac:dyDescent="0.4">
      <c r="B22" s="9" t="s">
        <v>254</v>
      </c>
      <c r="C22" s="29" t="s">
        <v>672</v>
      </c>
      <c r="E22" s="10"/>
      <c r="H22" s="46" t="s">
        <v>262</v>
      </c>
    </row>
    <row r="23" spans="2:8" x14ac:dyDescent="0.4">
      <c r="B23" s="9" t="s">
        <v>692</v>
      </c>
      <c r="C23" s="29" t="s">
        <v>665</v>
      </c>
      <c r="E23" s="10"/>
      <c r="H23" s="46" t="s">
        <v>263</v>
      </c>
    </row>
    <row r="24" spans="2:8" x14ac:dyDescent="0.4">
      <c r="B24" s="9" t="s">
        <v>253</v>
      </c>
      <c r="C24" s="29" t="s">
        <v>648</v>
      </c>
      <c r="E24" s="10"/>
      <c r="H24" s="46" t="s">
        <v>190</v>
      </c>
    </row>
    <row r="25" spans="2:8" x14ac:dyDescent="0.4">
      <c r="B25" s="9" t="s">
        <v>255</v>
      </c>
      <c r="C25" s="29" t="s">
        <v>649</v>
      </c>
      <c r="E25" s="10"/>
      <c r="H25" s="46" t="s">
        <v>173</v>
      </c>
    </row>
    <row r="26" spans="2:8" x14ac:dyDescent="0.4">
      <c r="B26" s="9" t="s">
        <v>256</v>
      </c>
      <c r="C26" s="29" t="s">
        <v>650</v>
      </c>
      <c r="E26" s="10"/>
    </row>
    <row r="27" spans="2:8" x14ac:dyDescent="0.4">
      <c r="B27" s="9" t="s">
        <v>259</v>
      </c>
      <c r="C27" s="29" t="s">
        <v>664</v>
      </c>
      <c r="E27" s="10"/>
    </row>
    <row r="28" spans="2:8" x14ac:dyDescent="0.4">
      <c r="B28" s="9" t="s">
        <v>683</v>
      </c>
      <c r="C28" s="29" t="s">
        <v>654</v>
      </c>
      <c r="E28" s="10"/>
    </row>
    <row r="29" spans="2:8" x14ac:dyDescent="0.4">
      <c r="B29" s="9" t="s">
        <v>682</v>
      </c>
      <c r="C29" s="29" t="s">
        <v>653</v>
      </c>
      <c r="E29" s="10"/>
    </row>
    <row r="30" spans="2:8" x14ac:dyDescent="0.4">
      <c r="B30" s="9" t="s">
        <v>680</v>
      </c>
      <c r="C30" s="29" t="s">
        <v>652</v>
      </c>
      <c r="E30" s="10"/>
    </row>
    <row r="31" spans="2:8" x14ac:dyDescent="0.4">
      <c r="B31" s="9" t="s">
        <v>681</v>
      </c>
      <c r="C31" s="29" t="s">
        <v>651</v>
      </c>
      <c r="E31" s="10"/>
    </row>
    <row r="32" spans="2:8" x14ac:dyDescent="0.4">
      <c r="B32" s="9" t="s">
        <v>257</v>
      </c>
      <c r="C32" s="29" t="s">
        <v>655</v>
      </c>
      <c r="E32" s="10"/>
    </row>
    <row r="33" spans="2:5" x14ac:dyDescent="0.4">
      <c r="B33" s="9" t="s">
        <v>694</v>
      </c>
      <c r="C33" s="29" t="s">
        <v>663</v>
      </c>
      <c r="E33" s="10"/>
    </row>
    <row r="34" spans="2:5" x14ac:dyDescent="0.4">
      <c r="B34" s="9" t="s">
        <v>684</v>
      </c>
      <c r="C34" s="29" t="s">
        <v>662</v>
      </c>
      <c r="E34" s="10"/>
    </row>
    <row r="35" spans="2:5" x14ac:dyDescent="0.4">
      <c r="B35" s="9" t="s">
        <v>687</v>
      </c>
      <c r="C35" s="29" t="s">
        <v>660</v>
      </c>
      <c r="E35" s="10"/>
    </row>
    <row r="36" spans="2:5" x14ac:dyDescent="0.4">
      <c r="B36" s="369" t="s">
        <v>686</v>
      </c>
      <c r="C36" s="29" t="s">
        <v>659</v>
      </c>
      <c r="E36" s="10"/>
    </row>
    <row r="37" spans="2:5" x14ac:dyDescent="0.4">
      <c r="B37" s="369" t="s">
        <v>695</v>
      </c>
      <c r="C37" s="29" t="s">
        <v>657</v>
      </c>
      <c r="E37" s="10"/>
    </row>
    <row r="38" spans="2:5" x14ac:dyDescent="0.4">
      <c r="B38" s="369" t="s">
        <v>696</v>
      </c>
      <c r="C38" s="29" t="s">
        <v>658</v>
      </c>
      <c r="E38" s="10"/>
    </row>
    <row r="39" spans="2:5" x14ac:dyDescent="0.4">
      <c r="B39" s="9" t="s">
        <v>693</v>
      </c>
      <c r="C39" s="29" t="s">
        <v>661</v>
      </c>
      <c r="E39" s="10"/>
    </row>
    <row r="40" spans="2:5" x14ac:dyDescent="0.4">
      <c r="B40" s="9" t="s">
        <v>670</v>
      </c>
      <c r="C40" s="29" t="s">
        <v>670</v>
      </c>
      <c r="E40" s="10"/>
    </row>
    <row r="41" spans="2:5" x14ac:dyDescent="0.4">
      <c r="B41" s="9" t="s">
        <v>685</v>
      </c>
      <c r="C41" s="29" t="s">
        <v>666</v>
      </c>
      <c r="E41" s="10"/>
    </row>
    <row r="42" spans="2:5" x14ac:dyDescent="0.4">
      <c r="B42" s="9" t="s">
        <v>260</v>
      </c>
      <c r="C42" s="29" t="s">
        <v>667</v>
      </c>
      <c r="E42" s="10"/>
    </row>
    <row r="43" spans="2:5" x14ac:dyDescent="0.4">
      <c r="B43" s="9" t="s">
        <v>688</v>
      </c>
      <c r="C43" s="29" t="s">
        <v>668</v>
      </c>
      <c r="E43" s="10"/>
    </row>
    <row r="44" spans="2:5" x14ac:dyDescent="0.4">
      <c r="B44" s="9" t="s">
        <v>669</v>
      </c>
      <c r="C44" s="29" t="s">
        <v>669</v>
      </c>
      <c r="E44" s="10"/>
    </row>
    <row r="45" spans="2:5" x14ac:dyDescent="0.4">
      <c r="B45" s="9" t="s">
        <v>261</v>
      </c>
      <c r="C45" s="29" t="s">
        <v>671</v>
      </c>
      <c r="E45" s="10"/>
    </row>
    <row r="46" spans="2:5" ht="15" thickBot="1" x14ac:dyDescent="0.45">
      <c r="B46" s="11" t="s">
        <v>689</v>
      </c>
      <c r="C46" s="370" t="s">
        <v>674</v>
      </c>
      <c r="D46" s="12"/>
      <c r="E46" s="13"/>
    </row>
  </sheetData>
  <sortState xmlns:xlrd2="http://schemas.microsoft.com/office/spreadsheetml/2017/richdata2" ref="B13:C45">
    <sortCondition ref="B12:B45"/>
  </sortState>
  <mergeCells count="1">
    <mergeCell ref="H2:M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06E95-FECC-4943-B6BC-584ADBB1EF90}">
  <sheetPr codeName="Sheet16">
    <tabColor rgb="FFFF0000"/>
    <pageSetUpPr autoPageBreaks="0"/>
  </sheetPr>
  <dimension ref="A1:GB2"/>
  <sheetViews>
    <sheetView topLeftCell="AD1" workbookViewId="0">
      <selection activeCell="AQ2" sqref="AQ2"/>
    </sheetView>
  </sheetViews>
  <sheetFormatPr defaultRowHeight="14.6" x14ac:dyDescent="0.4"/>
  <cols>
    <col min="7" max="7" width="9.23046875" customWidth="1"/>
    <col min="8" max="8" width="8.07421875" customWidth="1"/>
    <col min="169" max="169" width="9.23046875" customWidth="1"/>
  </cols>
  <sheetData>
    <row r="1" spans="1:184" ht="144.9" customHeight="1" thickBot="1" x14ac:dyDescent="0.45">
      <c r="A1" s="317" t="s">
        <v>468</v>
      </c>
      <c r="B1" s="317" t="s">
        <v>469</v>
      </c>
      <c r="C1" s="318" t="s">
        <v>470</v>
      </c>
      <c r="D1" s="318" t="s">
        <v>765</v>
      </c>
      <c r="E1" s="318" t="s">
        <v>766</v>
      </c>
      <c r="F1" s="435" t="s">
        <v>767</v>
      </c>
      <c r="G1" s="318" t="s">
        <v>606</v>
      </c>
      <c r="H1" s="318" t="s">
        <v>607</v>
      </c>
      <c r="I1" s="318" t="s">
        <v>608</v>
      </c>
      <c r="J1" s="318" t="s">
        <v>609</v>
      </c>
      <c r="K1" s="442" t="s">
        <v>768</v>
      </c>
      <c r="L1" s="318" t="s">
        <v>6</v>
      </c>
      <c r="M1" s="435" t="s">
        <v>769</v>
      </c>
      <c r="N1" s="318" t="s">
        <v>471</v>
      </c>
      <c r="O1" s="318" t="s">
        <v>472</v>
      </c>
      <c r="P1" s="318" t="s">
        <v>473</v>
      </c>
      <c r="Q1" s="318" t="s">
        <v>474</v>
      </c>
      <c r="R1" s="318" t="s">
        <v>475</v>
      </c>
      <c r="S1" s="318" t="s">
        <v>476</v>
      </c>
      <c r="T1" s="318" t="s">
        <v>477</v>
      </c>
      <c r="U1" s="435" t="s">
        <v>754</v>
      </c>
      <c r="V1" s="435" t="s">
        <v>755</v>
      </c>
      <c r="W1" s="319" t="s">
        <v>596</v>
      </c>
      <c r="X1" s="319" t="s">
        <v>638</v>
      </c>
      <c r="Y1" s="443" t="s">
        <v>770</v>
      </c>
      <c r="Z1" s="443" t="s">
        <v>771</v>
      </c>
      <c r="AA1" s="319" t="s">
        <v>640</v>
      </c>
      <c r="AB1" s="320" t="s">
        <v>478</v>
      </c>
      <c r="AC1" s="320" t="s">
        <v>479</v>
      </c>
      <c r="AD1" s="321" t="s">
        <v>480</v>
      </c>
      <c r="AE1" s="321" t="s">
        <v>481</v>
      </c>
      <c r="AF1" s="321" t="s">
        <v>482</v>
      </c>
      <c r="AG1" s="321" t="s">
        <v>483</v>
      </c>
      <c r="AH1" s="321" t="s">
        <v>484</v>
      </c>
      <c r="AI1" s="321" t="s">
        <v>485</v>
      </c>
      <c r="AJ1" s="321" t="s">
        <v>486</v>
      </c>
      <c r="AK1" s="321" t="s">
        <v>487</v>
      </c>
      <c r="AL1" s="322" t="s">
        <v>488</v>
      </c>
      <c r="AM1" s="321" t="s">
        <v>489</v>
      </c>
      <c r="AN1" s="321" t="s">
        <v>490</v>
      </c>
      <c r="AO1" s="323" t="s">
        <v>828</v>
      </c>
      <c r="AP1" s="323" t="s">
        <v>829</v>
      </c>
      <c r="AQ1" s="323" t="s">
        <v>830</v>
      </c>
      <c r="AR1" s="324" t="s">
        <v>491</v>
      </c>
      <c r="AS1" s="325" t="s">
        <v>492</v>
      </c>
      <c r="AT1" s="325" t="s">
        <v>493</v>
      </c>
      <c r="AU1" s="443" t="s">
        <v>772</v>
      </c>
      <c r="AV1" s="443" t="s">
        <v>773</v>
      </c>
      <c r="AW1" s="326" t="s">
        <v>597</v>
      </c>
      <c r="AX1" s="326" t="s">
        <v>494</v>
      </c>
      <c r="AY1" s="326" t="s">
        <v>495</v>
      </c>
      <c r="AZ1" s="326" t="s">
        <v>598</v>
      </c>
      <c r="BA1" s="326" t="s">
        <v>496</v>
      </c>
      <c r="BB1" s="326" t="s">
        <v>497</v>
      </c>
      <c r="BC1" s="444" t="s">
        <v>774</v>
      </c>
      <c r="BD1" s="444" t="s">
        <v>775</v>
      </c>
      <c r="BE1" s="327" t="s">
        <v>498</v>
      </c>
      <c r="BF1" s="327" t="s">
        <v>499</v>
      </c>
      <c r="BG1" s="327" t="s">
        <v>500</v>
      </c>
      <c r="BH1" s="327" t="s">
        <v>501</v>
      </c>
      <c r="BI1" s="327" t="s">
        <v>599</v>
      </c>
      <c r="BJ1" s="327" t="s">
        <v>502</v>
      </c>
      <c r="BK1" s="327" t="s">
        <v>503</v>
      </c>
      <c r="BL1" s="327" t="s">
        <v>504</v>
      </c>
      <c r="BM1" s="327" t="s">
        <v>505</v>
      </c>
      <c r="BN1" s="365" t="s">
        <v>639</v>
      </c>
      <c r="BO1" s="366" t="s">
        <v>616</v>
      </c>
      <c r="BP1" s="366" t="s">
        <v>617</v>
      </c>
      <c r="BQ1" s="327" t="s">
        <v>506</v>
      </c>
      <c r="BR1" s="445" t="s">
        <v>776</v>
      </c>
      <c r="BS1" s="445" t="s">
        <v>777</v>
      </c>
      <c r="BT1" s="328" t="s">
        <v>507</v>
      </c>
      <c r="BU1" s="328" t="s">
        <v>508</v>
      </c>
      <c r="BV1" s="328" t="s">
        <v>509</v>
      </c>
      <c r="BW1" s="328" t="s">
        <v>510</v>
      </c>
      <c r="BX1" s="328" t="s">
        <v>511</v>
      </c>
      <c r="BY1" s="328" t="s">
        <v>512</v>
      </c>
      <c r="BZ1" s="328" t="s">
        <v>600</v>
      </c>
      <c r="CA1" s="328" t="s">
        <v>601</v>
      </c>
      <c r="CB1" s="328" t="s">
        <v>602</v>
      </c>
      <c r="CC1" s="328" t="s">
        <v>513</v>
      </c>
      <c r="CD1" s="328" t="s">
        <v>514</v>
      </c>
      <c r="CE1" s="328" t="s">
        <v>515</v>
      </c>
      <c r="CF1" s="328" t="s">
        <v>516</v>
      </c>
      <c r="CG1" s="328" t="s">
        <v>517</v>
      </c>
      <c r="CH1" s="328" t="s">
        <v>518</v>
      </c>
      <c r="CI1" s="328" t="s">
        <v>519</v>
      </c>
      <c r="CJ1" s="328" t="s">
        <v>520</v>
      </c>
      <c r="CK1" s="328" t="s">
        <v>521</v>
      </c>
      <c r="CL1" s="328" t="s">
        <v>522</v>
      </c>
      <c r="CM1" s="328" t="s">
        <v>523</v>
      </c>
      <c r="CN1" s="328" t="s">
        <v>524</v>
      </c>
      <c r="CO1" s="328" t="s">
        <v>525</v>
      </c>
      <c r="CP1" s="328" t="s">
        <v>526</v>
      </c>
      <c r="CQ1" s="328" t="s">
        <v>527</v>
      </c>
      <c r="CR1" s="446" t="s">
        <v>778</v>
      </c>
      <c r="CS1" s="446" t="s">
        <v>779</v>
      </c>
      <c r="CT1" s="329" t="s">
        <v>528</v>
      </c>
      <c r="CU1" s="329" t="s">
        <v>529</v>
      </c>
      <c r="CV1" s="329" t="s">
        <v>530</v>
      </c>
      <c r="CW1" s="329" t="s">
        <v>531</v>
      </c>
      <c r="CX1" s="329" t="s">
        <v>532</v>
      </c>
      <c r="CY1" s="330" t="s">
        <v>533</v>
      </c>
      <c r="CZ1" s="330" t="s">
        <v>534</v>
      </c>
      <c r="DA1" s="330" t="s">
        <v>535</v>
      </c>
      <c r="DB1" s="330" t="s">
        <v>536</v>
      </c>
      <c r="DC1" s="329" t="s">
        <v>537</v>
      </c>
      <c r="DD1" s="329" t="s">
        <v>550</v>
      </c>
      <c r="DE1" s="329" t="s">
        <v>780</v>
      </c>
      <c r="DF1" s="329" t="s">
        <v>552</v>
      </c>
      <c r="DG1" s="329" t="s">
        <v>781</v>
      </c>
      <c r="DH1" s="329" t="s">
        <v>538</v>
      </c>
      <c r="DI1" s="329" t="s">
        <v>539</v>
      </c>
      <c r="DJ1" s="443" t="s">
        <v>782</v>
      </c>
      <c r="DK1" s="443" t="s">
        <v>783</v>
      </c>
      <c r="DL1" s="329" t="s">
        <v>540</v>
      </c>
      <c r="DM1" s="329" t="s">
        <v>541</v>
      </c>
      <c r="DN1" s="329" t="s">
        <v>542</v>
      </c>
      <c r="DO1" s="329" t="s">
        <v>543</v>
      </c>
      <c r="DP1" s="329" t="s">
        <v>544</v>
      </c>
      <c r="DQ1" s="330" t="s">
        <v>545</v>
      </c>
      <c r="DR1" s="330" t="s">
        <v>546</v>
      </c>
      <c r="DS1" s="330" t="s">
        <v>547</v>
      </c>
      <c r="DT1" s="330" t="s">
        <v>548</v>
      </c>
      <c r="DU1" s="329" t="s">
        <v>549</v>
      </c>
      <c r="DV1" s="329" t="s">
        <v>784</v>
      </c>
      <c r="DW1" s="329" t="s">
        <v>551</v>
      </c>
      <c r="DX1" s="329" t="s">
        <v>785</v>
      </c>
      <c r="DY1" s="329" t="s">
        <v>553</v>
      </c>
      <c r="DZ1" s="329" t="s">
        <v>554</v>
      </c>
      <c r="EA1" s="329" t="s">
        <v>555</v>
      </c>
      <c r="EB1" s="447" t="s">
        <v>786</v>
      </c>
      <c r="EC1" s="447" t="s">
        <v>787</v>
      </c>
      <c r="ED1" s="331" t="s">
        <v>556</v>
      </c>
      <c r="EE1" s="331" t="s">
        <v>557</v>
      </c>
      <c r="EF1" s="331" t="s">
        <v>559</v>
      </c>
      <c r="EG1" s="331" t="s">
        <v>560</v>
      </c>
      <c r="EH1" s="331" t="s">
        <v>561</v>
      </c>
      <c r="EI1" s="331" t="s">
        <v>562</v>
      </c>
      <c r="EJ1" s="331" t="s">
        <v>563</v>
      </c>
      <c r="EK1" s="332" t="s">
        <v>564</v>
      </c>
      <c r="EL1" s="331" t="s">
        <v>565</v>
      </c>
      <c r="EM1" s="331" t="s">
        <v>566</v>
      </c>
      <c r="EN1" s="331" t="s">
        <v>567</v>
      </c>
      <c r="EO1" s="331" t="s">
        <v>568</v>
      </c>
      <c r="EP1" s="331" t="s">
        <v>569</v>
      </c>
      <c r="EQ1" s="331" t="s">
        <v>570</v>
      </c>
      <c r="ER1" s="331" t="s">
        <v>571</v>
      </c>
      <c r="ES1" s="332" t="s">
        <v>603</v>
      </c>
      <c r="ET1" s="331" t="s">
        <v>572</v>
      </c>
      <c r="EU1" s="331" t="s">
        <v>573</v>
      </c>
      <c r="EV1" s="331" t="s">
        <v>574</v>
      </c>
      <c r="EW1" s="331" t="s">
        <v>575</v>
      </c>
      <c r="EX1" s="332" t="s">
        <v>576</v>
      </c>
      <c r="EY1" s="331" t="s">
        <v>577</v>
      </c>
      <c r="EZ1" s="331" t="s">
        <v>578</v>
      </c>
      <c r="FA1" s="331" t="s">
        <v>579</v>
      </c>
      <c r="FB1" s="332" t="s">
        <v>580</v>
      </c>
      <c r="FC1" s="332" t="s">
        <v>581</v>
      </c>
      <c r="FD1" s="332" t="s">
        <v>582</v>
      </c>
      <c r="FE1" s="332" t="s">
        <v>604</v>
      </c>
      <c r="FF1" s="332" t="s">
        <v>605</v>
      </c>
      <c r="FG1" s="332" t="s">
        <v>620</v>
      </c>
      <c r="FH1" s="331" t="s">
        <v>558</v>
      </c>
      <c r="FI1" s="331" t="s">
        <v>788</v>
      </c>
      <c r="FJ1" s="331" t="s">
        <v>789</v>
      </c>
      <c r="FK1" s="331" t="s">
        <v>790</v>
      </c>
      <c r="FL1" s="448" t="s">
        <v>791</v>
      </c>
      <c r="FM1" s="449" t="s">
        <v>823</v>
      </c>
      <c r="FN1" s="449" t="s">
        <v>792</v>
      </c>
      <c r="FO1" s="449" t="s">
        <v>793</v>
      </c>
      <c r="FP1" s="449" t="s">
        <v>794</v>
      </c>
      <c r="FQ1" s="333" t="s">
        <v>583</v>
      </c>
      <c r="FR1" s="333" t="s">
        <v>584</v>
      </c>
      <c r="FS1" s="333" t="s">
        <v>585</v>
      </c>
      <c r="FT1" s="333" t="s">
        <v>586</v>
      </c>
      <c r="FU1" s="333" t="s">
        <v>587</v>
      </c>
      <c r="FV1" s="334" t="s">
        <v>588</v>
      </c>
      <c r="FW1" s="334" t="s">
        <v>589</v>
      </c>
      <c r="FX1" s="334" t="s">
        <v>590</v>
      </c>
      <c r="FY1" s="450" t="s">
        <v>795</v>
      </c>
      <c r="FZ1" s="450" t="s">
        <v>796</v>
      </c>
      <c r="GA1" s="335" t="s">
        <v>591</v>
      </c>
      <c r="GB1" s="335" t="s">
        <v>621</v>
      </c>
    </row>
    <row r="2" spans="1:184" ht="15" thickTop="1" x14ac:dyDescent="0.4">
      <c r="A2">
        <f>Sommaire!M8</f>
        <v>0</v>
      </c>
      <c r="B2">
        <f>Sommaire!M9</f>
        <v>0</v>
      </c>
      <c r="C2" s="200" t="str">
        <f>'À soumettre'!B6</f>
        <v>ZCB-Design v3</v>
      </c>
      <c r="D2" s="200"/>
      <c r="E2" s="200"/>
      <c r="F2" s="200"/>
      <c r="G2" s="200" t="str">
        <f>IFERROR(_xlfn.XLOOKUP(Sommaire!M27,Targets!B13:B46,Targets!C13:C46,,0),"")</f>
        <v/>
      </c>
      <c r="H2" s="200" t="str">
        <f>IFERROR(_xlfn.XLOOKUP(Sommaire!M28,Targets!B13:B46,Targets!C13:C46,,0)&amp;IF(ISBLANK(Sommaire!M29),"","; "&amp;_xlfn.XLOOKUP(Sommaire!M29,Targets!B13:B46,Targets!C13:C46,,0))&amp;IF(ISBLANK(Sommaire!M30),"","; "&amp;_xlfn.XLOOKUP(Sommaire!M30,Targets!B13:B46,Targets!C13:C46,,0)),"")</f>
        <v/>
      </c>
      <c r="I2" s="200">
        <f>Sommaire!N21</f>
        <v>0</v>
      </c>
      <c r="J2" s="200">
        <f>Sommaire!N22</f>
        <v>0</v>
      </c>
      <c r="K2" s="200"/>
      <c r="L2">
        <f>Sommaire!M13</f>
        <v>0</v>
      </c>
      <c r="N2">
        <f>Sommaire!N15</f>
        <v>0</v>
      </c>
      <c r="O2">
        <f>Sommaire!N16</f>
        <v>0</v>
      </c>
      <c r="P2">
        <f>Sommaire!N17</f>
        <v>0</v>
      </c>
      <c r="Q2">
        <f>Sommaire!N18</f>
        <v>0</v>
      </c>
      <c r="R2">
        <f>Sommaire!N19</f>
        <v>0</v>
      </c>
      <c r="S2">
        <f>Sommaire!N20</f>
        <v>0</v>
      </c>
      <c r="T2" s="183"/>
      <c r="U2" t="str">
        <f>IF(OR(Sommaire!N23="Optional",Sommaire!N23="Optionnel"),"",Sommaire!N23)</f>
        <v/>
      </c>
      <c r="V2" t="str">
        <f>IF(OR(Sommaire!N24="If applicable",Sommaire!N24="Le cas échéant"),"",Sommaire!N24)</f>
        <v/>
      </c>
      <c r="W2" s="183"/>
      <c r="X2" s="183"/>
      <c r="Y2" s="183"/>
      <c r="Z2" s="183"/>
      <c r="AA2" t="str">
        <f>IF(Électricité!N13="Choisir","",Électricité!N13)</f>
        <v/>
      </c>
      <c r="AB2" s="183" t="str">
        <f>IF(Efficacité!D13="Choisir","",Efficacité!D13)</f>
        <v/>
      </c>
      <c r="AC2" s="183"/>
      <c r="AD2" t="str">
        <f>Efficacité!D10</f>
        <v>Choisir</v>
      </c>
      <c r="AE2" s="183"/>
      <c r="AF2" s="183"/>
      <c r="AG2" s="183"/>
      <c r="AH2">
        <f>Efficacité!E18</f>
        <v>0</v>
      </c>
      <c r="AI2" s="336" t="str">
        <f>IFERROR(Efficacité!D38,"")</f>
        <v/>
      </c>
      <c r="AJ2">
        <f>Efficacité!E19</f>
        <v>0</v>
      </c>
      <c r="AK2" s="336" t="str">
        <f>Efficacité!E22</f>
        <v/>
      </c>
      <c r="AL2" s="336">
        <f>Efficacité!E21</f>
        <v>0</v>
      </c>
      <c r="AM2" s="337">
        <f>Électricité!D33</f>
        <v>0</v>
      </c>
      <c r="AN2">
        <f>Électricité!F33</f>
        <v>0</v>
      </c>
      <c r="AO2" s="338" t="e">
        <f>Graphiques!X14</f>
        <v>#N/A</v>
      </c>
      <c r="AP2" s="338" t="e">
        <f>Graphiques!Y14</f>
        <v>#N/A</v>
      </c>
      <c r="AQ2">
        <f>Sommaire!G79/60</f>
        <v>0</v>
      </c>
      <c r="AR2" s="183"/>
      <c r="AS2">
        <f>'À soumettre'!J120</f>
        <v>0</v>
      </c>
      <c r="AT2" s="183"/>
      <c r="AU2" s="183"/>
      <c r="AV2" s="183"/>
      <c r="AW2">
        <f>Électricité!P13</f>
        <v>0</v>
      </c>
      <c r="AX2">
        <f>Électricité!Q13</f>
        <v>0</v>
      </c>
      <c r="AY2">
        <f>Électricité!R13</f>
        <v>0</v>
      </c>
      <c r="AZ2">
        <f>Électricité!S13</f>
        <v>0</v>
      </c>
      <c r="BA2">
        <f>Électricité!T13</f>
        <v>0</v>
      </c>
      <c r="BB2">
        <f>Électricité!H11</f>
        <v>0</v>
      </c>
      <c r="BE2" s="183"/>
      <c r="BF2" s="183"/>
      <c r="BG2" s="183"/>
      <c r="BH2" s="183"/>
      <c r="BI2" t="e">
        <f>Sommaire!F83</f>
        <v>#N/A</v>
      </c>
      <c r="BJ2" t="e">
        <f>Sommaire!F94</f>
        <v>#N/A</v>
      </c>
      <c r="BK2" t="e">
        <f>Sommaire!F93</f>
        <v>#N/A</v>
      </c>
      <c r="BL2" t="str">
        <f>IF(Électricité!H21="Facteur marginal","Marginal Factor","Average Factor")</f>
        <v>Marginal Factor</v>
      </c>
      <c r="BM2" t="e">
        <f>Sommaire!F93+Sommaire!F94</f>
        <v>#N/A</v>
      </c>
      <c r="BN2" s="183"/>
      <c r="BO2">
        <f>'À soumettre'!J75</f>
        <v>0</v>
      </c>
      <c r="BP2">
        <f>'À soumettre'!J77</f>
        <v>0</v>
      </c>
      <c r="BQ2" t="e">
        <f>Sommaire!G98</f>
        <v>#N/A</v>
      </c>
      <c r="BT2" s="339">
        <f>'Autre énergie'!F18</f>
        <v>0</v>
      </c>
      <c r="BU2" s="339">
        <f>'Autre énergie'!F19</f>
        <v>0</v>
      </c>
      <c r="BV2" s="339">
        <f>'Autre énergie'!F20</f>
        <v>0</v>
      </c>
      <c r="BW2" s="339">
        <f>'Autre énergie'!F21</f>
        <v>0</v>
      </c>
      <c r="BX2" s="339">
        <f>'Autre énergie'!F22</f>
        <v>0</v>
      </c>
      <c r="BY2" s="339">
        <f>'Autre énergie'!F23</f>
        <v>0</v>
      </c>
      <c r="BZ2" t="str">
        <f>IF('Autre énergie'!C24="Autre"," ",'Autre énergie'!C24)</f>
        <v xml:space="preserve"> </v>
      </c>
      <c r="CA2" s="339">
        <f>'Autre énergie'!F24</f>
        <v>0</v>
      </c>
      <c r="CB2" s="338">
        <f>'Autre énergie'!G24</f>
        <v>0</v>
      </c>
      <c r="CC2" s="339">
        <f>'Autre énergie'!I28</f>
        <v>0</v>
      </c>
      <c r="CD2">
        <f>'Autre énergie'!F39</f>
        <v>0</v>
      </c>
      <c r="CE2">
        <f>'Autre énergie'!F40</f>
        <v>0</v>
      </c>
      <c r="CF2">
        <f>'Autre énergie'!F41</f>
        <v>0</v>
      </c>
      <c r="CG2" t="str">
        <f>IF('Autre énergie'!C53="Autre", "",  'Autre énergie'!C53)&amp;" "&amp;IF('Autre énergie'!C54="Autre", "",  'Autre énergie'!C54)</f>
        <v xml:space="preserve"> </v>
      </c>
      <c r="CH2" s="336">
        <f>'Autre énergie'!F53+'Autre énergie'!F54</f>
        <v>0</v>
      </c>
      <c r="CI2" s="336">
        <f>'Autre énergie'!F56</f>
        <v>0</v>
      </c>
      <c r="CJ2" s="336">
        <f>'Autre énergie'!F52</f>
        <v>0</v>
      </c>
      <c r="CK2" s="336">
        <f>Graphiques!T21</f>
        <v>0</v>
      </c>
      <c r="CL2" s="336">
        <f>'Autre énergie'!F51</f>
        <v>0</v>
      </c>
      <c r="CM2" s="336">
        <f>'Autre énergie'!I51</f>
        <v>0</v>
      </c>
      <c r="CN2" s="183"/>
      <c r="CO2" s="183"/>
      <c r="CP2" s="336">
        <f>'Autre énergie'!I56</f>
        <v>0</v>
      </c>
      <c r="CQ2" s="183"/>
      <c r="CR2" s="183"/>
      <c r="CS2" s="183"/>
      <c r="CT2" s="183"/>
      <c r="CU2" s="183"/>
      <c r="CV2" s="183"/>
      <c r="CW2" s="183"/>
      <c r="CX2" s="183"/>
      <c r="CY2" s="183"/>
      <c r="CZ2" s="183"/>
      <c r="DA2" s="183"/>
      <c r="DB2" s="183"/>
      <c r="DC2" s="183"/>
      <c r="DD2" s="183"/>
      <c r="DE2" s="183"/>
      <c r="DF2" s="183"/>
      <c r="DG2" s="183"/>
      <c r="DH2" s="183"/>
      <c r="DI2" s="183"/>
      <c r="DJ2" s="183"/>
      <c r="DK2" s="183"/>
      <c r="DL2" s="338">
        <f>Réfrigérants!E18</f>
        <v>0</v>
      </c>
      <c r="DM2" s="367"/>
      <c r="DN2" s="338">
        <f>Réfrigérants!E17</f>
        <v>0</v>
      </c>
      <c r="DO2" s="338">
        <f>Réfrigérants!E16</f>
        <v>0</v>
      </c>
      <c r="DP2" s="338">
        <f>Réfrigérants!E15</f>
        <v>0</v>
      </c>
      <c r="DQ2" s="338">
        <f>Réfrigérants!E14</f>
        <v>0</v>
      </c>
      <c r="DR2" s="338">
        <f>Réfrigérants!E13</f>
        <v>0</v>
      </c>
      <c r="DS2" s="338">
        <f>Réfrigérants!E12</f>
        <v>0</v>
      </c>
      <c r="DT2" s="338">
        <f>Réfrigérants!E11</f>
        <v>0</v>
      </c>
      <c r="DU2" s="367"/>
      <c r="DV2" t="str">
        <f>IF(Réfrigérants!C19="Autre","",Réfrigérants!C19)</f>
        <v/>
      </c>
      <c r="DW2" s="338">
        <f>Réfrigérants!E19</f>
        <v>0</v>
      </c>
      <c r="DX2" t="str">
        <f>IF(Réfrigérants!C20="Autre","",Réfrigérants!C20)</f>
        <v/>
      </c>
      <c r="DY2" s="338">
        <f>Réfrigérants!E20</f>
        <v>0</v>
      </c>
      <c r="DZ2" s="338">
        <f>Réfrigérants!F22</f>
        <v>0</v>
      </c>
      <c r="EA2" s="338">
        <f>Réfrigérants!G22</f>
        <v>0</v>
      </c>
      <c r="EB2" s="338"/>
      <c r="EC2" s="338"/>
      <c r="ED2">
        <f>'Carbone intrinsèque'!E10</f>
        <v>0</v>
      </c>
      <c r="EE2">
        <f>'Carbone intrinsèque'!K10</f>
        <v>0</v>
      </c>
      <c r="EF2" s="338">
        <f>'Carbone intrinsèque'!K29</f>
        <v>0</v>
      </c>
      <c r="EG2" s="338">
        <f>'Carbone intrinsèque'!K30</f>
        <v>0</v>
      </c>
      <c r="EH2" s="338">
        <f>'Carbone intrinsèque'!K31</f>
        <v>0</v>
      </c>
      <c r="EI2" s="338">
        <f>'Carbone intrinsèque'!K32</f>
        <v>0</v>
      </c>
      <c r="EJ2" s="338">
        <f>'Carbone intrinsèque'!K33</f>
        <v>0</v>
      </c>
      <c r="EK2" s="338">
        <f>'Carbone intrinsèque'!K34</f>
        <v>0</v>
      </c>
      <c r="EL2" s="338">
        <f>'Carbone intrinsèque'!K35</f>
        <v>0</v>
      </c>
      <c r="EM2" s="338">
        <f>'Carbone intrinsèque'!K36</f>
        <v>0</v>
      </c>
      <c r="EN2" s="338">
        <f>'Carbone intrinsèque'!K37</f>
        <v>0</v>
      </c>
      <c r="EO2" s="338">
        <f>'Carbone intrinsèque'!K38</f>
        <v>0</v>
      </c>
      <c r="EP2" s="338">
        <f>'Carbone intrinsèque'!K39</f>
        <v>0</v>
      </c>
      <c r="EQ2" s="183"/>
      <c r="ER2" s="183"/>
      <c r="ES2" s="338">
        <f>'Carbone intrinsèque'!K40</f>
        <v>0</v>
      </c>
      <c r="ET2" s="338">
        <f>'Carbone intrinsèque'!K41</f>
        <v>0</v>
      </c>
      <c r="EU2" s="338">
        <f>'Carbone intrinsèque'!K42</f>
        <v>0</v>
      </c>
      <c r="EV2" s="338">
        <f>'Carbone intrinsèque'!K43</f>
        <v>0</v>
      </c>
      <c r="EW2" s="338">
        <f>'Carbone intrinsèque'!K44</f>
        <v>0</v>
      </c>
      <c r="EX2" s="338">
        <f>'Carbone intrinsèque'!K45</f>
        <v>0</v>
      </c>
      <c r="EY2" s="338">
        <f>'Carbone intrinsèque'!K48</f>
        <v>0</v>
      </c>
      <c r="EZ2" s="338">
        <f>'Carbone intrinsèque'!K49</f>
        <v>0</v>
      </c>
      <c r="FA2" s="338">
        <f>'Carbone intrinsèque'!K50</f>
        <v>0</v>
      </c>
      <c r="FB2" s="338">
        <f>'Carbone intrinsèque'!K51</f>
        <v>0</v>
      </c>
      <c r="FC2" s="338">
        <f>'Carbone intrinsèque'!K52</f>
        <v>0</v>
      </c>
      <c r="FD2" s="338">
        <f>'Carbone intrinsèque'!K53</f>
        <v>0</v>
      </c>
      <c r="FE2" s="348">
        <f>'Carbone intrinsèque'!E22</f>
        <v>0</v>
      </c>
      <c r="FF2" s="338">
        <f>'Carbone intrinsèque'!K22</f>
        <v>0</v>
      </c>
      <c r="FG2" s="367"/>
      <c r="FH2">
        <f>'Carbone intrinsèque'!K11</f>
        <v>0</v>
      </c>
      <c r="FM2" t="str" cm="1">
        <f t="array" ref="FM2">_xlfn.TEXTJOIN(", ", TRUE, IF(Embodied_carbon_reduction_strategies[[Material Reuse]:[Other Reductions]]="✓", Embodied_carbon_reduction_strategies[[#Headers],[Material Reuse]:[Other Reductions]], ""))</f>
        <v/>
      </c>
      <c r="FQ2" t="e">
        <f>INDEX('Impact et innovation'!D13:D22,MATCH("✓",'Impact et innovation'!C13:C22,0))</f>
        <v>#N/A</v>
      </c>
      <c r="FR2" t="str" cm="1">
        <f t="array" ref="FR2">IFERROR(INDEX('Impact et innovation'!D13:D22, SMALL(IF('Impact et innovation'!C13:C22="✓", ROW('Impact et innovation'!C13:C22)-ROW('Impact et innovation'!C13)+1), 2)), "")</f>
        <v/>
      </c>
      <c r="FS2" t="str" cm="1">
        <f t="array" ref="FS2">IFERROR(INDEX('Impact et innovation'!D13:D22, SMALL(IF('Impact et innovation'!C13:C22="✓", ROW('Impact et innovation'!C13:C22)-ROW('Impact et innovation'!C13)+1), 3)), "")</f>
        <v/>
      </c>
      <c r="FT2" t="str" cm="1">
        <f t="array" ref="FT2">IFERROR(INDEX('Impact et innovation'!D13:D22, SMALL(IF('Impact et innovation'!C13:C22="✓", ROW('Impact et innovation'!C13:C22)-ROW('Impact et innovation'!C13)+1), 4)), "")</f>
        <v/>
      </c>
      <c r="FU2">
        <f>IF('Impact et innovation'!D22="Autre: ","",'Impact et innovation'!D22)</f>
        <v>0</v>
      </c>
      <c r="FV2">
        <f>IF('Impact et innovation'!K14="Importance ou autre quantité","",'Impact et innovation'!K14)</f>
        <v>0</v>
      </c>
      <c r="FW2">
        <f>IF('Impact et innovation'!I14="% de l'énergie totale sur place","",'Impact et innovation'!I14)</f>
        <v>0</v>
      </c>
      <c r="FX2" s="340">
        <f>IF('Impact et innovation'!K13="% de la superficie du toiture","",'Impact et innovation'!K13)</f>
        <v>0</v>
      </c>
      <c r="FY2" s="340"/>
      <c r="FZ2" s="340"/>
      <c r="GA2" s="183"/>
      <c r="GB2" t="str" cm="1">
        <f t="array" aca="1" ref="GB2" ca="1">CELL("filename")</f>
        <v>https://cagbc.sharepoint.com/sites/M365_ZeroCarbon/Shared Documents/Development/2024 ZCB-D v3 and ZCB-P v2 addenda - IN PROGRESS/Workbooks/ZCB-D Workbook October 2024/[Classeur_de_la_Norme_BCZ-Design_v3.xlsx]Ecometrics</v>
      </c>
    </row>
  </sheetData>
  <phoneticPr fontId="49" type="noConversion"/>
  <conditionalFormatting sqref="A1">
    <cfRule type="duplicateValues" dxfId="2" priority="5"/>
  </conditionalFormatting>
  <conditionalFormatting sqref="A2:XFD2">
    <cfRule type="containsBlanks" dxfId="1" priority="6">
      <formula>LEN(TRIM(A2))=0</formula>
    </cfRule>
  </conditionalFormatting>
  <conditionalFormatting sqref="EB1:EC1">
    <cfRule type="expression" dxfId="0" priority="7">
      <formula>SUMPRODUCT(--ISNUMBER(SEARCH("placeholder", EB$1:EB$103)))&gt;0</formula>
    </cfRule>
  </conditionalFormatting>
  <pageMargins left="0.7" right="0.7" top="0.75" bottom="0.75" header="0.3" footer="0.3"/>
  <drawing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82162-857B-4795-806C-4250C71D670D}">
  <sheetPr codeName="Sheet2">
    <pageSetUpPr autoPageBreaks="0"/>
  </sheetPr>
  <dimension ref="C1:P98"/>
  <sheetViews>
    <sheetView workbookViewId="0">
      <selection activeCell="M8" sqref="M8"/>
    </sheetView>
  </sheetViews>
  <sheetFormatPr defaultColWidth="8.84375" defaultRowHeight="14.6" x14ac:dyDescent="0.4"/>
  <cols>
    <col min="1" max="1" width="2.84375" style="14" customWidth="1"/>
    <col min="2" max="2" width="2" style="14" customWidth="1"/>
    <col min="3" max="3" width="8.84375" style="14" customWidth="1"/>
    <col min="4" max="4" width="20.69140625" style="14" customWidth="1"/>
    <col min="5" max="5" width="22.84375" style="14" customWidth="1"/>
    <col min="6" max="6" width="15.69140625" style="14" customWidth="1"/>
    <col min="7" max="7" width="14.84375" style="14" customWidth="1"/>
    <col min="8" max="8" width="6.84375" style="14" customWidth="1"/>
    <col min="9" max="9" width="4.3046875" style="14" customWidth="1"/>
    <col min="10" max="10" width="2.4609375" style="14" customWidth="1"/>
    <col min="11" max="11" width="16.4609375" style="14" customWidth="1"/>
    <col min="12" max="12" width="10.69140625" style="14" customWidth="1"/>
    <col min="13" max="13" width="12.07421875" style="14" customWidth="1"/>
    <col min="14" max="14" width="13.07421875" style="14" customWidth="1"/>
    <col min="15" max="15" width="14.69140625" style="14" customWidth="1"/>
    <col min="16" max="16" width="2.07421875" style="14" customWidth="1"/>
    <col min="17" max="17" width="2" style="14" customWidth="1"/>
    <col min="18" max="18" width="9.4609375" style="14" customWidth="1"/>
    <col min="19" max="19" width="3.4609375" style="14" customWidth="1"/>
    <col min="20" max="16384" width="8.84375" style="14"/>
  </cols>
  <sheetData>
    <row r="1" spans="3:15" ht="14.4" customHeight="1" x14ac:dyDescent="0.4"/>
    <row r="7" spans="3:15" ht="20.25" customHeight="1" x14ac:dyDescent="0.4">
      <c r="C7" s="180" t="s">
        <v>319</v>
      </c>
      <c r="D7" s="180"/>
      <c r="E7" s="180"/>
      <c r="F7" s="180"/>
      <c r="G7" s="180"/>
      <c r="H7" s="180"/>
      <c r="K7" s="287" t="s">
        <v>112</v>
      </c>
    </row>
    <row r="8" spans="3:15" x14ac:dyDescent="0.4">
      <c r="K8" s="188" t="s">
        <v>369</v>
      </c>
      <c r="M8" s="467"/>
      <c r="N8" s="466"/>
    </row>
    <row r="9" spans="3:15" x14ac:dyDescent="0.4">
      <c r="K9" s="188" t="s">
        <v>113</v>
      </c>
      <c r="M9" s="494"/>
      <c r="N9" s="494"/>
      <c r="O9" s="494"/>
    </row>
    <row r="10" spans="3:15" ht="15.9" x14ac:dyDescent="0.45">
      <c r="C10" s="245" t="s">
        <v>320</v>
      </c>
      <c r="K10" s="188" t="s">
        <v>114</v>
      </c>
      <c r="M10" s="494"/>
      <c r="N10" s="494"/>
      <c r="O10" s="494"/>
    </row>
    <row r="11" spans="3:15" ht="15.9" x14ac:dyDescent="0.45">
      <c r="C11" s="244"/>
      <c r="K11" s="188" t="s">
        <v>115</v>
      </c>
      <c r="M11" s="494"/>
      <c r="N11" s="494"/>
      <c r="O11" s="494"/>
    </row>
    <row r="12" spans="3:15" ht="15.9" x14ac:dyDescent="0.45">
      <c r="C12" s="14" t="s">
        <v>321</v>
      </c>
      <c r="F12" s="194" t="str">
        <f>IF((E12)&lt;=0,"✓",IF((E12)&gt;0,"-"))</f>
        <v>✓</v>
      </c>
      <c r="K12" s="188" t="s">
        <v>5</v>
      </c>
      <c r="M12" s="494"/>
      <c r="N12" s="494"/>
      <c r="O12" s="494"/>
    </row>
    <row r="13" spans="3:15" ht="15.9" x14ac:dyDescent="0.45">
      <c r="C13" s="14" t="s">
        <v>322</v>
      </c>
      <c r="F13" s="194" t="str">
        <f>'Carbone intrinsèque'!$L$19</f>
        <v>-</v>
      </c>
      <c r="K13" s="188" t="s">
        <v>116</v>
      </c>
      <c r="M13" s="494"/>
      <c r="N13" s="494"/>
    </row>
    <row r="14" spans="3:15" ht="17.600000000000001" x14ac:dyDescent="0.55000000000000004">
      <c r="K14" s="285" t="s">
        <v>318</v>
      </c>
      <c r="M14" s="177"/>
      <c r="N14" s="457"/>
      <c r="O14" s="213" t="s">
        <v>352</v>
      </c>
    </row>
    <row r="15" spans="3:15" x14ac:dyDescent="0.4">
      <c r="K15" s="188" t="s">
        <v>117</v>
      </c>
      <c r="M15" s="177"/>
      <c r="N15" s="457"/>
      <c r="O15" s="212"/>
    </row>
    <row r="16" spans="3:15" ht="15.9" x14ac:dyDescent="0.45">
      <c r="C16" s="244" t="s">
        <v>323</v>
      </c>
      <c r="F16" s="195"/>
      <c r="K16" s="188" t="s">
        <v>118</v>
      </c>
      <c r="M16" s="177"/>
      <c r="N16" s="457"/>
      <c r="O16" s="212"/>
    </row>
    <row r="17" spans="3:15" ht="16.75" x14ac:dyDescent="0.45">
      <c r="C17" s="245"/>
      <c r="F17" s="196"/>
      <c r="K17" s="188" t="s">
        <v>119</v>
      </c>
      <c r="M17" s="177"/>
      <c r="N17" s="468"/>
      <c r="O17" s="14" t="s">
        <v>353</v>
      </c>
    </row>
    <row r="18" spans="3:15" ht="16.75" x14ac:dyDescent="0.45">
      <c r="C18" s="181" t="str">
        <f>IF(Efficacité!D10="Choisir","",Efficacité!D10)</f>
        <v/>
      </c>
      <c r="D18" s="243"/>
      <c r="F18" s="194" t="str">
        <f>IF(C18="Option 1 - Approche flexible",Efficacité!S18,IF(C18="Option 2 - Approche de la conception passive",Efficacité!O19,IF(C18="Option 3 - Approche de l’énergie renouvelable",Efficacité!O21,"")))</f>
        <v/>
      </c>
      <c r="K18" s="188" t="s">
        <v>120</v>
      </c>
      <c r="M18" s="177"/>
      <c r="N18" s="468"/>
      <c r="O18" s="14" t="s">
        <v>353</v>
      </c>
    </row>
    <row r="19" spans="3:15" ht="16.3" x14ac:dyDescent="0.4">
      <c r="K19" s="188" t="s">
        <v>414</v>
      </c>
      <c r="M19" s="177"/>
      <c r="N19" s="468"/>
      <c r="O19" s="14" t="s">
        <v>410</v>
      </c>
    </row>
    <row r="20" spans="3:15" ht="16.3" x14ac:dyDescent="0.4">
      <c r="K20" s="188" t="s">
        <v>121</v>
      </c>
      <c r="M20" s="177"/>
      <c r="N20" s="469"/>
      <c r="O20" s="14" t="s">
        <v>353</v>
      </c>
    </row>
    <row r="21" spans="3:15" ht="15.9" customHeight="1" x14ac:dyDescent="0.45">
      <c r="K21" s="286" t="s">
        <v>317</v>
      </c>
      <c r="M21" s="177"/>
      <c r="N21" s="495"/>
      <c r="O21" s="495"/>
    </row>
    <row r="22" spans="3:15" ht="15.9" customHeight="1" x14ac:dyDescent="0.45">
      <c r="K22" s="277" t="s">
        <v>415</v>
      </c>
      <c r="M22" s="177"/>
      <c r="N22" s="495"/>
      <c r="O22" s="495"/>
    </row>
    <row r="23" spans="3:15" ht="15.9" customHeight="1" x14ac:dyDescent="0.4">
      <c r="K23" s="277" t="s">
        <v>750</v>
      </c>
      <c r="M23" s="177"/>
      <c r="N23" s="457" t="s">
        <v>752</v>
      </c>
    </row>
    <row r="24" spans="3:15" ht="15.9" customHeight="1" x14ac:dyDescent="0.4">
      <c r="K24" s="277" t="s">
        <v>751</v>
      </c>
      <c r="M24" s="177"/>
      <c r="N24" s="457" t="s">
        <v>753</v>
      </c>
    </row>
    <row r="25" spans="3:15" ht="15" customHeight="1" x14ac:dyDescent="0.4"/>
    <row r="26" spans="3:15" ht="20.25" customHeight="1" x14ac:dyDescent="0.4">
      <c r="K26" s="251" t="s">
        <v>405</v>
      </c>
    </row>
    <row r="27" spans="3:15" x14ac:dyDescent="0.4">
      <c r="L27" s="143" t="s">
        <v>406</v>
      </c>
      <c r="M27" s="494"/>
      <c r="N27" s="494"/>
      <c r="O27" s="494"/>
    </row>
    <row r="28" spans="3:15" x14ac:dyDescent="0.4">
      <c r="L28" s="143" t="s">
        <v>407</v>
      </c>
      <c r="M28" s="494"/>
      <c r="N28" s="494"/>
      <c r="O28" s="494"/>
    </row>
    <row r="29" spans="3:15" x14ac:dyDescent="0.4">
      <c r="L29" s="143" t="s">
        <v>408</v>
      </c>
      <c r="M29" s="494"/>
      <c r="N29" s="494"/>
      <c r="O29" s="494"/>
    </row>
    <row r="30" spans="3:15" x14ac:dyDescent="0.4">
      <c r="L30" s="143" t="s">
        <v>409</v>
      </c>
      <c r="M30" s="494"/>
      <c r="N30" s="494"/>
      <c r="O30" s="494"/>
    </row>
    <row r="32" spans="3:15" ht="20.25" customHeight="1" x14ac:dyDescent="0.45">
      <c r="K32" s="288" t="s">
        <v>370</v>
      </c>
      <c r="L32" s="218"/>
      <c r="M32" s="218"/>
      <c r="N32" s="218"/>
      <c r="O32" s="218"/>
    </row>
    <row r="33" spans="11:15" ht="15.9" x14ac:dyDescent="0.45">
      <c r="K33" s="14" t="s">
        <v>371</v>
      </c>
      <c r="L33" s="218"/>
      <c r="M33" s="495"/>
      <c r="N33" s="495"/>
      <c r="O33" s="495"/>
    </row>
    <row r="34" spans="11:15" ht="15.9" x14ac:dyDescent="0.45">
      <c r="K34" s="14" t="s">
        <v>372</v>
      </c>
      <c r="L34" s="218"/>
      <c r="M34" s="495"/>
      <c r="N34" s="495"/>
      <c r="O34" s="495"/>
    </row>
    <row r="72" spans="3:16" ht="18.45" x14ac:dyDescent="0.5">
      <c r="C72" s="214" t="s">
        <v>324</v>
      </c>
      <c r="D72" s="215"/>
      <c r="K72" s="214" t="s">
        <v>325</v>
      </c>
    </row>
    <row r="73" spans="3:16" ht="15.9" x14ac:dyDescent="0.45">
      <c r="C73" s="216"/>
      <c r="D73" s="216"/>
      <c r="K73" s="217"/>
    </row>
    <row r="74" spans="3:16" ht="15.9" x14ac:dyDescent="0.45">
      <c r="C74" s="217" t="s">
        <v>283</v>
      </c>
      <c r="D74" s="218"/>
      <c r="K74" s="219" t="s">
        <v>123</v>
      </c>
    </row>
    <row r="75" spans="3:16" ht="17.600000000000001" x14ac:dyDescent="0.55000000000000004">
      <c r="C75" s="14" t="s">
        <v>139</v>
      </c>
      <c r="D75" s="218"/>
      <c r="F75" s="220">
        <f>'Carbone intrinsèque'!K34</f>
        <v>0</v>
      </c>
      <c r="G75" s="221" t="s">
        <v>142</v>
      </c>
      <c r="K75" s="14" t="s">
        <v>124</v>
      </c>
      <c r="O75" s="222">
        <f>Efficacité!E18</f>
        <v>0</v>
      </c>
      <c r="P75" s="14" t="s">
        <v>354</v>
      </c>
    </row>
    <row r="76" spans="3:16" ht="17.600000000000001" x14ac:dyDescent="0.55000000000000004">
      <c r="C76" s="14" t="s">
        <v>140</v>
      </c>
      <c r="D76" s="218"/>
      <c r="F76" s="222">
        <f>'Carbone intrinsèque'!K40</f>
        <v>0</v>
      </c>
      <c r="G76" s="221" t="s">
        <v>142</v>
      </c>
      <c r="K76" s="5" t="s">
        <v>125</v>
      </c>
      <c r="O76" s="222" t="str">
        <f>IF(ISERROR('Energy Summary'!F7/Sommaire!N18),"",'Energy Summary'!F7/Sommaire!N18)</f>
        <v/>
      </c>
      <c r="P76" s="14" t="s">
        <v>354</v>
      </c>
    </row>
    <row r="77" spans="3:16" ht="17.149999999999999" x14ac:dyDescent="0.55000000000000004">
      <c r="C77" s="14" t="s">
        <v>141</v>
      </c>
      <c r="D77" s="218"/>
      <c r="F77" s="223">
        <f>'Carbone intrinsèque'!K45</f>
        <v>0</v>
      </c>
      <c r="G77" s="218" t="s">
        <v>142</v>
      </c>
      <c r="K77" s="15" t="s">
        <v>287</v>
      </c>
      <c r="O77" s="222"/>
      <c r="P77" s="14" t="s">
        <v>26</v>
      </c>
    </row>
    <row r="78" spans="3:16" ht="18.75" customHeight="1" x14ac:dyDescent="0.45">
      <c r="C78" s="218"/>
      <c r="D78" s="218"/>
      <c r="G78" s="224"/>
      <c r="K78" s="26" t="s">
        <v>127</v>
      </c>
      <c r="O78" s="222">
        <f>'Peak Summary'!L8</f>
        <v>0</v>
      </c>
      <c r="P78" s="14" t="s">
        <v>25</v>
      </c>
    </row>
    <row r="79" spans="3:16" ht="17.149999999999999" x14ac:dyDescent="0.55000000000000004">
      <c r="C79" s="225"/>
      <c r="D79" s="226" t="s">
        <v>284</v>
      </c>
      <c r="G79" s="223">
        <f>SUM(F75:F77)</f>
        <v>0</v>
      </c>
      <c r="H79" t="s">
        <v>142</v>
      </c>
      <c r="K79" s="26" t="s">
        <v>128</v>
      </c>
      <c r="O79" s="222">
        <f>'Peak Summary'!J8</f>
        <v>0</v>
      </c>
      <c r="P79" s="14" t="s">
        <v>25</v>
      </c>
    </row>
    <row r="80" spans="3:16" ht="15.9" x14ac:dyDescent="0.45">
      <c r="C80" s="225"/>
      <c r="D80" s="226"/>
      <c r="G80" s="227"/>
    </row>
    <row r="81" spans="3:16" ht="15.9" x14ac:dyDescent="0.45">
      <c r="C81" s="217" t="s">
        <v>285</v>
      </c>
      <c r="D81" s="218"/>
      <c r="K81" s="219" t="s">
        <v>283</v>
      </c>
    </row>
    <row r="82" spans="3:16" ht="17.149999999999999" x14ac:dyDescent="0.55000000000000004">
      <c r="C82" s="14" t="s">
        <v>143</v>
      </c>
      <c r="D82" s="218"/>
      <c r="F82" s="220">
        <f>'Autre énergie'!I28</f>
        <v>0</v>
      </c>
      <c r="G82" s="221" t="s">
        <v>355</v>
      </c>
      <c r="K82" s="14" t="s">
        <v>326</v>
      </c>
      <c r="O82" s="228">
        <f>'Carbone intrinsèque'!E22</f>
        <v>0</v>
      </c>
      <c r="P82" s="229" t="s">
        <v>142</v>
      </c>
    </row>
    <row r="83" spans="3:16" ht="17.600000000000001" x14ac:dyDescent="0.55000000000000004">
      <c r="C83" s="14" t="s">
        <v>144</v>
      </c>
      <c r="D83" s="218"/>
      <c r="F83" s="220" t="e">
        <f>Électricité!H15</f>
        <v>#N/A</v>
      </c>
      <c r="G83" s="221" t="s">
        <v>355</v>
      </c>
      <c r="K83" s="5" t="s">
        <v>327</v>
      </c>
      <c r="O83" s="230">
        <f>'Carbone intrinsèque'!U29</f>
        <v>0</v>
      </c>
      <c r="P83" s="14" t="s">
        <v>356</v>
      </c>
    </row>
    <row r="84" spans="3:16" ht="17.149999999999999" x14ac:dyDescent="0.55000000000000004">
      <c r="C84" s="14" t="s">
        <v>145</v>
      </c>
      <c r="D84" s="218"/>
      <c r="F84" s="222">
        <f>'Autre énergie'!I56</f>
        <v>0</v>
      </c>
      <c r="G84" s="221" t="s">
        <v>355</v>
      </c>
    </row>
    <row r="85" spans="3:16" ht="17.149999999999999" x14ac:dyDescent="0.55000000000000004">
      <c r="C85" s="15" t="s">
        <v>4</v>
      </c>
      <c r="D85" s="218"/>
      <c r="F85" s="223" t="e">
        <f>SUM(F82:F84)</f>
        <v>#N/A</v>
      </c>
      <c r="G85" s="221" t="s">
        <v>355</v>
      </c>
      <c r="K85" s="219" t="s">
        <v>130</v>
      </c>
    </row>
    <row r="86" spans="3:16" ht="15.9" x14ac:dyDescent="0.45">
      <c r="C86" s="218"/>
      <c r="D86" s="218"/>
      <c r="K86" s="165" t="s">
        <v>131</v>
      </c>
      <c r="O86" s="222">
        <f>'Autre énergie'!F39*277.8</f>
        <v>0</v>
      </c>
      <c r="P86" s="5" t="s">
        <v>137</v>
      </c>
    </row>
    <row r="87" spans="3:16" ht="17.149999999999999" x14ac:dyDescent="0.55000000000000004">
      <c r="C87" s="231"/>
      <c r="D87" s="226" t="s">
        <v>284</v>
      </c>
      <c r="G87" s="232" t="e">
        <f>F85*60</f>
        <v>#N/A</v>
      </c>
      <c r="H87" t="s">
        <v>142</v>
      </c>
      <c r="K87" s="165" t="s">
        <v>132</v>
      </c>
      <c r="O87" s="222">
        <f>'Autre énergie'!F40*277.8</f>
        <v>0</v>
      </c>
      <c r="P87" s="5" t="s">
        <v>137</v>
      </c>
    </row>
    <row r="88" spans="3:16" ht="15.9" x14ac:dyDescent="0.45">
      <c r="C88" s="225"/>
      <c r="D88" s="226"/>
      <c r="K88" s="233" t="s">
        <v>133</v>
      </c>
      <c r="O88" s="222">
        <f>Électricité!R13</f>
        <v>0</v>
      </c>
      <c r="P88" s="5" t="s">
        <v>138</v>
      </c>
    </row>
    <row r="89" spans="3:16" ht="15.9" x14ac:dyDescent="0.45">
      <c r="C89" s="234" t="s">
        <v>328</v>
      </c>
      <c r="D89" s="226"/>
      <c r="K89" s="233" t="s">
        <v>134</v>
      </c>
      <c r="O89" s="222">
        <f>'Autre énergie'!F41*277.8</f>
        <v>0</v>
      </c>
      <c r="P89" s="5" t="s">
        <v>137</v>
      </c>
    </row>
    <row r="90" spans="3:16" ht="15.9" x14ac:dyDescent="0.45">
      <c r="C90" s="5" t="s">
        <v>146</v>
      </c>
      <c r="D90" s="2"/>
      <c r="K90" s="233" t="s">
        <v>135</v>
      </c>
      <c r="O90" s="235">
        <f>Électricité!H11</f>
        <v>0</v>
      </c>
      <c r="P90" s="5" t="s">
        <v>138</v>
      </c>
    </row>
    <row r="91" spans="3:16" ht="17.149999999999999" x14ac:dyDescent="0.55000000000000004">
      <c r="C91" s="68" t="s">
        <v>147</v>
      </c>
      <c r="D91" s="68"/>
      <c r="F91" s="222">
        <f>G79</f>
        <v>0</v>
      </c>
      <c r="G91" s="229" t="s">
        <v>142</v>
      </c>
      <c r="K91" s="236" t="s">
        <v>136</v>
      </c>
      <c r="O91" s="235">
        <f>Électricité!T13</f>
        <v>0</v>
      </c>
      <c r="P91" s="5" t="s">
        <v>138</v>
      </c>
    </row>
    <row r="92" spans="3:16" ht="15.9" x14ac:dyDescent="0.45">
      <c r="C92" s="5" t="s">
        <v>148</v>
      </c>
      <c r="D92" s="2"/>
      <c r="K92" s="237" t="s">
        <v>294</v>
      </c>
      <c r="O92" s="238">
        <f>'Autre énergie'!F52*277.8</f>
        <v>0</v>
      </c>
      <c r="P92" s="5" t="s">
        <v>137</v>
      </c>
    </row>
    <row r="93" spans="3:16" ht="17.149999999999999" x14ac:dyDescent="0.55000000000000004">
      <c r="C93" s="68" t="s">
        <v>286</v>
      </c>
      <c r="D93" s="68"/>
      <c r="F93" s="239" t="e">
        <f>MIN(Électricité!H15,Électricité!H16)</f>
        <v>#N/A</v>
      </c>
      <c r="G93" s="229" t="s">
        <v>355</v>
      </c>
      <c r="K93" s="236" t="s">
        <v>392</v>
      </c>
      <c r="N93" s="241" t="e">
        <f>G79+G87-(F93*60)</f>
        <v>#N/A</v>
      </c>
      <c r="O93" s="242"/>
      <c r="P93" s="5" t="s">
        <v>122</v>
      </c>
    </row>
    <row r="94" spans="3:16" ht="17.149999999999999" x14ac:dyDescent="0.55000000000000004">
      <c r="C94" s="68" t="s">
        <v>147</v>
      </c>
      <c r="F94" s="222" t="e">
        <f>(N93-F91)/60</f>
        <v>#N/A</v>
      </c>
      <c r="G94" s="229" t="s">
        <v>355</v>
      </c>
    </row>
    <row r="95" spans="3:16" ht="15.9" x14ac:dyDescent="0.45">
      <c r="C95" s="218"/>
      <c r="D95" s="218"/>
      <c r="G95" s="218"/>
    </row>
    <row r="96" spans="3:16" ht="17.149999999999999" x14ac:dyDescent="0.55000000000000004">
      <c r="C96" s="231"/>
      <c r="D96" s="226" t="s">
        <v>357</v>
      </c>
      <c r="G96" s="222" t="e">
        <f>F91+SUM(F93:F94)*60</f>
        <v>#N/A</v>
      </c>
      <c r="H96" s="14" t="s">
        <v>142</v>
      </c>
    </row>
    <row r="97" spans="3:8" ht="15.9" x14ac:dyDescent="0.45">
      <c r="C97" s="225"/>
      <c r="D97" s="226"/>
    </row>
    <row r="98" spans="3:8" ht="17.149999999999999" x14ac:dyDescent="0.55000000000000004">
      <c r="C98" s="234" t="s">
        <v>324</v>
      </c>
      <c r="D98" s="226"/>
      <c r="G98" s="240" t="e">
        <f>G79+G87-G96</f>
        <v>#N/A</v>
      </c>
      <c r="H98" s="14" t="s">
        <v>142</v>
      </c>
    </row>
  </sheetData>
  <sheetProtection algorithmName="SHA-512" hashValue="3w9sXejhE1cXYUZPcpkwQyP01CwMxNjFJlvBHqyUHtcHzXsMDYSae118+GF+gBA+O3MBolxk2FafmJ8oIcJtbQ==" saltValue="ZSLOtWeer9M5moQvg7hRoA==" spinCount="100000" sheet="1" selectLockedCells="1"/>
  <mergeCells count="13">
    <mergeCell ref="M9:O9"/>
    <mergeCell ref="M11:O11"/>
    <mergeCell ref="N22:O22"/>
    <mergeCell ref="M34:O34"/>
    <mergeCell ref="M30:O30"/>
    <mergeCell ref="M10:O10"/>
    <mergeCell ref="M12:O12"/>
    <mergeCell ref="M13:N13"/>
    <mergeCell ref="N21:O21"/>
    <mergeCell ref="M27:O27"/>
    <mergeCell ref="M28:O28"/>
    <mergeCell ref="M29:O29"/>
    <mergeCell ref="M33:O33"/>
  </mergeCells>
  <phoneticPr fontId="49" type="noConversion"/>
  <dataValidations count="3">
    <dataValidation type="list" allowBlank="1" showInputMessage="1" showErrorMessage="1" sqref="M13" xr:uid="{7E74348A-D87B-4169-A461-C011C4BE2DF4}">
      <formula1>"4,5,6,7,8"</formula1>
    </dataValidation>
    <dataValidation type="list" allowBlank="1" showInputMessage="1" showErrorMessage="1" sqref="N21:O21" xr:uid="{37DFEC63-6022-4B51-BA97-C7D241D8C7DD}">
      <formula1>"Nouvelle construction, Rénovation"</formula1>
    </dataValidation>
    <dataValidation type="list" allowBlank="1" showInputMessage="1" showErrorMessage="1" sqref="N22:O22" xr:uid="{724E24DA-626D-4C54-B1F7-0DF690D68A4E}">
      <formula1>"Ajout, Bâtiment contigu"</formula1>
    </dataValidation>
  </dataValidations>
  <pageMargins left="1.0629921259842521" right="0.70866141732283472" top="0.74803149606299213" bottom="0.74803149606299213" header="0.31496062992125984" footer="0.31496062992125984"/>
  <pageSetup scale="48" fitToHeight="0" orientation="portrait" r:id="rId1"/>
  <colBreaks count="1" manualBreakCount="1">
    <brk id="19"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A685899-3086-47D1-85C3-1E2A947740A9}">
          <x14:formula1>
            <xm:f>Targets!$H$12:$H$25</xm:f>
          </x14:formula1>
          <xm:sqref>M12</xm:sqref>
        </x14:dataValidation>
        <x14:dataValidation type="list" allowBlank="1" showInputMessage="1" showErrorMessage="1" xr:uid="{14CA7870-DCB9-4DEC-BEBA-825F4E86451A}">
          <x14:formula1>
            <xm:f>Targets!$B$13:$B$46</xm:f>
          </x14:formula1>
          <xm:sqref>M27:O30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EE45D-3554-420D-B23C-D9753F9F3BBB}">
  <sheetPr codeName="Sheet8">
    <pageSetUpPr autoPageBreaks="0"/>
  </sheetPr>
  <dimension ref="B1:S45"/>
  <sheetViews>
    <sheetView workbookViewId="0">
      <selection activeCell="D10" sqref="D10:H10"/>
    </sheetView>
  </sheetViews>
  <sheetFormatPr defaultColWidth="8.84375" defaultRowHeight="17.25" customHeight="1" x14ac:dyDescent="0.4"/>
  <cols>
    <col min="1" max="1" width="3.4609375" style="14" customWidth="1"/>
    <col min="2" max="2" width="4" style="14" customWidth="1"/>
    <col min="3" max="3" width="41.84375" style="14" customWidth="1"/>
    <col min="4" max="4" width="6.69140625" style="14" customWidth="1"/>
    <col min="5" max="5" width="12.53515625" style="14" customWidth="1"/>
    <col min="6" max="6" width="19.69140625" style="14" customWidth="1"/>
    <col min="7" max="7" width="19.69140625" style="14" hidden="1" customWidth="1"/>
    <col min="8" max="8" width="19.23046875" style="14" customWidth="1"/>
    <col min="9" max="9" width="21" style="14" customWidth="1"/>
    <col min="10" max="10" width="6.07421875" style="14" customWidth="1"/>
    <col min="11" max="12" width="3.3046875" style="14" customWidth="1"/>
    <col min="13" max="13" width="6.07421875" style="14" customWidth="1"/>
    <col min="14" max="14" width="9.53515625" style="14" hidden="1" customWidth="1"/>
    <col min="15" max="15" width="8" style="14" hidden="1" customWidth="1"/>
    <col min="16" max="16" width="10.84375" style="14" hidden="1" customWidth="1"/>
    <col min="17" max="17" width="11.69140625" style="14" hidden="1" customWidth="1"/>
    <col min="18" max="19" width="0" style="14" hidden="1" customWidth="1"/>
    <col min="20" max="16384" width="8.84375" style="14"/>
  </cols>
  <sheetData>
    <row r="1" spans="3:19" ht="15" customHeight="1" x14ac:dyDescent="0.4"/>
    <row r="2" spans="3:19" ht="15" customHeight="1" x14ac:dyDescent="0.4"/>
    <row r="3" spans="3:19" ht="15" customHeight="1" x14ac:dyDescent="0.4"/>
    <row r="4" spans="3:19" ht="15" customHeight="1" x14ac:dyDescent="0.4"/>
    <row r="5" spans="3:19" ht="15" customHeight="1" x14ac:dyDescent="0.4">
      <c r="S5" s="3"/>
    </row>
    <row r="6" spans="3:19" ht="15" customHeight="1" x14ac:dyDescent="0.4">
      <c r="J6" s="2"/>
      <c r="K6" s="2"/>
    </row>
    <row r="7" spans="3:19" ht="15" customHeight="1" x14ac:dyDescent="0.4">
      <c r="J7" s="2"/>
      <c r="K7" s="2"/>
    </row>
    <row r="8" spans="3:19" ht="15" customHeight="1" x14ac:dyDescent="0.4">
      <c r="C8" s="56" t="s">
        <v>330</v>
      </c>
      <c r="J8" s="2"/>
      <c r="K8" s="2"/>
    </row>
    <row r="9" spans="3:19" ht="15" customHeight="1" x14ac:dyDescent="0.4">
      <c r="J9" s="2"/>
      <c r="K9" s="2"/>
    </row>
    <row r="10" spans="3:19" ht="15" customHeight="1" x14ac:dyDescent="0.4">
      <c r="C10" s="14" t="s">
        <v>329</v>
      </c>
      <c r="D10" s="502" t="s">
        <v>351</v>
      </c>
      <c r="E10" s="502"/>
      <c r="F10" s="502"/>
      <c r="G10" s="502"/>
      <c r="H10" s="502"/>
      <c r="I10" s="2"/>
    </row>
    <row r="11" spans="3:19" ht="15" customHeight="1" x14ac:dyDescent="0.4">
      <c r="J11" s="2"/>
    </row>
    <row r="12" spans="3:19" ht="15" customHeight="1" x14ac:dyDescent="0.4">
      <c r="C12" s="14" t="s">
        <v>331</v>
      </c>
      <c r="J12" s="2"/>
    </row>
    <row r="13" spans="3:19" ht="17.25" customHeight="1" x14ac:dyDescent="0.4">
      <c r="C13" s="250" t="s">
        <v>338</v>
      </c>
      <c r="D13" s="503" t="s">
        <v>351</v>
      </c>
      <c r="E13" s="503"/>
      <c r="F13" s="503"/>
      <c r="G13" s="503"/>
      <c r="H13" s="503"/>
    </row>
    <row r="14" spans="3:19" ht="17.25" customHeight="1" x14ac:dyDescent="0.4">
      <c r="C14" s="465" t="s">
        <v>339</v>
      </c>
      <c r="D14" s="503" t="s">
        <v>351</v>
      </c>
      <c r="E14" s="503"/>
      <c r="F14" s="503"/>
      <c r="G14" s="503"/>
      <c r="H14" s="503"/>
    </row>
    <row r="15" spans="3:19" ht="17.25" customHeight="1" x14ac:dyDescent="0.4">
      <c r="I15" s="197" t="str">
        <f>IF(D14="Cible d’intensité énergétique absolue","Cible d’intensité énergétique absolue n'est pas disponible pour le type de bâtiment sélectionné.","")</f>
        <v/>
      </c>
    </row>
    <row r="16" spans="3:19" ht="17.25" customHeight="1" x14ac:dyDescent="0.4">
      <c r="C16" s="249" t="s">
        <v>334</v>
      </c>
      <c r="I16" s="197"/>
      <c r="N16" s="14" t="s">
        <v>288</v>
      </c>
    </row>
    <row r="17" spans="3:19" ht="17.25" customHeight="1" thickBot="1" x14ac:dyDescent="0.45">
      <c r="C17"/>
      <c r="H17" s="14" t="s">
        <v>332</v>
      </c>
      <c r="I17" s="14" t="s">
        <v>333</v>
      </c>
    </row>
    <row r="18" spans="3:19" ht="17.25" customHeight="1" thickBot="1" x14ac:dyDescent="0.5">
      <c r="C18" s="212" t="s">
        <v>124</v>
      </c>
      <c r="E18" s="162"/>
      <c r="F18" s="14" t="s">
        <v>129</v>
      </c>
      <c r="H18" s="198" t="str">
        <f>IF(D10="Option 3 - Approche de l’énergie renouvelable",VLOOKUP(Sommaire!M13,Targets!B4:C8,2,FALSE),IF(D10="Option 2 - Approche de la conception passive",VLOOKUP(Sommaire!M13,Targets!E4:F8,2,FALSE),IF(AND(D10="Option 1 - Approche flexible",D13="Aucune combustion sur place"),"Aucun",IF(AND(D10="Option 1 - Approche flexible",D13="Cible de BCZ-Design pour l’IDET"),VLOOKUP(Sommaire!M13,Targets!B4:C8,2,FALSE),IF(AND(D10="Option 1 - Approche flexible",D13="Cible d’IDET ajustée"),D37,IF(AND(D10="Option 1 - Approche flexible",D13="Analyse détaillée de l’IDET"),"Aucun","Aucun"))))))</f>
        <v>Aucun</v>
      </c>
      <c r="I18" s="199" t="str">
        <f>IF(D10="Choisir","N/A",IF(H18="Aucun","✓",IF(E18&lt;=H18,"✓",IF(E18="Aucun","N/A","Non"))))</f>
        <v>N/A</v>
      </c>
      <c r="N18" s="14" t="s">
        <v>290</v>
      </c>
      <c r="O18" t="str">
        <f>IF(ISBLANK(E18),"-",IF(E18&lt;=VLOOKUP(Sommaire!M13,Targets!B4:C8,2,FALSE),IF(E21&gt;=25,"✓",IF(E22=0,"-",IF(E22&lt;=H22,"✓","Non"))),"Non"))</f>
        <v>-</v>
      </c>
      <c r="P18" s="14" t="b">
        <f>AND(I18="✓",I19="✓" )</f>
        <v>0</v>
      </c>
      <c r="Q18" s="14" t="b">
        <f>AND(P18=TRUE,P21=TRUE )</f>
        <v>0</v>
      </c>
      <c r="R18" s="14" t="str">
        <f>IF(Q18=TRUE,"✓","Non")</f>
        <v>Non</v>
      </c>
      <c r="S18" s="14" t="str">
        <f>IF(E13="No Onsite Combustion",R18,O18)</f>
        <v>-</v>
      </c>
    </row>
    <row r="19" spans="3:19" ht="17.25" customHeight="1" x14ac:dyDescent="0.45">
      <c r="C19" s="248" t="s">
        <v>335</v>
      </c>
      <c r="E19" s="162"/>
      <c r="H19" s="201" t="str">
        <f>IF(D10="Option 1 - Approche flexible",IF(D13="Aucune combustion sur place",2,"Aucun"),"Aucun")</f>
        <v>Aucun</v>
      </c>
      <c r="I19" s="199" t="str">
        <f>IF(D10&lt;&gt;"Option 1 - Approche flexible","N/A",IF(D13&lt;&gt;"Aucune combustion sur place","N/A",IF(E19&lt;&gt;"",IF(E19&gt;=2,"✓","Non"),"N/A")))</f>
        <v>N/A</v>
      </c>
      <c r="N19" s="14" t="s">
        <v>291</v>
      </c>
      <c r="O19" s="14" t="str">
        <f>IF(ISBLANK(E18),"Non",IF(Efficacité!E18&lt;=VLOOKUP(Sommaire!M13,Targets!E3:F8,2,FALSE),"✓","Non"))</f>
        <v>Non</v>
      </c>
    </row>
    <row r="20" spans="3:19" ht="17.25" customHeight="1" thickBot="1" x14ac:dyDescent="0.45">
      <c r="C20" s="247"/>
      <c r="H20"/>
      <c r="O20"/>
    </row>
    <row r="21" spans="3:19" ht="17.25" customHeight="1" thickBot="1" x14ac:dyDescent="0.5">
      <c r="C21" s="200" t="s">
        <v>126</v>
      </c>
      <c r="E21" s="163"/>
      <c r="F21" s="14" t="s">
        <v>26</v>
      </c>
      <c r="H21" s="202" t="str">
        <f>IF(D10="Option 1 - Approche flexible",IF(D14="Amélioration de la performance du bâtiment de référence",0.25,"Aucun"),"Aucun")</f>
        <v>Aucun</v>
      </c>
      <c r="I21" s="203" t="str">
        <f>IF(D10="Option 1 - Approche flexible",IF(D14="Amélioration de la performance du bâtiment de référence",IF((E21/100)&gt;=H21,"✓","Non"),"N/A"),"N/A")</f>
        <v>N/A</v>
      </c>
      <c r="N21" s="14" t="s">
        <v>292</v>
      </c>
      <c r="O21" t="e">
        <f>IF((Sommaire!F82+Sommaire!F84)&gt;0,"Non",IF(E18&lt;=VLOOKUP(Sommaire!M13,Targets!B4:CIF8,2,FALSE),IF(Électricité!$H$17=0,"✓","Non"),"Non"))</f>
        <v>#N/A</v>
      </c>
      <c r="P21" s="14" t="b">
        <f>OR(I21="✓",I22="✓" )</f>
        <v>0</v>
      </c>
    </row>
    <row r="22" spans="3:19" ht="17.25" customHeight="1" x14ac:dyDescent="0.45">
      <c r="C22" s="343" t="s">
        <v>760</v>
      </c>
      <c r="D22"/>
      <c r="E22" s="204" t="str">
        <f>Sommaire!O76</f>
        <v/>
      </c>
      <c r="F22" t="s">
        <v>129</v>
      </c>
      <c r="G22" s="205"/>
      <c r="H22" s="201" t="str" cm="1">
        <f t="array" ref="H22">IF(D10&lt;&gt;"Option 1 - Approche flexible","Aucun",
IFERROR(INDEX(Targets!$H$3:$M$7,
MATCH(TRUE,ISNUMBER(SEARCH(Targets!$H$3:$H$7,Sommaire!$M$27)),0),
MATCH(Sommaire!$M$13,Targets!$H$3:$M$3,0)),"N/A"))</f>
        <v>Aucun</v>
      </c>
      <c r="I22" s="203" t="str">
        <f>IF(D10&lt;&gt;"Option 1 - Approche flexible","N/A",IF(D14&lt;&gt;"Cible d’intensité énergétique absolue","N/A",IF(H22="N/A","N/A",IF(E22&lt;&gt;"",IF(E22&lt;=H22,"✓","Non"),"N/A"))))</f>
        <v>N/A</v>
      </c>
    </row>
    <row r="23" spans="3:19" ht="17.25" customHeight="1" x14ac:dyDescent="0.4">
      <c r="C23" s="246" t="s">
        <v>336</v>
      </c>
      <c r="E23"/>
      <c r="H23"/>
      <c r="N23" s="14" t="e">
        <f>VLOOKUP(Sommaire!M27,Targets!H3:M7,2,FALSE)</f>
        <v>#N/A</v>
      </c>
    </row>
    <row r="25" spans="3:19" ht="17.25" customHeight="1" x14ac:dyDescent="0.4">
      <c r="C25" s="2" t="s">
        <v>293</v>
      </c>
    </row>
    <row r="26" spans="3:19" ht="17.25" customHeight="1" x14ac:dyDescent="0.4">
      <c r="C26" t="s">
        <v>337</v>
      </c>
    </row>
    <row r="28" spans="3:19" ht="17.25" customHeight="1" x14ac:dyDescent="0.4">
      <c r="E28" s="510" t="s">
        <v>340</v>
      </c>
      <c r="F28" s="508" t="s">
        <v>120</v>
      </c>
    </row>
    <row r="29" spans="3:19" ht="17.25" customHeight="1" x14ac:dyDescent="0.4">
      <c r="D29" s="206"/>
      <c r="E29" s="511"/>
      <c r="F29" s="509"/>
      <c r="N29" s="59"/>
    </row>
    <row r="30" spans="3:19" ht="17.25" customHeight="1" x14ac:dyDescent="0.4">
      <c r="C30" s="504" t="s">
        <v>341</v>
      </c>
      <c r="D30" s="505"/>
      <c r="E30" s="207" t="e">
        <f>VLOOKUP(Sommaire!M13,Targets!B4:C40,2,FALSE)</f>
        <v>#N/A</v>
      </c>
      <c r="F30" s="211"/>
      <c r="G30" s="208">
        <f>IF(F30&gt;0,F30/$F$36,0)</f>
        <v>0</v>
      </c>
    </row>
    <row r="31" spans="3:19" ht="17.25" customHeight="1" x14ac:dyDescent="0.4">
      <c r="C31" s="506" t="s">
        <v>342</v>
      </c>
      <c r="D31" s="507"/>
      <c r="E31" s="162"/>
      <c r="F31" s="162"/>
      <c r="G31" s="208">
        <f t="shared" ref="G31:G35" si="0">IF(F31&gt;0,F31/$F$36,0)</f>
        <v>0</v>
      </c>
    </row>
    <row r="32" spans="3:19" ht="17.25" customHeight="1" x14ac:dyDescent="0.4">
      <c r="C32" s="506" t="s">
        <v>343</v>
      </c>
      <c r="D32" s="507"/>
      <c r="E32" s="162"/>
      <c r="F32" s="162"/>
      <c r="G32" s="208">
        <f t="shared" si="0"/>
        <v>0</v>
      </c>
    </row>
    <row r="33" spans="2:10" ht="17.25" customHeight="1" x14ac:dyDescent="0.4">
      <c r="C33" s="506" t="s">
        <v>344</v>
      </c>
      <c r="D33" s="507"/>
      <c r="E33" s="162"/>
      <c r="F33" s="162"/>
      <c r="G33" s="208">
        <f t="shared" si="0"/>
        <v>0</v>
      </c>
    </row>
    <row r="34" spans="2:10" ht="17.25" customHeight="1" x14ac:dyDescent="0.4">
      <c r="C34" s="506" t="s">
        <v>345</v>
      </c>
      <c r="D34" s="507"/>
      <c r="E34" s="162"/>
      <c r="F34" s="162"/>
      <c r="G34" s="208">
        <f t="shared" si="0"/>
        <v>0</v>
      </c>
    </row>
    <row r="35" spans="2:10" ht="17.25" customHeight="1" x14ac:dyDescent="0.4">
      <c r="C35" s="506" t="s">
        <v>346</v>
      </c>
      <c r="D35" s="507"/>
      <c r="E35" s="162"/>
      <c r="F35" s="162"/>
      <c r="G35" s="208">
        <f t="shared" si="0"/>
        <v>0</v>
      </c>
    </row>
    <row r="36" spans="2:10" ht="17.25" hidden="1" customHeight="1" x14ac:dyDescent="0.4">
      <c r="C36" s="15"/>
      <c r="D36" s="15"/>
      <c r="E36" s="208"/>
      <c r="F36" s="208">
        <f>SUM(F30:F35)</f>
        <v>0</v>
      </c>
      <c r="G36" s="208"/>
    </row>
    <row r="38" spans="2:10" ht="17.25" customHeight="1" x14ac:dyDescent="0.4">
      <c r="C38" s="209" t="s">
        <v>293</v>
      </c>
      <c r="D38" s="210" t="e">
        <f>(E30*G30)+(E31*G31)+(E32*G32)+(E33*G33)+(E34*G34)+(E35*G35)</f>
        <v>#N/A</v>
      </c>
      <c r="E38" s="14" t="s">
        <v>289</v>
      </c>
    </row>
    <row r="39" spans="2:10" ht="17.25" customHeight="1" x14ac:dyDescent="0.4">
      <c r="C39" s="25"/>
    </row>
    <row r="40" spans="2:10" ht="17.25" customHeight="1" thickBot="1" x14ac:dyDescent="0.45"/>
    <row r="41" spans="2:10" ht="9.65" customHeight="1" x14ac:dyDescent="0.4">
      <c r="B41" s="496" t="s">
        <v>387</v>
      </c>
      <c r="C41" s="497"/>
      <c r="D41" s="497"/>
      <c r="E41" s="497"/>
      <c r="F41" s="497"/>
      <c r="G41" s="497"/>
      <c r="H41" s="497"/>
      <c r="I41" s="497"/>
      <c r="J41" s="498"/>
    </row>
    <row r="42" spans="2:10" ht="17.25" customHeight="1" x14ac:dyDescent="0.4">
      <c r="B42" s="499"/>
      <c r="C42" s="500"/>
      <c r="D42" s="500"/>
      <c r="E42" s="500"/>
      <c r="F42" s="500"/>
      <c r="G42" s="500"/>
      <c r="H42" s="500"/>
      <c r="I42" s="500"/>
      <c r="J42" s="501"/>
    </row>
    <row r="43" spans="2:10" ht="12" customHeight="1" x14ac:dyDescent="0.4">
      <c r="B43" s="9"/>
      <c r="C43" s="181"/>
      <c r="D43" s="181"/>
      <c r="E43" s="181"/>
      <c r="F43" s="181"/>
      <c r="G43" s="181"/>
      <c r="H43" s="77"/>
      <c r="I43" s="77"/>
      <c r="J43" s="10"/>
    </row>
    <row r="44" spans="2:10" ht="17.25" customHeight="1" x14ac:dyDescent="0.4">
      <c r="B44" s="9"/>
      <c r="C44" s="14" t="s">
        <v>388</v>
      </c>
      <c r="I44" s="162"/>
      <c r="J44" s="10"/>
    </row>
    <row r="45" spans="2:10" ht="10.85" customHeight="1" thickBot="1" x14ac:dyDescent="0.45">
      <c r="B45" s="11"/>
      <c r="C45" s="12"/>
      <c r="D45" s="12"/>
      <c r="E45" s="12"/>
      <c r="F45" s="12"/>
      <c r="G45" s="12"/>
      <c r="H45" s="12"/>
      <c r="I45" s="12"/>
      <c r="J45" s="13"/>
    </row>
  </sheetData>
  <sheetProtection algorithmName="SHA-512" hashValue="wyl5bvRYv3y17ISrDC/ILP08eDI14wcyjMusFbofb+6kxbVPDtcus4pkxQsNGk7vjSiX+g1czadWXLPNl4SpMg==" saltValue="1C/MNGcn0B05xfrZskRPdQ==" spinCount="100000" sheet="1" selectLockedCells="1"/>
  <mergeCells count="12">
    <mergeCell ref="B41:J42"/>
    <mergeCell ref="D10:H10"/>
    <mergeCell ref="D13:H13"/>
    <mergeCell ref="D14:H14"/>
    <mergeCell ref="C30:D30"/>
    <mergeCell ref="C31:D31"/>
    <mergeCell ref="C33:D33"/>
    <mergeCell ref="C34:D34"/>
    <mergeCell ref="C35:D35"/>
    <mergeCell ref="F28:F29"/>
    <mergeCell ref="E28:E29"/>
    <mergeCell ref="C32:D32"/>
  </mergeCells>
  <conditionalFormatting sqref="C13:H14">
    <cfRule type="expression" dxfId="9" priority="5">
      <formula>$D$10="Option 1 - Approche flexible"</formula>
    </cfRule>
  </conditionalFormatting>
  <conditionalFormatting sqref="I15:I16">
    <cfRule type="expression" dxfId="8" priority="3">
      <formula>$H$22="N/A"</formula>
    </cfRule>
  </conditionalFormatting>
  <conditionalFormatting sqref="I18:I19 I21:I22">
    <cfRule type="expression" dxfId="7" priority="4">
      <formula>"-"</formula>
    </cfRule>
  </conditionalFormatting>
  <dataValidations count="3">
    <dataValidation type="list" allowBlank="1" showInputMessage="1" showErrorMessage="1" sqref="D10:H10" xr:uid="{F4EE698D-A240-409A-AA2B-F2293627B5C5}">
      <formula1>"Choisir,Option 1 - Approche flexible,Option 2 - Approche de la conception passive,Option 3 - Approche de l’énergie renouvelable"</formula1>
    </dataValidation>
    <dataValidation type="list" allowBlank="1" showInputMessage="1" showErrorMessage="1" sqref="D14:H14" xr:uid="{9D4513DC-E801-41A0-98AD-880466F65B4A}">
      <formula1>"Choisir,Amélioration de la performance du bâtiment de référence,Cible d’intensité énergétique absolue"</formula1>
    </dataValidation>
    <dataValidation type="list" allowBlank="1" showInputMessage="1" showErrorMessage="1" sqref="D13:H13" xr:uid="{DA5BED83-D010-475E-8A94-8A08F0180F3C}">
      <formula1>"Choisir,Aucune combustion sur place,Cible de BCZ-Design pour l’IDET,Cible d’IDET ajustée,Analyse détaillée de l’IDET"</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3B54B-40F8-4F29-B807-EE3BF321BAE7}">
  <sheetPr codeName="Sheet3">
    <pageSetUpPr autoPageBreaks="0"/>
  </sheetPr>
  <dimension ref="A1:Y77"/>
  <sheetViews>
    <sheetView workbookViewId="0">
      <selection activeCell="E10" sqref="E10:G10"/>
    </sheetView>
  </sheetViews>
  <sheetFormatPr defaultColWidth="8.84375" defaultRowHeight="14.6" x14ac:dyDescent="0.4"/>
  <cols>
    <col min="1" max="1" width="3.84375" style="14" customWidth="1"/>
    <col min="2" max="2" width="3.07421875" style="14" customWidth="1"/>
    <col min="3" max="3" width="20.84375" style="14" customWidth="1"/>
    <col min="4" max="4" width="14.3046875" style="14" customWidth="1"/>
    <col min="5" max="5" width="5.84375" style="14" customWidth="1"/>
    <col min="6" max="6" width="13.69140625" style="14" customWidth="1"/>
    <col min="7" max="7" width="5.3046875" style="14" customWidth="1"/>
    <col min="8" max="8" width="4.84375" style="14" customWidth="1"/>
    <col min="9" max="9" width="21.69140625" style="14" customWidth="1"/>
    <col min="10" max="11" width="22.07421875" style="14" customWidth="1"/>
    <col min="12" max="12" width="19.3046875" style="14" customWidth="1"/>
    <col min="13" max="13" width="3.84375" style="14" customWidth="1"/>
    <col min="14" max="14" width="3.53515625" style="14" customWidth="1"/>
    <col min="15" max="16384" width="8.84375" style="14"/>
  </cols>
  <sheetData>
    <row r="1" spans="1:25" x14ac:dyDescent="0.4">
      <c r="A1" s="251"/>
    </row>
    <row r="6" spans="1:25" ht="15" thickBot="1" x14ac:dyDescent="0.45"/>
    <row r="7" spans="1:25" ht="14.6" customHeight="1" x14ac:dyDescent="0.4">
      <c r="B7" s="496" t="s">
        <v>411</v>
      </c>
      <c r="C7" s="497"/>
      <c r="D7" s="497"/>
      <c r="E7" s="497"/>
      <c r="F7" s="497"/>
      <c r="G7" s="497"/>
      <c r="H7" s="497"/>
      <c r="I7" s="497"/>
      <c r="J7" s="497"/>
      <c r="K7" s="497"/>
      <c r="L7" s="497"/>
      <c r="M7" s="498"/>
      <c r="O7" s="496" t="s">
        <v>228</v>
      </c>
      <c r="P7" s="497"/>
      <c r="Q7" s="497"/>
      <c r="R7" s="497"/>
      <c r="S7" s="497"/>
      <c r="T7" s="497"/>
      <c r="U7" s="497"/>
      <c r="V7" s="497"/>
      <c r="W7" s="497"/>
      <c r="X7" s="497"/>
      <c r="Y7" s="512"/>
    </row>
    <row r="8" spans="1:25" ht="14.6" customHeight="1" x14ac:dyDescent="0.4">
      <c r="B8" s="513"/>
      <c r="C8" s="514"/>
      <c r="D8" s="514"/>
      <c r="E8" s="514"/>
      <c r="F8" s="514"/>
      <c r="G8" s="514"/>
      <c r="H8" s="514"/>
      <c r="I8" s="514"/>
      <c r="J8" s="514"/>
      <c r="K8" s="514"/>
      <c r="L8" s="514"/>
      <c r="M8" s="551"/>
      <c r="O8" s="513"/>
      <c r="P8" s="514"/>
      <c r="Q8" s="514"/>
      <c r="R8" s="514"/>
      <c r="S8" s="514"/>
      <c r="T8" s="514"/>
      <c r="U8" s="514"/>
      <c r="V8" s="514"/>
      <c r="W8" s="514"/>
      <c r="X8" s="514"/>
      <c r="Y8" s="515"/>
    </row>
    <row r="9" spans="1:25" x14ac:dyDescent="0.4">
      <c r="B9" s="9"/>
      <c r="C9" s="181"/>
      <c r="D9" s="181"/>
      <c r="E9" s="181"/>
      <c r="F9" s="181"/>
      <c r="G9" s="181"/>
      <c r="H9" s="181"/>
      <c r="I9" s="181"/>
      <c r="J9" s="181"/>
      <c r="K9" s="181"/>
      <c r="L9" s="77"/>
      <c r="M9" s="252"/>
      <c r="O9" s="9"/>
      <c r="Y9" s="10"/>
    </row>
    <row r="10" spans="1:25" x14ac:dyDescent="0.4">
      <c r="B10" s="9"/>
      <c r="C10" s="200" t="s">
        <v>412</v>
      </c>
      <c r="E10" s="552"/>
      <c r="F10" s="553"/>
      <c r="G10" s="554"/>
      <c r="I10" s="437" t="s">
        <v>413</v>
      </c>
      <c r="K10" s="552"/>
      <c r="L10" s="554"/>
      <c r="M10" s="10"/>
      <c r="O10" s="9"/>
      <c r="Y10" s="10"/>
    </row>
    <row r="11" spans="1:25" x14ac:dyDescent="0.4">
      <c r="B11" s="9"/>
      <c r="C11" s="15" t="s">
        <v>416</v>
      </c>
      <c r="E11" s="494"/>
      <c r="F11" s="494"/>
      <c r="G11" s="494"/>
      <c r="I11" s="437" t="s">
        <v>425</v>
      </c>
      <c r="K11" s="552"/>
      <c r="L11" s="554"/>
      <c r="M11" s="10"/>
      <c r="O11" s="9"/>
      <c r="Y11" s="10"/>
    </row>
    <row r="12" spans="1:25" x14ac:dyDescent="0.4">
      <c r="B12" s="9"/>
      <c r="C12" s="14" t="s">
        <v>417</v>
      </c>
      <c r="E12" s="494"/>
      <c r="F12" s="494"/>
      <c r="G12" s="494"/>
      <c r="I12" s="437" t="s">
        <v>426</v>
      </c>
      <c r="M12" s="10"/>
      <c r="O12" s="9"/>
      <c r="Y12" s="10"/>
    </row>
    <row r="13" spans="1:25" ht="15" thickBot="1" x14ac:dyDescent="0.45">
      <c r="B13" s="11"/>
      <c r="C13" s="12"/>
      <c r="D13" s="12"/>
      <c r="E13" s="12"/>
      <c r="F13" s="12"/>
      <c r="G13" s="12"/>
      <c r="H13" s="12"/>
      <c r="I13" s="12"/>
      <c r="J13" s="12"/>
      <c r="K13" s="12"/>
      <c r="L13" s="12"/>
      <c r="M13" s="13"/>
      <c r="O13" s="9"/>
      <c r="Y13" s="10"/>
    </row>
    <row r="14" spans="1:25" ht="15" thickBot="1" x14ac:dyDescent="0.45">
      <c r="O14" s="9"/>
      <c r="Y14" s="10"/>
    </row>
    <row r="15" spans="1:25" ht="15" customHeight="1" x14ac:dyDescent="0.4">
      <c r="B15" s="537" t="s">
        <v>347</v>
      </c>
      <c r="C15" s="538"/>
      <c r="D15" s="539"/>
      <c r="E15" s="539"/>
      <c r="F15" s="539"/>
      <c r="G15" s="539"/>
      <c r="H15" s="539"/>
      <c r="I15" s="539"/>
      <c r="J15" s="539"/>
      <c r="K15" s="540"/>
      <c r="L15" s="540"/>
      <c r="M15" s="541"/>
      <c r="O15" s="9"/>
      <c r="Y15" s="10"/>
    </row>
    <row r="16" spans="1:25" ht="15" customHeight="1" x14ac:dyDescent="0.4">
      <c r="B16" s="542"/>
      <c r="C16" s="543"/>
      <c r="D16" s="544"/>
      <c r="E16" s="544"/>
      <c r="F16" s="544"/>
      <c r="G16" s="544"/>
      <c r="H16" s="544"/>
      <c r="I16" s="544"/>
      <c r="J16" s="544"/>
      <c r="K16" s="545"/>
      <c r="L16" s="545"/>
      <c r="M16" s="546"/>
      <c r="O16" s="9"/>
      <c r="Y16" s="10"/>
    </row>
    <row r="17" spans="2:25" x14ac:dyDescent="0.4">
      <c r="B17" s="9"/>
      <c r="L17" s="77"/>
      <c r="M17" s="252"/>
      <c r="O17" s="9"/>
      <c r="Y17" s="10"/>
    </row>
    <row r="18" spans="2:25" ht="17.149999999999999" customHeight="1" x14ac:dyDescent="0.4">
      <c r="B18" s="9"/>
      <c r="C18" s="181"/>
      <c r="D18" s="181"/>
      <c r="K18" s="341" t="s">
        <v>437</v>
      </c>
      <c r="L18" s="100" t="s">
        <v>349</v>
      </c>
      <c r="M18" s="10"/>
      <c r="O18" s="9"/>
      <c r="Y18" s="10"/>
    </row>
    <row r="19" spans="2:25" ht="15.9" x14ac:dyDescent="0.45">
      <c r="B19" s="9"/>
      <c r="C19" s="14" t="s">
        <v>348</v>
      </c>
      <c r="D19" s="565" t="s">
        <v>802</v>
      </c>
      <c r="E19" s="565"/>
      <c r="F19" s="565"/>
      <c r="G19" s="565"/>
      <c r="H19" s="565"/>
      <c r="I19" s="565"/>
      <c r="K19" s="347" t="str">
        <f>IF(D19="Choisir"," ", IF(D19="Pourcentage d’amélioration par rapport au bâtiment de référence", "10% amélioration", 500&amp;" kg CO2e"))</f>
        <v>10% amélioration</v>
      </c>
      <c r="L19" s="346" t="str">
        <f>IF(E22=0,"-",IF(E23&lt;=500,"✓",IF(K23&gt;=10,"✓","Non")))</f>
        <v>-</v>
      </c>
      <c r="M19" s="10"/>
      <c r="O19" s="9"/>
      <c r="Y19" s="10"/>
    </row>
    <row r="20" spans="2:25" x14ac:dyDescent="0.4">
      <c r="B20" s="9"/>
      <c r="M20" s="10"/>
      <c r="O20" s="9"/>
      <c r="Y20" s="10"/>
    </row>
    <row r="21" spans="2:25" x14ac:dyDescent="0.4">
      <c r="B21" s="9"/>
      <c r="M21" s="10"/>
      <c r="O21" s="9"/>
      <c r="Y21" s="10"/>
    </row>
    <row r="22" spans="2:25" ht="17.149999999999999" x14ac:dyDescent="0.55000000000000004">
      <c r="B22" s="9"/>
      <c r="C22" s="14" t="s">
        <v>326</v>
      </c>
      <c r="E22" s="555">
        <f>SUM(K34+K40+K45)</f>
        <v>0</v>
      </c>
      <c r="F22" s="555"/>
      <c r="G22" s="14" t="s">
        <v>296</v>
      </c>
      <c r="I22" s="438" t="s">
        <v>418</v>
      </c>
      <c r="K22" s="441">
        <f>SUM(J34+J40+J45)</f>
        <v>0</v>
      </c>
      <c r="L22" s="14" t="s">
        <v>296</v>
      </c>
      <c r="M22" s="10"/>
      <c r="O22" s="9"/>
      <c r="Y22" s="10"/>
    </row>
    <row r="23" spans="2:25" ht="17.600000000000001" x14ac:dyDescent="0.55000000000000004">
      <c r="B23" s="9"/>
      <c r="C23" s="14" t="s">
        <v>298</v>
      </c>
      <c r="E23" s="556" t="e">
        <f>E22/Sommaire!N17</f>
        <v>#DIV/0!</v>
      </c>
      <c r="F23" s="556"/>
      <c r="G23" s="14" t="s">
        <v>297</v>
      </c>
      <c r="I23" s="438" t="s">
        <v>711</v>
      </c>
      <c r="K23" s="439" t="e">
        <f>IF(D19="Intensité du carbone intrinsèque absolue","S.O.",((K22-E22)/E22)*100)</f>
        <v>#DIV/0!</v>
      </c>
      <c r="L23" s="14" t="s">
        <v>26</v>
      </c>
      <c r="M23" s="10"/>
      <c r="O23" s="9"/>
      <c r="Y23" s="10"/>
    </row>
    <row r="24" spans="2:25" ht="15" thickBot="1" x14ac:dyDescent="0.45">
      <c r="B24" s="11"/>
      <c r="C24" s="12"/>
      <c r="D24" s="12"/>
      <c r="E24" s="12"/>
      <c r="F24" s="12"/>
      <c r="G24" s="12"/>
      <c r="H24" s="12"/>
      <c r="I24" s="12"/>
      <c r="J24" s="12"/>
      <c r="K24" s="12"/>
      <c r="L24" s="12"/>
      <c r="M24" s="13"/>
      <c r="O24" s="9"/>
      <c r="Y24" s="10"/>
    </row>
    <row r="25" spans="2:25" ht="15" thickBot="1" x14ac:dyDescent="0.45">
      <c r="O25" s="9"/>
      <c r="Y25" s="10"/>
    </row>
    <row r="26" spans="2:25" ht="15" customHeight="1" x14ac:dyDescent="0.4">
      <c r="B26" s="537" t="s">
        <v>428</v>
      </c>
      <c r="C26" s="538"/>
      <c r="D26" s="539"/>
      <c r="E26" s="539"/>
      <c r="F26" s="539"/>
      <c r="G26" s="539"/>
      <c r="H26" s="539"/>
      <c r="I26" s="539"/>
      <c r="J26" s="539"/>
      <c r="K26" s="540"/>
      <c r="L26" s="540"/>
      <c r="M26" s="541"/>
      <c r="O26" s="9"/>
      <c r="Y26" s="10"/>
    </row>
    <row r="27" spans="2:25" ht="15" customHeight="1" x14ac:dyDescent="0.4">
      <c r="B27" s="542"/>
      <c r="C27" s="543"/>
      <c r="D27" s="544"/>
      <c r="E27" s="544"/>
      <c r="F27" s="544"/>
      <c r="G27" s="544"/>
      <c r="H27" s="544"/>
      <c r="I27" s="544"/>
      <c r="J27" s="544"/>
      <c r="K27" s="545"/>
      <c r="L27" s="545"/>
      <c r="M27" s="546"/>
      <c r="O27" s="9"/>
      <c r="Y27" s="10"/>
    </row>
    <row r="28" spans="2:25" ht="46.3" x14ac:dyDescent="0.55000000000000004">
      <c r="B28" s="30"/>
      <c r="C28" s="548" t="s">
        <v>211</v>
      </c>
      <c r="D28" s="549"/>
      <c r="E28" s="549"/>
      <c r="F28" s="549"/>
      <c r="G28" s="549"/>
      <c r="H28" s="549"/>
      <c r="I28" s="550"/>
      <c r="J28" s="253" t="s">
        <v>822</v>
      </c>
      <c r="K28" s="253" t="s">
        <v>419</v>
      </c>
      <c r="L28" s="253" t="s">
        <v>424</v>
      </c>
      <c r="M28" s="32"/>
      <c r="O28" s="9"/>
      <c r="Y28" s="10"/>
    </row>
    <row r="29" spans="2:25" x14ac:dyDescent="0.4">
      <c r="B29" s="254"/>
      <c r="C29" s="534" t="s">
        <v>201</v>
      </c>
      <c r="D29" s="534" t="s">
        <v>202</v>
      </c>
      <c r="E29" s="31" t="s">
        <v>7</v>
      </c>
      <c r="F29" s="31" t="s">
        <v>212</v>
      </c>
      <c r="H29" s="31"/>
      <c r="I29" s="31"/>
      <c r="J29" s="264"/>
      <c r="K29" s="264"/>
      <c r="L29" s="397" t="str">
        <f>IFERROR(IF(OR(ISBLANK(J29),J29=0),"",(J29-K29)/K29),"")</f>
        <v/>
      </c>
      <c r="M29" s="10"/>
      <c r="O29" s="516" t="s">
        <v>381</v>
      </c>
      <c r="P29" s="517"/>
      <c r="Q29" s="517"/>
      <c r="R29" s="517"/>
      <c r="S29" s="517"/>
      <c r="T29" s="517"/>
      <c r="U29" s="517"/>
      <c r="V29" s="517"/>
      <c r="W29" s="517"/>
      <c r="X29" s="517"/>
      <c r="Y29" s="518"/>
    </row>
    <row r="30" spans="2:25" ht="15" thickBot="1" x14ac:dyDescent="0.45">
      <c r="B30" s="254"/>
      <c r="C30" s="535"/>
      <c r="D30" s="535"/>
      <c r="E30" s="14" t="s">
        <v>8</v>
      </c>
      <c r="F30" s="14" t="s">
        <v>213</v>
      </c>
      <c r="J30" s="264"/>
      <c r="K30" s="264"/>
      <c r="L30" s="397" t="str">
        <f t="shared" ref="L30:L54" si="0">IFERROR(IF(OR(ISBLANK(J30),J30=0),"",(J30-K30)/K30),"")</f>
        <v/>
      </c>
      <c r="M30" s="10"/>
      <c r="O30" s="519"/>
      <c r="P30" s="520"/>
      <c r="Q30" s="520"/>
      <c r="R30" s="520"/>
      <c r="S30" s="520"/>
      <c r="T30" s="520"/>
      <c r="U30" s="520"/>
      <c r="V30" s="520"/>
      <c r="W30" s="520"/>
      <c r="X30" s="520"/>
      <c r="Y30" s="521"/>
    </row>
    <row r="31" spans="2:25" x14ac:dyDescent="0.4">
      <c r="B31" s="254"/>
      <c r="C31" s="535"/>
      <c r="D31" s="547"/>
      <c r="E31" s="14" t="s">
        <v>9</v>
      </c>
      <c r="F31" s="14" t="s">
        <v>214</v>
      </c>
      <c r="J31" s="440"/>
      <c r="K31" s="264"/>
      <c r="L31" s="397" t="str">
        <f t="shared" si="0"/>
        <v/>
      </c>
      <c r="M31" s="10"/>
    </row>
    <row r="32" spans="2:25" ht="14.4" customHeight="1" x14ac:dyDescent="0.4">
      <c r="B32" s="254"/>
      <c r="C32" s="535"/>
      <c r="D32" s="534" t="s">
        <v>63</v>
      </c>
      <c r="E32" s="14" t="s">
        <v>10</v>
      </c>
      <c r="F32" s="14" t="s">
        <v>215</v>
      </c>
      <c r="J32" s="264"/>
      <c r="K32" s="264"/>
      <c r="L32" s="397" t="str">
        <f t="shared" si="0"/>
        <v/>
      </c>
      <c r="M32" s="10"/>
    </row>
    <row r="33" spans="2:25" x14ac:dyDescent="0.4">
      <c r="B33" s="254"/>
      <c r="C33" s="535"/>
      <c r="D33" s="547"/>
      <c r="E33" s="14" t="s">
        <v>11</v>
      </c>
      <c r="F33" s="14" t="s">
        <v>216</v>
      </c>
      <c r="J33" s="264"/>
      <c r="K33" s="264"/>
      <c r="L33" s="397" t="str">
        <f t="shared" si="0"/>
        <v/>
      </c>
      <c r="M33" s="10"/>
    </row>
    <row r="34" spans="2:25" x14ac:dyDescent="0.4">
      <c r="B34" s="254"/>
      <c r="C34" s="536"/>
      <c r="D34" s="255"/>
      <c r="E34" s="256"/>
      <c r="F34" s="257" t="s">
        <v>217</v>
      </c>
      <c r="G34" s="257"/>
      <c r="H34" s="257"/>
      <c r="I34" s="258"/>
      <c r="J34" s="259">
        <f>SUM(J29:J33)</f>
        <v>0</v>
      </c>
      <c r="K34" s="259">
        <f>SUM(K29:K33)</f>
        <v>0</v>
      </c>
      <c r="L34" s="398" t="str">
        <f t="shared" si="0"/>
        <v/>
      </c>
      <c r="M34" s="10"/>
    </row>
    <row r="35" spans="2:25" x14ac:dyDescent="0.4">
      <c r="B35" s="9"/>
      <c r="C35" s="522" t="s">
        <v>203</v>
      </c>
      <c r="D35" s="523"/>
      <c r="E35" s="14" t="s">
        <v>12</v>
      </c>
      <c r="F35" s="14" t="s">
        <v>218</v>
      </c>
      <c r="J35" s="264"/>
      <c r="K35" s="264"/>
      <c r="L35" s="397" t="str">
        <f t="shared" si="0"/>
        <v/>
      </c>
      <c r="M35" s="10"/>
    </row>
    <row r="36" spans="2:25" x14ac:dyDescent="0.4">
      <c r="B36" s="9"/>
      <c r="C36" s="524"/>
      <c r="D36" s="525"/>
      <c r="E36" s="14" t="s">
        <v>13</v>
      </c>
      <c r="F36" s="14" t="s">
        <v>219</v>
      </c>
      <c r="J36" s="264"/>
      <c r="K36" s="264"/>
      <c r="L36" s="397" t="str">
        <f t="shared" si="0"/>
        <v/>
      </c>
      <c r="M36" s="10"/>
    </row>
    <row r="37" spans="2:25" x14ac:dyDescent="0.4">
      <c r="B37" s="9"/>
      <c r="C37" s="524"/>
      <c r="D37" s="525"/>
      <c r="E37" s="14" t="s">
        <v>14</v>
      </c>
      <c r="F37" s="14" t="s">
        <v>220</v>
      </c>
      <c r="J37" s="264"/>
      <c r="K37" s="264"/>
      <c r="L37" s="397" t="str">
        <f t="shared" si="0"/>
        <v/>
      </c>
      <c r="M37" s="10"/>
    </row>
    <row r="38" spans="2:25" x14ac:dyDescent="0.4">
      <c r="B38" s="9"/>
      <c r="C38" s="524"/>
      <c r="D38" s="525"/>
      <c r="E38" s="14" t="s">
        <v>15</v>
      </c>
      <c r="F38" s="14" t="s">
        <v>222</v>
      </c>
      <c r="J38" s="264"/>
      <c r="K38" s="264"/>
      <c r="L38" s="397" t="str">
        <f t="shared" si="0"/>
        <v/>
      </c>
      <c r="M38" s="10"/>
    </row>
    <row r="39" spans="2:25" x14ac:dyDescent="0.4">
      <c r="B39" s="9"/>
      <c r="C39" s="524"/>
      <c r="D39" s="525"/>
      <c r="E39" s="14" t="s">
        <v>16</v>
      </c>
      <c r="F39" s="14" t="s">
        <v>221</v>
      </c>
      <c r="J39" s="264"/>
      <c r="K39" s="264"/>
      <c r="L39" s="397" t="str">
        <f t="shared" si="0"/>
        <v/>
      </c>
      <c r="M39" s="10"/>
    </row>
    <row r="40" spans="2:25" x14ac:dyDescent="0.4">
      <c r="B40" s="9"/>
      <c r="C40" s="526"/>
      <c r="D40" s="527"/>
      <c r="E40" s="260"/>
      <c r="F40" s="257" t="s">
        <v>223</v>
      </c>
      <c r="G40" s="261"/>
      <c r="H40" s="258"/>
      <c r="I40" s="258"/>
      <c r="J40" s="28">
        <f>SUM(J35:J39)</f>
        <v>0</v>
      </c>
      <c r="K40" s="28">
        <f>SUM(K35:K39)</f>
        <v>0</v>
      </c>
      <c r="L40" s="398" t="str">
        <f t="shared" si="0"/>
        <v/>
      </c>
      <c r="M40" s="10"/>
    </row>
    <row r="41" spans="2:25" x14ac:dyDescent="0.4">
      <c r="B41" s="9"/>
      <c r="C41" s="528" t="s">
        <v>204</v>
      </c>
      <c r="D41" s="529"/>
      <c r="E41" s="31" t="s">
        <v>17</v>
      </c>
      <c r="F41" s="31" t="s">
        <v>224</v>
      </c>
      <c r="G41" s="31"/>
      <c r="H41" s="31"/>
      <c r="I41" s="31"/>
      <c r="J41" s="264"/>
      <c r="K41" s="264"/>
      <c r="L41" s="397" t="str">
        <f t="shared" si="0"/>
        <v/>
      </c>
      <c r="M41" s="10"/>
    </row>
    <row r="42" spans="2:25" x14ac:dyDescent="0.4">
      <c r="B42" s="9"/>
      <c r="C42" s="530"/>
      <c r="D42" s="531"/>
      <c r="E42" s="14" t="s">
        <v>18</v>
      </c>
      <c r="F42" s="14" t="s">
        <v>225</v>
      </c>
      <c r="J42" s="264"/>
      <c r="K42" s="264"/>
      <c r="L42" s="397" t="str">
        <f t="shared" si="0"/>
        <v/>
      </c>
      <c r="M42" s="10"/>
      <c r="O42" s="276"/>
      <c r="P42" s="177"/>
      <c r="R42" s="177"/>
      <c r="S42" s="177"/>
      <c r="T42" s="177"/>
      <c r="U42" s="177"/>
      <c r="V42" s="177"/>
      <c r="W42" s="177"/>
      <c r="X42" s="177"/>
      <c r="Y42" s="177"/>
    </row>
    <row r="43" spans="2:25" x14ac:dyDescent="0.4">
      <c r="B43" s="9"/>
      <c r="C43" s="530"/>
      <c r="D43" s="531"/>
      <c r="E43" s="14" t="s">
        <v>19</v>
      </c>
      <c r="F43" s="14" t="s">
        <v>226</v>
      </c>
      <c r="J43" s="264"/>
      <c r="K43" s="264"/>
      <c r="L43" s="397" t="str">
        <f t="shared" si="0"/>
        <v/>
      </c>
      <c r="M43" s="10"/>
    </row>
    <row r="44" spans="2:25" x14ac:dyDescent="0.4">
      <c r="B44" s="9"/>
      <c r="C44" s="530"/>
      <c r="D44" s="531"/>
      <c r="E44" s="14" t="s">
        <v>20</v>
      </c>
      <c r="F44" s="14" t="s">
        <v>227</v>
      </c>
      <c r="J44" s="264"/>
      <c r="K44" s="264"/>
      <c r="L44" s="397" t="str">
        <f t="shared" si="0"/>
        <v/>
      </c>
      <c r="M44" s="10"/>
    </row>
    <row r="45" spans="2:25" x14ac:dyDescent="0.4">
      <c r="B45" s="9"/>
      <c r="C45" s="532"/>
      <c r="D45" s="533"/>
      <c r="E45" s="256"/>
      <c r="F45" s="257" t="s">
        <v>210</v>
      </c>
      <c r="G45" s="257"/>
      <c r="H45" s="257"/>
      <c r="I45" s="258"/>
      <c r="J45" s="259">
        <f>SUM(J41:J44)</f>
        <v>0</v>
      </c>
      <c r="K45" s="259">
        <f>SUM(K41:K44)</f>
        <v>0</v>
      </c>
      <c r="L45" s="398" t="str">
        <f t="shared" si="0"/>
        <v/>
      </c>
      <c r="M45" s="10"/>
    </row>
    <row r="46" spans="2:25" ht="9" customHeight="1" x14ac:dyDescent="0.4">
      <c r="B46" s="9"/>
      <c r="C46" s="29"/>
      <c r="D46" s="81"/>
      <c r="M46" s="10"/>
    </row>
    <row r="47" spans="2:25" x14ac:dyDescent="0.4">
      <c r="B47" s="9"/>
      <c r="C47" s="55" t="s">
        <v>427</v>
      </c>
      <c r="D47" s="262"/>
      <c r="M47" s="10"/>
    </row>
    <row r="48" spans="2:25" ht="14.4" customHeight="1" x14ac:dyDescent="0.4">
      <c r="B48" s="9"/>
      <c r="C48" s="557" t="s">
        <v>205</v>
      </c>
      <c r="D48" s="558"/>
      <c r="E48" s="31" t="s">
        <v>24</v>
      </c>
      <c r="F48" s="31" t="s">
        <v>206</v>
      </c>
      <c r="G48" s="31"/>
      <c r="H48" s="31"/>
      <c r="I48" s="31"/>
      <c r="J48" s="264"/>
      <c r="K48" s="264"/>
      <c r="L48" s="397" t="str">
        <f t="shared" si="0"/>
        <v/>
      </c>
      <c r="M48" s="10"/>
    </row>
    <row r="49" spans="2:13" x14ac:dyDescent="0.4">
      <c r="B49" s="9"/>
      <c r="C49" s="559"/>
      <c r="D49" s="560"/>
      <c r="E49" s="14" t="s">
        <v>24</v>
      </c>
      <c r="F49" s="14" t="s">
        <v>207</v>
      </c>
      <c r="J49" s="264"/>
      <c r="K49" s="264"/>
      <c r="L49" s="397" t="str">
        <f t="shared" si="0"/>
        <v/>
      </c>
      <c r="M49" s="10"/>
    </row>
    <row r="50" spans="2:13" x14ac:dyDescent="0.4">
      <c r="B50" s="9"/>
      <c r="C50" s="559"/>
      <c r="D50" s="560"/>
      <c r="E50" s="29" t="s">
        <v>24</v>
      </c>
      <c r="F50" s="14" t="s">
        <v>208</v>
      </c>
      <c r="J50" s="264"/>
      <c r="K50" s="264"/>
      <c r="L50" s="397" t="str">
        <f t="shared" si="0"/>
        <v/>
      </c>
      <c r="M50" s="10"/>
    </row>
    <row r="51" spans="2:13" x14ac:dyDescent="0.4">
      <c r="B51" s="9"/>
      <c r="C51" s="561"/>
      <c r="D51" s="562"/>
      <c r="E51" s="256"/>
      <c r="F51" s="257" t="s">
        <v>209</v>
      </c>
      <c r="G51" s="257"/>
      <c r="H51" s="258"/>
      <c r="I51" s="258"/>
      <c r="J51" s="263">
        <f>SUM(J48:J50)</f>
        <v>0</v>
      </c>
      <c r="K51" s="263">
        <f>SUM(K48:K50)</f>
        <v>0</v>
      </c>
      <c r="L51" s="398" t="str">
        <f t="shared" si="0"/>
        <v/>
      </c>
      <c r="M51" s="10"/>
    </row>
    <row r="52" spans="2:13" x14ac:dyDescent="0.4">
      <c r="B52" s="9"/>
      <c r="C52" s="563" t="s">
        <v>201</v>
      </c>
      <c r="D52" s="563"/>
      <c r="E52" s="14" t="s">
        <v>420</v>
      </c>
      <c r="F52" s="14" t="s">
        <v>422</v>
      </c>
      <c r="J52" s="264"/>
      <c r="K52" s="264"/>
      <c r="L52" s="397" t="str">
        <f t="shared" si="0"/>
        <v/>
      </c>
      <c r="M52" s="10"/>
    </row>
    <row r="53" spans="2:13" x14ac:dyDescent="0.4">
      <c r="B53" s="9"/>
      <c r="C53" s="564" t="s">
        <v>203</v>
      </c>
      <c r="D53" s="564"/>
      <c r="E53" s="14" t="s">
        <v>421</v>
      </c>
      <c r="F53" s="14" t="s">
        <v>422</v>
      </c>
      <c r="J53" s="264"/>
      <c r="K53" s="264"/>
      <c r="L53" s="397" t="str">
        <f t="shared" si="0"/>
        <v/>
      </c>
      <c r="M53" s="10"/>
    </row>
    <row r="54" spans="2:13" x14ac:dyDescent="0.4">
      <c r="B54" s="9"/>
      <c r="C54" s="256"/>
      <c r="D54" s="257"/>
      <c r="E54" s="257"/>
      <c r="F54" s="257" t="s">
        <v>423</v>
      </c>
      <c r="G54" s="257"/>
      <c r="H54" s="257"/>
      <c r="I54" s="257"/>
      <c r="J54" s="263">
        <f>SUM(J52:J53)</f>
        <v>0</v>
      </c>
      <c r="K54" s="263">
        <f>SUM(K52:K53)</f>
        <v>0</v>
      </c>
      <c r="L54" s="398" t="str">
        <f t="shared" si="0"/>
        <v/>
      </c>
      <c r="M54" s="10"/>
    </row>
    <row r="55" spans="2:13" ht="15" thickBot="1" x14ac:dyDescent="0.45">
      <c r="B55" s="11"/>
      <c r="C55" s="12"/>
      <c r="D55" s="12"/>
      <c r="E55" s="12"/>
      <c r="F55" s="12"/>
      <c r="G55" s="12"/>
      <c r="H55" s="12"/>
      <c r="I55" s="12"/>
      <c r="J55" s="12"/>
      <c r="K55" s="12"/>
      <c r="L55" s="12"/>
      <c r="M55" s="13"/>
    </row>
    <row r="56" spans="2:13" ht="15" thickBot="1" x14ac:dyDescent="0.45"/>
    <row r="57" spans="2:13" ht="23.9" customHeight="1" x14ac:dyDescent="0.4">
      <c r="B57" s="574" t="s">
        <v>739</v>
      </c>
      <c r="C57" s="575"/>
      <c r="D57" s="575"/>
      <c r="E57" s="575"/>
      <c r="F57" s="575"/>
      <c r="G57" s="575"/>
      <c r="H57" s="575"/>
      <c r="I57" s="575"/>
      <c r="J57" s="575"/>
      <c r="K57" s="575"/>
      <c r="L57" s="575"/>
      <c r="M57" s="576"/>
    </row>
    <row r="58" spans="2:13" ht="18" customHeight="1" x14ac:dyDescent="0.4">
      <c r="B58" s="577"/>
      <c r="C58" s="578"/>
      <c r="D58" s="578"/>
      <c r="E58" s="578"/>
      <c r="F58" s="578"/>
      <c r="G58" s="578"/>
      <c r="H58" s="578"/>
      <c r="I58" s="578"/>
      <c r="J58" s="578"/>
      <c r="K58" s="578"/>
      <c r="L58" s="578"/>
      <c r="M58" s="579"/>
    </row>
    <row r="59" spans="2:13" ht="18" customHeight="1" x14ac:dyDescent="0.4">
      <c r="B59" s="9"/>
      <c r="C59" s="566" t="s">
        <v>726</v>
      </c>
      <c r="D59" s="566"/>
      <c r="E59" s="568" t="s">
        <v>727</v>
      </c>
      <c r="F59" s="568"/>
      <c r="H59" s="5"/>
      <c r="I59" s="5"/>
      <c r="J59" s="5"/>
      <c r="K59" s="5"/>
      <c r="L59" s="5"/>
      <c r="M59" s="10"/>
    </row>
    <row r="60" spans="2:13" x14ac:dyDescent="0.4">
      <c r="B60" s="9"/>
      <c r="C60" s="567"/>
      <c r="D60" s="567"/>
      <c r="E60" s="569"/>
      <c r="F60" s="569"/>
      <c r="G60" s="434" t="s">
        <v>728</v>
      </c>
      <c r="H60" s="433"/>
      <c r="I60" s="433"/>
      <c r="J60" s="433"/>
      <c r="K60" s="433"/>
      <c r="L60" s="433"/>
      <c r="M60" s="10"/>
    </row>
    <row r="61" spans="2:13" s="430" customFormat="1" ht="30" customHeight="1" x14ac:dyDescent="0.4">
      <c r="B61" s="431"/>
      <c r="C61" s="570" t="s">
        <v>729</v>
      </c>
      <c r="D61" s="571"/>
      <c r="E61" s="572"/>
      <c r="F61" s="573"/>
      <c r="G61" s="580"/>
      <c r="H61" s="580"/>
      <c r="I61" s="580"/>
      <c r="J61" s="580"/>
      <c r="K61" s="580"/>
      <c r="L61" s="580"/>
      <c r="M61" s="432"/>
    </row>
    <row r="62" spans="2:13" s="430" customFormat="1" ht="30" customHeight="1" x14ac:dyDescent="0.4">
      <c r="B62" s="431"/>
      <c r="C62" s="570" t="s">
        <v>730</v>
      </c>
      <c r="D62" s="571"/>
      <c r="E62" s="572"/>
      <c r="F62" s="573"/>
      <c r="G62" s="580"/>
      <c r="H62" s="580"/>
      <c r="I62" s="580"/>
      <c r="J62" s="580"/>
      <c r="K62" s="580"/>
      <c r="L62" s="580"/>
      <c r="M62" s="432"/>
    </row>
    <row r="63" spans="2:13" s="430" customFormat="1" ht="30" customHeight="1" x14ac:dyDescent="0.4">
      <c r="B63" s="431"/>
      <c r="C63" s="570" t="s">
        <v>731</v>
      </c>
      <c r="D63" s="571"/>
      <c r="E63" s="572"/>
      <c r="F63" s="573"/>
      <c r="G63" s="580"/>
      <c r="H63" s="580"/>
      <c r="I63" s="580"/>
      <c r="J63" s="580"/>
      <c r="K63" s="580"/>
      <c r="L63" s="580"/>
      <c r="M63" s="432"/>
    </row>
    <row r="64" spans="2:13" s="430" customFormat="1" ht="30" customHeight="1" x14ac:dyDescent="0.4">
      <c r="B64" s="431"/>
      <c r="C64" s="570" t="s">
        <v>732</v>
      </c>
      <c r="D64" s="571"/>
      <c r="E64" s="572"/>
      <c r="F64" s="573"/>
      <c r="G64" s="580"/>
      <c r="H64" s="580"/>
      <c r="I64" s="580"/>
      <c r="J64" s="580"/>
      <c r="K64" s="580"/>
      <c r="L64" s="580"/>
      <c r="M64" s="432"/>
    </row>
    <row r="65" spans="2:14" s="430" customFormat="1" ht="30" customHeight="1" x14ac:dyDescent="0.4">
      <c r="B65" s="431"/>
      <c r="C65" s="570" t="s">
        <v>733</v>
      </c>
      <c r="D65" s="571"/>
      <c r="E65" s="572"/>
      <c r="F65" s="573"/>
      <c r="G65" s="580"/>
      <c r="H65" s="580"/>
      <c r="I65" s="580"/>
      <c r="J65" s="580"/>
      <c r="K65" s="580"/>
      <c r="L65" s="580"/>
      <c r="M65" s="432"/>
    </row>
    <row r="66" spans="2:14" s="430" customFormat="1" ht="30" customHeight="1" x14ac:dyDescent="0.4">
      <c r="B66" s="431"/>
      <c r="C66" s="570" t="s">
        <v>734</v>
      </c>
      <c r="D66" s="571"/>
      <c r="E66" s="572"/>
      <c r="F66" s="573"/>
      <c r="G66" s="580"/>
      <c r="H66" s="580"/>
      <c r="I66" s="580"/>
      <c r="J66" s="580"/>
      <c r="K66" s="580"/>
      <c r="L66" s="580"/>
      <c r="M66" s="432"/>
    </row>
    <row r="67" spans="2:14" s="430" customFormat="1" ht="30" customHeight="1" x14ac:dyDescent="0.4">
      <c r="B67" s="431"/>
      <c r="C67" s="570" t="s">
        <v>735</v>
      </c>
      <c r="D67" s="571"/>
      <c r="E67" s="572"/>
      <c r="F67" s="573"/>
      <c r="G67" s="580"/>
      <c r="H67" s="580"/>
      <c r="I67" s="580"/>
      <c r="J67" s="580"/>
      <c r="K67" s="580"/>
      <c r="L67" s="580"/>
      <c r="M67" s="432"/>
    </row>
    <row r="68" spans="2:14" s="430" customFormat="1" ht="30" customHeight="1" x14ac:dyDescent="0.4">
      <c r="B68" s="431"/>
      <c r="C68" s="570" t="s">
        <v>736</v>
      </c>
      <c r="D68" s="571"/>
      <c r="E68" s="572"/>
      <c r="F68" s="573"/>
      <c r="G68" s="580"/>
      <c r="H68" s="580"/>
      <c r="I68" s="580"/>
      <c r="J68" s="580"/>
      <c r="K68" s="580"/>
      <c r="L68" s="580"/>
      <c r="M68" s="432"/>
    </row>
    <row r="69" spans="2:14" s="430" customFormat="1" ht="30" customHeight="1" x14ac:dyDescent="0.4">
      <c r="B69" s="431"/>
      <c r="C69" s="570" t="s">
        <v>737</v>
      </c>
      <c r="D69" s="571"/>
      <c r="E69" s="572"/>
      <c r="F69" s="573"/>
      <c r="G69" s="580"/>
      <c r="H69" s="580"/>
      <c r="I69" s="580"/>
      <c r="J69" s="580"/>
      <c r="K69" s="580"/>
      <c r="L69" s="580"/>
      <c r="M69" s="432"/>
    </row>
    <row r="70" spans="2:14" s="430" customFormat="1" ht="30" customHeight="1" x14ac:dyDescent="0.4">
      <c r="B70" s="431"/>
      <c r="C70" s="570" t="s">
        <v>738</v>
      </c>
      <c r="D70" s="571"/>
      <c r="E70" s="572"/>
      <c r="F70" s="573"/>
      <c r="G70" s="580"/>
      <c r="H70" s="580"/>
      <c r="I70" s="580"/>
      <c r="J70" s="580"/>
      <c r="K70" s="580"/>
      <c r="L70" s="580"/>
      <c r="M70" s="432"/>
    </row>
    <row r="71" spans="2:14" s="5" customFormat="1" ht="15" thickBot="1" x14ac:dyDescent="0.45">
      <c r="B71" s="97"/>
      <c r="C71" s="406"/>
      <c r="D71" s="406"/>
      <c r="E71" s="406"/>
      <c r="F71" s="406"/>
      <c r="G71" s="406"/>
      <c r="H71" s="406"/>
      <c r="I71" s="406"/>
      <c r="J71" s="406"/>
      <c r="K71" s="406"/>
      <c r="L71" s="406"/>
      <c r="M71" s="407"/>
    </row>
    <row r="72" spans="2:14" ht="15" thickBot="1" x14ac:dyDescent="0.45"/>
    <row r="73" spans="2:14" ht="14.4" customHeight="1" x14ac:dyDescent="0.4">
      <c r="B73" s="496" t="s">
        <v>387</v>
      </c>
      <c r="C73" s="497"/>
      <c r="D73" s="497"/>
      <c r="E73" s="497"/>
      <c r="F73" s="497"/>
      <c r="G73" s="497"/>
      <c r="H73" s="497"/>
      <c r="I73" s="497"/>
      <c r="J73" s="497"/>
      <c r="K73" s="497"/>
      <c r="L73" s="497"/>
      <c r="M73" s="498"/>
    </row>
    <row r="74" spans="2:14" ht="15" customHeight="1" x14ac:dyDescent="0.4">
      <c r="B74" s="499"/>
      <c r="C74" s="500"/>
      <c r="D74" s="500"/>
      <c r="E74" s="500"/>
      <c r="F74" s="500"/>
      <c r="G74" s="500"/>
      <c r="H74" s="500"/>
      <c r="I74" s="500"/>
      <c r="J74" s="500"/>
      <c r="K74" s="500"/>
      <c r="L74" s="500"/>
      <c r="M74" s="501"/>
      <c r="N74" s="251"/>
    </row>
    <row r="75" spans="2:14" x14ac:dyDescent="0.4">
      <c r="B75" s="9"/>
      <c r="C75" s="181"/>
      <c r="D75" s="181"/>
      <c r="E75" s="181"/>
      <c r="F75" s="181"/>
      <c r="G75" s="181"/>
      <c r="H75" s="181"/>
      <c r="I75" s="77"/>
      <c r="J75" s="77"/>
      <c r="K75" s="77"/>
      <c r="M75" s="267"/>
      <c r="N75" s="251"/>
    </row>
    <row r="76" spans="2:14" x14ac:dyDescent="0.4">
      <c r="B76" s="9"/>
      <c r="C76" s="14" t="s">
        <v>389</v>
      </c>
      <c r="I76" s="143"/>
      <c r="K76" s="162"/>
      <c r="M76" s="10"/>
    </row>
    <row r="77" spans="2:14" ht="15" thickBot="1" x14ac:dyDescent="0.45">
      <c r="B77" s="11"/>
      <c r="C77" s="12"/>
      <c r="D77" s="12"/>
      <c r="E77" s="12"/>
      <c r="F77" s="12"/>
      <c r="G77" s="12"/>
      <c r="H77" s="12"/>
      <c r="I77" s="12"/>
      <c r="J77" s="12"/>
      <c r="K77" s="12"/>
      <c r="L77" s="12"/>
      <c r="M77" s="13"/>
    </row>
  </sheetData>
  <sheetProtection algorithmName="SHA-512" hashValue="q4yHaIFUR6yJDLEzotAJeoJuyPX/0HicIR057P1onbCo1G1fhRvLSfkVxNKKE4bxa34XPLtR2dLS8ufVO4jlyg==" saltValue="OONXhYSZbqkcMSRncAu75Q==" spinCount="100000" sheet="1" selectLockedCells="1"/>
  <mergeCells count="56">
    <mergeCell ref="B57:M58"/>
    <mergeCell ref="C70:D70"/>
    <mergeCell ref="E70:F70"/>
    <mergeCell ref="G61:L61"/>
    <mergeCell ref="G62:L62"/>
    <mergeCell ref="G63:L63"/>
    <mergeCell ref="G64:L64"/>
    <mergeCell ref="G65:L65"/>
    <mergeCell ref="G66:L66"/>
    <mergeCell ref="G67:L67"/>
    <mergeCell ref="G68:L68"/>
    <mergeCell ref="G69:L69"/>
    <mergeCell ref="G70:L70"/>
    <mergeCell ref="C68:D68"/>
    <mergeCell ref="E68:F68"/>
    <mergeCell ref="C69:D69"/>
    <mergeCell ref="E65:F65"/>
    <mergeCell ref="E62:F62"/>
    <mergeCell ref="C63:D63"/>
    <mergeCell ref="E63:F63"/>
    <mergeCell ref="E69:F69"/>
    <mergeCell ref="C66:D66"/>
    <mergeCell ref="E66:F66"/>
    <mergeCell ref="C67:D67"/>
    <mergeCell ref="E67:F67"/>
    <mergeCell ref="B73:M74"/>
    <mergeCell ref="E22:F22"/>
    <mergeCell ref="E23:F23"/>
    <mergeCell ref="B15:M16"/>
    <mergeCell ref="C48:D51"/>
    <mergeCell ref="C52:D52"/>
    <mergeCell ref="C53:D53"/>
    <mergeCell ref="D19:I19"/>
    <mergeCell ref="C59:D60"/>
    <mergeCell ref="E59:F60"/>
    <mergeCell ref="C61:D61"/>
    <mergeCell ref="E61:F61"/>
    <mergeCell ref="C62:D62"/>
    <mergeCell ref="C64:D64"/>
    <mergeCell ref="E64:F64"/>
    <mergeCell ref="C65:D65"/>
    <mergeCell ref="O7:Y8"/>
    <mergeCell ref="O29:Y30"/>
    <mergeCell ref="C35:D40"/>
    <mergeCell ref="C41:D45"/>
    <mergeCell ref="C29:C34"/>
    <mergeCell ref="B26:M27"/>
    <mergeCell ref="D29:D31"/>
    <mergeCell ref="D32:D33"/>
    <mergeCell ref="C28:I28"/>
    <mergeCell ref="E12:G12"/>
    <mergeCell ref="B7:M8"/>
    <mergeCell ref="E10:G10"/>
    <mergeCell ref="E11:G11"/>
    <mergeCell ref="K10:L10"/>
    <mergeCell ref="K11:L11"/>
  </mergeCells>
  <conditionalFormatting sqref="L19">
    <cfRule type="expression" dxfId="6" priority="3">
      <formula>"-"</formula>
    </cfRule>
  </conditionalFormatting>
  <dataValidations count="5">
    <dataValidation type="list" allowBlank="1" showInputMessage="1" showErrorMessage="1" sqref="D19" xr:uid="{C7BB58D5-ED24-471F-BDA3-79EE17D6274A}">
      <formula1>"Choisir,Pourcentage d’amélioration par rapport au bâtiment de référence,Intensité du carbone intrinsèque absolue"</formula1>
    </dataValidation>
    <dataValidation type="list" allowBlank="1" showInputMessage="1" showErrorMessage="1" sqref="E10:G10" xr:uid="{E60CA6F4-1543-4CD6-98EF-A48699C18DE4}">
      <formula1>"Athena Impact Estimator, One Click LCA, Tally, EC3, Embodied Carbon Pathfinder, Autre - remplir ci-dessous"</formula1>
    </dataValidation>
    <dataValidation type="list" allowBlank="1" showInputMessage="1" showErrorMessage="1" sqref="K10:L10" xr:uid="{35041FB0-D49F-4686-A6BE-7B94E04D3C63}">
      <formula1>"Dessins de conception, Dessins de construction, Dessins des ouvrages finis"</formula1>
    </dataValidation>
    <dataValidation type="list" allowBlank="1" showInputMessage="1" showErrorMessage="1" sqref="K11:L11" xr:uid="{BCAA9487-336F-4F6A-89B4-C3D8160A6BB1}">
      <formula1>"Acier, Béton, Bois massif, Bois léger, Hybride béton/acier, Hybride bois massif/acier, Hybride bois massifs/béton, Hybride bois massif/béton/acier, Autre"</formula1>
    </dataValidation>
    <dataValidation type="list" allowBlank="1" showInputMessage="1" showErrorMessage="1" sqref="E61:F70" xr:uid="{E12CDF4D-0B84-4AA1-B5ED-903147DA19A5}">
      <formula1>"✓"</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F1780-072F-48FA-9B65-D126F8A3B902}">
  <sheetPr codeName="Sheet4">
    <pageSetUpPr autoPageBreaks="0"/>
  </sheetPr>
  <dimension ref="B1:W8809"/>
  <sheetViews>
    <sheetView topLeftCell="C3" workbookViewId="0">
      <selection activeCell="H11" sqref="H11"/>
    </sheetView>
  </sheetViews>
  <sheetFormatPr defaultColWidth="9.07421875" defaultRowHeight="15" customHeight="1" x14ac:dyDescent="0.4"/>
  <cols>
    <col min="1" max="1" width="3.84375" style="14" customWidth="1"/>
    <col min="2" max="2" width="3.69140625" style="14" customWidth="1"/>
    <col min="3" max="3" width="17.69140625" style="14" customWidth="1"/>
    <col min="4" max="4" width="19.07421875" style="14" customWidth="1"/>
    <col min="5" max="6" width="15.84375" style="14" customWidth="1"/>
    <col min="7" max="7" width="2.4609375" style="14" customWidth="1"/>
    <col min="8" max="8" width="17" style="14" customWidth="1"/>
    <col min="9" max="9" width="14.69140625" style="14" customWidth="1"/>
    <col min="10" max="10" width="4.3046875" style="14" customWidth="1"/>
    <col min="11" max="11" width="2.69140625" style="14" customWidth="1"/>
    <col min="12" max="12" width="7.3046875" style="2" customWidth="1"/>
    <col min="13" max="13" width="2.23046875" style="2" customWidth="1"/>
    <col min="14" max="14" width="12.69140625" style="2" customWidth="1"/>
    <col min="15" max="15" width="8.69140625" style="2" customWidth="1"/>
    <col min="16" max="16" width="12.3046875" style="126" customWidth="1"/>
    <col min="17" max="20" width="12.3046875" style="100" customWidth="1"/>
    <col min="21" max="21" width="3.07421875" style="14" customWidth="1"/>
    <col min="22" max="16384" width="9.07421875" style="14"/>
  </cols>
  <sheetData>
    <row r="1" spans="2:23" ht="15" customHeight="1" x14ac:dyDescent="0.4">
      <c r="L1" s="14"/>
      <c r="M1" s="14"/>
      <c r="N1" s="14"/>
      <c r="O1" s="14"/>
    </row>
    <row r="2" spans="2:23" ht="15" customHeight="1" x14ac:dyDescent="0.4">
      <c r="L2" s="14"/>
      <c r="M2" s="14"/>
      <c r="N2" s="14"/>
      <c r="O2" s="14"/>
    </row>
    <row r="3" spans="2:23" ht="15" customHeight="1" x14ac:dyDescent="0.4">
      <c r="L3" s="14"/>
      <c r="M3" s="14"/>
      <c r="N3" s="14"/>
      <c r="O3" s="14"/>
    </row>
    <row r="4" spans="2:23" ht="15" customHeight="1" x14ac:dyDescent="0.4">
      <c r="L4" s="14"/>
      <c r="M4" s="14"/>
      <c r="N4" s="14"/>
      <c r="O4" s="14"/>
    </row>
    <row r="5" spans="2:23" ht="15" customHeight="1" x14ac:dyDescent="0.4">
      <c r="L5" s="14"/>
      <c r="M5" s="14"/>
      <c r="N5" s="14"/>
      <c r="O5" s="14"/>
    </row>
    <row r="6" spans="2:23" ht="15" customHeight="1" thickBot="1" x14ac:dyDescent="0.45"/>
    <row r="7" spans="2:23" ht="15" customHeight="1" x14ac:dyDescent="0.5">
      <c r="B7" s="496" t="s">
        <v>149</v>
      </c>
      <c r="C7" s="497"/>
      <c r="D7" s="497"/>
      <c r="E7" s="497"/>
      <c r="F7" s="497"/>
      <c r="G7" s="497"/>
      <c r="H7" s="497"/>
      <c r="I7" s="497"/>
      <c r="J7" s="498"/>
      <c r="L7" s="496" t="s">
        <v>150</v>
      </c>
      <c r="M7" s="497"/>
      <c r="N7" s="497"/>
      <c r="O7" s="497"/>
      <c r="P7" s="497"/>
      <c r="Q7" s="497"/>
      <c r="R7" s="497"/>
      <c r="S7" s="497"/>
      <c r="T7" s="497"/>
      <c r="U7" s="498"/>
      <c r="W7" s="34"/>
    </row>
    <row r="8" spans="2:23" ht="15" customHeight="1" thickBot="1" x14ac:dyDescent="0.45">
      <c r="B8" s="513"/>
      <c r="C8" s="514"/>
      <c r="D8" s="514"/>
      <c r="E8" s="514"/>
      <c r="F8" s="514"/>
      <c r="G8" s="514"/>
      <c r="H8" s="514"/>
      <c r="I8" s="514"/>
      <c r="J8" s="551"/>
      <c r="L8" s="591"/>
      <c r="M8" s="592"/>
      <c r="N8" s="592"/>
      <c r="O8" s="592"/>
      <c r="P8" s="592"/>
      <c r="Q8" s="592"/>
      <c r="R8" s="592"/>
      <c r="S8" s="592"/>
      <c r="T8" s="592"/>
      <c r="U8" s="593"/>
    </row>
    <row r="9" spans="2:23" ht="15" customHeight="1" x14ac:dyDescent="0.5">
      <c r="B9" s="30"/>
      <c r="C9" s="31"/>
      <c r="D9" s="31"/>
      <c r="E9" s="31"/>
      <c r="F9" s="31"/>
      <c r="G9" s="31"/>
      <c r="H9" s="31"/>
      <c r="I9" s="31"/>
      <c r="J9" s="32"/>
      <c r="L9" s="88"/>
      <c r="M9" s="89"/>
      <c r="N9" s="611" t="s">
        <v>429</v>
      </c>
      <c r="O9" s="89"/>
      <c r="P9" s="610" t="s">
        <v>151</v>
      </c>
      <c r="Q9" s="582" t="s">
        <v>152</v>
      </c>
      <c r="R9" s="582" t="s">
        <v>153</v>
      </c>
      <c r="S9" s="582" t="s">
        <v>154</v>
      </c>
      <c r="T9" s="585" t="s">
        <v>155</v>
      </c>
      <c r="U9" s="8"/>
    </row>
    <row r="10" spans="2:23" ht="15" customHeight="1" x14ac:dyDescent="0.5">
      <c r="B10" s="9"/>
      <c r="D10" s="14" t="s">
        <v>157</v>
      </c>
      <c r="H10" s="27">
        <f>S13</f>
        <v>0</v>
      </c>
      <c r="I10" s="14" t="s">
        <v>43</v>
      </c>
      <c r="J10" s="10"/>
      <c r="L10" s="33"/>
      <c r="M10" s="34"/>
      <c r="N10" s="612"/>
      <c r="O10" s="34"/>
      <c r="P10" s="595"/>
      <c r="Q10" s="583"/>
      <c r="R10" s="583"/>
      <c r="S10" s="583"/>
      <c r="T10" s="583"/>
      <c r="U10" s="91"/>
    </row>
    <row r="11" spans="2:23" ht="15" customHeight="1" thickBot="1" x14ac:dyDescent="0.55000000000000004">
      <c r="B11" s="9"/>
      <c r="D11" s="14" t="s">
        <v>156</v>
      </c>
      <c r="G11" s="72" t="s">
        <v>71</v>
      </c>
      <c r="H11" s="296"/>
      <c r="I11" s="14" t="s">
        <v>43</v>
      </c>
      <c r="J11" s="10"/>
      <c r="L11" s="33"/>
      <c r="M11" s="34"/>
      <c r="N11" s="612"/>
      <c r="O11" s="34"/>
      <c r="P11" s="595"/>
      <c r="Q11" s="583"/>
      <c r="R11" s="583"/>
      <c r="S11" s="583"/>
      <c r="T11" s="583"/>
      <c r="U11" s="91"/>
    </row>
    <row r="12" spans="2:23" thickTop="1" x14ac:dyDescent="0.4">
      <c r="B12" s="9"/>
      <c r="D12" s="2" t="s">
        <v>273</v>
      </c>
      <c r="E12" s="2"/>
      <c r="F12" s="2"/>
      <c r="G12" s="2"/>
      <c r="H12" s="75">
        <f>IF(H10-H11&lt;0,0,H10-H11)</f>
        <v>0</v>
      </c>
      <c r="I12" s="2" t="s">
        <v>43</v>
      </c>
      <c r="J12" s="10"/>
      <c r="L12" s="82"/>
      <c r="M12" s="83"/>
      <c r="N12" s="613"/>
      <c r="O12" s="83"/>
      <c r="P12" s="596"/>
      <c r="Q12" s="584"/>
      <c r="R12" s="584"/>
      <c r="S12" s="584"/>
      <c r="T12" s="584"/>
      <c r="U12" s="10"/>
    </row>
    <row r="13" spans="2:23" ht="15" customHeight="1" x14ac:dyDescent="0.4">
      <c r="B13" s="9"/>
      <c r="J13" s="10"/>
      <c r="L13" s="82"/>
      <c r="M13" s="83"/>
      <c r="N13" s="295" t="s">
        <v>351</v>
      </c>
      <c r="O13" s="84" t="s">
        <v>72</v>
      </c>
      <c r="P13" s="79">
        <f>SUM(P16:P8811)</f>
        <v>0</v>
      </c>
      <c r="Q13" s="80">
        <f>SUM(Q16:Q8811)</f>
        <v>0</v>
      </c>
      <c r="R13" s="79">
        <f>SUM(R16:R8811)</f>
        <v>0</v>
      </c>
      <c r="S13" s="80">
        <f>SUM(S16:S8811)</f>
        <v>0</v>
      </c>
      <c r="T13" s="80">
        <f>SUM(T16:T8811)</f>
        <v>0</v>
      </c>
      <c r="U13" s="91"/>
    </row>
    <row r="14" spans="2:23" ht="15" customHeight="1" x14ac:dyDescent="0.5">
      <c r="B14" s="9"/>
      <c r="J14" s="10"/>
      <c r="L14" s="33"/>
      <c r="M14" s="34"/>
      <c r="U14" s="10"/>
    </row>
    <row r="15" spans="2:23" ht="15" customHeight="1" x14ac:dyDescent="0.55000000000000004">
      <c r="B15" s="9"/>
      <c r="D15" s="14" t="s">
        <v>274</v>
      </c>
      <c r="H15" s="27" t="e">
        <f>H12*VLOOKUP(Sommaire!M12,'Facteurs d''émissions'!B8:K21,2,FALSE)/1000</f>
        <v>#N/A</v>
      </c>
      <c r="I15" s="29" t="s">
        <v>142</v>
      </c>
      <c r="J15" s="10"/>
      <c r="L15" s="85" t="s">
        <v>0</v>
      </c>
      <c r="M15" s="344"/>
      <c r="N15" s="86"/>
      <c r="O15" s="86" t="s">
        <v>162</v>
      </c>
      <c r="P15" s="127"/>
      <c r="Q15" s="128"/>
      <c r="R15" s="128"/>
      <c r="S15" s="128"/>
      <c r="T15" s="128"/>
      <c r="U15" s="87"/>
    </row>
    <row r="16" spans="2:23" ht="15" customHeight="1" thickBot="1" x14ac:dyDescent="0.6">
      <c r="B16" s="9"/>
      <c r="D16" s="14" t="s">
        <v>158</v>
      </c>
      <c r="G16" s="72" t="s">
        <v>71</v>
      </c>
      <c r="H16" s="74" t="e">
        <f>IF(H21="Facteur Marginal",T13*VLOOKUP(Sommaire!M12,'Facteurs d''émissions'!B8:K21,6,FALSE)/1000,T13*VLOOKUP(Sommaire!M12,'Facteurs d''émissions'!B8:K21,2,FALSE)/1000)</f>
        <v>#N/A</v>
      </c>
      <c r="I16" s="29" t="s">
        <v>142</v>
      </c>
      <c r="J16" s="10"/>
      <c r="L16" s="40">
        <v>43466</v>
      </c>
      <c r="M16" s="37"/>
      <c r="N16" s="37">
        <v>43466</v>
      </c>
      <c r="O16" s="35">
        <v>0</v>
      </c>
      <c r="P16" s="297"/>
      <c r="Q16" s="298"/>
      <c r="R16" s="129">
        <f t="shared" ref="R16:R79" si="0">IF(Q16&gt;P16,P16,Q16)</f>
        <v>0</v>
      </c>
      <c r="S16" s="129">
        <f t="shared" ref="S16:S79" si="1">P16-R16</f>
        <v>0</v>
      </c>
      <c r="T16" s="129">
        <f>Q16-R16</f>
        <v>0</v>
      </c>
      <c r="U16" s="38"/>
    </row>
    <row r="17" spans="2:22" ht="15" customHeight="1" thickTop="1" x14ac:dyDescent="0.55000000000000004">
      <c r="B17" s="9"/>
      <c r="D17" s="2" t="s">
        <v>159</v>
      </c>
      <c r="E17" s="2"/>
      <c r="F17" s="2"/>
      <c r="G17" s="2"/>
      <c r="H17" s="73" t="e">
        <f>IF(H15-H16&lt;0,0,H15-H16)</f>
        <v>#N/A</v>
      </c>
      <c r="I17" s="55" t="s">
        <v>247</v>
      </c>
      <c r="J17" s="10"/>
      <c r="L17" s="36" t="s">
        <v>39</v>
      </c>
      <c r="N17" s="37">
        <v>43466</v>
      </c>
      <c r="O17" s="35">
        <v>4.1666666666666671E-2</v>
      </c>
      <c r="P17" s="299"/>
      <c r="Q17" s="300"/>
      <c r="R17" s="129">
        <f t="shared" si="0"/>
        <v>0</v>
      </c>
      <c r="S17" s="129">
        <f t="shared" si="1"/>
        <v>0</v>
      </c>
      <c r="T17" s="129">
        <f t="shared" ref="T17:T80" si="2">Q17-R17</f>
        <v>0</v>
      </c>
      <c r="U17" s="10"/>
    </row>
    <row r="18" spans="2:22" ht="15" customHeight="1" x14ac:dyDescent="0.4">
      <c r="B18" s="9"/>
      <c r="J18" s="10"/>
      <c r="L18" s="36" t="s">
        <v>39</v>
      </c>
      <c r="N18" s="37">
        <v>43466</v>
      </c>
      <c r="O18" s="35">
        <v>8.3333333333333343E-2</v>
      </c>
      <c r="P18" s="299"/>
      <c r="Q18" s="300"/>
      <c r="R18" s="129">
        <f t="shared" si="0"/>
        <v>0</v>
      </c>
      <c r="S18" s="129">
        <f t="shared" si="1"/>
        <v>0</v>
      </c>
      <c r="T18" s="129">
        <f t="shared" si="2"/>
        <v>0</v>
      </c>
      <c r="U18" s="10"/>
    </row>
    <row r="19" spans="2:22" ht="15" customHeight="1" x14ac:dyDescent="0.4">
      <c r="B19" s="9"/>
      <c r="J19" s="10"/>
      <c r="L19" s="36" t="s">
        <v>39</v>
      </c>
      <c r="N19" s="37">
        <v>43466</v>
      </c>
      <c r="O19" s="35">
        <v>0.125</v>
      </c>
      <c r="P19" s="299"/>
      <c r="Q19" s="300"/>
      <c r="R19" s="129">
        <f t="shared" si="0"/>
        <v>0</v>
      </c>
      <c r="S19" s="129">
        <f t="shared" si="1"/>
        <v>0</v>
      </c>
      <c r="T19" s="129">
        <f t="shared" si="2"/>
        <v>0</v>
      </c>
      <c r="U19" s="91"/>
    </row>
    <row r="20" spans="2:22" ht="15" customHeight="1" x14ac:dyDescent="0.4">
      <c r="B20" s="9"/>
      <c r="J20" s="10"/>
      <c r="L20" s="36" t="s">
        <v>39</v>
      </c>
      <c r="N20" s="37">
        <v>43466</v>
      </c>
      <c r="O20" s="35">
        <v>0.16666666666666666</v>
      </c>
      <c r="P20" s="299"/>
      <c r="Q20" s="300"/>
      <c r="R20" s="129">
        <f t="shared" si="0"/>
        <v>0</v>
      </c>
      <c r="S20" s="129">
        <f t="shared" si="1"/>
        <v>0</v>
      </c>
      <c r="T20" s="129">
        <f t="shared" si="2"/>
        <v>0</v>
      </c>
      <c r="U20" s="10"/>
    </row>
    <row r="21" spans="2:22" ht="15" customHeight="1" x14ac:dyDescent="0.4">
      <c r="B21" s="9"/>
      <c r="D21" s="14" t="s">
        <v>160</v>
      </c>
      <c r="G21" s="45"/>
      <c r="H21" s="295" t="s">
        <v>282</v>
      </c>
      <c r="J21" s="10"/>
      <c r="L21" s="36" t="s">
        <v>39</v>
      </c>
      <c r="N21" s="37">
        <v>43466</v>
      </c>
      <c r="O21" s="35">
        <v>0.20833333333333331</v>
      </c>
      <c r="P21" s="299"/>
      <c r="Q21" s="300"/>
      <c r="R21" s="129">
        <f t="shared" si="0"/>
        <v>0</v>
      </c>
      <c r="S21" s="129">
        <f t="shared" si="1"/>
        <v>0</v>
      </c>
      <c r="T21" s="129">
        <f t="shared" si="2"/>
        <v>0</v>
      </c>
      <c r="U21" s="10"/>
    </row>
    <row r="22" spans="2:22" ht="15" customHeight="1" x14ac:dyDescent="0.4">
      <c r="B22" s="9"/>
      <c r="D22" s="25"/>
      <c r="E22" s="25"/>
      <c r="F22" s="25"/>
      <c r="G22" s="25"/>
      <c r="H22" s="25"/>
      <c r="J22" s="10"/>
      <c r="L22" s="36" t="s">
        <v>39</v>
      </c>
      <c r="N22" s="37">
        <v>43466</v>
      </c>
      <c r="O22" s="35">
        <v>0.24999999999999997</v>
      </c>
      <c r="P22" s="299"/>
      <c r="Q22" s="300"/>
      <c r="R22" s="129">
        <f t="shared" si="0"/>
        <v>0</v>
      </c>
      <c r="S22" s="129">
        <f t="shared" si="1"/>
        <v>0</v>
      </c>
      <c r="T22" s="129">
        <f t="shared" si="2"/>
        <v>0</v>
      </c>
      <c r="U22" s="10"/>
    </row>
    <row r="23" spans="2:22" ht="15" customHeight="1" x14ac:dyDescent="0.4">
      <c r="B23" s="9"/>
      <c r="D23" s="602" t="s">
        <v>161</v>
      </c>
      <c r="E23" s="603"/>
      <c r="F23" s="603"/>
      <c r="G23" s="603"/>
      <c r="H23" s="604"/>
      <c r="I23" s="81"/>
      <c r="J23" s="10"/>
      <c r="L23" s="36" t="s">
        <v>39</v>
      </c>
      <c r="N23" s="37">
        <v>43466</v>
      </c>
      <c r="O23" s="35">
        <v>0.29166666666666669</v>
      </c>
      <c r="P23" s="299"/>
      <c r="Q23" s="300"/>
      <c r="R23" s="129">
        <f t="shared" si="0"/>
        <v>0</v>
      </c>
      <c r="S23" s="129">
        <f t="shared" si="1"/>
        <v>0</v>
      </c>
      <c r="T23" s="129">
        <f t="shared" si="2"/>
        <v>0</v>
      </c>
      <c r="U23" s="10"/>
    </row>
    <row r="24" spans="2:22" ht="15" customHeight="1" x14ac:dyDescent="0.4">
      <c r="B24" s="9"/>
      <c r="D24" s="605"/>
      <c r="E24" s="583"/>
      <c r="F24" s="583"/>
      <c r="G24" s="583"/>
      <c r="H24" s="606"/>
      <c r="I24" s="81"/>
      <c r="J24" s="10"/>
      <c r="L24" s="36" t="s">
        <v>39</v>
      </c>
      <c r="N24" s="37">
        <v>43466</v>
      </c>
      <c r="O24" s="35">
        <v>0.33333333333333337</v>
      </c>
      <c r="P24" s="299"/>
      <c r="Q24" s="300"/>
      <c r="R24" s="129">
        <f t="shared" si="0"/>
        <v>0</v>
      </c>
      <c r="S24" s="129">
        <f t="shared" si="1"/>
        <v>0</v>
      </c>
      <c r="T24" s="129">
        <f t="shared" si="2"/>
        <v>0</v>
      </c>
      <c r="U24" s="10"/>
    </row>
    <row r="25" spans="2:22" ht="15" customHeight="1" x14ac:dyDescent="0.4">
      <c r="B25" s="9"/>
      <c r="D25" s="605"/>
      <c r="E25" s="583"/>
      <c r="F25" s="583"/>
      <c r="G25" s="583"/>
      <c r="H25" s="606"/>
      <c r="I25" s="81"/>
      <c r="J25" s="10"/>
      <c r="L25" s="36" t="s">
        <v>39</v>
      </c>
      <c r="N25" s="37">
        <v>43466</v>
      </c>
      <c r="O25" s="35">
        <v>0.375</v>
      </c>
      <c r="P25" s="299"/>
      <c r="Q25" s="300"/>
      <c r="R25" s="129">
        <f t="shared" si="0"/>
        <v>0</v>
      </c>
      <c r="S25" s="129">
        <f t="shared" si="1"/>
        <v>0</v>
      </c>
      <c r="T25" s="129">
        <f t="shared" si="2"/>
        <v>0</v>
      </c>
      <c r="U25" s="10"/>
    </row>
    <row r="26" spans="2:22" ht="15" customHeight="1" x14ac:dyDescent="0.4">
      <c r="B26" s="9"/>
      <c r="D26" s="607"/>
      <c r="E26" s="608"/>
      <c r="F26" s="608"/>
      <c r="G26" s="608"/>
      <c r="H26" s="609"/>
      <c r="I26" s="81"/>
      <c r="J26" s="10"/>
      <c r="L26" s="36" t="s">
        <v>39</v>
      </c>
      <c r="N26" s="37">
        <v>43466</v>
      </c>
      <c r="O26" s="35">
        <v>0.41666666666666669</v>
      </c>
      <c r="P26" s="299"/>
      <c r="Q26" s="300"/>
      <c r="R26" s="129">
        <f t="shared" si="0"/>
        <v>0</v>
      </c>
      <c r="S26" s="129">
        <f t="shared" si="1"/>
        <v>0</v>
      </c>
      <c r="T26" s="129">
        <f t="shared" si="2"/>
        <v>0</v>
      </c>
      <c r="U26" s="10"/>
    </row>
    <row r="27" spans="2:22" ht="15" customHeight="1" thickBot="1" x14ac:dyDescent="0.45">
      <c r="B27" s="11"/>
      <c r="C27" s="12"/>
      <c r="D27" s="39"/>
      <c r="E27" s="39"/>
      <c r="F27" s="39"/>
      <c r="G27" s="39"/>
      <c r="H27" s="12"/>
      <c r="I27" s="12"/>
      <c r="J27" s="13"/>
      <c r="L27" s="36" t="s">
        <v>39</v>
      </c>
      <c r="N27" s="37">
        <v>43466</v>
      </c>
      <c r="O27" s="35">
        <v>0.45833333333333337</v>
      </c>
      <c r="P27" s="299"/>
      <c r="Q27" s="300"/>
      <c r="R27" s="129">
        <f t="shared" si="0"/>
        <v>0</v>
      </c>
      <c r="S27" s="129">
        <f t="shared" si="1"/>
        <v>0</v>
      </c>
      <c r="T27" s="129">
        <f t="shared" si="2"/>
        <v>0</v>
      </c>
      <c r="U27" s="10"/>
    </row>
    <row r="28" spans="2:22" ht="15" customHeight="1" thickBot="1" x14ac:dyDescent="0.45">
      <c r="D28" s="3"/>
      <c r="L28" s="36" t="s">
        <v>39</v>
      </c>
      <c r="N28" s="37">
        <v>43466</v>
      </c>
      <c r="O28" s="35">
        <v>0.50000000000000011</v>
      </c>
      <c r="P28" s="299"/>
      <c r="Q28" s="300"/>
      <c r="R28" s="129">
        <f t="shared" si="0"/>
        <v>0</v>
      </c>
      <c r="S28" s="129">
        <f t="shared" si="1"/>
        <v>0</v>
      </c>
      <c r="T28" s="129">
        <f t="shared" si="2"/>
        <v>0</v>
      </c>
      <c r="U28" s="10"/>
    </row>
    <row r="29" spans="2:22" ht="15" customHeight="1" x14ac:dyDescent="0.4">
      <c r="B29" s="574" t="s">
        <v>163</v>
      </c>
      <c r="C29" s="575"/>
      <c r="D29" s="597"/>
      <c r="E29" s="597"/>
      <c r="F29" s="597"/>
      <c r="G29" s="597"/>
      <c r="H29" s="597"/>
      <c r="I29" s="597"/>
      <c r="J29" s="598"/>
      <c r="L29" s="36" t="s">
        <v>39</v>
      </c>
      <c r="N29" s="37">
        <v>43466</v>
      </c>
      <c r="O29" s="35">
        <v>0.54166666666666674</v>
      </c>
      <c r="P29" s="299"/>
      <c r="Q29" s="300"/>
      <c r="R29" s="129">
        <f t="shared" si="0"/>
        <v>0</v>
      </c>
      <c r="S29" s="129">
        <f t="shared" si="1"/>
        <v>0</v>
      </c>
      <c r="T29" s="129">
        <f t="shared" si="2"/>
        <v>0</v>
      </c>
      <c r="U29" s="10"/>
    </row>
    <row r="30" spans="2:22" ht="15" customHeight="1" thickBot="1" x14ac:dyDescent="0.45">
      <c r="B30" s="599"/>
      <c r="C30" s="600"/>
      <c r="D30" s="600"/>
      <c r="E30" s="600"/>
      <c r="F30" s="600"/>
      <c r="G30" s="600"/>
      <c r="H30" s="600"/>
      <c r="I30" s="600"/>
      <c r="J30" s="601"/>
      <c r="L30" s="36" t="s">
        <v>39</v>
      </c>
      <c r="N30" s="37">
        <v>43466</v>
      </c>
      <c r="O30" s="35">
        <v>0.58333333333333337</v>
      </c>
      <c r="P30" s="299"/>
      <c r="Q30" s="300"/>
      <c r="R30" s="129">
        <f t="shared" si="0"/>
        <v>0</v>
      </c>
      <c r="S30" s="129">
        <f t="shared" si="1"/>
        <v>0</v>
      </c>
      <c r="T30" s="129">
        <f t="shared" si="2"/>
        <v>0</v>
      </c>
      <c r="U30" s="10"/>
      <c r="V30" s="3"/>
    </row>
    <row r="31" spans="2:22" ht="15" customHeight="1" x14ac:dyDescent="0.4">
      <c r="B31" s="6"/>
      <c r="C31" s="7"/>
      <c r="D31" s="7"/>
      <c r="E31" s="7"/>
      <c r="F31" s="7"/>
      <c r="G31" s="7"/>
      <c r="H31" s="7"/>
      <c r="I31" s="7"/>
      <c r="J31" s="8"/>
      <c r="L31" s="36" t="s">
        <v>39</v>
      </c>
      <c r="N31" s="37">
        <v>43466</v>
      </c>
      <c r="O31" s="35">
        <v>0.62500000000000011</v>
      </c>
      <c r="P31" s="299"/>
      <c r="Q31" s="300"/>
      <c r="R31" s="129">
        <f t="shared" si="0"/>
        <v>0</v>
      </c>
      <c r="S31" s="129">
        <f t="shared" si="1"/>
        <v>0</v>
      </c>
      <c r="T31" s="129">
        <f t="shared" si="2"/>
        <v>0</v>
      </c>
      <c r="U31" s="10"/>
    </row>
    <row r="32" spans="2:22" ht="15" customHeight="1" x14ac:dyDescent="0.4">
      <c r="B32" s="9"/>
      <c r="D32" s="614" t="s">
        <v>164</v>
      </c>
      <c r="E32" s="614"/>
      <c r="F32" s="614" t="s">
        <v>165</v>
      </c>
      <c r="G32" s="614"/>
      <c r="H32" s="614"/>
      <c r="J32" s="38"/>
      <c r="L32" s="36" t="s">
        <v>39</v>
      </c>
      <c r="N32" s="37">
        <v>43466</v>
      </c>
      <c r="O32" s="35">
        <v>0.66666666666666674</v>
      </c>
      <c r="P32" s="299"/>
      <c r="Q32" s="300"/>
      <c r="R32" s="129">
        <f t="shared" si="0"/>
        <v>0</v>
      </c>
      <c r="S32" s="129">
        <f t="shared" si="1"/>
        <v>0</v>
      </c>
      <c r="T32" s="129">
        <f t="shared" si="2"/>
        <v>0</v>
      </c>
      <c r="U32" s="10"/>
    </row>
    <row r="33" spans="2:21" ht="15" customHeight="1" x14ac:dyDescent="0.4">
      <c r="B33" s="9"/>
      <c r="C33" s="5" t="s">
        <v>166</v>
      </c>
      <c r="D33" s="615">
        <f>'Peak Summary'!N8</f>
        <v>0</v>
      </c>
      <c r="E33" s="617"/>
      <c r="F33" s="615">
        <f>'Peak Summary'!O8</f>
        <v>0</v>
      </c>
      <c r="G33" s="616"/>
      <c r="H33" s="617"/>
      <c r="I33" s="14" t="s">
        <v>25</v>
      </c>
      <c r="J33" s="38"/>
      <c r="L33" s="36" t="s">
        <v>39</v>
      </c>
      <c r="N33" s="37">
        <v>43466</v>
      </c>
      <c r="O33" s="35">
        <v>0.70833333333333337</v>
      </c>
      <c r="P33" s="299"/>
      <c r="Q33" s="300"/>
      <c r="R33" s="129">
        <f t="shared" si="0"/>
        <v>0</v>
      </c>
      <c r="S33" s="129">
        <f t="shared" si="1"/>
        <v>0</v>
      </c>
      <c r="T33" s="129">
        <f t="shared" si="2"/>
        <v>0</v>
      </c>
      <c r="U33" s="10"/>
    </row>
    <row r="34" spans="2:21" ht="15" customHeight="1" x14ac:dyDescent="0.4">
      <c r="B34" s="90"/>
      <c r="C34" s="5" t="s">
        <v>167</v>
      </c>
      <c r="D34" s="615" t="str">
        <f>'Peak Summary'!J9</f>
        <v>01/01/2019 12:00:00 AM</v>
      </c>
      <c r="E34" s="617"/>
      <c r="F34" s="615" t="str">
        <f>'Peak Summary'!L9</f>
        <v>06/01/2019 12:00:00 AM</v>
      </c>
      <c r="G34" s="616"/>
      <c r="H34" s="617"/>
      <c r="J34" s="10"/>
      <c r="L34" s="36" t="s">
        <v>39</v>
      </c>
      <c r="N34" s="37">
        <v>43466</v>
      </c>
      <c r="O34" s="35">
        <v>0.75000000000000011</v>
      </c>
      <c r="P34" s="299"/>
      <c r="Q34" s="300"/>
      <c r="R34" s="129">
        <f t="shared" si="0"/>
        <v>0</v>
      </c>
      <c r="S34" s="129">
        <f t="shared" si="1"/>
        <v>0</v>
      </c>
      <c r="T34" s="129">
        <f t="shared" si="2"/>
        <v>0</v>
      </c>
      <c r="U34" s="10"/>
    </row>
    <row r="35" spans="2:21" ht="15" customHeight="1" thickBot="1" x14ac:dyDescent="0.45">
      <c r="B35" s="11"/>
      <c r="C35" s="12"/>
      <c r="D35" s="12"/>
      <c r="E35" s="12"/>
      <c r="F35" s="12"/>
      <c r="G35" s="12"/>
      <c r="H35" s="12"/>
      <c r="I35" s="12"/>
      <c r="J35" s="13"/>
      <c r="L35" s="36" t="s">
        <v>39</v>
      </c>
      <c r="N35" s="37">
        <v>43466</v>
      </c>
      <c r="O35" s="35">
        <v>0.79166666666666674</v>
      </c>
      <c r="P35" s="299"/>
      <c r="Q35" s="300"/>
      <c r="R35" s="129">
        <f t="shared" si="0"/>
        <v>0</v>
      </c>
      <c r="S35" s="129">
        <f t="shared" si="1"/>
        <v>0</v>
      </c>
      <c r="T35" s="129">
        <f t="shared" si="2"/>
        <v>0</v>
      </c>
      <c r="U35" s="10"/>
    </row>
    <row r="36" spans="2:21" ht="15" customHeight="1" thickBot="1" x14ac:dyDescent="0.45">
      <c r="L36" s="36" t="s">
        <v>39</v>
      </c>
      <c r="N36" s="37">
        <v>43466</v>
      </c>
      <c r="O36" s="35">
        <v>0.83333333333333337</v>
      </c>
      <c r="P36" s="299"/>
      <c r="Q36" s="300"/>
      <c r="R36" s="129">
        <f t="shared" si="0"/>
        <v>0</v>
      </c>
      <c r="S36" s="129">
        <f t="shared" si="1"/>
        <v>0</v>
      </c>
      <c r="T36" s="129">
        <f t="shared" si="2"/>
        <v>0</v>
      </c>
      <c r="U36" s="10"/>
    </row>
    <row r="37" spans="2:21" ht="15" customHeight="1" x14ac:dyDescent="0.4">
      <c r="B37" s="496" t="s">
        <v>168</v>
      </c>
      <c r="C37" s="497"/>
      <c r="D37" s="497"/>
      <c r="E37" s="497"/>
      <c r="F37" s="497"/>
      <c r="G37" s="497"/>
      <c r="H37" s="497"/>
      <c r="I37" s="497"/>
      <c r="J37" s="498"/>
      <c r="L37" s="36" t="s">
        <v>39</v>
      </c>
      <c r="N37" s="37">
        <v>43466</v>
      </c>
      <c r="O37" s="35">
        <v>0.87500000000000011</v>
      </c>
      <c r="P37" s="299"/>
      <c r="Q37" s="300"/>
      <c r="R37" s="129">
        <f t="shared" si="0"/>
        <v>0</v>
      </c>
      <c r="S37" s="129">
        <f t="shared" si="1"/>
        <v>0</v>
      </c>
      <c r="T37" s="129">
        <f t="shared" si="2"/>
        <v>0</v>
      </c>
      <c r="U37" s="10"/>
    </row>
    <row r="38" spans="2:21" ht="15" customHeight="1" thickBot="1" x14ac:dyDescent="0.45">
      <c r="B38" s="591"/>
      <c r="C38" s="592"/>
      <c r="D38" s="592"/>
      <c r="E38" s="592"/>
      <c r="F38" s="592"/>
      <c r="G38" s="592"/>
      <c r="H38" s="592"/>
      <c r="I38" s="592"/>
      <c r="J38" s="593"/>
      <c r="L38" s="36" t="s">
        <v>39</v>
      </c>
      <c r="N38" s="37">
        <v>43466</v>
      </c>
      <c r="O38" s="35">
        <v>0.91666666666666674</v>
      </c>
      <c r="P38" s="299"/>
      <c r="Q38" s="300"/>
      <c r="R38" s="129">
        <f t="shared" si="0"/>
        <v>0</v>
      </c>
      <c r="S38" s="129">
        <f t="shared" si="1"/>
        <v>0</v>
      </c>
      <c r="T38" s="129">
        <f t="shared" si="2"/>
        <v>0</v>
      </c>
      <c r="U38" s="10"/>
    </row>
    <row r="39" spans="2:21" ht="15" customHeight="1" x14ac:dyDescent="0.5">
      <c r="B39" s="88"/>
      <c r="C39" s="590" t="s">
        <v>170</v>
      </c>
      <c r="D39" s="594" t="s">
        <v>151</v>
      </c>
      <c r="E39" s="594" t="s">
        <v>169</v>
      </c>
      <c r="F39" s="594" t="s">
        <v>153</v>
      </c>
      <c r="G39" s="594" t="s">
        <v>154</v>
      </c>
      <c r="H39" s="594"/>
      <c r="I39" s="594" t="s">
        <v>155</v>
      </c>
      <c r="J39" s="8"/>
      <c r="L39" s="36" t="s">
        <v>39</v>
      </c>
      <c r="N39" s="37">
        <v>43466</v>
      </c>
      <c r="O39" s="35">
        <v>0.95833333333333337</v>
      </c>
      <c r="P39" s="299"/>
      <c r="Q39" s="300"/>
      <c r="R39" s="129">
        <f t="shared" si="0"/>
        <v>0</v>
      </c>
      <c r="S39" s="129">
        <f t="shared" si="1"/>
        <v>0</v>
      </c>
      <c r="T39" s="129">
        <f t="shared" si="2"/>
        <v>0</v>
      </c>
      <c r="U39" s="10"/>
    </row>
    <row r="40" spans="2:21" ht="15" customHeight="1" x14ac:dyDescent="0.5">
      <c r="B40" s="33"/>
      <c r="C40" s="488"/>
      <c r="D40" s="595"/>
      <c r="E40" s="595"/>
      <c r="F40" s="595"/>
      <c r="G40" s="595"/>
      <c r="H40" s="595"/>
      <c r="I40" s="595"/>
      <c r="J40" s="10"/>
      <c r="L40" s="40">
        <v>43467</v>
      </c>
      <c r="M40" s="37"/>
      <c r="N40" s="37">
        <v>43467</v>
      </c>
      <c r="O40" s="35">
        <v>3.1225022567582528E-17</v>
      </c>
      <c r="P40" s="299"/>
      <c r="Q40" s="300"/>
      <c r="R40" s="129">
        <f t="shared" si="0"/>
        <v>0</v>
      </c>
      <c r="S40" s="129">
        <f t="shared" si="1"/>
        <v>0</v>
      </c>
      <c r="T40" s="129">
        <f t="shared" si="2"/>
        <v>0</v>
      </c>
      <c r="U40" s="10"/>
    </row>
    <row r="41" spans="2:21" ht="15" customHeight="1" x14ac:dyDescent="0.4">
      <c r="B41" s="9"/>
      <c r="C41" s="488"/>
      <c r="D41" s="596"/>
      <c r="E41" s="596"/>
      <c r="F41" s="596"/>
      <c r="G41" s="596"/>
      <c r="H41" s="596"/>
      <c r="I41" s="596"/>
      <c r="J41" s="10"/>
      <c r="L41" s="36" t="s">
        <v>39</v>
      </c>
      <c r="N41" s="37">
        <v>43467</v>
      </c>
      <c r="O41" s="35">
        <v>4.1666666666666699E-2</v>
      </c>
      <c r="P41" s="299"/>
      <c r="Q41" s="300"/>
      <c r="R41" s="129">
        <f t="shared" si="0"/>
        <v>0</v>
      </c>
      <c r="S41" s="129">
        <f t="shared" si="1"/>
        <v>0</v>
      </c>
      <c r="T41" s="129">
        <f t="shared" si="2"/>
        <v>0</v>
      </c>
      <c r="U41" s="10"/>
    </row>
    <row r="42" spans="2:21" ht="15" customHeight="1" x14ac:dyDescent="0.4">
      <c r="B42" s="36"/>
      <c r="C42" s="5" t="s">
        <v>230</v>
      </c>
      <c r="D42" s="131">
        <f>SUM(P16:P759)</f>
        <v>0</v>
      </c>
      <c r="E42" s="131">
        <f>SUM(Q16:Q759)</f>
        <v>0</v>
      </c>
      <c r="F42" s="131">
        <f>SUM(R16:R759)</f>
        <v>0</v>
      </c>
      <c r="G42" s="586">
        <f>SUM(S16:S759)</f>
        <v>0</v>
      </c>
      <c r="H42" s="587"/>
      <c r="I42" s="131">
        <f>SUM(T16:T759)</f>
        <v>0</v>
      </c>
      <c r="J42" s="10"/>
      <c r="L42" s="36" t="s">
        <v>39</v>
      </c>
      <c r="N42" s="37">
        <v>43467</v>
      </c>
      <c r="O42" s="35">
        <v>8.333333333333337E-2</v>
      </c>
      <c r="P42" s="299"/>
      <c r="Q42" s="300"/>
      <c r="R42" s="129">
        <f t="shared" si="0"/>
        <v>0</v>
      </c>
      <c r="S42" s="129">
        <f t="shared" si="1"/>
        <v>0</v>
      </c>
      <c r="T42" s="129">
        <f t="shared" si="2"/>
        <v>0</v>
      </c>
      <c r="U42" s="10"/>
    </row>
    <row r="43" spans="2:21" ht="15" customHeight="1" x14ac:dyDescent="0.4">
      <c r="B43" s="9"/>
      <c r="C43" s="5" t="s">
        <v>231</v>
      </c>
      <c r="D43" s="131">
        <f>SUM(P760:P1431)</f>
        <v>0</v>
      </c>
      <c r="E43" s="131">
        <f>SUM(Q760:Q1431)</f>
        <v>0</v>
      </c>
      <c r="F43" s="131">
        <f>SUM(R760:R1431)</f>
        <v>0</v>
      </c>
      <c r="G43" s="586">
        <f>SUM(S760:S1431)</f>
        <v>0</v>
      </c>
      <c r="H43" s="587"/>
      <c r="I43" s="131">
        <f>SUM(T760:T1431)</f>
        <v>0</v>
      </c>
      <c r="J43" s="10"/>
      <c r="L43" s="36" t="s">
        <v>39</v>
      </c>
      <c r="N43" s="37">
        <v>43467</v>
      </c>
      <c r="O43" s="35">
        <v>0.12500000000000006</v>
      </c>
      <c r="P43" s="299"/>
      <c r="Q43" s="300"/>
      <c r="R43" s="129">
        <f t="shared" si="0"/>
        <v>0</v>
      </c>
      <c r="S43" s="129">
        <f t="shared" si="1"/>
        <v>0</v>
      </c>
      <c r="T43" s="129">
        <f t="shared" si="2"/>
        <v>0</v>
      </c>
      <c r="U43" s="10"/>
    </row>
    <row r="44" spans="2:21" ht="15" customHeight="1" x14ac:dyDescent="0.4">
      <c r="B44" s="9"/>
      <c r="C44" s="5" t="s">
        <v>232</v>
      </c>
      <c r="D44" s="131">
        <f>SUM(P1432:P2175)</f>
        <v>0</v>
      </c>
      <c r="E44" s="131">
        <f>SUM(Q1432:Q2175)</f>
        <v>0</v>
      </c>
      <c r="F44" s="131">
        <f>SUM(R1432:R2175)</f>
        <v>0</v>
      </c>
      <c r="G44" s="586">
        <f>SUM(S1432:S2175)</f>
        <v>0</v>
      </c>
      <c r="H44" s="587"/>
      <c r="I44" s="131">
        <f>SUM(T1432:T2175)</f>
        <v>0</v>
      </c>
      <c r="J44" s="10"/>
      <c r="L44" s="36" t="s">
        <v>39</v>
      </c>
      <c r="N44" s="37">
        <v>43467</v>
      </c>
      <c r="O44" s="35">
        <v>0.16666666666666669</v>
      </c>
      <c r="P44" s="299"/>
      <c r="Q44" s="300"/>
      <c r="R44" s="129">
        <f t="shared" si="0"/>
        <v>0</v>
      </c>
      <c r="S44" s="129">
        <f t="shared" si="1"/>
        <v>0</v>
      </c>
      <c r="T44" s="129">
        <f t="shared" si="2"/>
        <v>0</v>
      </c>
      <c r="U44" s="10"/>
    </row>
    <row r="45" spans="2:21" ht="15" customHeight="1" x14ac:dyDescent="0.4">
      <c r="B45" s="9"/>
      <c r="C45" s="5" t="s">
        <v>233</v>
      </c>
      <c r="D45" s="131">
        <f>SUM(P2176:P2895)</f>
        <v>0</v>
      </c>
      <c r="E45" s="131">
        <f>SUM(Q2176:Q2895)</f>
        <v>0</v>
      </c>
      <c r="F45" s="131">
        <f>SUM(R2176:R2895)</f>
        <v>0</v>
      </c>
      <c r="G45" s="586">
        <f>SUM(S2176:S2895)</f>
        <v>0</v>
      </c>
      <c r="H45" s="587"/>
      <c r="I45" s="131">
        <f>SUM(T2176:T2895)</f>
        <v>0</v>
      </c>
      <c r="J45" s="10"/>
      <c r="L45" s="36" t="s">
        <v>39</v>
      </c>
      <c r="N45" s="37">
        <v>43467</v>
      </c>
      <c r="O45" s="35">
        <v>0.20833333333333337</v>
      </c>
      <c r="P45" s="299"/>
      <c r="Q45" s="300"/>
      <c r="R45" s="129">
        <f t="shared" si="0"/>
        <v>0</v>
      </c>
      <c r="S45" s="129">
        <f t="shared" si="1"/>
        <v>0</v>
      </c>
      <c r="T45" s="129">
        <f t="shared" si="2"/>
        <v>0</v>
      </c>
      <c r="U45" s="10"/>
    </row>
    <row r="46" spans="2:21" ht="15" customHeight="1" x14ac:dyDescent="0.4">
      <c r="B46" s="9"/>
      <c r="C46" s="5" t="s">
        <v>234</v>
      </c>
      <c r="D46" s="131">
        <f>SUM(P2896:P3639)</f>
        <v>0</v>
      </c>
      <c r="E46" s="131">
        <f>SUM(Q2896:Q3639)</f>
        <v>0</v>
      </c>
      <c r="F46" s="131">
        <f>SUM(R2896:R3639)</f>
        <v>0</v>
      </c>
      <c r="G46" s="586">
        <f>SUM(S2896:S3639)</f>
        <v>0</v>
      </c>
      <c r="H46" s="587"/>
      <c r="I46" s="131">
        <f>SUM(T2896:T3639)</f>
        <v>0</v>
      </c>
      <c r="J46" s="10"/>
      <c r="L46" s="36" t="s">
        <v>39</v>
      </c>
      <c r="N46" s="37">
        <v>43467</v>
      </c>
      <c r="O46" s="35">
        <v>0.25</v>
      </c>
      <c r="P46" s="299"/>
      <c r="Q46" s="300"/>
      <c r="R46" s="129">
        <f t="shared" si="0"/>
        <v>0</v>
      </c>
      <c r="S46" s="129">
        <f t="shared" si="1"/>
        <v>0</v>
      </c>
      <c r="T46" s="129">
        <f t="shared" si="2"/>
        <v>0</v>
      </c>
      <c r="U46" s="10"/>
    </row>
    <row r="47" spans="2:21" ht="15" customHeight="1" x14ac:dyDescent="0.4">
      <c r="B47" s="9"/>
      <c r="C47" s="5" t="s">
        <v>235</v>
      </c>
      <c r="D47" s="131">
        <f>SUM(P3640:P4359)</f>
        <v>0</v>
      </c>
      <c r="E47" s="131">
        <f>SUM(Q3640:Q4359)</f>
        <v>0</v>
      </c>
      <c r="F47" s="131">
        <f>SUM(R3640:R4359)</f>
        <v>0</v>
      </c>
      <c r="G47" s="586">
        <f>SUM(S3640:S4359)</f>
        <v>0</v>
      </c>
      <c r="H47" s="587"/>
      <c r="I47" s="131">
        <f>SUM(T3640:T4359)</f>
        <v>0</v>
      </c>
      <c r="J47" s="10"/>
      <c r="K47" s="25"/>
      <c r="L47" s="36" t="s">
        <v>39</v>
      </c>
      <c r="N47" s="37">
        <v>43467</v>
      </c>
      <c r="O47" s="35">
        <v>0.29166666666666669</v>
      </c>
      <c r="P47" s="299"/>
      <c r="Q47" s="300"/>
      <c r="R47" s="129">
        <f t="shared" si="0"/>
        <v>0</v>
      </c>
      <c r="S47" s="129">
        <f t="shared" si="1"/>
        <v>0</v>
      </c>
      <c r="T47" s="129">
        <f t="shared" si="2"/>
        <v>0</v>
      </c>
      <c r="U47" s="10"/>
    </row>
    <row r="48" spans="2:21" ht="15" customHeight="1" x14ac:dyDescent="0.4">
      <c r="B48" s="9"/>
      <c r="C48" s="5" t="s">
        <v>236</v>
      </c>
      <c r="D48" s="131">
        <f>SUM(P4360:P5103)</f>
        <v>0</v>
      </c>
      <c r="E48" s="131">
        <f>SUM(Q4360:Q5103)</f>
        <v>0</v>
      </c>
      <c r="F48" s="131">
        <f>SUM(R4360:R5103)</f>
        <v>0</v>
      </c>
      <c r="G48" s="586">
        <f>SUM(S4360:S5103)</f>
        <v>0</v>
      </c>
      <c r="H48" s="587"/>
      <c r="I48" s="131">
        <f>SUM(T4360:T5103)</f>
        <v>0</v>
      </c>
      <c r="J48" s="10"/>
      <c r="K48" s="25"/>
      <c r="L48" s="36" t="s">
        <v>39</v>
      </c>
      <c r="N48" s="37">
        <v>43467</v>
      </c>
      <c r="O48" s="35">
        <v>0.33333333333333337</v>
      </c>
      <c r="P48" s="299"/>
      <c r="Q48" s="300"/>
      <c r="R48" s="129">
        <f t="shared" si="0"/>
        <v>0</v>
      </c>
      <c r="S48" s="129">
        <f t="shared" si="1"/>
        <v>0</v>
      </c>
      <c r="T48" s="129">
        <f t="shared" si="2"/>
        <v>0</v>
      </c>
      <c r="U48" s="10"/>
    </row>
    <row r="49" spans="2:21" ht="15" customHeight="1" x14ac:dyDescent="0.4">
      <c r="B49" s="9"/>
      <c r="C49" s="5" t="s">
        <v>264</v>
      </c>
      <c r="D49" s="131">
        <f>SUM(P5104:P5847)</f>
        <v>0</v>
      </c>
      <c r="E49" s="131">
        <f>SUM(Q5104:Q5847)</f>
        <v>0</v>
      </c>
      <c r="F49" s="131">
        <f>SUM(R5104:R5847)</f>
        <v>0</v>
      </c>
      <c r="G49" s="586">
        <f>SUM(S5104:S5847)</f>
        <v>0</v>
      </c>
      <c r="H49" s="587"/>
      <c r="I49" s="131">
        <f>SUM(T5104:T5847)</f>
        <v>0</v>
      </c>
      <c r="J49" s="10"/>
      <c r="L49" s="36" t="s">
        <v>39</v>
      </c>
      <c r="N49" s="37">
        <v>43467</v>
      </c>
      <c r="O49" s="35">
        <v>0.375</v>
      </c>
      <c r="P49" s="299"/>
      <c r="Q49" s="300"/>
      <c r="R49" s="129">
        <f t="shared" si="0"/>
        <v>0</v>
      </c>
      <c r="S49" s="129">
        <f t="shared" si="1"/>
        <v>0</v>
      </c>
      <c r="T49" s="129">
        <f t="shared" si="2"/>
        <v>0</v>
      </c>
      <c r="U49" s="10"/>
    </row>
    <row r="50" spans="2:21" ht="15" customHeight="1" x14ac:dyDescent="0.4">
      <c r="B50" s="9"/>
      <c r="C50" s="5" t="s">
        <v>237</v>
      </c>
      <c r="D50" s="131">
        <f>SUM(P5848:P6567)</f>
        <v>0</v>
      </c>
      <c r="E50" s="131">
        <f>SUM(Q5848:Q6567)</f>
        <v>0</v>
      </c>
      <c r="F50" s="131">
        <f>SUM(R5848:R6567)</f>
        <v>0</v>
      </c>
      <c r="G50" s="586">
        <f>SUM(S5848:S6567)</f>
        <v>0</v>
      </c>
      <c r="H50" s="587"/>
      <c r="I50" s="131">
        <f>SUM(T5848:T6567)</f>
        <v>0</v>
      </c>
      <c r="J50" s="10"/>
      <c r="L50" s="36" t="s">
        <v>39</v>
      </c>
      <c r="N50" s="37">
        <v>43467</v>
      </c>
      <c r="O50" s="35">
        <v>0.41666666666666669</v>
      </c>
      <c r="P50" s="299"/>
      <c r="Q50" s="300"/>
      <c r="R50" s="129">
        <f t="shared" si="0"/>
        <v>0</v>
      </c>
      <c r="S50" s="129">
        <f t="shared" si="1"/>
        <v>0</v>
      </c>
      <c r="T50" s="129">
        <f t="shared" si="2"/>
        <v>0</v>
      </c>
      <c r="U50" s="10"/>
    </row>
    <row r="51" spans="2:21" ht="15" customHeight="1" x14ac:dyDescent="0.4">
      <c r="B51" s="9"/>
      <c r="C51" s="5" t="s">
        <v>238</v>
      </c>
      <c r="D51" s="131">
        <f>SUM(P6568:P7311)</f>
        <v>0</v>
      </c>
      <c r="E51" s="131">
        <f>SUM(Q6568:Q7311)</f>
        <v>0</v>
      </c>
      <c r="F51" s="131">
        <f>SUM(R6568:R7311)</f>
        <v>0</v>
      </c>
      <c r="G51" s="586">
        <f>SUM(S6568:S7311)</f>
        <v>0</v>
      </c>
      <c r="H51" s="587"/>
      <c r="I51" s="131">
        <f>SUM(T6568:T7311)</f>
        <v>0</v>
      </c>
      <c r="J51" s="10"/>
      <c r="L51" s="36" t="s">
        <v>39</v>
      </c>
      <c r="N51" s="37">
        <v>43467</v>
      </c>
      <c r="O51" s="35">
        <v>0.45833333333333337</v>
      </c>
      <c r="P51" s="299"/>
      <c r="Q51" s="300"/>
      <c r="R51" s="129">
        <f t="shared" si="0"/>
        <v>0</v>
      </c>
      <c r="S51" s="129">
        <f t="shared" si="1"/>
        <v>0</v>
      </c>
      <c r="T51" s="129">
        <f t="shared" si="2"/>
        <v>0</v>
      </c>
      <c r="U51" s="10"/>
    </row>
    <row r="52" spans="2:21" ht="15" customHeight="1" x14ac:dyDescent="0.4">
      <c r="B52" s="9"/>
      <c r="C52" s="5" t="s">
        <v>239</v>
      </c>
      <c r="D52" s="131">
        <f>SUM(P7312:P8031)</f>
        <v>0</v>
      </c>
      <c r="E52" s="131">
        <f>SUM(Q7312:Q8031)</f>
        <v>0</v>
      </c>
      <c r="F52" s="131">
        <f>SUM(R7312:R8031)</f>
        <v>0</v>
      </c>
      <c r="G52" s="586">
        <f>SUM(S7312:S8031)</f>
        <v>0</v>
      </c>
      <c r="H52" s="587"/>
      <c r="I52" s="131">
        <f>SUM(T7312:T8031)</f>
        <v>0</v>
      </c>
      <c r="J52" s="10"/>
      <c r="L52" s="36" t="s">
        <v>39</v>
      </c>
      <c r="N52" s="37">
        <v>43467</v>
      </c>
      <c r="O52" s="35">
        <v>0.50000000000000011</v>
      </c>
      <c r="P52" s="299"/>
      <c r="Q52" s="300"/>
      <c r="R52" s="129">
        <f t="shared" si="0"/>
        <v>0</v>
      </c>
      <c r="S52" s="129">
        <f t="shared" si="1"/>
        <v>0</v>
      </c>
      <c r="T52" s="129">
        <f t="shared" si="2"/>
        <v>0</v>
      </c>
      <c r="U52" s="10"/>
    </row>
    <row r="53" spans="2:21" ht="15" customHeight="1" x14ac:dyDescent="0.4">
      <c r="B53" s="9"/>
      <c r="C53" s="5" t="s">
        <v>240</v>
      </c>
      <c r="D53" s="131">
        <f>SUM(P8032:P8775)</f>
        <v>0</v>
      </c>
      <c r="E53" s="131">
        <f>SUM(Q8032:Q8775)</f>
        <v>0</v>
      </c>
      <c r="F53" s="131">
        <f>SUM(R8032:R8775)</f>
        <v>0</v>
      </c>
      <c r="G53" s="586">
        <f>SUM(S8032:S8775)</f>
        <v>0</v>
      </c>
      <c r="H53" s="587"/>
      <c r="I53" s="131">
        <f>SUM(T8032:T8775)</f>
        <v>0</v>
      </c>
      <c r="J53" s="10"/>
      <c r="L53" s="36" t="s">
        <v>39</v>
      </c>
      <c r="N53" s="37">
        <v>43467</v>
      </c>
      <c r="O53" s="35">
        <v>0.54166666666666674</v>
      </c>
      <c r="P53" s="299"/>
      <c r="Q53" s="300"/>
      <c r="R53" s="129">
        <f t="shared" si="0"/>
        <v>0</v>
      </c>
      <c r="S53" s="129">
        <f t="shared" si="1"/>
        <v>0</v>
      </c>
      <c r="T53" s="129">
        <f t="shared" si="2"/>
        <v>0</v>
      </c>
      <c r="U53" s="10"/>
    </row>
    <row r="54" spans="2:21" ht="15" customHeight="1" x14ac:dyDescent="0.4">
      <c r="B54" s="9"/>
      <c r="D54" s="100"/>
      <c r="E54" s="100"/>
      <c r="F54" s="100"/>
      <c r="G54" s="100"/>
      <c r="H54" s="100"/>
      <c r="I54" s="100"/>
      <c r="J54" s="10"/>
      <c r="L54" s="36" t="s">
        <v>39</v>
      </c>
      <c r="N54" s="37">
        <v>43467</v>
      </c>
      <c r="O54" s="35">
        <v>0.58333333333333337</v>
      </c>
      <c r="P54" s="299"/>
      <c r="Q54" s="300"/>
      <c r="R54" s="129">
        <f t="shared" si="0"/>
        <v>0</v>
      </c>
      <c r="S54" s="129">
        <f t="shared" si="1"/>
        <v>0</v>
      </c>
      <c r="T54" s="129">
        <f t="shared" si="2"/>
        <v>0</v>
      </c>
      <c r="U54" s="10"/>
    </row>
    <row r="55" spans="2:21" ht="15" customHeight="1" x14ac:dyDescent="0.4">
      <c r="B55" s="9"/>
      <c r="C55" s="67" t="s">
        <v>4</v>
      </c>
      <c r="D55" s="80">
        <f>SUM(D42:D53)</f>
        <v>0</v>
      </c>
      <c r="E55" s="80">
        <f>SUM(E42:E53)</f>
        <v>0</v>
      </c>
      <c r="F55" s="80">
        <f>SUM(F42:F53)</f>
        <v>0</v>
      </c>
      <c r="G55" s="588">
        <f>SUM(G42:G53)</f>
        <v>0</v>
      </c>
      <c r="H55" s="589"/>
      <c r="I55" s="80">
        <f>SUM(I42:I53)</f>
        <v>0</v>
      </c>
      <c r="J55" s="10"/>
      <c r="L55" s="36" t="s">
        <v>39</v>
      </c>
      <c r="N55" s="37">
        <v>43467</v>
      </c>
      <c r="O55" s="35">
        <v>0.62500000000000011</v>
      </c>
      <c r="P55" s="299"/>
      <c r="Q55" s="300"/>
      <c r="R55" s="129">
        <f t="shared" si="0"/>
        <v>0</v>
      </c>
      <c r="S55" s="129">
        <f t="shared" si="1"/>
        <v>0</v>
      </c>
      <c r="T55" s="129">
        <f t="shared" si="2"/>
        <v>0</v>
      </c>
      <c r="U55" s="10"/>
    </row>
    <row r="56" spans="2:21" ht="15" customHeight="1" thickBot="1" x14ac:dyDescent="0.45">
      <c r="B56" s="11"/>
      <c r="C56" s="12"/>
      <c r="D56" s="12"/>
      <c r="E56" s="12"/>
      <c r="F56" s="12"/>
      <c r="G56" s="12"/>
      <c r="H56" s="12"/>
      <c r="I56" s="12"/>
      <c r="J56" s="13"/>
      <c r="L56" s="36" t="s">
        <v>39</v>
      </c>
      <c r="N56" s="37">
        <v>43467</v>
      </c>
      <c r="O56" s="35">
        <v>0.66666666666666674</v>
      </c>
      <c r="P56" s="299"/>
      <c r="Q56" s="300"/>
      <c r="R56" s="129">
        <f t="shared" si="0"/>
        <v>0</v>
      </c>
      <c r="S56" s="129">
        <f t="shared" si="1"/>
        <v>0</v>
      </c>
      <c r="T56" s="129">
        <f t="shared" si="2"/>
        <v>0</v>
      </c>
      <c r="U56" s="10"/>
    </row>
    <row r="57" spans="2:21" ht="15" customHeight="1" thickBot="1" x14ac:dyDescent="0.45">
      <c r="B57" s="3"/>
      <c r="L57" s="36" t="s">
        <v>39</v>
      </c>
      <c r="N57" s="37">
        <v>43467</v>
      </c>
      <c r="O57" s="35">
        <v>0.70833333333333337</v>
      </c>
      <c r="P57" s="299"/>
      <c r="Q57" s="300"/>
      <c r="R57" s="129">
        <f t="shared" si="0"/>
        <v>0</v>
      </c>
      <c r="S57" s="129">
        <f t="shared" si="1"/>
        <v>0</v>
      </c>
      <c r="T57" s="129">
        <f t="shared" si="2"/>
        <v>0</v>
      </c>
      <c r="U57" s="10"/>
    </row>
    <row r="58" spans="2:21" ht="15" customHeight="1" x14ac:dyDescent="0.4">
      <c r="B58" s="496" t="s">
        <v>387</v>
      </c>
      <c r="C58" s="497"/>
      <c r="D58" s="497"/>
      <c r="E58" s="497"/>
      <c r="F58" s="497"/>
      <c r="G58" s="497"/>
      <c r="H58" s="497"/>
      <c r="I58" s="497"/>
      <c r="J58" s="498"/>
      <c r="L58" s="36" t="s">
        <v>39</v>
      </c>
      <c r="N58" s="37">
        <v>43467</v>
      </c>
      <c r="O58" s="35">
        <v>0.75000000000000011</v>
      </c>
      <c r="P58" s="299"/>
      <c r="Q58" s="300"/>
      <c r="R58" s="129">
        <f t="shared" si="0"/>
        <v>0</v>
      </c>
      <c r="S58" s="129">
        <f t="shared" si="1"/>
        <v>0</v>
      </c>
      <c r="T58" s="129">
        <f t="shared" si="2"/>
        <v>0</v>
      </c>
      <c r="U58" s="10"/>
    </row>
    <row r="59" spans="2:21" ht="15" customHeight="1" x14ac:dyDescent="0.4">
      <c r="B59" s="499"/>
      <c r="C59" s="500"/>
      <c r="D59" s="500"/>
      <c r="E59" s="500"/>
      <c r="F59" s="500"/>
      <c r="G59" s="500"/>
      <c r="H59" s="500"/>
      <c r="I59" s="500"/>
      <c r="J59" s="501"/>
      <c r="L59" s="36" t="s">
        <v>39</v>
      </c>
      <c r="N59" s="37">
        <v>43467</v>
      </c>
      <c r="O59" s="35">
        <v>0.79166666666666674</v>
      </c>
      <c r="P59" s="299"/>
      <c r="Q59" s="300"/>
      <c r="R59" s="129">
        <f t="shared" si="0"/>
        <v>0</v>
      </c>
      <c r="S59" s="129">
        <f t="shared" si="1"/>
        <v>0</v>
      </c>
      <c r="T59" s="129">
        <f t="shared" si="2"/>
        <v>0</v>
      </c>
      <c r="U59" s="10"/>
    </row>
    <row r="60" spans="2:21" ht="10.85" customHeight="1" x14ac:dyDescent="0.4">
      <c r="B60" s="9"/>
      <c r="C60" s="181"/>
      <c r="D60" s="181"/>
      <c r="E60" s="181"/>
      <c r="F60" s="181"/>
      <c r="G60" s="181"/>
      <c r="H60" s="181"/>
      <c r="I60" s="77"/>
      <c r="J60" s="252"/>
      <c r="K60" s="10"/>
      <c r="L60" s="36" t="s">
        <v>39</v>
      </c>
      <c r="N60" s="37">
        <v>43467</v>
      </c>
      <c r="O60" s="35">
        <v>0.83333333333333337</v>
      </c>
      <c r="P60" s="299"/>
      <c r="Q60" s="300"/>
      <c r="R60" s="129">
        <f t="shared" si="0"/>
        <v>0</v>
      </c>
      <c r="S60" s="129">
        <f t="shared" si="1"/>
        <v>0</v>
      </c>
      <c r="T60" s="129">
        <f t="shared" si="2"/>
        <v>0</v>
      </c>
      <c r="U60" s="10"/>
    </row>
    <row r="61" spans="2:21" ht="15" customHeight="1" x14ac:dyDescent="0.4">
      <c r="B61" s="9"/>
      <c r="C61" s="581" t="s">
        <v>390</v>
      </c>
      <c r="D61" s="581"/>
      <c r="E61" s="581"/>
      <c r="F61" s="581"/>
      <c r="G61" s="581"/>
      <c r="H61" s="581"/>
      <c r="I61" s="162"/>
      <c r="J61" s="10"/>
      <c r="K61" s="10"/>
      <c r="L61" s="36" t="s">
        <v>39</v>
      </c>
      <c r="N61" s="37">
        <v>43467</v>
      </c>
      <c r="O61" s="35">
        <v>0.87500000000000011</v>
      </c>
      <c r="P61" s="299"/>
      <c r="Q61" s="300"/>
      <c r="R61" s="129">
        <f t="shared" si="0"/>
        <v>0</v>
      </c>
      <c r="S61" s="129">
        <f t="shared" si="1"/>
        <v>0</v>
      </c>
      <c r="T61" s="129">
        <f t="shared" si="2"/>
        <v>0</v>
      </c>
      <c r="U61" s="10"/>
    </row>
    <row r="62" spans="2:21" ht="10.85" customHeight="1" thickBot="1" x14ac:dyDescent="0.45">
      <c r="B62" s="11"/>
      <c r="C62" s="12"/>
      <c r="D62" s="12"/>
      <c r="E62" s="12"/>
      <c r="F62" s="12"/>
      <c r="G62" s="12"/>
      <c r="H62" s="12"/>
      <c r="I62" s="12"/>
      <c r="J62" s="13"/>
      <c r="L62" s="36" t="s">
        <v>39</v>
      </c>
      <c r="N62" s="37">
        <v>43467</v>
      </c>
      <c r="O62" s="35">
        <v>0.91666666666666674</v>
      </c>
      <c r="P62" s="299"/>
      <c r="Q62" s="300"/>
      <c r="R62" s="129">
        <f t="shared" si="0"/>
        <v>0</v>
      </c>
      <c r="S62" s="129">
        <f t="shared" si="1"/>
        <v>0</v>
      </c>
      <c r="T62" s="129">
        <f t="shared" si="2"/>
        <v>0</v>
      </c>
      <c r="U62" s="10"/>
    </row>
    <row r="63" spans="2:21" ht="15" customHeight="1" x14ac:dyDescent="0.4">
      <c r="L63" s="36" t="s">
        <v>39</v>
      </c>
      <c r="N63" s="37">
        <v>43467</v>
      </c>
      <c r="O63" s="35">
        <v>0.95833333333333337</v>
      </c>
      <c r="P63" s="299"/>
      <c r="Q63" s="300"/>
      <c r="R63" s="129">
        <f t="shared" si="0"/>
        <v>0</v>
      </c>
      <c r="S63" s="129">
        <f t="shared" si="1"/>
        <v>0</v>
      </c>
      <c r="T63" s="129">
        <f t="shared" si="2"/>
        <v>0</v>
      </c>
      <c r="U63" s="10"/>
    </row>
    <row r="64" spans="2:21" ht="15" customHeight="1" x14ac:dyDescent="0.4">
      <c r="L64" s="40">
        <v>43468</v>
      </c>
      <c r="M64" s="37"/>
      <c r="N64" s="37">
        <v>43468</v>
      </c>
      <c r="O64" s="35">
        <v>3.1225022567582528E-17</v>
      </c>
      <c r="P64" s="299"/>
      <c r="Q64" s="300"/>
      <c r="R64" s="129">
        <f t="shared" si="0"/>
        <v>0</v>
      </c>
      <c r="S64" s="129">
        <f t="shared" si="1"/>
        <v>0</v>
      </c>
      <c r="T64" s="129">
        <f t="shared" si="2"/>
        <v>0</v>
      </c>
      <c r="U64" s="10"/>
    </row>
    <row r="65" spans="12:21" ht="15" customHeight="1" x14ac:dyDescent="0.4">
      <c r="L65" s="36" t="s">
        <v>39</v>
      </c>
      <c r="N65" s="37">
        <v>43468</v>
      </c>
      <c r="O65" s="35">
        <v>4.1666666666666699E-2</v>
      </c>
      <c r="P65" s="299"/>
      <c r="Q65" s="300"/>
      <c r="R65" s="129">
        <f t="shared" si="0"/>
        <v>0</v>
      </c>
      <c r="S65" s="129">
        <f t="shared" si="1"/>
        <v>0</v>
      </c>
      <c r="T65" s="129">
        <f t="shared" si="2"/>
        <v>0</v>
      </c>
      <c r="U65" s="10"/>
    </row>
    <row r="66" spans="12:21" ht="15" customHeight="1" x14ac:dyDescent="0.4">
      <c r="L66" s="36" t="s">
        <v>39</v>
      </c>
      <c r="N66" s="37">
        <v>43468</v>
      </c>
      <c r="O66" s="35">
        <v>8.333333333333337E-2</v>
      </c>
      <c r="P66" s="299"/>
      <c r="Q66" s="300"/>
      <c r="R66" s="129">
        <f t="shared" si="0"/>
        <v>0</v>
      </c>
      <c r="S66" s="129">
        <f t="shared" si="1"/>
        <v>0</v>
      </c>
      <c r="T66" s="129">
        <f t="shared" si="2"/>
        <v>0</v>
      </c>
      <c r="U66" s="10"/>
    </row>
    <row r="67" spans="12:21" ht="15" customHeight="1" x14ac:dyDescent="0.4">
      <c r="L67" s="36" t="s">
        <v>39</v>
      </c>
      <c r="N67" s="37">
        <v>43468</v>
      </c>
      <c r="O67" s="35">
        <v>0.12500000000000006</v>
      </c>
      <c r="P67" s="299"/>
      <c r="Q67" s="300"/>
      <c r="R67" s="129">
        <f t="shared" si="0"/>
        <v>0</v>
      </c>
      <c r="S67" s="129">
        <f t="shared" si="1"/>
        <v>0</v>
      </c>
      <c r="T67" s="129">
        <f t="shared" si="2"/>
        <v>0</v>
      </c>
      <c r="U67" s="10"/>
    </row>
    <row r="68" spans="12:21" ht="15" customHeight="1" x14ac:dyDescent="0.4">
      <c r="L68" s="36" t="s">
        <v>39</v>
      </c>
      <c r="N68" s="37">
        <v>43468</v>
      </c>
      <c r="O68" s="35">
        <v>0.16666666666666669</v>
      </c>
      <c r="P68" s="299"/>
      <c r="Q68" s="300"/>
      <c r="R68" s="129">
        <f t="shared" si="0"/>
        <v>0</v>
      </c>
      <c r="S68" s="129">
        <f t="shared" si="1"/>
        <v>0</v>
      </c>
      <c r="T68" s="129">
        <f t="shared" si="2"/>
        <v>0</v>
      </c>
      <c r="U68" s="10"/>
    </row>
    <row r="69" spans="12:21" ht="15" customHeight="1" x14ac:dyDescent="0.4">
      <c r="L69" s="36" t="s">
        <v>39</v>
      </c>
      <c r="N69" s="37">
        <v>43468</v>
      </c>
      <c r="O69" s="35">
        <v>0.20833333333333337</v>
      </c>
      <c r="P69" s="299"/>
      <c r="Q69" s="300"/>
      <c r="R69" s="129">
        <f t="shared" si="0"/>
        <v>0</v>
      </c>
      <c r="S69" s="129">
        <f t="shared" si="1"/>
        <v>0</v>
      </c>
      <c r="T69" s="129">
        <f t="shared" si="2"/>
        <v>0</v>
      </c>
      <c r="U69" s="10"/>
    </row>
    <row r="70" spans="12:21" ht="15" customHeight="1" x14ac:dyDescent="0.4">
      <c r="L70" s="36" t="s">
        <v>39</v>
      </c>
      <c r="N70" s="37">
        <v>43468</v>
      </c>
      <c r="O70" s="35">
        <v>0.25</v>
      </c>
      <c r="P70" s="299"/>
      <c r="Q70" s="300"/>
      <c r="R70" s="129">
        <f t="shared" si="0"/>
        <v>0</v>
      </c>
      <c r="S70" s="129">
        <f t="shared" si="1"/>
        <v>0</v>
      </c>
      <c r="T70" s="129">
        <f t="shared" si="2"/>
        <v>0</v>
      </c>
      <c r="U70" s="10"/>
    </row>
    <row r="71" spans="12:21" ht="15" customHeight="1" x14ac:dyDescent="0.4">
      <c r="L71" s="36" t="s">
        <v>39</v>
      </c>
      <c r="N71" s="37">
        <v>43468</v>
      </c>
      <c r="O71" s="35">
        <v>0.29166666666666669</v>
      </c>
      <c r="P71" s="299"/>
      <c r="Q71" s="300"/>
      <c r="R71" s="129">
        <f t="shared" si="0"/>
        <v>0</v>
      </c>
      <c r="S71" s="129">
        <f t="shared" si="1"/>
        <v>0</v>
      </c>
      <c r="T71" s="129">
        <f t="shared" si="2"/>
        <v>0</v>
      </c>
      <c r="U71" s="10"/>
    </row>
    <row r="72" spans="12:21" ht="15" customHeight="1" x14ac:dyDescent="0.4">
      <c r="L72" s="36" t="s">
        <v>39</v>
      </c>
      <c r="N72" s="37">
        <v>43468</v>
      </c>
      <c r="O72" s="35">
        <v>0.33333333333333337</v>
      </c>
      <c r="P72" s="299"/>
      <c r="Q72" s="300"/>
      <c r="R72" s="129">
        <f t="shared" si="0"/>
        <v>0</v>
      </c>
      <c r="S72" s="129">
        <f t="shared" si="1"/>
        <v>0</v>
      </c>
      <c r="T72" s="129">
        <f t="shared" si="2"/>
        <v>0</v>
      </c>
      <c r="U72" s="10"/>
    </row>
    <row r="73" spans="12:21" ht="15" customHeight="1" x14ac:dyDescent="0.4">
      <c r="L73" s="36" t="s">
        <v>39</v>
      </c>
      <c r="N73" s="37">
        <v>43468</v>
      </c>
      <c r="O73" s="35">
        <v>0.375</v>
      </c>
      <c r="P73" s="299"/>
      <c r="Q73" s="300"/>
      <c r="R73" s="129">
        <f t="shared" si="0"/>
        <v>0</v>
      </c>
      <c r="S73" s="129">
        <f t="shared" si="1"/>
        <v>0</v>
      </c>
      <c r="T73" s="129">
        <f t="shared" si="2"/>
        <v>0</v>
      </c>
      <c r="U73" s="10"/>
    </row>
    <row r="74" spans="12:21" ht="15" customHeight="1" x14ac:dyDescent="0.4">
      <c r="L74" s="36" t="s">
        <v>39</v>
      </c>
      <c r="N74" s="37">
        <v>43468</v>
      </c>
      <c r="O74" s="35">
        <v>0.41666666666666669</v>
      </c>
      <c r="P74" s="299"/>
      <c r="Q74" s="300"/>
      <c r="R74" s="129">
        <f t="shared" si="0"/>
        <v>0</v>
      </c>
      <c r="S74" s="129">
        <f t="shared" si="1"/>
        <v>0</v>
      </c>
      <c r="T74" s="129">
        <f t="shared" si="2"/>
        <v>0</v>
      </c>
      <c r="U74" s="10"/>
    </row>
    <row r="75" spans="12:21" ht="15" customHeight="1" x14ac:dyDescent="0.4">
      <c r="L75" s="36" t="s">
        <v>39</v>
      </c>
      <c r="N75" s="37">
        <v>43468</v>
      </c>
      <c r="O75" s="35">
        <v>0.45833333333333337</v>
      </c>
      <c r="P75" s="299"/>
      <c r="Q75" s="300"/>
      <c r="R75" s="129">
        <f t="shared" si="0"/>
        <v>0</v>
      </c>
      <c r="S75" s="129">
        <f t="shared" si="1"/>
        <v>0</v>
      </c>
      <c r="T75" s="129">
        <f t="shared" si="2"/>
        <v>0</v>
      </c>
      <c r="U75" s="10"/>
    </row>
    <row r="76" spans="12:21" ht="15" customHeight="1" x14ac:dyDescent="0.4">
      <c r="L76" s="36" t="s">
        <v>39</v>
      </c>
      <c r="N76" s="37">
        <v>43468</v>
      </c>
      <c r="O76" s="35">
        <v>0.50000000000000011</v>
      </c>
      <c r="P76" s="299"/>
      <c r="Q76" s="300"/>
      <c r="R76" s="129">
        <f t="shared" si="0"/>
        <v>0</v>
      </c>
      <c r="S76" s="129">
        <f t="shared" si="1"/>
        <v>0</v>
      </c>
      <c r="T76" s="129">
        <f t="shared" si="2"/>
        <v>0</v>
      </c>
      <c r="U76" s="10"/>
    </row>
    <row r="77" spans="12:21" ht="15" customHeight="1" x14ac:dyDescent="0.4">
      <c r="L77" s="36" t="s">
        <v>39</v>
      </c>
      <c r="N77" s="37">
        <v>43468</v>
      </c>
      <c r="O77" s="35">
        <v>0.54166666666666674</v>
      </c>
      <c r="P77" s="299"/>
      <c r="Q77" s="300"/>
      <c r="R77" s="129">
        <f t="shared" si="0"/>
        <v>0</v>
      </c>
      <c r="S77" s="129">
        <f t="shared" si="1"/>
        <v>0</v>
      </c>
      <c r="T77" s="129">
        <f t="shared" si="2"/>
        <v>0</v>
      </c>
      <c r="U77" s="10"/>
    </row>
    <row r="78" spans="12:21" ht="15" customHeight="1" x14ac:dyDescent="0.4">
      <c r="L78" s="36" t="s">
        <v>39</v>
      </c>
      <c r="N78" s="37">
        <v>43468</v>
      </c>
      <c r="O78" s="35">
        <v>0.58333333333333337</v>
      </c>
      <c r="P78" s="299"/>
      <c r="Q78" s="300"/>
      <c r="R78" s="129">
        <f t="shared" si="0"/>
        <v>0</v>
      </c>
      <c r="S78" s="129">
        <f t="shared" si="1"/>
        <v>0</v>
      </c>
      <c r="T78" s="129">
        <f t="shared" si="2"/>
        <v>0</v>
      </c>
      <c r="U78" s="10"/>
    </row>
    <row r="79" spans="12:21" ht="15" customHeight="1" x14ac:dyDescent="0.4">
      <c r="L79" s="36" t="s">
        <v>39</v>
      </c>
      <c r="N79" s="37">
        <v>43468</v>
      </c>
      <c r="O79" s="35">
        <v>0.62500000000000011</v>
      </c>
      <c r="P79" s="299"/>
      <c r="Q79" s="300"/>
      <c r="R79" s="129">
        <f t="shared" si="0"/>
        <v>0</v>
      </c>
      <c r="S79" s="129">
        <f t="shared" si="1"/>
        <v>0</v>
      </c>
      <c r="T79" s="129">
        <f t="shared" si="2"/>
        <v>0</v>
      </c>
      <c r="U79" s="10"/>
    </row>
    <row r="80" spans="12:21" ht="15" customHeight="1" x14ac:dyDescent="0.4">
      <c r="L80" s="36" t="s">
        <v>39</v>
      </c>
      <c r="N80" s="37">
        <v>43468</v>
      </c>
      <c r="O80" s="35">
        <v>0.66666666666666674</v>
      </c>
      <c r="P80" s="299"/>
      <c r="Q80" s="300"/>
      <c r="R80" s="129">
        <f t="shared" ref="R80:R143" si="3">IF(Q80&gt;P80,P80,Q80)</f>
        <v>0</v>
      </c>
      <c r="S80" s="129">
        <f t="shared" ref="S80:S143" si="4">P80-R80</f>
        <v>0</v>
      </c>
      <c r="T80" s="129">
        <f t="shared" si="2"/>
        <v>0</v>
      </c>
      <c r="U80" s="10"/>
    </row>
    <row r="81" spans="12:21" ht="15" customHeight="1" x14ac:dyDescent="0.4">
      <c r="L81" s="36" t="s">
        <v>39</v>
      </c>
      <c r="N81" s="37">
        <v>43468</v>
      </c>
      <c r="O81" s="35">
        <v>0.70833333333333337</v>
      </c>
      <c r="P81" s="299"/>
      <c r="Q81" s="300"/>
      <c r="R81" s="129">
        <f t="shared" si="3"/>
        <v>0</v>
      </c>
      <c r="S81" s="129">
        <f t="shared" si="4"/>
        <v>0</v>
      </c>
      <c r="T81" s="129">
        <f t="shared" ref="T81:T144" si="5">Q81-R81</f>
        <v>0</v>
      </c>
      <c r="U81" s="10"/>
    </row>
    <row r="82" spans="12:21" ht="15" customHeight="1" x14ac:dyDescent="0.4">
      <c r="L82" s="36" t="s">
        <v>39</v>
      </c>
      <c r="N82" s="37">
        <v>43468</v>
      </c>
      <c r="O82" s="35">
        <v>0.75000000000000011</v>
      </c>
      <c r="P82" s="299"/>
      <c r="Q82" s="300"/>
      <c r="R82" s="129">
        <f t="shared" si="3"/>
        <v>0</v>
      </c>
      <c r="S82" s="129">
        <f t="shared" si="4"/>
        <v>0</v>
      </c>
      <c r="T82" s="129">
        <f t="shared" si="5"/>
        <v>0</v>
      </c>
      <c r="U82" s="10"/>
    </row>
    <row r="83" spans="12:21" ht="15" customHeight="1" x14ac:dyDescent="0.4">
      <c r="L83" s="36" t="s">
        <v>39</v>
      </c>
      <c r="N83" s="37">
        <v>43468</v>
      </c>
      <c r="O83" s="35">
        <v>0.79166666666666674</v>
      </c>
      <c r="P83" s="299"/>
      <c r="Q83" s="300"/>
      <c r="R83" s="129">
        <f t="shared" si="3"/>
        <v>0</v>
      </c>
      <c r="S83" s="129">
        <f t="shared" si="4"/>
        <v>0</v>
      </c>
      <c r="T83" s="129">
        <f t="shared" si="5"/>
        <v>0</v>
      </c>
      <c r="U83" s="10"/>
    </row>
    <row r="84" spans="12:21" ht="15" customHeight="1" x14ac:dyDescent="0.4">
      <c r="L84" s="36" t="s">
        <v>39</v>
      </c>
      <c r="N84" s="37">
        <v>43468</v>
      </c>
      <c r="O84" s="35">
        <v>0.83333333333333337</v>
      </c>
      <c r="P84" s="299"/>
      <c r="Q84" s="300"/>
      <c r="R84" s="129">
        <f t="shared" si="3"/>
        <v>0</v>
      </c>
      <c r="S84" s="129">
        <f t="shared" si="4"/>
        <v>0</v>
      </c>
      <c r="T84" s="129">
        <f t="shared" si="5"/>
        <v>0</v>
      </c>
      <c r="U84" s="10"/>
    </row>
    <row r="85" spans="12:21" ht="15" customHeight="1" x14ac:dyDescent="0.4">
      <c r="L85" s="36" t="s">
        <v>39</v>
      </c>
      <c r="N85" s="37">
        <v>43468</v>
      </c>
      <c r="O85" s="35">
        <v>0.87500000000000011</v>
      </c>
      <c r="P85" s="299"/>
      <c r="Q85" s="300"/>
      <c r="R85" s="129">
        <f t="shared" si="3"/>
        <v>0</v>
      </c>
      <c r="S85" s="129">
        <f t="shared" si="4"/>
        <v>0</v>
      </c>
      <c r="T85" s="129">
        <f t="shared" si="5"/>
        <v>0</v>
      </c>
      <c r="U85" s="10"/>
    </row>
    <row r="86" spans="12:21" ht="15" customHeight="1" x14ac:dyDescent="0.4">
      <c r="L86" s="36" t="s">
        <v>39</v>
      </c>
      <c r="N86" s="37">
        <v>43468</v>
      </c>
      <c r="O86" s="35">
        <v>0.91666666666666674</v>
      </c>
      <c r="P86" s="299"/>
      <c r="Q86" s="300"/>
      <c r="R86" s="129">
        <f t="shared" si="3"/>
        <v>0</v>
      </c>
      <c r="S86" s="129">
        <f t="shared" si="4"/>
        <v>0</v>
      </c>
      <c r="T86" s="129">
        <f t="shared" si="5"/>
        <v>0</v>
      </c>
      <c r="U86" s="10"/>
    </row>
    <row r="87" spans="12:21" ht="15" customHeight="1" x14ac:dyDescent="0.4">
      <c r="L87" s="36" t="s">
        <v>39</v>
      </c>
      <c r="N87" s="37">
        <v>43468</v>
      </c>
      <c r="O87" s="35">
        <v>0.95833333333333337</v>
      </c>
      <c r="P87" s="299"/>
      <c r="Q87" s="300"/>
      <c r="R87" s="129">
        <f t="shared" si="3"/>
        <v>0</v>
      </c>
      <c r="S87" s="129">
        <f t="shared" si="4"/>
        <v>0</v>
      </c>
      <c r="T87" s="129">
        <f t="shared" si="5"/>
        <v>0</v>
      </c>
      <c r="U87" s="10"/>
    </row>
    <row r="88" spans="12:21" ht="15" customHeight="1" x14ac:dyDescent="0.4">
      <c r="L88" s="40">
        <v>43469</v>
      </c>
      <c r="M88" s="37"/>
      <c r="N88" s="37">
        <v>43469</v>
      </c>
      <c r="O88" s="35">
        <v>3.1225022567582528E-17</v>
      </c>
      <c r="P88" s="299"/>
      <c r="Q88" s="300"/>
      <c r="R88" s="129">
        <f t="shared" si="3"/>
        <v>0</v>
      </c>
      <c r="S88" s="129">
        <f t="shared" si="4"/>
        <v>0</v>
      </c>
      <c r="T88" s="129">
        <f t="shared" si="5"/>
        <v>0</v>
      </c>
      <c r="U88" s="10"/>
    </row>
    <row r="89" spans="12:21" ht="15" customHeight="1" x14ac:dyDescent="0.4">
      <c r="L89" s="36" t="s">
        <v>39</v>
      </c>
      <c r="N89" s="37">
        <v>43469</v>
      </c>
      <c r="O89" s="35">
        <v>4.1666666666666699E-2</v>
      </c>
      <c r="P89" s="299"/>
      <c r="Q89" s="300"/>
      <c r="R89" s="129">
        <f t="shared" si="3"/>
        <v>0</v>
      </c>
      <c r="S89" s="129">
        <f t="shared" si="4"/>
        <v>0</v>
      </c>
      <c r="T89" s="129">
        <f t="shared" si="5"/>
        <v>0</v>
      </c>
      <c r="U89" s="10"/>
    </row>
    <row r="90" spans="12:21" ht="15" customHeight="1" x14ac:dyDescent="0.4">
      <c r="L90" s="36" t="s">
        <v>39</v>
      </c>
      <c r="N90" s="37">
        <v>43469</v>
      </c>
      <c r="O90" s="35">
        <v>8.333333333333337E-2</v>
      </c>
      <c r="P90" s="299"/>
      <c r="Q90" s="300"/>
      <c r="R90" s="129">
        <f t="shared" si="3"/>
        <v>0</v>
      </c>
      <c r="S90" s="129">
        <f t="shared" si="4"/>
        <v>0</v>
      </c>
      <c r="T90" s="129">
        <f t="shared" si="5"/>
        <v>0</v>
      </c>
      <c r="U90" s="10"/>
    </row>
    <row r="91" spans="12:21" ht="15" customHeight="1" x14ac:dyDescent="0.4">
      <c r="L91" s="36" t="s">
        <v>39</v>
      </c>
      <c r="N91" s="37">
        <v>43469</v>
      </c>
      <c r="O91" s="35">
        <v>0.12500000000000006</v>
      </c>
      <c r="P91" s="299"/>
      <c r="Q91" s="300"/>
      <c r="R91" s="129">
        <f t="shared" si="3"/>
        <v>0</v>
      </c>
      <c r="S91" s="129">
        <f t="shared" si="4"/>
        <v>0</v>
      </c>
      <c r="T91" s="129">
        <f t="shared" si="5"/>
        <v>0</v>
      </c>
      <c r="U91" s="10"/>
    </row>
    <row r="92" spans="12:21" ht="15" customHeight="1" x14ac:dyDescent="0.4">
      <c r="L92" s="36" t="s">
        <v>39</v>
      </c>
      <c r="N92" s="37">
        <v>43469</v>
      </c>
      <c r="O92" s="35">
        <v>0.16666666666666669</v>
      </c>
      <c r="P92" s="299"/>
      <c r="Q92" s="300"/>
      <c r="R92" s="129">
        <f t="shared" si="3"/>
        <v>0</v>
      </c>
      <c r="S92" s="129">
        <f t="shared" si="4"/>
        <v>0</v>
      </c>
      <c r="T92" s="129">
        <f t="shared" si="5"/>
        <v>0</v>
      </c>
      <c r="U92" s="10"/>
    </row>
    <row r="93" spans="12:21" ht="15" customHeight="1" x14ac:dyDescent="0.4">
      <c r="L93" s="36" t="s">
        <v>39</v>
      </c>
      <c r="N93" s="37">
        <v>43469</v>
      </c>
      <c r="O93" s="35">
        <v>0.20833333333333337</v>
      </c>
      <c r="P93" s="299"/>
      <c r="Q93" s="300"/>
      <c r="R93" s="129">
        <f t="shared" si="3"/>
        <v>0</v>
      </c>
      <c r="S93" s="129">
        <f t="shared" si="4"/>
        <v>0</v>
      </c>
      <c r="T93" s="129">
        <f t="shared" si="5"/>
        <v>0</v>
      </c>
      <c r="U93" s="10"/>
    </row>
    <row r="94" spans="12:21" ht="15" customHeight="1" x14ac:dyDescent="0.4">
      <c r="L94" s="36" t="s">
        <v>39</v>
      </c>
      <c r="N94" s="37">
        <v>43469</v>
      </c>
      <c r="O94" s="35">
        <v>0.25</v>
      </c>
      <c r="P94" s="299"/>
      <c r="Q94" s="300"/>
      <c r="R94" s="129">
        <f t="shared" si="3"/>
        <v>0</v>
      </c>
      <c r="S94" s="129">
        <f t="shared" si="4"/>
        <v>0</v>
      </c>
      <c r="T94" s="129">
        <f t="shared" si="5"/>
        <v>0</v>
      </c>
      <c r="U94" s="10"/>
    </row>
    <row r="95" spans="12:21" ht="15" customHeight="1" x14ac:dyDescent="0.4">
      <c r="L95" s="36" t="s">
        <v>39</v>
      </c>
      <c r="N95" s="37">
        <v>43469</v>
      </c>
      <c r="O95" s="35">
        <v>0.29166666666666669</v>
      </c>
      <c r="P95" s="299"/>
      <c r="Q95" s="300"/>
      <c r="R95" s="129">
        <f t="shared" si="3"/>
        <v>0</v>
      </c>
      <c r="S95" s="129">
        <f t="shared" si="4"/>
        <v>0</v>
      </c>
      <c r="T95" s="129">
        <f t="shared" si="5"/>
        <v>0</v>
      </c>
      <c r="U95" s="10"/>
    </row>
    <row r="96" spans="12:21" ht="15" customHeight="1" x14ac:dyDescent="0.4">
      <c r="L96" s="36" t="s">
        <v>39</v>
      </c>
      <c r="N96" s="37">
        <v>43469</v>
      </c>
      <c r="O96" s="35">
        <v>0.33333333333333337</v>
      </c>
      <c r="P96" s="299"/>
      <c r="Q96" s="300"/>
      <c r="R96" s="129">
        <f t="shared" si="3"/>
        <v>0</v>
      </c>
      <c r="S96" s="129">
        <f t="shared" si="4"/>
        <v>0</v>
      </c>
      <c r="T96" s="129">
        <f t="shared" si="5"/>
        <v>0</v>
      </c>
      <c r="U96" s="10"/>
    </row>
    <row r="97" spans="12:21" ht="15" customHeight="1" x14ac:dyDescent="0.4">
      <c r="L97" s="36" t="s">
        <v>39</v>
      </c>
      <c r="N97" s="37">
        <v>43469</v>
      </c>
      <c r="O97" s="35">
        <v>0.375</v>
      </c>
      <c r="P97" s="299"/>
      <c r="Q97" s="300"/>
      <c r="R97" s="129">
        <f t="shared" si="3"/>
        <v>0</v>
      </c>
      <c r="S97" s="129">
        <f t="shared" si="4"/>
        <v>0</v>
      </c>
      <c r="T97" s="129">
        <f t="shared" si="5"/>
        <v>0</v>
      </c>
      <c r="U97" s="10"/>
    </row>
    <row r="98" spans="12:21" ht="15" customHeight="1" x14ac:dyDescent="0.4">
      <c r="L98" s="36" t="s">
        <v>39</v>
      </c>
      <c r="N98" s="37">
        <v>43469</v>
      </c>
      <c r="O98" s="35">
        <v>0.41666666666666669</v>
      </c>
      <c r="P98" s="299"/>
      <c r="Q98" s="300"/>
      <c r="R98" s="129">
        <f t="shared" si="3"/>
        <v>0</v>
      </c>
      <c r="S98" s="129">
        <f t="shared" si="4"/>
        <v>0</v>
      </c>
      <c r="T98" s="129">
        <f t="shared" si="5"/>
        <v>0</v>
      </c>
      <c r="U98" s="10"/>
    </row>
    <row r="99" spans="12:21" ht="15" customHeight="1" x14ac:dyDescent="0.4">
      <c r="L99" s="36" t="s">
        <v>39</v>
      </c>
      <c r="N99" s="37">
        <v>43469</v>
      </c>
      <c r="O99" s="35">
        <v>0.45833333333333337</v>
      </c>
      <c r="P99" s="299"/>
      <c r="Q99" s="300"/>
      <c r="R99" s="129">
        <f t="shared" si="3"/>
        <v>0</v>
      </c>
      <c r="S99" s="129">
        <f t="shared" si="4"/>
        <v>0</v>
      </c>
      <c r="T99" s="129">
        <f t="shared" si="5"/>
        <v>0</v>
      </c>
      <c r="U99" s="10"/>
    </row>
    <row r="100" spans="12:21" ht="15" customHeight="1" x14ac:dyDescent="0.4">
      <c r="L100" s="36" t="s">
        <v>39</v>
      </c>
      <c r="N100" s="37">
        <v>43469</v>
      </c>
      <c r="O100" s="35">
        <v>0.50000000000000011</v>
      </c>
      <c r="P100" s="299"/>
      <c r="Q100" s="300"/>
      <c r="R100" s="129">
        <f t="shared" si="3"/>
        <v>0</v>
      </c>
      <c r="S100" s="129">
        <f t="shared" si="4"/>
        <v>0</v>
      </c>
      <c r="T100" s="129">
        <f t="shared" si="5"/>
        <v>0</v>
      </c>
      <c r="U100" s="10"/>
    </row>
    <row r="101" spans="12:21" ht="15" customHeight="1" x14ac:dyDescent="0.4">
      <c r="L101" s="36" t="s">
        <v>39</v>
      </c>
      <c r="N101" s="37">
        <v>43469</v>
      </c>
      <c r="O101" s="35">
        <v>0.54166666666666674</v>
      </c>
      <c r="P101" s="299"/>
      <c r="Q101" s="300"/>
      <c r="R101" s="129">
        <f t="shared" si="3"/>
        <v>0</v>
      </c>
      <c r="S101" s="129">
        <f t="shared" si="4"/>
        <v>0</v>
      </c>
      <c r="T101" s="129">
        <f t="shared" si="5"/>
        <v>0</v>
      </c>
      <c r="U101" s="10"/>
    </row>
    <row r="102" spans="12:21" ht="15" customHeight="1" x14ac:dyDescent="0.4">
      <c r="L102" s="36" t="s">
        <v>39</v>
      </c>
      <c r="N102" s="37">
        <v>43469</v>
      </c>
      <c r="O102" s="35">
        <v>0.58333333333333337</v>
      </c>
      <c r="P102" s="299"/>
      <c r="Q102" s="300"/>
      <c r="R102" s="129">
        <f t="shared" si="3"/>
        <v>0</v>
      </c>
      <c r="S102" s="129">
        <f t="shared" si="4"/>
        <v>0</v>
      </c>
      <c r="T102" s="129">
        <f t="shared" si="5"/>
        <v>0</v>
      </c>
      <c r="U102" s="10"/>
    </row>
    <row r="103" spans="12:21" ht="15" customHeight="1" x14ac:dyDescent="0.4">
      <c r="L103" s="36" t="s">
        <v>39</v>
      </c>
      <c r="N103" s="37">
        <v>43469</v>
      </c>
      <c r="O103" s="35">
        <v>0.62500000000000011</v>
      </c>
      <c r="P103" s="299"/>
      <c r="Q103" s="300"/>
      <c r="R103" s="129">
        <f t="shared" si="3"/>
        <v>0</v>
      </c>
      <c r="S103" s="129">
        <f t="shared" si="4"/>
        <v>0</v>
      </c>
      <c r="T103" s="129">
        <f t="shared" si="5"/>
        <v>0</v>
      </c>
      <c r="U103" s="10"/>
    </row>
    <row r="104" spans="12:21" ht="15" customHeight="1" x14ac:dyDescent="0.4">
      <c r="L104" s="36" t="s">
        <v>39</v>
      </c>
      <c r="N104" s="37">
        <v>43469</v>
      </c>
      <c r="O104" s="35">
        <v>0.66666666666666674</v>
      </c>
      <c r="P104" s="299"/>
      <c r="Q104" s="300"/>
      <c r="R104" s="129">
        <f t="shared" si="3"/>
        <v>0</v>
      </c>
      <c r="S104" s="129">
        <f t="shared" si="4"/>
        <v>0</v>
      </c>
      <c r="T104" s="129">
        <f t="shared" si="5"/>
        <v>0</v>
      </c>
      <c r="U104" s="10"/>
    </row>
    <row r="105" spans="12:21" ht="15" customHeight="1" x14ac:dyDescent="0.4">
      <c r="L105" s="36" t="s">
        <v>39</v>
      </c>
      <c r="N105" s="37">
        <v>43469</v>
      </c>
      <c r="O105" s="35">
        <v>0.70833333333333337</v>
      </c>
      <c r="P105" s="299"/>
      <c r="Q105" s="300"/>
      <c r="R105" s="129">
        <f t="shared" si="3"/>
        <v>0</v>
      </c>
      <c r="S105" s="129">
        <f t="shared" si="4"/>
        <v>0</v>
      </c>
      <c r="T105" s="129">
        <f t="shared" si="5"/>
        <v>0</v>
      </c>
      <c r="U105" s="10"/>
    </row>
    <row r="106" spans="12:21" ht="15" customHeight="1" x14ac:dyDescent="0.4">
      <c r="L106" s="36" t="s">
        <v>39</v>
      </c>
      <c r="N106" s="37">
        <v>43469</v>
      </c>
      <c r="O106" s="35">
        <v>0.75000000000000011</v>
      </c>
      <c r="P106" s="299"/>
      <c r="Q106" s="300"/>
      <c r="R106" s="129">
        <f t="shared" si="3"/>
        <v>0</v>
      </c>
      <c r="S106" s="129">
        <f t="shared" si="4"/>
        <v>0</v>
      </c>
      <c r="T106" s="129">
        <f t="shared" si="5"/>
        <v>0</v>
      </c>
      <c r="U106" s="10"/>
    </row>
    <row r="107" spans="12:21" ht="15" customHeight="1" x14ac:dyDescent="0.4">
      <c r="L107" s="36" t="s">
        <v>39</v>
      </c>
      <c r="N107" s="37">
        <v>43469</v>
      </c>
      <c r="O107" s="35">
        <v>0.79166666666666674</v>
      </c>
      <c r="P107" s="299"/>
      <c r="Q107" s="300"/>
      <c r="R107" s="129">
        <f t="shared" si="3"/>
        <v>0</v>
      </c>
      <c r="S107" s="129">
        <f t="shared" si="4"/>
        <v>0</v>
      </c>
      <c r="T107" s="129">
        <f t="shared" si="5"/>
        <v>0</v>
      </c>
      <c r="U107" s="10"/>
    </row>
    <row r="108" spans="12:21" ht="15" customHeight="1" x14ac:dyDescent="0.4">
      <c r="L108" s="36" t="s">
        <v>39</v>
      </c>
      <c r="N108" s="37">
        <v>43469</v>
      </c>
      <c r="O108" s="35">
        <v>0.83333333333333337</v>
      </c>
      <c r="P108" s="299"/>
      <c r="Q108" s="300"/>
      <c r="R108" s="129">
        <f t="shared" si="3"/>
        <v>0</v>
      </c>
      <c r="S108" s="129">
        <f t="shared" si="4"/>
        <v>0</v>
      </c>
      <c r="T108" s="129">
        <f t="shared" si="5"/>
        <v>0</v>
      </c>
      <c r="U108" s="10"/>
    </row>
    <row r="109" spans="12:21" ht="15" customHeight="1" x14ac:dyDescent="0.4">
      <c r="L109" s="36" t="s">
        <v>39</v>
      </c>
      <c r="N109" s="37">
        <v>43469</v>
      </c>
      <c r="O109" s="35">
        <v>0.87500000000000011</v>
      </c>
      <c r="P109" s="299"/>
      <c r="Q109" s="300"/>
      <c r="R109" s="129">
        <f t="shared" si="3"/>
        <v>0</v>
      </c>
      <c r="S109" s="129">
        <f t="shared" si="4"/>
        <v>0</v>
      </c>
      <c r="T109" s="129">
        <f t="shared" si="5"/>
        <v>0</v>
      </c>
      <c r="U109" s="10"/>
    </row>
    <row r="110" spans="12:21" ht="15" customHeight="1" x14ac:dyDescent="0.4">
      <c r="L110" s="36" t="s">
        <v>39</v>
      </c>
      <c r="N110" s="37">
        <v>43469</v>
      </c>
      <c r="O110" s="35">
        <v>0.91666666666666674</v>
      </c>
      <c r="P110" s="299"/>
      <c r="Q110" s="300"/>
      <c r="R110" s="129">
        <f t="shared" si="3"/>
        <v>0</v>
      </c>
      <c r="S110" s="129">
        <f t="shared" si="4"/>
        <v>0</v>
      </c>
      <c r="T110" s="129">
        <f t="shared" si="5"/>
        <v>0</v>
      </c>
      <c r="U110" s="10"/>
    </row>
    <row r="111" spans="12:21" ht="15" customHeight="1" x14ac:dyDescent="0.4">
      <c r="L111" s="36" t="s">
        <v>39</v>
      </c>
      <c r="N111" s="37">
        <v>43469</v>
      </c>
      <c r="O111" s="35">
        <v>0.95833333333333337</v>
      </c>
      <c r="P111" s="299"/>
      <c r="Q111" s="300"/>
      <c r="R111" s="129">
        <f t="shared" si="3"/>
        <v>0</v>
      </c>
      <c r="S111" s="129">
        <f t="shared" si="4"/>
        <v>0</v>
      </c>
      <c r="T111" s="129">
        <f t="shared" si="5"/>
        <v>0</v>
      </c>
      <c r="U111" s="10"/>
    </row>
    <row r="112" spans="12:21" ht="15" customHeight="1" x14ac:dyDescent="0.4">
      <c r="L112" s="40">
        <v>43470</v>
      </c>
      <c r="M112" s="37"/>
      <c r="N112" s="37">
        <v>43470</v>
      </c>
      <c r="O112" s="35">
        <v>3.1225022567582528E-17</v>
      </c>
      <c r="P112" s="299"/>
      <c r="Q112" s="300"/>
      <c r="R112" s="129">
        <f t="shared" si="3"/>
        <v>0</v>
      </c>
      <c r="S112" s="129">
        <f t="shared" si="4"/>
        <v>0</v>
      </c>
      <c r="T112" s="129">
        <f t="shared" si="5"/>
        <v>0</v>
      </c>
      <c r="U112" s="10"/>
    </row>
    <row r="113" spans="12:21" ht="15" customHeight="1" x14ac:dyDescent="0.4">
      <c r="L113" s="36" t="s">
        <v>39</v>
      </c>
      <c r="N113" s="37">
        <v>43470</v>
      </c>
      <c r="O113" s="35">
        <v>4.1666666666666699E-2</v>
      </c>
      <c r="P113" s="299"/>
      <c r="Q113" s="300"/>
      <c r="R113" s="129">
        <f t="shared" si="3"/>
        <v>0</v>
      </c>
      <c r="S113" s="129">
        <f t="shared" si="4"/>
        <v>0</v>
      </c>
      <c r="T113" s="129">
        <f t="shared" si="5"/>
        <v>0</v>
      </c>
      <c r="U113" s="10"/>
    </row>
    <row r="114" spans="12:21" ht="15" customHeight="1" x14ac:dyDescent="0.4">
      <c r="L114" s="36" t="s">
        <v>39</v>
      </c>
      <c r="N114" s="37">
        <v>43470</v>
      </c>
      <c r="O114" s="35">
        <v>8.333333333333337E-2</v>
      </c>
      <c r="P114" s="299"/>
      <c r="Q114" s="300"/>
      <c r="R114" s="129">
        <f t="shared" si="3"/>
        <v>0</v>
      </c>
      <c r="S114" s="129">
        <f t="shared" si="4"/>
        <v>0</v>
      </c>
      <c r="T114" s="129">
        <f t="shared" si="5"/>
        <v>0</v>
      </c>
      <c r="U114" s="10"/>
    </row>
    <row r="115" spans="12:21" ht="15" customHeight="1" x14ac:dyDescent="0.4">
      <c r="L115" s="36" t="s">
        <v>39</v>
      </c>
      <c r="N115" s="37">
        <v>43470</v>
      </c>
      <c r="O115" s="35">
        <v>0.12500000000000006</v>
      </c>
      <c r="P115" s="299"/>
      <c r="Q115" s="300"/>
      <c r="R115" s="129">
        <f t="shared" si="3"/>
        <v>0</v>
      </c>
      <c r="S115" s="129">
        <f t="shared" si="4"/>
        <v>0</v>
      </c>
      <c r="T115" s="129">
        <f t="shared" si="5"/>
        <v>0</v>
      </c>
      <c r="U115" s="10"/>
    </row>
    <row r="116" spans="12:21" ht="15" customHeight="1" x14ac:dyDescent="0.4">
      <c r="L116" s="36" t="s">
        <v>39</v>
      </c>
      <c r="N116" s="37">
        <v>43470</v>
      </c>
      <c r="O116" s="35">
        <v>0.16666666666666669</v>
      </c>
      <c r="P116" s="299"/>
      <c r="Q116" s="300"/>
      <c r="R116" s="129">
        <f t="shared" si="3"/>
        <v>0</v>
      </c>
      <c r="S116" s="129">
        <f t="shared" si="4"/>
        <v>0</v>
      </c>
      <c r="T116" s="129">
        <f t="shared" si="5"/>
        <v>0</v>
      </c>
      <c r="U116" s="10"/>
    </row>
    <row r="117" spans="12:21" ht="15" customHeight="1" x14ac:dyDescent="0.4">
      <c r="L117" s="36" t="s">
        <v>39</v>
      </c>
      <c r="N117" s="37">
        <v>43470</v>
      </c>
      <c r="O117" s="35">
        <v>0.20833333333333337</v>
      </c>
      <c r="P117" s="299"/>
      <c r="Q117" s="300"/>
      <c r="R117" s="129">
        <f t="shared" si="3"/>
        <v>0</v>
      </c>
      <c r="S117" s="129">
        <f t="shared" si="4"/>
        <v>0</v>
      </c>
      <c r="T117" s="129">
        <f t="shared" si="5"/>
        <v>0</v>
      </c>
      <c r="U117" s="10"/>
    </row>
    <row r="118" spans="12:21" ht="15" customHeight="1" x14ac:dyDescent="0.4">
      <c r="L118" s="36" t="s">
        <v>39</v>
      </c>
      <c r="N118" s="37">
        <v>43470</v>
      </c>
      <c r="O118" s="35">
        <v>0.25</v>
      </c>
      <c r="P118" s="299"/>
      <c r="Q118" s="300"/>
      <c r="R118" s="129">
        <f t="shared" si="3"/>
        <v>0</v>
      </c>
      <c r="S118" s="129">
        <f t="shared" si="4"/>
        <v>0</v>
      </c>
      <c r="T118" s="129">
        <f t="shared" si="5"/>
        <v>0</v>
      </c>
      <c r="U118" s="10"/>
    </row>
    <row r="119" spans="12:21" ht="15" customHeight="1" x14ac:dyDescent="0.4">
      <c r="L119" s="36" t="s">
        <v>39</v>
      </c>
      <c r="N119" s="37">
        <v>43470</v>
      </c>
      <c r="O119" s="35">
        <v>0.29166666666666669</v>
      </c>
      <c r="P119" s="299"/>
      <c r="Q119" s="300"/>
      <c r="R119" s="129">
        <f t="shared" si="3"/>
        <v>0</v>
      </c>
      <c r="S119" s="129">
        <f t="shared" si="4"/>
        <v>0</v>
      </c>
      <c r="T119" s="129">
        <f t="shared" si="5"/>
        <v>0</v>
      </c>
      <c r="U119" s="10"/>
    </row>
    <row r="120" spans="12:21" ht="15" customHeight="1" x14ac:dyDescent="0.4">
      <c r="L120" s="36" t="s">
        <v>39</v>
      </c>
      <c r="N120" s="37">
        <v>43470</v>
      </c>
      <c r="O120" s="35">
        <v>0.33333333333333337</v>
      </c>
      <c r="P120" s="299"/>
      <c r="Q120" s="300"/>
      <c r="R120" s="129">
        <f t="shared" si="3"/>
        <v>0</v>
      </c>
      <c r="S120" s="129">
        <f t="shared" si="4"/>
        <v>0</v>
      </c>
      <c r="T120" s="129">
        <f t="shared" si="5"/>
        <v>0</v>
      </c>
      <c r="U120" s="10"/>
    </row>
    <row r="121" spans="12:21" ht="15" customHeight="1" x14ac:dyDescent="0.4">
      <c r="L121" s="36" t="s">
        <v>39</v>
      </c>
      <c r="N121" s="37">
        <v>43470</v>
      </c>
      <c r="O121" s="35">
        <v>0.375</v>
      </c>
      <c r="P121" s="299"/>
      <c r="Q121" s="300"/>
      <c r="R121" s="129">
        <f t="shared" si="3"/>
        <v>0</v>
      </c>
      <c r="S121" s="129">
        <f t="shared" si="4"/>
        <v>0</v>
      </c>
      <c r="T121" s="129">
        <f t="shared" si="5"/>
        <v>0</v>
      </c>
      <c r="U121" s="10"/>
    </row>
    <row r="122" spans="12:21" ht="15" customHeight="1" x14ac:dyDescent="0.4">
      <c r="L122" s="36" t="s">
        <v>39</v>
      </c>
      <c r="N122" s="37">
        <v>43470</v>
      </c>
      <c r="O122" s="35">
        <v>0.41666666666666669</v>
      </c>
      <c r="P122" s="299"/>
      <c r="Q122" s="300"/>
      <c r="R122" s="129">
        <f t="shared" si="3"/>
        <v>0</v>
      </c>
      <c r="S122" s="129">
        <f t="shared" si="4"/>
        <v>0</v>
      </c>
      <c r="T122" s="129">
        <f t="shared" si="5"/>
        <v>0</v>
      </c>
      <c r="U122" s="10"/>
    </row>
    <row r="123" spans="12:21" ht="15" customHeight="1" x14ac:dyDescent="0.4">
      <c r="L123" s="36" t="s">
        <v>39</v>
      </c>
      <c r="N123" s="37">
        <v>43470</v>
      </c>
      <c r="O123" s="35">
        <v>0.45833333333333337</v>
      </c>
      <c r="P123" s="299"/>
      <c r="Q123" s="300"/>
      <c r="R123" s="129">
        <f t="shared" si="3"/>
        <v>0</v>
      </c>
      <c r="S123" s="129">
        <f t="shared" si="4"/>
        <v>0</v>
      </c>
      <c r="T123" s="129">
        <f t="shared" si="5"/>
        <v>0</v>
      </c>
      <c r="U123" s="10"/>
    </row>
    <row r="124" spans="12:21" ht="15" customHeight="1" x14ac:dyDescent="0.4">
      <c r="L124" s="36" t="s">
        <v>39</v>
      </c>
      <c r="N124" s="37">
        <v>43470</v>
      </c>
      <c r="O124" s="35">
        <v>0.50000000000000011</v>
      </c>
      <c r="P124" s="299"/>
      <c r="Q124" s="300"/>
      <c r="R124" s="129">
        <f t="shared" si="3"/>
        <v>0</v>
      </c>
      <c r="S124" s="129">
        <f t="shared" si="4"/>
        <v>0</v>
      </c>
      <c r="T124" s="129">
        <f t="shared" si="5"/>
        <v>0</v>
      </c>
      <c r="U124" s="10"/>
    </row>
    <row r="125" spans="12:21" ht="15" customHeight="1" x14ac:dyDescent="0.4">
      <c r="L125" s="36" t="s">
        <v>39</v>
      </c>
      <c r="N125" s="37">
        <v>43470</v>
      </c>
      <c r="O125" s="35">
        <v>0.54166666666666674</v>
      </c>
      <c r="P125" s="299"/>
      <c r="Q125" s="300"/>
      <c r="R125" s="129">
        <f t="shared" si="3"/>
        <v>0</v>
      </c>
      <c r="S125" s="129">
        <f t="shared" si="4"/>
        <v>0</v>
      </c>
      <c r="T125" s="129">
        <f t="shared" si="5"/>
        <v>0</v>
      </c>
      <c r="U125" s="10"/>
    </row>
    <row r="126" spans="12:21" ht="15" customHeight="1" x14ac:dyDescent="0.4">
      <c r="L126" s="36" t="s">
        <v>39</v>
      </c>
      <c r="N126" s="37">
        <v>43470</v>
      </c>
      <c r="O126" s="35">
        <v>0.58333333333333337</v>
      </c>
      <c r="P126" s="299"/>
      <c r="Q126" s="300"/>
      <c r="R126" s="129">
        <f t="shared" si="3"/>
        <v>0</v>
      </c>
      <c r="S126" s="129">
        <f t="shared" si="4"/>
        <v>0</v>
      </c>
      <c r="T126" s="129">
        <f t="shared" si="5"/>
        <v>0</v>
      </c>
      <c r="U126" s="10"/>
    </row>
    <row r="127" spans="12:21" ht="15" customHeight="1" x14ac:dyDescent="0.4">
      <c r="L127" s="36" t="s">
        <v>39</v>
      </c>
      <c r="N127" s="37">
        <v>43470</v>
      </c>
      <c r="O127" s="35">
        <v>0.62500000000000011</v>
      </c>
      <c r="P127" s="299"/>
      <c r="Q127" s="300"/>
      <c r="R127" s="129">
        <f t="shared" si="3"/>
        <v>0</v>
      </c>
      <c r="S127" s="129">
        <f t="shared" si="4"/>
        <v>0</v>
      </c>
      <c r="T127" s="129">
        <f t="shared" si="5"/>
        <v>0</v>
      </c>
      <c r="U127" s="10"/>
    </row>
    <row r="128" spans="12:21" ht="15" customHeight="1" x14ac:dyDescent="0.4">
      <c r="L128" s="36" t="s">
        <v>39</v>
      </c>
      <c r="N128" s="37">
        <v>43470</v>
      </c>
      <c r="O128" s="35">
        <v>0.66666666666666674</v>
      </c>
      <c r="P128" s="299"/>
      <c r="Q128" s="300"/>
      <c r="R128" s="129">
        <f t="shared" si="3"/>
        <v>0</v>
      </c>
      <c r="S128" s="129">
        <f t="shared" si="4"/>
        <v>0</v>
      </c>
      <c r="T128" s="129">
        <f t="shared" si="5"/>
        <v>0</v>
      </c>
      <c r="U128" s="10"/>
    </row>
    <row r="129" spans="12:21" ht="15" customHeight="1" x14ac:dyDescent="0.4">
      <c r="L129" s="36" t="s">
        <v>39</v>
      </c>
      <c r="N129" s="37">
        <v>43470</v>
      </c>
      <c r="O129" s="35">
        <v>0.70833333333333337</v>
      </c>
      <c r="P129" s="299"/>
      <c r="Q129" s="300"/>
      <c r="R129" s="129">
        <f t="shared" si="3"/>
        <v>0</v>
      </c>
      <c r="S129" s="129">
        <f t="shared" si="4"/>
        <v>0</v>
      </c>
      <c r="T129" s="129">
        <f t="shared" si="5"/>
        <v>0</v>
      </c>
      <c r="U129" s="10"/>
    </row>
    <row r="130" spans="12:21" ht="15" customHeight="1" x14ac:dyDescent="0.4">
      <c r="L130" s="36" t="s">
        <v>39</v>
      </c>
      <c r="N130" s="37">
        <v>43470</v>
      </c>
      <c r="O130" s="35">
        <v>0.75000000000000011</v>
      </c>
      <c r="P130" s="299"/>
      <c r="Q130" s="300"/>
      <c r="R130" s="129">
        <f t="shared" si="3"/>
        <v>0</v>
      </c>
      <c r="S130" s="129">
        <f t="shared" si="4"/>
        <v>0</v>
      </c>
      <c r="T130" s="129">
        <f t="shared" si="5"/>
        <v>0</v>
      </c>
      <c r="U130" s="10"/>
    </row>
    <row r="131" spans="12:21" ht="15" customHeight="1" x14ac:dyDescent="0.4">
      <c r="L131" s="36" t="s">
        <v>39</v>
      </c>
      <c r="N131" s="37">
        <v>43470</v>
      </c>
      <c r="O131" s="35">
        <v>0.79166666666666674</v>
      </c>
      <c r="P131" s="299"/>
      <c r="Q131" s="300"/>
      <c r="R131" s="129">
        <f t="shared" si="3"/>
        <v>0</v>
      </c>
      <c r="S131" s="129">
        <f t="shared" si="4"/>
        <v>0</v>
      </c>
      <c r="T131" s="129">
        <f t="shared" si="5"/>
        <v>0</v>
      </c>
      <c r="U131" s="10"/>
    </row>
    <row r="132" spans="12:21" ht="15" customHeight="1" x14ac:dyDescent="0.4">
      <c r="L132" s="36" t="s">
        <v>39</v>
      </c>
      <c r="N132" s="37">
        <v>43470</v>
      </c>
      <c r="O132" s="35">
        <v>0.83333333333333337</v>
      </c>
      <c r="P132" s="299"/>
      <c r="Q132" s="300"/>
      <c r="R132" s="129">
        <f t="shared" si="3"/>
        <v>0</v>
      </c>
      <c r="S132" s="129">
        <f t="shared" si="4"/>
        <v>0</v>
      </c>
      <c r="T132" s="129">
        <f t="shared" si="5"/>
        <v>0</v>
      </c>
      <c r="U132" s="10"/>
    </row>
    <row r="133" spans="12:21" ht="15" customHeight="1" x14ac:dyDescent="0.4">
      <c r="L133" s="36" t="s">
        <v>39</v>
      </c>
      <c r="N133" s="37">
        <v>43470</v>
      </c>
      <c r="O133" s="35">
        <v>0.87500000000000011</v>
      </c>
      <c r="P133" s="299"/>
      <c r="Q133" s="300"/>
      <c r="R133" s="129">
        <f t="shared" si="3"/>
        <v>0</v>
      </c>
      <c r="S133" s="129">
        <f t="shared" si="4"/>
        <v>0</v>
      </c>
      <c r="T133" s="129">
        <f t="shared" si="5"/>
        <v>0</v>
      </c>
      <c r="U133" s="10"/>
    </row>
    <row r="134" spans="12:21" ht="15" customHeight="1" x14ac:dyDescent="0.4">
      <c r="L134" s="36" t="s">
        <v>39</v>
      </c>
      <c r="N134" s="37">
        <v>43470</v>
      </c>
      <c r="O134" s="35">
        <v>0.91666666666666674</v>
      </c>
      <c r="P134" s="299"/>
      <c r="Q134" s="300"/>
      <c r="R134" s="129">
        <f t="shared" si="3"/>
        <v>0</v>
      </c>
      <c r="S134" s="129">
        <f t="shared" si="4"/>
        <v>0</v>
      </c>
      <c r="T134" s="129">
        <f t="shared" si="5"/>
        <v>0</v>
      </c>
      <c r="U134" s="10"/>
    </row>
    <row r="135" spans="12:21" ht="15" customHeight="1" x14ac:dyDescent="0.4">
      <c r="L135" s="36" t="s">
        <v>39</v>
      </c>
      <c r="N135" s="37">
        <v>43470</v>
      </c>
      <c r="O135" s="35">
        <v>0.95833333333333337</v>
      </c>
      <c r="P135" s="299"/>
      <c r="Q135" s="300"/>
      <c r="R135" s="129">
        <f t="shared" si="3"/>
        <v>0</v>
      </c>
      <c r="S135" s="129">
        <f t="shared" si="4"/>
        <v>0</v>
      </c>
      <c r="T135" s="129">
        <f t="shared" si="5"/>
        <v>0</v>
      </c>
      <c r="U135" s="10"/>
    </row>
    <row r="136" spans="12:21" ht="15" customHeight="1" x14ac:dyDescent="0.4">
      <c r="L136" s="40">
        <v>43471</v>
      </c>
      <c r="M136" s="37"/>
      <c r="N136" s="37">
        <v>43471</v>
      </c>
      <c r="O136" s="35">
        <v>3.1225022567582528E-17</v>
      </c>
      <c r="P136" s="299"/>
      <c r="Q136" s="300"/>
      <c r="R136" s="129">
        <f t="shared" si="3"/>
        <v>0</v>
      </c>
      <c r="S136" s="129">
        <f t="shared" si="4"/>
        <v>0</v>
      </c>
      <c r="T136" s="129">
        <f t="shared" si="5"/>
        <v>0</v>
      </c>
      <c r="U136" s="10"/>
    </row>
    <row r="137" spans="12:21" ht="15" customHeight="1" x14ac:dyDescent="0.4">
      <c r="L137" s="36" t="s">
        <v>39</v>
      </c>
      <c r="N137" s="37">
        <v>43471</v>
      </c>
      <c r="O137" s="35">
        <v>4.1666666666666699E-2</v>
      </c>
      <c r="P137" s="299"/>
      <c r="Q137" s="300"/>
      <c r="R137" s="129">
        <f t="shared" si="3"/>
        <v>0</v>
      </c>
      <c r="S137" s="129">
        <f t="shared" si="4"/>
        <v>0</v>
      </c>
      <c r="T137" s="129">
        <f t="shared" si="5"/>
        <v>0</v>
      </c>
      <c r="U137" s="10"/>
    </row>
    <row r="138" spans="12:21" ht="15" customHeight="1" x14ac:dyDescent="0.4">
      <c r="L138" s="36" t="s">
        <v>39</v>
      </c>
      <c r="N138" s="37">
        <v>43471</v>
      </c>
      <c r="O138" s="35">
        <v>8.333333333333337E-2</v>
      </c>
      <c r="P138" s="299"/>
      <c r="Q138" s="300"/>
      <c r="R138" s="129">
        <f t="shared" si="3"/>
        <v>0</v>
      </c>
      <c r="S138" s="129">
        <f t="shared" si="4"/>
        <v>0</v>
      </c>
      <c r="T138" s="129">
        <f t="shared" si="5"/>
        <v>0</v>
      </c>
      <c r="U138" s="10"/>
    </row>
    <row r="139" spans="12:21" ht="15" customHeight="1" x14ac:dyDescent="0.4">
      <c r="L139" s="36" t="s">
        <v>39</v>
      </c>
      <c r="N139" s="37">
        <v>43471</v>
      </c>
      <c r="O139" s="35">
        <v>0.12500000000000006</v>
      </c>
      <c r="P139" s="299"/>
      <c r="Q139" s="300"/>
      <c r="R139" s="129">
        <f t="shared" si="3"/>
        <v>0</v>
      </c>
      <c r="S139" s="129">
        <f t="shared" si="4"/>
        <v>0</v>
      </c>
      <c r="T139" s="129">
        <f t="shared" si="5"/>
        <v>0</v>
      </c>
      <c r="U139" s="10"/>
    </row>
    <row r="140" spans="12:21" ht="15" customHeight="1" x14ac:dyDescent="0.4">
      <c r="L140" s="36" t="s">
        <v>39</v>
      </c>
      <c r="N140" s="37">
        <v>43471</v>
      </c>
      <c r="O140" s="35">
        <v>0.16666666666666669</v>
      </c>
      <c r="P140" s="299"/>
      <c r="Q140" s="300"/>
      <c r="R140" s="129">
        <f t="shared" si="3"/>
        <v>0</v>
      </c>
      <c r="S140" s="129">
        <f t="shared" si="4"/>
        <v>0</v>
      </c>
      <c r="T140" s="129">
        <f t="shared" si="5"/>
        <v>0</v>
      </c>
      <c r="U140" s="10"/>
    </row>
    <row r="141" spans="12:21" ht="15" customHeight="1" x14ac:dyDescent="0.4">
      <c r="L141" s="36" t="s">
        <v>39</v>
      </c>
      <c r="N141" s="37">
        <v>43471</v>
      </c>
      <c r="O141" s="35">
        <v>0.20833333333333337</v>
      </c>
      <c r="P141" s="299"/>
      <c r="Q141" s="300"/>
      <c r="R141" s="129">
        <f t="shared" si="3"/>
        <v>0</v>
      </c>
      <c r="S141" s="129">
        <f t="shared" si="4"/>
        <v>0</v>
      </c>
      <c r="T141" s="129">
        <f t="shared" si="5"/>
        <v>0</v>
      </c>
      <c r="U141" s="10"/>
    </row>
    <row r="142" spans="12:21" ht="15" customHeight="1" x14ac:dyDescent="0.4">
      <c r="L142" s="36" t="s">
        <v>39</v>
      </c>
      <c r="N142" s="37">
        <v>43471</v>
      </c>
      <c r="O142" s="35">
        <v>0.25</v>
      </c>
      <c r="P142" s="299"/>
      <c r="Q142" s="300"/>
      <c r="R142" s="129">
        <f t="shared" si="3"/>
        <v>0</v>
      </c>
      <c r="S142" s="129">
        <f t="shared" si="4"/>
        <v>0</v>
      </c>
      <c r="T142" s="129">
        <f t="shared" si="5"/>
        <v>0</v>
      </c>
      <c r="U142" s="10"/>
    </row>
    <row r="143" spans="12:21" ht="15" customHeight="1" x14ac:dyDescent="0.4">
      <c r="L143" s="36" t="s">
        <v>39</v>
      </c>
      <c r="N143" s="37">
        <v>43471</v>
      </c>
      <c r="O143" s="35">
        <v>0.29166666666666669</v>
      </c>
      <c r="P143" s="299"/>
      <c r="Q143" s="300"/>
      <c r="R143" s="129">
        <f t="shared" si="3"/>
        <v>0</v>
      </c>
      <c r="S143" s="129">
        <f t="shared" si="4"/>
        <v>0</v>
      </c>
      <c r="T143" s="129">
        <f t="shared" si="5"/>
        <v>0</v>
      </c>
      <c r="U143" s="10"/>
    </row>
    <row r="144" spans="12:21" ht="15" customHeight="1" x14ac:dyDescent="0.4">
      <c r="L144" s="36" t="s">
        <v>39</v>
      </c>
      <c r="N144" s="37">
        <v>43471</v>
      </c>
      <c r="O144" s="35">
        <v>0.33333333333333337</v>
      </c>
      <c r="P144" s="299"/>
      <c r="Q144" s="300"/>
      <c r="R144" s="129">
        <f t="shared" ref="R144:R207" si="6">IF(Q144&gt;P144,P144,Q144)</f>
        <v>0</v>
      </c>
      <c r="S144" s="129">
        <f t="shared" ref="S144:S207" si="7">P144-R144</f>
        <v>0</v>
      </c>
      <c r="T144" s="129">
        <f t="shared" si="5"/>
        <v>0</v>
      </c>
      <c r="U144" s="10"/>
    </row>
    <row r="145" spans="12:21" ht="15" customHeight="1" x14ac:dyDescent="0.4">
      <c r="L145" s="36" t="s">
        <v>39</v>
      </c>
      <c r="N145" s="37">
        <v>43471</v>
      </c>
      <c r="O145" s="35">
        <v>0.375</v>
      </c>
      <c r="P145" s="299"/>
      <c r="Q145" s="300"/>
      <c r="R145" s="129">
        <f t="shared" si="6"/>
        <v>0</v>
      </c>
      <c r="S145" s="129">
        <f t="shared" si="7"/>
        <v>0</v>
      </c>
      <c r="T145" s="129">
        <f t="shared" ref="T145:T208" si="8">Q145-R145</f>
        <v>0</v>
      </c>
      <c r="U145" s="10"/>
    </row>
    <row r="146" spans="12:21" ht="15" customHeight="1" x14ac:dyDescent="0.4">
      <c r="L146" s="36" t="s">
        <v>39</v>
      </c>
      <c r="N146" s="37">
        <v>43471</v>
      </c>
      <c r="O146" s="35">
        <v>0.41666666666666669</v>
      </c>
      <c r="P146" s="299"/>
      <c r="Q146" s="300"/>
      <c r="R146" s="129">
        <f t="shared" si="6"/>
        <v>0</v>
      </c>
      <c r="S146" s="129">
        <f t="shared" si="7"/>
        <v>0</v>
      </c>
      <c r="T146" s="129">
        <f t="shared" si="8"/>
        <v>0</v>
      </c>
      <c r="U146" s="10"/>
    </row>
    <row r="147" spans="12:21" ht="15" customHeight="1" x14ac:dyDescent="0.4">
      <c r="L147" s="36" t="s">
        <v>39</v>
      </c>
      <c r="N147" s="37">
        <v>43471</v>
      </c>
      <c r="O147" s="35">
        <v>0.45833333333333337</v>
      </c>
      <c r="P147" s="299"/>
      <c r="Q147" s="300"/>
      <c r="R147" s="129">
        <f t="shared" si="6"/>
        <v>0</v>
      </c>
      <c r="S147" s="129">
        <f t="shared" si="7"/>
        <v>0</v>
      </c>
      <c r="T147" s="129">
        <f t="shared" si="8"/>
        <v>0</v>
      </c>
      <c r="U147" s="10"/>
    </row>
    <row r="148" spans="12:21" ht="15" customHeight="1" x14ac:dyDescent="0.4">
      <c r="L148" s="36" t="s">
        <v>39</v>
      </c>
      <c r="N148" s="37">
        <v>43471</v>
      </c>
      <c r="O148" s="35">
        <v>0.50000000000000011</v>
      </c>
      <c r="P148" s="299"/>
      <c r="Q148" s="300"/>
      <c r="R148" s="129">
        <f t="shared" si="6"/>
        <v>0</v>
      </c>
      <c r="S148" s="129">
        <f t="shared" si="7"/>
        <v>0</v>
      </c>
      <c r="T148" s="129">
        <f t="shared" si="8"/>
        <v>0</v>
      </c>
      <c r="U148" s="10"/>
    </row>
    <row r="149" spans="12:21" ht="15" customHeight="1" x14ac:dyDescent="0.4">
      <c r="L149" s="36" t="s">
        <v>39</v>
      </c>
      <c r="N149" s="37">
        <v>43471</v>
      </c>
      <c r="O149" s="35">
        <v>0.54166666666666674</v>
      </c>
      <c r="P149" s="299"/>
      <c r="Q149" s="300"/>
      <c r="R149" s="129">
        <f t="shared" si="6"/>
        <v>0</v>
      </c>
      <c r="S149" s="129">
        <f t="shared" si="7"/>
        <v>0</v>
      </c>
      <c r="T149" s="129">
        <f t="shared" si="8"/>
        <v>0</v>
      </c>
      <c r="U149" s="10"/>
    </row>
    <row r="150" spans="12:21" ht="15" customHeight="1" x14ac:dyDescent="0.4">
      <c r="L150" s="36" t="s">
        <v>39</v>
      </c>
      <c r="N150" s="37">
        <v>43471</v>
      </c>
      <c r="O150" s="35">
        <v>0.58333333333333337</v>
      </c>
      <c r="P150" s="299"/>
      <c r="Q150" s="300"/>
      <c r="R150" s="129">
        <f t="shared" si="6"/>
        <v>0</v>
      </c>
      <c r="S150" s="129">
        <f t="shared" si="7"/>
        <v>0</v>
      </c>
      <c r="T150" s="129">
        <f t="shared" si="8"/>
        <v>0</v>
      </c>
      <c r="U150" s="10"/>
    </row>
    <row r="151" spans="12:21" ht="15" customHeight="1" x14ac:dyDescent="0.4">
      <c r="L151" s="36" t="s">
        <v>39</v>
      </c>
      <c r="N151" s="37">
        <v>43471</v>
      </c>
      <c r="O151" s="35">
        <v>0.62500000000000011</v>
      </c>
      <c r="P151" s="299"/>
      <c r="Q151" s="300"/>
      <c r="R151" s="129">
        <f t="shared" si="6"/>
        <v>0</v>
      </c>
      <c r="S151" s="129">
        <f t="shared" si="7"/>
        <v>0</v>
      </c>
      <c r="T151" s="129">
        <f t="shared" si="8"/>
        <v>0</v>
      </c>
      <c r="U151" s="10"/>
    </row>
    <row r="152" spans="12:21" ht="15" customHeight="1" x14ac:dyDescent="0.4">
      <c r="L152" s="36" t="s">
        <v>39</v>
      </c>
      <c r="N152" s="37">
        <v>43471</v>
      </c>
      <c r="O152" s="35">
        <v>0.66666666666666674</v>
      </c>
      <c r="P152" s="299"/>
      <c r="Q152" s="300"/>
      <c r="R152" s="129">
        <f t="shared" si="6"/>
        <v>0</v>
      </c>
      <c r="S152" s="129">
        <f t="shared" si="7"/>
        <v>0</v>
      </c>
      <c r="T152" s="129">
        <f t="shared" si="8"/>
        <v>0</v>
      </c>
      <c r="U152" s="10"/>
    </row>
    <row r="153" spans="12:21" ht="15" customHeight="1" x14ac:dyDescent="0.4">
      <c r="L153" s="36" t="s">
        <v>39</v>
      </c>
      <c r="N153" s="37">
        <v>43471</v>
      </c>
      <c r="O153" s="35">
        <v>0.70833333333333337</v>
      </c>
      <c r="P153" s="299"/>
      <c r="Q153" s="300"/>
      <c r="R153" s="129">
        <f t="shared" si="6"/>
        <v>0</v>
      </c>
      <c r="S153" s="129">
        <f t="shared" si="7"/>
        <v>0</v>
      </c>
      <c r="T153" s="129">
        <f t="shared" si="8"/>
        <v>0</v>
      </c>
      <c r="U153" s="10"/>
    </row>
    <row r="154" spans="12:21" ht="15" customHeight="1" x14ac:dyDescent="0.4">
      <c r="L154" s="36" t="s">
        <v>39</v>
      </c>
      <c r="N154" s="37">
        <v>43471</v>
      </c>
      <c r="O154" s="35">
        <v>0.75000000000000011</v>
      </c>
      <c r="P154" s="299"/>
      <c r="Q154" s="300"/>
      <c r="R154" s="129">
        <f t="shared" si="6"/>
        <v>0</v>
      </c>
      <c r="S154" s="129">
        <f t="shared" si="7"/>
        <v>0</v>
      </c>
      <c r="T154" s="129">
        <f t="shared" si="8"/>
        <v>0</v>
      </c>
      <c r="U154" s="10"/>
    </row>
    <row r="155" spans="12:21" ht="15" customHeight="1" x14ac:dyDescent="0.4">
      <c r="L155" s="36" t="s">
        <v>39</v>
      </c>
      <c r="N155" s="37">
        <v>43471</v>
      </c>
      <c r="O155" s="35">
        <v>0.79166666666666674</v>
      </c>
      <c r="P155" s="299"/>
      <c r="Q155" s="300"/>
      <c r="R155" s="129">
        <f t="shared" si="6"/>
        <v>0</v>
      </c>
      <c r="S155" s="129">
        <f t="shared" si="7"/>
        <v>0</v>
      </c>
      <c r="T155" s="129">
        <f t="shared" si="8"/>
        <v>0</v>
      </c>
      <c r="U155" s="10"/>
    </row>
    <row r="156" spans="12:21" ht="15" customHeight="1" x14ac:dyDescent="0.4">
      <c r="L156" s="36" t="s">
        <v>39</v>
      </c>
      <c r="N156" s="37">
        <v>43471</v>
      </c>
      <c r="O156" s="35">
        <v>0.83333333333333337</v>
      </c>
      <c r="P156" s="299"/>
      <c r="Q156" s="300"/>
      <c r="R156" s="129">
        <f t="shared" si="6"/>
        <v>0</v>
      </c>
      <c r="S156" s="129">
        <f t="shared" si="7"/>
        <v>0</v>
      </c>
      <c r="T156" s="129">
        <f t="shared" si="8"/>
        <v>0</v>
      </c>
      <c r="U156" s="10"/>
    </row>
    <row r="157" spans="12:21" ht="15" customHeight="1" x14ac:dyDescent="0.4">
      <c r="L157" s="36" t="s">
        <v>39</v>
      </c>
      <c r="N157" s="37">
        <v>43471</v>
      </c>
      <c r="O157" s="35">
        <v>0.87500000000000011</v>
      </c>
      <c r="P157" s="299"/>
      <c r="Q157" s="300"/>
      <c r="R157" s="129">
        <f t="shared" si="6"/>
        <v>0</v>
      </c>
      <c r="S157" s="129">
        <f t="shared" si="7"/>
        <v>0</v>
      </c>
      <c r="T157" s="129">
        <f t="shared" si="8"/>
        <v>0</v>
      </c>
      <c r="U157" s="10"/>
    </row>
    <row r="158" spans="12:21" ht="15" customHeight="1" x14ac:dyDescent="0.4">
      <c r="L158" s="36" t="s">
        <v>39</v>
      </c>
      <c r="N158" s="37">
        <v>43471</v>
      </c>
      <c r="O158" s="35">
        <v>0.91666666666666674</v>
      </c>
      <c r="P158" s="299"/>
      <c r="Q158" s="300"/>
      <c r="R158" s="129">
        <f t="shared" si="6"/>
        <v>0</v>
      </c>
      <c r="S158" s="129">
        <f t="shared" si="7"/>
        <v>0</v>
      </c>
      <c r="T158" s="129">
        <f t="shared" si="8"/>
        <v>0</v>
      </c>
      <c r="U158" s="10"/>
    </row>
    <row r="159" spans="12:21" ht="15" customHeight="1" x14ac:dyDescent="0.4">
      <c r="L159" s="36" t="s">
        <v>39</v>
      </c>
      <c r="N159" s="37">
        <v>43471</v>
      </c>
      <c r="O159" s="35">
        <v>0.95833333333333337</v>
      </c>
      <c r="P159" s="299"/>
      <c r="Q159" s="300"/>
      <c r="R159" s="129">
        <f t="shared" si="6"/>
        <v>0</v>
      </c>
      <c r="S159" s="129">
        <f t="shared" si="7"/>
        <v>0</v>
      </c>
      <c r="T159" s="129">
        <f t="shared" si="8"/>
        <v>0</v>
      </c>
      <c r="U159" s="10"/>
    </row>
    <row r="160" spans="12:21" ht="15" customHeight="1" x14ac:dyDescent="0.4">
      <c r="L160" s="40">
        <v>43472</v>
      </c>
      <c r="M160" s="37"/>
      <c r="N160" s="37">
        <v>43472</v>
      </c>
      <c r="O160" s="35">
        <v>3.1225022567582528E-17</v>
      </c>
      <c r="P160" s="299"/>
      <c r="Q160" s="300"/>
      <c r="R160" s="129">
        <f t="shared" si="6"/>
        <v>0</v>
      </c>
      <c r="S160" s="129">
        <f t="shared" si="7"/>
        <v>0</v>
      </c>
      <c r="T160" s="129">
        <f t="shared" si="8"/>
        <v>0</v>
      </c>
      <c r="U160" s="10"/>
    </row>
    <row r="161" spans="12:21" ht="15" customHeight="1" x14ac:dyDescent="0.4">
      <c r="L161" s="36" t="s">
        <v>39</v>
      </c>
      <c r="N161" s="37">
        <v>43472</v>
      </c>
      <c r="O161" s="35">
        <v>4.1666666666666699E-2</v>
      </c>
      <c r="P161" s="299"/>
      <c r="Q161" s="300"/>
      <c r="R161" s="129">
        <f t="shared" si="6"/>
        <v>0</v>
      </c>
      <c r="S161" s="129">
        <f t="shared" si="7"/>
        <v>0</v>
      </c>
      <c r="T161" s="129">
        <f t="shared" si="8"/>
        <v>0</v>
      </c>
      <c r="U161" s="10"/>
    </row>
    <row r="162" spans="12:21" ht="15" customHeight="1" x14ac:dyDescent="0.4">
      <c r="L162" s="36" t="s">
        <v>39</v>
      </c>
      <c r="N162" s="37">
        <v>43472</v>
      </c>
      <c r="O162" s="35">
        <v>8.333333333333337E-2</v>
      </c>
      <c r="P162" s="299"/>
      <c r="Q162" s="300"/>
      <c r="R162" s="129">
        <f t="shared" si="6"/>
        <v>0</v>
      </c>
      <c r="S162" s="129">
        <f t="shared" si="7"/>
        <v>0</v>
      </c>
      <c r="T162" s="129">
        <f t="shared" si="8"/>
        <v>0</v>
      </c>
      <c r="U162" s="10"/>
    </row>
    <row r="163" spans="12:21" ht="15" customHeight="1" x14ac:dyDescent="0.4">
      <c r="L163" s="36" t="s">
        <v>39</v>
      </c>
      <c r="N163" s="37">
        <v>43472</v>
      </c>
      <c r="O163" s="35">
        <v>0.12500000000000006</v>
      </c>
      <c r="P163" s="299"/>
      <c r="Q163" s="300"/>
      <c r="R163" s="129">
        <f t="shared" si="6"/>
        <v>0</v>
      </c>
      <c r="S163" s="129">
        <f t="shared" si="7"/>
        <v>0</v>
      </c>
      <c r="T163" s="129">
        <f t="shared" si="8"/>
        <v>0</v>
      </c>
      <c r="U163" s="10"/>
    </row>
    <row r="164" spans="12:21" ht="15" customHeight="1" x14ac:dyDescent="0.4">
      <c r="L164" s="36" t="s">
        <v>39</v>
      </c>
      <c r="N164" s="37">
        <v>43472</v>
      </c>
      <c r="O164" s="35">
        <v>0.16666666666666669</v>
      </c>
      <c r="P164" s="299"/>
      <c r="Q164" s="300"/>
      <c r="R164" s="129">
        <f t="shared" si="6"/>
        <v>0</v>
      </c>
      <c r="S164" s="129">
        <f t="shared" si="7"/>
        <v>0</v>
      </c>
      <c r="T164" s="129">
        <f t="shared" si="8"/>
        <v>0</v>
      </c>
      <c r="U164" s="10"/>
    </row>
    <row r="165" spans="12:21" ht="15" customHeight="1" x14ac:dyDescent="0.4">
      <c r="L165" s="36" t="s">
        <v>39</v>
      </c>
      <c r="N165" s="37">
        <v>43472</v>
      </c>
      <c r="O165" s="35">
        <v>0.20833333333333337</v>
      </c>
      <c r="P165" s="299"/>
      <c r="Q165" s="300"/>
      <c r="R165" s="129">
        <f t="shared" si="6"/>
        <v>0</v>
      </c>
      <c r="S165" s="129">
        <f t="shared" si="7"/>
        <v>0</v>
      </c>
      <c r="T165" s="129">
        <f t="shared" si="8"/>
        <v>0</v>
      </c>
      <c r="U165" s="10"/>
    </row>
    <row r="166" spans="12:21" ht="15" customHeight="1" x14ac:dyDescent="0.4">
      <c r="L166" s="36" t="s">
        <v>39</v>
      </c>
      <c r="N166" s="37">
        <v>43472</v>
      </c>
      <c r="O166" s="35">
        <v>0.25</v>
      </c>
      <c r="P166" s="299"/>
      <c r="Q166" s="300"/>
      <c r="R166" s="129">
        <f t="shared" si="6"/>
        <v>0</v>
      </c>
      <c r="S166" s="129">
        <f t="shared" si="7"/>
        <v>0</v>
      </c>
      <c r="T166" s="129">
        <f t="shared" si="8"/>
        <v>0</v>
      </c>
      <c r="U166" s="10"/>
    </row>
    <row r="167" spans="12:21" ht="15" customHeight="1" x14ac:dyDescent="0.4">
      <c r="L167" s="36" t="s">
        <v>39</v>
      </c>
      <c r="N167" s="37">
        <v>43472</v>
      </c>
      <c r="O167" s="35">
        <v>0.29166666666666669</v>
      </c>
      <c r="P167" s="299"/>
      <c r="Q167" s="300"/>
      <c r="R167" s="129">
        <f t="shared" si="6"/>
        <v>0</v>
      </c>
      <c r="S167" s="129">
        <f t="shared" si="7"/>
        <v>0</v>
      </c>
      <c r="T167" s="129">
        <f t="shared" si="8"/>
        <v>0</v>
      </c>
      <c r="U167" s="10"/>
    </row>
    <row r="168" spans="12:21" ht="15" customHeight="1" x14ac:dyDescent="0.4">
      <c r="L168" s="36" t="s">
        <v>39</v>
      </c>
      <c r="N168" s="37">
        <v>43472</v>
      </c>
      <c r="O168" s="35">
        <v>0.33333333333333337</v>
      </c>
      <c r="P168" s="299"/>
      <c r="Q168" s="300"/>
      <c r="R168" s="129">
        <f t="shared" si="6"/>
        <v>0</v>
      </c>
      <c r="S168" s="129">
        <f t="shared" si="7"/>
        <v>0</v>
      </c>
      <c r="T168" s="129">
        <f t="shared" si="8"/>
        <v>0</v>
      </c>
      <c r="U168" s="10"/>
    </row>
    <row r="169" spans="12:21" ht="15" customHeight="1" x14ac:dyDescent="0.4">
      <c r="L169" s="36" t="s">
        <v>39</v>
      </c>
      <c r="N169" s="37">
        <v>43472</v>
      </c>
      <c r="O169" s="35">
        <v>0.375</v>
      </c>
      <c r="P169" s="299"/>
      <c r="Q169" s="300"/>
      <c r="R169" s="129">
        <f t="shared" si="6"/>
        <v>0</v>
      </c>
      <c r="S169" s="129">
        <f t="shared" si="7"/>
        <v>0</v>
      </c>
      <c r="T169" s="129">
        <f t="shared" si="8"/>
        <v>0</v>
      </c>
      <c r="U169" s="10"/>
    </row>
    <row r="170" spans="12:21" ht="15" customHeight="1" x14ac:dyDescent="0.4">
      <c r="L170" s="36" t="s">
        <v>39</v>
      </c>
      <c r="N170" s="37">
        <v>43472</v>
      </c>
      <c r="O170" s="35">
        <v>0.41666666666666669</v>
      </c>
      <c r="P170" s="299"/>
      <c r="Q170" s="300"/>
      <c r="R170" s="129">
        <f t="shared" si="6"/>
        <v>0</v>
      </c>
      <c r="S170" s="129">
        <f t="shared" si="7"/>
        <v>0</v>
      </c>
      <c r="T170" s="129">
        <f t="shared" si="8"/>
        <v>0</v>
      </c>
      <c r="U170" s="10"/>
    </row>
    <row r="171" spans="12:21" ht="15" customHeight="1" x14ac:dyDescent="0.4">
      <c r="L171" s="36" t="s">
        <v>39</v>
      </c>
      <c r="N171" s="37">
        <v>43472</v>
      </c>
      <c r="O171" s="35">
        <v>0.45833333333333337</v>
      </c>
      <c r="P171" s="299"/>
      <c r="Q171" s="300"/>
      <c r="R171" s="129">
        <f t="shared" si="6"/>
        <v>0</v>
      </c>
      <c r="S171" s="129">
        <f t="shared" si="7"/>
        <v>0</v>
      </c>
      <c r="T171" s="129">
        <f t="shared" si="8"/>
        <v>0</v>
      </c>
      <c r="U171" s="10"/>
    </row>
    <row r="172" spans="12:21" ht="15" customHeight="1" x14ac:dyDescent="0.4">
      <c r="L172" s="36" t="s">
        <v>39</v>
      </c>
      <c r="N172" s="37">
        <v>43472</v>
      </c>
      <c r="O172" s="35">
        <v>0.50000000000000011</v>
      </c>
      <c r="P172" s="299"/>
      <c r="Q172" s="300"/>
      <c r="R172" s="129">
        <f t="shared" si="6"/>
        <v>0</v>
      </c>
      <c r="S172" s="129">
        <f t="shared" si="7"/>
        <v>0</v>
      </c>
      <c r="T172" s="129">
        <f t="shared" si="8"/>
        <v>0</v>
      </c>
      <c r="U172" s="10"/>
    </row>
    <row r="173" spans="12:21" ht="15" customHeight="1" x14ac:dyDescent="0.4">
      <c r="L173" s="36" t="s">
        <v>39</v>
      </c>
      <c r="N173" s="37">
        <v>43472</v>
      </c>
      <c r="O173" s="35">
        <v>0.54166666666666674</v>
      </c>
      <c r="P173" s="299"/>
      <c r="Q173" s="300"/>
      <c r="R173" s="129">
        <f t="shared" si="6"/>
        <v>0</v>
      </c>
      <c r="S173" s="129">
        <f t="shared" si="7"/>
        <v>0</v>
      </c>
      <c r="T173" s="129">
        <f t="shared" si="8"/>
        <v>0</v>
      </c>
      <c r="U173" s="10"/>
    </row>
    <row r="174" spans="12:21" ht="15" customHeight="1" x14ac:dyDescent="0.4">
      <c r="L174" s="36" t="s">
        <v>39</v>
      </c>
      <c r="N174" s="37">
        <v>43472</v>
      </c>
      <c r="O174" s="35">
        <v>0.58333333333333337</v>
      </c>
      <c r="P174" s="299"/>
      <c r="Q174" s="300"/>
      <c r="R174" s="129">
        <f t="shared" si="6"/>
        <v>0</v>
      </c>
      <c r="S174" s="129">
        <f t="shared" si="7"/>
        <v>0</v>
      </c>
      <c r="T174" s="129">
        <f t="shared" si="8"/>
        <v>0</v>
      </c>
      <c r="U174" s="10"/>
    </row>
    <row r="175" spans="12:21" ht="15" customHeight="1" x14ac:dyDescent="0.4">
      <c r="L175" s="36" t="s">
        <v>39</v>
      </c>
      <c r="N175" s="37">
        <v>43472</v>
      </c>
      <c r="O175" s="35">
        <v>0.62500000000000011</v>
      </c>
      <c r="P175" s="299"/>
      <c r="Q175" s="300"/>
      <c r="R175" s="129">
        <f t="shared" si="6"/>
        <v>0</v>
      </c>
      <c r="S175" s="129">
        <f t="shared" si="7"/>
        <v>0</v>
      </c>
      <c r="T175" s="129">
        <f t="shared" si="8"/>
        <v>0</v>
      </c>
      <c r="U175" s="10"/>
    </row>
    <row r="176" spans="12:21" ht="15" customHeight="1" x14ac:dyDescent="0.4">
      <c r="L176" s="36" t="s">
        <v>39</v>
      </c>
      <c r="N176" s="37">
        <v>43472</v>
      </c>
      <c r="O176" s="35">
        <v>0.66666666666666674</v>
      </c>
      <c r="P176" s="299"/>
      <c r="Q176" s="300"/>
      <c r="R176" s="129">
        <f t="shared" si="6"/>
        <v>0</v>
      </c>
      <c r="S176" s="129">
        <f t="shared" si="7"/>
        <v>0</v>
      </c>
      <c r="T176" s="129">
        <f t="shared" si="8"/>
        <v>0</v>
      </c>
      <c r="U176" s="10"/>
    </row>
    <row r="177" spans="12:21" ht="15" customHeight="1" x14ac:dyDescent="0.4">
      <c r="L177" s="36" t="s">
        <v>39</v>
      </c>
      <c r="N177" s="37">
        <v>43472</v>
      </c>
      <c r="O177" s="35">
        <v>0.70833333333333337</v>
      </c>
      <c r="P177" s="299"/>
      <c r="Q177" s="300"/>
      <c r="R177" s="129">
        <f t="shared" si="6"/>
        <v>0</v>
      </c>
      <c r="S177" s="129">
        <f t="shared" si="7"/>
        <v>0</v>
      </c>
      <c r="T177" s="129">
        <f t="shared" si="8"/>
        <v>0</v>
      </c>
      <c r="U177" s="10"/>
    </row>
    <row r="178" spans="12:21" ht="15" customHeight="1" x14ac:dyDescent="0.4">
      <c r="L178" s="36" t="s">
        <v>39</v>
      </c>
      <c r="N178" s="37">
        <v>43472</v>
      </c>
      <c r="O178" s="35">
        <v>0.75000000000000011</v>
      </c>
      <c r="P178" s="299"/>
      <c r="Q178" s="300"/>
      <c r="R178" s="129">
        <f t="shared" si="6"/>
        <v>0</v>
      </c>
      <c r="S178" s="129">
        <f t="shared" si="7"/>
        <v>0</v>
      </c>
      <c r="T178" s="129">
        <f t="shared" si="8"/>
        <v>0</v>
      </c>
      <c r="U178" s="10"/>
    </row>
    <row r="179" spans="12:21" ht="15" customHeight="1" x14ac:dyDescent="0.4">
      <c r="L179" s="36" t="s">
        <v>39</v>
      </c>
      <c r="N179" s="37">
        <v>43472</v>
      </c>
      <c r="O179" s="35">
        <v>0.79166666666666674</v>
      </c>
      <c r="P179" s="299"/>
      <c r="Q179" s="300"/>
      <c r="R179" s="129">
        <f t="shared" si="6"/>
        <v>0</v>
      </c>
      <c r="S179" s="129">
        <f t="shared" si="7"/>
        <v>0</v>
      </c>
      <c r="T179" s="129">
        <f t="shared" si="8"/>
        <v>0</v>
      </c>
      <c r="U179" s="10"/>
    </row>
    <row r="180" spans="12:21" ht="15" customHeight="1" x14ac:dyDescent="0.4">
      <c r="L180" s="36" t="s">
        <v>39</v>
      </c>
      <c r="N180" s="37">
        <v>43472</v>
      </c>
      <c r="O180" s="35">
        <v>0.83333333333333337</v>
      </c>
      <c r="P180" s="299"/>
      <c r="Q180" s="300"/>
      <c r="R180" s="129">
        <f t="shared" si="6"/>
        <v>0</v>
      </c>
      <c r="S180" s="129">
        <f t="shared" si="7"/>
        <v>0</v>
      </c>
      <c r="T180" s="129">
        <f t="shared" si="8"/>
        <v>0</v>
      </c>
      <c r="U180" s="10"/>
    </row>
    <row r="181" spans="12:21" ht="15" customHeight="1" x14ac:dyDescent="0.4">
      <c r="L181" s="36" t="s">
        <v>39</v>
      </c>
      <c r="N181" s="37">
        <v>43472</v>
      </c>
      <c r="O181" s="35">
        <v>0.87500000000000011</v>
      </c>
      <c r="P181" s="299"/>
      <c r="Q181" s="300"/>
      <c r="R181" s="129">
        <f t="shared" si="6"/>
        <v>0</v>
      </c>
      <c r="S181" s="129">
        <f t="shared" si="7"/>
        <v>0</v>
      </c>
      <c r="T181" s="129">
        <f t="shared" si="8"/>
        <v>0</v>
      </c>
      <c r="U181" s="10"/>
    </row>
    <row r="182" spans="12:21" ht="15" customHeight="1" x14ac:dyDescent="0.4">
      <c r="L182" s="36" t="s">
        <v>39</v>
      </c>
      <c r="N182" s="37">
        <v>43472</v>
      </c>
      <c r="O182" s="35">
        <v>0.91666666666666674</v>
      </c>
      <c r="P182" s="299"/>
      <c r="Q182" s="300"/>
      <c r="R182" s="129">
        <f t="shared" si="6"/>
        <v>0</v>
      </c>
      <c r="S182" s="129">
        <f t="shared" si="7"/>
        <v>0</v>
      </c>
      <c r="T182" s="129">
        <f t="shared" si="8"/>
        <v>0</v>
      </c>
      <c r="U182" s="10"/>
    </row>
    <row r="183" spans="12:21" ht="15" customHeight="1" x14ac:dyDescent="0.4">
      <c r="L183" s="36" t="s">
        <v>39</v>
      </c>
      <c r="N183" s="37">
        <v>43472</v>
      </c>
      <c r="O183" s="35">
        <v>0.95833333333333337</v>
      </c>
      <c r="P183" s="299"/>
      <c r="Q183" s="300"/>
      <c r="R183" s="129">
        <f t="shared" si="6"/>
        <v>0</v>
      </c>
      <c r="S183" s="129">
        <f t="shared" si="7"/>
        <v>0</v>
      </c>
      <c r="T183" s="129">
        <f t="shared" si="8"/>
        <v>0</v>
      </c>
      <c r="U183" s="10"/>
    </row>
    <row r="184" spans="12:21" ht="15" customHeight="1" x14ac:dyDescent="0.4">
      <c r="L184" s="40">
        <v>43473</v>
      </c>
      <c r="M184" s="37"/>
      <c r="N184" s="37">
        <v>43473</v>
      </c>
      <c r="O184" s="35">
        <v>3.1225022567582528E-17</v>
      </c>
      <c r="P184" s="299"/>
      <c r="Q184" s="300"/>
      <c r="R184" s="129">
        <f t="shared" si="6"/>
        <v>0</v>
      </c>
      <c r="S184" s="129">
        <f t="shared" si="7"/>
        <v>0</v>
      </c>
      <c r="T184" s="129">
        <f t="shared" si="8"/>
        <v>0</v>
      </c>
      <c r="U184" s="10"/>
    </row>
    <row r="185" spans="12:21" ht="15" customHeight="1" x14ac:dyDescent="0.4">
      <c r="L185" s="36" t="s">
        <v>39</v>
      </c>
      <c r="N185" s="37">
        <v>43473</v>
      </c>
      <c r="O185" s="35">
        <v>4.1666666666666699E-2</v>
      </c>
      <c r="P185" s="299"/>
      <c r="Q185" s="300"/>
      <c r="R185" s="129">
        <f t="shared" si="6"/>
        <v>0</v>
      </c>
      <c r="S185" s="129">
        <f t="shared" si="7"/>
        <v>0</v>
      </c>
      <c r="T185" s="129">
        <f t="shared" si="8"/>
        <v>0</v>
      </c>
      <c r="U185" s="10"/>
    </row>
    <row r="186" spans="12:21" ht="15" customHeight="1" x14ac:dyDescent="0.4">
      <c r="L186" s="36" t="s">
        <v>39</v>
      </c>
      <c r="N186" s="37">
        <v>43473</v>
      </c>
      <c r="O186" s="35">
        <v>8.333333333333337E-2</v>
      </c>
      <c r="P186" s="299"/>
      <c r="Q186" s="300"/>
      <c r="R186" s="129">
        <f t="shared" si="6"/>
        <v>0</v>
      </c>
      <c r="S186" s="129">
        <f t="shared" si="7"/>
        <v>0</v>
      </c>
      <c r="T186" s="129">
        <f t="shared" si="8"/>
        <v>0</v>
      </c>
      <c r="U186" s="10"/>
    </row>
    <row r="187" spans="12:21" ht="15" customHeight="1" x14ac:dyDescent="0.4">
      <c r="L187" s="36" t="s">
        <v>39</v>
      </c>
      <c r="N187" s="37">
        <v>43473</v>
      </c>
      <c r="O187" s="35">
        <v>0.12500000000000006</v>
      </c>
      <c r="P187" s="299"/>
      <c r="Q187" s="300"/>
      <c r="R187" s="129">
        <f t="shared" si="6"/>
        <v>0</v>
      </c>
      <c r="S187" s="129">
        <f t="shared" si="7"/>
        <v>0</v>
      </c>
      <c r="T187" s="129">
        <f t="shared" si="8"/>
        <v>0</v>
      </c>
      <c r="U187" s="10"/>
    </row>
    <row r="188" spans="12:21" ht="15" customHeight="1" x14ac:dyDescent="0.4">
      <c r="L188" s="36" t="s">
        <v>39</v>
      </c>
      <c r="N188" s="37">
        <v>43473</v>
      </c>
      <c r="O188" s="35">
        <v>0.16666666666666669</v>
      </c>
      <c r="P188" s="299"/>
      <c r="Q188" s="300"/>
      <c r="R188" s="129">
        <f t="shared" si="6"/>
        <v>0</v>
      </c>
      <c r="S188" s="129">
        <f t="shared" si="7"/>
        <v>0</v>
      </c>
      <c r="T188" s="129">
        <f t="shared" si="8"/>
        <v>0</v>
      </c>
      <c r="U188" s="10"/>
    </row>
    <row r="189" spans="12:21" ht="15" customHeight="1" x14ac:dyDescent="0.4">
      <c r="L189" s="36" t="s">
        <v>39</v>
      </c>
      <c r="N189" s="37">
        <v>43473</v>
      </c>
      <c r="O189" s="35">
        <v>0.20833333333333337</v>
      </c>
      <c r="P189" s="299"/>
      <c r="Q189" s="300"/>
      <c r="R189" s="129">
        <f t="shared" si="6"/>
        <v>0</v>
      </c>
      <c r="S189" s="129">
        <f t="shared" si="7"/>
        <v>0</v>
      </c>
      <c r="T189" s="129">
        <f t="shared" si="8"/>
        <v>0</v>
      </c>
      <c r="U189" s="10"/>
    </row>
    <row r="190" spans="12:21" ht="15" customHeight="1" x14ac:dyDescent="0.4">
      <c r="L190" s="36" t="s">
        <v>39</v>
      </c>
      <c r="N190" s="37">
        <v>43473</v>
      </c>
      <c r="O190" s="35">
        <v>0.25</v>
      </c>
      <c r="P190" s="299"/>
      <c r="Q190" s="300"/>
      <c r="R190" s="129">
        <f t="shared" si="6"/>
        <v>0</v>
      </c>
      <c r="S190" s="129">
        <f t="shared" si="7"/>
        <v>0</v>
      </c>
      <c r="T190" s="129">
        <f t="shared" si="8"/>
        <v>0</v>
      </c>
      <c r="U190" s="10"/>
    </row>
    <row r="191" spans="12:21" ht="15" customHeight="1" x14ac:dyDescent="0.4">
      <c r="L191" s="36" t="s">
        <v>39</v>
      </c>
      <c r="N191" s="37">
        <v>43473</v>
      </c>
      <c r="O191" s="35">
        <v>0.29166666666666669</v>
      </c>
      <c r="P191" s="299"/>
      <c r="Q191" s="300"/>
      <c r="R191" s="129">
        <f t="shared" si="6"/>
        <v>0</v>
      </c>
      <c r="S191" s="129">
        <f t="shared" si="7"/>
        <v>0</v>
      </c>
      <c r="T191" s="129">
        <f t="shared" si="8"/>
        <v>0</v>
      </c>
      <c r="U191" s="10"/>
    </row>
    <row r="192" spans="12:21" ht="15" customHeight="1" x14ac:dyDescent="0.4">
      <c r="L192" s="36" t="s">
        <v>39</v>
      </c>
      <c r="N192" s="37">
        <v>43473</v>
      </c>
      <c r="O192" s="35">
        <v>0.33333333333333337</v>
      </c>
      <c r="P192" s="299"/>
      <c r="Q192" s="300"/>
      <c r="R192" s="129">
        <f t="shared" si="6"/>
        <v>0</v>
      </c>
      <c r="S192" s="129">
        <f t="shared" si="7"/>
        <v>0</v>
      </c>
      <c r="T192" s="129">
        <f t="shared" si="8"/>
        <v>0</v>
      </c>
      <c r="U192" s="10"/>
    </row>
    <row r="193" spans="12:21" ht="15" customHeight="1" x14ac:dyDescent="0.4">
      <c r="L193" s="36" t="s">
        <v>39</v>
      </c>
      <c r="N193" s="37">
        <v>43473</v>
      </c>
      <c r="O193" s="35">
        <v>0.375</v>
      </c>
      <c r="P193" s="299"/>
      <c r="Q193" s="300"/>
      <c r="R193" s="129">
        <f t="shared" si="6"/>
        <v>0</v>
      </c>
      <c r="S193" s="129">
        <f t="shared" si="7"/>
        <v>0</v>
      </c>
      <c r="T193" s="129">
        <f t="shared" si="8"/>
        <v>0</v>
      </c>
      <c r="U193" s="10"/>
    </row>
    <row r="194" spans="12:21" ht="15" customHeight="1" x14ac:dyDescent="0.4">
      <c r="L194" s="36" t="s">
        <v>39</v>
      </c>
      <c r="N194" s="37">
        <v>43473</v>
      </c>
      <c r="O194" s="35">
        <v>0.41666666666666669</v>
      </c>
      <c r="P194" s="299"/>
      <c r="Q194" s="300"/>
      <c r="R194" s="129">
        <f t="shared" si="6"/>
        <v>0</v>
      </c>
      <c r="S194" s="129">
        <f t="shared" si="7"/>
        <v>0</v>
      </c>
      <c r="T194" s="129">
        <f t="shared" si="8"/>
        <v>0</v>
      </c>
      <c r="U194" s="10"/>
    </row>
    <row r="195" spans="12:21" ht="15" customHeight="1" x14ac:dyDescent="0.4">
      <c r="L195" s="36" t="s">
        <v>39</v>
      </c>
      <c r="N195" s="37">
        <v>43473</v>
      </c>
      <c r="O195" s="35">
        <v>0.45833333333333337</v>
      </c>
      <c r="P195" s="299"/>
      <c r="Q195" s="300"/>
      <c r="R195" s="129">
        <f t="shared" si="6"/>
        <v>0</v>
      </c>
      <c r="S195" s="129">
        <f t="shared" si="7"/>
        <v>0</v>
      </c>
      <c r="T195" s="129">
        <f t="shared" si="8"/>
        <v>0</v>
      </c>
      <c r="U195" s="10"/>
    </row>
    <row r="196" spans="12:21" ht="15" customHeight="1" x14ac:dyDescent="0.4">
      <c r="L196" s="36" t="s">
        <v>39</v>
      </c>
      <c r="N196" s="37">
        <v>43473</v>
      </c>
      <c r="O196" s="35">
        <v>0.50000000000000011</v>
      </c>
      <c r="P196" s="299"/>
      <c r="Q196" s="300"/>
      <c r="R196" s="129">
        <f t="shared" si="6"/>
        <v>0</v>
      </c>
      <c r="S196" s="129">
        <f t="shared" si="7"/>
        <v>0</v>
      </c>
      <c r="T196" s="129">
        <f t="shared" si="8"/>
        <v>0</v>
      </c>
      <c r="U196" s="10"/>
    </row>
    <row r="197" spans="12:21" ht="15" customHeight="1" x14ac:dyDescent="0.4">
      <c r="L197" s="36" t="s">
        <v>39</v>
      </c>
      <c r="N197" s="37">
        <v>43473</v>
      </c>
      <c r="O197" s="35">
        <v>0.54166666666666674</v>
      </c>
      <c r="P197" s="299"/>
      <c r="Q197" s="300"/>
      <c r="R197" s="129">
        <f t="shared" si="6"/>
        <v>0</v>
      </c>
      <c r="S197" s="129">
        <f t="shared" si="7"/>
        <v>0</v>
      </c>
      <c r="T197" s="129">
        <f t="shared" si="8"/>
        <v>0</v>
      </c>
      <c r="U197" s="10"/>
    </row>
    <row r="198" spans="12:21" ht="15" customHeight="1" x14ac:dyDescent="0.4">
      <c r="L198" s="36" t="s">
        <v>39</v>
      </c>
      <c r="N198" s="37">
        <v>43473</v>
      </c>
      <c r="O198" s="35">
        <v>0.58333333333333337</v>
      </c>
      <c r="P198" s="299"/>
      <c r="Q198" s="300"/>
      <c r="R198" s="129">
        <f t="shared" si="6"/>
        <v>0</v>
      </c>
      <c r="S198" s="129">
        <f t="shared" si="7"/>
        <v>0</v>
      </c>
      <c r="T198" s="129">
        <f t="shared" si="8"/>
        <v>0</v>
      </c>
      <c r="U198" s="10"/>
    </row>
    <row r="199" spans="12:21" ht="15" customHeight="1" x14ac:dyDescent="0.4">
      <c r="L199" s="36" t="s">
        <v>39</v>
      </c>
      <c r="N199" s="37">
        <v>43473</v>
      </c>
      <c r="O199" s="35">
        <v>0.62500000000000011</v>
      </c>
      <c r="P199" s="299"/>
      <c r="Q199" s="300"/>
      <c r="R199" s="129">
        <f t="shared" si="6"/>
        <v>0</v>
      </c>
      <c r="S199" s="129">
        <f t="shared" si="7"/>
        <v>0</v>
      </c>
      <c r="T199" s="129">
        <f t="shared" si="8"/>
        <v>0</v>
      </c>
      <c r="U199" s="10"/>
    </row>
    <row r="200" spans="12:21" ht="15" customHeight="1" x14ac:dyDescent="0.4">
      <c r="L200" s="36" t="s">
        <v>39</v>
      </c>
      <c r="N200" s="37">
        <v>43473</v>
      </c>
      <c r="O200" s="35">
        <v>0.66666666666666674</v>
      </c>
      <c r="P200" s="299"/>
      <c r="Q200" s="300"/>
      <c r="R200" s="129">
        <f t="shared" si="6"/>
        <v>0</v>
      </c>
      <c r="S200" s="129">
        <f t="shared" si="7"/>
        <v>0</v>
      </c>
      <c r="T200" s="129">
        <f t="shared" si="8"/>
        <v>0</v>
      </c>
      <c r="U200" s="10"/>
    </row>
    <row r="201" spans="12:21" ht="15" customHeight="1" x14ac:dyDescent="0.4">
      <c r="L201" s="36" t="s">
        <v>39</v>
      </c>
      <c r="N201" s="37">
        <v>43473</v>
      </c>
      <c r="O201" s="35">
        <v>0.70833333333333337</v>
      </c>
      <c r="P201" s="299"/>
      <c r="Q201" s="300"/>
      <c r="R201" s="129">
        <f t="shared" si="6"/>
        <v>0</v>
      </c>
      <c r="S201" s="129">
        <f t="shared" si="7"/>
        <v>0</v>
      </c>
      <c r="T201" s="129">
        <f t="shared" si="8"/>
        <v>0</v>
      </c>
      <c r="U201" s="10"/>
    </row>
    <row r="202" spans="12:21" ht="15" customHeight="1" x14ac:dyDescent="0.4">
      <c r="L202" s="36" t="s">
        <v>39</v>
      </c>
      <c r="N202" s="37">
        <v>43473</v>
      </c>
      <c r="O202" s="35">
        <v>0.75000000000000011</v>
      </c>
      <c r="P202" s="299"/>
      <c r="Q202" s="300"/>
      <c r="R202" s="129">
        <f t="shared" si="6"/>
        <v>0</v>
      </c>
      <c r="S202" s="129">
        <f t="shared" si="7"/>
        <v>0</v>
      </c>
      <c r="T202" s="129">
        <f t="shared" si="8"/>
        <v>0</v>
      </c>
      <c r="U202" s="10"/>
    </row>
    <row r="203" spans="12:21" ht="15" customHeight="1" x14ac:dyDescent="0.4">
      <c r="L203" s="36" t="s">
        <v>39</v>
      </c>
      <c r="N203" s="37">
        <v>43473</v>
      </c>
      <c r="O203" s="35">
        <v>0.79166666666666674</v>
      </c>
      <c r="P203" s="299"/>
      <c r="Q203" s="300"/>
      <c r="R203" s="129">
        <f t="shared" si="6"/>
        <v>0</v>
      </c>
      <c r="S203" s="129">
        <f t="shared" si="7"/>
        <v>0</v>
      </c>
      <c r="T203" s="129">
        <f t="shared" si="8"/>
        <v>0</v>
      </c>
      <c r="U203" s="10"/>
    </row>
    <row r="204" spans="12:21" ht="15" customHeight="1" x14ac:dyDescent="0.4">
      <c r="L204" s="36" t="s">
        <v>39</v>
      </c>
      <c r="N204" s="37">
        <v>43473</v>
      </c>
      <c r="O204" s="35">
        <v>0.83333333333333337</v>
      </c>
      <c r="P204" s="299"/>
      <c r="Q204" s="300"/>
      <c r="R204" s="129">
        <f t="shared" si="6"/>
        <v>0</v>
      </c>
      <c r="S204" s="129">
        <f t="shared" si="7"/>
        <v>0</v>
      </c>
      <c r="T204" s="129">
        <f t="shared" si="8"/>
        <v>0</v>
      </c>
      <c r="U204" s="10"/>
    </row>
    <row r="205" spans="12:21" ht="15" customHeight="1" x14ac:dyDescent="0.4">
      <c r="L205" s="36" t="s">
        <v>39</v>
      </c>
      <c r="N205" s="37">
        <v>43473</v>
      </c>
      <c r="O205" s="35">
        <v>0.87500000000000011</v>
      </c>
      <c r="P205" s="299"/>
      <c r="Q205" s="300"/>
      <c r="R205" s="129">
        <f t="shared" si="6"/>
        <v>0</v>
      </c>
      <c r="S205" s="129">
        <f t="shared" si="7"/>
        <v>0</v>
      </c>
      <c r="T205" s="129">
        <f t="shared" si="8"/>
        <v>0</v>
      </c>
      <c r="U205" s="10"/>
    </row>
    <row r="206" spans="12:21" ht="15" customHeight="1" x14ac:dyDescent="0.4">
      <c r="L206" s="36" t="s">
        <v>39</v>
      </c>
      <c r="N206" s="37">
        <v>43473</v>
      </c>
      <c r="O206" s="35">
        <v>0.91666666666666674</v>
      </c>
      <c r="P206" s="299"/>
      <c r="Q206" s="300"/>
      <c r="R206" s="129">
        <f t="shared" si="6"/>
        <v>0</v>
      </c>
      <c r="S206" s="129">
        <f t="shared" si="7"/>
        <v>0</v>
      </c>
      <c r="T206" s="129">
        <f t="shared" si="8"/>
        <v>0</v>
      </c>
      <c r="U206" s="10"/>
    </row>
    <row r="207" spans="12:21" ht="15" customHeight="1" x14ac:dyDescent="0.4">
      <c r="L207" s="36" t="s">
        <v>39</v>
      </c>
      <c r="N207" s="37">
        <v>43473</v>
      </c>
      <c r="O207" s="35">
        <v>0.95833333333333337</v>
      </c>
      <c r="P207" s="299"/>
      <c r="Q207" s="300"/>
      <c r="R207" s="129">
        <f t="shared" si="6"/>
        <v>0</v>
      </c>
      <c r="S207" s="129">
        <f t="shared" si="7"/>
        <v>0</v>
      </c>
      <c r="T207" s="129">
        <f t="shared" si="8"/>
        <v>0</v>
      </c>
      <c r="U207" s="10"/>
    </row>
    <row r="208" spans="12:21" ht="15" customHeight="1" x14ac:dyDescent="0.4">
      <c r="L208" s="40">
        <v>43474</v>
      </c>
      <c r="M208" s="37"/>
      <c r="N208" s="37">
        <v>43474</v>
      </c>
      <c r="O208" s="35">
        <v>3.1225022567582528E-17</v>
      </c>
      <c r="P208" s="299"/>
      <c r="Q208" s="300"/>
      <c r="R208" s="129">
        <f t="shared" ref="R208:R271" si="9">IF(Q208&gt;P208,P208,Q208)</f>
        <v>0</v>
      </c>
      <c r="S208" s="129">
        <f t="shared" ref="S208:S271" si="10">P208-R208</f>
        <v>0</v>
      </c>
      <c r="T208" s="129">
        <f t="shared" si="8"/>
        <v>0</v>
      </c>
      <c r="U208" s="10"/>
    </row>
    <row r="209" spans="12:21" ht="15" customHeight="1" x14ac:dyDescent="0.4">
      <c r="L209" s="36" t="s">
        <v>39</v>
      </c>
      <c r="N209" s="37">
        <v>43474</v>
      </c>
      <c r="O209" s="35">
        <v>4.1666666666666699E-2</v>
      </c>
      <c r="P209" s="299"/>
      <c r="Q209" s="300"/>
      <c r="R209" s="129">
        <f t="shared" si="9"/>
        <v>0</v>
      </c>
      <c r="S209" s="129">
        <f t="shared" si="10"/>
        <v>0</v>
      </c>
      <c r="T209" s="129">
        <f t="shared" ref="T209:T272" si="11">Q209-R209</f>
        <v>0</v>
      </c>
      <c r="U209" s="10"/>
    </row>
    <row r="210" spans="12:21" ht="15" customHeight="1" x14ac:dyDescent="0.4">
      <c r="L210" s="36" t="s">
        <v>39</v>
      </c>
      <c r="N210" s="37">
        <v>43474</v>
      </c>
      <c r="O210" s="35">
        <v>8.333333333333337E-2</v>
      </c>
      <c r="P210" s="299"/>
      <c r="Q210" s="300"/>
      <c r="R210" s="129">
        <f t="shared" si="9"/>
        <v>0</v>
      </c>
      <c r="S210" s="129">
        <f t="shared" si="10"/>
        <v>0</v>
      </c>
      <c r="T210" s="129">
        <f t="shared" si="11"/>
        <v>0</v>
      </c>
      <c r="U210" s="10"/>
    </row>
    <row r="211" spans="12:21" ht="15" customHeight="1" x14ac:dyDescent="0.4">
      <c r="L211" s="36" t="s">
        <v>39</v>
      </c>
      <c r="N211" s="37">
        <v>43474</v>
      </c>
      <c r="O211" s="35">
        <v>0.12500000000000006</v>
      </c>
      <c r="P211" s="299"/>
      <c r="Q211" s="300"/>
      <c r="R211" s="129">
        <f t="shared" si="9"/>
        <v>0</v>
      </c>
      <c r="S211" s="129">
        <f t="shared" si="10"/>
        <v>0</v>
      </c>
      <c r="T211" s="129">
        <f t="shared" si="11"/>
        <v>0</v>
      </c>
      <c r="U211" s="10"/>
    </row>
    <row r="212" spans="12:21" ht="15" customHeight="1" x14ac:dyDescent="0.4">
      <c r="L212" s="36" t="s">
        <v>39</v>
      </c>
      <c r="N212" s="37">
        <v>43474</v>
      </c>
      <c r="O212" s="35">
        <v>0.16666666666666669</v>
      </c>
      <c r="P212" s="299"/>
      <c r="Q212" s="300"/>
      <c r="R212" s="129">
        <f t="shared" si="9"/>
        <v>0</v>
      </c>
      <c r="S212" s="129">
        <f t="shared" si="10"/>
        <v>0</v>
      </c>
      <c r="T212" s="129">
        <f t="shared" si="11"/>
        <v>0</v>
      </c>
      <c r="U212" s="10"/>
    </row>
    <row r="213" spans="12:21" ht="15" customHeight="1" x14ac:dyDescent="0.4">
      <c r="L213" s="36" t="s">
        <v>39</v>
      </c>
      <c r="N213" s="37">
        <v>43474</v>
      </c>
      <c r="O213" s="35">
        <v>0.20833333333333337</v>
      </c>
      <c r="P213" s="299"/>
      <c r="Q213" s="300"/>
      <c r="R213" s="129">
        <f t="shared" si="9"/>
        <v>0</v>
      </c>
      <c r="S213" s="129">
        <f t="shared" si="10"/>
        <v>0</v>
      </c>
      <c r="T213" s="129">
        <f t="shared" si="11"/>
        <v>0</v>
      </c>
      <c r="U213" s="10"/>
    </row>
    <row r="214" spans="12:21" ht="15" customHeight="1" x14ac:dyDescent="0.4">
      <c r="L214" s="36" t="s">
        <v>39</v>
      </c>
      <c r="N214" s="37">
        <v>43474</v>
      </c>
      <c r="O214" s="35">
        <v>0.25</v>
      </c>
      <c r="P214" s="299"/>
      <c r="Q214" s="300"/>
      <c r="R214" s="129">
        <f t="shared" si="9"/>
        <v>0</v>
      </c>
      <c r="S214" s="129">
        <f t="shared" si="10"/>
        <v>0</v>
      </c>
      <c r="T214" s="129">
        <f t="shared" si="11"/>
        <v>0</v>
      </c>
      <c r="U214" s="10"/>
    </row>
    <row r="215" spans="12:21" ht="15" customHeight="1" x14ac:dyDescent="0.4">
      <c r="L215" s="36" t="s">
        <v>39</v>
      </c>
      <c r="N215" s="37">
        <v>43474</v>
      </c>
      <c r="O215" s="35">
        <v>0.29166666666666669</v>
      </c>
      <c r="P215" s="299"/>
      <c r="Q215" s="300"/>
      <c r="R215" s="129">
        <f t="shared" si="9"/>
        <v>0</v>
      </c>
      <c r="S215" s="129">
        <f t="shared" si="10"/>
        <v>0</v>
      </c>
      <c r="T215" s="129">
        <f t="shared" si="11"/>
        <v>0</v>
      </c>
      <c r="U215" s="10"/>
    </row>
    <row r="216" spans="12:21" ht="15" customHeight="1" x14ac:dyDescent="0.4">
      <c r="L216" s="36" t="s">
        <v>39</v>
      </c>
      <c r="N216" s="37">
        <v>43474</v>
      </c>
      <c r="O216" s="35">
        <v>0.33333333333333337</v>
      </c>
      <c r="P216" s="299"/>
      <c r="Q216" s="300"/>
      <c r="R216" s="129">
        <f t="shared" si="9"/>
        <v>0</v>
      </c>
      <c r="S216" s="129">
        <f t="shared" si="10"/>
        <v>0</v>
      </c>
      <c r="T216" s="129">
        <f t="shared" si="11"/>
        <v>0</v>
      </c>
      <c r="U216" s="10"/>
    </row>
    <row r="217" spans="12:21" ht="15" customHeight="1" x14ac:dyDescent="0.4">
      <c r="L217" s="36" t="s">
        <v>39</v>
      </c>
      <c r="N217" s="37">
        <v>43474</v>
      </c>
      <c r="O217" s="35">
        <v>0.375</v>
      </c>
      <c r="P217" s="299"/>
      <c r="Q217" s="300"/>
      <c r="R217" s="129">
        <f t="shared" si="9"/>
        <v>0</v>
      </c>
      <c r="S217" s="129">
        <f t="shared" si="10"/>
        <v>0</v>
      </c>
      <c r="T217" s="129">
        <f t="shared" si="11"/>
        <v>0</v>
      </c>
      <c r="U217" s="10"/>
    </row>
    <row r="218" spans="12:21" ht="15" customHeight="1" x14ac:dyDescent="0.4">
      <c r="L218" s="36" t="s">
        <v>39</v>
      </c>
      <c r="N218" s="37">
        <v>43474</v>
      </c>
      <c r="O218" s="35">
        <v>0.41666666666666669</v>
      </c>
      <c r="P218" s="299"/>
      <c r="Q218" s="300"/>
      <c r="R218" s="129">
        <f t="shared" si="9"/>
        <v>0</v>
      </c>
      <c r="S218" s="129">
        <f t="shared" si="10"/>
        <v>0</v>
      </c>
      <c r="T218" s="129">
        <f t="shared" si="11"/>
        <v>0</v>
      </c>
      <c r="U218" s="10"/>
    </row>
    <row r="219" spans="12:21" ht="15" customHeight="1" x14ac:dyDescent="0.4">
      <c r="L219" s="36" t="s">
        <v>39</v>
      </c>
      <c r="N219" s="37">
        <v>43474</v>
      </c>
      <c r="O219" s="35">
        <v>0.45833333333333337</v>
      </c>
      <c r="P219" s="299"/>
      <c r="Q219" s="300"/>
      <c r="R219" s="129">
        <f t="shared" si="9"/>
        <v>0</v>
      </c>
      <c r="S219" s="129">
        <f t="shared" si="10"/>
        <v>0</v>
      </c>
      <c r="T219" s="129">
        <f t="shared" si="11"/>
        <v>0</v>
      </c>
      <c r="U219" s="10"/>
    </row>
    <row r="220" spans="12:21" ht="15" customHeight="1" x14ac:dyDescent="0.4">
      <c r="L220" s="36" t="s">
        <v>39</v>
      </c>
      <c r="N220" s="37">
        <v>43474</v>
      </c>
      <c r="O220" s="35">
        <v>0.50000000000000011</v>
      </c>
      <c r="P220" s="299"/>
      <c r="Q220" s="300"/>
      <c r="R220" s="129">
        <f t="shared" si="9"/>
        <v>0</v>
      </c>
      <c r="S220" s="129">
        <f t="shared" si="10"/>
        <v>0</v>
      </c>
      <c r="T220" s="129">
        <f t="shared" si="11"/>
        <v>0</v>
      </c>
      <c r="U220" s="10"/>
    </row>
    <row r="221" spans="12:21" ht="15" customHeight="1" x14ac:dyDescent="0.4">
      <c r="L221" s="36" t="s">
        <v>39</v>
      </c>
      <c r="N221" s="37">
        <v>43474</v>
      </c>
      <c r="O221" s="35">
        <v>0.54166666666666674</v>
      </c>
      <c r="P221" s="299"/>
      <c r="Q221" s="300"/>
      <c r="R221" s="129">
        <f t="shared" si="9"/>
        <v>0</v>
      </c>
      <c r="S221" s="129">
        <f t="shared" si="10"/>
        <v>0</v>
      </c>
      <c r="T221" s="129">
        <f t="shared" si="11"/>
        <v>0</v>
      </c>
      <c r="U221" s="10"/>
    </row>
    <row r="222" spans="12:21" ht="15" customHeight="1" x14ac:dyDescent="0.4">
      <c r="L222" s="36" t="s">
        <v>39</v>
      </c>
      <c r="N222" s="37">
        <v>43474</v>
      </c>
      <c r="O222" s="35">
        <v>0.58333333333333337</v>
      </c>
      <c r="P222" s="299"/>
      <c r="Q222" s="300"/>
      <c r="R222" s="129">
        <f t="shared" si="9"/>
        <v>0</v>
      </c>
      <c r="S222" s="129">
        <f t="shared" si="10"/>
        <v>0</v>
      </c>
      <c r="T222" s="129">
        <f t="shared" si="11"/>
        <v>0</v>
      </c>
      <c r="U222" s="10"/>
    </row>
    <row r="223" spans="12:21" ht="15" customHeight="1" x14ac:dyDescent="0.4">
      <c r="L223" s="36" t="s">
        <v>39</v>
      </c>
      <c r="N223" s="37">
        <v>43474</v>
      </c>
      <c r="O223" s="35">
        <v>0.62500000000000011</v>
      </c>
      <c r="P223" s="299"/>
      <c r="Q223" s="300"/>
      <c r="R223" s="129">
        <f t="shared" si="9"/>
        <v>0</v>
      </c>
      <c r="S223" s="129">
        <f t="shared" si="10"/>
        <v>0</v>
      </c>
      <c r="T223" s="129">
        <f t="shared" si="11"/>
        <v>0</v>
      </c>
      <c r="U223" s="10"/>
    </row>
    <row r="224" spans="12:21" ht="15" customHeight="1" x14ac:dyDescent="0.4">
      <c r="L224" s="36" t="s">
        <v>39</v>
      </c>
      <c r="N224" s="37">
        <v>43474</v>
      </c>
      <c r="O224" s="35">
        <v>0.66666666666666674</v>
      </c>
      <c r="P224" s="299"/>
      <c r="Q224" s="300"/>
      <c r="R224" s="129">
        <f t="shared" si="9"/>
        <v>0</v>
      </c>
      <c r="S224" s="129">
        <f t="shared" si="10"/>
        <v>0</v>
      </c>
      <c r="T224" s="129">
        <f t="shared" si="11"/>
        <v>0</v>
      </c>
      <c r="U224" s="10"/>
    </row>
    <row r="225" spans="12:21" ht="15" customHeight="1" x14ac:dyDescent="0.4">
      <c r="L225" s="36" t="s">
        <v>39</v>
      </c>
      <c r="N225" s="37">
        <v>43474</v>
      </c>
      <c r="O225" s="35">
        <v>0.70833333333333337</v>
      </c>
      <c r="P225" s="299"/>
      <c r="Q225" s="300"/>
      <c r="R225" s="129">
        <f t="shared" si="9"/>
        <v>0</v>
      </c>
      <c r="S225" s="129">
        <f t="shared" si="10"/>
        <v>0</v>
      </c>
      <c r="T225" s="129">
        <f t="shared" si="11"/>
        <v>0</v>
      </c>
      <c r="U225" s="10"/>
    </row>
    <row r="226" spans="12:21" ht="15" customHeight="1" x14ac:dyDescent="0.4">
      <c r="L226" s="36" t="s">
        <v>39</v>
      </c>
      <c r="N226" s="37">
        <v>43474</v>
      </c>
      <c r="O226" s="35">
        <v>0.75000000000000011</v>
      </c>
      <c r="P226" s="299"/>
      <c r="Q226" s="300"/>
      <c r="R226" s="129">
        <f t="shared" si="9"/>
        <v>0</v>
      </c>
      <c r="S226" s="129">
        <f t="shared" si="10"/>
        <v>0</v>
      </c>
      <c r="T226" s="129">
        <f t="shared" si="11"/>
        <v>0</v>
      </c>
      <c r="U226" s="10"/>
    </row>
    <row r="227" spans="12:21" ht="15" customHeight="1" x14ac:dyDescent="0.4">
      <c r="L227" s="36" t="s">
        <v>39</v>
      </c>
      <c r="N227" s="37">
        <v>43474</v>
      </c>
      <c r="O227" s="35">
        <v>0.79166666666666674</v>
      </c>
      <c r="P227" s="299"/>
      <c r="Q227" s="300"/>
      <c r="R227" s="129">
        <f t="shared" si="9"/>
        <v>0</v>
      </c>
      <c r="S227" s="129">
        <f t="shared" si="10"/>
        <v>0</v>
      </c>
      <c r="T227" s="129">
        <f t="shared" si="11"/>
        <v>0</v>
      </c>
      <c r="U227" s="10"/>
    </row>
    <row r="228" spans="12:21" ht="15" customHeight="1" x14ac:dyDescent="0.4">
      <c r="L228" s="36" t="s">
        <v>39</v>
      </c>
      <c r="N228" s="37">
        <v>43474</v>
      </c>
      <c r="O228" s="35">
        <v>0.83333333333333337</v>
      </c>
      <c r="P228" s="299"/>
      <c r="Q228" s="300"/>
      <c r="R228" s="129">
        <f t="shared" si="9"/>
        <v>0</v>
      </c>
      <c r="S228" s="129">
        <f t="shared" si="10"/>
        <v>0</v>
      </c>
      <c r="T228" s="129">
        <f t="shared" si="11"/>
        <v>0</v>
      </c>
      <c r="U228" s="10"/>
    </row>
    <row r="229" spans="12:21" ht="15" customHeight="1" x14ac:dyDescent="0.4">
      <c r="L229" s="36" t="s">
        <v>39</v>
      </c>
      <c r="N229" s="37">
        <v>43474</v>
      </c>
      <c r="O229" s="35">
        <v>0.87500000000000011</v>
      </c>
      <c r="P229" s="299"/>
      <c r="Q229" s="300"/>
      <c r="R229" s="129">
        <f t="shared" si="9"/>
        <v>0</v>
      </c>
      <c r="S229" s="129">
        <f t="shared" si="10"/>
        <v>0</v>
      </c>
      <c r="T229" s="129">
        <f t="shared" si="11"/>
        <v>0</v>
      </c>
      <c r="U229" s="10"/>
    </row>
    <row r="230" spans="12:21" ht="15" customHeight="1" x14ac:dyDescent="0.4">
      <c r="L230" s="36" t="s">
        <v>39</v>
      </c>
      <c r="N230" s="37">
        <v>43474</v>
      </c>
      <c r="O230" s="35">
        <v>0.91666666666666674</v>
      </c>
      <c r="P230" s="299"/>
      <c r="Q230" s="300"/>
      <c r="R230" s="129">
        <f t="shared" si="9"/>
        <v>0</v>
      </c>
      <c r="S230" s="129">
        <f t="shared" si="10"/>
        <v>0</v>
      </c>
      <c r="T230" s="129">
        <f t="shared" si="11"/>
        <v>0</v>
      </c>
      <c r="U230" s="10"/>
    </row>
    <row r="231" spans="12:21" ht="15" customHeight="1" x14ac:dyDescent="0.4">
      <c r="L231" s="36" t="s">
        <v>39</v>
      </c>
      <c r="N231" s="37">
        <v>43474</v>
      </c>
      <c r="O231" s="35">
        <v>0.95833333333333337</v>
      </c>
      <c r="P231" s="299"/>
      <c r="Q231" s="300"/>
      <c r="R231" s="129">
        <f t="shared" si="9"/>
        <v>0</v>
      </c>
      <c r="S231" s="129">
        <f t="shared" si="10"/>
        <v>0</v>
      </c>
      <c r="T231" s="129">
        <f t="shared" si="11"/>
        <v>0</v>
      </c>
      <c r="U231" s="10"/>
    </row>
    <row r="232" spans="12:21" ht="15" customHeight="1" x14ac:dyDescent="0.4">
      <c r="L232" s="40">
        <v>43475</v>
      </c>
      <c r="M232" s="37"/>
      <c r="N232" s="37">
        <v>43475</v>
      </c>
      <c r="O232" s="35">
        <v>3.1225022567582528E-17</v>
      </c>
      <c r="P232" s="299"/>
      <c r="Q232" s="300"/>
      <c r="R232" s="129">
        <f t="shared" si="9"/>
        <v>0</v>
      </c>
      <c r="S232" s="129">
        <f t="shared" si="10"/>
        <v>0</v>
      </c>
      <c r="T232" s="129">
        <f t="shared" si="11"/>
        <v>0</v>
      </c>
      <c r="U232" s="10"/>
    </row>
    <row r="233" spans="12:21" ht="15" customHeight="1" x14ac:dyDescent="0.4">
      <c r="L233" s="36" t="s">
        <v>39</v>
      </c>
      <c r="N233" s="37">
        <v>43475</v>
      </c>
      <c r="O233" s="35">
        <v>4.1666666666666699E-2</v>
      </c>
      <c r="P233" s="299"/>
      <c r="Q233" s="300"/>
      <c r="R233" s="129">
        <f t="shared" si="9"/>
        <v>0</v>
      </c>
      <c r="S233" s="129">
        <f t="shared" si="10"/>
        <v>0</v>
      </c>
      <c r="T233" s="129">
        <f t="shared" si="11"/>
        <v>0</v>
      </c>
      <c r="U233" s="10"/>
    </row>
    <row r="234" spans="12:21" ht="15" customHeight="1" x14ac:dyDescent="0.4">
      <c r="L234" s="36" t="s">
        <v>39</v>
      </c>
      <c r="N234" s="37">
        <v>43475</v>
      </c>
      <c r="O234" s="35">
        <v>8.333333333333337E-2</v>
      </c>
      <c r="P234" s="299"/>
      <c r="Q234" s="300"/>
      <c r="R234" s="129">
        <f t="shared" si="9"/>
        <v>0</v>
      </c>
      <c r="S234" s="129">
        <f t="shared" si="10"/>
        <v>0</v>
      </c>
      <c r="T234" s="129">
        <f t="shared" si="11"/>
        <v>0</v>
      </c>
      <c r="U234" s="10"/>
    </row>
    <row r="235" spans="12:21" ht="15" customHeight="1" x14ac:dyDescent="0.4">
      <c r="L235" s="36" t="s">
        <v>39</v>
      </c>
      <c r="N235" s="37">
        <v>43475</v>
      </c>
      <c r="O235" s="35">
        <v>0.12500000000000006</v>
      </c>
      <c r="P235" s="299"/>
      <c r="Q235" s="300"/>
      <c r="R235" s="129">
        <f t="shared" si="9"/>
        <v>0</v>
      </c>
      <c r="S235" s="129">
        <f t="shared" si="10"/>
        <v>0</v>
      </c>
      <c r="T235" s="129">
        <f t="shared" si="11"/>
        <v>0</v>
      </c>
      <c r="U235" s="10"/>
    </row>
    <row r="236" spans="12:21" ht="15" customHeight="1" x14ac:dyDescent="0.4">
      <c r="L236" s="36" t="s">
        <v>39</v>
      </c>
      <c r="N236" s="37">
        <v>43475</v>
      </c>
      <c r="O236" s="35">
        <v>0.16666666666666669</v>
      </c>
      <c r="P236" s="299"/>
      <c r="Q236" s="300"/>
      <c r="R236" s="129">
        <f t="shared" si="9"/>
        <v>0</v>
      </c>
      <c r="S236" s="129">
        <f t="shared" si="10"/>
        <v>0</v>
      </c>
      <c r="T236" s="129">
        <f t="shared" si="11"/>
        <v>0</v>
      </c>
      <c r="U236" s="10"/>
    </row>
    <row r="237" spans="12:21" ht="15" customHeight="1" x14ac:dyDescent="0.4">
      <c r="L237" s="36" t="s">
        <v>39</v>
      </c>
      <c r="N237" s="37">
        <v>43475</v>
      </c>
      <c r="O237" s="35">
        <v>0.20833333333333337</v>
      </c>
      <c r="P237" s="299"/>
      <c r="Q237" s="300"/>
      <c r="R237" s="129">
        <f t="shared" si="9"/>
        <v>0</v>
      </c>
      <c r="S237" s="129">
        <f t="shared" si="10"/>
        <v>0</v>
      </c>
      <c r="T237" s="129">
        <f t="shared" si="11"/>
        <v>0</v>
      </c>
      <c r="U237" s="10"/>
    </row>
    <row r="238" spans="12:21" ht="15" customHeight="1" x14ac:dyDescent="0.4">
      <c r="L238" s="36" t="s">
        <v>39</v>
      </c>
      <c r="N238" s="37">
        <v>43475</v>
      </c>
      <c r="O238" s="35">
        <v>0.25</v>
      </c>
      <c r="P238" s="299"/>
      <c r="Q238" s="300"/>
      <c r="R238" s="129">
        <f t="shared" si="9"/>
        <v>0</v>
      </c>
      <c r="S238" s="129">
        <f t="shared" si="10"/>
        <v>0</v>
      </c>
      <c r="T238" s="129">
        <f t="shared" si="11"/>
        <v>0</v>
      </c>
      <c r="U238" s="10"/>
    </row>
    <row r="239" spans="12:21" ht="15" customHeight="1" x14ac:dyDescent="0.4">
      <c r="L239" s="36" t="s">
        <v>39</v>
      </c>
      <c r="N239" s="37">
        <v>43475</v>
      </c>
      <c r="O239" s="35">
        <v>0.29166666666666669</v>
      </c>
      <c r="P239" s="299"/>
      <c r="Q239" s="300"/>
      <c r="R239" s="129">
        <f t="shared" si="9"/>
        <v>0</v>
      </c>
      <c r="S239" s="129">
        <f t="shared" si="10"/>
        <v>0</v>
      </c>
      <c r="T239" s="129">
        <f t="shared" si="11"/>
        <v>0</v>
      </c>
      <c r="U239" s="10"/>
    </row>
    <row r="240" spans="12:21" ht="15" customHeight="1" x14ac:dyDescent="0.4">
      <c r="L240" s="36" t="s">
        <v>39</v>
      </c>
      <c r="N240" s="37">
        <v>43475</v>
      </c>
      <c r="O240" s="35">
        <v>0.33333333333333337</v>
      </c>
      <c r="P240" s="299"/>
      <c r="Q240" s="300"/>
      <c r="R240" s="129">
        <f t="shared" si="9"/>
        <v>0</v>
      </c>
      <c r="S240" s="129">
        <f t="shared" si="10"/>
        <v>0</v>
      </c>
      <c r="T240" s="129">
        <f t="shared" si="11"/>
        <v>0</v>
      </c>
      <c r="U240" s="10"/>
    </row>
    <row r="241" spans="12:21" ht="15" customHeight="1" x14ac:dyDescent="0.4">
      <c r="L241" s="36" t="s">
        <v>39</v>
      </c>
      <c r="N241" s="37">
        <v>43475</v>
      </c>
      <c r="O241" s="35">
        <v>0.375</v>
      </c>
      <c r="P241" s="299"/>
      <c r="Q241" s="300"/>
      <c r="R241" s="129">
        <f t="shared" si="9"/>
        <v>0</v>
      </c>
      <c r="S241" s="129">
        <f t="shared" si="10"/>
        <v>0</v>
      </c>
      <c r="T241" s="129">
        <f t="shared" si="11"/>
        <v>0</v>
      </c>
      <c r="U241" s="10"/>
    </row>
    <row r="242" spans="12:21" ht="15" customHeight="1" x14ac:dyDescent="0.4">
      <c r="L242" s="36" t="s">
        <v>39</v>
      </c>
      <c r="N242" s="37">
        <v>43475</v>
      </c>
      <c r="O242" s="35">
        <v>0.41666666666666669</v>
      </c>
      <c r="P242" s="299"/>
      <c r="Q242" s="300"/>
      <c r="R242" s="129">
        <f t="shared" si="9"/>
        <v>0</v>
      </c>
      <c r="S242" s="129">
        <f t="shared" si="10"/>
        <v>0</v>
      </c>
      <c r="T242" s="129">
        <f t="shared" si="11"/>
        <v>0</v>
      </c>
      <c r="U242" s="10"/>
    </row>
    <row r="243" spans="12:21" ht="15" customHeight="1" x14ac:dyDescent="0.4">
      <c r="L243" s="36" t="s">
        <v>39</v>
      </c>
      <c r="N243" s="37">
        <v>43475</v>
      </c>
      <c r="O243" s="35">
        <v>0.45833333333333337</v>
      </c>
      <c r="P243" s="299"/>
      <c r="Q243" s="300"/>
      <c r="R243" s="129">
        <f t="shared" si="9"/>
        <v>0</v>
      </c>
      <c r="S243" s="129">
        <f t="shared" si="10"/>
        <v>0</v>
      </c>
      <c r="T243" s="129">
        <f t="shared" si="11"/>
        <v>0</v>
      </c>
      <c r="U243" s="10"/>
    </row>
    <row r="244" spans="12:21" ht="15" customHeight="1" x14ac:dyDescent="0.4">
      <c r="L244" s="36" t="s">
        <v>39</v>
      </c>
      <c r="N244" s="37">
        <v>43475</v>
      </c>
      <c r="O244" s="35">
        <v>0.50000000000000011</v>
      </c>
      <c r="P244" s="299"/>
      <c r="Q244" s="300"/>
      <c r="R244" s="129">
        <f t="shared" si="9"/>
        <v>0</v>
      </c>
      <c r="S244" s="129">
        <f t="shared" si="10"/>
        <v>0</v>
      </c>
      <c r="T244" s="129">
        <f t="shared" si="11"/>
        <v>0</v>
      </c>
      <c r="U244" s="10"/>
    </row>
    <row r="245" spans="12:21" ht="15" customHeight="1" x14ac:dyDescent="0.4">
      <c r="L245" s="36" t="s">
        <v>39</v>
      </c>
      <c r="N245" s="37">
        <v>43475</v>
      </c>
      <c r="O245" s="35">
        <v>0.54166666666666674</v>
      </c>
      <c r="P245" s="299"/>
      <c r="Q245" s="300"/>
      <c r="R245" s="129">
        <f t="shared" si="9"/>
        <v>0</v>
      </c>
      <c r="S245" s="129">
        <f t="shared" si="10"/>
        <v>0</v>
      </c>
      <c r="T245" s="129">
        <f t="shared" si="11"/>
        <v>0</v>
      </c>
      <c r="U245" s="10"/>
    </row>
    <row r="246" spans="12:21" ht="15" customHeight="1" x14ac:dyDescent="0.4">
      <c r="L246" s="36" t="s">
        <v>39</v>
      </c>
      <c r="N246" s="37">
        <v>43475</v>
      </c>
      <c r="O246" s="35">
        <v>0.58333333333333337</v>
      </c>
      <c r="P246" s="299"/>
      <c r="Q246" s="300"/>
      <c r="R246" s="129">
        <f t="shared" si="9"/>
        <v>0</v>
      </c>
      <c r="S246" s="129">
        <f t="shared" si="10"/>
        <v>0</v>
      </c>
      <c r="T246" s="129">
        <f t="shared" si="11"/>
        <v>0</v>
      </c>
      <c r="U246" s="10"/>
    </row>
    <row r="247" spans="12:21" ht="15" customHeight="1" x14ac:dyDescent="0.4">
      <c r="L247" s="36" t="s">
        <v>39</v>
      </c>
      <c r="N247" s="37">
        <v>43475</v>
      </c>
      <c r="O247" s="35">
        <v>0.62500000000000011</v>
      </c>
      <c r="P247" s="299"/>
      <c r="Q247" s="300"/>
      <c r="R247" s="129">
        <f t="shared" si="9"/>
        <v>0</v>
      </c>
      <c r="S247" s="129">
        <f t="shared" si="10"/>
        <v>0</v>
      </c>
      <c r="T247" s="129">
        <f t="shared" si="11"/>
        <v>0</v>
      </c>
      <c r="U247" s="10"/>
    </row>
    <row r="248" spans="12:21" ht="15" customHeight="1" x14ac:dyDescent="0.4">
      <c r="L248" s="36" t="s">
        <v>39</v>
      </c>
      <c r="N248" s="37">
        <v>43475</v>
      </c>
      <c r="O248" s="35">
        <v>0.66666666666666674</v>
      </c>
      <c r="P248" s="299"/>
      <c r="Q248" s="300"/>
      <c r="R248" s="129">
        <f t="shared" si="9"/>
        <v>0</v>
      </c>
      <c r="S248" s="129">
        <f t="shared" si="10"/>
        <v>0</v>
      </c>
      <c r="T248" s="129">
        <f t="shared" si="11"/>
        <v>0</v>
      </c>
      <c r="U248" s="10"/>
    </row>
    <row r="249" spans="12:21" ht="15" customHeight="1" x14ac:dyDescent="0.4">
      <c r="L249" s="36" t="s">
        <v>39</v>
      </c>
      <c r="N249" s="37">
        <v>43475</v>
      </c>
      <c r="O249" s="35">
        <v>0.70833333333333337</v>
      </c>
      <c r="P249" s="299"/>
      <c r="Q249" s="300"/>
      <c r="R249" s="129">
        <f t="shared" si="9"/>
        <v>0</v>
      </c>
      <c r="S249" s="129">
        <f t="shared" si="10"/>
        <v>0</v>
      </c>
      <c r="T249" s="129">
        <f t="shared" si="11"/>
        <v>0</v>
      </c>
      <c r="U249" s="10"/>
    </row>
    <row r="250" spans="12:21" ht="15" customHeight="1" x14ac:dyDescent="0.4">
      <c r="L250" s="36" t="s">
        <v>39</v>
      </c>
      <c r="N250" s="37">
        <v>43475</v>
      </c>
      <c r="O250" s="35">
        <v>0.75000000000000011</v>
      </c>
      <c r="P250" s="299"/>
      <c r="Q250" s="300"/>
      <c r="R250" s="129">
        <f t="shared" si="9"/>
        <v>0</v>
      </c>
      <c r="S250" s="129">
        <f t="shared" si="10"/>
        <v>0</v>
      </c>
      <c r="T250" s="129">
        <f t="shared" si="11"/>
        <v>0</v>
      </c>
      <c r="U250" s="10"/>
    </row>
    <row r="251" spans="12:21" ht="15" customHeight="1" x14ac:dyDescent="0.4">
      <c r="L251" s="36" t="s">
        <v>39</v>
      </c>
      <c r="N251" s="37">
        <v>43475</v>
      </c>
      <c r="O251" s="35">
        <v>0.79166666666666674</v>
      </c>
      <c r="P251" s="299"/>
      <c r="Q251" s="300"/>
      <c r="R251" s="129">
        <f t="shared" si="9"/>
        <v>0</v>
      </c>
      <c r="S251" s="129">
        <f t="shared" si="10"/>
        <v>0</v>
      </c>
      <c r="T251" s="129">
        <f t="shared" si="11"/>
        <v>0</v>
      </c>
      <c r="U251" s="10"/>
    </row>
    <row r="252" spans="12:21" ht="15" customHeight="1" x14ac:dyDescent="0.4">
      <c r="L252" s="36" t="s">
        <v>39</v>
      </c>
      <c r="N252" s="37">
        <v>43475</v>
      </c>
      <c r="O252" s="35">
        <v>0.83333333333333337</v>
      </c>
      <c r="P252" s="299"/>
      <c r="Q252" s="300"/>
      <c r="R252" s="129">
        <f t="shared" si="9"/>
        <v>0</v>
      </c>
      <c r="S252" s="129">
        <f t="shared" si="10"/>
        <v>0</v>
      </c>
      <c r="T252" s="129">
        <f t="shared" si="11"/>
        <v>0</v>
      </c>
      <c r="U252" s="10"/>
    </row>
    <row r="253" spans="12:21" ht="15" customHeight="1" x14ac:dyDescent="0.4">
      <c r="L253" s="36" t="s">
        <v>39</v>
      </c>
      <c r="N253" s="37">
        <v>43475</v>
      </c>
      <c r="O253" s="35">
        <v>0.87500000000000011</v>
      </c>
      <c r="P253" s="299"/>
      <c r="Q253" s="300"/>
      <c r="R253" s="129">
        <f t="shared" si="9"/>
        <v>0</v>
      </c>
      <c r="S253" s="129">
        <f t="shared" si="10"/>
        <v>0</v>
      </c>
      <c r="T253" s="129">
        <f t="shared" si="11"/>
        <v>0</v>
      </c>
      <c r="U253" s="10"/>
    </row>
    <row r="254" spans="12:21" ht="15" customHeight="1" x14ac:dyDescent="0.4">
      <c r="L254" s="36" t="s">
        <v>39</v>
      </c>
      <c r="N254" s="37">
        <v>43475</v>
      </c>
      <c r="O254" s="35">
        <v>0.91666666666666674</v>
      </c>
      <c r="P254" s="299"/>
      <c r="Q254" s="300"/>
      <c r="R254" s="129">
        <f t="shared" si="9"/>
        <v>0</v>
      </c>
      <c r="S254" s="129">
        <f t="shared" si="10"/>
        <v>0</v>
      </c>
      <c r="T254" s="129">
        <f t="shared" si="11"/>
        <v>0</v>
      </c>
      <c r="U254" s="10"/>
    </row>
    <row r="255" spans="12:21" ht="15" customHeight="1" x14ac:dyDescent="0.4">
      <c r="L255" s="36" t="s">
        <v>39</v>
      </c>
      <c r="N255" s="37">
        <v>43475</v>
      </c>
      <c r="O255" s="35">
        <v>0.95833333333333337</v>
      </c>
      <c r="P255" s="299"/>
      <c r="Q255" s="300"/>
      <c r="R255" s="129">
        <f t="shared" si="9"/>
        <v>0</v>
      </c>
      <c r="S255" s="129">
        <f t="shared" si="10"/>
        <v>0</v>
      </c>
      <c r="T255" s="129">
        <f t="shared" si="11"/>
        <v>0</v>
      </c>
      <c r="U255" s="10"/>
    </row>
    <row r="256" spans="12:21" ht="15" customHeight="1" x14ac:dyDescent="0.4">
      <c r="L256" s="40">
        <v>43476</v>
      </c>
      <c r="M256" s="37"/>
      <c r="N256" s="37">
        <v>43476</v>
      </c>
      <c r="O256" s="35">
        <v>3.1225022567582528E-17</v>
      </c>
      <c r="P256" s="299"/>
      <c r="Q256" s="300"/>
      <c r="R256" s="129">
        <f t="shared" si="9"/>
        <v>0</v>
      </c>
      <c r="S256" s="129">
        <f t="shared" si="10"/>
        <v>0</v>
      </c>
      <c r="T256" s="129">
        <f t="shared" si="11"/>
        <v>0</v>
      </c>
      <c r="U256" s="10"/>
    </row>
    <row r="257" spans="12:21" ht="15" customHeight="1" x14ac:dyDescent="0.4">
      <c r="L257" s="36" t="s">
        <v>39</v>
      </c>
      <c r="N257" s="37">
        <v>43476</v>
      </c>
      <c r="O257" s="35">
        <v>4.1666666666666699E-2</v>
      </c>
      <c r="P257" s="299"/>
      <c r="Q257" s="300"/>
      <c r="R257" s="129">
        <f t="shared" si="9"/>
        <v>0</v>
      </c>
      <c r="S257" s="129">
        <f t="shared" si="10"/>
        <v>0</v>
      </c>
      <c r="T257" s="129">
        <f t="shared" si="11"/>
        <v>0</v>
      </c>
      <c r="U257" s="10"/>
    </row>
    <row r="258" spans="12:21" ht="15" customHeight="1" x14ac:dyDescent="0.4">
      <c r="L258" s="36" t="s">
        <v>39</v>
      </c>
      <c r="N258" s="37">
        <v>43476</v>
      </c>
      <c r="O258" s="35">
        <v>8.333333333333337E-2</v>
      </c>
      <c r="P258" s="299"/>
      <c r="Q258" s="300"/>
      <c r="R258" s="129">
        <f t="shared" si="9"/>
        <v>0</v>
      </c>
      <c r="S258" s="129">
        <f t="shared" si="10"/>
        <v>0</v>
      </c>
      <c r="T258" s="129">
        <f t="shared" si="11"/>
        <v>0</v>
      </c>
      <c r="U258" s="10"/>
    </row>
    <row r="259" spans="12:21" ht="15" customHeight="1" x14ac:dyDescent="0.4">
      <c r="L259" s="36" t="s">
        <v>39</v>
      </c>
      <c r="N259" s="37">
        <v>43476</v>
      </c>
      <c r="O259" s="35">
        <v>0.12500000000000006</v>
      </c>
      <c r="P259" s="299"/>
      <c r="Q259" s="300"/>
      <c r="R259" s="129">
        <f t="shared" si="9"/>
        <v>0</v>
      </c>
      <c r="S259" s="129">
        <f t="shared" si="10"/>
        <v>0</v>
      </c>
      <c r="T259" s="129">
        <f t="shared" si="11"/>
        <v>0</v>
      </c>
      <c r="U259" s="10"/>
    </row>
    <row r="260" spans="12:21" ht="15" customHeight="1" x14ac:dyDescent="0.4">
      <c r="L260" s="36" t="s">
        <v>39</v>
      </c>
      <c r="N260" s="37">
        <v>43476</v>
      </c>
      <c r="O260" s="35">
        <v>0.16666666666666669</v>
      </c>
      <c r="P260" s="299"/>
      <c r="Q260" s="300"/>
      <c r="R260" s="129">
        <f t="shared" si="9"/>
        <v>0</v>
      </c>
      <c r="S260" s="129">
        <f t="shared" si="10"/>
        <v>0</v>
      </c>
      <c r="T260" s="129">
        <f t="shared" si="11"/>
        <v>0</v>
      </c>
      <c r="U260" s="10"/>
    </row>
    <row r="261" spans="12:21" ht="15" customHeight="1" x14ac:dyDescent="0.4">
      <c r="L261" s="36" t="s">
        <v>39</v>
      </c>
      <c r="N261" s="37">
        <v>43476</v>
      </c>
      <c r="O261" s="35">
        <v>0.20833333333333337</v>
      </c>
      <c r="P261" s="299"/>
      <c r="Q261" s="300"/>
      <c r="R261" s="129">
        <f t="shared" si="9"/>
        <v>0</v>
      </c>
      <c r="S261" s="129">
        <f t="shared" si="10"/>
        <v>0</v>
      </c>
      <c r="T261" s="129">
        <f t="shared" si="11"/>
        <v>0</v>
      </c>
      <c r="U261" s="10"/>
    </row>
    <row r="262" spans="12:21" ht="15" customHeight="1" x14ac:dyDescent="0.4">
      <c r="L262" s="36" t="s">
        <v>39</v>
      </c>
      <c r="N262" s="37">
        <v>43476</v>
      </c>
      <c r="O262" s="35">
        <v>0.25</v>
      </c>
      <c r="P262" s="299"/>
      <c r="Q262" s="300"/>
      <c r="R262" s="129">
        <f t="shared" si="9"/>
        <v>0</v>
      </c>
      <c r="S262" s="129">
        <f t="shared" si="10"/>
        <v>0</v>
      </c>
      <c r="T262" s="129">
        <f t="shared" si="11"/>
        <v>0</v>
      </c>
      <c r="U262" s="10"/>
    </row>
    <row r="263" spans="12:21" ht="15" customHeight="1" x14ac:dyDescent="0.4">
      <c r="L263" s="36" t="s">
        <v>39</v>
      </c>
      <c r="N263" s="37">
        <v>43476</v>
      </c>
      <c r="O263" s="35">
        <v>0.29166666666666669</v>
      </c>
      <c r="P263" s="299"/>
      <c r="Q263" s="300"/>
      <c r="R263" s="129">
        <f t="shared" si="9"/>
        <v>0</v>
      </c>
      <c r="S263" s="129">
        <f t="shared" si="10"/>
        <v>0</v>
      </c>
      <c r="T263" s="129">
        <f t="shared" si="11"/>
        <v>0</v>
      </c>
      <c r="U263" s="10"/>
    </row>
    <row r="264" spans="12:21" ht="15" customHeight="1" x14ac:dyDescent="0.4">
      <c r="L264" s="36" t="s">
        <v>39</v>
      </c>
      <c r="N264" s="37">
        <v>43476</v>
      </c>
      <c r="O264" s="35">
        <v>0.33333333333333337</v>
      </c>
      <c r="P264" s="299"/>
      <c r="Q264" s="300"/>
      <c r="R264" s="129">
        <f t="shared" si="9"/>
        <v>0</v>
      </c>
      <c r="S264" s="129">
        <f t="shared" si="10"/>
        <v>0</v>
      </c>
      <c r="T264" s="129">
        <f t="shared" si="11"/>
        <v>0</v>
      </c>
      <c r="U264" s="10"/>
    </row>
    <row r="265" spans="12:21" ht="15" customHeight="1" x14ac:dyDescent="0.4">
      <c r="L265" s="36" t="s">
        <v>39</v>
      </c>
      <c r="N265" s="37">
        <v>43476</v>
      </c>
      <c r="O265" s="35">
        <v>0.375</v>
      </c>
      <c r="P265" s="299"/>
      <c r="Q265" s="300"/>
      <c r="R265" s="129">
        <f t="shared" si="9"/>
        <v>0</v>
      </c>
      <c r="S265" s="129">
        <f t="shared" si="10"/>
        <v>0</v>
      </c>
      <c r="T265" s="129">
        <f t="shared" si="11"/>
        <v>0</v>
      </c>
      <c r="U265" s="10"/>
    </row>
    <row r="266" spans="12:21" ht="15" customHeight="1" x14ac:dyDescent="0.4">
      <c r="L266" s="36" t="s">
        <v>39</v>
      </c>
      <c r="N266" s="37">
        <v>43476</v>
      </c>
      <c r="O266" s="35">
        <v>0.41666666666666669</v>
      </c>
      <c r="P266" s="299"/>
      <c r="Q266" s="300"/>
      <c r="R266" s="129">
        <f t="shared" si="9"/>
        <v>0</v>
      </c>
      <c r="S266" s="129">
        <f t="shared" si="10"/>
        <v>0</v>
      </c>
      <c r="T266" s="129">
        <f t="shared" si="11"/>
        <v>0</v>
      </c>
      <c r="U266" s="10"/>
    </row>
    <row r="267" spans="12:21" ht="15" customHeight="1" x14ac:dyDescent="0.4">
      <c r="L267" s="36" t="s">
        <v>39</v>
      </c>
      <c r="N267" s="37">
        <v>43476</v>
      </c>
      <c r="O267" s="35">
        <v>0.45833333333333337</v>
      </c>
      <c r="P267" s="299"/>
      <c r="Q267" s="300"/>
      <c r="R267" s="129">
        <f t="shared" si="9"/>
        <v>0</v>
      </c>
      <c r="S267" s="129">
        <f t="shared" si="10"/>
        <v>0</v>
      </c>
      <c r="T267" s="129">
        <f t="shared" si="11"/>
        <v>0</v>
      </c>
      <c r="U267" s="10"/>
    </row>
    <row r="268" spans="12:21" ht="15" customHeight="1" x14ac:dyDescent="0.4">
      <c r="L268" s="36" t="s">
        <v>39</v>
      </c>
      <c r="N268" s="37">
        <v>43476</v>
      </c>
      <c r="O268" s="35">
        <v>0.50000000000000011</v>
      </c>
      <c r="P268" s="299"/>
      <c r="Q268" s="300"/>
      <c r="R268" s="129">
        <f t="shared" si="9"/>
        <v>0</v>
      </c>
      <c r="S268" s="129">
        <f t="shared" si="10"/>
        <v>0</v>
      </c>
      <c r="T268" s="129">
        <f t="shared" si="11"/>
        <v>0</v>
      </c>
      <c r="U268" s="10"/>
    </row>
    <row r="269" spans="12:21" ht="15" customHeight="1" x14ac:dyDescent="0.4">
      <c r="L269" s="36" t="s">
        <v>39</v>
      </c>
      <c r="N269" s="37">
        <v>43476</v>
      </c>
      <c r="O269" s="35">
        <v>0.54166666666666674</v>
      </c>
      <c r="P269" s="299"/>
      <c r="Q269" s="300"/>
      <c r="R269" s="129">
        <f t="shared" si="9"/>
        <v>0</v>
      </c>
      <c r="S269" s="129">
        <f t="shared" si="10"/>
        <v>0</v>
      </c>
      <c r="T269" s="129">
        <f t="shared" si="11"/>
        <v>0</v>
      </c>
      <c r="U269" s="10"/>
    </row>
    <row r="270" spans="12:21" ht="15" customHeight="1" x14ac:dyDescent="0.4">
      <c r="L270" s="36" t="s">
        <v>39</v>
      </c>
      <c r="N270" s="37">
        <v>43476</v>
      </c>
      <c r="O270" s="35">
        <v>0.58333333333333337</v>
      </c>
      <c r="P270" s="299"/>
      <c r="Q270" s="300"/>
      <c r="R270" s="129">
        <f t="shared" si="9"/>
        <v>0</v>
      </c>
      <c r="S270" s="129">
        <f t="shared" si="10"/>
        <v>0</v>
      </c>
      <c r="T270" s="129">
        <f t="shared" si="11"/>
        <v>0</v>
      </c>
      <c r="U270" s="10"/>
    </row>
    <row r="271" spans="12:21" ht="15" customHeight="1" x14ac:dyDescent="0.4">
      <c r="L271" s="36" t="s">
        <v>39</v>
      </c>
      <c r="N271" s="37">
        <v>43476</v>
      </c>
      <c r="O271" s="35">
        <v>0.62500000000000011</v>
      </c>
      <c r="P271" s="299"/>
      <c r="Q271" s="300"/>
      <c r="R271" s="129">
        <f t="shared" si="9"/>
        <v>0</v>
      </c>
      <c r="S271" s="129">
        <f t="shared" si="10"/>
        <v>0</v>
      </c>
      <c r="T271" s="129">
        <f t="shared" si="11"/>
        <v>0</v>
      </c>
      <c r="U271" s="10"/>
    </row>
    <row r="272" spans="12:21" ht="15" customHeight="1" x14ac:dyDescent="0.4">
      <c r="L272" s="36" t="s">
        <v>39</v>
      </c>
      <c r="N272" s="37">
        <v>43476</v>
      </c>
      <c r="O272" s="35">
        <v>0.66666666666666674</v>
      </c>
      <c r="P272" s="299"/>
      <c r="Q272" s="300"/>
      <c r="R272" s="129">
        <f t="shared" ref="R272:R335" si="12">IF(Q272&gt;P272,P272,Q272)</f>
        <v>0</v>
      </c>
      <c r="S272" s="129">
        <f t="shared" ref="S272:S335" si="13">P272-R272</f>
        <v>0</v>
      </c>
      <c r="T272" s="129">
        <f t="shared" si="11"/>
        <v>0</v>
      </c>
      <c r="U272" s="10"/>
    </row>
    <row r="273" spans="12:21" ht="15" customHeight="1" x14ac:dyDescent="0.4">
      <c r="L273" s="36" t="s">
        <v>39</v>
      </c>
      <c r="N273" s="37">
        <v>43476</v>
      </c>
      <c r="O273" s="35">
        <v>0.70833333333333337</v>
      </c>
      <c r="P273" s="299"/>
      <c r="Q273" s="300"/>
      <c r="R273" s="129">
        <f t="shared" si="12"/>
        <v>0</v>
      </c>
      <c r="S273" s="129">
        <f t="shared" si="13"/>
        <v>0</v>
      </c>
      <c r="T273" s="129">
        <f t="shared" ref="T273:T336" si="14">Q273-R273</f>
        <v>0</v>
      </c>
      <c r="U273" s="10"/>
    </row>
    <row r="274" spans="12:21" ht="15" customHeight="1" x14ac:dyDescent="0.4">
      <c r="L274" s="36" t="s">
        <v>39</v>
      </c>
      <c r="N274" s="37">
        <v>43476</v>
      </c>
      <c r="O274" s="35">
        <v>0.75000000000000011</v>
      </c>
      <c r="P274" s="299"/>
      <c r="Q274" s="300"/>
      <c r="R274" s="129">
        <f t="shared" si="12"/>
        <v>0</v>
      </c>
      <c r="S274" s="129">
        <f t="shared" si="13"/>
        <v>0</v>
      </c>
      <c r="T274" s="129">
        <f t="shared" si="14"/>
        <v>0</v>
      </c>
      <c r="U274" s="10"/>
    </row>
    <row r="275" spans="12:21" ht="15" customHeight="1" x14ac:dyDescent="0.4">
      <c r="L275" s="36" t="s">
        <v>39</v>
      </c>
      <c r="N275" s="37">
        <v>43476</v>
      </c>
      <c r="O275" s="35">
        <v>0.79166666666666674</v>
      </c>
      <c r="P275" s="299"/>
      <c r="Q275" s="300"/>
      <c r="R275" s="129">
        <f t="shared" si="12"/>
        <v>0</v>
      </c>
      <c r="S275" s="129">
        <f t="shared" si="13"/>
        <v>0</v>
      </c>
      <c r="T275" s="129">
        <f t="shared" si="14"/>
        <v>0</v>
      </c>
      <c r="U275" s="10"/>
    </row>
    <row r="276" spans="12:21" ht="15" customHeight="1" x14ac:dyDescent="0.4">
      <c r="L276" s="36" t="s">
        <v>39</v>
      </c>
      <c r="N276" s="37">
        <v>43476</v>
      </c>
      <c r="O276" s="35">
        <v>0.83333333333333337</v>
      </c>
      <c r="P276" s="299"/>
      <c r="Q276" s="300"/>
      <c r="R276" s="129">
        <f t="shared" si="12"/>
        <v>0</v>
      </c>
      <c r="S276" s="129">
        <f t="shared" si="13"/>
        <v>0</v>
      </c>
      <c r="T276" s="129">
        <f t="shared" si="14"/>
        <v>0</v>
      </c>
      <c r="U276" s="10"/>
    </row>
    <row r="277" spans="12:21" ht="15" customHeight="1" x14ac:dyDescent="0.4">
      <c r="L277" s="36" t="s">
        <v>39</v>
      </c>
      <c r="N277" s="37">
        <v>43476</v>
      </c>
      <c r="O277" s="35">
        <v>0.87500000000000011</v>
      </c>
      <c r="P277" s="299"/>
      <c r="Q277" s="300"/>
      <c r="R277" s="129">
        <f t="shared" si="12"/>
        <v>0</v>
      </c>
      <c r="S277" s="129">
        <f t="shared" si="13"/>
        <v>0</v>
      </c>
      <c r="T277" s="129">
        <f t="shared" si="14"/>
        <v>0</v>
      </c>
      <c r="U277" s="10"/>
    </row>
    <row r="278" spans="12:21" ht="15" customHeight="1" x14ac:dyDescent="0.4">
      <c r="L278" s="36" t="s">
        <v>39</v>
      </c>
      <c r="N278" s="37">
        <v>43476</v>
      </c>
      <c r="O278" s="35">
        <v>0.91666666666666674</v>
      </c>
      <c r="P278" s="299"/>
      <c r="Q278" s="300"/>
      <c r="R278" s="129">
        <f t="shared" si="12"/>
        <v>0</v>
      </c>
      <c r="S278" s="129">
        <f t="shared" si="13"/>
        <v>0</v>
      </c>
      <c r="T278" s="129">
        <f t="shared" si="14"/>
        <v>0</v>
      </c>
      <c r="U278" s="10"/>
    </row>
    <row r="279" spans="12:21" ht="15" customHeight="1" x14ac:dyDescent="0.4">
      <c r="L279" s="36" t="s">
        <v>39</v>
      </c>
      <c r="N279" s="37">
        <v>43476</v>
      </c>
      <c r="O279" s="35">
        <v>0.95833333333333337</v>
      </c>
      <c r="P279" s="299"/>
      <c r="Q279" s="300"/>
      <c r="R279" s="129">
        <f t="shared" si="12"/>
        <v>0</v>
      </c>
      <c r="S279" s="129">
        <f t="shared" si="13"/>
        <v>0</v>
      </c>
      <c r="T279" s="129">
        <f t="shared" si="14"/>
        <v>0</v>
      </c>
      <c r="U279" s="10"/>
    </row>
    <row r="280" spans="12:21" ht="15" customHeight="1" x14ac:dyDescent="0.4">
      <c r="L280" s="40">
        <v>43477</v>
      </c>
      <c r="M280" s="37"/>
      <c r="N280" s="37">
        <v>43477</v>
      </c>
      <c r="O280" s="35">
        <v>3.1225022567582528E-17</v>
      </c>
      <c r="P280" s="299"/>
      <c r="Q280" s="300"/>
      <c r="R280" s="129">
        <f t="shared" si="12"/>
        <v>0</v>
      </c>
      <c r="S280" s="129">
        <f t="shared" si="13"/>
        <v>0</v>
      </c>
      <c r="T280" s="129">
        <f t="shared" si="14"/>
        <v>0</v>
      </c>
      <c r="U280" s="10"/>
    </row>
    <row r="281" spans="12:21" ht="15" customHeight="1" x14ac:dyDescent="0.4">
      <c r="L281" s="36" t="s">
        <v>39</v>
      </c>
      <c r="N281" s="37">
        <v>43477</v>
      </c>
      <c r="O281" s="35">
        <v>4.1666666666666699E-2</v>
      </c>
      <c r="P281" s="299"/>
      <c r="Q281" s="300"/>
      <c r="R281" s="129">
        <f t="shared" si="12"/>
        <v>0</v>
      </c>
      <c r="S281" s="129">
        <f t="shared" si="13"/>
        <v>0</v>
      </c>
      <c r="T281" s="129">
        <f t="shared" si="14"/>
        <v>0</v>
      </c>
      <c r="U281" s="10"/>
    </row>
    <row r="282" spans="12:21" ht="15" customHeight="1" x14ac:dyDescent="0.4">
      <c r="L282" s="36" t="s">
        <v>39</v>
      </c>
      <c r="N282" s="37">
        <v>43477</v>
      </c>
      <c r="O282" s="35">
        <v>8.333333333333337E-2</v>
      </c>
      <c r="P282" s="299"/>
      <c r="Q282" s="300"/>
      <c r="R282" s="129">
        <f t="shared" si="12"/>
        <v>0</v>
      </c>
      <c r="S282" s="129">
        <f t="shared" si="13"/>
        <v>0</v>
      </c>
      <c r="T282" s="129">
        <f t="shared" si="14"/>
        <v>0</v>
      </c>
      <c r="U282" s="10"/>
    </row>
    <row r="283" spans="12:21" ht="15" customHeight="1" x14ac:dyDescent="0.4">
      <c r="L283" s="36" t="s">
        <v>39</v>
      </c>
      <c r="N283" s="37">
        <v>43477</v>
      </c>
      <c r="O283" s="35">
        <v>0.12500000000000006</v>
      </c>
      <c r="P283" s="299"/>
      <c r="Q283" s="300"/>
      <c r="R283" s="129">
        <f t="shared" si="12"/>
        <v>0</v>
      </c>
      <c r="S283" s="129">
        <f t="shared" si="13"/>
        <v>0</v>
      </c>
      <c r="T283" s="129">
        <f t="shared" si="14"/>
        <v>0</v>
      </c>
      <c r="U283" s="10"/>
    </row>
    <row r="284" spans="12:21" ht="15" customHeight="1" x14ac:dyDescent="0.4">
      <c r="L284" s="36" t="s">
        <v>39</v>
      </c>
      <c r="N284" s="37">
        <v>43477</v>
      </c>
      <c r="O284" s="35">
        <v>0.16666666666666669</v>
      </c>
      <c r="P284" s="299"/>
      <c r="Q284" s="300"/>
      <c r="R284" s="129">
        <f t="shared" si="12"/>
        <v>0</v>
      </c>
      <c r="S284" s="129">
        <f t="shared" si="13"/>
        <v>0</v>
      </c>
      <c r="T284" s="129">
        <f t="shared" si="14"/>
        <v>0</v>
      </c>
      <c r="U284" s="10"/>
    </row>
    <row r="285" spans="12:21" ht="15" customHeight="1" x14ac:dyDescent="0.4">
      <c r="L285" s="36" t="s">
        <v>39</v>
      </c>
      <c r="N285" s="37">
        <v>43477</v>
      </c>
      <c r="O285" s="35">
        <v>0.20833333333333337</v>
      </c>
      <c r="P285" s="299"/>
      <c r="Q285" s="300"/>
      <c r="R285" s="129">
        <f t="shared" si="12"/>
        <v>0</v>
      </c>
      <c r="S285" s="129">
        <f t="shared" si="13"/>
        <v>0</v>
      </c>
      <c r="T285" s="129">
        <f t="shared" si="14"/>
        <v>0</v>
      </c>
      <c r="U285" s="10"/>
    </row>
    <row r="286" spans="12:21" ht="15" customHeight="1" x14ac:dyDescent="0.4">
      <c r="L286" s="36" t="s">
        <v>39</v>
      </c>
      <c r="N286" s="37">
        <v>43477</v>
      </c>
      <c r="O286" s="35">
        <v>0.25</v>
      </c>
      <c r="P286" s="299"/>
      <c r="Q286" s="300"/>
      <c r="R286" s="129">
        <f t="shared" si="12"/>
        <v>0</v>
      </c>
      <c r="S286" s="129">
        <f t="shared" si="13"/>
        <v>0</v>
      </c>
      <c r="T286" s="129">
        <f t="shared" si="14"/>
        <v>0</v>
      </c>
      <c r="U286" s="10"/>
    </row>
    <row r="287" spans="12:21" ht="15" customHeight="1" x14ac:dyDescent="0.4">
      <c r="L287" s="36" t="s">
        <v>39</v>
      </c>
      <c r="N287" s="37">
        <v>43477</v>
      </c>
      <c r="O287" s="35">
        <v>0.29166666666666669</v>
      </c>
      <c r="P287" s="299"/>
      <c r="Q287" s="300"/>
      <c r="R287" s="129">
        <f t="shared" si="12"/>
        <v>0</v>
      </c>
      <c r="S287" s="129">
        <f t="shared" si="13"/>
        <v>0</v>
      </c>
      <c r="T287" s="129">
        <f t="shared" si="14"/>
        <v>0</v>
      </c>
      <c r="U287" s="10"/>
    </row>
    <row r="288" spans="12:21" ht="15" customHeight="1" x14ac:dyDescent="0.4">
      <c r="L288" s="36" t="s">
        <v>39</v>
      </c>
      <c r="N288" s="37">
        <v>43477</v>
      </c>
      <c r="O288" s="35">
        <v>0.33333333333333337</v>
      </c>
      <c r="P288" s="299"/>
      <c r="Q288" s="300"/>
      <c r="R288" s="129">
        <f t="shared" si="12"/>
        <v>0</v>
      </c>
      <c r="S288" s="129">
        <f t="shared" si="13"/>
        <v>0</v>
      </c>
      <c r="T288" s="129">
        <f t="shared" si="14"/>
        <v>0</v>
      </c>
      <c r="U288" s="10"/>
    </row>
    <row r="289" spans="12:21" ht="15" customHeight="1" x14ac:dyDescent="0.4">
      <c r="L289" s="36" t="s">
        <v>39</v>
      </c>
      <c r="N289" s="37">
        <v>43477</v>
      </c>
      <c r="O289" s="35">
        <v>0.375</v>
      </c>
      <c r="P289" s="299"/>
      <c r="Q289" s="300"/>
      <c r="R289" s="129">
        <f t="shared" si="12"/>
        <v>0</v>
      </c>
      <c r="S289" s="129">
        <f t="shared" si="13"/>
        <v>0</v>
      </c>
      <c r="T289" s="129">
        <f t="shared" si="14"/>
        <v>0</v>
      </c>
      <c r="U289" s="10"/>
    </row>
    <row r="290" spans="12:21" ht="15" customHeight="1" x14ac:dyDescent="0.4">
      <c r="L290" s="36" t="s">
        <v>39</v>
      </c>
      <c r="N290" s="37">
        <v>43477</v>
      </c>
      <c r="O290" s="35">
        <v>0.41666666666666669</v>
      </c>
      <c r="P290" s="299"/>
      <c r="Q290" s="300"/>
      <c r="R290" s="129">
        <f t="shared" si="12"/>
        <v>0</v>
      </c>
      <c r="S290" s="129">
        <f t="shared" si="13"/>
        <v>0</v>
      </c>
      <c r="T290" s="129">
        <f t="shared" si="14"/>
        <v>0</v>
      </c>
      <c r="U290" s="10"/>
    </row>
    <row r="291" spans="12:21" ht="15" customHeight="1" x14ac:dyDescent="0.4">
      <c r="L291" s="36" t="s">
        <v>39</v>
      </c>
      <c r="N291" s="37">
        <v>43477</v>
      </c>
      <c r="O291" s="35">
        <v>0.45833333333333337</v>
      </c>
      <c r="P291" s="299"/>
      <c r="Q291" s="300"/>
      <c r="R291" s="129">
        <f t="shared" si="12"/>
        <v>0</v>
      </c>
      <c r="S291" s="129">
        <f t="shared" si="13"/>
        <v>0</v>
      </c>
      <c r="T291" s="129">
        <f t="shared" si="14"/>
        <v>0</v>
      </c>
      <c r="U291" s="10"/>
    </row>
    <row r="292" spans="12:21" ht="15" customHeight="1" x14ac:dyDescent="0.4">
      <c r="L292" s="36" t="s">
        <v>39</v>
      </c>
      <c r="N292" s="37">
        <v>43477</v>
      </c>
      <c r="O292" s="35">
        <v>0.50000000000000011</v>
      </c>
      <c r="P292" s="299"/>
      <c r="Q292" s="300"/>
      <c r="R292" s="129">
        <f t="shared" si="12"/>
        <v>0</v>
      </c>
      <c r="S292" s="129">
        <f t="shared" si="13"/>
        <v>0</v>
      </c>
      <c r="T292" s="129">
        <f t="shared" si="14"/>
        <v>0</v>
      </c>
      <c r="U292" s="10"/>
    </row>
    <row r="293" spans="12:21" ht="15" customHeight="1" x14ac:dyDescent="0.4">
      <c r="L293" s="36" t="s">
        <v>39</v>
      </c>
      <c r="N293" s="37">
        <v>43477</v>
      </c>
      <c r="O293" s="35">
        <v>0.54166666666666674</v>
      </c>
      <c r="P293" s="299"/>
      <c r="Q293" s="300"/>
      <c r="R293" s="129">
        <f t="shared" si="12"/>
        <v>0</v>
      </c>
      <c r="S293" s="129">
        <f t="shared" si="13"/>
        <v>0</v>
      </c>
      <c r="T293" s="129">
        <f t="shared" si="14"/>
        <v>0</v>
      </c>
      <c r="U293" s="10"/>
    </row>
    <row r="294" spans="12:21" ht="15" customHeight="1" x14ac:dyDescent="0.4">
      <c r="L294" s="36" t="s">
        <v>39</v>
      </c>
      <c r="N294" s="37">
        <v>43477</v>
      </c>
      <c r="O294" s="35">
        <v>0.58333333333333337</v>
      </c>
      <c r="P294" s="299"/>
      <c r="Q294" s="300"/>
      <c r="R294" s="129">
        <f t="shared" si="12"/>
        <v>0</v>
      </c>
      <c r="S294" s="129">
        <f t="shared" si="13"/>
        <v>0</v>
      </c>
      <c r="T294" s="129">
        <f t="shared" si="14"/>
        <v>0</v>
      </c>
      <c r="U294" s="10"/>
    </row>
    <row r="295" spans="12:21" ht="15" customHeight="1" x14ac:dyDescent="0.4">
      <c r="L295" s="36" t="s">
        <v>39</v>
      </c>
      <c r="N295" s="37">
        <v>43477</v>
      </c>
      <c r="O295" s="35">
        <v>0.62500000000000011</v>
      </c>
      <c r="P295" s="299"/>
      <c r="Q295" s="300"/>
      <c r="R295" s="129">
        <f t="shared" si="12"/>
        <v>0</v>
      </c>
      <c r="S295" s="129">
        <f t="shared" si="13"/>
        <v>0</v>
      </c>
      <c r="T295" s="129">
        <f t="shared" si="14"/>
        <v>0</v>
      </c>
      <c r="U295" s="10"/>
    </row>
    <row r="296" spans="12:21" ht="15" customHeight="1" x14ac:dyDescent="0.4">
      <c r="L296" s="36" t="s">
        <v>39</v>
      </c>
      <c r="N296" s="37">
        <v>43477</v>
      </c>
      <c r="O296" s="35">
        <v>0.66666666666666674</v>
      </c>
      <c r="P296" s="299"/>
      <c r="Q296" s="300"/>
      <c r="R296" s="129">
        <f t="shared" si="12"/>
        <v>0</v>
      </c>
      <c r="S296" s="129">
        <f t="shared" si="13"/>
        <v>0</v>
      </c>
      <c r="T296" s="129">
        <f t="shared" si="14"/>
        <v>0</v>
      </c>
      <c r="U296" s="10"/>
    </row>
    <row r="297" spans="12:21" ht="15" customHeight="1" x14ac:dyDescent="0.4">
      <c r="L297" s="36" t="s">
        <v>39</v>
      </c>
      <c r="N297" s="37">
        <v>43477</v>
      </c>
      <c r="O297" s="35">
        <v>0.70833333333333337</v>
      </c>
      <c r="P297" s="299"/>
      <c r="Q297" s="300"/>
      <c r="R297" s="129">
        <f t="shared" si="12"/>
        <v>0</v>
      </c>
      <c r="S297" s="129">
        <f t="shared" si="13"/>
        <v>0</v>
      </c>
      <c r="T297" s="129">
        <f t="shared" si="14"/>
        <v>0</v>
      </c>
      <c r="U297" s="10"/>
    </row>
    <row r="298" spans="12:21" ht="15" customHeight="1" x14ac:dyDescent="0.4">
      <c r="L298" s="36" t="s">
        <v>39</v>
      </c>
      <c r="N298" s="37">
        <v>43477</v>
      </c>
      <c r="O298" s="35">
        <v>0.75000000000000011</v>
      </c>
      <c r="P298" s="299"/>
      <c r="Q298" s="300"/>
      <c r="R298" s="129">
        <f t="shared" si="12"/>
        <v>0</v>
      </c>
      <c r="S298" s="129">
        <f t="shared" si="13"/>
        <v>0</v>
      </c>
      <c r="T298" s="129">
        <f t="shared" si="14"/>
        <v>0</v>
      </c>
      <c r="U298" s="10"/>
    </row>
    <row r="299" spans="12:21" ht="15" customHeight="1" x14ac:dyDescent="0.4">
      <c r="L299" s="36" t="s">
        <v>39</v>
      </c>
      <c r="N299" s="37">
        <v>43477</v>
      </c>
      <c r="O299" s="35">
        <v>0.79166666666666674</v>
      </c>
      <c r="P299" s="299"/>
      <c r="Q299" s="300"/>
      <c r="R299" s="129">
        <f t="shared" si="12"/>
        <v>0</v>
      </c>
      <c r="S299" s="129">
        <f t="shared" si="13"/>
        <v>0</v>
      </c>
      <c r="T299" s="129">
        <f t="shared" si="14"/>
        <v>0</v>
      </c>
      <c r="U299" s="10"/>
    </row>
    <row r="300" spans="12:21" ht="15" customHeight="1" x14ac:dyDescent="0.4">
      <c r="L300" s="36" t="s">
        <v>39</v>
      </c>
      <c r="N300" s="37">
        <v>43477</v>
      </c>
      <c r="O300" s="35">
        <v>0.83333333333333337</v>
      </c>
      <c r="P300" s="299"/>
      <c r="Q300" s="300"/>
      <c r="R300" s="129">
        <f t="shared" si="12"/>
        <v>0</v>
      </c>
      <c r="S300" s="129">
        <f t="shared" si="13"/>
        <v>0</v>
      </c>
      <c r="T300" s="129">
        <f t="shared" si="14"/>
        <v>0</v>
      </c>
      <c r="U300" s="10"/>
    </row>
    <row r="301" spans="12:21" ht="15" customHeight="1" x14ac:dyDescent="0.4">
      <c r="L301" s="36" t="s">
        <v>39</v>
      </c>
      <c r="N301" s="37">
        <v>43477</v>
      </c>
      <c r="O301" s="35">
        <v>0.87500000000000011</v>
      </c>
      <c r="P301" s="299"/>
      <c r="Q301" s="300"/>
      <c r="R301" s="129">
        <f t="shared" si="12"/>
        <v>0</v>
      </c>
      <c r="S301" s="129">
        <f t="shared" si="13"/>
        <v>0</v>
      </c>
      <c r="T301" s="129">
        <f t="shared" si="14"/>
        <v>0</v>
      </c>
      <c r="U301" s="10"/>
    </row>
    <row r="302" spans="12:21" ht="15" customHeight="1" x14ac:dyDescent="0.4">
      <c r="L302" s="36" t="s">
        <v>39</v>
      </c>
      <c r="N302" s="37">
        <v>43477</v>
      </c>
      <c r="O302" s="35">
        <v>0.91666666666666674</v>
      </c>
      <c r="P302" s="299"/>
      <c r="Q302" s="300"/>
      <c r="R302" s="129">
        <f t="shared" si="12"/>
        <v>0</v>
      </c>
      <c r="S302" s="129">
        <f t="shared" si="13"/>
        <v>0</v>
      </c>
      <c r="T302" s="129">
        <f t="shared" si="14"/>
        <v>0</v>
      </c>
      <c r="U302" s="10"/>
    </row>
    <row r="303" spans="12:21" ht="15" customHeight="1" x14ac:dyDescent="0.4">
      <c r="L303" s="36" t="s">
        <v>39</v>
      </c>
      <c r="N303" s="37">
        <v>43477</v>
      </c>
      <c r="O303" s="35">
        <v>0.95833333333333337</v>
      </c>
      <c r="P303" s="299"/>
      <c r="Q303" s="300"/>
      <c r="R303" s="129">
        <f t="shared" si="12"/>
        <v>0</v>
      </c>
      <c r="S303" s="129">
        <f t="shared" si="13"/>
        <v>0</v>
      </c>
      <c r="T303" s="129">
        <f t="shared" si="14"/>
        <v>0</v>
      </c>
      <c r="U303" s="10"/>
    </row>
    <row r="304" spans="12:21" ht="15" customHeight="1" x14ac:dyDescent="0.4">
      <c r="L304" s="40">
        <v>43478</v>
      </c>
      <c r="M304" s="37"/>
      <c r="N304" s="37">
        <v>43478</v>
      </c>
      <c r="O304" s="35">
        <v>3.1225022567582528E-17</v>
      </c>
      <c r="P304" s="299"/>
      <c r="Q304" s="300"/>
      <c r="R304" s="129">
        <f t="shared" si="12"/>
        <v>0</v>
      </c>
      <c r="S304" s="129">
        <f t="shared" si="13"/>
        <v>0</v>
      </c>
      <c r="T304" s="129">
        <f t="shared" si="14"/>
        <v>0</v>
      </c>
      <c r="U304" s="10"/>
    </row>
    <row r="305" spans="12:21" ht="15" customHeight="1" x14ac:dyDescent="0.4">
      <c r="L305" s="36" t="s">
        <v>39</v>
      </c>
      <c r="N305" s="37">
        <v>43478</v>
      </c>
      <c r="O305" s="35">
        <v>4.1666666666666699E-2</v>
      </c>
      <c r="P305" s="299"/>
      <c r="Q305" s="300"/>
      <c r="R305" s="129">
        <f t="shared" si="12"/>
        <v>0</v>
      </c>
      <c r="S305" s="129">
        <f t="shared" si="13"/>
        <v>0</v>
      </c>
      <c r="T305" s="129">
        <f t="shared" si="14"/>
        <v>0</v>
      </c>
      <c r="U305" s="10"/>
    </row>
    <row r="306" spans="12:21" ht="15" customHeight="1" x14ac:dyDescent="0.4">
      <c r="L306" s="36" t="s">
        <v>39</v>
      </c>
      <c r="N306" s="37">
        <v>43478</v>
      </c>
      <c r="O306" s="35">
        <v>8.333333333333337E-2</v>
      </c>
      <c r="P306" s="299"/>
      <c r="Q306" s="300"/>
      <c r="R306" s="129">
        <f t="shared" si="12"/>
        <v>0</v>
      </c>
      <c r="S306" s="129">
        <f t="shared" si="13"/>
        <v>0</v>
      </c>
      <c r="T306" s="129">
        <f t="shared" si="14"/>
        <v>0</v>
      </c>
      <c r="U306" s="10"/>
    </row>
    <row r="307" spans="12:21" ht="15" customHeight="1" x14ac:dyDescent="0.4">
      <c r="L307" s="36" t="s">
        <v>39</v>
      </c>
      <c r="N307" s="37">
        <v>43478</v>
      </c>
      <c r="O307" s="35">
        <v>0.12500000000000006</v>
      </c>
      <c r="P307" s="299"/>
      <c r="Q307" s="300"/>
      <c r="R307" s="129">
        <f t="shared" si="12"/>
        <v>0</v>
      </c>
      <c r="S307" s="129">
        <f t="shared" si="13"/>
        <v>0</v>
      </c>
      <c r="T307" s="129">
        <f t="shared" si="14"/>
        <v>0</v>
      </c>
      <c r="U307" s="10"/>
    </row>
    <row r="308" spans="12:21" ht="15" customHeight="1" x14ac:dyDescent="0.4">
      <c r="L308" s="36" t="s">
        <v>39</v>
      </c>
      <c r="N308" s="37">
        <v>43478</v>
      </c>
      <c r="O308" s="35">
        <v>0.16666666666666669</v>
      </c>
      <c r="P308" s="299"/>
      <c r="Q308" s="300"/>
      <c r="R308" s="129">
        <f t="shared" si="12"/>
        <v>0</v>
      </c>
      <c r="S308" s="129">
        <f t="shared" si="13"/>
        <v>0</v>
      </c>
      <c r="T308" s="129">
        <f t="shared" si="14"/>
        <v>0</v>
      </c>
      <c r="U308" s="10"/>
    </row>
    <row r="309" spans="12:21" ht="15" customHeight="1" x14ac:dyDescent="0.4">
      <c r="L309" s="36" t="s">
        <v>39</v>
      </c>
      <c r="N309" s="37">
        <v>43478</v>
      </c>
      <c r="O309" s="35">
        <v>0.20833333333333337</v>
      </c>
      <c r="P309" s="299"/>
      <c r="Q309" s="300"/>
      <c r="R309" s="129">
        <f t="shared" si="12"/>
        <v>0</v>
      </c>
      <c r="S309" s="129">
        <f t="shared" si="13"/>
        <v>0</v>
      </c>
      <c r="T309" s="129">
        <f t="shared" si="14"/>
        <v>0</v>
      </c>
      <c r="U309" s="10"/>
    </row>
    <row r="310" spans="12:21" ht="15" customHeight="1" x14ac:dyDescent="0.4">
      <c r="L310" s="36" t="s">
        <v>39</v>
      </c>
      <c r="N310" s="37">
        <v>43478</v>
      </c>
      <c r="O310" s="35">
        <v>0.25</v>
      </c>
      <c r="P310" s="299"/>
      <c r="Q310" s="300"/>
      <c r="R310" s="129">
        <f t="shared" si="12"/>
        <v>0</v>
      </c>
      <c r="S310" s="129">
        <f t="shared" si="13"/>
        <v>0</v>
      </c>
      <c r="T310" s="129">
        <f t="shared" si="14"/>
        <v>0</v>
      </c>
      <c r="U310" s="10"/>
    </row>
    <row r="311" spans="12:21" ht="15" customHeight="1" x14ac:dyDescent="0.4">
      <c r="L311" s="36" t="s">
        <v>39</v>
      </c>
      <c r="N311" s="37">
        <v>43478</v>
      </c>
      <c r="O311" s="35">
        <v>0.29166666666666669</v>
      </c>
      <c r="P311" s="299"/>
      <c r="Q311" s="300"/>
      <c r="R311" s="129">
        <f t="shared" si="12"/>
        <v>0</v>
      </c>
      <c r="S311" s="129">
        <f t="shared" si="13"/>
        <v>0</v>
      </c>
      <c r="T311" s="129">
        <f t="shared" si="14"/>
        <v>0</v>
      </c>
      <c r="U311" s="10"/>
    </row>
    <row r="312" spans="12:21" ht="15" customHeight="1" x14ac:dyDescent="0.4">
      <c r="L312" s="36" t="s">
        <v>39</v>
      </c>
      <c r="N312" s="37">
        <v>43478</v>
      </c>
      <c r="O312" s="35">
        <v>0.33333333333333337</v>
      </c>
      <c r="P312" s="299"/>
      <c r="Q312" s="300"/>
      <c r="R312" s="129">
        <f t="shared" si="12"/>
        <v>0</v>
      </c>
      <c r="S312" s="129">
        <f t="shared" si="13"/>
        <v>0</v>
      </c>
      <c r="T312" s="129">
        <f t="shared" si="14"/>
        <v>0</v>
      </c>
      <c r="U312" s="10"/>
    </row>
    <row r="313" spans="12:21" ht="15" customHeight="1" x14ac:dyDescent="0.4">
      <c r="L313" s="36" t="s">
        <v>39</v>
      </c>
      <c r="N313" s="37">
        <v>43478</v>
      </c>
      <c r="O313" s="35">
        <v>0.375</v>
      </c>
      <c r="P313" s="299"/>
      <c r="Q313" s="300"/>
      <c r="R313" s="129">
        <f t="shared" si="12"/>
        <v>0</v>
      </c>
      <c r="S313" s="129">
        <f t="shared" si="13"/>
        <v>0</v>
      </c>
      <c r="T313" s="129">
        <f t="shared" si="14"/>
        <v>0</v>
      </c>
      <c r="U313" s="10"/>
    </row>
    <row r="314" spans="12:21" ht="15" customHeight="1" x14ac:dyDescent="0.4">
      <c r="L314" s="36" t="s">
        <v>39</v>
      </c>
      <c r="N314" s="37">
        <v>43478</v>
      </c>
      <c r="O314" s="35">
        <v>0.41666666666666669</v>
      </c>
      <c r="P314" s="299"/>
      <c r="Q314" s="300"/>
      <c r="R314" s="129">
        <f t="shared" si="12"/>
        <v>0</v>
      </c>
      <c r="S314" s="129">
        <f t="shared" si="13"/>
        <v>0</v>
      </c>
      <c r="T314" s="129">
        <f t="shared" si="14"/>
        <v>0</v>
      </c>
      <c r="U314" s="10"/>
    </row>
    <row r="315" spans="12:21" ht="15" customHeight="1" x14ac:dyDescent="0.4">
      <c r="L315" s="36" t="s">
        <v>39</v>
      </c>
      <c r="N315" s="37">
        <v>43478</v>
      </c>
      <c r="O315" s="35">
        <v>0.45833333333333337</v>
      </c>
      <c r="P315" s="299"/>
      <c r="Q315" s="300"/>
      <c r="R315" s="129">
        <f t="shared" si="12"/>
        <v>0</v>
      </c>
      <c r="S315" s="129">
        <f t="shared" si="13"/>
        <v>0</v>
      </c>
      <c r="T315" s="129">
        <f t="shared" si="14"/>
        <v>0</v>
      </c>
      <c r="U315" s="10"/>
    </row>
    <row r="316" spans="12:21" ht="15" customHeight="1" x14ac:dyDescent="0.4">
      <c r="L316" s="36" t="s">
        <v>39</v>
      </c>
      <c r="N316" s="37">
        <v>43478</v>
      </c>
      <c r="O316" s="35">
        <v>0.50000000000000011</v>
      </c>
      <c r="P316" s="299"/>
      <c r="Q316" s="300"/>
      <c r="R316" s="129">
        <f t="shared" si="12"/>
        <v>0</v>
      </c>
      <c r="S316" s="129">
        <f t="shared" si="13"/>
        <v>0</v>
      </c>
      <c r="T316" s="129">
        <f t="shared" si="14"/>
        <v>0</v>
      </c>
      <c r="U316" s="10"/>
    </row>
    <row r="317" spans="12:21" ht="15" customHeight="1" x14ac:dyDescent="0.4">
      <c r="L317" s="36" t="s">
        <v>39</v>
      </c>
      <c r="N317" s="37">
        <v>43478</v>
      </c>
      <c r="O317" s="35">
        <v>0.54166666666666674</v>
      </c>
      <c r="P317" s="299"/>
      <c r="Q317" s="300"/>
      <c r="R317" s="129">
        <f t="shared" si="12"/>
        <v>0</v>
      </c>
      <c r="S317" s="129">
        <f t="shared" si="13"/>
        <v>0</v>
      </c>
      <c r="T317" s="129">
        <f t="shared" si="14"/>
        <v>0</v>
      </c>
      <c r="U317" s="10"/>
    </row>
    <row r="318" spans="12:21" ht="15" customHeight="1" x14ac:dyDescent="0.4">
      <c r="L318" s="36" t="s">
        <v>39</v>
      </c>
      <c r="N318" s="37">
        <v>43478</v>
      </c>
      <c r="O318" s="35">
        <v>0.58333333333333337</v>
      </c>
      <c r="P318" s="299"/>
      <c r="Q318" s="300"/>
      <c r="R318" s="129">
        <f t="shared" si="12"/>
        <v>0</v>
      </c>
      <c r="S318" s="129">
        <f t="shared" si="13"/>
        <v>0</v>
      </c>
      <c r="T318" s="129">
        <f t="shared" si="14"/>
        <v>0</v>
      </c>
      <c r="U318" s="10"/>
    </row>
    <row r="319" spans="12:21" ht="15" customHeight="1" x14ac:dyDescent="0.4">
      <c r="L319" s="36" t="s">
        <v>39</v>
      </c>
      <c r="N319" s="37">
        <v>43478</v>
      </c>
      <c r="O319" s="35">
        <v>0.62500000000000011</v>
      </c>
      <c r="P319" s="299"/>
      <c r="Q319" s="300"/>
      <c r="R319" s="129">
        <f t="shared" si="12"/>
        <v>0</v>
      </c>
      <c r="S319" s="129">
        <f t="shared" si="13"/>
        <v>0</v>
      </c>
      <c r="T319" s="129">
        <f t="shared" si="14"/>
        <v>0</v>
      </c>
      <c r="U319" s="10"/>
    </row>
    <row r="320" spans="12:21" ht="15" customHeight="1" x14ac:dyDescent="0.4">
      <c r="L320" s="36" t="s">
        <v>39</v>
      </c>
      <c r="N320" s="37">
        <v>43478</v>
      </c>
      <c r="O320" s="35">
        <v>0.66666666666666674</v>
      </c>
      <c r="P320" s="299"/>
      <c r="Q320" s="300"/>
      <c r="R320" s="129">
        <f t="shared" si="12"/>
        <v>0</v>
      </c>
      <c r="S320" s="129">
        <f t="shared" si="13"/>
        <v>0</v>
      </c>
      <c r="T320" s="129">
        <f t="shared" si="14"/>
        <v>0</v>
      </c>
      <c r="U320" s="10"/>
    </row>
    <row r="321" spans="12:21" ht="15" customHeight="1" x14ac:dyDescent="0.4">
      <c r="L321" s="36" t="s">
        <v>39</v>
      </c>
      <c r="N321" s="37">
        <v>43478</v>
      </c>
      <c r="O321" s="35">
        <v>0.70833333333333337</v>
      </c>
      <c r="P321" s="299"/>
      <c r="Q321" s="300"/>
      <c r="R321" s="129">
        <f t="shared" si="12"/>
        <v>0</v>
      </c>
      <c r="S321" s="129">
        <f t="shared" si="13"/>
        <v>0</v>
      </c>
      <c r="T321" s="129">
        <f t="shared" si="14"/>
        <v>0</v>
      </c>
      <c r="U321" s="10"/>
    </row>
    <row r="322" spans="12:21" ht="15" customHeight="1" x14ac:dyDescent="0.4">
      <c r="L322" s="36" t="s">
        <v>39</v>
      </c>
      <c r="N322" s="37">
        <v>43478</v>
      </c>
      <c r="O322" s="35">
        <v>0.75000000000000011</v>
      </c>
      <c r="P322" s="299"/>
      <c r="Q322" s="300"/>
      <c r="R322" s="129">
        <f t="shared" si="12"/>
        <v>0</v>
      </c>
      <c r="S322" s="129">
        <f t="shared" si="13"/>
        <v>0</v>
      </c>
      <c r="T322" s="129">
        <f t="shared" si="14"/>
        <v>0</v>
      </c>
      <c r="U322" s="10"/>
    </row>
    <row r="323" spans="12:21" ht="15" customHeight="1" x14ac:dyDescent="0.4">
      <c r="L323" s="36" t="s">
        <v>39</v>
      </c>
      <c r="N323" s="37">
        <v>43478</v>
      </c>
      <c r="O323" s="35">
        <v>0.79166666666666674</v>
      </c>
      <c r="P323" s="299"/>
      <c r="Q323" s="300"/>
      <c r="R323" s="129">
        <f t="shared" si="12"/>
        <v>0</v>
      </c>
      <c r="S323" s="129">
        <f t="shared" si="13"/>
        <v>0</v>
      </c>
      <c r="T323" s="129">
        <f t="shared" si="14"/>
        <v>0</v>
      </c>
      <c r="U323" s="10"/>
    </row>
    <row r="324" spans="12:21" ht="15" customHeight="1" x14ac:dyDescent="0.4">
      <c r="L324" s="36" t="s">
        <v>39</v>
      </c>
      <c r="N324" s="37">
        <v>43478</v>
      </c>
      <c r="O324" s="35">
        <v>0.83333333333333337</v>
      </c>
      <c r="P324" s="299"/>
      <c r="Q324" s="300"/>
      <c r="R324" s="129">
        <f t="shared" si="12"/>
        <v>0</v>
      </c>
      <c r="S324" s="129">
        <f t="shared" si="13"/>
        <v>0</v>
      </c>
      <c r="T324" s="129">
        <f t="shared" si="14"/>
        <v>0</v>
      </c>
      <c r="U324" s="10"/>
    </row>
    <row r="325" spans="12:21" ht="15" customHeight="1" x14ac:dyDescent="0.4">
      <c r="L325" s="36" t="s">
        <v>39</v>
      </c>
      <c r="N325" s="37">
        <v>43478</v>
      </c>
      <c r="O325" s="35">
        <v>0.87500000000000011</v>
      </c>
      <c r="P325" s="299"/>
      <c r="Q325" s="300"/>
      <c r="R325" s="129">
        <f t="shared" si="12"/>
        <v>0</v>
      </c>
      <c r="S325" s="129">
        <f t="shared" si="13"/>
        <v>0</v>
      </c>
      <c r="T325" s="129">
        <f t="shared" si="14"/>
        <v>0</v>
      </c>
      <c r="U325" s="10"/>
    </row>
    <row r="326" spans="12:21" ht="15" customHeight="1" x14ac:dyDescent="0.4">
      <c r="L326" s="36" t="s">
        <v>39</v>
      </c>
      <c r="N326" s="37">
        <v>43478</v>
      </c>
      <c r="O326" s="35">
        <v>0.91666666666666674</v>
      </c>
      <c r="P326" s="299"/>
      <c r="Q326" s="300"/>
      <c r="R326" s="129">
        <f t="shared" si="12"/>
        <v>0</v>
      </c>
      <c r="S326" s="129">
        <f t="shared" si="13"/>
        <v>0</v>
      </c>
      <c r="T326" s="129">
        <f t="shared" si="14"/>
        <v>0</v>
      </c>
      <c r="U326" s="10"/>
    </row>
    <row r="327" spans="12:21" ht="15" customHeight="1" x14ac:dyDescent="0.4">
      <c r="L327" s="36" t="s">
        <v>39</v>
      </c>
      <c r="N327" s="37">
        <v>43478</v>
      </c>
      <c r="O327" s="35">
        <v>0.95833333333333337</v>
      </c>
      <c r="P327" s="299"/>
      <c r="Q327" s="300"/>
      <c r="R327" s="129">
        <f t="shared" si="12"/>
        <v>0</v>
      </c>
      <c r="S327" s="129">
        <f t="shared" si="13"/>
        <v>0</v>
      </c>
      <c r="T327" s="129">
        <f t="shared" si="14"/>
        <v>0</v>
      </c>
      <c r="U327" s="10"/>
    </row>
    <row r="328" spans="12:21" ht="15" customHeight="1" x14ac:dyDescent="0.4">
      <c r="L328" s="40">
        <v>43479</v>
      </c>
      <c r="M328" s="37"/>
      <c r="N328" s="37">
        <v>43479</v>
      </c>
      <c r="O328" s="35">
        <v>3.1225022567582528E-17</v>
      </c>
      <c r="P328" s="299"/>
      <c r="Q328" s="300"/>
      <c r="R328" s="129">
        <f t="shared" si="12"/>
        <v>0</v>
      </c>
      <c r="S328" s="129">
        <f t="shared" si="13"/>
        <v>0</v>
      </c>
      <c r="T328" s="129">
        <f t="shared" si="14"/>
        <v>0</v>
      </c>
      <c r="U328" s="10"/>
    </row>
    <row r="329" spans="12:21" ht="15" customHeight="1" x14ac:dyDescent="0.4">
      <c r="L329" s="36" t="s">
        <v>39</v>
      </c>
      <c r="N329" s="37">
        <v>43479</v>
      </c>
      <c r="O329" s="35">
        <v>4.1666666666666699E-2</v>
      </c>
      <c r="P329" s="299"/>
      <c r="Q329" s="300"/>
      <c r="R329" s="129">
        <f t="shared" si="12"/>
        <v>0</v>
      </c>
      <c r="S329" s="129">
        <f t="shared" si="13"/>
        <v>0</v>
      </c>
      <c r="T329" s="129">
        <f t="shared" si="14"/>
        <v>0</v>
      </c>
      <c r="U329" s="10"/>
    </row>
    <row r="330" spans="12:21" ht="15" customHeight="1" x14ac:dyDescent="0.4">
      <c r="L330" s="36" t="s">
        <v>39</v>
      </c>
      <c r="N330" s="37">
        <v>43479</v>
      </c>
      <c r="O330" s="35">
        <v>8.333333333333337E-2</v>
      </c>
      <c r="P330" s="299"/>
      <c r="Q330" s="300"/>
      <c r="R330" s="129">
        <f t="shared" si="12"/>
        <v>0</v>
      </c>
      <c r="S330" s="129">
        <f t="shared" si="13"/>
        <v>0</v>
      </c>
      <c r="T330" s="129">
        <f t="shared" si="14"/>
        <v>0</v>
      </c>
      <c r="U330" s="10"/>
    </row>
    <row r="331" spans="12:21" ht="15" customHeight="1" x14ac:dyDescent="0.4">
      <c r="L331" s="36" t="s">
        <v>39</v>
      </c>
      <c r="N331" s="37">
        <v>43479</v>
      </c>
      <c r="O331" s="35">
        <v>0.12500000000000006</v>
      </c>
      <c r="P331" s="299"/>
      <c r="Q331" s="300"/>
      <c r="R331" s="129">
        <f t="shared" si="12"/>
        <v>0</v>
      </c>
      <c r="S331" s="129">
        <f t="shared" si="13"/>
        <v>0</v>
      </c>
      <c r="T331" s="129">
        <f t="shared" si="14"/>
        <v>0</v>
      </c>
      <c r="U331" s="10"/>
    </row>
    <row r="332" spans="12:21" ht="15" customHeight="1" x14ac:dyDescent="0.4">
      <c r="L332" s="36" t="s">
        <v>39</v>
      </c>
      <c r="N332" s="37">
        <v>43479</v>
      </c>
      <c r="O332" s="35">
        <v>0.16666666666666669</v>
      </c>
      <c r="P332" s="299"/>
      <c r="Q332" s="300"/>
      <c r="R332" s="129">
        <f t="shared" si="12"/>
        <v>0</v>
      </c>
      <c r="S332" s="129">
        <f t="shared" si="13"/>
        <v>0</v>
      </c>
      <c r="T332" s="129">
        <f t="shared" si="14"/>
        <v>0</v>
      </c>
      <c r="U332" s="10"/>
    </row>
    <row r="333" spans="12:21" ht="15" customHeight="1" x14ac:dyDescent="0.4">
      <c r="L333" s="36" t="s">
        <v>39</v>
      </c>
      <c r="N333" s="37">
        <v>43479</v>
      </c>
      <c r="O333" s="35">
        <v>0.20833333333333337</v>
      </c>
      <c r="P333" s="299"/>
      <c r="Q333" s="300"/>
      <c r="R333" s="129">
        <f t="shared" si="12"/>
        <v>0</v>
      </c>
      <c r="S333" s="129">
        <f t="shared" si="13"/>
        <v>0</v>
      </c>
      <c r="T333" s="129">
        <f t="shared" si="14"/>
        <v>0</v>
      </c>
      <c r="U333" s="10"/>
    </row>
    <row r="334" spans="12:21" ht="15" customHeight="1" x14ac:dyDescent="0.4">
      <c r="L334" s="36" t="s">
        <v>39</v>
      </c>
      <c r="N334" s="37">
        <v>43479</v>
      </c>
      <c r="O334" s="35">
        <v>0.25</v>
      </c>
      <c r="P334" s="299"/>
      <c r="Q334" s="300"/>
      <c r="R334" s="129">
        <f t="shared" si="12"/>
        <v>0</v>
      </c>
      <c r="S334" s="129">
        <f t="shared" si="13"/>
        <v>0</v>
      </c>
      <c r="T334" s="129">
        <f t="shared" si="14"/>
        <v>0</v>
      </c>
      <c r="U334" s="10"/>
    </row>
    <row r="335" spans="12:21" ht="15" customHeight="1" x14ac:dyDescent="0.4">
      <c r="L335" s="36" t="s">
        <v>39</v>
      </c>
      <c r="N335" s="37">
        <v>43479</v>
      </c>
      <c r="O335" s="35">
        <v>0.29166666666666669</v>
      </c>
      <c r="P335" s="299"/>
      <c r="Q335" s="300"/>
      <c r="R335" s="129">
        <f t="shared" si="12"/>
        <v>0</v>
      </c>
      <c r="S335" s="129">
        <f t="shared" si="13"/>
        <v>0</v>
      </c>
      <c r="T335" s="129">
        <f t="shared" si="14"/>
        <v>0</v>
      </c>
      <c r="U335" s="10"/>
    </row>
    <row r="336" spans="12:21" ht="15" customHeight="1" x14ac:dyDescent="0.4">
      <c r="L336" s="36" t="s">
        <v>39</v>
      </c>
      <c r="N336" s="37">
        <v>43479</v>
      </c>
      <c r="O336" s="35">
        <v>0.33333333333333337</v>
      </c>
      <c r="P336" s="299"/>
      <c r="Q336" s="300"/>
      <c r="R336" s="129">
        <f t="shared" ref="R336:R399" si="15">IF(Q336&gt;P336,P336,Q336)</f>
        <v>0</v>
      </c>
      <c r="S336" s="129">
        <f t="shared" ref="S336:S399" si="16">P336-R336</f>
        <v>0</v>
      </c>
      <c r="T336" s="129">
        <f t="shared" si="14"/>
        <v>0</v>
      </c>
      <c r="U336" s="10"/>
    </row>
    <row r="337" spans="12:21" ht="15" customHeight="1" x14ac:dyDescent="0.4">
      <c r="L337" s="36" t="s">
        <v>39</v>
      </c>
      <c r="N337" s="37">
        <v>43479</v>
      </c>
      <c r="O337" s="35">
        <v>0.375</v>
      </c>
      <c r="P337" s="299"/>
      <c r="Q337" s="300"/>
      <c r="R337" s="129">
        <f t="shared" si="15"/>
        <v>0</v>
      </c>
      <c r="S337" s="129">
        <f t="shared" si="16"/>
        <v>0</v>
      </c>
      <c r="T337" s="129">
        <f t="shared" ref="T337:T400" si="17">Q337-R337</f>
        <v>0</v>
      </c>
      <c r="U337" s="10"/>
    </row>
    <row r="338" spans="12:21" ht="15" customHeight="1" x14ac:dyDescent="0.4">
      <c r="L338" s="36" t="s">
        <v>39</v>
      </c>
      <c r="N338" s="37">
        <v>43479</v>
      </c>
      <c r="O338" s="35">
        <v>0.41666666666666669</v>
      </c>
      <c r="P338" s="299"/>
      <c r="Q338" s="300"/>
      <c r="R338" s="129">
        <f t="shared" si="15"/>
        <v>0</v>
      </c>
      <c r="S338" s="129">
        <f t="shared" si="16"/>
        <v>0</v>
      </c>
      <c r="T338" s="129">
        <f t="shared" si="17"/>
        <v>0</v>
      </c>
      <c r="U338" s="10"/>
    </row>
    <row r="339" spans="12:21" ht="15" customHeight="1" x14ac:dyDescent="0.4">
      <c r="L339" s="36" t="s">
        <v>39</v>
      </c>
      <c r="N339" s="37">
        <v>43479</v>
      </c>
      <c r="O339" s="35">
        <v>0.45833333333333337</v>
      </c>
      <c r="P339" s="299"/>
      <c r="Q339" s="300"/>
      <c r="R339" s="129">
        <f t="shared" si="15"/>
        <v>0</v>
      </c>
      <c r="S339" s="129">
        <f t="shared" si="16"/>
        <v>0</v>
      </c>
      <c r="T339" s="129">
        <f t="shared" si="17"/>
        <v>0</v>
      </c>
      <c r="U339" s="10"/>
    </row>
    <row r="340" spans="12:21" ht="15" customHeight="1" x14ac:dyDescent="0.4">
      <c r="L340" s="36" t="s">
        <v>39</v>
      </c>
      <c r="N340" s="37">
        <v>43479</v>
      </c>
      <c r="O340" s="35">
        <v>0.50000000000000011</v>
      </c>
      <c r="P340" s="299"/>
      <c r="Q340" s="300"/>
      <c r="R340" s="129">
        <f t="shared" si="15"/>
        <v>0</v>
      </c>
      <c r="S340" s="129">
        <f t="shared" si="16"/>
        <v>0</v>
      </c>
      <c r="T340" s="129">
        <f t="shared" si="17"/>
        <v>0</v>
      </c>
      <c r="U340" s="10"/>
    </row>
    <row r="341" spans="12:21" ht="15" customHeight="1" x14ac:dyDescent="0.4">
      <c r="L341" s="36" t="s">
        <v>39</v>
      </c>
      <c r="N341" s="37">
        <v>43479</v>
      </c>
      <c r="O341" s="35">
        <v>0.54166666666666674</v>
      </c>
      <c r="P341" s="299"/>
      <c r="Q341" s="300"/>
      <c r="R341" s="129">
        <f t="shared" si="15"/>
        <v>0</v>
      </c>
      <c r="S341" s="129">
        <f t="shared" si="16"/>
        <v>0</v>
      </c>
      <c r="T341" s="129">
        <f t="shared" si="17"/>
        <v>0</v>
      </c>
      <c r="U341" s="10"/>
    </row>
    <row r="342" spans="12:21" ht="15" customHeight="1" x14ac:dyDescent="0.4">
      <c r="L342" s="36" t="s">
        <v>39</v>
      </c>
      <c r="N342" s="37">
        <v>43479</v>
      </c>
      <c r="O342" s="35">
        <v>0.58333333333333337</v>
      </c>
      <c r="P342" s="299"/>
      <c r="Q342" s="300"/>
      <c r="R342" s="129">
        <f t="shared" si="15"/>
        <v>0</v>
      </c>
      <c r="S342" s="129">
        <f t="shared" si="16"/>
        <v>0</v>
      </c>
      <c r="T342" s="129">
        <f t="shared" si="17"/>
        <v>0</v>
      </c>
      <c r="U342" s="10"/>
    </row>
    <row r="343" spans="12:21" ht="15" customHeight="1" x14ac:dyDescent="0.4">
      <c r="L343" s="36" t="s">
        <v>39</v>
      </c>
      <c r="N343" s="37">
        <v>43479</v>
      </c>
      <c r="O343" s="35">
        <v>0.62500000000000011</v>
      </c>
      <c r="P343" s="299"/>
      <c r="Q343" s="300"/>
      <c r="R343" s="129">
        <f t="shared" si="15"/>
        <v>0</v>
      </c>
      <c r="S343" s="129">
        <f t="shared" si="16"/>
        <v>0</v>
      </c>
      <c r="T343" s="129">
        <f t="shared" si="17"/>
        <v>0</v>
      </c>
      <c r="U343" s="10"/>
    </row>
    <row r="344" spans="12:21" ht="15" customHeight="1" x14ac:dyDescent="0.4">
      <c r="L344" s="36" t="s">
        <v>39</v>
      </c>
      <c r="N344" s="37">
        <v>43479</v>
      </c>
      <c r="O344" s="35">
        <v>0.66666666666666674</v>
      </c>
      <c r="P344" s="299"/>
      <c r="Q344" s="300"/>
      <c r="R344" s="129">
        <f t="shared" si="15"/>
        <v>0</v>
      </c>
      <c r="S344" s="129">
        <f t="shared" si="16"/>
        <v>0</v>
      </c>
      <c r="T344" s="129">
        <f t="shared" si="17"/>
        <v>0</v>
      </c>
      <c r="U344" s="10"/>
    </row>
    <row r="345" spans="12:21" ht="15" customHeight="1" x14ac:dyDescent="0.4">
      <c r="L345" s="36" t="s">
        <v>39</v>
      </c>
      <c r="N345" s="37">
        <v>43479</v>
      </c>
      <c r="O345" s="35">
        <v>0.70833333333333337</v>
      </c>
      <c r="P345" s="299"/>
      <c r="Q345" s="300"/>
      <c r="R345" s="129">
        <f t="shared" si="15"/>
        <v>0</v>
      </c>
      <c r="S345" s="129">
        <f t="shared" si="16"/>
        <v>0</v>
      </c>
      <c r="T345" s="129">
        <f t="shared" si="17"/>
        <v>0</v>
      </c>
      <c r="U345" s="10"/>
    </row>
    <row r="346" spans="12:21" ht="15" customHeight="1" x14ac:dyDescent="0.4">
      <c r="L346" s="36" t="s">
        <v>39</v>
      </c>
      <c r="N346" s="37">
        <v>43479</v>
      </c>
      <c r="O346" s="35">
        <v>0.75000000000000011</v>
      </c>
      <c r="P346" s="299"/>
      <c r="Q346" s="300"/>
      <c r="R346" s="129">
        <f t="shared" si="15"/>
        <v>0</v>
      </c>
      <c r="S346" s="129">
        <f t="shared" si="16"/>
        <v>0</v>
      </c>
      <c r="T346" s="129">
        <f t="shared" si="17"/>
        <v>0</v>
      </c>
      <c r="U346" s="10"/>
    </row>
    <row r="347" spans="12:21" ht="15" customHeight="1" x14ac:dyDescent="0.4">
      <c r="L347" s="36" t="s">
        <v>39</v>
      </c>
      <c r="N347" s="37">
        <v>43479</v>
      </c>
      <c r="O347" s="35">
        <v>0.79166666666666674</v>
      </c>
      <c r="P347" s="299"/>
      <c r="Q347" s="300"/>
      <c r="R347" s="129">
        <f t="shared" si="15"/>
        <v>0</v>
      </c>
      <c r="S347" s="129">
        <f t="shared" si="16"/>
        <v>0</v>
      </c>
      <c r="T347" s="129">
        <f t="shared" si="17"/>
        <v>0</v>
      </c>
      <c r="U347" s="10"/>
    </row>
    <row r="348" spans="12:21" ht="15" customHeight="1" x14ac:dyDescent="0.4">
      <c r="L348" s="36" t="s">
        <v>39</v>
      </c>
      <c r="N348" s="37">
        <v>43479</v>
      </c>
      <c r="O348" s="35">
        <v>0.83333333333333337</v>
      </c>
      <c r="P348" s="299"/>
      <c r="Q348" s="300"/>
      <c r="R348" s="129">
        <f t="shared" si="15"/>
        <v>0</v>
      </c>
      <c r="S348" s="129">
        <f t="shared" si="16"/>
        <v>0</v>
      </c>
      <c r="T348" s="129">
        <f t="shared" si="17"/>
        <v>0</v>
      </c>
      <c r="U348" s="10"/>
    </row>
    <row r="349" spans="12:21" ht="15" customHeight="1" x14ac:dyDescent="0.4">
      <c r="L349" s="36" t="s">
        <v>39</v>
      </c>
      <c r="N349" s="37">
        <v>43479</v>
      </c>
      <c r="O349" s="35">
        <v>0.87500000000000011</v>
      </c>
      <c r="P349" s="299"/>
      <c r="Q349" s="300"/>
      <c r="R349" s="129">
        <f t="shared" si="15"/>
        <v>0</v>
      </c>
      <c r="S349" s="129">
        <f t="shared" si="16"/>
        <v>0</v>
      </c>
      <c r="T349" s="129">
        <f t="shared" si="17"/>
        <v>0</v>
      </c>
      <c r="U349" s="10"/>
    </row>
    <row r="350" spans="12:21" ht="15" customHeight="1" x14ac:dyDescent="0.4">
      <c r="L350" s="36" t="s">
        <v>39</v>
      </c>
      <c r="N350" s="37">
        <v>43479</v>
      </c>
      <c r="O350" s="35">
        <v>0.91666666666666674</v>
      </c>
      <c r="P350" s="299"/>
      <c r="Q350" s="300"/>
      <c r="R350" s="129">
        <f t="shared" si="15"/>
        <v>0</v>
      </c>
      <c r="S350" s="129">
        <f t="shared" si="16"/>
        <v>0</v>
      </c>
      <c r="T350" s="129">
        <f t="shared" si="17"/>
        <v>0</v>
      </c>
      <c r="U350" s="10"/>
    </row>
    <row r="351" spans="12:21" ht="15" customHeight="1" x14ac:dyDescent="0.4">
      <c r="L351" s="36" t="s">
        <v>39</v>
      </c>
      <c r="N351" s="37">
        <v>43479</v>
      </c>
      <c r="O351" s="35">
        <v>0.95833333333333337</v>
      </c>
      <c r="P351" s="299"/>
      <c r="Q351" s="300"/>
      <c r="R351" s="129">
        <f t="shared" si="15"/>
        <v>0</v>
      </c>
      <c r="S351" s="129">
        <f t="shared" si="16"/>
        <v>0</v>
      </c>
      <c r="T351" s="129">
        <f t="shared" si="17"/>
        <v>0</v>
      </c>
      <c r="U351" s="10"/>
    </row>
    <row r="352" spans="12:21" ht="15" customHeight="1" x14ac:dyDescent="0.4">
      <c r="L352" s="40">
        <v>43480</v>
      </c>
      <c r="M352" s="37"/>
      <c r="N352" s="37">
        <v>43480</v>
      </c>
      <c r="O352" s="35">
        <v>3.1225022567582528E-17</v>
      </c>
      <c r="P352" s="299"/>
      <c r="Q352" s="300"/>
      <c r="R352" s="129">
        <f t="shared" si="15"/>
        <v>0</v>
      </c>
      <c r="S352" s="129">
        <f t="shared" si="16"/>
        <v>0</v>
      </c>
      <c r="T352" s="129">
        <f t="shared" si="17"/>
        <v>0</v>
      </c>
      <c r="U352" s="10"/>
    </row>
    <row r="353" spans="12:21" ht="15" customHeight="1" x14ac:dyDescent="0.4">
      <c r="L353" s="36" t="s">
        <v>39</v>
      </c>
      <c r="N353" s="37">
        <v>43480</v>
      </c>
      <c r="O353" s="35">
        <v>4.1666666666666699E-2</v>
      </c>
      <c r="P353" s="299"/>
      <c r="Q353" s="300"/>
      <c r="R353" s="129">
        <f t="shared" si="15"/>
        <v>0</v>
      </c>
      <c r="S353" s="129">
        <f t="shared" si="16"/>
        <v>0</v>
      </c>
      <c r="T353" s="129">
        <f t="shared" si="17"/>
        <v>0</v>
      </c>
      <c r="U353" s="10"/>
    </row>
    <row r="354" spans="12:21" ht="15" customHeight="1" x14ac:dyDescent="0.4">
      <c r="L354" s="36" t="s">
        <v>39</v>
      </c>
      <c r="N354" s="37">
        <v>43480</v>
      </c>
      <c r="O354" s="35">
        <v>8.333333333333337E-2</v>
      </c>
      <c r="P354" s="299"/>
      <c r="Q354" s="300"/>
      <c r="R354" s="129">
        <f t="shared" si="15"/>
        <v>0</v>
      </c>
      <c r="S354" s="129">
        <f t="shared" si="16"/>
        <v>0</v>
      </c>
      <c r="T354" s="129">
        <f t="shared" si="17"/>
        <v>0</v>
      </c>
      <c r="U354" s="10"/>
    </row>
    <row r="355" spans="12:21" ht="15" customHeight="1" x14ac:dyDescent="0.4">
      <c r="L355" s="36" t="s">
        <v>39</v>
      </c>
      <c r="N355" s="37">
        <v>43480</v>
      </c>
      <c r="O355" s="35">
        <v>0.12500000000000006</v>
      </c>
      <c r="P355" s="299"/>
      <c r="Q355" s="300"/>
      <c r="R355" s="129">
        <f t="shared" si="15"/>
        <v>0</v>
      </c>
      <c r="S355" s="129">
        <f t="shared" si="16"/>
        <v>0</v>
      </c>
      <c r="T355" s="129">
        <f t="shared" si="17"/>
        <v>0</v>
      </c>
      <c r="U355" s="10"/>
    </row>
    <row r="356" spans="12:21" ht="15" customHeight="1" x14ac:dyDescent="0.4">
      <c r="L356" s="36" t="s">
        <v>39</v>
      </c>
      <c r="N356" s="37">
        <v>43480</v>
      </c>
      <c r="O356" s="35">
        <v>0.16666666666666669</v>
      </c>
      <c r="P356" s="299"/>
      <c r="Q356" s="300"/>
      <c r="R356" s="129">
        <f t="shared" si="15"/>
        <v>0</v>
      </c>
      <c r="S356" s="129">
        <f t="shared" si="16"/>
        <v>0</v>
      </c>
      <c r="T356" s="129">
        <f t="shared" si="17"/>
        <v>0</v>
      </c>
      <c r="U356" s="10"/>
    </row>
    <row r="357" spans="12:21" ht="15" customHeight="1" x14ac:dyDescent="0.4">
      <c r="L357" s="36" t="s">
        <v>39</v>
      </c>
      <c r="N357" s="37">
        <v>43480</v>
      </c>
      <c r="O357" s="35">
        <v>0.20833333333333337</v>
      </c>
      <c r="P357" s="299"/>
      <c r="Q357" s="300"/>
      <c r="R357" s="129">
        <f t="shared" si="15"/>
        <v>0</v>
      </c>
      <c r="S357" s="129">
        <f t="shared" si="16"/>
        <v>0</v>
      </c>
      <c r="T357" s="129">
        <f t="shared" si="17"/>
        <v>0</v>
      </c>
      <c r="U357" s="10"/>
    </row>
    <row r="358" spans="12:21" ht="15" customHeight="1" x14ac:dyDescent="0.4">
      <c r="L358" s="36" t="s">
        <v>39</v>
      </c>
      <c r="N358" s="37">
        <v>43480</v>
      </c>
      <c r="O358" s="35">
        <v>0.25</v>
      </c>
      <c r="P358" s="299"/>
      <c r="Q358" s="300"/>
      <c r="R358" s="129">
        <f t="shared" si="15"/>
        <v>0</v>
      </c>
      <c r="S358" s="129">
        <f t="shared" si="16"/>
        <v>0</v>
      </c>
      <c r="T358" s="129">
        <f t="shared" si="17"/>
        <v>0</v>
      </c>
      <c r="U358" s="10"/>
    </row>
    <row r="359" spans="12:21" ht="15" customHeight="1" x14ac:dyDescent="0.4">
      <c r="L359" s="36" t="s">
        <v>39</v>
      </c>
      <c r="N359" s="37">
        <v>43480</v>
      </c>
      <c r="O359" s="35">
        <v>0.29166666666666669</v>
      </c>
      <c r="P359" s="299"/>
      <c r="Q359" s="300"/>
      <c r="R359" s="129">
        <f t="shared" si="15"/>
        <v>0</v>
      </c>
      <c r="S359" s="129">
        <f t="shared" si="16"/>
        <v>0</v>
      </c>
      <c r="T359" s="129">
        <f t="shared" si="17"/>
        <v>0</v>
      </c>
      <c r="U359" s="10"/>
    </row>
    <row r="360" spans="12:21" ht="15" customHeight="1" x14ac:dyDescent="0.4">
      <c r="L360" s="36" t="s">
        <v>39</v>
      </c>
      <c r="N360" s="37">
        <v>43480</v>
      </c>
      <c r="O360" s="35">
        <v>0.33333333333333337</v>
      </c>
      <c r="P360" s="299"/>
      <c r="Q360" s="300"/>
      <c r="R360" s="129">
        <f t="shared" si="15"/>
        <v>0</v>
      </c>
      <c r="S360" s="129">
        <f t="shared" si="16"/>
        <v>0</v>
      </c>
      <c r="T360" s="129">
        <f t="shared" si="17"/>
        <v>0</v>
      </c>
      <c r="U360" s="10"/>
    </row>
    <row r="361" spans="12:21" ht="15" customHeight="1" x14ac:dyDescent="0.4">
      <c r="L361" s="36" t="s">
        <v>39</v>
      </c>
      <c r="N361" s="37">
        <v>43480</v>
      </c>
      <c r="O361" s="35">
        <v>0.375</v>
      </c>
      <c r="P361" s="299"/>
      <c r="Q361" s="300"/>
      <c r="R361" s="129">
        <f t="shared" si="15"/>
        <v>0</v>
      </c>
      <c r="S361" s="129">
        <f t="shared" si="16"/>
        <v>0</v>
      </c>
      <c r="T361" s="129">
        <f t="shared" si="17"/>
        <v>0</v>
      </c>
      <c r="U361" s="10"/>
    </row>
    <row r="362" spans="12:21" ht="15" customHeight="1" x14ac:dyDescent="0.4">
      <c r="L362" s="36" t="s">
        <v>39</v>
      </c>
      <c r="N362" s="37">
        <v>43480</v>
      </c>
      <c r="O362" s="35">
        <v>0.41666666666666669</v>
      </c>
      <c r="P362" s="299"/>
      <c r="Q362" s="300"/>
      <c r="R362" s="129">
        <f t="shared" si="15"/>
        <v>0</v>
      </c>
      <c r="S362" s="129">
        <f t="shared" si="16"/>
        <v>0</v>
      </c>
      <c r="T362" s="129">
        <f t="shared" si="17"/>
        <v>0</v>
      </c>
      <c r="U362" s="10"/>
    </row>
    <row r="363" spans="12:21" ht="15" customHeight="1" x14ac:dyDescent="0.4">
      <c r="L363" s="36" t="s">
        <v>39</v>
      </c>
      <c r="N363" s="37">
        <v>43480</v>
      </c>
      <c r="O363" s="35">
        <v>0.45833333333333337</v>
      </c>
      <c r="P363" s="299"/>
      <c r="Q363" s="300"/>
      <c r="R363" s="129">
        <f t="shared" si="15"/>
        <v>0</v>
      </c>
      <c r="S363" s="129">
        <f t="shared" si="16"/>
        <v>0</v>
      </c>
      <c r="T363" s="129">
        <f t="shared" si="17"/>
        <v>0</v>
      </c>
      <c r="U363" s="10"/>
    </row>
    <row r="364" spans="12:21" ht="15" customHeight="1" x14ac:dyDescent="0.4">
      <c r="L364" s="36" t="s">
        <v>39</v>
      </c>
      <c r="N364" s="37">
        <v>43480</v>
      </c>
      <c r="O364" s="35">
        <v>0.50000000000000011</v>
      </c>
      <c r="P364" s="299"/>
      <c r="Q364" s="300"/>
      <c r="R364" s="129">
        <f t="shared" si="15"/>
        <v>0</v>
      </c>
      <c r="S364" s="129">
        <f t="shared" si="16"/>
        <v>0</v>
      </c>
      <c r="T364" s="129">
        <f t="shared" si="17"/>
        <v>0</v>
      </c>
      <c r="U364" s="10"/>
    </row>
    <row r="365" spans="12:21" ht="15" customHeight="1" x14ac:dyDescent="0.4">
      <c r="L365" s="36" t="s">
        <v>39</v>
      </c>
      <c r="N365" s="37">
        <v>43480</v>
      </c>
      <c r="O365" s="35">
        <v>0.54166666666666674</v>
      </c>
      <c r="P365" s="299"/>
      <c r="Q365" s="300"/>
      <c r="R365" s="129">
        <f t="shared" si="15"/>
        <v>0</v>
      </c>
      <c r="S365" s="129">
        <f t="shared" si="16"/>
        <v>0</v>
      </c>
      <c r="T365" s="129">
        <f t="shared" si="17"/>
        <v>0</v>
      </c>
      <c r="U365" s="10"/>
    </row>
    <row r="366" spans="12:21" ht="15" customHeight="1" x14ac:dyDescent="0.4">
      <c r="L366" s="36" t="s">
        <v>39</v>
      </c>
      <c r="N366" s="37">
        <v>43480</v>
      </c>
      <c r="O366" s="35">
        <v>0.58333333333333337</v>
      </c>
      <c r="P366" s="299"/>
      <c r="Q366" s="300"/>
      <c r="R366" s="129">
        <f t="shared" si="15"/>
        <v>0</v>
      </c>
      <c r="S366" s="129">
        <f t="shared" si="16"/>
        <v>0</v>
      </c>
      <c r="T366" s="129">
        <f t="shared" si="17"/>
        <v>0</v>
      </c>
      <c r="U366" s="10"/>
    </row>
    <row r="367" spans="12:21" ht="15" customHeight="1" x14ac:dyDescent="0.4">
      <c r="L367" s="36" t="s">
        <v>39</v>
      </c>
      <c r="N367" s="37">
        <v>43480</v>
      </c>
      <c r="O367" s="35">
        <v>0.62500000000000011</v>
      </c>
      <c r="P367" s="299"/>
      <c r="Q367" s="300"/>
      <c r="R367" s="129">
        <f t="shared" si="15"/>
        <v>0</v>
      </c>
      <c r="S367" s="129">
        <f t="shared" si="16"/>
        <v>0</v>
      </c>
      <c r="T367" s="129">
        <f t="shared" si="17"/>
        <v>0</v>
      </c>
      <c r="U367" s="10"/>
    </row>
    <row r="368" spans="12:21" ht="15" customHeight="1" x14ac:dyDescent="0.4">
      <c r="L368" s="36" t="s">
        <v>39</v>
      </c>
      <c r="N368" s="37">
        <v>43480</v>
      </c>
      <c r="O368" s="35">
        <v>0.66666666666666674</v>
      </c>
      <c r="P368" s="299"/>
      <c r="Q368" s="300"/>
      <c r="R368" s="129">
        <f t="shared" si="15"/>
        <v>0</v>
      </c>
      <c r="S368" s="129">
        <f t="shared" si="16"/>
        <v>0</v>
      </c>
      <c r="T368" s="129">
        <f t="shared" si="17"/>
        <v>0</v>
      </c>
      <c r="U368" s="10"/>
    </row>
    <row r="369" spans="12:21" ht="15" customHeight="1" x14ac:dyDescent="0.4">
      <c r="L369" s="36" t="s">
        <v>39</v>
      </c>
      <c r="N369" s="37">
        <v>43480</v>
      </c>
      <c r="O369" s="35">
        <v>0.70833333333333337</v>
      </c>
      <c r="P369" s="299"/>
      <c r="Q369" s="300"/>
      <c r="R369" s="129">
        <f t="shared" si="15"/>
        <v>0</v>
      </c>
      <c r="S369" s="129">
        <f t="shared" si="16"/>
        <v>0</v>
      </c>
      <c r="T369" s="129">
        <f t="shared" si="17"/>
        <v>0</v>
      </c>
      <c r="U369" s="10"/>
    </row>
    <row r="370" spans="12:21" ht="15" customHeight="1" x14ac:dyDescent="0.4">
      <c r="L370" s="36" t="s">
        <v>39</v>
      </c>
      <c r="N370" s="37">
        <v>43480</v>
      </c>
      <c r="O370" s="35">
        <v>0.75000000000000011</v>
      </c>
      <c r="P370" s="299"/>
      <c r="Q370" s="300"/>
      <c r="R370" s="129">
        <f t="shared" si="15"/>
        <v>0</v>
      </c>
      <c r="S370" s="129">
        <f t="shared" si="16"/>
        <v>0</v>
      </c>
      <c r="T370" s="129">
        <f t="shared" si="17"/>
        <v>0</v>
      </c>
      <c r="U370" s="10"/>
    </row>
    <row r="371" spans="12:21" ht="15" customHeight="1" x14ac:dyDescent="0.4">
      <c r="L371" s="36" t="s">
        <v>39</v>
      </c>
      <c r="N371" s="37">
        <v>43480</v>
      </c>
      <c r="O371" s="35">
        <v>0.79166666666666674</v>
      </c>
      <c r="P371" s="299"/>
      <c r="Q371" s="300"/>
      <c r="R371" s="129">
        <f t="shared" si="15"/>
        <v>0</v>
      </c>
      <c r="S371" s="129">
        <f t="shared" si="16"/>
        <v>0</v>
      </c>
      <c r="T371" s="129">
        <f t="shared" si="17"/>
        <v>0</v>
      </c>
      <c r="U371" s="10"/>
    </row>
    <row r="372" spans="12:21" ht="15" customHeight="1" x14ac:dyDescent="0.4">
      <c r="L372" s="36" t="s">
        <v>39</v>
      </c>
      <c r="N372" s="37">
        <v>43480</v>
      </c>
      <c r="O372" s="35">
        <v>0.83333333333333337</v>
      </c>
      <c r="P372" s="299"/>
      <c r="Q372" s="300"/>
      <c r="R372" s="129">
        <f t="shared" si="15"/>
        <v>0</v>
      </c>
      <c r="S372" s="129">
        <f t="shared" si="16"/>
        <v>0</v>
      </c>
      <c r="T372" s="129">
        <f t="shared" si="17"/>
        <v>0</v>
      </c>
      <c r="U372" s="10"/>
    </row>
    <row r="373" spans="12:21" ht="15" customHeight="1" x14ac:dyDescent="0.4">
      <c r="L373" s="36" t="s">
        <v>39</v>
      </c>
      <c r="N373" s="37">
        <v>43480</v>
      </c>
      <c r="O373" s="35">
        <v>0.87500000000000011</v>
      </c>
      <c r="P373" s="299"/>
      <c r="Q373" s="300"/>
      <c r="R373" s="129">
        <f t="shared" si="15"/>
        <v>0</v>
      </c>
      <c r="S373" s="129">
        <f t="shared" si="16"/>
        <v>0</v>
      </c>
      <c r="T373" s="129">
        <f t="shared" si="17"/>
        <v>0</v>
      </c>
      <c r="U373" s="10"/>
    </row>
    <row r="374" spans="12:21" ht="15" customHeight="1" x14ac:dyDescent="0.4">
      <c r="L374" s="36" t="s">
        <v>39</v>
      </c>
      <c r="N374" s="37">
        <v>43480</v>
      </c>
      <c r="O374" s="35">
        <v>0.91666666666666674</v>
      </c>
      <c r="P374" s="299"/>
      <c r="Q374" s="300"/>
      <c r="R374" s="129">
        <f t="shared" si="15"/>
        <v>0</v>
      </c>
      <c r="S374" s="129">
        <f t="shared" si="16"/>
        <v>0</v>
      </c>
      <c r="T374" s="129">
        <f t="shared" si="17"/>
        <v>0</v>
      </c>
      <c r="U374" s="10"/>
    </row>
    <row r="375" spans="12:21" ht="15" customHeight="1" x14ac:dyDescent="0.4">
      <c r="L375" s="36" t="s">
        <v>39</v>
      </c>
      <c r="N375" s="37">
        <v>43480</v>
      </c>
      <c r="O375" s="35">
        <v>0.95833333333333337</v>
      </c>
      <c r="P375" s="299"/>
      <c r="Q375" s="300"/>
      <c r="R375" s="129">
        <f t="shared" si="15"/>
        <v>0</v>
      </c>
      <c r="S375" s="129">
        <f t="shared" si="16"/>
        <v>0</v>
      </c>
      <c r="T375" s="129">
        <f t="shared" si="17"/>
        <v>0</v>
      </c>
      <c r="U375" s="10"/>
    </row>
    <row r="376" spans="12:21" ht="15" customHeight="1" x14ac:dyDescent="0.4">
      <c r="L376" s="40">
        <v>43481</v>
      </c>
      <c r="M376" s="37"/>
      <c r="N376" s="37">
        <v>43481</v>
      </c>
      <c r="O376" s="35">
        <v>3.1225022567582528E-17</v>
      </c>
      <c r="P376" s="299"/>
      <c r="Q376" s="300"/>
      <c r="R376" s="129">
        <f t="shared" si="15"/>
        <v>0</v>
      </c>
      <c r="S376" s="129">
        <f t="shared" si="16"/>
        <v>0</v>
      </c>
      <c r="T376" s="129">
        <f t="shared" si="17"/>
        <v>0</v>
      </c>
      <c r="U376" s="10"/>
    </row>
    <row r="377" spans="12:21" ht="15" customHeight="1" x14ac:dyDescent="0.4">
      <c r="L377" s="36" t="s">
        <v>39</v>
      </c>
      <c r="N377" s="37">
        <v>43481</v>
      </c>
      <c r="O377" s="35">
        <v>4.1666666666666699E-2</v>
      </c>
      <c r="P377" s="299"/>
      <c r="Q377" s="300"/>
      <c r="R377" s="129">
        <f t="shared" si="15"/>
        <v>0</v>
      </c>
      <c r="S377" s="129">
        <f t="shared" si="16"/>
        <v>0</v>
      </c>
      <c r="T377" s="129">
        <f t="shared" si="17"/>
        <v>0</v>
      </c>
      <c r="U377" s="10"/>
    </row>
    <row r="378" spans="12:21" ht="15" customHeight="1" x14ac:dyDescent="0.4">
      <c r="L378" s="36" t="s">
        <v>39</v>
      </c>
      <c r="N378" s="37">
        <v>43481</v>
      </c>
      <c r="O378" s="35">
        <v>8.333333333333337E-2</v>
      </c>
      <c r="P378" s="299"/>
      <c r="Q378" s="300"/>
      <c r="R378" s="129">
        <f t="shared" si="15"/>
        <v>0</v>
      </c>
      <c r="S378" s="129">
        <f t="shared" si="16"/>
        <v>0</v>
      </c>
      <c r="T378" s="129">
        <f t="shared" si="17"/>
        <v>0</v>
      </c>
      <c r="U378" s="10"/>
    </row>
    <row r="379" spans="12:21" ht="15" customHeight="1" x14ac:dyDescent="0.4">
      <c r="L379" s="36" t="s">
        <v>39</v>
      </c>
      <c r="N379" s="37">
        <v>43481</v>
      </c>
      <c r="O379" s="35">
        <v>0.12500000000000006</v>
      </c>
      <c r="P379" s="299"/>
      <c r="Q379" s="300"/>
      <c r="R379" s="129">
        <f t="shared" si="15"/>
        <v>0</v>
      </c>
      <c r="S379" s="129">
        <f t="shared" si="16"/>
        <v>0</v>
      </c>
      <c r="T379" s="129">
        <f t="shared" si="17"/>
        <v>0</v>
      </c>
      <c r="U379" s="10"/>
    </row>
    <row r="380" spans="12:21" ht="15" customHeight="1" x14ac:dyDescent="0.4">
      <c r="L380" s="36" t="s">
        <v>39</v>
      </c>
      <c r="N380" s="37">
        <v>43481</v>
      </c>
      <c r="O380" s="35">
        <v>0.16666666666666669</v>
      </c>
      <c r="P380" s="299"/>
      <c r="Q380" s="300"/>
      <c r="R380" s="129">
        <f t="shared" si="15"/>
        <v>0</v>
      </c>
      <c r="S380" s="129">
        <f t="shared" si="16"/>
        <v>0</v>
      </c>
      <c r="T380" s="129">
        <f t="shared" si="17"/>
        <v>0</v>
      </c>
      <c r="U380" s="10"/>
    </row>
    <row r="381" spans="12:21" ht="15" customHeight="1" x14ac:dyDescent="0.4">
      <c r="L381" s="36" t="s">
        <v>39</v>
      </c>
      <c r="N381" s="37">
        <v>43481</v>
      </c>
      <c r="O381" s="35">
        <v>0.20833333333333337</v>
      </c>
      <c r="P381" s="299"/>
      <c r="Q381" s="300"/>
      <c r="R381" s="129">
        <f t="shared" si="15"/>
        <v>0</v>
      </c>
      <c r="S381" s="129">
        <f t="shared" si="16"/>
        <v>0</v>
      </c>
      <c r="T381" s="129">
        <f t="shared" si="17"/>
        <v>0</v>
      </c>
      <c r="U381" s="10"/>
    </row>
    <row r="382" spans="12:21" ht="15" customHeight="1" x14ac:dyDescent="0.4">
      <c r="L382" s="36" t="s">
        <v>39</v>
      </c>
      <c r="N382" s="37">
        <v>43481</v>
      </c>
      <c r="O382" s="35">
        <v>0.25</v>
      </c>
      <c r="P382" s="299"/>
      <c r="Q382" s="300"/>
      <c r="R382" s="129">
        <f t="shared" si="15"/>
        <v>0</v>
      </c>
      <c r="S382" s="129">
        <f t="shared" si="16"/>
        <v>0</v>
      </c>
      <c r="T382" s="129">
        <f t="shared" si="17"/>
        <v>0</v>
      </c>
      <c r="U382" s="10"/>
    </row>
    <row r="383" spans="12:21" ht="15" customHeight="1" x14ac:dyDescent="0.4">
      <c r="L383" s="36" t="s">
        <v>39</v>
      </c>
      <c r="N383" s="37">
        <v>43481</v>
      </c>
      <c r="O383" s="35">
        <v>0.29166666666666669</v>
      </c>
      <c r="P383" s="299"/>
      <c r="Q383" s="300"/>
      <c r="R383" s="129">
        <f t="shared" si="15"/>
        <v>0</v>
      </c>
      <c r="S383" s="129">
        <f t="shared" si="16"/>
        <v>0</v>
      </c>
      <c r="T383" s="129">
        <f t="shared" si="17"/>
        <v>0</v>
      </c>
      <c r="U383" s="10"/>
    </row>
    <row r="384" spans="12:21" ht="15" customHeight="1" x14ac:dyDescent="0.4">
      <c r="L384" s="36" t="s">
        <v>39</v>
      </c>
      <c r="N384" s="37">
        <v>43481</v>
      </c>
      <c r="O384" s="35">
        <v>0.33333333333333337</v>
      </c>
      <c r="P384" s="299"/>
      <c r="Q384" s="300"/>
      <c r="R384" s="129">
        <f t="shared" si="15"/>
        <v>0</v>
      </c>
      <c r="S384" s="129">
        <f t="shared" si="16"/>
        <v>0</v>
      </c>
      <c r="T384" s="129">
        <f t="shared" si="17"/>
        <v>0</v>
      </c>
      <c r="U384" s="10"/>
    </row>
    <row r="385" spans="12:21" ht="15" customHeight="1" x14ac:dyDescent="0.4">
      <c r="L385" s="36" t="s">
        <v>39</v>
      </c>
      <c r="N385" s="37">
        <v>43481</v>
      </c>
      <c r="O385" s="35">
        <v>0.375</v>
      </c>
      <c r="P385" s="299"/>
      <c r="Q385" s="300"/>
      <c r="R385" s="129">
        <f t="shared" si="15"/>
        <v>0</v>
      </c>
      <c r="S385" s="129">
        <f t="shared" si="16"/>
        <v>0</v>
      </c>
      <c r="T385" s="129">
        <f t="shared" si="17"/>
        <v>0</v>
      </c>
      <c r="U385" s="10"/>
    </row>
    <row r="386" spans="12:21" ht="15" customHeight="1" x14ac:dyDescent="0.4">
      <c r="L386" s="36" t="s">
        <v>39</v>
      </c>
      <c r="N386" s="37">
        <v>43481</v>
      </c>
      <c r="O386" s="35">
        <v>0.41666666666666669</v>
      </c>
      <c r="P386" s="299"/>
      <c r="Q386" s="300"/>
      <c r="R386" s="129">
        <f t="shared" si="15"/>
        <v>0</v>
      </c>
      <c r="S386" s="129">
        <f t="shared" si="16"/>
        <v>0</v>
      </c>
      <c r="T386" s="129">
        <f t="shared" si="17"/>
        <v>0</v>
      </c>
      <c r="U386" s="10"/>
    </row>
    <row r="387" spans="12:21" ht="15" customHeight="1" x14ac:dyDescent="0.4">
      <c r="L387" s="36" t="s">
        <v>39</v>
      </c>
      <c r="N387" s="37">
        <v>43481</v>
      </c>
      <c r="O387" s="35">
        <v>0.45833333333333337</v>
      </c>
      <c r="P387" s="299"/>
      <c r="Q387" s="300"/>
      <c r="R387" s="129">
        <f t="shared" si="15"/>
        <v>0</v>
      </c>
      <c r="S387" s="129">
        <f t="shared" si="16"/>
        <v>0</v>
      </c>
      <c r="T387" s="129">
        <f t="shared" si="17"/>
        <v>0</v>
      </c>
      <c r="U387" s="10"/>
    </row>
    <row r="388" spans="12:21" ht="15" customHeight="1" x14ac:dyDescent="0.4">
      <c r="L388" s="36" t="s">
        <v>39</v>
      </c>
      <c r="N388" s="37">
        <v>43481</v>
      </c>
      <c r="O388" s="35">
        <v>0.50000000000000011</v>
      </c>
      <c r="P388" s="299"/>
      <c r="Q388" s="300"/>
      <c r="R388" s="129">
        <f t="shared" si="15"/>
        <v>0</v>
      </c>
      <c r="S388" s="129">
        <f t="shared" si="16"/>
        <v>0</v>
      </c>
      <c r="T388" s="129">
        <f t="shared" si="17"/>
        <v>0</v>
      </c>
      <c r="U388" s="10"/>
    </row>
    <row r="389" spans="12:21" ht="15" customHeight="1" x14ac:dyDescent="0.4">
      <c r="L389" s="36" t="s">
        <v>39</v>
      </c>
      <c r="N389" s="37">
        <v>43481</v>
      </c>
      <c r="O389" s="35">
        <v>0.54166666666666674</v>
      </c>
      <c r="P389" s="299"/>
      <c r="Q389" s="300"/>
      <c r="R389" s="129">
        <f t="shared" si="15"/>
        <v>0</v>
      </c>
      <c r="S389" s="129">
        <f t="shared" si="16"/>
        <v>0</v>
      </c>
      <c r="T389" s="129">
        <f t="shared" si="17"/>
        <v>0</v>
      </c>
      <c r="U389" s="10"/>
    </row>
    <row r="390" spans="12:21" ht="15" customHeight="1" x14ac:dyDescent="0.4">
      <c r="L390" s="36" t="s">
        <v>39</v>
      </c>
      <c r="N390" s="37">
        <v>43481</v>
      </c>
      <c r="O390" s="35">
        <v>0.58333333333333337</v>
      </c>
      <c r="P390" s="299"/>
      <c r="Q390" s="300"/>
      <c r="R390" s="129">
        <f t="shared" si="15"/>
        <v>0</v>
      </c>
      <c r="S390" s="129">
        <f t="shared" si="16"/>
        <v>0</v>
      </c>
      <c r="T390" s="129">
        <f t="shared" si="17"/>
        <v>0</v>
      </c>
      <c r="U390" s="10"/>
    </row>
    <row r="391" spans="12:21" ht="15" customHeight="1" x14ac:dyDescent="0.4">
      <c r="L391" s="36" t="s">
        <v>39</v>
      </c>
      <c r="N391" s="37">
        <v>43481</v>
      </c>
      <c r="O391" s="35">
        <v>0.62500000000000011</v>
      </c>
      <c r="P391" s="299"/>
      <c r="Q391" s="300"/>
      <c r="R391" s="129">
        <f t="shared" si="15"/>
        <v>0</v>
      </c>
      <c r="S391" s="129">
        <f t="shared" si="16"/>
        <v>0</v>
      </c>
      <c r="T391" s="129">
        <f t="shared" si="17"/>
        <v>0</v>
      </c>
      <c r="U391" s="10"/>
    </row>
    <row r="392" spans="12:21" ht="15" customHeight="1" x14ac:dyDescent="0.4">
      <c r="L392" s="36" t="s">
        <v>39</v>
      </c>
      <c r="N392" s="37">
        <v>43481</v>
      </c>
      <c r="O392" s="35">
        <v>0.66666666666666674</v>
      </c>
      <c r="P392" s="299"/>
      <c r="Q392" s="300"/>
      <c r="R392" s="129">
        <f t="shared" si="15"/>
        <v>0</v>
      </c>
      <c r="S392" s="129">
        <f t="shared" si="16"/>
        <v>0</v>
      </c>
      <c r="T392" s="129">
        <f t="shared" si="17"/>
        <v>0</v>
      </c>
      <c r="U392" s="10"/>
    </row>
    <row r="393" spans="12:21" ht="15" customHeight="1" x14ac:dyDescent="0.4">
      <c r="L393" s="36" t="s">
        <v>39</v>
      </c>
      <c r="N393" s="37">
        <v>43481</v>
      </c>
      <c r="O393" s="35">
        <v>0.70833333333333337</v>
      </c>
      <c r="P393" s="299"/>
      <c r="Q393" s="300"/>
      <c r="R393" s="129">
        <f t="shared" si="15"/>
        <v>0</v>
      </c>
      <c r="S393" s="129">
        <f t="shared" si="16"/>
        <v>0</v>
      </c>
      <c r="T393" s="129">
        <f t="shared" si="17"/>
        <v>0</v>
      </c>
      <c r="U393" s="10"/>
    </row>
    <row r="394" spans="12:21" ht="15" customHeight="1" x14ac:dyDescent="0.4">
      <c r="L394" s="36" t="s">
        <v>39</v>
      </c>
      <c r="N394" s="37">
        <v>43481</v>
      </c>
      <c r="O394" s="35">
        <v>0.75000000000000011</v>
      </c>
      <c r="P394" s="299"/>
      <c r="Q394" s="300"/>
      <c r="R394" s="129">
        <f t="shared" si="15"/>
        <v>0</v>
      </c>
      <c r="S394" s="129">
        <f t="shared" si="16"/>
        <v>0</v>
      </c>
      <c r="T394" s="129">
        <f t="shared" si="17"/>
        <v>0</v>
      </c>
      <c r="U394" s="10"/>
    </row>
    <row r="395" spans="12:21" ht="15" customHeight="1" x14ac:dyDescent="0.4">
      <c r="L395" s="36" t="s">
        <v>39</v>
      </c>
      <c r="N395" s="37">
        <v>43481</v>
      </c>
      <c r="O395" s="35">
        <v>0.79166666666666674</v>
      </c>
      <c r="P395" s="299"/>
      <c r="Q395" s="300"/>
      <c r="R395" s="129">
        <f t="shared" si="15"/>
        <v>0</v>
      </c>
      <c r="S395" s="129">
        <f t="shared" si="16"/>
        <v>0</v>
      </c>
      <c r="T395" s="129">
        <f t="shared" si="17"/>
        <v>0</v>
      </c>
      <c r="U395" s="10"/>
    </row>
    <row r="396" spans="12:21" ht="15" customHeight="1" x14ac:dyDescent="0.4">
      <c r="L396" s="36" t="s">
        <v>39</v>
      </c>
      <c r="N396" s="37">
        <v>43481</v>
      </c>
      <c r="O396" s="35">
        <v>0.83333333333333337</v>
      </c>
      <c r="P396" s="299"/>
      <c r="Q396" s="300"/>
      <c r="R396" s="129">
        <f t="shared" si="15"/>
        <v>0</v>
      </c>
      <c r="S396" s="129">
        <f t="shared" si="16"/>
        <v>0</v>
      </c>
      <c r="T396" s="129">
        <f t="shared" si="17"/>
        <v>0</v>
      </c>
      <c r="U396" s="10"/>
    </row>
    <row r="397" spans="12:21" ht="15" customHeight="1" x14ac:dyDescent="0.4">
      <c r="L397" s="36" t="s">
        <v>39</v>
      </c>
      <c r="N397" s="37">
        <v>43481</v>
      </c>
      <c r="O397" s="35">
        <v>0.87500000000000011</v>
      </c>
      <c r="P397" s="299"/>
      <c r="Q397" s="300"/>
      <c r="R397" s="129">
        <f t="shared" si="15"/>
        <v>0</v>
      </c>
      <c r="S397" s="129">
        <f t="shared" si="16"/>
        <v>0</v>
      </c>
      <c r="T397" s="129">
        <f t="shared" si="17"/>
        <v>0</v>
      </c>
      <c r="U397" s="10"/>
    </row>
    <row r="398" spans="12:21" ht="15" customHeight="1" x14ac:dyDescent="0.4">
      <c r="L398" s="36" t="s">
        <v>39</v>
      </c>
      <c r="N398" s="37">
        <v>43481</v>
      </c>
      <c r="O398" s="35">
        <v>0.91666666666666674</v>
      </c>
      <c r="P398" s="299"/>
      <c r="Q398" s="300"/>
      <c r="R398" s="129">
        <f t="shared" si="15"/>
        <v>0</v>
      </c>
      <c r="S398" s="129">
        <f t="shared" si="16"/>
        <v>0</v>
      </c>
      <c r="T398" s="129">
        <f t="shared" si="17"/>
        <v>0</v>
      </c>
      <c r="U398" s="10"/>
    </row>
    <row r="399" spans="12:21" ht="15" customHeight="1" x14ac:dyDescent="0.4">
      <c r="L399" s="36" t="s">
        <v>39</v>
      </c>
      <c r="N399" s="37">
        <v>43481</v>
      </c>
      <c r="O399" s="35">
        <v>0.95833333333333337</v>
      </c>
      <c r="P399" s="299"/>
      <c r="Q399" s="300"/>
      <c r="R399" s="129">
        <f t="shared" si="15"/>
        <v>0</v>
      </c>
      <c r="S399" s="129">
        <f t="shared" si="16"/>
        <v>0</v>
      </c>
      <c r="T399" s="129">
        <f t="shared" si="17"/>
        <v>0</v>
      </c>
      <c r="U399" s="10"/>
    </row>
    <row r="400" spans="12:21" ht="15" customHeight="1" x14ac:dyDescent="0.4">
      <c r="L400" s="40">
        <v>43482</v>
      </c>
      <c r="M400" s="37"/>
      <c r="N400" s="37">
        <v>43482</v>
      </c>
      <c r="O400" s="35">
        <v>3.1225022567582528E-17</v>
      </c>
      <c r="P400" s="299"/>
      <c r="Q400" s="300"/>
      <c r="R400" s="129">
        <f t="shared" ref="R400:R463" si="18">IF(Q400&gt;P400,P400,Q400)</f>
        <v>0</v>
      </c>
      <c r="S400" s="129">
        <f t="shared" ref="S400:S463" si="19">P400-R400</f>
        <v>0</v>
      </c>
      <c r="T400" s="129">
        <f t="shared" si="17"/>
        <v>0</v>
      </c>
      <c r="U400" s="10"/>
    </row>
    <row r="401" spans="12:21" ht="15" customHeight="1" x14ac:dyDescent="0.4">
      <c r="L401" s="36" t="s">
        <v>39</v>
      </c>
      <c r="N401" s="37">
        <v>43482</v>
      </c>
      <c r="O401" s="35">
        <v>4.1666666666666699E-2</v>
      </c>
      <c r="P401" s="299"/>
      <c r="Q401" s="300"/>
      <c r="R401" s="129">
        <f t="shared" si="18"/>
        <v>0</v>
      </c>
      <c r="S401" s="129">
        <f t="shared" si="19"/>
        <v>0</v>
      </c>
      <c r="T401" s="129">
        <f t="shared" ref="T401:T464" si="20">Q401-R401</f>
        <v>0</v>
      </c>
      <c r="U401" s="10"/>
    </row>
    <row r="402" spans="12:21" ht="15" customHeight="1" x14ac:dyDescent="0.4">
      <c r="L402" s="36" t="s">
        <v>39</v>
      </c>
      <c r="N402" s="37">
        <v>43482</v>
      </c>
      <c r="O402" s="35">
        <v>8.333333333333337E-2</v>
      </c>
      <c r="P402" s="299"/>
      <c r="Q402" s="300"/>
      <c r="R402" s="129">
        <f t="shared" si="18"/>
        <v>0</v>
      </c>
      <c r="S402" s="129">
        <f t="shared" si="19"/>
        <v>0</v>
      </c>
      <c r="T402" s="129">
        <f t="shared" si="20"/>
        <v>0</v>
      </c>
      <c r="U402" s="10"/>
    </row>
    <row r="403" spans="12:21" ht="15" customHeight="1" x14ac:dyDescent="0.4">
      <c r="L403" s="36" t="s">
        <v>39</v>
      </c>
      <c r="N403" s="37">
        <v>43482</v>
      </c>
      <c r="O403" s="35">
        <v>0.12500000000000006</v>
      </c>
      <c r="P403" s="299"/>
      <c r="Q403" s="300"/>
      <c r="R403" s="129">
        <f t="shared" si="18"/>
        <v>0</v>
      </c>
      <c r="S403" s="129">
        <f t="shared" si="19"/>
        <v>0</v>
      </c>
      <c r="T403" s="129">
        <f t="shared" si="20"/>
        <v>0</v>
      </c>
      <c r="U403" s="10"/>
    </row>
    <row r="404" spans="12:21" ht="15" customHeight="1" x14ac:dyDescent="0.4">
      <c r="L404" s="36" t="s">
        <v>39</v>
      </c>
      <c r="N404" s="37">
        <v>43482</v>
      </c>
      <c r="O404" s="35">
        <v>0.16666666666666669</v>
      </c>
      <c r="P404" s="299"/>
      <c r="Q404" s="300"/>
      <c r="R404" s="129">
        <f t="shared" si="18"/>
        <v>0</v>
      </c>
      <c r="S404" s="129">
        <f t="shared" si="19"/>
        <v>0</v>
      </c>
      <c r="T404" s="129">
        <f t="shared" si="20"/>
        <v>0</v>
      </c>
      <c r="U404" s="10"/>
    </row>
    <row r="405" spans="12:21" ht="15" customHeight="1" x14ac:dyDescent="0.4">
      <c r="L405" s="36" t="s">
        <v>39</v>
      </c>
      <c r="N405" s="37">
        <v>43482</v>
      </c>
      <c r="O405" s="35">
        <v>0.20833333333333337</v>
      </c>
      <c r="P405" s="299"/>
      <c r="Q405" s="300"/>
      <c r="R405" s="129">
        <f t="shared" si="18"/>
        <v>0</v>
      </c>
      <c r="S405" s="129">
        <f t="shared" si="19"/>
        <v>0</v>
      </c>
      <c r="T405" s="129">
        <f t="shared" si="20"/>
        <v>0</v>
      </c>
      <c r="U405" s="10"/>
    </row>
    <row r="406" spans="12:21" ht="15" customHeight="1" x14ac:dyDescent="0.4">
      <c r="L406" s="36" t="s">
        <v>39</v>
      </c>
      <c r="N406" s="37">
        <v>43482</v>
      </c>
      <c r="O406" s="35">
        <v>0.25</v>
      </c>
      <c r="P406" s="299"/>
      <c r="Q406" s="300"/>
      <c r="R406" s="129">
        <f t="shared" si="18"/>
        <v>0</v>
      </c>
      <c r="S406" s="129">
        <f t="shared" si="19"/>
        <v>0</v>
      </c>
      <c r="T406" s="129">
        <f t="shared" si="20"/>
        <v>0</v>
      </c>
      <c r="U406" s="10"/>
    </row>
    <row r="407" spans="12:21" ht="15" customHeight="1" x14ac:dyDescent="0.4">
      <c r="L407" s="36" t="s">
        <v>39</v>
      </c>
      <c r="N407" s="37">
        <v>43482</v>
      </c>
      <c r="O407" s="35">
        <v>0.29166666666666669</v>
      </c>
      <c r="P407" s="299"/>
      <c r="Q407" s="300"/>
      <c r="R407" s="129">
        <f t="shared" si="18"/>
        <v>0</v>
      </c>
      <c r="S407" s="129">
        <f t="shared" si="19"/>
        <v>0</v>
      </c>
      <c r="T407" s="129">
        <f t="shared" si="20"/>
        <v>0</v>
      </c>
      <c r="U407" s="10"/>
    </row>
    <row r="408" spans="12:21" ht="15" customHeight="1" x14ac:dyDescent="0.4">
      <c r="L408" s="36" t="s">
        <v>39</v>
      </c>
      <c r="N408" s="37">
        <v>43482</v>
      </c>
      <c r="O408" s="35">
        <v>0.33333333333333337</v>
      </c>
      <c r="P408" s="299"/>
      <c r="Q408" s="300"/>
      <c r="R408" s="129">
        <f t="shared" si="18"/>
        <v>0</v>
      </c>
      <c r="S408" s="129">
        <f t="shared" si="19"/>
        <v>0</v>
      </c>
      <c r="T408" s="129">
        <f t="shared" si="20"/>
        <v>0</v>
      </c>
      <c r="U408" s="10"/>
    </row>
    <row r="409" spans="12:21" ht="15" customHeight="1" x14ac:dyDescent="0.4">
      <c r="L409" s="36" t="s">
        <v>39</v>
      </c>
      <c r="N409" s="37">
        <v>43482</v>
      </c>
      <c r="O409" s="35">
        <v>0.375</v>
      </c>
      <c r="P409" s="299"/>
      <c r="Q409" s="300"/>
      <c r="R409" s="129">
        <f t="shared" si="18"/>
        <v>0</v>
      </c>
      <c r="S409" s="129">
        <f t="shared" si="19"/>
        <v>0</v>
      </c>
      <c r="T409" s="129">
        <f t="shared" si="20"/>
        <v>0</v>
      </c>
      <c r="U409" s="10"/>
    </row>
    <row r="410" spans="12:21" ht="15" customHeight="1" x14ac:dyDescent="0.4">
      <c r="L410" s="36" t="s">
        <v>39</v>
      </c>
      <c r="N410" s="37">
        <v>43482</v>
      </c>
      <c r="O410" s="35">
        <v>0.41666666666666669</v>
      </c>
      <c r="P410" s="299"/>
      <c r="Q410" s="300"/>
      <c r="R410" s="129">
        <f t="shared" si="18"/>
        <v>0</v>
      </c>
      <c r="S410" s="129">
        <f t="shared" si="19"/>
        <v>0</v>
      </c>
      <c r="T410" s="129">
        <f t="shared" si="20"/>
        <v>0</v>
      </c>
      <c r="U410" s="10"/>
    </row>
    <row r="411" spans="12:21" ht="15" customHeight="1" x14ac:dyDescent="0.4">
      <c r="L411" s="36" t="s">
        <v>39</v>
      </c>
      <c r="N411" s="37">
        <v>43482</v>
      </c>
      <c r="O411" s="35">
        <v>0.45833333333333337</v>
      </c>
      <c r="P411" s="299"/>
      <c r="Q411" s="300"/>
      <c r="R411" s="129">
        <f t="shared" si="18"/>
        <v>0</v>
      </c>
      <c r="S411" s="129">
        <f t="shared" si="19"/>
        <v>0</v>
      </c>
      <c r="T411" s="129">
        <f t="shared" si="20"/>
        <v>0</v>
      </c>
      <c r="U411" s="10"/>
    </row>
    <row r="412" spans="12:21" ht="15" customHeight="1" x14ac:dyDescent="0.4">
      <c r="L412" s="36" t="s">
        <v>39</v>
      </c>
      <c r="N412" s="37">
        <v>43482</v>
      </c>
      <c r="O412" s="35">
        <v>0.50000000000000011</v>
      </c>
      <c r="P412" s="299"/>
      <c r="Q412" s="300"/>
      <c r="R412" s="129">
        <f t="shared" si="18"/>
        <v>0</v>
      </c>
      <c r="S412" s="129">
        <f t="shared" si="19"/>
        <v>0</v>
      </c>
      <c r="T412" s="129">
        <f t="shared" si="20"/>
        <v>0</v>
      </c>
      <c r="U412" s="10"/>
    </row>
    <row r="413" spans="12:21" ht="15" customHeight="1" x14ac:dyDescent="0.4">
      <c r="L413" s="36" t="s">
        <v>39</v>
      </c>
      <c r="N413" s="37">
        <v>43482</v>
      </c>
      <c r="O413" s="35">
        <v>0.54166666666666674</v>
      </c>
      <c r="P413" s="299"/>
      <c r="Q413" s="300"/>
      <c r="R413" s="129">
        <f t="shared" si="18"/>
        <v>0</v>
      </c>
      <c r="S413" s="129">
        <f t="shared" si="19"/>
        <v>0</v>
      </c>
      <c r="T413" s="129">
        <f t="shared" si="20"/>
        <v>0</v>
      </c>
      <c r="U413" s="10"/>
    </row>
    <row r="414" spans="12:21" ht="15" customHeight="1" x14ac:dyDescent="0.4">
      <c r="L414" s="36" t="s">
        <v>39</v>
      </c>
      <c r="N414" s="37">
        <v>43482</v>
      </c>
      <c r="O414" s="35">
        <v>0.58333333333333337</v>
      </c>
      <c r="P414" s="299"/>
      <c r="Q414" s="300"/>
      <c r="R414" s="129">
        <f t="shared" si="18"/>
        <v>0</v>
      </c>
      <c r="S414" s="129">
        <f t="shared" si="19"/>
        <v>0</v>
      </c>
      <c r="T414" s="129">
        <f t="shared" si="20"/>
        <v>0</v>
      </c>
      <c r="U414" s="10"/>
    </row>
    <row r="415" spans="12:21" ht="15" customHeight="1" x14ac:dyDescent="0.4">
      <c r="L415" s="36" t="s">
        <v>39</v>
      </c>
      <c r="N415" s="37">
        <v>43482</v>
      </c>
      <c r="O415" s="35">
        <v>0.62500000000000011</v>
      </c>
      <c r="P415" s="299"/>
      <c r="Q415" s="300"/>
      <c r="R415" s="129">
        <f t="shared" si="18"/>
        <v>0</v>
      </c>
      <c r="S415" s="129">
        <f t="shared" si="19"/>
        <v>0</v>
      </c>
      <c r="T415" s="129">
        <f t="shared" si="20"/>
        <v>0</v>
      </c>
      <c r="U415" s="10"/>
    </row>
    <row r="416" spans="12:21" ht="15" customHeight="1" x14ac:dyDescent="0.4">
      <c r="L416" s="36" t="s">
        <v>39</v>
      </c>
      <c r="N416" s="37">
        <v>43482</v>
      </c>
      <c r="O416" s="35">
        <v>0.66666666666666674</v>
      </c>
      <c r="P416" s="299"/>
      <c r="Q416" s="300"/>
      <c r="R416" s="129">
        <f t="shared" si="18"/>
        <v>0</v>
      </c>
      <c r="S416" s="129">
        <f t="shared" si="19"/>
        <v>0</v>
      </c>
      <c r="T416" s="129">
        <f t="shared" si="20"/>
        <v>0</v>
      </c>
      <c r="U416" s="10"/>
    </row>
    <row r="417" spans="12:21" ht="15" customHeight="1" x14ac:dyDescent="0.4">
      <c r="L417" s="36" t="s">
        <v>39</v>
      </c>
      <c r="N417" s="37">
        <v>43482</v>
      </c>
      <c r="O417" s="35">
        <v>0.70833333333333337</v>
      </c>
      <c r="P417" s="299"/>
      <c r="Q417" s="300"/>
      <c r="R417" s="129">
        <f t="shared" si="18"/>
        <v>0</v>
      </c>
      <c r="S417" s="129">
        <f t="shared" si="19"/>
        <v>0</v>
      </c>
      <c r="T417" s="129">
        <f t="shared" si="20"/>
        <v>0</v>
      </c>
      <c r="U417" s="10"/>
    </row>
    <row r="418" spans="12:21" ht="15" customHeight="1" x14ac:dyDescent="0.4">
      <c r="L418" s="36" t="s">
        <v>39</v>
      </c>
      <c r="N418" s="37">
        <v>43482</v>
      </c>
      <c r="O418" s="35">
        <v>0.75000000000000011</v>
      </c>
      <c r="P418" s="299"/>
      <c r="Q418" s="300"/>
      <c r="R418" s="129">
        <f t="shared" si="18"/>
        <v>0</v>
      </c>
      <c r="S418" s="129">
        <f t="shared" si="19"/>
        <v>0</v>
      </c>
      <c r="T418" s="129">
        <f t="shared" si="20"/>
        <v>0</v>
      </c>
      <c r="U418" s="10"/>
    </row>
    <row r="419" spans="12:21" ht="15" customHeight="1" x14ac:dyDescent="0.4">
      <c r="L419" s="36" t="s">
        <v>39</v>
      </c>
      <c r="N419" s="37">
        <v>43482</v>
      </c>
      <c r="O419" s="35">
        <v>0.79166666666666674</v>
      </c>
      <c r="P419" s="299"/>
      <c r="Q419" s="300"/>
      <c r="R419" s="129">
        <f t="shared" si="18"/>
        <v>0</v>
      </c>
      <c r="S419" s="129">
        <f t="shared" si="19"/>
        <v>0</v>
      </c>
      <c r="T419" s="129">
        <f t="shared" si="20"/>
        <v>0</v>
      </c>
      <c r="U419" s="10"/>
    </row>
    <row r="420" spans="12:21" ht="15" customHeight="1" x14ac:dyDescent="0.4">
      <c r="L420" s="36" t="s">
        <v>39</v>
      </c>
      <c r="N420" s="37">
        <v>43482</v>
      </c>
      <c r="O420" s="35">
        <v>0.83333333333333337</v>
      </c>
      <c r="P420" s="299"/>
      <c r="Q420" s="300"/>
      <c r="R420" s="129">
        <f t="shared" si="18"/>
        <v>0</v>
      </c>
      <c r="S420" s="129">
        <f t="shared" si="19"/>
        <v>0</v>
      </c>
      <c r="T420" s="129">
        <f t="shared" si="20"/>
        <v>0</v>
      </c>
      <c r="U420" s="10"/>
    </row>
    <row r="421" spans="12:21" ht="15" customHeight="1" x14ac:dyDescent="0.4">
      <c r="L421" s="36" t="s">
        <v>39</v>
      </c>
      <c r="N421" s="37">
        <v>43482</v>
      </c>
      <c r="O421" s="35">
        <v>0.87500000000000011</v>
      </c>
      <c r="P421" s="299"/>
      <c r="Q421" s="300"/>
      <c r="R421" s="129">
        <f t="shared" si="18"/>
        <v>0</v>
      </c>
      <c r="S421" s="129">
        <f t="shared" si="19"/>
        <v>0</v>
      </c>
      <c r="T421" s="129">
        <f t="shared" si="20"/>
        <v>0</v>
      </c>
      <c r="U421" s="10"/>
    </row>
    <row r="422" spans="12:21" ht="15" customHeight="1" x14ac:dyDescent="0.4">
      <c r="L422" s="36" t="s">
        <v>39</v>
      </c>
      <c r="N422" s="37">
        <v>43482</v>
      </c>
      <c r="O422" s="35">
        <v>0.91666666666666674</v>
      </c>
      <c r="P422" s="299"/>
      <c r="Q422" s="300"/>
      <c r="R422" s="129">
        <f t="shared" si="18"/>
        <v>0</v>
      </c>
      <c r="S422" s="129">
        <f t="shared" si="19"/>
        <v>0</v>
      </c>
      <c r="T422" s="129">
        <f t="shared" si="20"/>
        <v>0</v>
      </c>
      <c r="U422" s="10"/>
    </row>
    <row r="423" spans="12:21" ht="15" customHeight="1" x14ac:dyDescent="0.4">
      <c r="L423" s="36" t="s">
        <v>39</v>
      </c>
      <c r="N423" s="37">
        <v>43482</v>
      </c>
      <c r="O423" s="35">
        <v>0.95833333333333337</v>
      </c>
      <c r="P423" s="299"/>
      <c r="Q423" s="300"/>
      <c r="R423" s="129">
        <f t="shared" si="18"/>
        <v>0</v>
      </c>
      <c r="S423" s="129">
        <f t="shared" si="19"/>
        <v>0</v>
      </c>
      <c r="T423" s="129">
        <f t="shared" si="20"/>
        <v>0</v>
      </c>
      <c r="U423" s="10"/>
    </row>
    <row r="424" spans="12:21" ht="15" customHeight="1" x14ac:dyDescent="0.4">
      <c r="L424" s="40">
        <v>43483</v>
      </c>
      <c r="M424" s="37"/>
      <c r="N424" s="37">
        <v>43483</v>
      </c>
      <c r="O424" s="35">
        <v>3.1225022567582528E-17</v>
      </c>
      <c r="P424" s="299"/>
      <c r="Q424" s="300"/>
      <c r="R424" s="129">
        <f t="shared" si="18"/>
        <v>0</v>
      </c>
      <c r="S424" s="129">
        <f t="shared" si="19"/>
        <v>0</v>
      </c>
      <c r="T424" s="129">
        <f t="shared" si="20"/>
        <v>0</v>
      </c>
      <c r="U424" s="10"/>
    </row>
    <row r="425" spans="12:21" ht="15" customHeight="1" x14ac:dyDescent="0.4">
      <c r="L425" s="36" t="s">
        <v>39</v>
      </c>
      <c r="N425" s="37">
        <v>43483</v>
      </c>
      <c r="O425" s="35">
        <v>4.1666666666666699E-2</v>
      </c>
      <c r="P425" s="299"/>
      <c r="Q425" s="300"/>
      <c r="R425" s="129">
        <f t="shared" si="18"/>
        <v>0</v>
      </c>
      <c r="S425" s="129">
        <f t="shared" si="19"/>
        <v>0</v>
      </c>
      <c r="T425" s="129">
        <f t="shared" si="20"/>
        <v>0</v>
      </c>
      <c r="U425" s="10"/>
    </row>
    <row r="426" spans="12:21" ht="15" customHeight="1" x14ac:dyDescent="0.4">
      <c r="L426" s="36" t="s">
        <v>39</v>
      </c>
      <c r="N426" s="37">
        <v>43483</v>
      </c>
      <c r="O426" s="35">
        <v>8.333333333333337E-2</v>
      </c>
      <c r="P426" s="299"/>
      <c r="Q426" s="300"/>
      <c r="R426" s="129">
        <f t="shared" si="18"/>
        <v>0</v>
      </c>
      <c r="S426" s="129">
        <f t="shared" si="19"/>
        <v>0</v>
      </c>
      <c r="T426" s="129">
        <f t="shared" si="20"/>
        <v>0</v>
      </c>
      <c r="U426" s="10"/>
    </row>
    <row r="427" spans="12:21" ht="15" customHeight="1" x14ac:dyDescent="0.4">
      <c r="L427" s="36" t="s">
        <v>39</v>
      </c>
      <c r="N427" s="37">
        <v>43483</v>
      </c>
      <c r="O427" s="35">
        <v>0.12500000000000006</v>
      </c>
      <c r="P427" s="299"/>
      <c r="Q427" s="300"/>
      <c r="R427" s="129">
        <f t="shared" si="18"/>
        <v>0</v>
      </c>
      <c r="S427" s="129">
        <f t="shared" si="19"/>
        <v>0</v>
      </c>
      <c r="T427" s="129">
        <f t="shared" si="20"/>
        <v>0</v>
      </c>
      <c r="U427" s="10"/>
    </row>
    <row r="428" spans="12:21" ht="15" customHeight="1" x14ac:dyDescent="0.4">
      <c r="L428" s="36" t="s">
        <v>39</v>
      </c>
      <c r="N428" s="37">
        <v>43483</v>
      </c>
      <c r="O428" s="35">
        <v>0.16666666666666669</v>
      </c>
      <c r="P428" s="299"/>
      <c r="Q428" s="300"/>
      <c r="R428" s="129">
        <f t="shared" si="18"/>
        <v>0</v>
      </c>
      <c r="S428" s="129">
        <f t="shared" si="19"/>
        <v>0</v>
      </c>
      <c r="T428" s="129">
        <f t="shared" si="20"/>
        <v>0</v>
      </c>
      <c r="U428" s="10"/>
    </row>
    <row r="429" spans="12:21" ht="15" customHeight="1" x14ac:dyDescent="0.4">
      <c r="L429" s="36" t="s">
        <v>39</v>
      </c>
      <c r="N429" s="37">
        <v>43483</v>
      </c>
      <c r="O429" s="35">
        <v>0.20833333333333337</v>
      </c>
      <c r="P429" s="299"/>
      <c r="Q429" s="300"/>
      <c r="R429" s="129">
        <f t="shared" si="18"/>
        <v>0</v>
      </c>
      <c r="S429" s="129">
        <f t="shared" si="19"/>
        <v>0</v>
      </c>
      <c r="T429" s="129">
        <f t="shared" si="20"/>
        <v>0</v>
      </c>
      <c r="U429" s="10"/>
    </row>
    <row r="430" spans="12:21" ht="15" customHeight="1" x14ac:dyDescent="0.4">
      <c r="L430" s="36" t="s">
        <v>39</v>
      </c>
      <c r="N430" s="37">
        <v>43483</v>
      </c>
      <c r="O430" s="35">
        <v>0.25</v>
      </c>
      <c r="P430" s="299"/>
      <c r="Q430" s="300"/>
      <c r="R430" s="129">
        <f t="shared" si="18"/>
        <v>0</v>
      </c>
      <c r="S430" s="129">
        <f t="shared" si="19"/>
        <v>0</v>
      </c>
      <c r="T430" s="129">
        <f t="shared" si="20"/>
        <v>0</v>
      </c>
      <c r="U430" s="10"/>
    </row>
    <row r="431" spans="12:21" ht="15" customHeight="1" x14ac:dyDescent="0.4">
      <c r="L431" s="36" t="s">
        <v>39</v>
      </c>
      <c r="N431" s="37">
        <v>43483</v>
      </c>
      <c r="O431" s="35">
        <v>0.29166666666666669</v>
      </c>
      <c r="P431" s="299"/>
      <c r="Q431" s="300"/>
      <c r="R431" s="129">
        <f t="shared" si="18"/>
        <v>0</v>
      </c>
      <c r="S431" s="129">
        <f t="shared" si="19"/>
        <v>0</v>
      </c>
      <c r="T431" s="129">
        <f t="shared" si="20"/>
        <v>0</v>
      </c>
      <c r="U431" s="10"/>
    </row>
    <row r="432" spans="12:21" ht="15" customHeight="1" x14ac:dyDescent="0.4">
      <c r="L432" s="36" t="s">
        <v>39</v>
      </c>
      <c r="N432" s="37">
        <v>43483</v>
      </c>
      <c r="O432" s="35">
        <v>0.33333333333333337</v>
      </c>
      <c r="P432" s="299"/>
      <c r="Q432" s="300"/>
      <c r="R432" s="129">
        <f t="shared" si="18"/>
        <v>0</v>
      </c>
      <c r="S432" s="129">
        <f t="shared" si="19"/>
        <v>0</v>
      </c>
      <c r="T432" s="129">
        <f t="shared" si="20"/>
        <v>0</v>
      </c>
      <c r="U432" s="10"/>
    </row>
    <row r="433" spans="12:21" ht="15" customHeight="1" x14ac:dyDescent="0.4">
      <c r="L433" s="36" t="s">
        <v>39</v>
      </c>
      <c r="N433" s="37">
        <v>43483</v>
      </c>
      <c r="O433" s="35">
        <v>0.375</v>
      </c>
      <c r="P433" s="299"/>
      <c r="Q433" s="300"/>
      <c r="R433" s="129">
        <f t="shared" si="18"/>
        <v>0</v>
      </c>
      <c r="S433" s="129">
        <f t="shared" si="19"/>
        <v>0</v>
      </c>
      <c r="T433" s="129">
        <f t="shared" si="20"/>
        <v>0</v>
      </c>
      <c r="U433" s="10"/>
    </row>
    <row r="434" spans="12:21" ht="15" customHeight="1" x14ac:dyDescent="0.4">
      <c r="L434" s="36" t="s">
        <v>39</v>
      </c>
      <c r="N434" s="37">
        <v>43483</v>
      </c>
      <c r="O434" s="35">
        <v>0.41666666666666669</v>
      </c>
      <c r="P434" s="299"/>
      <c r="Q434" s="300"/>
      <c r="R434" s="129">
        <f t="shared" si="18"/>
        <v>0</v>
      </c>
      <c r="S434" s="129">
        <f t="shared" si="19"/>
        <v>0</v>
      </c>
      <c r="T434" s="129">
        <f t="shared" si="20"/>
        <v>0</v>
      </c>
      <c r="U434" s="10"/>
    </row>
    <row r="435" spans="12:21" ht="15" customHeight="1" x14ac:dyDescent="0.4">
      <c r="L435" s="36" t="s">
        <v>39</v>
      </c>
      <c r="N435" s="37">
        <v>43483</v>
      </c>
      <c r="O435" s="35">
        <v>0.45833333333333337</v>
      </c>
      <c r="P435" s="299"/>
      <c r="Q435" s="300"/>
      <c r="R435" s="129">
        <f t="shared" si="18"/>
        <v>0</v>
      </c>
      <c r="S435" s="129">
        <f t="shared" si="19"/>
        <v>0</v>
      </c>
      <c r="T435" s="129">
        <f t="shared" si="20"/>
        <v>0</v>
      </c>
      <c r="U435" s="10"/>
    </row>
    <row r="436" spans="12:21" ht="15" customHeight="1" x14ac:dyDescent="0.4">
      <c r="L436" s="36" t="s">
        <v>39</v>
      </c>
      <c r="N436" s="37">
        <v>43483</v>
      </c>
      <c r="O436" s="35">
        <v>0.50000000000000011</v>
      </c>
      <c r="P436" s="299"/>
      <c r="Q436" s="300"/>
      <c r="R436" s="129">
        <f t="shared" si="18"/>
        <v>0</v>
      </c>
      <c r="S436" s="129">
        <f t="shared" si="19"/>
        <v>0</v>
      </c>
      <c r="T436" s="129">
        <f t="shared" si="20"/>
        <v>0</v>
      </c>
      <c r="U436" s="10"/>
    </row>
    <row r="437" spans="12:21" ht="15" customHeight="1" x14ac:dyDescent="0.4">
      <c r="L437" s="36" t="s">
        <v>39</v>
      </c>
      <c r="N437" s="37">
        <v>43483</v>
      </c>
      <c r="O437" s="35">
        <v>0.54166666666666674</v>
      </c>
      <c r="P437" s="299"/>
      <c r="Q437" s="300"/>
      <c r="R437" s="129">
        <f t="shared" si="18"/>
        <v>0</v>
      </c>
      <c r="S437" s="129">
        <f t="shared" si="19"/>
        <v>0</v>
      </c>
      <c r="T437" s="129">
        <f t="shared" si="20"/>
        <v>0</v>
      </c>
      <c r="U437" s="10"/>
    </row>
    <row r="438" spans="12:21" ht="15" customHeight="1" x14ac:dyDescent="0.4">
      <c r="L438" s="36" t="s">
        <v>39</v>
      </c>
      <c r="N438" s="37">
        <v>43483</v>
      </c>
      <c r="O438" s="35">
        <v>0.58333333333333337</v>
      </c>
      <c r="P438" s="299"/>
      <c r="Q438" s="300"/>
      <c r="R438" s="129">
        <f t="shared" si="18"/>
        <v>0</v>
      </c>
      <c r="S438" s="129">
        <f t="shared" si="19"/>
        <v>0</v>
      </c>
      <c r="T438" s="129">
        <f t="shared" si="20"/>
        <v>0</v>
      </c>
      <c r="U438" s="10"/>
    </row>
    <row r="439" spans="12:21" ht="15" customHeight="1" x14ac:dyDescent="0.4">
      <c r="L439" s="36" t="s">
        <v>39</v>
      </c>
      <c r="N439" s="37">
        <v>43483</v>
      </c>
      <c r="O439" s="35">
        <v>0.62500000000000011</v>
      </c>
      <c r="P439" s="299"/>
      <c r="Q439" s="300"/>
      <c r="R439" s="129">
        <f t="shared" si="18"/>
        <v>0</v>
      </c>
      <c r="S439" s="129">
        <f t="shared" si="19"/>
        <v>0</v>
      </c>
      <c r="T439" s="129">
        <f t="shared" si="20"/>
        <v>0</v>
      </c>
      <c r="U439" s="10"/>
    </row>
    <row r="440" spans="12:21" ht="15" customHeight="1" x14ac:dyDescent="0.4">
      <c r="L440" s="36" t="s">
        <v>39</v>
      </c>
      <c r="N440" s="37">
        <v>43483</v>
      </c>
      <c r="O440" s="35">
        <v>0.66666666666666674</v>
      </c>
      <c r="P440" s="299"/>
      <c r="Q440" s="300"/>
      <c r="R440" s="129">
        <f t="shared" si="18"/>
        <v>0</v>
      </c>
      <c r="S440" s="129">
        <f t="shared" si="19"/>
        <v>0</v>
      </c>
      <c r="T440" s="129">
        <f t="shared" si="20"/>
        <v>0</v>
      </c>
      <c r="U440" s="10"/>
    </row>
    <row r="441" spans="12:21" ht="15" customHeight="1" x14ac:dyDescent="0.4">
      <c r="L441" s="36" t="s">
        <v>39</v>
      </c>
      <c r="N441" s="37">
        <v>43483</v>
      </c>
      <c r="O441" s="35">
        <v>0.70833333333333337</v>
      </c>
      <c r="P441" s="299"/>
      <c r="Q441" s="300"/>
      <c r="R441" s="129">
        <f t="shared" si="18"/>
        <v>0</v>
      </c>
      <c r="S441" s="129">
        <f t="shared" si="19"/>
        <v>0</v>
      </c>
      <c r="T441" s="129">
        <f t="shared" si="20"/>
        <v>0</v>
      </c>
      <c r="U441" s="10"/>
    </row>
    <row r="442" spans="12:21" ht="15" customHeight="1" x14ac:dyDescent="0.4">
      <c r="L442" s="36" t="s">
        <v>39</v>
      </c>
      <c r="N442" s="37">
        <v>43483</v>
      </c>
      <c r="O442" s="35">
        <v>0.75000000000000011</v>
      </c>
      <c r="P442" s="299"/>
      <c r="Q442" s="300"/>
      <c r="R442" s="129">
        <f t="shared" si="18"/>
        <v>0</v>
      </c>
      <c r="S442" s="129">
        <f t="shared" si="19"/>
        <v>0</v>
      </c>
      <c r="T442" s="129">
        <f t="shared" si="20"/>
        <v>0</v>
      </c>
      <c r="U442" s="10"/>
    </row>
    <row r="443" spans="12:21" ht="15" customHeight="1" x14ac:dyDescent="0.4">
      <c r="L443" s="36" t="s">
        <v>39</v>
      </c>
      <c r="N443" s="37">
        <v>43483</v>
      </c>
      <c r="O443" s="35">
        <v>0.79166666666666674</v>
      </c>
      <c r="P443" s="299"/>
      <c r="Q443" s="300"/>
      <c r="R443" s="129">
        <f t="shared" si="18"/>
        <v>0</v>
      </c>
      <c r="S443" s="129">
        <f t="shared" si="19"/>
        <v>0</v>
      </c>
      <c r="T443" s="129">
        <f t="shared" si="20"/>
        <v>0</v>
      </c>
      <c r="U443" s="10"/>
    </row>
    <row r="444" spans="12:21" ht="15" customHeight="1" x14ac:dyDescent="0.4">
      <c r="L444" s="36" t="s">
        <v>39</v>
      </c>
      <c r="N444" s="37">
        <v>43483</v>
      </c>
      <c r="O444" s="35">
        <v>0.83333333333333337</v>
      </c>
      <c r="P444" s="299"/>
      <c r="Q444" s="300"/>
      <c r="R444" s="129">
        <f t="shared" si="18"/>
        <v>0</v>
      </c>
      <c r="S444" s="129">
        <f t="shared" si="19"/>
        <v>0</v>
      </c>
      <c r="T444" s="129">
        <f t="shared" si="20"/>
        <v>0</v>
      </c>
      <c r="U444" s="10"/>
    </row>
    <row r="445" spans="12:21" ht="15" customHeight="1" x14ac:dyDescent="0.4">
      <c r="L445" s="36" t="s">
        <v>39</v>
      </c>
      <c r="N445" s="37">
        <v>43483</v>
      </c>
      <c r="O445" s="35">
        <v>0.87500000000000011</v>
      </c>
      <c r="P445" s="299"/>
      <c r="Q445" s="300"/>
      <c r="R445" s="129">
        <f t="shared" si="18"/>
        <v>0</v>
      </c>
      <c r="S445" s="129">
        <f t="shared" si="19"/>
        <v>0</v>
      </c>
      <c r="T445" s="129">
        <f t="shared" si="20"/>
        <v>0</v>
      </c>
      <c r="U445" s="10"/>
    </row>
    <row r="446" spans="12:21" ht="15" customHeight="1" x14ac:dyDescent="0.4">
      <c r="L446" s="36" t="s">
        <v>39</v>
      </c>
      <c r="N446" s="37">
        <v>43483</v>
      </c>
      <c r="O446" s="35">
        <v>0.91666666666666674</v>
      </c>
      <c r="P446" s="299"/>
      <c r="Q446" s="300"/>
      <c r="R446" s="129">
        <f t="shared" si="18"/>
        <v>0</v>
      </c>
      <c r="S446" s="129">
        <f t="shared" si="19"/>
        <v>0</v>
      </c>
      <c r="T446" s="129">
        <f t="shared" si="20"/>
        <v>0</v>
      </c>
      <c r="U446" s="10"/>
    </row>
    <row r="447" spans="12:21" ht="15" customHeight="1" x14ac:dyDescent="0.4">
      <c r="L447" s="36" t="s">
        <v>39</v>
      </c>
      <c r="N447" s="37">
        <v>43483</v>
      </c>
      <c r="O447" s="35">
        <v>0.95833333333333337</v>
      </c>
      <c r="P447" s="299"/>
      <c r="Q447" s="300"/>
      <c r="R447" s="129">
        <f t="shared" si="18"/>
        <v>0</v>
      </c>
      <c r="S447" s="129">
        <f t="shared" si="19"/>
        <v>0</v>
      </c>
      <c r="T447" s="129">
        <f t="shared" si="20"/>
        <v>0</v>
      </c>
      <c r="U447" s="10"/>
    </row>
    <row r="448" spans="12:21" ht="15" customHeight="1" x14ac:dyDescent="0.4">
      <c r="L448" s="40">
        <v>43484</v>
      </c>
      <c r="M448" s="37"/>
      <c r="N448" s="37">
        <v>43484</v>
      </c>
      <c r="O448" s="35">
        <v>3.1225022567582528E-17</v>
      </c>
      <c r="P448" s="299"/>
      <c r="Q448" s="300"/>
      <c r="R448" s="129">
        <f t="shared" si="18"/>
        <v>0</v>
      </c>
      <c r="S448" s="129">
        <f t="shared" si="19"/>
        <v>0</v>
      </c>
      <c r="T448" s="129">
        <f t="shared" si="20"/>
        <v>0</v>
      </c>
      <c r="U448" s="10"/>
    </row>
    <row r="449" spans="12:21" ht="15" customHeight="1" x14ac:dyDescent="0.4">
      <c r="L449" s="36" t="s">
        <v>39</v>
      </c>
      <c r="N449" s="37">
        <v>43484</v>
      </c>
      <c r="O449" s="35">
        <v>4.1666666666666699E-2</v>
      </c>
      <c r="P449" s="299"/>
      <c r="Q449" s="300"/>
      <c r="R449" s="129">
        <f t="shared" si="18"/>
        <v>0</v>
      </c>
      <c r="S449" s="129">
        <f t="shared" si="19"/>
        <v>0</v>
      </c>
      <c r="T449" s="129">
        <f t="shared" si="20"/>
        <v>0</v>
      </c>
      <c r="U449" s="10"/>
    </row>
    <row r="450" spans="12:21" ht="15" customHeight="1" x14ac:dyDescent="0.4">
      <c r="L450" s="36" t="s">
        <v>39</v>
      </c>
      <c r="N450" s="37">
        <v>43484</v>
      </c>
      <c r="O450" s="35">
        <v>8.333333333333337E-2</v>
      </c>
      <c r="P450" s="299"/>
      <c r="Q450" s="300"/>
      <c r="R450" s="129">
        <f t="shared" si="18"/>
        <v>0</v>
      </c>
      <c r="S450" s="129">
        <f t="shared" si="19"/>
        <v>0</v>
      </c>
      <c r="T450" s="129">
        <f t="shared" si="20"/>
        <v>0</v>
      </c>
      <c r="U450" s="10"/>
    </row>
    <row r="451" spans="12:21" ht="15" customHeight="1" x14ac:dyDescent="0.4">
      <c r="L451" s="36" t="s">
        <v>39</v>
      </c>
      <c r="N451" s="37">
        <v>43484</v>
      </c>
      <c r="O451" s="35">
        <v>0.12500000000000006</v>
      </c>
      <c r="P451" s="299"/>
      <c r="Q451" s="300"/>
      <c r="R451" s="129">
        <f t="shared" si="18"/>
        <v>0</v>
      </c>
      <c r="S451" s="129">
        <f t="shared" si="19"/>
        <v>0</v>
      </c>
      <c r="T451" s="129">
        <f t="shared" si="20"/>
        <v>0</v>
      </c>
      <c r="U451" s="10"/>
    </row>
    <row r="452" spans="12:21" ht="15" customHeight="1" x14ac:dyDescent="0.4">
      <c r="L452" s="36" t="s">
        <v>39</v>
      </c>
      <c r="N452" s="37">
        <v>43484</v>
      </c>
      <c r="O452" s="35">
        <v>0.16666666666666669</v>
      </c>
      <c r="P452" s="299"/>
      <c r="Q452" s="300"/>
      <c r="R452" s="129">
        <f t="shared" si="18"/>
        <v>0</v>
      </c>
      <c r="S452" s="129">
        <f t="shared" si="19"/>
        <v>0</v>
      </c>
      <c r="T452" s="129">
        <f t="shared" si="20"/>
        <v>0</v>
      </c>
      <c r="U452" s="10"/>
    </row>
    <row r="453" spans="12:21" ht="15" customHeight="1" x14ac:dyDescent="0.4">
      <c r="L453" s="36" t="s">
        <v>39</v>
      </c>
      <c r="N453" s="37">
        <v>43484</v>
      </c>
      <c r="O453" s="35">
        <v>0.20833333333333337</v>
      </c>
      <c r="P453" s="299"/>
      <c r="Q453" s="300"/>
      <c r="R453" s="129">
        <f t="shared" si="18"/>
        <v>0</v>
      </c>
      <c r="S453" s="129">
        <f t="shared" si="19"/>
        <v>0</v>
      </c>
      <c r="T453" s="129">
        <f t="shared" si="20"/>
        <v>0</v>
      </c>
      <c r="U453" s="10"/>
    </row>
    <row r="454" spans="12:21" ht="15" customHeight="1" x14ac:dyDescent="0.4">
      <c r="L454" s="36" t="s">
        <v>39</v>
      </c>
      <c r="N454" s="37">
        <v>43484</v>
      </c>
      <c r="O454" s="35">
        <v>0.25</v>
      </c>
      <c r="P454" s="299"/>
      <c r="Q454" s="300"/>
      <c r="R454" s="129">
        <f t="shared" si="18"/>
        <v>0</v>
      </c>
      <c r="S454" s="129">
        <f t="shared" si="19"/>
        <v>0</v>
      </c>
      <c r="T454" s="129">
        <f t="shared" si="20"/>
        <v>0</v>
      </c>
      <c r="U454" s="10"/>
    </row>
    <row r="455" spans="12:21" ht="15" customHeight="1" x14ac:dyDescent="0.4">
      <c r="L455" s="36" t="s">
        <v>39</v>
      </c>
      <c r="N455" s="37">
        <v>43484</v>
      </c>
      <c r="O455" s="35">
        <v>0.29166666666666669</v>
      </c>
      <c r="P455" s="299"/>
      <c r="Q455" s="300"/>
      <c r="R455" s="129">
        <f t="shared" si="18"/>
        <v>0</v>
      </c>
      <c r="S455" s="129">
        <f t="shared" si="19"/>
        <v>0</v>
      </c>
      <c r="T455" s="129">
        <f t="shared" si="20"/>
        <v>0</v>
      </c>
      <c r="U455" s="10"/>
    </row>
    <row r="456" spans="12:21" ht="15" customHeight="1" x14ac:dyDescent="0.4">
      <c r="L456" s="36" t="s">
        <v>39</v>
      </c>
      <c r="N456" s="37">
        <v>43484</v>
      </c>
      <c r="O456" s="35">
        <v>0.33333333333333337</v>
      </c>
      <c r="P456" s="299"/>
      <c r="Q456" s="300"/>
      <c r="R456" s="129">
        <f t="shared" si="18"/>
        <v>0</v>
      </c>
      <c r="S456" s="129">
        <f t="shared" si="19"/>
        <v>0</v>
      </c>
      <c r="T456" s="129">
        <f t="shared" si="20"/>
        <v>0</v>
      </c>
      <c r="U456" s="10"/>
    </row>
    <row r="457" spans="12:21" ht="15" customHeight="1" x14ac:dyDescent="0.4">
      <c r="L457" s="36" t="s">
        <v>39</v>
      </c>
      <c r="N457" s="37">
        <v>43484</v>
      </c>
      <c r="O457" s="35">
        <v>0.375</v>
      </c>
      <c r="P457" s="299"/>
      <c r="Q457" s="300"/>
      <c r="R457" s="129">
        <f t="shared" si="18"/>
        <v>0</v>
      </c>
      <c r="S457" s="129">
        <f t="shared" si="19"/>
        <v>0</v>
      </c>
      <c r="T457" s="129">
        <f t="shared" si="20"/>
        <v>0</v>
      </c>
      <c r="U457" s="10"/>
    </row>
    <row r="458" spans="12:21" ht="15" customHeight="1" x14ac:dyDescent="0.4">
      <c r="L458" s="36" t="s">
        <v>39</v>
      </c>
      <c r="N458" s="37">
        <v>43484</v>
      </c>
      <c r="O458" s="35">
        <v>0.41666666666666669</v>
      </c>
      <c r="P458" s="299"/>
      <c r="Q458" s="300"/>
      <c r="R458" s="129">
        <f t="shared" si="18"/>
        <v>0</v>
      </c>
      <c r="S458" s="129">
        <f t="shared" si="19"/>
        <v>0</v>
      </c>
      <c r="T458" s="129">
        <f t="shared" si="20"/>
        <v>0</v>
      </c>
      <c r="U458" s="10"/>
    </row>
    <row r="459" spans="12:21" ht="15" customHeight="1" x14ac:dyDescent="0.4">
      <c r="L459" s="36" t="s">
        <v>39</v>
      </c>
      <c r="N459" s="37">
        <v>43484</v>
      </c>
      <c r="O459" s="35">
        <v>0.45833333333333337</v>
      </c>
      <c r="P459" s="299"/>
      <c r="Q459" s="300"/>
      <c r="R459" s="129">
        <f t="shared" si="18"/>
        <v>0</v>
      </c>
      <c r="S459" s="129">
        <f t="shared" si="19"/>
        <v>0</v>
      </c>
      <c r="T459" s="129">
        <f t="shared" si="20"/>
        <v>0</v>
      </c>
      <c r="U459" s="10"/>
    </row>
    <row r="460" spans="12:21" ht="15" customHeight="1" x14ac:dyDescent="0.4">
      <c r="L460" s="36" t="s">
        <v>39</v>
      </c>
      <c r="N460" s="37">
        <v>43484</v>
      </c>
      <c r="O460" s="35">
        <v>0.50000000000000011</v>
      </c>
      <c r="P460" s="299"/>
      <c r="Q460" s="300"/>
      <c r="R460" s="129">
        <f t="shared" si="18"/>
        <v>0</v>
      </c>
      <c r="S460" s="129">
        <f t="shared" si="19"/>
        <v>0</v>
      </c>
      <c r="T460" s="129">
        <f t="shared" si="20"/>
        <v>0</v>
      </c>
      <c r="U460" s="10"/>
    </row>
    <row r="461" spans="12:21" ht="15" customHeight="1" x14ac:dyDescent="0.4">
      <c r="L461" s="36" t="s">
        <v>39</v>
      </c>
      <c r="N461" s="37">
        <v>43484</v>
      </c>
      <c r="O461" s="35">
        <v>0.54166666666666674</v>
      </c>
      <c r="P461" s="299"/>
      <c r="Q461" s="300"/>
      <c r="R461" s="129">
        <f t="shared" si="18"/>
        <v>0</v>
      </c>
      <c r="S461" s="129">
        <f t="shared" si="19"/>
        <v>0</v>
      </c>
      <c r="T461" s="129">
        <f t="shared" si="20"/>
        <v>0</v>
      </c>
      <c r="U461" s="10"/>
    </row>
    <row r="462" spans="12:21" ht="15" customHeight="1" x14ac:dyDescent="0.4">
      <c r="L462" s="36" t="s">
        <v>39</v>
      </c>
      <c r="N462" s="37">
        <v>43484</v>
      </c>
      <c r="O462" s="35">
        <v>0.58333333333333337</v>
      </c>
      <c r="P462" s="299"/>
      <c r="Q462" s="300"/>
      <c r="R462" s="129">
        <f t="shared" si="18"/>
        <v>0</v>
      </c>
      <c r="S462" s="129">
        <f t="shared" si="19"/>
        <v>0</v>
      </c>
      <c r="T462" s="129">
        <f t="shared" si="20"/>
        <v>0</v>
      </c>
      <c r="U462" s="10"/>
    </row>
    <row r="463" spans="12:21" ht="15" customHeight="1" x14ac:dyDescent="0.4">
      <c r="L463" s="36" t="s">
        <v>39</v>
      </c>
      <c r="N463" s="37">
        <v>43484</v>
      </c>
      <c r="O463" s="35">
        <v>0.62500000000000011</v>
      </c>
      <c r="P463" s="299"/>
      <c r="Q463" s="300"/>
      <c r="R463" s="129">
        <f t="shared" si="18"/>
        <v>0</v>
      </c>
      <c r="S463" s="129">
        <f t="shared" si="19"/>
        <v>0</v>
      </c>
      <c r="T463" s="129">
        <f t="shared" si="20"/>
        <v>0</v>
      </c>
      <c r="U463" s="10"/>
    </row>
    <row r="464" spans="12:21" ht="15" customHeight="1" x14ac:dyDescent="0.4">
      <c r="L464" s="36" t="s">
        <v>39</v>
      </c>
      <c r="N464" s="37">
        <v>43484</v>
      </c>
      <c r="O464" s="35">
        <v>0.66666666666666674</v>
      </c>
      <c r="P464" s="299"/>
      <c r="Q464" s="300"/>
      <c r="R464" s="129">
        <f t="shared" ref="R464:R527" si="21">IF(Q464&gt;P464,P464,Q464)</f>
        <v>0</v>
      </c>
      <c r="S464" s="129">
        <f t="shared" ref="S464:S527" si="22">P464-R464</f>
        <v>0</v>
      </c>
      <c r="T464" s="129">
        <f t="shared" si="20"/>
        <v>0</v>
      </c>
      <c r="U464" s="10"/>
    </row>
    <row r="465" spans="12:21" ht="15" customHeight="1" x14ac:dyDescent="0.4">
      <c r="L465" s="36" t="s">
        <v>39</v>
      </c>
      <c r="N465" s="37">
        <v>43484</v>
      </c>
      <c r="O465" s="35">
        <v>0.70833333333333337</v>
      </c>
      <c r="P465" s="299"/>
      <c r="Q465" s="300"/>
      <c r="R465" s="129">
        <f t="shared" si="21"/>
        <v>0</v>
      </c>
      <c r="S465" s="129">
        <f t="shared" si="22"/>
        <v>0</v>
      </c>
      <c r="T465" s="129">
        <f t="shared" ref="T465:T528" si="23">Q465-R465</f>
        <v>0</v>
      </c>
      <c r="U465" s="10"/>
    </row>
    <row r="466" spans="12:21" ht="15" customHeight="1" x14ac:dyDescent="0.4">
      <c r="L466" s="36" t="s">
        <v>39</v>
      </c>
      <c r="N466" s="37">
        <v>43484</v>
      </c>
      <c r="O466" s="35">
        <v>0.75000000000000011</v>
      </c>
      <c r="P466" s="299"/>
      <c r="Q466" s="300"/>
      <c r="R466" s="129">
        <f t="shared" si="21"/>
        <v>0</v>
      </c>
      <c r="S466" s="129">
        <f t="shared" si="22"/>
        <v>0</v>
      </c>
      <c r="T466" s="129">
        <f t="shared" si="23"/>
        <v>0</v>
      </c>
      <c r="U466" s="10"/>
    </row>
    <row r="467" spans="12:21" ht="15" customHeight="1" x14ac:dyDescent="0.4">
      <c r="L467" s="36" t="s">
        <v>39</v>
      </c>
      <c r="N467" s="37">
        <v>43484</v>
      </c>
      <c r="O467" s="35">
        <v>0.79166666666666674</v>
      </c>
      <c r="P467" s="299"/>
      <c r="Q467" s="300"/>
      <c r="R467" s="129">
        <f t="shared" si="21"/>
        <v>0</v>
      </c>
      <c r="S467" s="129">
        <f t="shared" si="22"/>
        <v>0</v>
      </c>
      <c r="T467" s="129">
        <f t="shared" si="23"/>
        <v>0</v>
      </c>
      <c r="U467" s="10"/>
    </row>
    <row r="468" spans="12:21" ht="15" customHeight="1" x14ac:dyDescent="0.4">
      <c r="L468" s="36" t="s">
        <v>39</v>
      </c>
      <c r="N468" s="37">
        <v>43484</v>
      </c>
      <c r="O468" s="35">
        <v>0.83333333333333337</v>
      </c>
      <c r="P468" s="299"/>
      <c r="Q468" s="300"/>
      <c r="R468" s="129">
        <f t="shared" si="21"/>
        <v>0</v>
      </c>
      <c r="S468" s="129">
        <f t="shared" si="22"/>
        <v>0</v>
      </c>
      <c r="T468" s="129">
        <f t="shared" si="23"/>
        <v>0</v>
      </c>
      <c r="U468" s="10"/>
    </row>
    <row r="469" spans="12:21" ht="15" customHeight="1" x14ac:dyDescent="0.4">
      <c r="L469" s="36" t="s">
        <v>39</v>
      </c>
      <c r="N469" s="37">
        <v>43484</v>
      </c>
      <c r="O469" s="35">
        <v>0.87500000000000011</v>
      </c>
      <c r="P469" s="299"/>
      <c r="Q469" s="300"/>
      <c r="R469" s="129">
        <f t="shared" si="21"/>
        <v>0</v>
      </c>
      <c r="S469" s="129">
        <f t="shared" si="22"/>
        <v>0</v>
      </c>
      <c r="T469" s="129">
        <f t="shared" si="23"/>
        <v>0</v>
      </c>
      <c r="U469" s="10"/>
    </row>
    <row r="470" spans="12:21" ht="15" customHeight="1" x14ac:dyDescent="0.4">
      <c r="L470" s="36" t="s">
        <v>39</v>
      </c>
      <c r="N470" s="37">
        <v>43484</v>
      </c>
      <c r="O470" s="35">
        <v>0.91666666666666674</v>
      </c>
      <c r="P470" s="299"/>
      <c r="Q470" s="300"/>
      <c r="R470" s="129">
        <f t="shared" si="21"/>
        <v>0</v>
      </c>
      <c r="S470" s="129">
        <f t="shared" si="22"/>
        <v>0</v>
      </c>
      <c r="T470" s="129">
        <f t="shared" si="23"/>
        <v>0</v>
      </c>
      <c r="U470" s="10"/>
    </row>
    <row r="471" spans="12:21" ht="15" customHeight="1" x14ac:dyDescent="0.4">
      <c r="L471" s="36" t="s">
        <v>39</v>
      </c>
      <c r="N471" s="37">
        <v>43484</v>
      </c>
      <c r="O471" s="35">
        <v>0.95833333333333337</v>
      </c>
      <c r="P471" s="299"/>
      <c r="Q471" s="300"/>
      <c r="R471" s="129">
        <f t="shared" si="21"/>
        <v>0</v>
      </c>
      <c r="S471" s="129">
        <f t="shared" si="22"/>
        <v>0</v>
      </c>
      <c r="T471" s="129">
        <f t="shared" si="23"/>
        <v>0</v>
      </c>
      <c r="U471" s="10"/>
    </row>
    <row r="472" spans="12:21" ht="15" customHeight="1" x14ac:dyDescent="0.4">
      <c r="L472" s="40">
        <v>43485</v>
      </c>
      <c r="M472" s="37"/>
      <c r="N472" s="37">
        <v>43485</v>
      </c>
      <c r="O472" s="35">
        <v>3.1225022567582528E-17</v>
      </c>
      <c r="P472" s="299"/>
      <c r="Q472" s="300"/>
      <c r="R472" s="129">
        <f t="shared" si="21"/>
        <v>0</v>
      </c>
      <c r="S472" s="129">
        <f t="shared" si="22"/>
        <v>0</v>
      </c>
      <c r="T472" s="129">
        <f t="shared" si="23"/>
        <v>0</v>
      </c>
      <c r="U472" s="10"/>
    </row>
    <row r="473" spans="12:21" ht="15" customHeight="1" x14ac:dyDescent="0.4">
      <c r="L473" s="36" t="s">
        <v>39</v>
      </c>
      <c r="N473" s="37">
        <v>43485</v>
      </c>
      <c r="O473" s="35">
        <v>4.1666666666666699E-2</v>
      </c>
      <c r="P473" s="299"/>
      <c r="Q473" s="300"/>
      <c r="R473" s="129">
        <f t="shared" si="21"/>
        <v>0</v>
      </c>
      <c r="S473" s="129">
        <f t="shared" si="22"/>
        <v>0</v>
      </c>
      <c r="T473" s="129">
        <f t="shared" si="23"/>
        <v>0</v>
      </c>
      <c r="U473" s="10"/>
    </row>
    <row r="474" spans="12:21" ht="15" customHeight="1" x14ac:dyDescent="0.4">
      <c r="L474" s="36" t="s">
        <v>39</v>
      </c>
      <c r="N474" s="37">
        <v>43485</v>
      </c>
      <c r="O474" s="35">
        <v>8.333333333333337E-2</v>
      </c>
      <c r="P474" s="299"/>
      <c r="Q474" s="300"/>
      <c r="R474" s="129">
        <f t="shared" si="21"/>
        <v>0</v>
      </c>
      <c r="S474" s="129">
        <f t="shared" si="22"/>
        <v>0</v>
      </c>
      <c r="T474" s="129">
        <f t="shared" si="23"/>
        <v>0</v>
      </c>
      <c r="U474" s="10"/>
    </row>
    <row r="475" spans="12:21" ht="15" customHeight="1" x14ac:dyDescent="0.4">
      <c r="L475" s="36" t="s">
        <v>39</v>
      </c>
      <c r="N475" s="37">
        <v>43485</v>
      </c>
      <c r="O475" s="35">
        <v>0.12500000000000006</v>
      </c>
      <c r="P475" s="299"/>
      <c r="Q475" s="300"/>
      <c r="R475" s="129">
        <f t="shared" si="21"/>
        <v>0</v>
      </c>
      <c r="S475" s="129">
        <f t="shared" si="22"/>
        <v>0</v>
      </c>
      <c r="T475" s="129">
        <f t="shared" si="23"/>
        <v>0</v>
      </c>
      <c r="U475" s="10"/>
    </row>
    <row r="476" spans="12:21" ht="15" customHeight="1" x14ac:dyDescent="0.4">
      <c r="L476" s="36" t="s">
        <v>39</v>
      </c>
      <c r="N476" s="37">
        <v>43485</v>
      </c>
      <c r="O476" s="35">
        <v>0.16666666666666669</v>
      </c>
      <c r="P476" s="299"/>
      <c r="Q476" s="300"/>
      <c r="R476" s="129">
        <f t="shared" si="21"/>
        <v>0</v>
      </c>
      <c r="S476" s="129">
        <f t="shared" si="22"/>
        <v>0</v>
      </c>
      <c r="T476" s="129">
        <f t="shared" si="23"/>
        <v>0</v>
      </c>
      <c r="U476" s="10"/>
    </row>
    <row r="477" spans="12:21" ht="15" customHeight="1" x14ac:dyDescent="0.4">
      <c r="L477" s="36" t="s">
        <v>39</v>
      </c>
      <c r="N477" s="37">
        <v>43485</v>
      </c>
      <c r="O477" s="35">
        <v>0.20833333333333337</v>
      </c>
      <c r="P477" s="299"/>
      <c r="Q477" s="300"/>
      <c r="R477" s="129">
        <f t="shared" si="21"/>
        <v>0</v>
      </c>
      <c r="S477" s="129">
        <f t="shared" si="22"/>
        <v>0</v>
      </c>
      <c r="T477" s="129">
        <f t="shared" si="23"/>
        <v>0</v>
      </c>
      <c r="U477" s="10"/>
    </row>
    <row r="478" spans="12:21" ht="15" customHeight="1" x14ac:dyDescent="0.4">
      <c r="L478" s="36" t="s">
        <v>39</v>
      </c>
      <c r="N478" s="37">
        <v>43485</v>
      </c>
      <c r="O478" s="35">
        <v>0.25</v>
      </c>
      <c r="P478" s="299"/>
      <c r="Q478" s="300"/>
      <c r="R478" s="129">
        <f t="shared" si="21"/>
        <v>0</v>
      </c>
      <c r="S478" s="129">
        <f t="shared" si="22"/>
        <v>0</v>
      </c>
      <c r="T478" s="129">
        <f t="shared" si="23"/>
        <v>0</v>
      </c>
      <c r="U478" s="10"/>
    </row>
    <row r="479" spans="12:21" ht="15" customHeight="1" x14ac:dyDescent="0.4">
      <c r="L479" s="36" t="s">
        <v>39</v>
      </c>
      <c r="N479" s="37">
        <v>43485</v>
      </c>
      <c r="O479" s="35">
        <v>0.29166666666666669</v>
      </c>
      <c r="P479" s="299"/>
      <c r="Q479" s="300"/>
      <c r="R479" s="129">
        <f t="shared" si="21"/>
        <v>0</v>
      </c>
      <c r="S479" s="129">
        <f t="shared" si="22"/>
        <v>0</v>
      </c>
      <c r="T479" s="129">
        <f t="shared" si="23"/>
        <v>0</v>
      </c>
      <c r="U479" s="10"/>
    </row>
    <row r="480" spans="12:21" ht="15" customHeight="1" x14ac:dyDescent="0.4">
      <c r="L480" s="36" t="s">
        <v>39</v>
      </c>
      <c r="N480" s="37">
        <v>43485</v>
      </c>
      <c r="O480" s="35">
        <v>0.33333333333333337</v>
      </c>
      <c r="P480" s="299"/>
      <c r="Q480" s="300"/>
      <c r="R480" s="129">
        <f t="shared" si="21"/>
        <v>0</v>
      </c>
      <c r="S480" s="129">
        <f t="shared" si="22"/>
        <v>0</v>
      </c>
      <c r="T480" s="129">
        <f t="shared" si="23"/>
        <v>0</v>
      </c>
      <c r="U480" s="10"/>
    </row>
    <row r="481" spans="12:21" ht="15" customHeight="1" x14ac:dyDescent="0.4">
      <c r="L481" s="36" t="s">
        <v>39</v>
      </c>
      <c r="N481" s="37">
        <v>43485</v>
      </c>
      <c r="O481" s="35">
        <v>0.375</v>
      </c>
      <c r="P481" s="299"/>
      <c r="Q481" s="300"/>
      <c r="R481" s="129">
        <f t="shared" si="21"/>
        <v>0</v>
      </c>
      <c r="S481" s="129">
        <f t="shared" si="22"/>
        <v>0</v>
      </c>
      <c r="T481" s="129">
        <f t="shared" si="23"/>
        <v>0</v>
      </c>
      <c r="U481" s="10"/>
    </row>
    <row r="482" spans="12:21" ht="15" customHeight="1" x14ac:dyDescent="0.4">
      <c r="L482" s="36" t="s">
        <v>39</v>
      </c>
      <c r="N482" s="37">
        <v>43485</v>
      </c>
      <c r="O482" s="35">
        <v>0.41666666666666669</v>
      </c>
      <c r="P482" s="299"/>
      <c r="Q482" s="300"/>
      <c r="R482" s="129">
        <f t="shared" si="21"/>
        <v>0</v>
      </c>
      <c r="S482" s="129">
        <f t="shared" si="22"/>
        <v>0</v>
      </c>
      <c r="T482" s="129">
        <f t="shared" si="23"/>
        <v>0</v>
      </c>
      <c r="U482" s="10"/>
    </row>
    <row r="483" spans="12:21" ht="15" customHeight="1" x14ac:dyDescent="0.4">
      <c r="L483" s="36" t="s">
        <v>39</v>
      </c>
      <c r="N483" s="37">
        <v>43485</v>
      </c>
      <c r="O483" s="35">
        <v>0.45833333333333337</v>
      </c>
      <c r="P483" s="299"/>
      <c r="Q483" s="300"/>
      <c r="R483" s="129">
        <f t="shared" si="21"/>
        <v>0</v>
      </c>
      <c r="S483" s="129">
        <f t="shared" si="22"/>
        <v>0</v>
      </c>
      <c r="T483" s="129">
        <f t="shared" si="23"/>
        <v>0</v>
      </c>
      <c r="U483" s="10"/>
    </row>
    <row r="484" spans="12:21" ht="15" customHeight="1" x14ac:dyDescent="0.4">
      <c r="L484" s="36" t="s">
        <v>39</v>
      </c>
      <c r="N484" s="37">
        <v>43485</v>
      </c>
      <c r="O484" s="35">
        <v>0.50000000000000011</v>
      </c>
      <c r="P484" s="299"/>
      <c r="Q484" s="300"/>
      <c r="R484" s="129">
        <f t="shared" si="21"/>
        <v>0</v>
      </c>
      <c r="S484" s="129">
        <f t="shared" si="22"/>
        <v>0</v>
      </c>
      <c r="T484" s="129">
        <f t="shared" si="23"/>
        <v>0</v>
      </c>
      <c r="U484" s="10"/>
    </row>
    <row r="485" spans="12:21" ht="15" customHeight="1" x14ac:dyDescent="0.4">
      <c r="L485" s="36" t="s">
        <v>39</v>
      </c>
      <c r="N485" s="37">
        <v>43485</v>
      </c>
      <c r="O485" s="35">
        <v>0.54166666666666674</v>
      </c>
      <c r="P485" s="299"/>
      <c r="Q485" s="300"/>
      <c r="R485" s="129">
        <f t="shared" si="21"/>
        <v>0</v>
      </c>
      <c r="S485" s="129">
        <f t="shared" si="22"/>
        <v>0</v>
      </c>
      <c r="T485" s="129">
        <f t="shared" si="23"/>
        <v>0</v>
      </c>
      <c r="U485" s="10"/>
    </row>
    <row r="486" spans="12:21" ht="15" customHeight="1" x14ac:dyDescent="0.4">
      <c r="L486" s="36" t="s">
        <v>39</v>
      </c>
      <c r="N486" s="37">
        <v>43485</v>
      </c>
      <c r="O486" s="35">
        <v>0.58333333333333337</v>
      </c>
      <c r="P486" s="299"/>
      <c r="Q486" s="300"/>
      <c r="R486" s="129">
        <f t="shared" si="21"/>
        <v>0</v>
      </c>
      <c r="S486" s="129">
        <f t="shared" si="22"/>
        <v>0</v>
      </c>
      <c r="T486" s="129">
        <f t="shared" si="23"/>
        <v>0</v>
      </c>
      <c r="U486" s="10"/>
    </row>
    <row r="487" spans="12:21" ht="15" customHeight="1" x14ac:dyDescent="0.4">
      <c r="L487" s="36" t="s">
        <v>39</v>
      </c>
      <c r="N487" s="37">
        <v>43485</v>
      </c>
      <c r="O487" s="35">
        <v>0.62500000000000011</v>
      </c>
      <c r="P487" s="299"/>
      <c r="Q487" s="300"/>
      <c r="R487" s="129">
        <f t="shared" si="21"/>
        <v>0</v>
      </c>
      <c r="S487" s="129">
        <f t="shared" si="22"/>
        <v>0</v>
      </c>
      <c r="T487" s="129">
        <f t="shared" si="23"/>
        <v>0</v>
      </c>
      <c r="U487" s="10"/>
    </row>
    <row r="488" spans="12:21" ht="15" customHeight="1" x14ac:dyDescent="0.4">
      <c r="L488" s="36" t="s">
        <v>39</v>
      </c>
      <c r="N488" s="37">
        <v>43485</v>
      </c>
      <c r="O488" s="35">
        <v>0.66666666666666674</v>
      </c>
      <c r="P488" s="299"/>
      <c r="Q488" s="300"/>
      <c r="R488" s="129">
        <f t="shared" si="21"/>
        <v>0</v>
      </c>
      <c r="S488" s="129">
        <f t="shared" si="22"/>
        <v>0</v>
      </c>
      <c r="T488" s="129">
        <f t="shared" si="23"/>
        <v>0</v>
      </c>
      <c r="U488" s="10"/>
    </row>
    <row r="489" spans="12:21" ht="15" customHeight="1" x14ac:dyDescent="0.4">
      <c r="L489" s="36" t="s">
        <v>39</v>
      </c>
      <c r="N489" s="37">
        <v>43485</v>
      </c>
      <c r="O489" s="35">
        <v>0.70833333333333337</v>
      </c>
      <c r="P489" s="299"/>
      <c r="Q489" s="300"/>
      <c r="R489" s="129">
        <f t="shared" si="21"/>
        <v>0</v>
      </c>
      <c r="S489" s="129">
        <f t="shared" si="22"/>
        <v>0</v>
      </c>
      <c r="T489" s="129">
        <f t="shared" si="23"/>
        <v>0</v>
      </c>
      <c r="U489" s="10"/>
    </row>
    <row r="490" spans="12:21" ht="15" customHeight="1" x14ac:dyDescent="0.4">
      <c r="L490" s="36" t="s">
        <v>39</v>
      </c>
      <c r="N490" s="37">
        <v>43485</v>
      </c>
      <c r="O490" s="35">
        <v>0.75000000000000011</v>
      </c>
      <c r="P490" s="299"/>
      <c r="Q490" s="300"/>
      <c r="R490" s="129">
        <f t="shared" si="21"/>
        <v>0</v>
      </c>
      <c r="S490" s="129">
        <f t="shared" si="22"/>
        <v>0</v>
      </c>
      <c r="T490" s="129">
        <f t="shared" si="23"/>
        <v>0</v>
      </c>
      <c r="U490" s="10"/>
    </row>
    <row r="491" spans="12:21" ht="15" customHeight="1" x14ac:dyDescent="0.4">
      <c r="L491" s="36" t="s">
        <v>39</v>
      </c>
      <c r="N491" s="37">
        <v>43485</v>
      </c>
      <c r="O491" s="35">
        <v>0.79166666666666674</v>
      </c>
      <c r="P491" s="299"/>
      <c r="Q491" s="300"/>
      <c r="R491" s="129">
        <f t="shared" si="21"/>
        <v>0</v>
      </c>
      <c r="S491" s="129">
        <f t="shared" si="22"/>
        <v>0</v>
      </c>
      <c r="T491" s="129">
        <f t="shared" si="23"/>
        <v>0</v>
      </c>
      <c r="U491" s="10"/>
    </row>
    <row r="492" spans="12:21" ht="15" customHeight="1" x14ac:dyDescent="0.4">
      <c r="L492" s="36" t="s">
        <v>39</v>
      </c>
      <c r="N492" s="37">
        <v>43485</v>
      </c>
      <c r="O492" s="35">
        <v>0.83333333333333337</v>
      </c>
      <c r="P492" s="299"/>
      <c r="Q492" s="300"/>
      <c r="R492" s="129">
        <f t="shared" si="21"/>
        <v>0</v>
      </c>
      <c r="S492" s="129">
        <f t="shared" si="22"/>
        <v>0</v>
      </c>
      <c r="T492" s="129">
        <f t="shared" si="23"/>
        <v>0</v>
      </c>
      <c r="U492" s="10"/>
    </row>
    <row r="493" spans="12:21" ht="15" customHeight="1" x14ac:dyDescent="0.4">
      <c r="L493" s="36" t="s">
        <v>39</v>
      </c>
      <c r="N493" s="37">
        <v>43485</v>
      </c>
      <c r="O493" s="35">
        <v>0.87500000000000011</v>
      </c>
      <c r="P493" s="299"/>
      <c r="Q493" s="300"/>
      <c r="R493" s="129">
        <f t="shared" si="21"/>
        <v>0</v>
      </c>
      <c r="S493" s="129">
        <f t="shared" si="22"/>
        <v>0</v>
      </c>
      <c r="T493" s="129">
        <f t="shared" si="23"/>
        <v>0</v>
      </c>
      <c r="U493" s="10"/>
    </row>
    <row r="494" spans="12:21" ht="15" customHeight="1" x14ac:dyDescent="0.4">
      <c r="L494" s="36" t="s">
        <v>39</v>
      </c>
      <c r="N494" s="37">
        <v>43485</v>
      </c>
      <c r="O494" s="35">
        <v>0.91666666666666674</v>
      </c>
      <c r="P494" s="299"/>
      <c r="Q494" s="300"/>
      <c r="R494" s="129">
        <f t="shared" si="21"/>
        <v>0</v>
      </c>
      <c r="S494" s="129">
        <f t="shared" si="22"/>
        <v>0</v>
      </c>
      <c r="T494" s="129">
        <f t="shared" si="23"/>
        <v>0</v>
      </c>
      <c r="U494" s="10"/>
    </row>
    <row r="495" spans="12:21" ht="15" customHeight="1" x14ac:dyDescent="0.4">
      <c r="L495" s="36" t="s">
        <v>39</v>
      </c>
      <c r="N495" s="37">
        <v>43485</v>
      </c>
      <c r="O495" s="35">
        <v>0.95833333333333337</v>
      </c>
      <c r="P495" s="299"/>
      <c r="Q495" s="300"/>
      <c r="R495" s="129">
        <f t="shared" si="21"/>
        <v>0</v>
      </c>
      <c r="S495" s="129">
        <f t="shared" si="22"/>
        <v>0</v>
      </c>
      <c r="T495" s="129">
        <f t="shared" si="23"/>
        <v>0</v>
      </c>
      <c r="U495" s="10"/>
    </row>
    <row r="496" spans="12:21" ht="15" customHeight="1" x14ac:dyDescent="0.4">
      <c r="L496" s="40">
        <v>43486</v>
      </c>
      <c r="M496" s="37"/>
      <c r="N496" s="37">
        <v>43486</v>
      </c>
      <c r="O496" s="35">
        <v>3.1225022567582528E-17</v>
      </c>
      <c r="P496" s="299"/>
      <c r="Q496" s="300"/>
      <c r="R496" s="129">
        <f t="shared" si="21"/>
        <v>0</v>
      </c>
      <c r="S496" s="129">
        <f t="shared" si="22"/>
        <v>0</v>
      </c>
      <c r="T496" s="129">
        <f t="shared" si="23"/>
        <v>0</v>
      </c>
      <c r="U496" s="10"/>
    </row>
    <row r="497" spans="12:21" ht="15" customHeight="1" x14ac:dyDescent="0.4">
      <c r="L497" s="36" t="s">
        <v>39</v>
      </c>
      <c r="N497" s="37">
        <v>43486</v>
      </c>
      <c r="O497" s="35">
        <v>4.1666666666666699E-2</v>
      </c>
      <c r="P497" s="299"/>
      <c r="Q497" s="300"/>
      <c r="R497" s="129">
        <f t="shared" si="21"/>
        <v>0</v>
      </c>
      <c r="S497" s="129">
        <f t="shared" si="22"/>
        <v>0</v>
      </c>
      <c r="T497" s="129">
        <f t="shared" si="23"/>
        <v>0</v>
      </c>
      <c r="U497" s="10"/>
    </row>
    <row r="498" spans="12:21" ht="15" customHeight="1" x14ac:dyDescent="0.4">
      <c r="L498" s="36" t="s">
        <v>39</v>
      </c>
      <c r="N498" s="37">
        <v>43486</v>
      </c>
      <c r="O498" s="35">
        <v>8.333333333333337E-2</v>
      </c>
      <c r="P498" s="299"/>
      <c r="Q498" s="300"/>
      <c r="R498" s="129">
        <f t="shared" si="21"/>
        <v>0</v>
      </c>
      <c r="S498" s="129">
        <f t="shared" si="22"/>
        <v>0</v>
      </c>
      <c r="T498" s="129">
        <f t="shared" si="23"/>
        <v>0</v>
      </c>
      <c r="U498" s="10"/>
    </row>
    <row r="499" spans="12:21" ht="15" customHeight="1" x14ac:dyDescent="0.4">
      <c r="L499" s="36" t="s">
        <v>39</v>
      </c>
      <c r="N499" s="37">
        <v>43486</v>
      </c>
      <c r="O499" s="35">
        <v>0.12500000000000006</v>
      </c>
      <c r="P499" s="299"/>
      <c r="Q499" s="300"/>
      <c r="R499" s="129">
        <f t="shared" si="21"/>
        <v>0</v>
      </c>
      <c r="S499" s="129">
        <f t="shared" si="22"/>
        <v>0</v>
      </c>
      <c r="T499" s="129">
        <f t="shared" si="23"/>
        <v>0</v>
      </c>
      <c r="U499" s="10"/>
    </row>
    <row r="500" spans="12:21" ht="15" customHeight="1" x14ac:dyDescent="0.4">
      <c r="L500" s="36" t="s">
        <v>39</v>
      </c>
      <c r="N500" s="37">
        <v>43486</v>
      </c>
      <c r="O500" s="35">
        <v>0.16666666666666669</v>
      </c>
      <c r="P500" s="299"/>
      <c r="Q500" s="300"/>
      <c r="R500" s="129">
        <f t="shared" si="21"/>
        <v>0</v>
      </c>
      <c r="S500" s="129">
        <f t="shared" si="22"/>
        <v>0</v>
      </c>
      <c r="T500" s="129">
        <f t="shared" si="23"/>
        <v>0</v>
      </c>
      <c r="U500" s="10"/>
    </row>
    <row r="501" spans="12:21" ht="15" customHeight="1" x14ac:dyDescent="0.4">
      <c r="L501" s="36" t="s">
        <v>39</v>
      </c>
      <c r="N501" s="37">
        <v>43486</v>
      </c>
      <c r="O501" s="35">
        <v>0.20833333333333337</v>
      </c>
      <c r="P501" s="299"/>
      <c r="Q501" s="300"/>
      <c r="R501" s="129">
        <f t="shared" si="21"/>
        <v>0</v>
      </c>
      <c r="S501" s="129">
        <f t="shared" si="22"/>
        <v>0</v>
      </c>
      <c r="T501" s="129">
        <f t="shared" si="23"/>
        <v>0</v>
      </c>
      <c r="U501" s="10"/>
    </row>
    <row r="502" spans="12:21" ht="15" customHeight="1" x14ac:dyDescent="0.4">
      <c r="L502" s="36" t="s">
        <v>39</v>
      </c>
      <c r="N502" s="37">
        <v>43486</v>
      </c>
      <c r="O502" s="35">
        <v>0.25</v>
      </c>
      <c r="P502" s="299"/>
      <c r="Q502" s="300"/>
      <c r="R502" s="129">
        <f t="shared" si="21"/>
        <v>0</v>
      </c>
      <c r="S502" s="129">
        <f t="shared" si="22"/>
        <v>0</v>
      </c>
      <c r="T502" s="129">
        <f t="shared" si="23"/>
        <v>0</v>
      </c>
      <c r="U502" s="10"/>
    </row>
    <row r="503" spans="12:21" ht="15" customHeight="1" x14ac:dyDescent="0.4">
      <c r="L503" s="36" t="s">
        <v>39</v>
      </c>
      <c r="N503" s="37">
        <v>43486</v>
      </c>
      <c r="O503" s="35">
        <v>0.29166666666666669</v>
      </c>
      <c r="P503" s="299"/>
      <c r="Q503" s="300"/>
      <c r="R503" s="129">
        <f t="shared" si="21"/>
        <v>0</v>
      </c>
      <c r="S503" s="129">
        <f t="shared" si="22"/>
        <v>0</v>
      </c>
      <c r="T503" s="129">
        <f t="shared" si="23"/>
        <v>0</v>
      </c>
      <c r="U503" s="10"/>
    </row>
    <row r="504" spans="12:21" ht="15" customHeight="1" x14ac:dyDescent="0.4">
      <c r="L504" s="36" t="s">
        <v>39</v>
      </c>
      <c r="N504" s="37">
        <v>43486</v>
      </c>
      <c r="O504" s="35">
        <v>0.33333333333333337</v>
      </c>
      <c r="P504" s="299"/>
      <c r="Q504" s="300"/>
      <c r="R504" s="129">
        <f t="shared" si="21"/>
        <v>0</v>
      </c>
      <c r="S504" s="129">
        <f t="shared" si="22"/>
        <v>0</v>
      </c>
      <c r="T504" s="129">
        <f t="shared" si="23"/>
        <v>0</v>
      </c>
      <c r="U504" s="10"/>
    </row>
    <row r="505" spans="12:21" ht="15" customHeight="1" x14ac:dyDescent="0.4">
      <c r="L505" s="36" t="s">
        <v>39</v>
      </c>
      <c r="N505" s="37">
        <v>43486</v>
      </c>
      <c r="O505" s="35">
        <v>0.375</v>
      </c>
      <c r="P505" s="299"/>
      <c r="Q505" s="300"/>
      <c r="R505" s="129">
        <f t="shared" si="21"/>
        <v>0</v>
      </c>
      <c r="S505" s="129">
        <f t="shared" si="22"/>
        <v>0</v>
      </c>
      <c r="T505" s="129">
        <f t="shared" si="23"/>
        <v>0</v>
      </c>
      <c r="U505" s="10"/>
    </row>
    <row r="506" spans="12:21" ht="15" customHeight="1" x14ac:dyDescent="0.4">
      <c r="L506" s="36" t="s">
        <v>39</v>
      </c>
      <c r="N506" s="37">
        <v>43486</v>
      </c>
      <c r="O506" s="35">
        <v>0.41666666666666669</v>
      </c>
      <c r="P506" s="299"/>
      <c r="Q506" s="300"/>
      <c r="R506" s="129">
        <f t="shared" si="21"/>
        <v>0</v>
      </c>
      <c r="S506" s="129">
        <f t="shared" si="22"/>
        <v>0</v>
      </c>
      <c r="T506" s="129">
        <f t="shared" si="23"/>
        <v>0</v>
      </c>
      <c r="U506" s="10"/>
    </row>
    <row r="507" spans="12:21" ht="15" customHeight="1" x14ac:dyDescent="0.4">
      <c r="L507" s="36" t="s">
        <v>39</v>
      </c>
      <c r="N507" s="37">
        <v>43486</v>
      </c>
      <c r="O507" s="35">
        <v>0.45833333333333337</v>
      </c>
      <c r="P507" s="299"/>
      <c r="Q507" s="300"/>
      <c r="R507" s="129">
        <f t="shared" si="21"/>
        <v>0</v>
      </c>
      <c r="S507" s="129">
        <f t="shared" si="22"/>
        <v>0</v>
      </c>
      <c r="T507" s="129">
        <f t="shared" si="23"/>
        <v>0</v>
      </c>
      <c r="U507" s="10"/>
    </row>
    <row r="508" spans="12:21" ht="15" customHeight="1" x14ac:dyDescent="0.4">
      <c r="L508" s="36" t="s">
        <v>39</v>
      </c>
      <c r="N508" s="37">
        <v>43486</v>
      </c>
      <c r="O508" s="35">
        <v>0.50000000000000011</v>
      </c>
      <c r="P508" s="299"/>
      <c r="Q508" s="300"/>
      <c r="R508" s="129">
        <f t="shared" si="21"/>
        <v>0</v>
      </c>
      <c r="S508" s="129">
        <f t="shared" si="22"/>
        <v>0</v>
      </c>
      <c r="T508" s="129">
        <f t="shared" si="23"/>
        <v>0</v>
      </c>
      <c r="U508" s="10"/>
    </row>
    <row r="509" spans="12:21" ht="15" customHeight="1" x14ac:dyDescent="0.4">
      <c r="L509" s="36" t="s">
        <v>39</v>
      </c>
      <c r="N509" s="37">
        <v>43486</v>
      </c>
      <c r="O509" s="35">
        <v>0.54166666666666674</v>
      </c>
      <c r="P509" s="299"/>
      <c r="Q509" s="300"/>
      <c r="R509" s="129">
        <f t="shared" si="21"/>
        <v>0</v>
      </c>
      <c r="S509" s="129">
        <f t="shared" si="22"/>
        <v>0</v>
      </c>
      <c r="T509" s="129">
        <f t="shared" si="23"/>
        <v>0</v>
      </c>
      <c r="U509" s="10"/>
    </row>
    <row r="510" spans="12:21" ht="15" customHeight="1" x14ac:dyDescent="0.4">
      <c r="L510" s="36" t="s">
        <v>39</v>
      </c>
      <c r="N510" s="37">
        <v>43486</v>
      </c>
      <c r="O510" s="35">
        <v>0.58333333333333337</v>
      </c>
      <c r="P510" s="299"/>
      <c r="Q510" s="300"/>
      <c r="R510" s="129">
        <f t="shared" si="21"/>
        <v>0</v>
      </c>
      <c r="S510" s="129">
        <f t="shared" si="22"/>
        <v>0</v>
      </c>
      <c r="T510" s="129">
        <f t="shared" si="23"/>
        <v>0</v>
      </c>
      <c r="U510" s="10"/>
    </row>
    <row r="511" spans="12:21" ht="15" customHeight="1" x14ac:dyDescent="0.4">
      <c r="L511" s="36" t="s">
        <v>39</v>
      </c>
      <c r="N511" s="37">
        <v>43486</v>
      </c>
      <c r="O511" s="35">
        <v>0.62500000000000011</v>
      </c>
      <c r="P511" s="299"/>
      <c r="Q511" s="300"/>
      <c r="R511" s="129">
        <f t="shared" si="21"/>
        <v>0</v>
      </c>
      <c r="S511" s="129">
        <f t="shared" si="22"/>
        <v>0</v>
      </c>
      <c r="T511" s="129">
        <f t="shared" si="23"/>
        <v>0</v>
      </c>
      <c r="U511" s="10"/>
    </row>
    <row r="512" spans="12:21" ht="15" customHeight="1" x14ac:dyDescent="0.4">
      <c r="L512" s="36" t="s">
        <v>39</v>
      </c>
      <c r="N512" s="37">
        <v>43486</v>
      </c>
      <c r="O512" s="35">
        <v>0.66666666666666674</v>
      </c>
      <c r="P512" s="299"/>
      <c r="Q512" s="300"/>
      <c r="R512" s="129">
        <f t="shared" si="21"/>
        <v>0</v>
      </c>
      <c r="S512" s="129">
        <f t="shared" si="22"/>
        <v>0</v>
      </c>
      <c r="T512" s="129">
        <f t="shared" si="23"/>
        <v>0</v>
      </c>
      <c r="U512" s="10"/>
    </row>
    <row r="513" spans="12:21" ht="15" customHeight="1" x14ac:dyDescent="0.4">
      <c r="L513" s="36" t="s">
        <v>39</v>
      </c>
      <c r="N513" s="37">
        <v>43486</v>
      </c>
      <c r="O513" s="35">
        <v>0.70833333333333337</v>
      </c>
      <c r="P513" s="299"/>
      <c r="Q513" s="300"/>
      <c r="R513" s="129">
        <f t="shared" si="21"/>
        <v>0</v>
      </c>
      <c r="S513" s="129">
        <f t="shared" si="22"/>
        <v>0</v>
      </c>
      <c r="T513" s="129">
        <f t="shared" si="23"/>
        <v>0</v>
      </c>
      <c r="U513" s="10"/>
    </row>
    <row r="514" spans="12:21" ht="15" customHeight="1" x14ac:dyDescent="0.4">
      <c r="L514" s="36" t="s">
        <v>39</v>
      </c>
      <c r="N514" s="37">
        <v>43486</v>
      </c>
      <c r="O514" s="35">
        <v>0.75000000000000011</v>
      </c>
      <c r="P514" s="299"/>
      <c r="Q514" s="300"/>
      <c r="R514" s="129">
        <f t="shared" si="21"/>
        <v>0</v>
      </c>
      <c r="S514" s="129">
        <f t="shared" si="22"/>
        <v>0</v>
      </c>
      <c r="T514" s="129">
        <f t="shared" si="23"/>
        <v>0</v>
      </c>
      <c r="U514" s="10"/>
    </row>
    <row r="515" spans="12:21" ht="15" customHeight="1" x14ac:dyDescent="0.4">
      <c r="L515" s="36" t="s">
        <v>39</v>
      </c>
      <c r="N515" s="37">
        <v>43486</v>
      </c>
      <c r="O515" s="35">
        <v>0.79166666666666674</v>
      </c>
      <c r="P515" s="299"/>
      <c r="Q515" s="300"/>
      <c r="R515" s="129">
        <f t="shared" si="21"/>
        <v>0</v>
      </c>
      <c r="S515" s="129">
        <f t="shared" si="22"/>
        <v>0</v>
      </c>
      <c r="T515" s="129">
        <f t="shared" si="23"/>
        <v>0</v>
      </c>
      <c r="U515" s="10"/>
    </row>
    <row r="516" spans="12:21" ht="15" customHeight="1" x14ac:dyDescent="0.4">
      <c r="L516" s="36" t="s">
        <v>39</v>
      </c>
      <c r="N516" s="37">
        <v>43486</v>
      </c>
      <c r="O516" s="35">
        <v>0.83333333333333337</v>
      </c>
      <c r="P516" s="299"/>
      <c r="Q516" s="300"/>
      <c r="R516" s="129">
        <f t="shared" si="21"/>
        <v>0</v>
      </c>
      <c r="S516" s="129">
        <f t="shared" si="22"/>
        <v>0</v>
      </c>
      <c r="T516" s="129">
        <f t="shared" si="23"/>
        <v>0</v>
      </c>
      <c r="U516" s="10"/>
    </row>
    <row r="517" spans="12:21" ht="15" customHeight="1" x14ac:dyDescent="0.4">
      <c r="L517" s="36" t="s">
        <v>39</v>
      </c>
      <c r="N517" s="37">
        <v>43486</v>
      </c>
      <c r="O517" s="35">
        <v>0.87500000000000011</v>
      </c>
      <c r="P517" s="299"/>
      <c r="Q517" s="300"/>
      <c r="R517" s="129">
        <f t="shared" si="21"/>
        <v>0</v>
      </c>
      <c r="S517" s="129">
        <f t="shared" si="22"/>
        <v>0</v>
      </c>
      <c r="T517" s="129">
        <f t="shared" si="23"/>
        <v>0</v>
      </c>
      <c r="U517" s="10"/>
    </row>
    <row r="518" spans="12:21" ht="15" customHeight="1" x14ac:dyDescent="0.4">
      <c r="L518" s="36" t="s">
        <v>39</v>
      </c>
      <c r="N518" s="37">
        <v>43486</v>
      </c>
      <c r="O518" s="35">
        <v>0.91666666666666674</v>
      </c>
      <c r="P518" s="299"/>
      <c r="Q518" s="300"/>
      <c r="R518" s="129">
        <f t="shared" si="21"/>
        <v>0</v>
      </c>
      <c r="S518" s="129">
        <f t="shared" si="22"/>
        <v>0</v>
      </c>
      <c r="T518" s="129">
        <f t="shared" si="23"/>
        <v>0</v>
      </c>
      <c r="U518" s="10"/>
    </row>
    <row r="519" spans="12:21" ht="15" customHeight="1" x14ac:dyDescent="0.4">
      <c r="L519" s="36" t="s">
        <v>39</v>
      </c>
      <c r="N519" s="37">
        <v>43486</v>
      </c>
      <c r="O519" s="35">
        <v>0.95833333333333337</v>
      </c>
      <c r="P519" s="299"/>
      <c r="Q519" s="300"/>
      <c r="R519" s="129">
        <f t="shared" si="21"/>
        <v>0</v>
      </c>
      <c r="S519" s="129">
        <f t="shared" si="22"/>
        <v>0</v>
      </c>
      <c r="T519" s="129">
        <f t="shared" si="23"/>
        <v>0</v>
      </c>
      <c r="U519" s="10"/>
    </row>
    <row r="520" spans="12:21" ht="15" customHeight="1" x14ac:dyDescent="0.4">
      <c r="L520" s="40">
        <v>43487</v>
      </c>
      <c r="M520" s="37"/>
      <c r="N520" s="37">
        <v>43487</v>
      </c>
      <c r="O520" s="35">
        <v>3.1225022567582528E-17</v>
      </c>
      <c r="P520" s="299"/>
      <c r="Q520" s="300"/>
      <c r="R520" s="129">
        <f t="shared" si="21"/>
        <v>0</v>
      </c>
      <c r="S520" s="129">
        <f t="shared" si="22"/>
        <v>0</v>
      </c>
      <c r="T520" s="129">
        <f t="shared" si="23"/>
        <v>0</v>
      </c>
      <c r="U520" s="10"/>
    </row>
    <row r="521" spans="12:21" ht="15" customHeight="1" x14ac:dyDescent="0.4">
      <c r="L521" s="36" t="s">
        <v>39</v>
      </c>
      <c r="N521" s="37">
        <v>43487</v>
      </c>
      <c r="O521" s="35">
        <v>4.1666666666666699E-2</v>
      </c>
      <c r="P521" s="299"/>
      <c r="Q521" s="300"/>
      <c r="R521" s="129">
        <f t="shared" si="21"/>
        <v>0</v>
      </c>
      <c r="S521" s="129">
        <f t="shared" si="22"/>
        <v>0</v>
      </c>
      <c r="T521" s="129">
        <f t="shared" si="23"/>
        <v>0</v>
      </c>
      <c r="U521" s="10"/>
    </row>
    <row r="522" spans="12:21" ht="15" customHeight="1" x14ac:dyDescent="0.4">
      <c r="L522" s="36" t="s">
        <v>39</v>
      </c>
      <c r="N522" s="37">
        <v>43487</v>
      </c>
      <c r="O522" s="35">
        <v>8.333333333333337E-2</v>
      </c>
      <c r="P522" s="299"/>
      <c r="Q522" s="300"/>
      <c r="R522" s="129">
        <f t="shared" si="21"/>
        <v>0</v>
      </c>
      <c r="S522" s="129">
        <f t="shared" si="22"/>
        <v>0</v>
      </c>
      <c r="T522" s="129">
        <f t="shared" si="23"/>
        <v>0</v>
      </c>
      <c r="U522" s="10"/>
    </row>
    <row r="523" spans="12:21" ht="15" customHeight="1" x14ac:dyDescent="0.4">
      <c r="L523" s="36" t="s">
        <v>39</v>
      </c>
      <c r="N523" s="37">
        <v>43487</v>
      </c>
      <c r="O523" s="35">
        <v>0.12500000000000006</v>
      </c>
      <c r="P523" s="299"/>
      <c r="Q523" s="300"/>
      <c r="R523" s="129">
        <f t="shared" si="21"/>
        <v>0</v>
      </c>
      <c r="S523" s="129">
        <f t="shared" si="22"/>
        <v>0</v>
      </c>
      <c r="T523" s="129">
        <f t="shared" si="23"/>
        <v>0</v>
      </c>
      <c r="U523" s="10"/>
    </row>
    <row r="524" spans="12:21" ht="15" customHeight="1" x14ac:dyDescent="0.4">
      <c r="L524" s="36" t="s">
        <v>39</v>
      </c>
      <c r="N524" s="37">
        <v>43487</v>
      </c>
      <c r="O524" s="35">
        <v>0.16666666666666669</v>
      </c>
      <c r="P524" s="299"/>
      <c r="Q524" s="300"/>
      <c r="R524" s="129">
        <f t="shared" si="21"/>
        <v>0</v>
      </c>
      <c r="S524" s="129">
        <f t="shared" si="22"/>
        <v>0</v>
      </c>
      <c r="T524" s="129">
        <f t="shared" si="23"/>
        <v>0</v>
      </c>
      <c r="U524" s="10"/>
    </row>
    <row r="525" spans="12:21" ht="15" customHeight="1" x14ac:dyDescent="0.4">
      <c r="L525" s="36" t="s">
        <v>39</v>
      </c>
      <c r="N525" s="37">
        <v>43487</v>
      </c>
      <c r="O525" s="35">
        <v>0.20833333333333337</v>
      </c>
      <c r="P525" s="299"/>
      <c r="Q525" s="300"/>
      <c r="R525" s="129">
        <f t="shared" si="21"/>
        <v>0</v>
      </c>
      <c r="S525" s="129">
        <f t="shared" si="22"/>
        <v>0</v>
      </c>
      <c r="T525" s="129">
        <f t="shared" si="23"/>
        <v>0</v>
      </c>
      <c r="U525" s="10"/>
    </row>
    <row r="526" spans="12:21" ht="15" customHeight="1" x14ac:dyDescent="0.4">
      <c r="L526" s="36" t="s">
        <v>39</v>
      </c>
      <c r="N526" s="37">
        <v>43487</v>
      </c>
      <c r="O526" s="35">
        <v>0.25</v>
      </c>
      <c r="P526" s="299"/>
      <c r="Q526" s="300"/>
      <c r="R526" s="129">
        <f t="shared" si="21"/>
        <v>0</v>
      </c>
      <c r="S526" s="129">
        <f t="shared" si="22"/>
        <v>0</v>
      </c>
      <c r="T526" s="129">
        <f t="shared" si="23"/>
        <v>0</v>
      </c>
      <c r="U526" s="10"/>
    </row>
    <row r="527" spans="12:21" ht="15" customHeight="1" x14ac:dyDescent="0.4">
      <c r="L527" s="36" t="s">
        <v>39</v>
      </c>
      <c r="N527" s="37">
        <v>43487</v>
      </c>
      <c r="O527" s="35">
        <v>0.29166666666666669</v>
      </c>
      <c r="P527" s="299"/>
      <c r="Q527" s="300"/>
      <c r="R527" s="129">
        <f t="shared" si="21"/>
        <v>0</v>
      </c>
      <c r="S527" s="129">
        <f t="shared" si="22"/>
        <v>0</v>
      </c>
      <c r="T527" s="129">
        <f t="shared" si="23"/>
        <v>0</v>
      </c>
      <c r="U527" s="10"/>
    </row>
    <row r="528" spans="12:21" ht="15" customHeight="1" x14ac:dyDescent="0.4">
      <c r="L528" s="36" t="s">
        <v>39</v>
      </c>
      <c r="N528" s="37">
        <v>43487</v>
      </c>
      <c r="O528" s="35">
        <v>0.33333333333333337</v>
      </c>
      <c r="P528" s="299"/>
      <c r="Q528" s="300"/>
      <c r="R528" s="129">
        <f t="shared" ref="R528:R591" si="24">IF(Q528&gt;P528,P528,Q528)</f>
        <v>0</v>
      </c>
      <c r="S528" s="129">
        <f t="shared" ref="S528:S591" si="25">P528-R528</f>
        <v>0</v>
      </c>
      <c r="T528" s="129">
        <f t="shared" si="23"/>
        <v>0</v>
      </c>
      <c r="U528" s="10"/>
    </row>
    <row r="529" spans="12:21" ht="15" customHeight="1" x14ac:dyDescent="0.4">
      <c r="L529" s="36" t="s">
        <v>39</v>
      </c>
      <c r="N529" s="37">
        <v>43487</v>
      </c>
      <c r="O529" s="35">
        <v>0.375</v>
      </c>
      <c r="P529" s="299"/>
      <c r="Q529" s="300"/>
      <c r="R529" s="129">
        <f t="shared" si="24"/>
        <v>0</v>
      </c>
      <c r="S529" s="129">
        <f t="shared" si="25"/>
        <v>0</v>
      </c>
      <c r="T529" s="129">
        <f t="shared" ref="T529:T592" si="26">Q529-R529</f>
        <v>0</v>
      </c>
      <c r="U529" s="10"/>
    </row>
    <row r="530" spans="12:21" ht="15" customHeight="1" x14ac:dyDescent="0.4">
      <c r="L530" s="36" t="s">
        <v>39</v>
      </c>
      <c r="N530" s="37">
        <v>43487</v>
      </c>
      <c r="O530" s="35">
        <v>0.41666666666666669</v>
      </c>
      <c r="P530" s="299"/>
      <c r="Q530" s="300"/>
      <c r="R530" s="129">
        <f t="shared" si="24"/>
        <v>0</v>
      </c>
      <c r="S530" s="129">
        <f t="shared" si="25"/>
        <v>0</v>
      </c>
      <c r="T530" s="129">
        <f t="shared" si="26"/>
        <v>0</v>
      </c>
      <c r="U530" s="10"/>
    </row>
    <row r="531" spans="12:21" ht="15" customHeight="1" x14ac:dyDescent="0.4">
      <c r="L531" s="36" t="s">
        <v>39</v>
      </c>
      <c r="N531" s="37">
        <v>43487</v>
      </c>
      <c r="O531" s="35">
        <v>0.45833333333333337</v>
      </c>
      <c r="P531" s="299"/>
      <c r="Q531" s="300"/>
      <c r="R531" s="129">
        <f t="shared" si="24"/>
        <v>0</v>
      </c>
      <c r="S531" s="129">
        <f t="shared" si="25"/>
        <v>0</v>
      </c>
      <c r="T531" s="129">
        <f t="shared" si="26"/>
        <v>0</v>
      </c>
      <c r="U531" s="10"/>
    </row>
    <row r="532" spans="12:21" ht="15" customHeight="1" x14ac:dyDescent="0.4">
      <c r="L532" s="36" t="s">
        <v>39</v>
      </c>
      <c r="N532" s="37">
        <v>43487</v>
      </c>
      <c r="O532" s="35">
        <v>0.50000000000000011</v>
      </c>
      <c r="P532" s="299"/>
      <c r="Q532" s="300"/>
      <c r="R532" s="129">
        <f t="shared" si="24"/>
        <v>0</v>
      </c>
      <c r="S532" s="129">
        <f t="shared" si="25"/>
        <v>0</v>
      </c>
      <c r="T532" s="129">
        <f t="shared" si="26"/>
        <v>0</v>
      </c>
      <c r="U532" s="10"/>
    </row>
    <row r="533" spans="12:21" ht="15" customHeight="1" x14ac:dyDescent="0.4">
      <c r="L533" s="36" t="s">
        <v>39</v>
      </c>
      <c r="N533" s="37">
        <v>43487</v>
      </c>
      <c r="O533" s="35">
        <v>0.54166666666666674</v>
      </c>
      <c r="P533" s="299"/>
      <c r="Q533" s="300"/>
      <c r="R533" s="129">
        <f t="shared" si="24"/>
        <v>0</v>
      </c>
      <c r="S533" s="129">
        <f t="shared" si="25"/>
        <v>0</v>
      </c>
      <c r="T533" s="129">
        <f t="shared" si="26"/>
        <v>0</v>
      </c>
      <c r="U533" s="10"/>
    </row>
    <row r="534" spans="12:21" ht="15" customHeight="1" x14ac:dyDescent="0.4">
      <c r="L534" s="36" t="s">
        <v>39</v>
      </c>
      <c r="N534" s="37">
        <v>43487</v>
      </c>
      <c r="O534" s="35">
        <v>0.58333333333333337</v>
      </c>
      <c r="P534" s="299"/>
      <c r="Q534" s="300"/>
      <c r="R534" s="129">
        <f t="shared" si="24"/>
        <v>0</v>
      </c>
      <c r="S534" s="129">
        <f t="shared" si="25"/>
        <v>0</v>
      </c>
      <c r="T534" s="129">
        <f t="shared" si="26"/>
        <v>0</v>
      </c>
      <c r="U534" s="10"/>
    </row>
    <row r="535" spans="12:21" ht="15" customHeight="1" x14ac:dyDescent="0.4">
      <c r="L535" s="36" t="s">
        <v>39</v>
      </c>
      <c r="N535" s="37">
        <v>43487</v>
      </c>
      <c r="O535" s="35">
        <v>0.62500000000000011</v>
      </c>
      <c r="P535" s="299"/>
      <c r="Q535" s="300"/>
      <c r="R535" s="129">
        <f t="shared" si="24"/>
        <v>0</v>
      </c>
      <c r="S535" s="129">
        <f t="shared" si="25"/>
        <v>0</v>
      </c>
      <c r="T535" s="129">
        <f t="shared" si="26"/>
        <v>0</v>
      </c>
      <c r="U535" s="10"/>
    </row>
    <row r="536" spans="12:21" ht="15" customHeight="1" x14ac:dyDescent="0.4">
      <c r="L536" s="36" t="s">
        <v>39</v>
      </c>
      <c r="N536" s="37">
        <v>43487</v>
      </c>
      <c r="O536" s="35">
        <v>0.66666666666666674</v>
      </c>
      <c r="P536" s="299"/>
      <c r="Q536" s="300"/>
      <c r="R536" s="129">
        <f t="shared" si="24"/>
        <v>0</v>
      </c>
      <c r="S536" s="129">
        <f t="shared" si="25"/>
        <v>0</v>
      </c>
      <c r="T536" s="129">
        <f t="shared" si="26"/>
        <v>0</v>
      </c>
      <c r="U536" s="10"/>
    </row>
    <row r="537" spans="12:21" ht="15" customHeight="1" x14ac:dyDescent="0.4">
      <c r="L537" s="36" t="s">
        <v>39</v>
      </c>
      <c r="N537" s="37">
        <v>43487</v>
      </c>
      <c r="O537" s="35">
        <v>0.70833333333333337</v>
      </c>
      <c r="P537" s="299"/>
      <c r="Q537" s="300"/>
      <c r="R537" s="129">
        <f t="shared" si="24"/>
        <v>0</v>
      </c>
      <c r="S537" s="129">
        <f t="shared" si="25"/>
        <v>0</v>
      </c>
      <c r="T537" s="129">
        <f t="shared" si="26"/>
        <v>0</v>
      </c>
      <c r="U537" s="10"/>
    </row>
    <row r="538" spans="12:21" ht="15" customHeight="1" x14ac:dyDescent="0.4">
      <c r="L538" s="36" t="s">
        <v>39</v>
      </c>
      <c r="N538" s="37">
        <v>43487</v>
      </c>
      <c r="O538" s="35">
        <v>0.75000000000000011</v>
      </c>
      <c r="P538" s="299"/>
      <c r="Q538" s="300"/>
      <c r="R538" s="129">
        <f t="shared" si="24"/>
        <v>0</v>
      </c>
      <c r="S538" s="129">
        <f t="shared" si="25"/>
        <v>0</v>
      </c>
      <c r="T538" s="129">
        <f t="shared" si="26"/>
        <v>0</v>
      </c>
      <c r="U538" s="10"/>
    </row>
    <row r="539" spans="12:21" ht="15" customHeight="1" x14ac:dyDescent="0.4">
      <c r="L539" s="36" t="s">
        <v>39</v>
      </c>
      <c r="N539" s="37">
        <v>43487</v>
      </c>
      <c r="O539" s="35">
        <v>0.79166666666666674</v>
      </c>
      <c r="P539" s="299"/>
      <c r="Q539" s="300"/>
      <c r="R539" s="129">
        <f t="shared" si="24"/>
        <v>0</v>
      </c>
      <c r="S539" s="129">
        <f t="shared" si="25"/>
        <v>0</v>
      </c>
      <c r="T539" s="129">
        <f t="shared" si="26"/>
        <v>0</v>
      </c>
      <c r="U539" s="10"/>
    </row>
    <row r="540" spans="12:21" ht="15" customHeight="1" x14ac:dyDescent="0.4">
      <c r="L540" s="36" t="s">
        <v>39</v>
      </c>
      <c r="N540" s="37">
        <v>43487</v>
      </c>
      <c r="O540" s="35">
        <v>0.83333333333333337</v>
      </c>
      <c r="P540" s="299"/>
      <c r="Q540" s="300"/>
      <c r="R540" s="129">
        <f t="shared" si="24"/>
        <v>0</v>
      </c>
      <c r="S540" s="129">
        <f t="shared" si="25"/>
        <v>0</v>
      </c>
      <c r="T540" s="129">
        <f t="shared" si="26"/>
        <v>0</v>
      </c>
      <c r="U540" s="10"/>
    </row>
    <row r="541" spans="12:21" ht="15" customHeight="1" x14ac:dyDescent="0.4">
      <c r="L541" s="36" t="s">
        <v>39</v>
      </c>
      <c r="N541" s="37">
        <v>43487</v>
      </c>
      <c r="O541" s="35">
        <v>0.87500000000000011</v>
      </c>
      <c r="P541" s="299"/>
      <c r="Q541" s="300"/>
      <c r="R541" s="129">
        <f t="shared" si="24"/>
        <v>0</v>
      </c>
      <c r="S541" s="129">
        <f t="shared" si="25"/>
        <v>0</v>
      </c>
      <c r="T541" s="129">
        <f t="shared" si="26"/>
        <v>0</v>
      </c>
      <c r="U541" s="10"/>
    </row>
    <row r="542" spans="12:21" ht="15" customHeight="1" x14ac:dyDescent="0.4">
      <c r="L542" s="36" t="s">
        <v>39</v>
      </c>
      <c r="N542" s="37">
        <v>43487</v>
      </c>
      <c r="O542" s="35">
        <v>0.91666666666666674</v>
      </c>
      <c r="P542" s="299"/>
      <c r="Q542" s="300"/>
      <c r="R542" s="129">
        <f t="shared" si="24"/>
        <v>0</v>
      </c>
      <c r="S542" s="129">
        <f t="shared" si="25"/>
        <v>0</v>
      </c>
      <c r="T542" s="129">
        <f t="shared" si="26"/>
        <v>0</v>
      </c>
      <c r="U542" s="10"/>
    </row>
    <row r="543" spans="12:21" ht="15" customHeight="1" x14ac:dyDescent="0.4">
      <c r="L543" s="36" t="s">
        <v>39</v>
      </c>
      <c r="N543" s="37">
        <v>43487</v>
      </c>
      <c r="O543" s="35">
        <v>0.95833333333333337</v>
      </c>
      <c r="P543" s="299"/>
      <c r="Q543" s="300"/>
      <c r="R543" s="129">
        <f t="shared" si="24"/>
        <v>0</v>
      </c>
      <c r="S543" s="129">
        <f t="shared" si="25"/>
        <v>0</v>
      </c>
      <c r="T543" s="129">
        <f t="shared" si="26"/>
        <v>0</v>
      </c>
      <c r="U543" s="10"/>
    </row>
    <row r="544" spans="12:21" ht="15" customHeight="1" x14ac:dyDescent="0.4">
      <c r="L544" s="40">
        <v>43488</v>
      </c>
      <c r="M544" s="37"/>
      <c r="N544" s="37">
        <v>43488</v>
      </c>
      <c r="O544" s="35">
        <v>3.1225022567582528E-17</v>
      </c>
      <c r="P544" s="299"/>
      <c r="Q544" s="300"/>
      <c r="R544" s="129">
        <f t="shared" si="24"/>
        <v>0</v>
      </c>
      <c r="S544" s="129">
        <f t="shared" si="25"/>
        <v>0</v>
      </c>
      <c r="T544" s="129">
        <f t="shared" si="26"/>
        <v>0</v>
      </c>
      <c r="U544" s="10"/>
    </row>
    <row r="545" spans="12:21" ht="15" customHeight="1" x14ac:dyDescent="0.4">
      <c r="L545" s="36" t="s">
        <v>39</v>
      </c>
      <c r="N545" s="37">
        <v>43488</v>
      </c>
      <c r="O545" s="35">
        <v>4.1666666666666699E-2</v>
      </c>
      <c r="P545" s="299"/>
      <c r="Q545" s="300"/>
      <c r="R545" s="129">
        <f t="shared" si="24"/>
        <v>0</v>
      </c>
      <c r="S545" s="129">
        <f t="shared" si="25"/>
        <v>0</v>
      </c>
      <c r="T545" s="129">
        <f t="shared" si="26"/>
        <v>0</v>
      </c>
      <c r="U545" s="10"/>
    </row>
    <row r="546" spans="12:21" ht="15" customHeight="1" x14ac:dyDescent="0.4">
      <c r="L546" s="36" t="s">
        <v>39</v>
      </c>
      <c r="N546" s="37">
        <v>43488</v>
      </c>
      <c r="O546" s="35">
        <v>8.333333333333337E-2</v>
      </c>
      <c r="P546" s="299"/>
      <c r="Q546" s="300"/>
      <c r="R546" s="129">
        <f t="shared" si="24"/>
        <v>0</v>
      </c>
      <c r="S546" s="129">
        <f t="shared" si="25"/>
        <v>0</v>
      </c>
      <c r="T546" s="129">
        <f t="shared" si="26"/>
        <v>0</v>
      </c>
      <c r="U546" s="10"/>
    </row>
    <row r="547" spans="12:21" ht="15" customHeight="1" x14ac:dyDescent="0.4">
      <c r="L547" s="36" t="s">
        <v>39</v>
      </c>
      <c r="N547" s="37">
        <v>43488</v>
      </c>
      <c r="O547" s="35">
        <v>0.12500000000000006</v>
      </c>
      <c r="P547" s="299"/>
      <c r="Q547" s="300"/>
      <c r="R547" s="129">
        <f t="shared" si="24"/>
        <v>0</v>
      </c>
      <c r="S547" s="129">
        <f t="shared" si="25"/>
        <v>0</v>
      </c>
      <c r="T547" s="129">
        <f t="shared" si="26"/>
        <v>0</v>
      </c>
      <c r="U547" s="10"/>
    </row>
    <row r="548" spans="12:21" ht="15" customHeight="1" x14ac:dyDescent="0.4">
      <c r="L548" s="36" t="s">
        <v>39</v>
      </c>
      <c r="N548" s="37">
        <v>43488</v>
      </c>
      <c r="O548" s="35">
        <v>0.16666666666666669</v>
      </c>
      <c r="P548" s="299"/>
      <c r="Q548" s="300"/>
      <c r="R548" s="129">
        <f t="shared" si="24"/>
        <v>0</v>
      </c>
      <c r="S548" s="129">
        <f t="shared" si="25"/>
        <v>0</v>
      </c>
      <c r="T548" s="129">
        <f t="shared" si="26"/>
        <v>0</v>
      </c>
      <c r="U548" s="10"/>
    </row>
    <row r="549" spans="12:21" ht="15" customHeight="1" x14ac:dyDescent="0.4">
      <c r="L549" s="36" t="s">
        <v>39</v>
      </c>
      <c r="N549" s="37">
        <v>43488</v>
      </c>
      <c r="O549" s="35">
        <v>0.20833333333333337</v>
      </c>
      <c r="P549" s="299"/>
      <c r="Q549" s="300"/>
      <c r="R549" s="129">
        <f t="shared" si="24"/>
        <v>0</v>
      </c>
      <c r="S549" s="129">
        <f t="shared" si="25"/>
        <v>0</v>
      </c>
      <c r="T549" s="129">
        <f t="shared" si="26"/>
        <v>0</v>
      </c>
      <c r="U549" s="10"/>
    </row>
    <row r="550" spans="12:21" ht="15" customHeight="1" x14ac:dyDescent="0.4">
      <c r="L550" s="36" t="s">
        <v>39</v>
      </c>
      <c r="N550" s="37">
        <v>43488</v>
      </c>
      <c r="O550" s="35">
        <v>0.25</v>
      </c>
      <c r="P550" s="299"/>
      <c r="Q550" s="300"/>
      <c r="R550" s="129">
        <f t="shared" si="24"/>
        <v>0</v>
      </c>
      <c r="S550" s="129">
        <f t="shared" si="25"/>
        <v>0</v>
      </c>
      <c r="T550" s="129">
        <f t="shared" si="26"/>
        <v>0</v>
      </c>
      <c r="U550" s="10"/>
    </row>
    <row r="551" spans="12:21" ht="15" customHeight="1" x14ac:dyDescent="0.4">
      <c r="L551" s="36" t="s">
        <v>39</v>
      </c>
      <c r="N551" s="37">
        <v>43488</v>
      </c>
      <c r="O551" s="35">
        <v>0.29166666666666669</v>
      </c>
      <c r="P551" s="299"/>
      <c r="Q551" s="300"/>
      <c r="R551" s="129">
        <f t="shared" si="24"/>
        <v>0</v>
      </c>
      <c r="S551" s="129">
        <f t="shared" si="25"/>
        <v>0</v>
      </c>
      <c r="T551" s="129">
        <f t="shared" si="26"/>
        <v>0</v>
      </c>
      <c r="U551" s="10"/>
    </row>
    <row r="552" spans="12:21" ht="15" customHeight="1" x14ac:dyDescent="0.4">
      <c r="L552" s="36" t="s">
        <v>39</v>
      </c>
      <c r="N552" s="37">
        <v>43488</v>
      </c>
      <c r="O552" s="35">
        <v>0.33333333333333337</v>
      </c>
      <c r="P552" s="299"/>
      <c r="Q552" s="300"/>
      <c r="R552" s="129">
        <f t="shared" si="24"/>
        <v>0</v>
      </c>
      <c r="S552" s="129">
        <f t="shared" si="25"/>
        <v>0</v>
      </c>
      <c r="T552" s="129">
        <f t="shared" si="26"/>
        <v>0</v>
      </c>
      <c r="U552" s="10"/>
    </row>
    <row r="553" spans="12:21" ht="15" customHeight="1" x14ac:dyDescent="0.4">
      <c r="L553" s="36" t="s">
        <v>39</v>
      </c>
      <c r="N553" s="37">
        <v>43488</v>
      </c>
      <c r="O553" s="35">
        <v>0.375</v>
      </c>
      <c r="P553" s="299"/>
      <c r="Q553" s="300"/>
      <c r="R553" s="129">
        <f t="shared" si="24"/>
        <v>0</v>
      </c>
      <c r="S553" s="129">
        <f t="shared" si="25"/>
        <v>0</v>
      </c>
      <c r="T553" s="129">
        <f t="shared" si="26"/>
        <v>0</v>
      </c>
      <c r="U553" s="10"/>
    </row>
    <row r="554" spans="12:21" ht="15" customHeight="1" x14ac:dyDescent="0.4">
      <c r="L554" s="36" t="s">
        <v>39</v>
      </c>
      <c r="N554" s="37">
        <v>43488</v>
      </c>
      <c r="O554" s="35">
        <v>0.41666666666666669</v>
      </c>
      <c r="P554" s="299"/>
      <c r="Q554" s="300"/>
      <c r="R554" s="129">
        <f t="shared" si="24"/>
        <v>0</v>
      </c>
      <c r="S554" s="129">
        <f t="shared" si="25"/>
        <v>0</v>
      </c>
      <c r="T554" s="129">
        <f t="shared" si="26"/>
        <v>0</v>
      </c>
      <c r="U554" s="10"/>
    </row>
    <row r="555" spans="12:21" ht="15" customHeight="1" x14ac:dyDescent="0.4">
      <c r="L555" s="36" t="s">
        <v>39</v>
      </c>
      <c r="N555" s="37">
        <v>43488</v>
      </c>
      <c r="O555" s="35">
        <v>0.45833333333333337</v>
      </c>
      <c r="P555" s="299"/>
      <c r="Q555" s="300"/>
      <c r="R555" s="129">
        <f t="shared" si="24"/>
        <v>0</v>
      </c>
      <c r="S555" s="129">
        <f t="shared" si="25"/>
        <v>0</v>
      </c>
      <c r="T555" s="129">
        <f t="shared" si="26"/>
        <v>0</v>
      </c>
      <c r="U555" s="10"/>
    </row>
    <row r="556" spans="12:21" ht="15" customHeight="1" x14ac:dyDescent="0.4">
      <c r="L556" s="36" t="s">
        <v>39</v>
      </c>
      <c r="N556" s="37">
        <v>43488</v>
      </c>
      <c r="O556" s="35">
        <v>0.50000000000000011</v>
      </c>
      <c r="P556" s="299"/>
      <c r="Q556" s="300"/>
      <c r="R556" s="129">
        <f t="shared" si="24"/>
        <v>0</v>
      </c>
      <c r="S556" s="129">
        <f t="shared" si="25"/>
        <v>0</v>
      </c>
      <c r="T556" s="129">
        <f t="shared" si="26"/>
        <v>0</v>
      </c>
      <c r="U556" s="10"/>
    </row>
    <row r="557" spans="12:21" ht="15" customHeight="1" x14ac:dyDescent="0.4">
      <c r="L557" s="36" t="s">
        <v>39</v>
      </c>
      <c r="N557" s="37">
        <v>43488</v>
      </c>
      <c r="O557" s="35">
        <v>0.54166666666666674</v>
      </c>
      <c r="P557" s="299"/>
      <c r="Q557" s="300"/>
      <c r="R557" s="129">
        <f t="shared" si="24"/>
        <v>0</v>
      </c>
      <c r="S557" s="129">
        <f t="shared" si="25"/>
        <v>0</v>
      </c>
      <c r="T557" s="129">
        <f t="shared" si="26"/>
        <v>0</v>
      </c>
      <c r="U557" s="10"/>
    </row>
    <row r="558" spans="12:21" ht="15" customHeight="1" x14ac:dyDescent="0.4">
      <c r="L558" s="36" t="s">
        <v>39</v>
      </c>
      <c r="N558" s="37">
        <v>43488</v>
      </c>
      <c r="O558" s="35">
        <v>0.58333333333333337</v>
      </c>
      <c r="P558" s="299"/>
      <c r="Q558" s="300"/>
      <c r="R558" s="129">
        <f t="shared" si="24"/>
        <v>0</v>
      </c>
      <c r="S558" s="129">
        <f t="shared" si="25"/>
        <v>0</v>
      </c>
      <c r="T558" s="129">
        <f t="shared" si="26"/>
        <v>0</v>
      </c>
      <c r="U558" s="10"/>
    </row>
    <row r="559" spans="12:21" ht="15" customHeight="1" x14ac:dyDescent="0.4">
      <c r="L559" s="36" t="s">
        <v>39</v>
      </c>
      <c r="N559" s="37">
        <v>43488</v>
      </c>
      <c r="O559" s="35">
        <v>0.62500000000000011</v>
      </c>
      <c r="P559" s="299"/>
      <c r="Q559" s="300"/>
      <c r="R559" s="129">
        <f t="shared" si="24"/>
        <v>0</v>
      </c>
      <c r="S559" s="129">
        <f t="shared" si="25"/>
        <v>0</v>
      </c>
      <c r="T559" s="129">
        <f t="shared" si="26"/>
        <v>0</v>
      </c>
      <c r="U559" s="10"/>
    </row>
    <row r="560" spans="12:21" ht="15" customHeight="1" x14ac:dyDescent="0.4">
      <c r="L560" s="36" t="s">
        <v>39</v>
      </c>
      <c r="N560" s="37">
        <v>43488</v>
      </c>
      <c r="O560" s="35">
        <v>0.66666666666666674</v>
      </c>
      <c r="P560" s="299"/>
      <c r="Q560" s="300"/>
      <c r="R560" s="129">
        <f t="shared" si="24"/>
        <v>0</v>
      </c>
      <c r="S560" s="129">
        <f t="shared" si="25"/>
        <v>0</v>
      </c>
      <c r="T560" s="129">
        <f t="shared" si="26"/>
        <v>0</v>
      </c>
      <c r="U560" s="10"/>
    </row>
    <row r="561" spans="12:21" ht="15" customHeight="1" x14ac:dyDescent="0.4">
      <c r="L561" s="36" t="s">
        <v>39</v>
      </c>
      <c r="N561" s="37">
        <v>43488</v>
      </c>
      <c r="O561" s="35">
        <v>0.70833333333333337</v>
      </c>
      <c r="P561" s="299"/>
      <c r="Q561" s="300"/>
      <c r="R561" s="129">
        <f t="shared" si="24"/>
        <v>0</v>
      </c>
      <c r="S561" s="129">
        <f t="shared" si="25"/>
        <v>0</v>
      </c>
      <c r="T561" s="129">
        <f t="shared" si="26"/>
        <v>0</v>
      </c>
      <c r="U561" s="10"/>
    </row>
    <row r="562" spans="12:21" ht="15" customHeight="1" x14ac:dyDescent="0.4">
      <c r="L562" s="36" t="s">
        <v>39</v>
      </c>
      <c r="N562" s="37">
        <v>43488</v>
      </c>
      <c r="O562" s="35">
        <v>0.75000000000000011</v>
      </c>
      <c r="P562" s="299"/>
      <c r="Q562" s="300"/>
      <c r="R562" s="129">
        <f t="shared" si="24"/>
        <v>0</v>
      </c>
      <c r="S562" s="129">
        <f t="shared" si="25"/>
        <v>0</v>
      </c>
      <c r="T562" s="129">
        <f t="shared" si="26"/>
        <v>0</v>
      </c>
      <c r="U562" s="10"/>
    </row>
    <row r="563" spans="12:21" ht="15" customHeight="1" x14ac:dyDescent="0.4">
      <c r="L563" s="36" t="s">
        <v>39</v>
      </c>
      <c r="N563" s="37">
        <v>43488</v>
      </c>
      <c r="O563" s="35">
        <v>0.79166666666666674</v>
      </c>
      <c r="P563" s="299"/>
      <c r="Q563" s="300"/>
      <c r="R563" s="129">
        <f t="shared" si="24"/>
        <v>0</v>
      </c>
      <c r="S563" s="129">
        <f t="shared" si="25"/>
        <v>0</v>
      </c>
      <c r="T563" s="129">
        <f t="shared" si="26"/>
        <v>0</v>
      </c>
      <c r="U563" s="10"/>
    </row>
    <row r="564" spans="12:21" ht="15" customHeight="1" x14ac:dyDescent="0.4">
      <c r="L564" s="36" t="s">
        <v>39</v>
      </c>
      <c r="N564" s="37">
        <v>43488</v>
      </c>
      <c r="O564" s="35">
        <v>0.83333333333333337</v>
      </c>
      <c r="P564" s="299"/>
      <c r="Q564" s="300"/>
      <c r="R564" s="129">
        <f t="shared" si="24"/>
        <v>0</v>
      </c>
      <c r="S564" s="129">
        <f t="shared" si="25"/>
        <v>0</v>
      </c>
      <c r="T564" s="129">
        <f t="shared" si="26"/>
        <v>0</v>
      </c>
      <c r="U564" s="10"/>
    </row>
    <row r="565" spans="12:21" ht="15" customHeight="1" x14ac:dyDescent="0.4">
      <c r="L565" s="36" t="s">
        <v>39</v>
      </c>
      <c r="N565" s="37">
        <v>43488</v>
      </c>
      <c r="O565" s="35">
        <v>0.87500000000000011</v>
      </c>
      <c r="P565" s="299"/>
      <c r="Q565" s="300"/>
      <c r="R565" s="129">
        <f t="shared" si="24"/>
        <v>0</v>
      </c>
      <c r="S565" s="129">
        <f t="shared" si="25"/>
        <v>0</v>
      </c>
      <c r="T565" s="129">
        <f t="shared" si="26"/>
        <v>0</v>
      </c>
      <c r="U565" s="10"/>
    </row>
    <row r="566" spans="12:21" ht="15" customHeight="1" x14ac:dyDescent="0.4">
      <c r="L566" s="36" t="s">
        <v>39</v>
      </c>
      <c r="N566" s="37">
        <v>43488</v>
      </c>
      <c r="O566" s="35">
        <v>0.91666666666666674</v>
      </c>
      <c r="P566" s="299"/>
      <c r="Q566" s="300"/>
      <c r="R566" s="129">
        <f t="shared" si="24"/>
        <v>0</v>
      </c>
      <c r="S566" s="129">
        <f t="shared" si="25"/>
        <v>0</v>
      </c>
      <c r="T566" s="129">
        <f t="shared" si="26"/>
        <v>0</v>
      </c>
      <c r="U566" s="10"/>
    </row>
    <row r="567" spans="12:21" ht="15" customHeight="1" x14ac:dyDescent="0.4">
      <c r="L567" s="36" t="s">
        <v>39</v>
      </c>
      <c r="N567" s="37">
        <v>43488</v>
      </c>
      <c r="O567" s="35">
        <v>0.95833333333333337</v>
      </c>
      <c r="P567" s="299"/>
      <c r="Q567" s="300"/>
      <c r="R567" s="129">
        <f t="shared" si="24"/>
        <v>0</v>
      </c>
      <c r="S567" s="129">
        <f t="shared" si="25"/>
        <v>0</v>
      </c>
      <c r="T567" s="129">
        <f t="shared" si="26"/>
        <v>0</v>
      </c>
      <c r="U567" s="10"/>
    </row>
    <row r="568" spans="12:21" ht="15" customHeight="1" x14ac:dyDescent="0.4">
      <c r="L568" s="40">
        <v>43489</v>
      </c>
      <c r="M568" s="37"/>
      <c r="N568" s="37">
        <v>43489</v>
      </c>
      <c r="O568" s="35">
        <v>3.1225022567582528E-17</v>
      </c>
      <c r="P568" s="299"/>
      <c r="Q568" s="300"/>
      <c r="R568" s="129">
        <f t="shared" si="24"/>
        <v>0</v>
      </c>
      <c r="S568" s="129">
        <f t="shared" si="25"/>
        <v>0</v>
      </c>
      <c r="T568" s="129">
        <f t="shared" si="26"/>
        <v>0</v>
      </c>
      <c r="U568" s="10"/>
    </row>
    <row r="569" spans="12:21" ht="15" customHeight="1" x14ac:dyDescent="0.4">
      <c r="L569" s="36" t="s">
        <v>39</v>
      </c>
      <c r="N569" s="37">
        <v>43489</v>
      </c>
      <c r="O569" s="35">
        <v>4.1666666666666699E-2</v>
      </c>
      <c r="P569" s="299"/>
      <c r="Q569" s="300"/>
      <c r="R569" s="129">
        <f t="shared" si="24"/>
        <v>0</v>
      </c>
      <c r="S569" s="129">
        <f t="shared" si="25"/>
        <v>0</v>
      </c>
      <c r="T569" s="129">
        <f t="shared" si="26"/>
        <v>0</v>
      </c>
      <c r="U569" s="10"/>
    </row>
    <row r="570" spans="12:21" ht="15" customHeight="1" x14ac:dyDescent="0.4">
      <c r="L570" s="36" t="s">
        <v>39</v>
      </c>
      <c r="N570" s="37">
        <v>43489</v>
      </c>
      <c r="O570" s="35">
        <v>8.333333333333337E-2</v>
      </c>
      <c r="P570" s="299"/>
      <c r="Q570" s="300"/>
      <c r="R570" s="129">
        <f t="shared" si="24"/>
        <v>0</v>
      </c>
      <c r="S570" s="129">
        <f t="shared" si="25"/>
        <v>0</v>
      </c>
      <c r="T570" s="129">
        <f t="shared" si="26"/>
        <v>0</v>
      </c>
      <c r="U570" s="10"/>
    </row>
    <row r="571" spans="12:21" ht="15" customHeight="1" x14ac:dyDescent="0.4">
      <c r="L571" s="36" t="s">
        <v>39</v>
      </c>
      <c r="N571" s="37">
        <v>43489</v>
      </c>
      <c r="O571" s="35">
        <v>0.12500000000000006</v>
      </c>
      <c r="P571" s="299"/>
      <c r="Q571" s="300"/>
      <c r="R571" s="129">
        <f t="shared" si="24"/>
        <v>0</v>
      </c>
      <c r="S571" s="129">
        <f t="shared" si="25"/>
        <v>0</v>
      </c>
      <c r="T571" s="129">
        <f t="shared" si="26"/>
        <v>0</v>
      </c>
      <c r="U571" s="10"/>
    </row>
    <row r="572" spans="12:21" ht="15" customHeight="1" x14ac:dyDescent="0.4">
      <c r="L572" s="36" t="s">
        <v>39</v>
      </c>
      <c r="N572" s="37">
        <v>43489</v>
      </c>
      <c r="O572" s="35">
        <v>0.16666666666666669</v>
      </c>
      <c r="P572" s="299"/>
      <c r="Q572" s="300"/>
      <c r="R572" s="129">
        <f t="shared" si="24"/>
        <v>0</v>
      </c>
      <c r="S572" s="129">
        <f t="shared" si="25"/>
        <v>0</v>
      </c>
      <c r="T572" s="129">
        <f t="shared" si="26"/>
        <v>0</v>
      </c>
      <c r="U572" s="10"/>
    </row>
    <row r="573" spans="12:21" ht="15" customHeight="1" x14ac:dyDescent="0.4">
      <c r="L573" s="36" t="s">
        <v>39</v>
      </c>
      <c r="N573" s="37">
        <v>43489</v>
      </c>
      <c r="O573" s="35">
        <v>0.20833333333333337</v>
      </c>
      <c r="P573" s="299"/>
      <c r="Q573" s="300"/>
      <c r="R573" s="129">
        <f t="shared" si="24"/>
        <v>0</v>
      </c>
      <c r="S573" s="129">
        <f t="shared" si="25"/>
        <v>0</v>
      </c>
      <c r="T573" s="129">
        <f t="shared" si="26"/>
        <v>0</v>
      </c>
      <c r="U573" s="10"/>
    </row>
    <row r="574" spans="12:21" ht="15" customHeight="1" x14ac:dyDescent="0.4">
      <c r="L574" s="36" t="s">
        <v>39</v>
      </c>
      <c r="N574" s="37">
        <v>43489</v>
      </c>
      <c r="O574" s="35">
        <v>0.25</v>
      </c>
      <c r="P574" s="299"/>
      <c r="Q574" s="300"/>
      <c r="R574" s="129">
        <f t="shared" si="24"/>
        <v>0</v>
      </c>
      <c r="S574" s="129">
        <f t="shared" si="25"/>
        <v>0</v>
      </c>
      <c r="T574" s="129">
        <f t="shared" si="26"/>
        <v>0</v>
      </c>
      <c r="U574" s="10"/>
    </row>
    <row r="575" spans="12:21" ht="15" customHeight="1" x14ac:dyDescent="0.4">
      <c r="L575" s="36" t="s">
        <v>39</v>
      </c>
      <c r="N575" s="37">
        <v>43489</v>
      </c>
      <c r="O575" s="35">
        <v>0.29166666666666669</v>
      </c>
      <c r="P575" s="299"/>
      <c r="Q575" s="300"/>
      <c r="R575" s="129">
        <f t="shared" si="24"/>
        <v>0</v>
      </c>
      <c r="S575" s="129">
        <f t="shared" si="25"/>
        <v>0</v>
      </c>
      <c r="T575" s="129">
        <f t="shared" si="26"/>
        <v>0</v>
      </c>
      <c r="U575" s="10"/>
    </row>
    <row r="576" spans="12:21" ht="15" customHeight="1" x14ac:dyDescent="0.4">
      <c r="L576" s="36" t="s">
        <v>39</v>
      </c>
      <c r="N576" s="37">
        <v>43489</v>
      </c>
      <c r="O576" s="35">
        <v>0.33333333333333337</v>
      </c>
      <c r="P576" s="299"/>
      <c r="Q576" s="300"/>
      <c r="R576" s="129">
        <f t="shared" si="24"/>
        <v>0</v>
      </c>
      <c r="S576" s="129">
        <f t="shared" si="25"/>
        <v>0</v>
      </c>
      <c r="T576" s="129">
        <f t="shared" si="26"/>
        <v>0</v>
      </c>
      <c r="U576" s="10"/>
    </row>
    <row r="577" spans="12:21" ht="15" customHeight="1" x14ac:dyDescent="0.4">
      <c r="L577" s="36" t="s">
        <v>39</v>
      </c>
      <c r="N577" s="37">
        <v>43489</v>
      </c>
      <c r="O577" s="35">
        <v>0.375</v>
      </c>
      <c r="P577" s="299"/>
      <c r="Q577" s="300"/>
      <c r="R577" s="129">
        <f t="shared" si="24"/>
        <v>0</v>
      </c>
      <c r="S577" s="129">
        <f t="shared" si="25"/>
        <v>0</v>
      </c>
      <c r="T577" s="129">
        <f t="shared" si="26"/>
        <v>0</v>
      </c>
      <c r="U577" s="10"/>
    </row>
    <row r="578" spans="12:21" ht="15" customHeight="1" x14ac:dyDescent="0.4">
      <c r="L578" s="36" t="s">
        <v>39</v>
      </c>
      <c r="N578" s="37">
        <v>43489</v>
      </c>
      <c r="O578" s="35">
        <v>0.41666666666666669</v>
      </c>
      <c r="P578" s="299"/>
      <c r="Q578" s="300"/>
      <c r="R578" s="129">
        <f t="shared" si="24"/>
        <v>0</v>
      </c>
      <c r="S578" s="129">
        <f t="shared" si="25"/>
        <v>0</v>
      </c>
      <c r="T578" s="129">
        <f t="shared" si="26"/>
        <v>0</v>
      </c>
      <c r="U578" s="10"/>
    </row>
    <row r="579" spans="12:21" ht="15" customHeight="1" x14ac:dyDescent="0.4">
      <c r="L579" s="36" t="s">
        <v>39</v>
      </c>
      <c r="N579" s="37">
        <v>43489</v>
      </c>
      <c r="O579" s="35">
        <v>0.45833333333333337</v>
      </c>
      <c r="P579" s="299"/>
      <c r="Q579" s="300"/>
      <c r="R579" s="129">
        <f t="shared" si="24"/>
        <v>0</v>
      </c>
      <c r="S579" s="129">
        <f t="shared" si="25"/>
        <v>0</v>
      </c>
      <c r="T579" s="129">
        <f t="shared" si="26"/>
        <v>0</v>
      </c>
      <c r="U579" s="10"/>
    </row>
    <row r="580" spans="12:21" ht="15" customHeight="1" x14ac:dyDescent="0.4">
      <c r="L580" s="36" t="s">
        <v>39</v>
      </c>
      <c r="N580" s="37">
        <v>43489</v>
      </c>
      <c r="O580" s="35">
        <v>0.50000000000000011</v>
      </c>
      <c r="P580" s="299"/>
      <c r="Q580" s="300"/>
      <c r="R580" s="129">
        <f t="shared" si="24"/>
        <v>0</v>
      </c>
      <c r="S580" s="129">
        <f t="shared" si="25"/>
        <v>0</v>
      </c>
      <c r="T580" s="129">
        <f t="shared" si="26"/>
        <v>0</v>
      </c>
      <c r="U580" s="10"/>
    </row>
    <row r="581" spans="12:21" ht="15" customHeight="1" x14ac:dyDescent="0.4">
      <c r="L581" s="36" t="s">
        <v>39</v>
      </c>
      <c r="N581" s="37">
        <v>43489</v>
      </c>
      <c r="O581" s="35">
        <v>0.54166666666666674</v>
      </c>
      <c r="P581" s="299"/>
      <c r="Q581" s="300"/>
      <c r="R581" s="129">
        <f t="shared" si="24"/>
        <v>0</v>
      </c>
      <c r="S581" s="129">
        <f t="shared" si="25"/>
        <v>0</v>
      </c>
      <c r="T581" s="129">
        <f t="shared" si="26"/>
        <v>0</v>
      </c>
      <c r="U581" s="10"/>
    </row>
    <row r="582" spans="12:21" ht="15" customHeight="1" x14ac:dyDescent="0.4">
      <c r="L582" s="36" t="s">
        <v>39</v>
      </c>
      <c r="N582" s="37">
        <v>43489</v>
      </c>
      <c r="O582" s="35">
        <v>0.58333333333333337</v>
      </c>
      <c r="P582" s="299"/>
      <c r="Q582" s="300"/>
      <c r="R582" s="129">
        <f t="shared" si="24"/>
        <v>0</v>
      </c>
      <c r="S582" s="129">
        <f t="shared" si="25"/>
        <v>0</v>
      </c>
      <c r="T582" s="129">
        <f t="shared" si="26"/>
        <v>0</v>
      </c>
      <c r="U582" s="10"/>
    </row>
    <row r="583" spans="12:21" ht="15" customHeight="1" x14ac:dyDescent="0.4">
      <c r="L583" s="36" t="s">
        <v>39</v>
      </c>
      <c r="N583" s="37">
        <v>43489</v>
      </c>
      <c r="O583" s="35">
        <v>0.62500000000000011</v>
      </c>
      <c r="P583" s="299"/>
      <c r="Q583" s="300"/>
      <c r="R583" s="129">
        <f t="shared" si="24"/>
        <v>0</v>
      </c>
      <c r="S583" s="129">
        <f t="shared" si="25"/>
        <v>0</v>
      </c>
      <c r="T583" s="129">
        <f t="shared" si="26"/>
        <v>0</v>
      </c>
      <c r="U583" s="10"/>
    </row>
    <row r="584" spans="12:21" ht="15" customHeight="1" x14ac:dyDescent="0.4">
      <c r="L584" s="36" t="s">
        <v>39</v>
      </c>
      <c r="N584" s="37">
        <v>43489</v>
      </c>
      <c r="O584" s="35">
        <v>0.66666666666666674</v>
      </c>
      <c r="P584" s="299"/>
      <c r="Q584" s="300"/>
      <c r="R584" s="129">
        <f t="shared" si="24"/>
        <v>0</v>
      </c>
      <c r="S584" s="129">
        <f t="shared" si="25"/>
        <v>0</v>
      </c>
      <c r="T584" s="129">
        <f t="shared" si="26"/>
        <v>0</v>
      </c>
      <c r="U584" s="10"/>
    </row>
    <row r="585" spans="12:21" ht="15" customHeight="1" x14ac:dyDescent="0.4">
      <c r="L585" s="36" t="s">
        <v>39</v>
      </c>
      <c r="N585" s="37">
        <v>43489</v>
      </c>
      <c r="O585" s="35">
        <v>0.70833333333333337</v>
      </c>
      <c r="P585" s="299"/>
      <c r="Q585" s="300"/>
      <c r="R585" s="129">
        <f t="shared" si="24"/>
        <v>0</v>
      </c>
      <c r="S585" s="129">
        <f t="shared" si="25"/>
        <v>0</v>
      </c>
      <c r="T585" s="129">
        <f t="shared" si="26"/>
        <v>0</v>
      </c>
      <c r="U585" s="10"/>
    </row>
    <row r="586" spans="12:21" ht="15" customHeight="1" x14ac:dyDescent="0.4">
      <c r="L586" s="36" t="s">
        <v>39</v>
      </c>
      <c r="N586" s="37">
        <v>43489</v>
      </c>
      <c r="O586" s="35">
        <v>0.75000000000000011</v>
      </c>
      <c r="P586" s="299"/>
      <c r="Q586" s="300"/>
      <c r="R586" s="129">
        <f t="shared" si="24"/>
        <v>0</v>
      </c>
      <c r="S586" s="129">
        <f t="shared" si="25"/>
        <v>0</v>
      </c>
      <c r="T586" s="129">
        <f t="shared" si="26"/>
        <v>0</v>
      </c>
      <c r="U586" s="10"/>
    </row>
    <row r="587" spans="12:21" ht="15" customHeight="1" x14ac:dyDescent="0.4">
      <c r="L587" s="36" t="s">
        <v>39</v>
      </c>
      <c r="N587" s="37">
        <v>43489</v>
      </c>
      <c r="O587" s="35">
        <v>0.79166666666666674</v>
      </c>
      <c r="P587" s="299"/>
      <c r="Q587" s="300"/>
      <c r="R587" s="129">
        <f t="shared" si="24"/>
        <v>0</v>
      </c>
      <c r="S587" s="129">
        <f t="shared" si="25"/>
        <v>0</v>
      </c>
      <c r="T587" s="129">
        <f t="shared" si="26"/>
        <v>0</v>
      </c>
      <c r="U587" s="10"/>
    </row>
    <row r="588" spans="12:21" ht="15" customHeight="1" x14ac:dyDescent="0.4">
      <c r="L588" s="36" t="s">
        <v>39</v>
      </c>
      <c r="N588" s="37">
        <v>43489</v>
      </c>
      <c r="O588" s="35">
        <v>0.83333333333333337</v>
      </c>
      <c r="P588" s="299"/>
      <c r="Q588" s="300"/>
      <c r="R588" s="129">
        <f t="shared" si="24"/>
        <v>0</v>
      </c>
      <c r="S588" s="129">
        <f t="shared" si="25"/>
        <v>0</v>
      </c>
      <c r="T588" s="129">
        <f t="shared" si="26"/>
        <v>0</v>
      </c>
      <c r="U588" s="10"/>
    </row>
    <row r="589" spans="12:21" ht="15" customHeight="1" x14ac:dyDescent="0.4">
      <c r="L589" s="36" t="s">
        <v>39</v>
      </c>
      <c r="N589" s="37">
        <v>43489</v>
      </c>
      <c r="O589" s="35">
        <v>0.87500000000000011</v>
      </c>
      <c r="P589" s="299"/>
      <c r="Q589" s="300"/>
      <c r="R589" s="129">
        <f t="shared" si="24"/>
        <v>0</v>
      </c>
      <c r="S589" s="129">
        <f t="shared" si="25"/>
        <v>0</v>
      </c>
      <c r="T589" s="129">
        <f t="shared" si="26"/>
        <v>0</v>
      </c>
      <c r="U589" s="10"/>
    </row>
    <row r="590" spans="12:21" ht="15" customHeight="1" x14ac:dyDescent="0.4">
      <c r="L590" s="36" t="s">
        <v>39</v>
      </c>
      <c r="N590" s="37">
        <v>43489</v>
      </c>
      <c r="O590" s="35">
        <v>0.91666666666666674</v>
      </c>
      <c r="P590" s="299"/>
      <c r="Q590" s="300"/>
      <c r="R590" s="129">
        <f t="shared" si="24"/>
        <v>0</v>
      </c>
      <c r="S590" s="129">
        <f t="shared" si="25"/>
        <v>0</v>
      </c>
      <c r="T590" s="129">
        <f t="shared" si="26"/>
        <v>0</v>
      </c>
      <c r="U590" s="10"/>
    </row>
    <row r="591" spans="12:21" ht="15" customHeight="1" x14ac:dyDescent="0.4">
      <c r="L591" s="36" t="s">
        <v>39</v>
      </c>
      <c r="N591" s="37">
        <v>43489</v>
      </c>
      <c r="O591" s="35">
        <v>0.95833333333333337</v>
      </c>
      <c r="P591" s="299"/>
      <c r="Q591" s="300"/>
      <c r="R591" s="129">
        <f t="shared" si="24"/>
        <v>0</v>
      </c>
      <c r="S591" s="129">
        <f t="shared" si="25"/>
        <v>0</v>
      </c>
      <c r="T591" s="129">
        <f t="shared" si="26"/>
        <v>0</v>
      </c>
      <c r="U591" s="10"/>
    </row>
    <row r="592" spans="12:21" ht="15" customHeight="1" x14ac:dyDescent="0.4">
      <c r="L592" s="40">
        <v>43490</v>
      </c>
      <c r="M592" s="37"/>
      <c r="N592" s="37">
        <v>43490</v>
      </c>
      <c r="O592" s="35">
        <v>3.1225022567582528E-17</v>
      </c>
      <c r="P592" s="299"/>
      <c r="Q592" s="300"/>
      <c r="R592" s="129">
        <f t="shared" ref="R592:R655" si="27">IF(Q592&gt;P592,P592,Q592)</f>
        <v>0</v>
      </c>
      <c r="S592" s="129">
        <f t="shared" ref="S592:S655" si="28">P592-R592</f>
        <v>0</v>
      </c>
      <c r="T592" s="129">
        <f t="shared" si="26"/>
        <v>0</v>
      </c>
      <c r="U592" s="10"/>
    </row>
    <row r="593" spans="12:21" ht="15" customHeight="1" x14ac:dyDescent="0.4">
      <c r="L593" s="36" t="s">
        <v>39</v>
      </c>
      <c r="N593" s="37">
        <v>43490</v>
      </c>
      <c r="O593" s="35">
        <v>4.1666666666666699E-2</v>
      </c>
      <c r="P593" s="299"/>
      <c r="Q593" s="300"/>
      <c r="R593" s="129">
        <f t="shared" si="27"/>
        <v>0</v>
      </c>
      <c r="S593" s="129">
        <f t="shared" si="28"/>
        <v>0</v>
      </c>
      <c r="T593" s="129">
        <f t="shared" ref="T593:T656" si="29">Q593-R593</f>
        <v>0</v>
      </c>
      <c r="U593" s="10"/>
    </row>
    <row r="594" spans="12:21" ht="15" customHeight="1" x14ac:dyDescent="0.4">
      <c r="L594" s="36" t="s">
        <v>39</v>
      </c>
      <c r="N594" s="37">
        <v>43490</v>
      </c>
      <c r="O594" s="35">
        <v>8.333333333333337E-2</v>
      </c>
      <c r="P594" s="299"/>
      <c r="Q594" s="300"/>
      <c r="R594" s="129">
        <f t="shared" si="27"/>
        <v>0</v>
      </c>
      <c r="S594" s="129">
        <f t="shared" si="28"/>
        <v>0</v>
      </c>
      <c r="T594" s="129">
        <f t="shared" si="29"/>
        <v>0</v>
      </c>
      <c r="U594" s="10"/>
    </row>
    <row r="595" spans="12:21" ht="15" customHeight="1" x14ac:dyDescent="0.4">
      <c r="L595" s="36" t="s">
        <v>39</v>
      </c>
      <c r="N595" s="37">
        <v>43490</v>
      </c>
      <c r="O595" s="35">
        <v>0.12500000000000006</v>
      </c>
      <c r="P595" s="299"/>
      <c r="Q595" s="300"/>
      <c r="R595" s="129">
        <f t="shared" si="27"/>
        <v>0</v>
      </c>
      <c r="S595" s="129">
        <f t="shared" si="28"/>
        <v>0</v>
      </c>
      <c r="T595" s="129">
        <f t="shared" si="29"/>
        <v>0</v>
      </c>
      <c r="U595" s="10"/>
    </row>
    <row r="596" spans="12:21" ht="15" customHeight="1" x14ac:dyDescent="0.4">
      <c r="L596" s="36" t="s">
        <v>39</v>
      </c>
      <c r="N596" s="37">
        <v>43490</v>
      </c>
      <c r="O596" s="35">
        <v>0.16666666666666669</v>
      </c>
      <c r="P596" s="299"/>
      <c r="Q596" s="300"/>
      <c r="R596" s="129">
        <f t="shared" si="27"/>
        <v>0</v>
      </c>
      <c r="S596" s="129">
        <f t="shared" si="28"/>
        <v>0</v>
      </c>
      <c r="T596" s="129">
        <f t="shared" si="29"/>
        <v>0</v>
      </c>
      <c r="U596" s="10"/>
    </row>
    <row r="597" spans="12:21" ht="15" customHeight="1" x14ac:dyDescent="0.4">
      <c r="L597" s="36" t="s">
        <v>39</v>
      </c>
      <c r="N597" s="37">
        <v>43490</v>
      </c>
      <c r="O597" s="35">
        <v>0.20833333333333337</v>
      </c>
      <c r="P597" s="299"/>
      <c r="Q597" s="300"/>
      <c r="R597" s="129">
        <f t="shared" si="27"/>
        <v>0</v>
      </c>
      <c r="S597" s="129">
        <f t="shared" si="28"/>
        <v>0</v>
      </c>
      <c r="T597" s="129">
        <f t="shared" si="29"/>
        <v>0</v>
      </c>
      <c r="U597" s="10"/>
    </row>
    <row r="598" spans="12:21" ht="15" customHeight="1" x14ac:dyDescent="0.4">
      <c r="L598" s="36" t="s">
        <v>39</v>
      </c>
      <c r="N598" s="37">
        <v>43490</v>
      </c>
      <c r="O598" s="35">
        <v>0.25</v>
      </c>
      <c r="P598" s="299"/>
      <c r="Q598" s="300"/>
      <c r="R598" s="129">
        <f t="shared" si="27"/>
        <v>0</v>
      </c>
      <c r="S598" s="129">
        <f t="shared" si="28"/>
        <v>0</v>
      </c>
      <c r="T598" s="129">
        <f t="shared" si="29"/>
        <v>0</v>
      </c>
      <c r="U598" s="10"/>
    </row>
    <row r="599" spans="12:21" ht="15" customHeight="1" x14ac:dyDescent="0.4">
      <c r="L599" s="36" t="s">
        <v>39</v>
      </c>
      <c r="N599" s="37">
        <v>43490</v>
      </c>
      <c r="O599" s="35">
        <v>0.29166666666666669</v>
      </c>
      <c r="P599" s="299"/>
      <c r="Q599" s="300"/>
      <c r="R599" s="129">
        <f t="shared" si="27"/>
        <v>0</v>
      </c>
      <c r="S599" s="129">
        <f t="shared" si="28"/>
        <v>0</v>
      </c>
      <c r="T599" s="129">
        <f t="shared" si="29"/>
        <v>0</v>
      </c>
      <c r="U599" s="10"/>
    </row>
    <row r="600" spans="12:21" ht="15" customHeight="1" x14ac:dyDescent="0.4">
      <c r="L600" s="36" t="s">
        <v>39</v>
      </c>
      <c r="N600" s="37">
        <v>43490</v>
      </c>
      <c r="O600" s="35">
        <v>0.33333333333333337</v>
      </c>
      <c r="P600" s="299"/>
      <c r="Q600" s="300"/>
      <c r="R600" s="129">
        <f t="shared" si="27"/>
        <v>0</v>
      </c>
      <c r="S600" s="129">
        <f t="shared" si="28"/>
        <v>0</v>
      </c>
      <c r="T600" s="129">
        <f t="shared" si="29"/>
        <v>0</v>
      </c>
      <c r="U600" s="10"/>
    </row>
    <row r="601" spans="12:21" ht="15" customHeight="1" x14ac:dyDescent="0.4">
      <c r="L601" s="36" t="s">
        <v>39</v>
      </c>
      <c r="N601" s="37">
        <v>43490</v>
      </c>
      <c r="O601" s="35">
        <v>0.375</v>
      </c>
      <c r="P601" s="299"/>
      <c r="Q601" s="300"/>
      <c r="R601" s="129">
        <f t="shared" si="27"/>
        <v>0</v>
      </c>
      <c r="S601" s="129">
        <f t="shared" si="28"/>
        <v>0</v>
      </c>
      <c r="T601" s="129">
        <f t="shared" si="29"/>
        <v>0</v>
      </c>
      <c r="U601" s="10"/>
    </row>
    <row r="602" spans="12:21" ht="15" customHeight="1" x14ac:dyDescent="0.4">
      <c r="L602" s="36" t="s">
        <v>39</v>
      </c>
      <c r="N602" s="37">
        <v>43490</v>
      </c>
      <c r="O602" s="35">
        <v>0.41666666666666669</v>
      </c>
      <c r="P602" s="299"/>
      <c r="Q602" s="300"/>
      <c r="R602" s="129">
        <f t="shared" si="27"/>
        <v>0</v>
      </c>
      <c r="S602" s="129">
        <f t="shared" si="28"/>
        <v>0</v>
      </c>
      <c r="T602" s="129">
        <f t="shared" si="29"/>
        <v>0</v>
      </c>
      <c r="U602" s="10"/>
    </row>
    <row r="603" spans="12:21" ht="15" customHeight="1" x14ac:dyDescent="0.4">
      <c r="L603" s="36" t="s">
        <v>39</v>
      </c>
      <c r="N603" s="37">
        <v>43490</v>
      </c>
      <c r="O603" s="35">
        <v>0.45833333333333337</v>
      </c>
      <c r="P603" s="299"/>
      <c r="Q603" s="300"/>
      <c r="R603" s="129">
        <f t="shared" si="27"/>
        <v>0</v>
      </c>
      <c r="S603" s="129">
        <f t="shared" si="28"/>
        <v>0</v>
      </c>
      <c r="T603" s="129">
        <f t="shared" si="29"/>
        <v>0</v>
      </c>
      <c r="U603" s="10"/>
    </row>
    <row r="604" spans="12:21" ht="15" customHeight="1" x14ac:dyDescent="0.4">
      <c r="L604" s="36" t="s">
        <v>39</v>
      </c>
      <c r="N604" s="37">
        <v>43490</v>
      </c>
      <c r="O604" s="35">
        <v>0.50000000000000011</v>
      </c>
      <c r="P604" s="299"/>
      <c r="Q604" s="300"/>
      <c r="R604" s="129">
        <f t="shared" si="27"/>
        <v>0</v>
      </c>
      <c r="S604" s="129">
        <f t="shared" si="28"/>
        <v>0</v>
      </c>
      <c r="T604" s="129">
        <f t="shared" si="29"/>
        <v>0</v>
      </c>
      <c r="U604" s="10"/>
    </row>
    <row r="605" spans="12:21" ht="15" customHeight="1" x14ac:dyDescent="0.4">
      <c r="L605" s="36" t="s">
        <v>39</v>
      </c>
      <c r="N605" s="37">
        <v>43490</v>
      </c>
      <c r="O605" s="35">
        <v>0.54166666666666674</v>
      </c>
      <c r="P605" s="299"/>
      <c r="Q605" s="300"/>
      <c r="R605" s="129">
        <f t="shared" si="27"/>
        <v>0</v>
      </c>
      <c r="S605" s="129">
        <f t="shared" si="28"/>
        <v>0</v>
      </c>
      <c r="T605" s="129">
        <f t="shared" si="29"/>
        <v>0</v>
      </c>
      <c r="U605" s="10"/>
    </row>
    <row r="606" spans="12:21" ht="15" customHeight="1" x14ac:dyDescent="0.4">
      <c r="L606" s="36" t="s">
        <v>39</v>
      </c>
      <c r="N606" s="37">
        <v>43490</v>
      </c>
      <c r="O606" s="35">
        <v>0.58333333333333337</v>
      </c>
      <c r="P606" s="299"/>
      <c r="Q606" s="300"/>
      <c r="R606" s="129">
        <f t="shared" si="27"/>
        <v>0</v>
      </c>
      <c r="S606" s="129">
        <f t="shared" si="28"/>
        <v>0</v>
      </c>
      <c r="T606" s="129">
        <f t="shared" si="29"/>
        <v>0</v>
      </c>
      <c r="U606" s="10"/>
    </row>
    <row r="607" spans="12:21" ht="15" customHeight="1" x14ac:dyDescent="0.4">
      <c r="L607" s="36" t="s">
        <v>39</v>
      </c>
      <c r="N607" s="37">
        <v>43490</v>
      </c>
      <c r="O607" s="35">
        <v>0.62500000000000011</v>
      </c>
      <c r="P607" s="299"/>
      <c r="Q607" s="300"/>
      <c r="R607" s="129">
        <f t="shared" si="27"/>
        <v>0</v>
      </c>
      <c r="S607" s="129">
        <f t="shared" si="28"/>
        <v>0</v>
      </c>
      <c r="T607" s="129">
        <f t="shared" si="29"/>
        <v>0</v>
      </c>
      <c r="U607" s="10"/>
    </row>
    <row r="608" spans="12:21" ht="15" customHeight="1" x14ac:dyDescent="0.4">
      <c r="L608" s="36" t="s">
        <v>39</v>
      </c>
      <c r="N608" s="37">
        <v>43490</v>
      </c>
      <c r="O608" s="35">
        <v>0.66666666666666674</v>
      </c>
      <c r="P608" s="299"/>
      <c r="Q608" s="300"/>
      <c r="R608" s="129">
        <f t="shared" si="27"/>
        <v>0</v>
      </c>
      <c r="S608" s="129">
        <f t="shared" si="28"/>
        <v>0</v>
      </c>
      <c r="T608" s="129">
        <f t="shared" si="29"/>
        <v>0</v>
      </c>
      <c r="U608" s="10"/>
    </row>
    <row r="609" spans="12:21" ht="15" customHeight="1" x14ac:dyDescent="0.4">
      <c r="L609" s="36" t="s">
        <v>39</v>
      </c>
      <c r="N609" s="37">
        <v>43490</v>
      </c>
      <c r="O609" s="35">
        <v>0.70833333333333337</v>
      </c>
      <c r="P609" s="299"/>
      <c r="Q609" s="300"/>
      <c r="R609" s="129">
        <f t="shared" si="27"/>
        <v>0</v>
      </c>
      <c r="S609" s="129">
        <f t="shared" si="28"/>
        <v>0</v>
      </c>
      <c r="T609" s="129">
        <f t="shared" si="29"/>
        <v>0</v>
      </c>
      <c r="U609" s="10"/>
    </row>
    <row r="610" spans="12:21" ht="15" customHeight="1" x14ac:dyDescent="0.4">
      <c r="L610" s="36" t="s">
        <v>39</v>
      </c>
      <c r="N610" s="37">
        <v>43490</v>
      </c>
      <c r="O610" s="35">
        <v>0.75000000000000011</v>
      </c>
      <c r="P610" s="299"/>
      <c r="Q610" s="300"/>
      <c r="R610" s="129">
        <f t="shared" si="27"/>
        <v>0</v>
      </c>
      <c r="S610" s="129">
        <f t="shared" si="28"/>
        <v>0</v>
      </c>
      <c r="T610" s="129">
        <f t="shared" si="29"/>
        <v>0</v>
      </c>
      <c r="U610" s="10"/>
    </row>
    <row r="611" spans="12:21" ht="15" customHeight="1" x14ac:dyDescent="0.4">
      <c r="L611" s="36" t="s">
        <v>39</v>
      </c>
      <c r="N611" s="37">
        <v>43490</v>
      </c>
      <c r="O611" s="35">
        <v>0.79166666666666674</v>
      </c>
      <c r="P611" s="299"/>
      <c r="Q611" s="300"/>
      <c r="R611" s="129">
        <f t="shared" si="27"/>
        <v>0</v>
      </c>
      <c r="S611" s="129">
        <f t="shared" si="28"/>
        <v>0</v>
      </c>
      <c r="T611" s="129">
        <f t="shared" si="29"/>
        <v>0</v>
      </c>
      <c r="U611" s="10"/>
    </row>
    <row r="612" spans="12:21" ht="15" customHeight="1" x14ac:dyDescent="0.4">
      <c r="L612" s="36" t="s">
        <v>39</v>
      </c>
      <c r="N612" s="37">
        <v>43490</v>
      </c>
      <c r="O612" s="35">
        <v>0.83333333333333337</v>
      </c>
      <c r="P612" s="299"/>
      <c r="Q612" s="300"/>
      <c r="R612" s="129">
        <f t="shared" si="27"/>
        <v>0</v>
      </c>
      <c r="S612" s="129">
        <f t="shared" si="28"/>
        <v>0</v>
      </c>
      <c r="T612" s="129">
        <f t="shared" si="29"/>
        <v>0</v>
      </c>
      <c r="U612" s="10"/>
    </row>
    <row r="613" spans="12:21" ht="15" customHeight="1" x14ac:dyDescent="0.4">
      <c r="L613" s="36" t="s">
        <v>39</v>
      </c>
      <c r="N613" s="37">
        <v>43490</v>
      </c>
      <c r="O613" s="35">
        <v>0.87500000000000011</v>
      </c>
      <c r="P613" s="299"/>
      <c r="Q613" s="300"/>
      <c r="R613" s="129">
        <f t="shared" si="27"/>
        <v>0</v>
      </c>
      <c r="S613" s="129">
        <f t="shared" si="28"/>
        <v>0</v>
      </c>
      <c r="T613" s="129">
        <f t="shared" si="29"/>
        <v>0</v>
      </c>
      <c r="U613" s="10"/>
    </row>
    <row r="614" spans="12:21" ht="15" customHeight="1" x14ac:dyDescent="0.4">
      <c r="L614" s="36" t="s">
        <v>39</v>
      </c>
      <c r="N614" s="37">
        <v>43490</v>
      </c>
      <c r="O614" s="35">
        <v>0.91666666666666674</v>
      </c>
      <c r="P614" s="299"/>
      <c r="Q614" s="300"/>
      <c r="R614" s="129">
        <f t="shared" si="27"/>
        <v>0</v>
      </c>
      <c r="S614" s="129">
        <f t="shared" si="28"/>
        <v>0</v>
      </c>
      <c r="T614" s="129">
        <f t="shared" si="29"/>
        <v>0</v>
      </c>
      <c r="U614" s="10"/>
    </row>
    <row r="615" spans="12:21" ht="15" customHeight="1" x14ac:dyDescent="0.4">
      <c r="L615" s="36" t="s">
        <v>39</v>
      </c>
      <c r="N615" s="37">
        <v>43490</v>
      </c>
      <c r="O615" s="35">
        <v>0.95833333333333337</v>
      </c>
      <c r="P615" s="299"/>
      <c r="Q615" s="300"/>
      <c r="R615" s="129">
        <f t="shared" si="27"/>
        <v>0</v>
      </c>
      <c r="S615" s="129">
        <f t="shared" si="28"/>
        <v>0</v>
      </c>
      <c r="T615" s="129">
        <f t="shared" si="29"/>
        <v>0</v>
      </c>
      <c r="U615" s="10"/>
    </row>
    <row r="616" spans="12:21" ht="15" customHeight="1" x14ac:dyDescent="0.4">
      <c r="L616" s="40">
        <v>43491</v>
      </c>
      <c r="M616" s="37"/>
      <c r="N616" s="37">
        <v>43491</v>
      </c>
      <c r="O616" s="35">
        <v>3.1225022567582528E-17</v>
      </c>
      <c r="P616" s="299"/>
      <c r="Q616" s="300"/>
      <c r="R616" s="129">
        <f t="shared" si="27"/>
        <v>0</v>
      </c>
      <c r="S616" s="129">
        <f t="shared" si="28"/>
        <v>0</v>
      </c>
      <c r="T616" s="129">
        <f t="shared" si="29"/>
        <v>0</v>
      </c>
      <c r="U616" s="10"/>
    </row>
    <row r="617" spans="12:21" ht="15" customHeight="1" x14ac:dyDescent="0.4">
      <c r="L617" s="36" t="s">
        <v>39</v>
      </c>
      <c r="N617" s="37">
        <v>43491</v>
      </c>
      <c r="O617" s="35">
        <v>4.1666666666666699E-2</v>
      </c>
      <c r="P617" s="299"/>
      <c r="Q617" s="300"/>
      <c r="R617" s="129">
        <f t="shared" si="27"/>
        <v>0</v>
      </c>
      <c r="S617" s="129">
        <f t="shared" si="28"/>
        <v>0</v>
      </c>
      <c r="T617" s="129">
        <f t="shared" si="29"/>
        <v>0</v>
      </c>
      <c r="U617" s="10"/>
    </row>
    <row r="618" spans="12:21" ht="15" customHeight="1" x14ac:dyDescent="0.4">
      <c r="L618" s="36" t="s">
        <v>39</v>
      </c>
      <c r="N618" s="37">
        <v>43491</v>
      </c>
      <c r="O618" s="35">
        <v>8.333333333333337E-2</v>
      </c>
      <c r="P618" s="299"/>
      <c r="Q618" s="300"/>
      <c r="R618" s="129">
        <f t="shared" si="27"/>
        <v>0</v>
      </c>
      <c r="S618" s="129">
        <f t="shared" si="28"/>
        <v>0</v>
      </c>
      <c r="T618" s="129">
        <f t="shared" si="29"/>
        <v>0</v>
      </c>
      <c r="U618" s="10"/>
    </row>
    <row r="619" spans="12:21" ht="15" customHeight="1" x14ac:dyDescent="0.4">
      <c r="L619" s="36" t="s">
        <v>39</v>
      </c>
      <c r="N619" s="37">
        <v>43491</v>
      </c>
      <c r="O619" s="35">
        <v>0.12500000000000006</v>
      </c>
      <c r="P619" s="299"/>
      <c r="Q619" s="300"/>
      <c r="R619" s="129">
        <f t="shared" si="27"/>
        <v>0</v>
      </c>
      <c r="S619" s="129">
        <f t="shared" si="28"/>
        <v>0</v>
      </c>
      <c r="T619" s="129">
        <f t="shared" si="29"/>
        <v>0</v>
      </c>
      <c r="U619" s="10"/>
    </row>
    <row r="620" spans="12:21" ht="15" customHeight="1" x14ac:dyDescent="0.4">
      <c r="L620" s="36" t="s">
        <v>39</v>
      </c>
      <c r="N620" s="37">
        <v>43491</v>
      </c>
      <c r="O620" s="35">
        <v>0.16666666666666669</v>
      </c>
      <c r="P620" s="299"/>
      <c r="Q620" s="300"/>
      <c r="R620" s="129">
        <f t="shared" si="27"/>
        <v>0</v>
      </c>
      <c r="S620" s="129">
        <f t="shared" si="28"/>
        <v>0</v>
      </c>
      <c r="T620" s="129">
        <f t="shared" si="29"/>
        <v>0</v>
      </c>
      <c r="U620" s="10"/>
    </row>
    <row r="621" spans="12:21" ht="15" customHeight="1" x14ac:dyDescent="0.4">
      <c r="L621" s="36" t="s">
        <v>39</v>
      </c>
      <c r="N621" s="37">
        <v>43491</v>
      </c>
      <c r="O621" s="35">
        <v>0.20833333333333337</v>
      </c>
      <c r="P621" s="299"/>
      <c r="Q621" s="300"/>
      <c r="R621" s="129">
        <f t="shared" si="27"/>
        <v>0</v>
      </c>
      <c r="S621" s="129">
        <f t="shared" si="28"/>
        <v>0</v>
      </c>
      <c r="T621" s="129">
        <f t="shared" si="29"/>
        <v>0</v>
      </c>
      <c r="U621" s="10"/>
    </row>
    <row r="622" spans="12:21" ht="15" customHeight="1" x14ac:dyDescent="0.4">
      <c r="L622" s="36" t="s">
        <v>39</v>
      </c>
      <c r="N622" s="37">
        <v>43491</v>
      </c>
      <c r="O622" s="35">
        <v>0.25</v>
      </c>
      <c r="P622" s="299"/>
      <c r="Q622" s="300"/>
      <c r="R622" s="129">
        <f t="shared" si="27"/>
        <v>0</v>
      </c>
      <c r="S622" s="129">
        <f t="shared" si="28"/>
        <v>0</v>
      </c>
      <c r="T622" s="129">
        <f t="shared" si="29"/>
        <v>0</v>
      </c>
      <c r="U622" s="10"/>
    </row>
    <row r="623" spans="12:21" ht="15" customHeight="1" x14ac:dyDescent="0.4">
      <c r="L623" s="36" t="s">
        <v>39</v>
      </c>
      <c r="N623" s="37">
        <v>43491</v>
      </c>
      <c r="O623" s="35">
        <v>0.29166666666666669</v>
      </c>
      <c r="P623" s="299"/>
      <c r="Q623" s="300"/>
      <c r="R623" s="129">
        <f t="shared" si="27"/>
        <v>0</v>
      </c>
      <c r="S623" s="129">
        <f t="shared" si="28"/>
        <v>0</v>
      </c>
      <c r="T623" s="129">
        <f t="shared" si="29"/>
        <v>0</v>
      </c>
      <c r="U623" s="10"/>
    </row>
    <row r="624" spans="12:21" ht="15" customHeight="1" x14ac:dyDescent="0.4">
      <c r="L624" s="36" t="s">
        <v>39</v>
      </c>
      <c r="N624" s="37">
        <v>43491</v>
      </c>
      <c r="O624" s="35">
        <v>0.33333333333333337</v>
      </c>
      <c r="P624" s="299"/>
      <c r="Q624" s="300"/>
      <c r="R624" s="129">
        <f t="shared" si="27"/>
        <v>0</v>
      </c>
      <c r="S624" s="129">
        <f t="shared" si="28"/>
        <v>0</v>
      </c>
      <c r="T624" s="129">
        <f t="shared" si="29"/>
        <v>0</v>
      </c>
      <c r="U624" s="10"/>
    </row>
    <row r="625" spans="12:21" ht="15" customHeight="1" x14ac:dyDescent="0.4">
      <c r="L625" s="36" t="s">
        <v>39</v>
      </c>
      <c r="N625" s="37">
        <v>43491</v>
      </c>
      <c r="O625" s="35">
        <v>0.375</v>
      </c>
      <c r="P625" s="299"/>
      <c r="Q625" s="300"/>
      <c r="R625" s="129">
        <f t="shared" si="27"/>
        <v>0</v>
      </c>
      <c r="S625" s="129">
        <f t="shared" si="28"/>
        <v>0</v>
      </c>
      <c r="T625" s="129">
        <f t="shared" si="29"/>
        <v>0</v>
      </c>
      <c r="U625" s="10"/>
    </row>
    <row r="626" spans="12:21" ht="15" customHeight="1" x14ac:dyDescent="0.4">
      <c r="L626" s="36" t="s">
        <v>39</v>
      </c>
      <c r="N626" s="37">
        <v>43491</v>
      </c>
      <c r="O626" s="35">
        <v>0.41666666666666669</v>
      </c>
      <c r="P626" s="299"/>
      <c r="Q626" s="300"/>
      <c r="R626" s="129">
        <f t="shared" si="27"/>
        <v>0</v>
      </c>
      <c r="S626" s="129">
        <f t="shared" si="28"/>
        <v>0</v>
      </c>
      <c r="T626" s="129">
        <f t="shared" si="29"/>
        <v>0</v>
      </c>
      <c r="U626" s="10"/>
    </row>
    <row r="627" spans="12:21" ht="15" customHeight="1" x14ac:dyDescent="0.4">
      <c r="L627" s="36" t="s">
        <v>39</v>
      </c>
      <c r="N627" s="37">
        <v>43491</v>
      </c>
      <c r="O627" s="35">
        <v>0.45833333333333337</v>
      </c>
      <c r="P627" s="299"/>
      <c r="Q627" s="300"/>
      <c r="R627" s="129">
        <f t="shared" si="27"/>
        <v>0</v>
      </c>
      <c r="S627" s="129">
        <f t="shared" si="28"/>
        <v>0</v>
      </c>
      <c r="T627" s="129">
        <f t="shared" si="29"/>
        <v>0</v>
      </c>
      <c r="U627" s="10"/>
    </row>
    <row r="628" spans="12:21" ht="15" customHeight="1" x14ac:dyDescent="0.4">
      <c r="L628" s="36" t="s">
        <v>39</v>
      </c>
      <c r="N628" s="37">
        <v>43491</v>
      </c>
      <c r="O628" s="35">
        <v>0.50000000000000011</v>
      </c>
      <c r="P628" s="299"/>
      <c r="Q628" s="300"/>
      <c r="R628" s="129">
        <f t="shared" si="27"/>
        <v>0</v>
      </c>
      <c r="S628" s="129">
        <f t="shared" si="28"/>
        <v>0</v>
      </c>
      <c r="T628" s="129">
        <f t="shared" si="29"/>
        <v>0</v>
      </c>
      <c r="U628" s="10"/>
    </row>
    <row r="629" spans="12:21" ht="15" customHeight="1" x14ac:dyDescent="0.4">
      <c r="L629" s="36" t="s">
        <v>39</v>
      </c>
      <c r="N629" s="37">
        <v>43491</v>
      </c>
      <c r="O629" s="35">
        <v>0.54166666666666674</v>
      </c>
      <c r="P629" s="299"/>
      <c r="Q629" s="300"/>
      <c r="R629" s="129">
        <f t="shared" si="27"/>
        <v>0</v>
      </c>
      <c r="S629" s="129">
        <f t="shared" si="28"/>
        <v>0</v>
      </c>
      <c r="T629" s="129">
        <f t="shared" si="29"/>
        <v>0</v>
      </c>
      <c r="U629" s="10"/>
    </row>
    <row r="630" spans="12:21" ht="15" customHeight="1" x14ac:dyDescent="0.4">
      <c r="L630" s="36" t="s">
        <v>39</v>
      </c>
      <c r="N630" s="37">
        <v>43491</v>
      </c>
      <c r="O630" s="35">
        <v>0.58333333333333337</v>
      </c>
      <c r="P630" s="299"/>
      <c r="Q630" s="300"/>
      <c r="R630" s="129">
        <f t="shared" si="27"/>
        <v>0</v>
      </c>
      <c r="S630" s="129">
        <f t="shared" si="28"/>
        <v>0</v>
      </c>
      <c r="T630" s="129">
        <f t="shared" si="29"/>
        <v>0</v>
      </c>
      <c r="U630" s="10"/>
    </row>
    <row r="631" spans="12:21" ht="15" customHeight="1" x14ac:dyDescent="0.4">
      <c r="L631" s="36" t="s">
        <v>39</v>
      </c>
      <c r="N631" s="37">
        <v>43491</v>
      </c>
      <c r="O631" s="35">
        <v>0.62500000000000011</v>
      </c>
      <c r="P631" s="299"/>
      <c r="Q631" s="300"/>
      <c r="R631" s="129">
        <f t="shared" si="27"/>
        <v>0</v>
      </c>
      <c r="S631" s="129">
        <f t="shared" si="28"/>
        <v>0</v>
      </c>
      <c r="T631" s="129">
        <f t="shared" si="29"/>
        <v>0</v>
      </c>
      <c r="U631" s="10"/>
    </row>
    <row r="632" spans="12:21" ht="15" customHeight="1" x14ac:dyDescent="0.4">
      <c r="L632" s="36" t="s">
        <v>39</v>
      </c>
      <c r="N632" s="37">
        <v>43491</v>
      </c>
      <c r="O632" s="35">
        <v>0.66666666666666674</v>
      </c>
      <c r="P632" s="299"/>
      <c r="Q632" s="300"/>
      <c r="R632" s="129">
        <f t="shared" si="27"/>
        <v>0</v>
      </c>
      <c r="S632" s="129">
        <f t="shared" si="28"/>
        <v>0</v>
      </c>
      <c r="T632" s="129">
        <f t="shared" si="29"/>
        <v>0</v>
      </c>
      <c r="U632" s="10"/>
    </row>
    <row r="633" spans="12:21" ht="15" customHeight="1" x14ac:dyDescent="0.4">
      <c r="L633" s="36" t="s">
        <v>39</v>
      </c>
      <c r="N633" s="37">
        <v>43491</v>
      </c>
      <c r="O633" s="35">
        <v>0.70833333333333337</v>
      </c>
      <c r="P633" s="299"/>
      <c r="Q633" s="300"/>
      <c r="R633" s="129">
        <f t="shared" si="27"/>
        <v>0</v>
      </c>
      <c r="S633" s="129">
        <f t="shared" si="28"/>
        <v>0</v>
      </c>
      <c r="T633" s="129">
        <f t="shared" si="29"/>
        <v>0</v>
      </c>
      <c r="U633" s="10"/>
    </row>
    <row r="634" spans="12:21" ht="15" customHeight="1" x14ac:dyDescent="0.4">
      <c r="L634" s="36" t="s">
        <v>39</v>
      </c>
      <c r="N634" s="37">
        <v>43491</v>
      </c>
      <c r="O634" s="35">
        <v>0.75000000000000011</v>
      </c>
      <c r="P634" s="299"/>
      <c r="Q634" s="300"/>
      <c r="R634" s="129">
        <f t="shared" si="27"/>
        <v>0</v>
      </c>
      <c r="S634" s="129">
        <f t="shared" si="28"/>
        <v>0</v>
      </c>
      <c r="T634" s="129">
        <f t="shared" si="29"/>
        <v>0</v>
      </c>
      <c r="U634" s="10"/>
    </row>
    <row r="635" spans="12:21" ht="15" customHeight="1" x14ac:dyDescent="0.4">
      <c r="L635" s="36" t="s">
        <v>39</v>
      </c>
      <c r="N635" s="37">
        <v>43491</v>
      </c>
      <c r="O635" s="35">
        <v>0.79166666666666674</v>
      </c>
      <c r="P635" s="299"/>
      <c r="Q635" s="300"/>
      <c r="R635" s="129">
        <f t="shared" si="27"/>
        <v>0</v>
      </c>
      <c r="S635" s="129">
        <f t="shared" si="28"/>
        <v>0</v>
      </c>
      <c r="T635" s="129">
        <f t="shared" si="29"/>
        <v>0</v>
      </c>
      <c r="U635" s="10"/>
    </row>
    <row r="636" spans="12:21" ht="15" customHeight="1" x14ac:dyDescent="0.4">
      <c r="L636" s="36" t="s">
        <v>39</v>
      </c>
      <c r="N636" s="37">
        <v>43491</v>
      </c>
      <c r="O636" s="35">
        <v>0.83333333333333337</v>
      </c>
      <c r="P636" s="299"/>
      <c r="Q636" s="300"/>
      <c r="R636" s="129">
        <f t="shared" si="27"/>
        <v>0</v>
      </c>
      <c r="S636" s="129">
        <f t="shared" si="28"/>
        <v>0</v>
      </c>
      <c r="T636" s="129">
        <f t="shared" si="29"/>
        <v>0</v>
      </c>
      <c r="U636" s="10"/>
    </row>
    <row r="637" spans="12:21" ht="15" customHeight="1" x14ac:dyDescent="0.4">
      <c r="L637" s="36" t="s">
        <v>39</v>
      </c>
      <c r="N637" s="37">
        <v>43491</v>
      </c>
      <c r="O637" s="35">
        <v>0.87500000000000011</v>
      </c>
      <c r="P637" s="299"/>
      <c r="Q637" s="300"/>
      <c r="R637" s="129">
        <f t="shared" si="27"/>
        <v>0</v>
      </c>
      <c r="S637" s="129">
        <f t="shared" si="28"/>
        <v>0</v>
      </c>
      <c r="T637" s="129">
        <f t="shared" si="29"/>
        <v>0</v>
      </c>
      <c r="U637" s="10"/>
    </row>
    <row r="638" spans="12:21" ht="15" customHeight="1" x14ac:dyDescent="0.4">
      <c r="L638" s="36" t="s">
        <v>39</v>
      </c>
      <c r="N638" s="37">
        <v>43491</v>
      </c>
      <c r="O638" s="35">
        <v>0.91666666666666674</v>
      </c>
      <c r="P638" s="299"/>
      <c r="Q638" s="300"/>
      <c r="R638" s="129">
        <f t="shared" si="27"/>
        <v>0</v>
      </c>
      <c r="S638" s="129">
        <f t="shared" si="28"/>
        <v>0</v>
      </c>
      <c r="T638" s="129">
        <f t="shared" si="29"/>
        <v>0</v>
      </c>
      <c r="U638" s="10"/>
    </row>
    <row r="639" spans="12:21" ht="15" customHeight="1" x14ac:dyDescent="0.4">
      <c r="L639" s="36" t="s">
        <v>39</v>
      </c>
      <c r="N639" s="37">
        <v>43491</v>
      </c>
      <c r="O639" s="35">
        <v>0.95833333333333337</v>
      </c>
      <c r="P639" s="299"/>
      <c r="Q639" s="300"/>
      <c r="R639" s="129">
        <f t="shared" si="27"/>
        <v>0</v>
      </c>
      <c r="S639" s="129">
        <f t="shared" si="28"/>
        <v>0</v>
      </c>
      <c r="T639" s="129">
        <f t="shared" si="29"/>
        <v>0</v>
      </c>
      <c r="U639" s="10"/>
    </row>
    <row r="640" spans="12:21" ht="15" customHeight="1" x14ac:dyDescent="0.4">
      <c r="L640" s="40">
        <v>43492</v>
      </c>
      <c r="M640" s="37"/>
      <c r="N640" s="37">
        <v>43492</v>
      </c>
      <c r="O640" s="35">
        <v>3.1225022567582528E-17</v>
      </c>
      <c r="P640" s="299"/>
      <c r="Q640" s="300"/>
      <c r="R640" s="129">
        <f t="shared" si="27"/>
        <v>0</v>
      </c>
      <c r="S640" s="129">
        <f t="shared" si="28"/>
        <v>0</v>
      </c>
      <c r="T640" s="129">
        <f t="shared" si="29"/>
        <v>0</v>
      </c>
      <c r="U640" s="10"/>
    </row>
    <row r="641" spans="12:21" ht="15" customHeight="1" x14ac:dyDescent="0.4">
      <c r="L641" s="36" t="s">
        <v>39</v>
      </c>
      <c r="N641" s="37">
        <v>43492</v>
      </c>
      <c r="O641" s="35">
        <v>4.1666666666666699E-2</v>
      </c>
      <c r="P641" s="299"/>
      <c r="Q641" s="300"/>
      <c r="R641" s="129">
        <f t="shared" si="27"/>
        <v>0</v>
      </c>
      <c r="S641" s="129">
        <f t="shared" si="28"/>
        <v>0</v>
      </c>
      <c r="T641" s="129">
        <f t="shared" si="29"/>
        <v>0</v>
      </c>
      <c r="U641" s="10"/>
    </row>
    <row r="642" spans="12:21" ht="15" customHeight="1" x14ac:dyDescent="0.4">
      <c r="L642" s="36" t="s">
        <v>39</v>
      </c>
      <c r="N642" s="37">
        <v>43492</v>
      </c>
      <c r="O642" s="35">
        <v>8.333333333333337E-2</v>
      </c>
      <c r="P642" s="299"/>
      <c r="Q642" s="300"/>
      <c r="R642" s="129">
        <f t="shared" si="27"/>
        <v>0</v>
      </c>
      <c r="S642" s="129">
        <f t="shared" si="28"/>
        <v>0</v>
      </c>
      <c r="T642" s="129">
        <f t="shared" si="29"/>
        <v>0</v>
      </c>
      <c r="U642" s="10"/>
    </row>
    <row r="643" spans="12:21" ht="15" customHeight="1" x14ac:dyDescent="0.4">
      <c r="L643" s="36" t="s">
        <v>39</v>
      </c>
      <c r="N643" s="37">
        <v>43492</v>
      </c>
      <c r="O643" s="35">
        <v>0.12500000000000006</v>
      </c>
      <c r="P643" s="299"/>
      <c r="Q643" s="300"/>
      <c r="R643" s="129">
        <f t="shared" si="27"/>
        <v>0</v>
      </c>
      <c r="S643" s="129">
        <f t="shared" si="28"/>
        <v>0</v>
      </c>
      <c r="T643" s="129">
        <f t="shared" si="29"/>
        <v>0</v>
      </c>
      <c r="U643" s="10"/>
    </row>
    <row r="644" spans="12:21" ht="15" customHeight="1" x14ac:dyDescent="0.4">
      <c r="L644" s="36" t="s">
        <v>39</v>
      </c>
      <c r="N644" s="37">
        <v>43492</v>
      </c>
      <c r="O644" s="35">
        <v>0.16666666666666669</v>
      </c>
      <c r="P644" s="299"/>
      <c r="Q644" s="300"/>
      <c r="R644" s="129">
        <f t="shared" si="27"/>
        <v>0</v>
      </c>
      <c r="S644" s="129">
        <f t="shared" si="28"/>
        <v>0</v>
      </c>
      <c r="T644" s="129">
        <f t="shared" si="29"/>
        <v>0</v>
      </c>
      <c r="U644" s="10"/>
    </row>
    <row r="645" spans="12:21" ht="15" customHeight="1" x14ac:dyDescent="0.4">
      <c r="L645" s="36" t="s">
        <v>39</v>
      </c>
      <c r="N645" s="37">
        <v>43492</v>
      </c>
      <c r="O645" s="35">
        <v>0.20833333333333337</v>
      </c>
      <c r="P645" s="299"/>
      <c r="Q645" s="300"/>
      <c r="R645" s="129">
        <f t="shared" si="27"/>
        <v>0</v>
      </c>
      <c r="S645" s="129">
        <f t="shared" si="28"/>
        <v>0</v>
      </c>
      <c r="T645" s="129">
        <f t="shared" si="29"/>
        <v>0</v>
      </c>
      <c r="U645" s="10"/>
    </row>
    <row r="646" spans="12:21" ht="15" customHeight="1" x14ac:dyDescent="0.4">
      <c r="L646" s="36" t="s">
        <v>39</v>
      </c>
      <c r="N646" s="37">
        <v>43492</v>
      </c>
      <c r="O646" s="35">
        <v>0.25</v>
      </c>
      <c r="P646" s="299"/>
      <c r="Q646" s="300"/>
      <c r="R646" s="129">
        <f t="shared" si="27"/>
        <v>0</v>
      </c>
      <c r="S646" s="129">
        <f t="shared" si="28"/>
        <v>0</v>
      </c>
      <c r="T646" s="129">
        <f t="shared" si="29"/>
        <v>0</v>
      </c>
      <c r="U646" s="10"/>
    </row>
    <row r="647" spans="12:21" ht="15" customHeight="1" x14ac:dyDescent="0.4">
      <c r="L647" s="36" t="s">
        <v>39</v>
      </c>
      <c r="N647" s="37">
        <v>43492</v>
      </c>
      <c r="O647" s="35">
        <v>0.29166666666666669</v>
      </c>
      <c r="P647" s="299"/>
      <c r="Q647" s="300"/>
      <c r="R647" s="129">
        <f t="shared" si="27"/>
        <v>0</v>
      </c>
      <c r="S647" s="129">
        <f t="shared" si="28"/>
        <v>0</v>
      </c>
      <c r="T647" s="129">
        <f t="shared" si="29"/>
        <v>0</v>
      </c>
      <c r="U647" s="10"/>
    </row>
    <row r="648" spans="12:21" ht="15" customHeight="1" x14ac:dyDescent="0.4">
      <c r="L648" s="36" t="s">
        <v>39</v>
      </c>
      <c r="N648" s="37">
        <v>43492</v>
      </c>
      <c r="O648" s="35">
        <v>0.33333333333333337</v>
      </c>
      <c r="P648" s="299"/>
      <c r="Q648" s="300"/>
      <c r="R648" s="129">
        <f t="shared" si="27"/>
        <v>0</v>
      </c>
      <c r="S648" s="129">
        <f t="shared" si="28"/>
        <v>0</v>
      </c>
      <c r="T648" s="129">
        <f t="shared" si="29"/>
        <v>0</v>
      </c>
      <c r="U648" s="10"/>
    </row>
    <row r="649" spans="12:21" ht="15" customHeight="1" x14ac:dyDescent="0.4">
      <c r="L649" s="36" t="s">
        <v>39</v>
      </c>
      <c r="N649" s="37">
        <v>43492</v>
      </c>
      <c r="O649" s="35">
        <v>0.375</v>
      </c>
      <c r="P649" s="299"/>
      <c r="Q649" s="300"/>
      <c r="R649" s="129">
        <f t="shared" si="27"/>
        <v>0</v>
      </c>
      <c r="S649" s="129">
        <f t="shared" si="28"/>
        <v>0</v>
      </c>
      <c r="T649" s="129">
        <f t="shared" si="29"/>
        <v>0</v>
      </c>
      <c r="U649" s="10"/>
    </row>
    <row r="650" spans="12:21" ht="15" customHeight="1" x14ac:dyDescent="0.4">
      <c r="L650" s="36" t="s">
        <v>39</v>
      </c>
      <c r="N650" s="37">
        <v>43492</v>
      </c>
      <c r="O650" s="35">
        <v>0.41666666666666669</v>
      </c>
      <c r="P650" s="299"/>
      <c r="Q650" s="300"/>
      <c r="R650" s="129">
        <f t="shared" si="27"/>
        <v>0</v>
      </c>
      <c r="S650" s="129">
        <f t="shared" si="28"/>
        <v>0</v>
      </c>
      <c r="T650" s="129">
        <f t="shared" si="29"/>
        <v>0</v>
      </c>
      <c r="U650" s="10"/>
    </row>
    <row r="651" spans="12:21" ht="15" customHeight="1" x14ac:dyDescent="0.4">
      <c r="L651" s="36" t="s">
        <v>39</v>
      </c>
      <c r="N651" s="37">
        <v>43492</v>
      </c>
      <c r="O651" s="35">
        <v>0.45833333333333337</v>
      </c>
      <c r="P651" s="299"/>
      <c r="Q651" s="300"/>
      <c r="R651" s="129">
        <f t="shared" si="27"/>
        <v>0</v>
      </c>
      <c r="S651" s="129">
        <f t="shared" si="28"/>
        <v>0</v>
      </c>
      <c r="T651" s="129">
        <f t="shared" si="29"/>
        <v>0</v>
      </c>
      <c r="U651" s="10"/>
    </row>
    <row r="652" spans="12:21" ht="15" customHeight="1" x14ac:dyDescent="0.4">
      <c r="L652" s="36" t="s">
        <v>39</v>
      </c>
      <c r="N652" s="37">
        <v>43492</v>
      </c>
      <c r="O652" s="35">
        <v>0.50000000000000011</v>
      </c>
      <c r="P652" s="299"/>
      <c r="Q652" s="300"/>
      <c r="R652" s="129">
        <f t="shared" si="27"/>
        <v>0</v>
      </c>
      <c r="S652" s="129">
        <f t="shared" si="28"/>
        <v>0</v>
      </c>
      <c r="T652" s="129">
        <f t="shared" si="29"/>
        <v>0</v>
      </c>
      <c r="U652" s="10"/>
    </row>
    <row r="653" spans="12:21" ht="15" customHeight="1" x14ac:dyDescent="0.4">
      <c r="L653" s="36" t="s">
        <v>39</v>
      </c>
      <c r="N653" s="37">
        <v>43492</v>
      </c>
      <c r="O653" s="35">
        <v>0.54166666666666674</v>
      </c>
      <c r="P653" s="299"/>
      <c r="Q653" s="300"/>
      <c r="R653" s="129">
        <f t="shared" si="27"/>
        <v>0</v>
      </c>
      <c r="S653" s="129">
        <f t="shared" si="28"/>
        <v>0</v>
      </c>
      <c r="T653" s="129">
        <f t="shared" si="29"/>
        <v>0</v>
      </c>
      <c r="U653" s="10"/>
    </row>
    <row r="654" spans="12:21" ht="15" customHeight="1" x14ac:dyDescent="0.4">
      <c r="L654" s="36" t="s">
        <v>39</v>
      </c>
      <c r="N654" s="37">
        <v>43492</v>
      </c>
      <c r="O654" s="35">
        <v>0.58333333333333337</v>
      </c>
      <c r="P654" s="299"/>
      <c r="Q654" s="300"/>
      <c r="R654" s="129">
        <f t="shared" si="27"/>
        <v>0</v>
      </c>
      <c r="S654" s="129">
        <f t="shared" si="28"/>
        <v>0</v>
      </c>
      <c r="T654" s="129">
        <f t="shared" si="29"/>
        <v>0</v>
      </c>
      <c r="U654" s="10"/>
    </row>
    <row r="655" spans="12:21" ht="15" customHeight="1" x14ac:dyDescent="0.4">
      <c r="L655" s="36" t="s">
        <v>39</v>
      </c>
      <c r="N655" s="37">
        <v>43492</v>
      </c>
      <c r="O655" s="35">
        <v>0.62500000000000011</v>
      </c>
      <c r="P655" s="299"/>
      <c r="Q655" s="300"/>
      <c r="R655" s="129">
        <f t="shared" si="27"/>
        <v>0</v>
      </c>
      <c r="S655" s="129">
        <f t="shared" si="28"/>
        <v>0</v>
      </c>
      <c r="T655" s="129">
        <f t="shared" si="29"/>
        <v>0</v>
      </c>
      <c r="U655" s="10"/>
    </row>
    <row r="656" spans="12:21" ht="15" customHeight="1" x14ac:dyDescent="0.4">
      <c r="L656" s="36" t="s">
        <v>39</v>
      </c>
      <c r="N656" s="37">
        <v>43492</v>
      </c>
      <c r="O656" s="35">
        <v>0.66666666666666674</v>
      </c>
      <c r="P656" s="299"/>
      <c r="Q656" s="300"/>
      <c r="R656" s="129">
        <f t="shared" ref="R656:R719" si="30">IF(Q656&gt;P656,P656,Q656)</f>
        <v>0</v>
      </c>
      <c r="S656" s="129">
        <f t="shared" ref="S656:S719" si="31">P656-R656</f>
        <v>0</v>
      </c>
      <c r="T656" s="129">
        <f t="shared" si="29"/>
        <v>0</v>
      </c>
      <c r="U656" s="10"/>
    </row>
    <row r="657" spans="12:21" ht="15" customHeight="1" x14ac:dyDescent="0.4">
      <c r="L657" s="36" t="s">
        <v>39</v>
      </c>
      <c r="N657" s="37">
        <v>43492</v>
      </c>
      <c r="O657" s="35">
        <v>0.70833333333333337</v>
      </c>
      <c r="P657" s="299"/>
      <c r="Q657" s="300"/>
      <c r="R657" s="129">
        <f t="shared" si="30"/>
        <v>0</v>
      </c>
      <c r="S657" s="129">
        <f t="shared" si="31"/>
        <v>0</v>
      </c>
      <c r="T657" s="129">
        <f t="shared" ref="T657:T720" si="32">Q657-R657</f>
        <v>0</v>
      </c>
      <c r="U657" s="10"/>
    </row>
    <row r="658" spans="12:21" ht="15" customHeight="1" x14ac:dyDescent="0.4">
      <c r="L658" s="36" t="s">
        <v>39</v>
      </c>
      <c r="N658" s="37">
        <v>43492</v>
      </c>
      <c r="O658" s="35">
        <v>0.75000000000000011</v>
      </c>
      <c r="P658" s="299"/>
      <c r="Q658" s="300"/>
      <c r="R658" s="129">
        <f t="shared" si="30"/>
        <v>0</v>
      </c>
      <c r="S658" s="129">
        <f t="shared" si="31"/>
        <v>0</v>
      </c>
      <c r="T658" s="129">
        <f t="shared" si="32"/>
        <v>0</v>
      </c>
      <c r="U658" s="10"/>
    </row>
    <row r="659" spans="12:21" ht="15" customHeight="1" x14ac:dyDescent="0.4">
      <c r="L659" s="36" t="s">
        <v>39</v>
      </c>
      <c r="N659" s="37">
        <v>43492</v>
      </c>
      <c r="O659" s="35">
        <v>0.79166666666666674</v>
      </c>
      <c r="P659" s="299"/>
      <c r="Q659" s="300"/>
      <c r="R659" s="129">
        <f t="shared" si="30"/>
        <v>0</v>
      </c>
      <c r="S659" s="129">
        <f t="shared" si="31"/>
        <v>0</v>
      </c>
      <c r="T659" s="129">
        <f t="shared" si="32"/>
        <v>0</v>
      </c>
      <c r="U659" s="10"/>
    </row>
    <row r="660" spans="12:21" ht="15" customHeight="1" x14ac:dyDescent="0.4">
      <c r="L660" s="36" t="s">
        <v>39</v>
      </c>
      <c r="N660" s="37">
        <v>43492</v>
      </c>
      <c r="O660" s="35">
        <v>0.83333333333333337</v>
      </c>
      <c r="P660" s="299"/>
      <c r="Q660" s="300"/>
      <c r="R660" s="129">
        <f t="shared" si="30"/>
        <v>0</v>
      </c>
      <c r="S660" s="129">
        <f t="shared" si="31"/>
        <v>0</v>
      </c>
      <c r="T660" s="129">
        <f t="shared" si="32"/>
        <v>0</v>
      </c>
      <c r="U660" s="10"/>
    </row>
    <row r="661" spans="12:21" ht="15" customHeight="1" x14ac:dyDescent="0.4">
      <c r="L661" s="36" t="s">
        <v>39</v>
      </c>
      <c r="N661" s="37">
        <v>43492</v>
      </c>
      <c r="O661" s="35">
        <v>0.87500000000000011</v>
      </c>
      <c r="P661" s="299"/>
      <c r="Q661" s="300"/>
      <c r="R661" s="129">
        <f t="shared" si="30"/>
        <v>0</v>
      </c>
      <c r="S661" s="129">
        <f t="shared" si="31"/>
        <v>0</v>
      </c>
      <c r="T661" s="129">
        <f t="shared" si="32"/>
        <v>0</v>
      </c>
      <c r="U661" s="10"/>
    </row>
    <row r="662" spans="12:21" ht="15" customHeight="1" x14ac:dyDescent="0.4">
      <c r="L662" s="36" t="s">
        <v>39</v>
      </c>
      <c r="N662" s="37">
        <v>43492</v>
      </c>
      <c r="O662" s="35">
        <v>0.91666666666666674</v>
      </c>
      <c r="P662" s="299"/>
      <c r="Q662" s="300"/>
      <c r="R662" s="129">
        <f t="shared" si="30"/>
        <v>0</v>
      </c>
      <c r="S662" s="129">
        <f t="shared" si="31"/>
        <v>0</v>
      </c>
      <c r="T662" s="129">
        <f t="shared" si="32"/>
        <v>0</v>
      </c>
      <c r="U662" s="10"/>
    </row>
    <row r="663" spans="12:21" ht="15" customHeight="1" x14ac:dyDescent="0.4">
      <c r="L663" s="36" t="s">
        <v>39</v>
      </c>
      <c r="N663" s="37">
        <v>43492</v>
      </c>
      <c r="O663" s="35">
        <v>0.95833333333333337</v>
      </c>
      <c r="P663" s="299"/>
      <c r="Q663" s="300"/>
      <c r="R663" s="129">
        <f t="shared" si="30"/>
        <v>0</v>
      </c>
      <c r="S663" s="129">
        <f t="shared" si="31"/>
        <v>0</v>
      </c>
      <c r="T663" s="129">
        <f t="shared" si="32"/>
        <v>0</v>
      </c>
      <c r="U663" s="10"/>
    </row>
    <row r="664" spans="12:21" ht="15" customHeight="1" x14ac:dyDescent="0.4">
      <c r="L664" s="40">
        <v>43493</v>
      </c>
      <c r="M664" s="37"/>
      <c r="N664" s="37">
        <v>43493</v>
      </c>
      <c r="O664" s="35">
        <v>3.1225022567582528E-17</v>
      </c>
      <c r="P664" s="299"/>
      <c r="Q664" s="300"/>
      <c r="R664" s="129">
        <f t="shared" si="30"/>
        <v>0</v>
      </c>
      <c r="S664" s="129">
        <f t="shared" si="31"/>
        <v>0</v>
      </c>
      <c r="T664" s="129">
        <f t="shared" si="32"/>
        <v>0</v>
      </c>
      <c r="U664" s="10"/>
    </row>
    <row r="665" spans="12:21" ht="15" customHeight="1" x14ac:dyDescent="0.4">
      <c r="L665" s="36" t="s">
        <v>39</v>
      </c>
      <c r="N665" s="37">
        <v>43493</v>
      </c>
      <c r="O665" s="35">
        <v>4.1666666666666699E-2</v>
      </c>
      <c r="P665" s="299"/>
      <c r="Q665" s="300"/>
      <c r="R665" s="129">
        <f t="shared" si="30"/>
        <v>0</v>
      </c>
      <c r="S665" s="129">
        <f t="shared" si="31"/>
        <v>0</v>
      </c>
      <c r="T665" s="129">
        <f t="shared" si="32"/>
        <v>0</v>
      </c>
      <c r="U665" s="10"/>
    </row>
    <row r="666" spans="12:21" ht="15" customHeight="1" x14ac:dyDescent="0.4">
      <c r="L666" s="36" t="s">
        <v>39</v>
      </c>
      <c r="N666" s="37">
        <v>43493</v>
      </c>
      <c r="O666" s="35">
        <v>8.333333333333337E-2</v>
      </c>
      <c r="P666" s="299"/>
      <c r="Q666" s="300"/>
      <c r="R666" s="129">
        <f t="shared" si="30"/>
        <v>0</v>
      </c>
      <c r="S666" s="129">
        <f t="shared" si="31"/>
        <v>0</v>
      </c>
      <c r="T666" s="129">
        <f t="shared" si="32"/>
        <v>0</v>
      </c>
      <c r="U666" s="10"/>
    </row>
    <row r="667" spans="12:21" ht="15" customHeight="1" x14ac:dyDescent="0.4">
      <c r="L667" s="36" t="s">
        <v>39</v>
      </c>
      <c r="N667" s="37">
        <v>43493</v>
      </c>
      <c r="O667" s="35">
        <v>0.12500000000000006</v>
      </c>
      <c r="P667" s="299"/>
      <c r="Q667" s="300"/>
      <c r="R667" s="129">
        <f t="shared" si="30"/>
        <v>0</v>
      </c>
      <c r="S667" s="129">
        <f t="shared" si="31"/>
        <v>0</v>
      </c>
      <c r="T667" s="129">
        <f t="shared" si="32"/>
        <v>0</v>
      </c>
      <c r="U667" s="10"/>
    </row>
    <row r="668" spans="12:21" ht="15" customHeight="1" x14ac:dyDescent="0.4">
      <c r="L668" s="36" t="s">
        <v>39</v>
      </c>
      <c r="N668" s="37">
        <v>43493</v>
      </c>
      <c r="O668" s="35">
        <v>0.16666666666666669</v>
      </c>
      <c r="P668" s="299"/>
      <c r="Q668" s="300"/>
      <c r="R668" s="129">
        <f t="shared" si="30"/>
        <v>0</v>
      </c>
      <c r="S668" s="129">
        <f t="shared" si="31"/>
        <v>0</v>
      </c>
      <c r="T668" s="129">
        <f t="shared" si="32"/>
        <v>0</v>
      </c>
      <c r="U668" s="10"/>
    </row>
    <row r="669" spans="12:21" ht="15" customHeight="1" x14ac:dyDescent="0.4">
      <c r="L669" s="36" t="s">
        <v>39</v>
      </c>
      <c r="N669" s="37">
        <v>43493</v>
      </c>
      <c r="O669" s="35">
        <v>0.20833333333333337</v>
      </c>
      <c r="P669" s="299"/>
      <c r="Q669" s="300"/>
      <c r="R669" s="129">
        <f t="shared" si="30"/>
        <v>0</v>
      </c>
      <c r="S669" s="129">
        <f t="shared" si="31"/>
        <v>0</v>
      </c>
      <c r="T669" s="129">
        <f t="shared" si="32"/>
        <v>0</v>
      </c>
      <c r="U669" s="10"/>
    </row>
    <row r="670" spans="12:21" ht="15" customHeight="1" x14ac:dyDescent="0.4">
      <c r="L670" s="36" t="s">
        <v>39</v>
      </c>
      <c r="N670" s="37">
        <v>43493</v>
      </c>
      <c r="O670" s="35">
        <v>0.25</v>
      </c>
      <c r="P670" s="299"/>
      <c r="Q670" s="300"/>
      <c r="R670" s="129">
        <f t="shared" si="30"/>
        <v>0</v>
      </c>
      <c r="S670" s="129">
        <f t="shared" si="31"/>
        <v>0</v>
      </c>
      <c r="T670" s="129">
        <f t="shared" si="32"/>
        <v>0</v>
      </c>
      <c r="U670" s="10"/>
    </row>
    <row r="671" spans="12:21" ht="15" customHeight="1" x14ac:dyDescent="0.4">
      <c r="L671" s="36" t="s">
        <v>39</v>
      </c>
      <c r="N671" s="37">
        <v>43493</v>
      </c>
      <c r="O671" s="35">
        <v>0.29166666666666669</v>
      </c>
      <c r="P671" s="299"/>
      <c r="Q671" s="300"/>
      <c r="R671" s="129">
        <f t="shared" si="30"/>
        <v>0</v>
      </c>
      <c r="S671" s="129">
        <f t="shared" si="31"/>
        <v>0</v>
      </c>
      <c r="T671" s="129">
        <f t="shared" si="32"/>
        <v>0</v>
      </c>
      <c r="U671" s="10"/>
    </row>
    <row r="672" spans="12:21" ht="15" customHeight="1" x14ac:dyDescent="0.4">
      <c r="L672" s="36" t="s">
        <v>39</v>
      </c>
      <c r="N672" s="37">
        <v>43493</v>
      </c>
      <c r="O672" s="35">
        <v>0.33333333333333337</v>
      </c>
      <c r="P672" s="299"/>
      <c r="Q672" s="300"/>
      <c r="R672" s="129">
        <f t="shared" si="30"/>
        <v>0</v>
      </c>
      <c r="S672" s="129">
        <f t="shared" si="31"/>
        <v>0</v>
      </c>
      <c r="T672" s="129">
        <f t="shared" si="32"/>
        <v>0</v>
      </c>
      <c r="U672" s="10"/>
    </row>
    <row r="673" spans="12:21" ht="15" customHeight="1" x14ac:dyDescent="0.4">
      <c r="L673" s="36" t="s">
        <v>39</v>
      </c>
      <c r="N673" s="37">
        <v>43493</v>
      </c>
      <c r="O673" s="35">
        <v>0.375</v>
      </c>
      <c r="P673" s="299"/>
      <c r="Q673" s="300"/>
      <c r="R673" s="129">
        <f t="shared" si="30"/>
        <v>0</v>
      </c>
      <c r="S673" s="129">
        <f t="shared" si="31"/>
        <v>0</v>
      </c>
      <c r="T673" s="129">
        <f t="shared" si="32"/>
        <v>0</v>
      </c>
      <c r="U673" s="10"/>
    </row>
    <row r="674" spans="12:21" ht="15" customHeight="1" x14ac:dyDescent="0.4">
      <c r="L674" s="36" t="s">
        <v>39</v>
      </c>
      <c r="N674" s="37">
        <v>43493</v>
      </c>
      <c r="O674" s="35">
        <v>0.41666666666666669</v>
      </c>
      <c r="P674" s="299"/>
      <c r="Q674" s="300"/>
      <c r="R674" s="129">
        <f t="shared" si="30"/>
        <v>0</v>
      </c>
      <c r="S674" s="129">
        <f t="shared" si="31"/>
        <v>0</v>
      </c>
      <c r="T674" s="129">
        <f t="shared" si="32"/>
        <v>0</v>
      </c>
      <c r="U674" s="10"/>
    </row>
    <row r="675" spans="12:21" ht="15" customHeight="1" x14ac:dyDescent="0.4">
      <c r="L675" s="36" t="s">
        <v>39</v>
      </c>
      <c r="N675" s="37">
        <v>43493</v>
      </c>
      <c r="O675" s="35">
        <v>0.45833333333333337</v>
      </c>
      <c r="P675" s="299"/>
      <c r="Q675" s="300"/>
      <c r="R675" s="129">
        <f t="shared" si="30"/>
        <v>0</v>
      </c>
      <c r="S675" s="129">
        <f t="shared" si="31"/>
        <v>0</v>
      </c>
      <c r="T675" s="129">
        <f t="shared" si="32"/>
        <v>0</v>
      </c>
      <c r="U675" s="10"/>
    </row>
    <row r="676" spans="12:21" ht="15" customHeight="1" x14ac:dyDescent="0.4">
      <c r="L676" s="36" t="s">
        <v>39</v>
      </c>
      <c r="N676" s="37">
        <v>43493</v>
      </c>
      <c r="O676" s="35">
        <v>0.50000000000000011</v>
      </c>
      <c r="P676" s="299"/>
      <c r="Q676" s="300"/>
      <c r="R676" s="129">
        <f t="shared" si="30"/>
        <v>0</v>
      </c>
      <c r="S676" s="129">
        <f t="shared" si="31"/>
        <v>0</v>
      </c>
      <c r="T676" s="129">
        <f t="shared" si="32"/>
        <v>0</v>
      </c>
      <c r="U676" s="10"/>
    </row>
    <row r="677" spans="12:21" ht="15" customHeight="1" x14ac:dyDescent="0.4">
      <c r="L677" s="36" t="s">
        <v>39</v>
      </c>
      <c r="N677" s="37">
        <v>43493</v>
      </c>
      <c r="O677" s="35">
        <v>0.54166666666666674</v>
      </c>
      <c r="P677" s="299"/>
      <c r="Q677" s="300"/>
      <c r="R677" s="129">
        <f t="shared" si="30"/>
        <v>0</v>
      </c>
      <c r="S677" s="129">
        <f t="shared" si="31"/>
        <v>0</v>
      </c>
      <c r="T677" s="129">
        <f t="shared" si="32"/>
        <v>0</v>
      </c>
      <c r="U677" s="10"/>
    </row>
    <row r="678" spans="12:21" ht="15" customHeight="1" x14ac:dyDescent="0.4">
      <c r="L678" s="36" t="s">
        <v>39</v>
      </c>
      <c r="N678" s="37">
        <v>43493</v>
      </c>
      <c r="O678" s="35">
        <v>0.58333333333333337</v>
      </c>
      <c r="P678" s="299"/>
      <c r="Q678" s="300"/>
      <c r="R678" s="129">
        <f t="shared" si="30"/>
        <v>0</v>
      </c>
      <c r="S678" s="129">
        <f t="shared" si="31"/>
        <v>0</v>
      </c>
      <c r="T678" s="129">
        <f t="shared" si="32"/>
        <v>0</v>
      </c>
      <c r="U678" s="10"/>
    </row>
    <row r="679" spans="12:21" ht="15" customHeight="1" x14ac:dyDescent="0.4">
      <c r="L679" s="36" t="s">
        <v>39</v>
      </c>
      <c r="N679" s="37">
        <v>43493</v>
      </c>
      <c r="O679" s="35">
        <v>0.62500000000000011</v>
      </c>
      <c r="P679" s="299"/>
      <c r="Q679" s="300"/>
      <c r="R679" s="129">
        <f t="shared" si="30"/>
        <v>0</v>
      </c>
      <c r="S679" s="129">
        <f t="shared" si="31"/>
        <v>0</v>
      </c>
      <c r="T679" s="129">
        <f t="shared" si="32"/>
        <v>0</v>
      </c>
      <c r="U679" s="10"/>
    </row>
    <row r="680" spans="12:21" ht="15" customHeight="1" x14ac:dyDescent="0.4">
      <c r="L680" s="36" t="s">
        <v>39</v>
      </c>
      <c r="N680" s="37">
        <v>43493</v>
      </c>
      <c r="O680" s="35">
        <v>0.66666666666666674</v>
      </c>
      <c r="P680" s="299"/>
      <c r="Q680" s="300"/>
      <c r="R680" s="129">
        <f t="shared" si="30"/>
        <v>0</v>
      </c>
      <c r="S680" s="129">
        <f t="shared" si="31"/>
        <v>0</v>
      </c>
      <c r="T680" s="129">
        <f t="shared" si="32"/>
        <v>0</v>
      </c>
      <c r="U680" s="10"/>
    </row>
    <row r="681" spans="12:21" ht="15" customHeight="1" x14ac:dyDescent="0.4">
      <c r="L681" s="36" t="s">
        <v>39</v>
      </c>
      <c r="N681" s="37">
        <v>43493</v>
      </c>
      <c r="O681" s="35">
        <v>0.70833333333333337</v>
      </c>
      <c r="P681" s="299"/>
      <c r="Q681" s="300"/>
      <c r="R681" s="129">
        <f t="shared" si="30"/>
        <v>0</v>
      </c>
      <c r="S681" s="129">
        <f t="shared" si="31"/>
        <v>0</v>
      </c>
      <c r="T681" s="129">
        <f t="shared" si="32"/>
        <v>0</v>
      </c>
      <c r="U681" s="10"/>
    </row>
    <row r="682" spans="12:21" ht="15" customHeight="1" x14ac:dyDescent="0.4">
      <c r="L682" s="36" t="s">
        <v>39</v>
      </c>
      <c r="N682" s="37">
        <v>43493</v>
      </c>
      <c r="O682" s="35">
        <v>0.75000000000000011</v>
      </c>
      <c r="P682" s="299"/>
      <c r="Q682" s="300"/>
      <c r="R682" s="129">
        <f t="shared" si="30"/>
        <v>0</v>
      </c>
      <c r="S682" s="129">
        <f t="shared" si="31"/>
        <v>0</v>
      </c>
      <c r="T682" s="129">
        <f t="shared" si="32"/>
        <v>0</v>
      </c>
      <c r="U682" s="10"/>
    </row>
    <row r="683" spans="12:21" ht="15" customHeight="1" x14ac:dyDescent="0.4">
      <c r="L683" s="36" t="s">
        <v>39</v>
      </c>
      <c r="N683" s="37">
        <v>43493</v>
      </c>
      <c r="O683" s="35">
        <v>0.79166666666666674</v>
      </c>
      <c r="P683" s="299"/>
      <c r="Q683" s="300"/>
      <c r="R683" s="129">
        <f t="shared" si="30"/>
        <v>0</v>
      </c>
      <c r="S683" s="129">
        <f t="shared" si="31"/>
        <v>0</v>
      </c>
      <c r="T683" s="129">
        <f t="shared" si="32"/>
        <v>0</v>
      </c>
      <c r="U683" s="10"/>
    </row>
    <row r="684" spans="12:21" ht="15" customHeight="1" x14ac:dyDescent="0.4">
      <c r="L684" s="36" t="s">
        <v>39</v>
      </c>
      <c r="N684" s="37">
        <v>43493</v>
      </c>
      <c r="O684" s="35">
        <v>0.83333333333333337</v>
      </c>
      <c r="P684" s="299"/>
      <c r="Q684" s="300"/>
      <c r="R684" s="129">
        <f t="shared" si="30"/>
        <v>0</v>
      </c>
      <c r="S684" s="129">
        <f t="shared" si="31"/>
        <v>0</v>
      </c>
      <c r="T684" s="129">
        <f t="shared" si="32"/>
        <v>0</v>
      </c>
      <c r="U684" s="10"/>
    </row>
    <row r="685" spans="12:21" ht="15" customHeight="1" x14ac:dyDescent="0.4">
      <c r="L685" s="36" t="s">
        <v>39</v>
      </c>
      <c r="N685" s="37">
        <v>43493</v>
      </c>
      <c r="O685" s="35">
        <v>0.87500000000000011</v>
      </c>
      <c r="P685" s="299"/>
      <c r="Q685" s="300"/>
      <c r="R685" s="129">
        <f t="shared" si="30"/>
        <v>0</v>
      </c>
      <c r="S685" s="129">
        <f t="shared" si="31"/>
        <v>0</v>
      </c>
      <c r="T685" s="129">
        <f t="shared" si="32"/>
        <v>0</v>
      </c>
      <c r="U685" s="10"/>
    </row>
    <row r="686" spans="12:21" ht="15" customHeight="1" x14ac:dyDescent="0.4">
      <c r="L686" s="36" t="s">
        <v>39</v>
      </c>
      <c r="N686" s="37">
        <v>43493</v>
      </c>
      <c r="O686" s="35">
        <v>0.91666666666666674</v>
      </c>
      <c r="P686" s="299"/>
      <c r="Q686" s="300"/>
      <c r="R686" s="129">
        <f t="shared" si="30"/>
        <v>0</v>
      </c>
      <c r="S686" s="129">
        <f t="shared" si="31"/>
        <v>0</v>
      </c>
      <c r="T686" s="129">
        <f t="shared" si="32"/>
        <v>0</v>
      </c>
      <c r="U686" s="10"/>
    </row>
    <row r="687" spans="12:21" ht="15" customHeight="1" x14ac:dyDescent="0.4">
      <c r="L687" s="36" t="s">
        <v>39</v>
      </c>
      <c r="N687" s="37">
        <v>43493</v>
      </c>
      <c r="O687" s="35">
        <v>0.95833333333333337</v>
      </c>
      <c r="P687" s="299"/>
      <c r="Q687" s="300"/>
      <c r="R687" s="129">
        <f t="shared" si="30"/>
        <v>0</v>
      </c>
      <c r="S687" s="129">
        <f t="shared" si="31"/>
        <v>0</v>
      </c>
      <c r="T687" s="129">
        <f t="shared" si="32"/>
        <v>0</v>
      </c>
      <c r="U687" s="10"/>
    </row>
    <row r="688" spans="12:21" ht="15" customHeight="1" x14ac:dyDescent="0.4">
      <c r="L688" s="40">
        <v>43494</v>
      </c>
      <c r="M688" s="37"/>
      <c r="N688" s="37">
        <v>43494</v>
      </c>
      <c r="O688" s="35">
        <v>3.1225022567582528E-17</v>
      </c>
      <c r="P688" s="299"/>
      <c r="Q688" s="300"/>
      <c r="R688" s="129">
        <f t="shared" si="30"/>
        <v>0</v>
      </c>
      <c r="S688" s="129">
        <f t="shared" si="31"/>
        <v>0</v>
      </c>
      <c r="T688" s="129">
        <f t="shared" si="32"/>
        <v>0</v>
      </c>
      <c r="U688" s="10"/>
    </row>
    <row r="689" spans="12:21" ht="15" customHeight="1" x14ac:dyDescent="0.4">
      <c r="L689" s="36" t="s">
        <v>39</v>
      </c>
      <c r="N689" s="37">
        <v>43494</v>
      </c>
      <c r="O689" s="35">
        <v>4.1666666666666699E-2</v>
      </c>
      <c r="P689" s="299"/>
      <c r="Q689" s="300"/>
      <c r="R689" s="129">
        <f t="shared" si="30"/>
        <v>0</v>
      </c>
      <c r="S689" s="129">
        <f t="shared" si="31"/>
        <v>0</v>
      </c>
      <c r="T689" s="129">
        <f t="shared" si="32"/>
        <v>0</v>
      </c>
      <c r="U689" s="10"/>
    </row>
    <row r="690" spans="12:21" ht="15" customHeight="1" x14ac:dyDescent="0.4">
      <c r="L690" s="36" t="s">
        <v>39</v>
      </c>
      <c r="N690" s="37">
        <v>43494</v>
      </c>
      <c r="O690" s="35">
        <v>8.333333333333337E-2</v>
      </c>
      <c r="P690" s="299"/>
      <c r="Q690" s="300"/>
      <c r="R690" s="129">
        <f t="shared" si="30"/>
        <v>0</v>
      </c>
      <c r="S690" s="129">
        <f t="shared" si="31"/>
        <v>0</v>
      </c>
      <c r="T690" s="129">
        <f t="shared" si="32"/>
        <v>0</v>
      </c>
      <c r="U690" s="10"/>
    </row>
    <row r="691" spans="12:21" ht="15" customHeight="1" x14ac:dyDescent="0.4">
      <c r="L691" s="36" t="s">
        <v>39</v>
      </c>
      <c r="N691" s="37">
        <v>43494</v>
      </c>
      <c r="O691" s="35">
        <v>0.12500000000000006</v>
      </c>
      <c r="P691" s="299"/>
      <c r="Q691" s="300"/>
      <c r="R691" s="129">
        <f t="shared" si="30"/>
        <v>0</v>
      </c>
      <c r="S691" s="129">
        <f t="shared" si="31"/>
        <v>0</v>
      </c>
      <c r="T691" s="129">
        <f t="shared" si="32"/>
        <v>0</v>
      </c>
      <c r="U691" s="10"/>
    </row>
    <row r="692" spans="12:21" ht="15" customHeight="1" x14ac:dyDescent="0.4">
      <c r="L692" s="36" t="s">
        <v>39</v>
      </c>
      <c r="N692" s="37">
        <v>43494</v>
      </c>
      <c r="O692" s="35">
        <v>0.16666666666666669</v>
      </c>
      <c r="P692" s="299"/>
      <c r="Q692" s="300"/>
      <c r="R692" s="129">
        <f t="shared" si="30"/>
        <v>0</v>
      </c>
      <c r="S692" s="129">
        <f t="shared" si="31"/>
        <v>0</v>
      </c>
      <c r="T692" s="129">
        <f t="shared" si="32"/>
        <v>0</v>
      </c>
      <c r="U692" s="10"/>
    </row>
    <row r="693" spans="12:21" ht="15" customHeight="1" x14ac:dyDescent="0.4">
      <c r="L693" s="36" t="s">
        <v>39</v>
      </c>
      <c r="N693" s="37">
        <v>43494</v>
      </c>
      <c r="O693" s="35">
        <v>0.20833333333333337</v>
      </c>
      <c r="P693" s="299"/>
      <c r="Q693" s="300"/>
      <c r="R693" s="129">
        <f t="shared" si="30"/>
        <v>0</v>
      </c>
      <c r="S693" s="129">
        <f t="shared" si="31"/>
        <v>0</v>
      </c>
      <c r="T693" s="129">
        <f t="shared" si="32"/>
        <v>0</v>
      </c>
      <c r="U693" s="10"/>
    </row>
    <row r="694" spans="12:21" ht="15" customHeight="1" x14ac:dyDescent="0.4">
      <c r="L694" s="36" t="s">
        <v>39</v>
      </c>
      <c r="N694" s="37">
        <v>43494</v>
      </c>
      <c r="O694" s="35">
        <v>0.25</v>
      </c>
      <c r="P694" s="299"/>
      <c r="Q694" s="300"/>
      <c r="R694" s="129">
        <f t="shared" si="30"/>
        <v>0</v>
      </c>
      <c r="S694" s="129">
        <f t="shared" si="31"/>
        <v>0</v>
      </c>
      <c r="T694" s="129">
        <f t="shared" si="32"/>
        <v>0</v>
      </c>
      <c r="U694" s="10"/>
    </row>
    <row r="695" spans="12:21" ht="15" customHeight="1" x14ac:dyDescent="0.4">
      <c r="L695" s="36" t="s">
        <v>39</v>
      </c>
      <c r="N695" s="37">
        <v>43494</v>
      </c>
      <c r="O695" s="35">
        <v>0.29166666666666669</v>
      </c>
      <c r="P695" s="299"/>
      <c r="Q695" s="300"/>
      <c r="R695" s="129">
        <f t="shared" si="30"/>
        <v>0</v>
      </c>
      <c r="S695" s="129">
        <f t="shared" si="31"/>
        <v>0</v>
      </c>
      <c r="T695" s="129">
        <f t="shared" si="32"/>
        <v>0</v>
      </c>
      <c r="U695" s="10"/>
    </row>
    <row r="696" spans="12:21" ht="15" customHeight="1" x14ac:dyDescent="0.4">
      <c r="L696" s="36" t="s">
        <v>39</v>
      </c>
      <c r="N696" s="37">
        <v>43494</v>
      </c>
      <c r="O696" s="35">
        <v>0.33333333333333337</v>
      </c>
      <c r="P696" s="299"/>
      <c r="Q696" s="300"/>
      <c r="R696" s="129">
        <f t="shared" si="30"/>
        <v>0</v>
      </c>
      <c r="S696" s="129">
        <f t="shared" si="31"/>
        <v>0</v>
      </c>
      <c r="T696" s="129">
        <f t="shared" si="32"/>
        <v>0</v>
      </c>
      <c r="U696" s="10"/>
    </row>
    <row r="697" spans="12:21" ht="15" customHeight="1" x14ac:dyDescent="0.4">
      <c r="L697" s="36" t="s">
        <v>39</v>
      </c>
      <c r="N697" s="37">
        <v>43494</v>
      </c>
      <c r="O697" s="35">
        <v>0.375</v>
      </c>
      <c r="P697" s="299"/>
      <c r="Q697" s="300"/>
      <c r="R697" s="129">
        <f t="shared" si="30"/>
        <v>0</v>
      </c>
      <c r="S697" s="129">
        <f t="shared" si="31"/>
        <v>0</v>
      </c>
      <c r="T697" s="129">
        <f t="shared" si="32"/>
        <v>0</v>
      </c>
      <c r="U697" s="10"/>
    </row>
    <row r="698" spans="12:21" ht="15" customHeight="1" x14ac:dyDescent="0.4">
      <c r="L698" s="36" t="s">
        <v>39</v>
      </c>
      <c r="N698" s="37">
        <v>43494</v>
      </c>
      <c r="O698" s="35">
        <v>0.41666666666666669</v>
      </c>
      <c r="P698" s="299"/>
      <c r="Q698" s="300"/>
      <c r="R698" s="129">
        <f t="shared" si="30"/>
        <v>0</v>
      </c>
      <c r="S698" s="129">
        <f t="shared" si="31"/>
        <v>0</v>
      </c>
      <c r="T698" s="129">
        <f t="shared" si="32"/>
        <v>0</v>
      </c>
      <c r="U698" s="10"/>
    </row>
    <row r="699" spans="12:21" ht="15" customHeight="1" x14ac:dyDescent="0.4">
      <c r="L699" s="36" t="s">
        <v>39</v>
      </c>
      <c r="N699" s="37">
        <v>43494</v>
      </c>
      <c r="O699" s="35">
        <v>0.45833333333333337</v>
      </c>
      <c r="P699" s="299"/>
      <c r="Q699" s="300"/>
      <c r="R699" s="129">
        <f t="shared" si="30"/>
        <v>0</v>
      </c>
      <c r="S699" s="129">
        <f t="shared" si="31"/>
        <v>0</v>
      </c>
      <c r="T699" s="129">
        <f t="shared" si="32"/>
        <v>0</v>
      </c>
      <c r="U699" s="10"/>
    </row>
    <row r="700" spans="12:21" ht="15" customHeight="1" x14ac:dyDescent="0.4">
      <c r="L700" s="36" t="s">
        <v>39</v>
      </c>
      <c r="N700" s="37">
        <v>43494</v>
      </c>
      <c r="O700" s="35">
        <v>0.50000000000000011</v>
      </c>
      <c r="P700" s="299"/>
      <c r="Q700" s="300"/>
      <c r="R700" s="129">
        <f t="shared" si="30"/>
        <v>0</v>
      </c>
      <c r="S700" s="129">
        <f t="shared" si="31"/>
        <v>0</v>
      </c>
      <c r="T700" s="129">
        <f t="shared" si="32"/>
        <v>0</v>
      </c>
      <c r="U700" s="10"/>
    </row>
    <row r="701" spans="12:21" ht="15" customHeight="1" x14ac:dyDescent="0.4">
      <c r="L701" s="36" t="s">
        <v>39</v>
      </c>
      <c r="N701" s="37">
        <v>43494</v>
      </c>
      <c r="O701" s="35">
        <v>0.54166666666666674</v>
      </c>
      <c r="P701" s="299"/>
      <c r="Q701" s="300"/>
      <c r="R701" s="129">
        <f t="shared" si="30"/>
        <v>0</v>
      </c>
      <c r="S701" s="129">
        <f t="shared" si="31"/>
        <v>0</v>
      </c>
      <c r="T701" s="129">
        <f t="shared" si="32"/>
        <v>0</v>
      </c>
      <c r="U701" s="10"/>
    </row>
    <row r="702" spans="12:21" ht="15" customHeight="1" x14ac:dyDescent="0.4">
      <c r="L702" s="36" t="s">
        <v>39</v>
      </c>
      <c r="N702" s="37">
        <v>43494</v>
      </c>
      <c r="O702" s="35">
        <v>0.58333333333333337</v>
      </c>
      <c r="P702" s="299"/>
      <c r="Q702" s="300"/>
      <c r="R702" s="129">
        <f t="shared" si="30"/>
        <v>0</v>
      </c>
      <c r="S702" s="129">
        <f t="shared" si="31"/>
        <v>0</v>
      </c>
      <c r="T702" s="129">
        <f t="shared" si="32"/>
        <v>0</v>
      </c>
      <c r="U702" s="10"/>
    </row>
    <row r="703" spans="12:21" ht="15" customHeight="1" x14ac:dyDescent="0.4">
      <c r="L703" s="36" t="s">
        <v>39</v>
      </c>
      <c r="N703" s="37">
        <v>43494</v>
      </c>
      <c r="O703" s="35">
        <v>0.62500000000000011</v>
      </c>
      <c r="P703" s="299"/>
      <c r="Q703" s="300"/>
      <c r="R703" s="129">
        <f t="shared" si="30"/>
        <v>0</v>
      </c>
      <c r="S703" s="129">
        <f t="shared" si="31"/>
        <v>0</v>
      </c>
      <c r="T703" s="129">
        <f t="shared" si="32"/>
        <v>0</v>
      </c>
      <c r="U703" s="10"/>
    </row>
    <row r="704" spans="12:21" ht="15" customHeight="1" x14ac:dyDescent="0.4">
      <c r="L704" s="36" t="s">
        <v>39</v>
      </c>
      <c r="N704" s="37">
        <v>43494</v>
      </c>
      <c r="O704" s="35">
        <v>0.66666666666666674</v>
      </c>
      <c r="P704" s="299"/>
      <c r="Q704" s="300"/>
      <c r="R704" s="129">
        <f t="shared" si="30"/>
        <v>0</v>
      </c>
      <c r="S704" s="129">
        <f t="shared" si="31"/>
        <v>0</v>
      </c>
      <c r="T704" s="129">
        <f t="shared" si="32"/>
        <v>0</v>
      </c>
      <c r="U704" s="10"/>
    </row>
    <row r="705" spans="12:21" ht="15" customHeight="1" x14ac:dyDescent="0.4">
      <c r="L705" s="36" t="s">
        <v>39</v>
      </c>
      <c r="N705" s="37">
        <v>43494</v>
      </c>
      <c r="O705" s="35">
        <v>0.70833333333333337</v>
      </c>
      <c r="P705" s="299"/>
      <c r="Q705" s="300"/>
      <c r="R705" s="129">
        <f t="shared" si="30"/>
        <v>0</v>
      </c>
      <c r="S705" s="129">
        <f t="shared" si="31"/>
        <v>0</v>
      </c>
      <c r="T705" s="129">
        <f t="shared" si="32"/>
        <v>0</v>
      </c>
      <c r="U705" s="10"/>
    </row>
    <row r="706" spans="12:21" ht="15" customHeight="1" x14ac:dyDescent="0.4">
      <c r="L706" s="36" t="s">
        <v>39</v>
      </c>
      <c r="N706" s="37">
        <v>43494</v>
      </c>
      <c r="O706" s="35">
        <v>0.75000000000000011</v>
      </c>
      <c r="P706" s="299"/>
      <c r="Q706" s="300"/>
      <c r="R706" s="129">
        <f t="shared" si="30"/>
        <v>0</v>
      </c>
      <c r="S706" s="129">
        <f t="shared" si="31"/>
        <v>0</v>
      </c>
      <c r="T706" s="129">
        <f t="shared" si="32"/>
        <v>0</v>
      </c>
      <c r="U706" s="10"/>
    </row>
    <row r="707" spans="12:21" ht="15" customHeight="1" x14ac:dyDescent="0.4">
      <c r="L707" s="36" t="s">
        <v>39</v>
      </c>
      <c r="N707" s="37">
        <v>43494</v>
      </c>
      <c r="O707" s="35">
        <v>0.79166666666666674</v>
      </c>
      <c r="P707" s="299"/>
      <c r="Q707" s="300"/>
      <c r="R707" s="129">
        <f t="shared" si="30"/>
        <v>0</v>
      </c>
      <c r="S707" s="129">
        <f t="shared" si="31"/>
        <v>0</v>
      </c>
      <c r="T707" s="129">
        <f t="shared" si="32"/>
        <v>0</v>
      </c>
      <c r="U707" s="10"/>
    </row>
    <row r="708" spans="12:21" ht="15" customHeight="1" x14ac:dyDescent="0.4">
      <c r="L708" s="36" t="s">
        <v>39</v>
      </c>
      <c r="N708" s="37">
        <v>43494</v>
      </c>
      <c r="O708" s="35">
        <v>0.83333333333333337</v>
      </c>
      <c r="P708" s="299"/>
      <c r="Q708" s="300"/>
      <c r="R708" s="129">
        <f t="shared" si="30"/>
        <v>0</v>
      </c>
      <c r="S708" s="129">
        <f t="shared" si="31"/>
        <v>0</v>
      </c>
      <c r="T708" s="129">
        <f t="shared" si="32"/>
        <v>0</v>
      </c>
      <c r="U708" s="10"/>
    </row>
    <row r="709" spans="12:21" ht="15" customHeight="1" x14ac:dyDescent="0.4">
      <c r="L709" s="36" t="s">
        <v>39</v>
      </c>
      <c r="N709" s="37">
        <v>43494</v>
      </c>
      <c r="O709" s="35">
        <v>0.87500000000000011</v>
      </c>
      <c r="P709" s="299"/>
      <c r="Q709" s="300"/>
      <c r="R709" s="129">
        <f t="shared" si="30"/>
        <v>0</v>
      </c>
      <c r="S709" s="129">
        <f t="shared" si="31"/>
        <v>0</v>
      </c>
      <c r="T709" s="129">
        <f t="shared" si="32"/>
        <v>0</v>
      </c>
      <c r="U709" s="10"/>
    </row>
    <row r="710" spans="12:21" ht="15" customHeight="1" x14ac:dyDescent="0.4">
      <c r="L710" s="36" t="s">
        <v>39</v>
      </c>
      <c r="N710" s="37">
        <v>43494</v>
      </c>
      <c r="O710" s="35">
        <v>0.91666666666666674</v>
      </c>
      <c r="P710" s="299"/>
      <c r="Q710" s="300"/>
      <c r="R710" s="129">
        <f t="shared" si="30"/>
        <v>0</v>
      </c>
      <c r="S710" s="129">
        <f t="shared" si="31"/>
        <v>0</v>
      </c>
      <c r="T710" s="129">
        <f t="shared" si="32"/>
        <v>0</v>
      </c>
      <c r="U710" s="10"/>
    </row>
    <row r="711" spans="12:21" ht="15" customHeight="1" x14ac:dyDescent="0.4">
      <c r="L711" s="36" t="s">
        <v>39</v>
      </c>
      <c r="N711" s="37">
        <v>43494</v>
      </c>
      <c r="O711" s="35">
        <v>0.95833333333333337</v>
      </c>
      <c r="P711" s="299"/>
      <c r="Q711" s="300"/>
      <c r="R711" s="129">
        <f t="shared" si="30"/>
        <v>0</v>
      </c>
      <c r="S711" s="129">
        <f t="shared" si="31"/>
        <v>0</v>
      </c>
      <c r="T711" s="129">
        <f t="shared" si="32"/>
        <v>0</v>
      </c>
      <c r="U711" s="10"/>
    </row>
    <row r="712" spans="12:21" ht="15" customHeight="1" x14ac:dyDescent="0.4">
      <c r="L712" s="40">
        <v>43495</v>
      </c>
      <c r="M712" s="37"/>
      <c r="N712" s="37">
        <v>43495</v>
      </c>
      <c r="O712" s="35">
        <v>3.1225022567582528E-17</v>
      </c>
      <c r="P712" s="299"/>
      <c r="Q712" s="300"/>
      <c r="R712" s="129">
        <f t="shared" si="30"/>
        <v>0</v>
      </c>
      <c r="S712" s="129">
        <f t="shared" si="31"/>
        <v>0</v>
      </c>
      <c r="T712" s="129">
        <f t="shared" si="32"/>
        <v>0</v>
      </c>
      <c r="U712" s="10"/>
    </row>
    <row r="713" spans="12:21" ht="15" customHeight="1" x14ac:dyDescent="0.4">
      <c r="L713" s="36" t="s">
        <v>39</v>
      </c>
      <c r="N713" s="37">
        <v>43495</v>
      </c>
      <c r="O713" s="35">
        <v>4.1666666666666699E-2</v>
      </c>
      <c r="P713" s="299"/>
      <c r="Q713" s="300"/>
      <c r="R713" s="129">
        <f t="shared" si="30"/>
        <v>0</v>
      </c>
      <c r="S713" s="129">
        <f t="shared" si="31"/>
        <v>0</v>
      </c>
      <c r="T713" s="129">
        <f t="shared" si="32"/>
        <v>0</v>
      </c>
      <c r="U713" s="10"/>
    </row>
    <row r="714" spans="12:21" ht="15" customHeight="1" x14ac:dyDescent="0.4">
      <c r="L714" s="36" t="s">
        <v>39</v>
      </c>
      <c r="N714" s="37">
        <v>43495</v>
      </c>
      <c r="O714" s="35">
        <v>8.333333333333337E-2</v>
      </c>
      <c r="P714" s="299"/>
      <c r="Q714" s="300"/>
      <c r="R714" s="129">
        <f t="shared" si="30"/>
        <v>0</v>
      </c>
      <c r="S714" s="129">
        <f t="shared" si="31"/>
        <v>0</v>
      </c>
      <c r="T714" s="129">
        <f t="shared" si="32"/>
        <v>0</v>
      </c>
      <c r="U714" s="10"/>
    </row>
    <row r="715" spans="12:21" ht="15" customHeight="1" x14ac:dyDescent="0.4">
      <c r="L715" s="36" t="s">
        <v>39</v>
      </c>
      <c r="N715" s="37">
        <v>43495</v>
      </c>
      <c r="O715" s="35">
        <v>0.12500000000000006</v>
      </c>
      <c r="P715" s="299"/>
      <c r="Q715" s="300"/>
      <c r="R715" s="129">
        <f t="shared" si="30"/>
        <v>0</v>
      </c>
      <c r="S715" s="129">
        <f t="shared" si="31"/>
        <v>0</v>
      </c>
      <c r="T715" s="129">
        <f t="shared" si="32"/>
        <v>0</v>
      </c>
      <c r="U715" s="10"/>
    </row>
    <row r="716" spans="12:21" ht="15" customHeight="1" x14ac:dyDescent="0.4">
      <c r="L716" s="36" t="s">
        <v>39</v>
      </c>
      <c r="N716" s="37">
        <v>43495</v>
      </c>
      <c r="O716" s="35">
        <v>0.16666666666666669</v>
      </c>
      <c r="P716" s="299"/>
      <c r="Q716" s="300"/>
      <c r="R716" s="129">
        <f t="shared" si="30"/>
        <v>0</v>
      </c>
      <c r="S716" s="129">
        <f t="shared" si="31"/>
        <v>0</v>
      </c>
      <c r="T716" s="129">
        <f t="shared" si="32"/>
        <v>0</v>
      </c>
      <c r="U716" s="10"/>
    </row>
    <row r="717" spans="12:21" ht="15" customHeight="1" x14ac:dyDescent="0.4">
      <c r="L717" s="36" t="s">
        <v>39</v>
      </c>
      <c r="N717" s="37">
        <v>43495</v>
      </c>
      <c r="O717" s="35">
        <v>0.20833333333333337</v>
      </c>
      <c r="P717" s="299"/>
      <c r="Q717" s="300"/>
      <c r="R717" s="129">
        <f t="shared" si="30"/>
        <v>0</v>
      </c>
      <c r="S717" s="129">
        <f t="shared" si="31"/>
        <v>0</v>
      </c>
      <c r="T717" s="129">
        <f t="shared" si="32"/>
        <v>0</v>
      </c>
      <c r="U717" s="10"/>
    </row>
    <row r="718" spans="12:21" ht="15" customHeight="1" x14ac:dyDescent="0.4">
      <c r="L718" s="36" t="s">
        <v>39</v>
      </c>
      <c r="N718" s="37">
        <v>43495</v>
      </c>
      <c r="O718" s="35">
        <v>0.25</v>
      </c>
      <c r="P718" s="299"/>
      <c r="Q718" s="300"/>
      <c r="R718" s="129">
        <f t="shared" si="30"/>
        <v>0</v>
      </c>
      <c r="S718" s="129">
        <f t="shared" si="31"/>
        <v>0</v>
      </c>
      <c r="T718" s="129">
        <f t="shared" si="32"/>
        <v>0</v>
      </c>
      <c r="U718" s="10"/>
    </row>
    <row r="719" spans="12:21" ht="15" customHeight="1" x14ac:dyDescent="0.4">
      <c r="L719" s="36" t="s">
        <v>39</v>
      </c>
      <c r="N719" s="37">
        <v>43495</v>
      </c>
      <c r="O719" s="35">
        <v>0.29166666666666669</v>
      </c>
      <c r="P719" s="299"/>
      <c r="Q719" s="300"/>
      <c r="R719" s="129">
        <f t="shared" si="30"/>
        <v>0</v>
      </c>
      <c r="S719" s="129">
        <f t="shared" si="31"/>
        <v>0</v>
      </c>
      <c r="T719" s="129">
        <f t="shared" si="32"/>
        <v>0</v>
      </c>
      <c r="U719" s="10"/>
    </row>
    <row r="720" spans="12:21" ht="15" customHeight="1" x14ac:dyDescent="0.4">
      <c r="L720" s="36" t="s">
        <v>39</v>
      </c>
      <c r="N720" s="37">
        <v>43495</v>
      </c>
      <c r="O720" s="35">
        <v>0.33333333333333337</v>
      </c>
      <c r="P720" s="299"/>
      <c r="Q720" s="300"/>
      <c r="R720" s="129">
        <f t="shared" ref="R720:R783" si="33">IF(Q720&gt;P720,P720,Q720)</f>
        <v>0</v>
      </c>
      <c r="S720" s="129">
        <f t="shared" ref="S720:S783" si="34">P720-R720</f>
        <v>0</v>
      </c>
      <c r="T720" s="129">
        <f t="shared" si="32"/>
        <v>0</v>
      </c>
      <c r="U720" s="10"/>
    </row>
    <row r="721" spans="12:21" ht="15" customHeight="1" x14ac:dyDescent="0.4">
      <c r="L721" s="36" t="s">
        <v>39</v>
      </c>
      <c r="N721" s="37">
        <v>43495</v>
      </c>
      <c r="O721" s="35">
        <v>0.375</v>
      </c>
      <c r="P721" s="299"/>
      <c r="Q721" s="300"/>
      <c r="R721" s="129">
        <f t="shared" si="33"/>
        <v>0</v>
      </c>
      <c r="S721" s="129">
        <f t="shared" si="34"/>
        <v>0</v>
      </c>
      <c r="T721" s="129">
        <f t="shared" ref="T721:T784" si="35">Q721-R721</f>
        <v>0</v>
      </c>
      <c r="U721" s="10"/>
    </row>
    <row r="722" spans="12:21" ht="15" customHeight="1" x14ac:dyDescent="0.4">
      <c r="L722" s="36" t="s">
        <v>39</v>
      </c>
      <c r="N722" s="37">
        <v>43495</v>
      </c>
      <c r="O722" s="35">
        <v>0.41666666666666669</v>
      </c>
      <c r="P722" s="299"/>
      <c r="Q722" s="300"/>
      <c r="R722" s="129">
        <f t="shared" si="33"/>
        <v>0</v>
      </c>
      <c r="S722" s="129">
        <f t="shared" si="34"/>
        <v>0</v>
      </c>
      <c r="T722" s="129">
        <f t="shared" si="35"/>
        <v>0</v>
      </c>
      <c r="U722" s="10"/>
    </row>
    <row r="723" spans="12:21" ht="15" customHeight="1" x14ac:dyDescent="0.4">
      <c r="L723" s="36" t="s">
        <v>39</v>
      </c>
      <c r="N723" s="37">
        <v>43495</v>
      </c>
      <c r="O723" s="35">
        <v>0.45833333333333337</v>
      </c>
      <c r="P723" s="299"/>
      <c r="Q723" s="300"/>
      <c r="R723" s="129">
        <f t="shared" si="33"/>
        <v>0</v>
      </c>
      <c r="S723" s="129">
        <f t="shared" si="34"/>
        <v>0</v>
      </c>
      <c r="T723" s="129">
        <f t="shared" si="35"/>
        <v>0</v>
      </c>
      <c r="U723" s="10"/>
    </row>
    <row r="724" spans="12:21" ht="15" customHeight="1" x14ac:dyDescent="0.4">
      <c r="L724" s="36" t="s">
        <v>39</v>
      </c>
      <c r="N724" s="37">
        <v>43495</v>
      </c>
      <c r="O724" s="35">
        <v>0.50000000000000011</v>
      </c>
      <c r="P724" s="299"/>
      <c r="Q724" s="300"/>
      <c r="R724" s="129">
        <f t="shared" si="33"/>
        <v>0</v>
      </c>
      <c r="S724" s="129">
        <f t="shared" si="34"/>
        <v>0</v>
      </c>
      <c r="T724" s="129">
        <f t="shared" si="35"/>
        <v>0</v>
      </c>
      <c r="U724" s="10"/>
    </row>
    <row r="725" spans="12:21" ht="15" customHeight="1" x14ac:dyDescent="0.4">
      <c r="L725" s="36" t="s">
        <v>39</v>
      </c>
      <c r="N725" s="37">
        <v>43495</v>
      </c>
      <c r="O725" s="35">
        <v>0.54166666666666674</v>
      </c>
      <c r="P725" s="299"/>
      <c r="Q725" s="300"/>
      <c r="R725" s="129">
        <f t="shared" si="33"/>
        <v>0</v>
      </c>
      <c r="S725" s="129">
        <f t="shared" si="34"/>
        <v>0</v>
      </c>
      <c r="T725" s="129">
        <f t="shared" si="35"/>
        <v>0</v>
      </c>
      <c r="U725" s="10"/>
    </row>
    <row r="726" spans="12:21" ht="15" customHeight="1" x14ac:dyDescent="0.4">
      <c r="L726" s="36" t="s">
        <v>39</v>
      </c>
      <c r="N726" s="37">
        <v>43495</v>
      </c>
      <c r="O726" s="35">
        <v>0.58333333333333337</v>
      </c>
      <c r="P726" s="299"/>
      <c r="Q726" s="300"/>
      <c r="R726" s="129">
        <f t="shared" si="33"/>
        <v>0</v>
      </c>
      <c r="S726" s="129">
        <f t="shared" si="34"/>
        <v>0</v>
      </c>
      <c r="T726" s="129">
        <f t="shared" si="35"/>
        <v>0</v>
      </c>
      <c r="U726" s="10"/>
    </row>
    <row r="727" spans="12:21" ht="15" customHeight="1" x14ac:dyDescent="0.4">
      <c r="L727" s="36" t="s">
        <v>39</v>
      </c>
      <c r="N727" s="37">
        <v>43495</v>
      </c>
      <c r="O727" s="35">
        <v>0.62500000000000011</v>
      </c>
      <c r="P727" s="299"/>
      <c r="Q727" s="300"/>
      <c r="R727" s="129">
        <f t="shared" si="33"/>
        <v>0</v>
      </c>
      <c r="S727" s="129">
        <f t="shared" si="34"/>
        <v>0</v>
      </c>
      <c r="T727" s="129">
        <f t="shared" si="35"/>
        <v>0</v>
      </c>
      <c r="U727" s="10"/>
    </row>
    <row r="728" spans="12:21" ht="15" customHeight="1" x14ac:dyDescent="0.4">
      <c r="L728" s="36" t="s">
        <v>39</v>
      </c>
      <c r="N728" s="37">
        <v>43495</v>
      </c>
      <c r="O728" s="35">
        <v>0.66666666666666674</v>
      </c>
      <c r="P728" s="299"/>
      <c r="Q728" s="300"/>
      <c r="R728" s="129">
        <f t="shared" si="33"/>
        <v>0</v>
      </c>
      <c r="S728" s="129">
        <f t="shared" si="34"/>
        <v>0</v>
      </c>
      <c r="T728" s="129">
        <f t="shared" si="35"/>
        <v>0</v>
      </c>
      <c r="U728" s="10"/>
    </row>
    <row r="729" spans="12:21" ht="15" customHeight="1" x14ac:dyDescent="0.4">
      <c r="L729" s="36" t="s">
        <v>39</v>
      </c>
      <c r="N729" s="37">
        <v>43495</v>
      </c>
      <c r="O729" s="35">
        <v>0.70833333333333337</v>
      </c>
      <c r="P729" s="299"/>
      <c r="Q729" s="300"/>
      <c r="R729" s="129">
        <f t="shared" si="33"/>
        <v>0</v>
      </c>
      <c r="S729" s="129">
        <f t="shared" si="34"/>
        <v>0</v>
      </c>
      <c r="T729" s="129">
        <f t="shared" si="35"/>
        <v>0</v>
      </c>
      <c r="U729" s="10"/>
    </row>
    <row r="730" spans="12:21" ht="15" customHeight="1" x14ac:dyDescent="0.4">
      <c r="L730" s="36" t="s">
        <v>39</v>
      </c>
      <c r="N730" s="37">
        <v>43495</v>
      </c>
      <c r="O730" s="35">
        <v>0.75000000000000011</v>
      </c>
      <c r="P730" s="299"/>
      <c r="Q730" s="300"/>
      <c r="R730" s="129">
        <f t="shared" si="33"/>
        <v>0</v>
      </c>
      <c r="S730" s="129">
        <f t="shared" si="34"/>
        <v>0</v>
      </c>
      <c r="T730" s="129">
        <f t="shared" si="35"/>
        <v>0</v>
      </c>
      <c r="U730" s="10"/>
    </row>
    <row r="731" spans="12:21" ht="15" customHeight="1" x14ac:dyDescent="0.4">
      <c r="L731" s="36" t="s">
        <v>39</v>
      </c>
      <c r="N731" s="37">
        <v>43495</v>
      </c>
      <c r="O731" s="35">
        <v>0.79166666666666674</v>
      </c>
      <c r="P731" s="299"/>
      <c r="Q731" s="300"/>
      <c r="R731" s="129">
        <f t="shared" si="33"/>
        <v>0</v>
      </c>
      <c r="S731" s="129">
        <f t="shared" si="34"/>
        <v>0</v>
      </c>
      <c r="T731" s="129">
        <f t="shared" si="35"/>
        <v>0</v>
      </c>
      <c r="U731" s="10"/>
    </row>
    <row r="732" spans="12:21" ht="15" customHeight="1" x14ac:dyDescent="0.4">
      <c r="L732" s="36" t="s">
        <v>39</v>
      </c>
      <c r="N732" s="37">
        <v>43495</v>
      </c>
      <c r="O732" s="35">
        <v>0.83333333333333337</v>
      </c>
      <c r="P732" s="299"/>
      <c r="Q732" s="300"/>
      <c r="R732" s="129">
        <f t="shared" si="33"/>
        <v>0</v>
      </c>
      <c r="S732" s="129">
        <f t="shared" si="34"/>
        <v>0</v>
      </c>
      <c r="T732" s="129">
        <f t="shared" si="35"/>
        <v>0</v>
      </c>
      <c r="U732" s="10"/>
    </row>
    <row r="733" spans="12:21" ht="15" customHeight="1" x14ac:dyDescent="0.4">
      <c r="L733" s="36" t="s">
        <v>39</v>
      </c>
      <c r="N733" s="37">
        <v>43495</v>
      </c>
      <c r="O733" s="35">
        <v>0.87500000000000011</v>
      </c>
      <c r="P733" s="299"/>
      <c r="Q733" s="300"/>
      <c r="R733" s="129">
        <f t="shared" si="33"/>
        <v>0</v>
      </c>
      <c r="S733" s="129">
        <f t="shared" si="34"/>
        <v>0</v>
      </c>
      <c r="T733" s="129">
        <f t="shared" si="35"/>
        <v>0</v>
      </c>
      <c r="U733" s="10"/>
    </row>
    <row r="734" spans="12:21" ht="15" customHeight="1" x14ac:dyDescent="0.4">
      <c r="L734" s="36" t="s">
        <v>39</v>
      </c>
      <c r="N734" s="37">
        <v>43495</v>
      </c>
      <c r="O734" s="35">
        <v>0.91666666666666674</v>
      </c>
      <c r="P734" s="299"/>
      <c r="Q734" s="300"/>
      <c r="R734" s="129">
        <f t="shared" si="33"/>
        <v>0</v>
      </c>
      <c r="S734" s="129">
        <f t="shared" si="34"/>
        <v>0</v>
      </c>
      <c r="T734" s="129">
        <f t="shared" si="35"/>
        <v>0</v>
      </c>
      <c r="U734" s="10"/>
    </row>
    <row r="735" spans="12:21" ht="15" customHeight="1" x14ac:dyDescent="0.4">
      <c r="L735" s="36" t="s">
        <v>39</v>
      </c>
      <c r="N735" s="37">
        <v>43495</v>
      </c>
      <c r="O735" s="35">
        <v>0.95833333333333337</v>
      </c>
      <c r="P735" s="299"/>
      <c r="Q735" s="300"/>
      <c r="R735" s="129">
        <f t="shared" si="33"/>
        <v>0</v>
      </c>
      <c r="S735" s="129">
        <f t="shared" si="34"/>
        <v>0</v>
      </c>
      <c r="T735" s="129">
        <f t="shared" si="35"/>
        <v>0</v>
      </c>
      <c r="U735" s="10"/>
    </row>
    <row r="736" spans="12:21" ht="15" customHeight="1" x14ac:dyDescent="0.4">
      <c r="L736" s="40">
        <v>43496</v>
      </c>
      <c r="M736" s="37"/>
      <c r="N736" s="37">
        <v>43496</v>
      </c>
      <c r="O736" s="35">
        <v>3.1225022567582528E-17</v>
      </c>
      <c r="P736" s="299"/>
      <c r="Q736" s="300"/>
      <c r="R736" s="129">
        <f t="shared" si="33"/>
        <v>0</v>
      </c>
      <c r="S736" s="129">
        <f t="shared" si="34"/>
        <v>0</v>
      </c>
      <c r="T736" s="129">
        <f t="shared" si="35"/>
        <v>0</v>
      </c>
      <c r="U736" s="10"/>
    </row>
    <row r="737" spans="12:21" ht="15" customHeight="1" x14ac:dyDescent="0.4">
      <c r="L737" s="36" t="s">
        <v>39</v>
      </c>
      <c r="N737" s="37">
        <v>43496</v>
      </c>
      <c r="O737" s="35">
        <v>4.1666666666666699E-2</v>
      </c>
      <c r="P737" s="299"/>
      <c r="Q737" s="300"/>
      <c r="R737" s="129">
        <f t="shared" si="33"/>
        <v>0</v>
      </c>
      <c r="S737" s="129">
        <f t="shared" si="34"/>
        <v>0</v>
      </c>
      <c r="T737" s="129">
        <f t="shared" si="35"/>
        <v>0</v>
      </c>
      <c r="U737" s="10"/>
    </row>
    <row r="738" spans="12:21" ht="15" customHeight="1" x14ac:dyDescent="0.4">
      <c r="L738" s="36" t="s">
        <v>39</v>
      </c>
      <c r="N738" s="37">
        <v>43496</v>
      </c>
      <c r="O738" s="35">
        <v>8.333333333333337E-2</v>
      </c>
      <c r="P738" s="299"/>
      <c r="Q738" s="300"/>
      <c r="R738" s="129">
        <f t="shared" si="33"/>
        <v>0</v>
      </c>
      <c r="S738" s="129">
        <f t="shared" si="34"/>
        <v>0</v>
      </c>
      <c r="T738" s="129">
        <f t="shared" si="35"/>
        <v>0</v>
      </c>
      <c r="U738" s="10"/>
    </row>
    <row r="739" spans="12:21" ht="15" customHeight="1" x14ac:dyDescent="0.4">
      <c r="L739" s="36" t="s">
        <v>39</v>
      </c>
      <c r="N739" s="37">
        <v>43496</v>
      </c>
      <c r="O739" s="35">
        <v>0.12500000000000006</v>
      </c>
      <c r="P739" s="299"/>
      <c r="Q739" s="300"/>
      <c r="R739" s="129">
        <f t="shared" si="33"/>
        <v>0</v>
      </c>
      <c r="S739" s="129">
        <f t="shared" si="34"/>
        <v>0</v>
      </c>
      <c r="T739" s="129">
        <f t="shared" si="35"/>
        <v>0</v>
      </c>
      <c r="U739" s="10"/>
    </row>
    <row r="740" spans="12:21" ht="15" customHeight="1" x14ac:dyDescent="0.4">
      <c r="L740" s="36" t="s">
        <v>39</v>
      </c>
      <c r="N740" s="37">
        <v>43496</v>
      </c>
      <c r="O740" s="35">
        <v>0.16666666666666669</v>
      </c>
      <c r="P740" s="299"/>
      <c r="Q740" s="300"/>
      <c r="R740" s="129">
        <f t="shared" si="33"/>
        <v>0</v>
      </c>
      <c r="S740" s="129">
        <f t="shared" si="34"/>
        <v>0</v>
      </c>
      <c r="T740" s="129">
        <f t="shared" si="35"/>
        <v>0</v>
      </c>
      <c r="U740" s="10"/>
    </row>
    <row r="741" spans="12:21" ht="15" customHeight="1" x14ac:dyDescent="0.4">
      <c r="L741" s="36" t="s">
        <v>39</v>
      </c>
      <c r="N741" s="37">
        <v>43496</v>
      </c>
      <c r="O741" s="35">
        <v>0.20833333333333337</v>
      </c>
      <c r="P741" s="299"/>
      <c r="Q741" s="300"/>
      <c r="R741" s="129">
        <f t="shared" si="33"/>
        <v>0</v>
      </c>
      <c r="S741" s="129">
        <f t="shared" si="34"/>
        <v>0</v>
      </c>
      <c r="T741" s="129">
        <f t="shared" si="35"/>
        <v>0</v>
      </c>
      <c r="U741" s="10"/>
    </row>
    <row r="742" spans="12:21" ht="15" customHeight="1" x14ac:dyDescent="0.4">
      <c r="L742" s="36" t="s">
        <v>39</v>
      </c>
      <c r="N742" s="37">
        <v>43496</v>
      </c>
      <c r="O742" s="35">
        <v>0.25</v>
      </c>
      <c r="P742" s="299"/>
      <c r="Q742" s="300"/>
      <c r="R742" s="129">
        <f t="shared" si="33"/>
        <v>0</v>
      </c>
      <c r="S742" s="129">
        <f t="shared" si="34"/>
        <v>0</v>
      </c>
      <c r="T742" s="129">
        <f t="shared" si="35"/>
        <v>0</v>
      </c>
      <c r="U742" s="10"/>
    </row>
    <row r="743" spans="12:21" ht="15" customHeight="1" x14ac:dyDescent="0.4">
      <c r="L743" s="36" t="s">
        <v>39</v>
      </c>
      <c r="N743" s="37">
        <v>43496</v>
      </c>
      <c r="O743" s="35">
        <v>0.29166666666666669</v>
      </c>
      <c r="P743" s="299"/>
      <c r="Q743" s="300"/>
      <c r="R743" s="129">
        <f t="shared" si="33"/>
        <v>0</v>
      </c>
      <c r="S743" s="129">
        <f t="shared" si="34"/>
        <v>0</v>
      </c>
      <c r="T743" s="129">
        <f t="shared" si="35"/>
        <v>0</v>
      </c>
      <c r="U743" s="10"/>
    </row>
    <row r="744" spans="12:21" ht="15" customHeight="1" x14ac:dyDescent="0.4">
      <c r="L744" s="36" t="s">
        <v>39</v>
      </c>
      <c r="N744" s="37">
        <v>43496</v>
      </c>
      <c r="O744" s="35">
        <v>0.33333333333333337</v>
      </c>
      <c r="P744" s="299"/>
      <c r="Q744" s="300"/>
      <c r="R744" s="129">
        <f t="shared" si="33"/>
        <v>0</v>
      </c>
      <c r="S744" s="129">
        <f t="shared" si="34"/>
        <v>0</v>
      </c>
      <c r="T744" s="129">
        <f t="shared" si="35"/>
        <v>0</v>
      </c>
      <c r="U744" s="10"/>
    </row>
    <row r="745" spans="12:21" ht="15" customHeight="1" x14ac:dyDescent="0.4">
      <c r="L745" s="36" t="s">
        <v>39</v>
      </c>
      <c r="N745" s="37">
        <v>43496</v>
      </c>
      <c r="O745" s="35">
        <v>0.375</v>
      </c>
      <c r="P745" s="299"/>
      <c r="Q745" s="300"/>
      <c r="R745" s="129">
        <f t="shared" si="33"/>
        <v>0</v>
      </c>
      <c r="S745" s="129">
        <f t="shared" si="34"/>
        <v>0</v>
      </c>
      <c r="T745" s="129">
        <f t="shared" si="35"/>
        <v>0</v>
      </c>
      <c r="U745" s="10"/>
    </row>
    <row r="746" spans="12:21" ht="15" customHeight="1" x14ac:dyDescent="0.4">
      <c r="L746" s="36" t="s">
        <v>39</v>
      </c>
      <c r="N746" s="37">
        <v>43496</v>
      </c>
      <c r="O746" s="35">
        <v>0.41666666666666669</v>
      </c>
      <c r="P746" s="299"/>
      <c r="Q746" s="300"/>
      <c r="R746" s="129">
        <f t="shared" si="33"/>
        <v>0</v>
      </c>
      <c r="S746" s="129">
        <f t="shared" si="34"/>
        <v>0</v>
      </c>
      <c r="T746" s="129">
        <f t="shared" si="35"/>
        <v>0</v>
      </c>
      <c r="U746" s="10"/>
    </row>
    <row r="747" spans="12:21" ht="15" customHeight="1" x14ac:dyDescent="0.4">
      <c r="L747" s="36" t="s">
        <v>39</v>
      </c>
      <c r="N747" s="37">
        <v>43496</v>
      </c>
      <c r="O747" s="35">
        <v>0.45833333333333337</v>
      </c>
      <c r="P747" s="299"/>
      <c r="Q747" s="300"/>
      <c r="R747" s="129">
        <f t="shared" si="33"/>
        <v>0</v>
      </c>
      <c r="S747" s="129">
        <f t="shared" si="34"/>
        <v>0</v>
      </c>
      <c r="T747" s="129">
        <f t="shared" si="35"/>
        <v>0</v>
      </c>
      <c r="U747" s="10"/>
    </row>
    <row r="748" spans="12:21" ht="15" customHeight="1" x14ac:dyDescent="0.4">
      <c r="L748" s="36" t="s">
        <v>39</v>
      </c>
      <c r="N748" s="37">
        <v>43496</v>
      </c>
      <c r="O748" s="35">
        <v>0.50000000000000011</v>
      </c>
      <c r="P748" s="299"/>
      <c r="Q748" s="300"/>
      <c r="R748" s="129">
        <f t="shared" si="33"/>
        <v>0</v>
      </c>
      <c r="S748" s="129">
        <f t="shared" si="34"/>
        <v>0</v>
      </c>
      <c r="T748" s="129">
        <f t="shared" si="35"/>
        <v>0</v>
      </c>
      <c r="U748" s="10"/>
    </row>
    <row r="749" spans="12:21" ht="15" customHeight="1" x14ac:dyDescent="0.4">
      <c r="L749" s="36" t="s">
        <v>39</v>
      </c>
      <c r="N749" s="37">
        <v>43496</v>
      </c>
      <c r="O749" s="35">
        <v>0.54166666666666674</v>
      </c>
      <c r="P749" s="299"/>
      <c r="Q749" s="300"/>
      <c r="R749" s="129">
        <f t="shared" si="33"/>
        <v>0</v>
      </c>
      <c r="S749" s="129">
        <f t="shared" si="34"/>
        <v>0</v>
      </c>
      <c r="T749" s="129">
        <f t="shared" si="35"/>
        <v>0</v>
      </c>
      <c r="U749" s="10"/>
    </row>
    <row r="750" spans="12:21" ht="15" customHeight="1" x14ac:dyDescent="0.4">
      <c r="L750" s="36" t="s">
        <v>39</v>
      </c>
      <c r="N750" s="37">
        <v>43496</v>
      </c>
      <c r="O750" s="35">
        <v>0.58333333333333337</v>
      </c>
      <c r="P750" s="299"/>
      <c r="Q750" s="300"/>
      <c r="R750" s="129">
        <f t="shared" si="33"/>
        <v>0</v>
      </c>
      <c r="S750" s="129">
        <f t="shared" si="34"/>
        <v>0</v>
      </c>
      <c r="T750" s="129">
        <f t="shared" si="35"/>
        <v>0</v>
      </c>
      <c r="U750" s="10"/>
    </row>
    <row r="751" spans="12:21" ht="15" customHeight="1" x14ac:dyDescent="0.4">
      <c r="L751" s="36" t="s">
        <v>39</v>
      </c>
      <c r="N751" s="37">
        <v>43496</v>
      </c>
      <c r="O751" s="35">
        <v>0.62500000000000011</v>
      </c>
      <c r="P751" s="299"/>
      <c r="Q751" s="300"/>
      <c r="R751" s="129">
        <f t="shared" si="33"/>
        <v>0</v>
      </c>
      <c r="S751" s="129">
        <f t="shared" si="34"/>
        <v>0</v>
      </c>
      <c r="T751" s="129">
        <f t="shared" si="35"/>
        <v>0</v>
      </c>
      <c r="U751" s="10"/>
    </row>
    <row r="752" spans="12:21" ht="15" customHeight="1" x14ac:dyDescent="0.4">
      <c r="L752" s="36" t="s">
        <v>39</v>
      </c>
      <c r="N752" s="37">
        <v>43496</v>
      </c>
      <c r="O752" s="35">
        <v>0.66666666666666674</v>
      </c>
      <c r="P752" s="299"/>
      <c r="Q752" s="300"/>
      <c r="R752" s="129">
        <f t="shared" si="33"/>
        <v>0</v>
      </c>
      <c r="S752" s="129">
        <f t="shared" si="34"/>
        <v>0</v>
      </c>
      <c r="T752" s="129">
        <f t="shared" si="35"/>
        <v>0</v>
      </c>
      <c r="U752" s="10"/>
    </row>
    <row r="753" spans="12:21" ht="15" customHeight="1" x14ac:dyDescent="0.4">
      <c r="L753" s="36" t="s">
        <v>39</v>
      </c>
      <c r="N753" s="37">
        <v>43496</v>
      </c>
      <c r="O753" s="35">
        <v>0.70833333333333337</v>
      </c>
      <c r="P753" s="299"/>
      <c r="Q753" s="300"/>
      <c r="R753" s="129">
        <f t="shared" si="33"/>
        <v>0</v>
      </c>
      <c r="S753" s="129">
        <f t="shared" si="34"/>
        <v>0</v>
      </c>
      <c r="T753" s="129">
        <f t="shared" si="35"/>
        <v>0</v>
      </c>
      <c r="U753" s="10"/>
    </row>
    <row r="754" spans="12:21" ht="15" customHeight="1" x14ac:dyDescent="0.4">
      <c r="L754" s="36" t="s">
        <v>39</v>
      </c>
      <c r="N754" s="37">
        <v>43496</v>
      </c>
      <c r="O754" s="35">
        <v>0.75000000000000011</v>
      </c>
      <c r="P754" s="299"/>
      <c r="Q754" s="300"/>
      <c r="R754" s="129">
        <f t="shared" si="33"/>
        <v>0</v>
      </c>
      <c r="S754" s="129">
        <f t="shared" si="34"/>
        <v>0</v>
      </c>
      <c r="T754" s="129">
        <f t="shared" si="35"/>
        <v>0</v>
      </c>
      <c r="U754" s="10"/>
    </row>
    <row r="755" spans="12:21" ht="15" customHeight="1" x14ac:dyDescent="0.4">
      <c r="L755" s="36" t="s">
        <v>39</v>
      </c>
      <c r="N755" s="37">
        <v>43496</v>
      </c>
      <c r="O755" s="35">
        <v>0.79166666666666674</v>
      </c>
      <c r="P755" s="299"/>
      <c r="Q755" s="300"/>
      <c r="R755" s="129">
        <f t="shared" si="33"/>
        <v>0</v>
      </c>
      <c r="S755" s="129">
        <f t="shared" si="34"/>
        <v>0</v>
      </c>
      <c r="T755" s="129">
        <f t="shared" si="35"/>
        <v>0</v>
      </c>
      <c r="U755" s="10"/>
    </row>
    <row r="756" spans="12:21" ht="15" customHeight="1" x14ac:dyDescent="0.4">
      <c r="L756" s="36" t="s">
        <v>39</v>
      </c>
      <c r="N756" s="37">
        <v>43496</v>
      </c>
      <c r="O756" s="35">
        <v>0.83333333333333337</v>
      </c>
      <c r="P756" s="299"/>
      <c r="Q756" s="300"/>
      <c r="R756" s="129">
        <f t="shared" si="33"/>
        <v>0</v>
      </c>
      <c r="S756" s="129">
        <f t="shared" si="34"/>
        <v>0</v>
      </c>
      <c r="T756" s="129">
        <f t="shared" si="35"/>
        <v>0</v>
      </c>
      <c r="U756" s="10"/>
    </row>
    <row r="757" spans="12:21" ht="15" customHeight="1" x14ac:dyDescent="0.4">
      <c r="L757" s="36" t="s">
        <v>39</v>
      </c>
      <c r="N757" s="37">
        <v>43496</v>
      </c>
      <c r="O757" s="35">
        <v>0.87500000000000011</v>
      </c>
      <c r="P757" s="299"/>
      <c r="Q757" s="300"/>
      <c r="R757" s="129">
        <f t="shared" si="33"/>
        <v>0</v>
      </c>
      <c r="S757" s="129">
        <f t="shared" si="34"/>
        <v>0</v>
      </c>
      <c r="T757" s="129">
        <f t="shared" si="35"/>
        <v>0</v>
      </c>
      <c r="U757" s="10"/>
    </row>
    <row r="758" spans="12:21" ht="15" customHeight="1" x14ac:dyDescent="0.4">
      <c r="L758" s="36" t="s">
        <v>39</v>
      </c>
      <c r="N758" s="37">
        <v>43496</v>
      </c>
      <c r="O758" s="35">
        <v>0.91666666666666674</v>
      </c>
      <c r="P758" s="299"/>
      <c r="Q758" s="300"/>
      <c r="R758" s="129">
        <f t="shared" si="33"/>
        <v>0</v>
      </c>
      <c r="S758" s="129">
        <f t="shared" si="34"/>
        <v>0</v>
      </c>
      <c r="T758" s="129">
        <f t="shared" si="35"/>
        <v>0</v>
      </c>
      <c r="U758" s="10"/>
    </row>
    <row r="759" spans="12:21" ht="15" customHeight="1" x14ac:dyDescent="0.4">
      <c r="L759" s="36" t="s">
        <v>39</v>
      </c>
      <c r="N759" s="37">
        <v>43496</v>
      </c>
      <c r="O759" s="35">
        <v>0.95833333333333337</v>
      </c>
      <c r="P759" s="299"/>
      <c r="Q759" s="300"/>
      <c r="R759" s="129">
        <f t="shared" si="33"/>
        <v>0</v>
      </c>
      <c r="S759" s="129">
        <f t="shared" si="34"/>
        <v>0</v>
      </c>
      <c r="T759" s="129">
        <f t="shared" si="35"/>
        <v>0</v>
      </c>
      <c r="U759" s="10"/>
    </row>
    <row r="760" spans="12:21" ht="15" customHeight="1" x14ac:dyDescent="0.4">
      <c r="L760" s="40">
        <v>43497</v>
      </c>
      <c r="M760" s="37"/>
      <c r="N760" s="37">
        <v>43497</v>
      </c>
      <c r="O760" s="35">
        <v>3.1225022567582528E-17</v>
      </c>
      <c r="P760" s="299"/>
      <c r="Q760" s="300"/>
      <c r="R760" s="129">
        <f t="shared" si="33"/>
        <v>0</v>
      </c>
      <c r="S760" s="129">
        <f t="shared" si="34"/>
        <v>0</v>
      </c>
      <c r="T760" s="129">
        <f t="shared" si="35"/>
        <v>0</v>
      </c>
      <c r="U760" s="10"/>
    </row>
    <row r="761" spans="12:21" ht="15" customHeight="1" x14ac:dyDescent="0.4">
      <c r="L761" s="36" t="s">
        <v>39</v>
      </c>
      <c r="N761" s="37">
        <v>43497</v>
      </c>
      <c r="O761" s="35">
        <v>4.1666666666666699E-2</v>
      </c>
      <c r="P761" s="299"/>
      <c r="Q761" s="300"/>
      <c r="R761" s="129">
        <f t="shared" si="33"/>
        <v>0</v>
      </c>
      <c r="S761" s="129">
        <f t="shared" si="34"/>
        <v>0</v>
      </c>
      <c r="T761" s="129">
        <f t="shared" si="35"/>
        <v>0</v>
      </c>
      <c r="U761" s="10"/>
    </row>
    <row r="762" spans="12:21" ht="15" customHeight="1" x14ac:dyDescent="0.4">
      <c r="L762" s="36" t="s">
        <v>39</v>
      </c>
      <c r="N762" s="37">
        <v>43497</v>
      </c>
      <c r="O762" s="35">
        <v>8.333333333333337E-2</v>
      </c>
      <c r="P762" s="299"/>
      <c r="Q762" s="300"/>
      <c r="R762" s="129">
        <f t="shared" si="33"/>
        <v>0</v>
      </c>
      <c r="S762" s="129">
        <f t="shared" si="34"/>
        <v>0</v>
      </c>
      <c r="T762" s="129">
        <f t="shared" si="35"/>
        <v>0</v>
      </c>
      <c r="U762" s="10"/>
    </row>
    <row r="763" spans="12:21" ht="15" customHeight="1" x14ac:dyDescent="0.4">
      <c r="L763" s="36" t="s">
        <v>39</v>
      </c>
      <c r="N763" s="37">
        <v>43497</v>
      </c>
      <c r="O763" s="35">
        <v>0.12500000000000006</v>
      </c>
      <c r="P763" s="299"/>
      <c r="Q763" s="300"/>
      <c r="R763" s="129">
        <f t="shared" si="33"/>
        <v>0</v>
      </c>
      <c r="S763" s="129">
        <f t="shared" si="34"/>
        <v>0</v>
      </c>
      <c r="T763" s="129">
        <f t="shared" si="35"/>
        <v>0</v>
      </c>
      <c r="U763" s="10"/>
    </row>
    <row r="764" spans="12:21" ht="15" customHeight="1" x14ac:dyDescent="0.4">
      <c r="L764" s="36" t="s">
        <v>39</v>
      </c>
      <c r="N764" s="37">
        <v>43497</v>
      </c>
      <c r="O764" s="35">
        <v>0.16666666666666669</v>
      </c>
      <c r="P764" s="299"/>
      <c r="Q764" s="300"/>
      <c r="R764" s="129">
        <f t="shared" si="33"/>
        <v>0</v>
      </c>
      <c r="S764" s="129">
        <f t="shared" si="34"/>
        <v>0</v>
      </c>
      <c r="T764" s="129">
        <f t="shared" si="35"/>
        <v>0</v>
      </c>
      <c r="U764" s="10"/>
    </row>
    <row r="765" spans="12:21" ht="15" customHeight="1" x14ac:dyDescent="0.4">
      <c r="L765" s="36" t="s">
        <v>39</v>
      </c>
      <c r="N765" s="37">
        <v>43497</v>
      </c>
      <c r="O765" s="35">
        <v>0.20833333333333337</v>
      </c>
      <c r="P765" s="299"/>
      <c r="Q765" s="300"/>
      <c r="R765" s="129">
        <f t="shared" si="33"/>
        <v>0</v>
      </c>
      <c r="S765" s="129">
        <f t="shared" si="34"/>
        <v>0</v>
      </c>
      <c r="T765" s="129">
        <f t="shared" si="35"/>
        <v>0</v>
      </c>
      <c r="U765" s="10"/>
    </row>
    <row r="766" spans="12:21" ht="15" customHeight="1" x14ac:dyDescent="0.4">
      <c r="L766" s="36" t="s">
        <v>39</v>
      </c>
      <c r="N766" s="37">
        <v>43497</v>
      </c>
      <c r="O766" s="35">
        <v>0.25</v>
      </c>
      <c r="P766" s="299"/>
      <c r="Q766" s="300"/>
      <c r="R766" s="129">
        <f t="shared" si="33"/>
        <v>0</v>
      </c>
      <c r="S766" s="129">
        <f t="shared" si="34"/>
        <v>0</v>
      </c>
      <c r="T766" s="129">
        <f t="shared" si="35"/>
        <v>0</v>
      </c>
      <c r="U766" s="10"/>
    </row>
    <row r="767" spans="12:21" ht="15" customHeight="1" x14ac:dyDescent="0.4">
      <c r="L767" s="36" t="s">
        <v>39</v>
      </c>
      <c r="N767" s="37">
        <v>43497</v>
      </c>
      <c r="O767" s="35">
        <v>0.29166666666666669</v>
      </c>
      <c r="P767" s="299"/>
      <c r="Q767" s="300"/>
      <c r="R767" s="129">
        <f t="shared" si="33"/>
        <v>0</v>
      </c>
      <c r="S767" s="129">
        <f t="shared" si="34"/>
        <v>0</v>
      </c>
      <c r="T767" s="129">
        <f t="shared" si="35"/>
        <v>0</v>
      </c>
      <c r="U767" s="10"/>
    </row>
    <row r="768" spans="12:21" ht="15" customHeight="1" x14ac:dyDescent="0.4">
      <c r="L768" s="36" t="s">
        <v>39</v>
      </c>
      <c r="N768" s="37">
        <v>43497</v>
      </c>
      <c r="O768" s="35">
        <v>0.33333333333333337</v>
      </c>
      <c r="P768" s="299"/>
      <c r="Q768" s="300"/>
      <c r="R768" s="129">
        <f t="shared" si="33"/>
        <v>0</v>
      </c>
      <c r="S768" s="129">
        <f t="shared" si="34"/>
        <v>0</v>
      </c>
      <c r="T768" s="129">
        <f t="shared" si="35"/>
        <v>0</v>
      </c>
      <c r="U768" s="10"/>
    </row>
    <row r="769" spans="12:21" ht="15" customHeight="1" x14ac:dyDescent="0.4">
      <c r="L769" s="36" t="s">
        <v>39</v>
      </c>
      <c r="N769" s="37">
        <v>43497</v>
      </c>
      <c r="O769" s="35">
        <v>0.375</v>
      </c>
      <c r="P769" s="299"/>
      <c r="Q769" s="300"/>
      <c r="R769" s="129">
        <f t="shared" si="33"/>
        <v>0</v>
      </c>
      <c r="S769" s="129">
        <f t="shared" si="34"/>
        <v>0</v>
      </c>
      <c r="T769" s="129">
        <f t="shared" si="35"/>
        <v>0</v>
      </c>
      <c r="U769" s="10"/>
    </row>
    <row r="770" spans="12:21" ht="15" customHeight="1" x14ac:dyDescent="0.4">
      <c r="L770" s="36" t="s">
        <v>39</v>
      </c>
      <c r="N770" s="37">
        <v>43497</v>
      </c>
      <c r="O770" s="35">
        <v>0.41666666666666669</v>
      </c>
      <c r="P770" s="299"/>
      <c r="Q770" s="300"/>
      <c r="R770" s="129">
        <f t="shared" si="33"/>
        <v>0</v>
      </c>
      <c r="S770" s="129">
        <f t="shared" si="34"/>
        <v>0</v>
      </c>
      <c r="T770" s="129">
        <f t="shared" si="35"/>
        <v>0</v>
      </c>
      <c r="U770" s="10"/>
    </row>
    <row r="771" spans="12:21" ht="15" customHeight="1" x14ac:dyDescent="0.4">
      <c r="L771" s="36" t="s">
        <v>39</v>
      </c>
      <c r="N771" s="37">
        <v>43497</v>
      </c>
      <c r="O771" s="35">
        <v>0.45833333333333337</v>
      </c>
      <c r="P771" s="299"/>
      <c r="Q771" s="300"/>
      <c r="R771" s="129">
        <f t="shared" si="33"/>
        <v>0</v>
      </c>
      <c r="S771" s="129">
        <f t="shared" si="34"/>
        <v>0</v>
      </c>
      <c r="T771" s="129">
        <f t="shared" si="35"/>
        <v>0</v>
      </c>
      <c r="U771" s="10"/>
    </row>
    <row r="772" spans="12:21" ht="15" customHeight="1" x14ac:dyDescent="0.4">
      <c r="L772" s="36" t="s">
        <v>39</v>
      </c>
      <c r="N772" s="37">
        <v>43497</v>
      </c>
      <c r="O772" s="35">
        <v>0.50000000000000011</v>
      </c>
      <c r="P772" s="299"/>
      <c r="Q772" s="300"/>
      <c r="R772" s="129">
        <f t="shared" si="33"/>
        <v>0</v>
      </c>
      <c r="S772" s="129">
        <f t="shared" si="34"/>
        <v>0</v>
      </c>
      <c r="T772" s="129">
        <f t="shared" si="35"/>
        <v>0</v>
      </c>
      <c r="U772" s="10"/>
    </row>
    <row r="773" spans="12:21" ht="15" customHeight="1" x14ac:dyDescent="0.4">
      <c r="L773" s="36" t="s">
        <v>39</v>
      </c>
      <c r="N773" s="37">
        <v>43497</v>
      </c>
      <c r="O773" s="35">
        <v>0.54166666666666674</v>
      </c>
      <c r="P773" s="299"/>
      <c r="Q773" s="300"/>
      <c r="R773" s="129">
        <f t="shared" si="33"/>
        <v>0</v>
      </c>
      <c r="S773" s="129">
        <f t="shared" si="34"/>
        <v>0</v>
      </c>
      <c r="T773" s="129">
        <f t="shared" si="35"/>
        <v>0</v>
      </c>
      <c r="U773" s="10"/>
    </row>
    <row r="774" spans="12:21" ht="15" customHeight="1" x14ac:dyDescent="0.4">
      <c r="L774" s="36" t="s">
        <v>39</v>
      </c>
      <c r="N774" s="37">
        <v>43497</v>
      </c>
      <c r="O774" s="35">
        <v>0.58333333333333337</v>
      </c>
      <c r="P774" s="299"/>
      <c r="Q774" s="300"/>
      <c r="R774" s="129">
        <f t="shared" si="33"/>
        <v>0</v>
      </c>
      <c r="S774" s="129">
        <f t="shared" si="34"/>
        <v>0</v>
      </c>
      <c r="T774" s="129">
        <f t="shared" si="35"/>
        <v>0</v>
      </c>
      <c r="U774" s="10"/>
    </row>
    <row r="775" spans="12:21" ht="15" customHeight="1" x14ac:dyDescent="0.4">
      <c r="L775" s="36" t="s">
        <v>39</v>
      </c>
      <c r="N775" s="37">
        <v>43497</v>
      </c>
      <c r="O775" s="35">
        <v>0.62500000000000011</v>
      </c>
      <c r="P775" s="299"/>
      <c r="Q775" s="300"/>
      <c r="R775" s="129">
        <f t="shared" si="33"/>
        <v>0</v>
      </c>
      <c r="S775" s="129">
        <f t="shared" si="34"/>
        <v>0</v>
      </c>
      <c r="T775" s="129">
        <f t="shared" si="35"/>
        <v>0</v>
      </c>
      <c r="U775" s="10"/>
    </row>
    <row r="776" spans="12:21" ht="15" customHeight="1" x14ac:dyDescent="0.4">
      <c r="L776" s="36" t="s">
        <v>39</v>
      </c>
      <c r="N776" s="37">
        <v>43497</v>
      </c>
      <c r="O776" s="35">
        <v>0.66666666666666674</v>
      </c>
      <c r="P776" s="299"/>
      <c r="Q776" s="300"/>
      <c r="R776" s="129">
        <f t="shared" si="33"/>
        <v>0</v>
      </c>
      <c r="S776" s="129">
        <f t="shared" si="34"/>
        <v>0</v>
      </c>
      <c r="T776" s="129">
        <f t="shared" si="35"/>
        <v>0</v>
      </c>
      <c r="U776" s="10"/>
    </row>
    <row r="777" spans="12:21" ht="15" customHeight="1" x14ac:dyDescent="0.4">
      <c r="L777" s="36" t="s">
        <v>39</v>
      </c>
      <c r="N777" s="37">
        <v>43497</v>
      </c>
      <c r="O777" s="35">
        <v>0.70833333333333337</v>
      </c>
      <c r="P777" s="299"/>
      <c r="Q777" s="300"/>
      <c r="R777" s="129">
        <f t="shared" si="33"/>
        <v>0</v>
      </c>
      <c r="S777" s="129">
        <f t="shared" si="34"/>
        <v>0</v>
      </c>
      <c r="T777" s="129">
        <f t="shared" si="35"/>
        <v>0</v>
      </c>
      <c r="U777" s="10"/>
    </row>
    <row r="778" spans="12:21" ht="15" customHeight="1" x14ac:dyDescent="0.4">
      <c r="L778" s="36" t="s">
        <v>39</v>
      </c>
      <c r="N778" s="37">
        <v>43497</v>
      </c>
      <c r="O778" s="35">
        <v>0.75000000000000011</v>
      </c>
      <c r="P778" s="299"/>
      <c r="Q778" s="300"/>
      <c r="R778" s="129">
        <f t="shared" si="33"/>
        <v>0</v>
      </c>
      <c r="S778" s="129">
        <f t="shared" si="34"/>
        <v>0</v>
      </c>
      <c r="T778" s="129">
        <f t="shared" si="35"/>
        <v>0</v>
      </c>
      <c r="U778" s="10"/>
    </row>
    <row r="779" spans="12:21" ht="15" customHeight="1" x14ac:dyDescent="0.4">
      <c r="L779" s="36" t="s">
        <v>39</v>
      </c>
      <c r="N779" s="37">
        <v>43497</v>
      </c>
      <c r="O779" s="35">
        <v>0.79166666666666674</v>
      </c>
      <c r="P779" s="299"/>
      <c r="Q779" s="300"/>
      <c r="R779" s="129">
        <f t="shared" si="33"/>
        <v>0</v>
      </c>
      <c r="S779" s="129">
        <f t="shared" si="34"/>
        <v>0</v>
      </c>
      <c r="T779" s="129">
        <f t="shared" si="35"/>
        <v>0</v>
      </c>
      <c r="U779" s="10"/>
    </row>
    <row r="780" spans="12:21" ht="15" customHeight="1" x14ac:dyDescent="0.4">
      <c r="L780" s="36" t="s">
        <v>39</v>
      </c>
      <c r="N780" s="37">
        <v>43497</v>
      </c>
      <c r="O780" s="35">
        <v>0.83333333333333337</v>
      </c>
      <c r="P780" s="299"/>
      <c r="Q780" s="300"/>
      <c r="R780" s="129">
        <f t="shared" si="33"/>
        <v>0</v>
      </c>
      <c r="S780" s="129">
        <f t="shared" si="34"/>
        <v>0</v>
      </c>
      <c r="T780" s="129">
        <f t="shared" si="35"/>
        <v>0</v>
      </c>
      <c r="U780" s="10"/>
    </row>
    <row r="781" spans="12:21" ht="15" customHeight="1" x14ac:dyDescent="0.4">
      <c r="L781" s="36" t="s">
        <v>39</v>
      </c>
      <c r="N781" s="37">
        <v>43497</v>
      </c>
      <c r="O781" s="35">
        <v>0.87500000000000011</v>
      </c>
      <c r="P781" s="299"/>
      <c r="Q781" s="300"/>
      <c r="R781" s="129">
        <f t="shared" si="33"/>
        <v>0</v>
      </c>
      <c r="S781" s="129">
        <f t="shared" si="34"/>
        <v>0</v>
      </c>
      <c r="T781" s="129">
        <f t="shared" si="35"/>
        <v>0</v>
      </c>
      <c r="U781" s="10"/>
    </row>
    <row r="782" spans="12:21" ht="15" customHeight="1" x14ac:dyDescent="0.4">
      <c r="L782" s="36" t="s">
        <v>39</v>
      </c>
      <c r="N782" s="37">
        <v>43497</v>
      </c>
      <c r="O782" s="35">
        <v>0.91666666666666674</v>
      </c>
      <c r="P782" s="299"/>
      <c r="Q782" s="300"/>
      <c r="R782" s="129">
        <f t="shared" si="33"/>
        <v>0</v>
      </c>
      <c r="S782" s="129">
        <f t="shared" si="34"/>
        <v>0</v>
      </c>
      <c r="T782" s="129">
        <f t="shared" si="35"/>
        <v>0</v>
      </c>
      <c r="U782" s="10"/>
    </row>
    <row r="783" spans="12:21" ht="15" customHeight="1" x14ac:dyDescent="0.4">
      <c r="L783" s="36" t="s">
        <v>39</v>
      </c>
      <c r="N783" s="37">
        <v>43497</v>
      </c>
      <c r="O783" s="35">
        <v>0.95833333333333337</v>
      </c>
      <c r="P783" s="299"/>
      <c r="Q783" s="300"/>
      <c r="R783" s="129">
        <f t="shared" si="33"/>
        <v>0</v>
      </c>
      <c r="S783" s="129">
        <f t="shared" si="34"/>
        <v>0</v>
      </c>
      <c r="T783" s="129">
        <f t="shared" si="35"/>
        <v>0</v>
      </c>
      <c r="U783" s="10"/>
    </row>
    <row r="784" spans="12:21" ht="15" customHeight="1" x14ac:dyDescent="0.4">
      <c r="L784" s="40">
        <v>43498</v>
      </c>
      <c r="M784" s="37"/>
      <c r="N784" s="37">
        <v>43498</v>
      </c>
      <c r="O784" s="35">
        <v>3.1225022567582528E-17</v>
      </c>
      <c r="P784" s="299"/>
      <c r="Q784" s="300"/>
      <c r="R784" s="129">
        <f t="shared" ref="R784:R847" si="36">IF(Q784&gt;P784,P784,Q784)</f>
        <v>0</v>
      </c>
      <c r="S784" s="129">
        <f t="shared" ref="S784:S847" si="37">P784-R784</f>
        <v>0</v>
      </c>
      <c r="T784" s="129">
        <f t="shared" si="35"/>
        <v>0</v>
      </c>
      <c r="U784" s="10"/>
    </row>
    <row r="785" spans="12:21" ht="15" customHeight="1" x14ac:dyDescent="0.4">
      <c r="L785" s="36" t="s">
        <v>39</v>
      </c>
      <c r="N785" s="37">
        <v>43498</v>
      </c>
      <c r="O785" s="35">
        <v>4.1666666666666699E-2</v>
      </c>
      <c r="P785" s="299"/>
      <c r="Q785" s="300"/>
      <c r="R785" s="129">
        <f t="shared" si="36"/>
        <v>0</v>
      </c>
      <c r="S785" s="129">
        <f t="shared" si="37"/>
        <v>0</v>
      </c>
      <c r="T785" s="129">
        <f t="shared" ref="T785:T848" si="38">Q785-R785</f>
        <v>0</v>
      </c>
      <c r="U785" s="10"/>
    </row>
    <row r="786" spans="12:21" ht="15" customHeight="1" x14ac:dyDescent="0.4">
      <c r="L786" s="36" t="s">
        <v>39</v>
      </c>
      <c r="N786" s="37">
        <v>43498</v>
      </c>
      <c r="O786" s="35">
        <v>8.333333333333337E-2</v>
      </c>
      <c r="P786" s="299"/>
      <c r="Q786" s="300"/>
      <c r="R786" s="129">
        <f t="shared" si="36"/>
        <v>0</v>
      </c>
      <c r="S786" s="129">
        <f t="shared" si="37"/>
        <v>0</v>
      </c>
      <c r="T786" s="129">
        <f t="shared" si="38"/>
        <v>0</v>
      </c>
      <c r="U786" s="10"/>
    </row>
    <row r="787" spans="12:21" ht="15" customHeight="1" x14ac:dyDescent="0.4">
      <c r="L787" s="36" t="s">
        <v>39</v>
      </c>
      <c r="N787" s="37">
        <v>43498</v>
      </c>
      <c r="O787" s="35">
        <v>0.12500000000000006</v>
      </c>
      <c r="P787" s="299"/>
      <c r="Q787" s="300"/>
      <c r="R787" s="129">
        <f t="shared" si="36"/>
        <v>0</v>
      </c>
      <c r="S787" s="129">
        <f t="shared" si="37"/>
        <v>0</v>
      </c>
      <c r="T787" s="129">
        <f t="shared" si="38"/>
        <v>0</v>
      </c>
      <c r="U787" s="10"/>
    </row>
    <row r="788" spans="12:21" ht="15" customHeight="1" x14ac:dyDescent="0.4">
      <c r="L788" s="36" t="s">
        <v>39</v>
      </c>
      <c r="N788" s="37">
        <v>43498</v>
      </c>
      <c r="O788" s="35">
        <v>0.16666666666666669</v>
      </c>
      <c r="P788" s="299"/>
      <c r="Q788" s="300"/>
      <c r="R788" s="129">
        <f t="shared" si="36"/>
        <v>0</v>
      </c>
      <c r="S788" s="129">
        <f t="shared" si="37"/>
        <v>0</v>
      </c>
      <c r="T788" s="129">
        <f t="shared" si="38"/>
        <v>0</v>
      </c>
      <c r="U788" s="10"/>
    </row>
    <row r="789" spans="12:21" ht="15" customHeight="1" x14ac:dyDescent="0.4">
      <c r="L789" s="36" t="s">
        <v>39</v>
      </c>
      <c r="N789" s="37">
        <v>43498</v>
      </c>
      <c r="O789" s="35">
        <v>0.20833333333333337</v>
      </c>
      <c r="P789" s="299"/>
      <c r="Q789" s="300"/>
      <c r="R789" s="129">
        <f t="shared" si="36"/>
        <v>0</v>
      </c>
      <c r="S789" s="129">
        <f t="shared" si="37"/>
        <v>0</v>
      </c>
      <c r="T789" s="129">
        <f t="shared" si="38"/>
        <v>0</v>
      </c>
      <c r="U789" s="10"/>
    </row>
    <row r="790" spans="12:21" ht="15" customHeight="1" x14ac:dyDescent="0.4">
      <c r="L790" s="36" t="s">
        <v>39</v>
      </c>
      <c r="N790" s="37">
        <v>43498</v>
      </c>
      <c r="O790" s="35">
        <v>0.25</v>
      </c>
      <c r="P790" s="299"/>
      <c r="Q790" s="300"/>
      <c r="R790" s="129">
        <f t="shared" si="36"/>
        <v>0</v>
      </c>
      <c r="S790" s="129">
        <f t="shared" si="37"/>
        <v>0</v>
      </c>
      <c r="T790" s="129">
        <f t="shared" si="38"/>
        <v>0</v>
      </c>
      <c r="U790" s="10"/>
    </row>
    <row r="791" spans="12:21" ht="15" customHeight="1" x14ac:dyDescent="0.4">
      <c r="L791" s="36" t="s">
        <v>39</v>
      </c>
      <c r="N791" s="37">
        <v>43498</v>
      </c>
      <c r="O791" s="35">
        <v>0.29166666666666669</v>
      </c>
      <c r="P791" s="299"/>
      <c r="Q791" s="300"/>
      <c r="R791" s="129">
        <f t="shared" si="36"/>
        <v>0</v>
      </c>
      <c r="S791" s="129">
        <f t="shared" si="37"/>
        <v>0</v>
      </c>
      <c r="T791" s="129">
        <f t="shared" si="38"/>
        <v>0</v>
      </c>
      <c r="U791" s="10"/>
    </row>
    <row r="792" spans="12:21" ht="15" customHeight="1" x14ac:dyDescent="0.4">
      <c r="L792" s="36" t="s">
        <v>39</v>
      </c>
      <c r="N792" s="37">
        <v>43498</v>
      </c>
      <c r="O792" s="35">
        <v>0.33333333333333337</v>
      </c>
      <c r="P792" s="299"/>
      <c r="Q792" s="300"/>
      <c r="R792" s="129">
        <f t="shared" si="36"/>
        <v>0</v>
      </c>
      <c r="S792" s="129">
        <f t="shared" si="37"/>
        <v>0</v>
      </c>
      <c r="T792" s="129">
        <f t="shared" si="38"/>
        <v>0</v>
      </c>
      <c r="U792" s="10"/>
    </row>
    <row r="793" spans="12:21" ht="15" customHeight="1" x14ac:dyDescent="0.4">
      <c r="L793" s="36" t="s">
        <v>39</v>
      </c>
      <c r="N793" s="37">
        <v>43498</v>
      </c>
      <c r="O793" s="35">
        <v>0.375</v>
      </c>
      <c r="P793" s="299"/>
      <c r="Q793" s="300"/>
      <c r="R793" s="129">
        <f t="shared" si="36"/>
        <v>0</v>
      </c>
      <c r="S793" s="129">
        <f t="shared" si="37"/>
        <v>0</v>
      </c>
      <c r="T793" s="129">
        <f t="shared" si="38"/>
        <v>0</v>
      </c>
      <c r="U793" s="10"/>
    </row>
    <row r="794" spans="12:21" ht="15" customHeight="1" x14ac:dyDescent="0.4">
      <c r="L794" s="36" t="s">
        <v>39</v>
      </c>
      <c r="N794" s="37">
        <v>43498</v>
      </c>
      <c r="O794" s="35">
        <v>0.41666666666666669</v>
      </c>
      <c r="P794" s="299"/>
      <c r="Q794" s="300"/>
      <c r="R794" s="129">
        <f t="shared" si="36"/>
        <v>0</v>
      </c>
      <c r="S794" s="129">
        <f t="shared" si="37"/>
        <v>0</v>
      </c>
      <c r="T794" s="129">
        <f t="shared" si="38"/>
        <v>0</v>
      </c>
      <c r="U794" s="10"/>
    </row>
    <row r="795" spans="12:21" ht="15" customHeight="1" x14ac:dyDescent="0.4">
      <c r="L795" s="36" t="s">
        <v>39</v>
      </c>
      <c r="N795" s="37">
        <v>43498</v>
      </c>
      <c r="O795" s="35">
        <v>0.45833333333333337</v>
      </c>
      <c r="P795" s="299"/>
      <c r="Q795" s="300"/>
      <c r="R795" s="129">
        <f t="shared" si="36"/>
        <v>0</v>
      </c>
      <c r="S795" s="129">
        <f t="shared" si="37"/>
        <v>0</v>
      </c>
      <c r="T795" s="129">
        <f t="shared" si="38"/>
        <v>0</v>
      </c>
      <c r="U795" s="10"/>
    </row>
    <row r="796" spans="12:21" ht="15" customHeight="1" x14ac:dyDescent="0.4">
      <c r="L796" s="36" t="s">
        <v>39</v>
      </c>
      <c r="N796" s="37">
        <v>43498</v>
      </c>
      <c r="O796" s="35">
        <v>0.50000000000000011</v>
      </c>
      <c r="P796" s="299"/>
      <c r="Q796" s="300"/>
      <c r="R796" s="129">
        <f t="shared" si="36"/>
        <v>0</v>
      </c>
      <c r="S796" s="129">
        <f t="shared" si="37"/>
        <v>0</v>
      </c>
      <c r="T796" s="129">
        <f t="shared" si="38"/>
        <v>0</v>
      </c>
      <c r="U796" s="10"/>
    </row>
    <row r="797" spans="12:21" ht="15" customHeight="1" x14ac:dyDescent="0.4">
      <c r="L797" s="36" t="s">
        <v>39</v>
      </c>
      <c r="N797" s="37">
        <v>43498</v>
      </c>
      <c r="O797" s="35">
        <v>0.54166666666666674</v>
      </c>
      <c r="P797" s="299"/>
      <c r="Q797" s="300"/>
      <c r="R797" s="129">
        <f t="shared" si="36"/>
        <v>0</v>
      </c>
      <c r="S797" s="129">
        <f t="shared" si="37"/>
        <v>0</v>
      </c>
      <c r="T797" s="129">
        <f t="shared" si="38"/>
        <v>0</v>
      </c>
      <c r="U797" s="10"/>
    </row>
    <row r="798" spans="12:21" ht="15" customHeight="1" x14ac:dyDescent="0.4">
      <c r="L798" s="36" t="s">
        <v>39</v>
      </c>
      <c r="N798" s="37">
        <v>43498</v>
      </c>
      <c r="O798" s="35">
        <v>0.58333333333333337</v>
      </c>
      <c r="P798" s="299"/>
      <c r="Q798" s="300"/>
      <c r="R798" s="129">
        <f t="shared" si="36"/>
        <v>0</v>
      </c>
      <c r="S798" s="129">
        <f t="shared" si="37"/>
        <v>0</v>
      </c>
      <c r="T798" s="129">
        <f t="shared" si="38"/>
        <v>0</v>
      </c>
      <c r="U798" s="10"/>
    </row>
    <row r="799" spans="12:21" ht="15" customHeight="1" x14ac:dyDescent="0.4">
      <c r="L799" s="36" t="s">
        <v>39</v>
      </c>
      <c r="N799" s="37">
        <v>43498</v>
      </c>
      <c r="O799" s="35">
        <v>0.62500000000000011</v>
      </c>
      <c r="P799" s="299"/>
      <c r="Q799" s="300"/>
      <c r="R799" s="129">
        <f t="shared" si="36"/>
        <v>0</v>
      </c>
      <c r="S799" s="129">
        <f t="shared" si="37"/>
        <v>0</v>
      </c>
      <c r="T799" s="129">
        <f t="shared" si="38"/>
        <v>0</v>
      </c>
      <c r="U799" s="10"/>
    </row>
    <row r="800" spans="12:21" ht="15" customHeight="1" x14ac:dyDescent="0.4">
      <c r="L800" s="36" t="s">
        <v>39</v>
      </c>
      <c r="N800" s="37">
        <v>43498</v>
      </c>
      <c r="O800" s="35">
        <v>0.66666666666666674</v>
      </c>
      <c r="P800" s="299"/>
      <c r="Q800" s="300"/>
      <c r="R800" s="129">
        <f t="shared" si="36"/>
        <v>0</v>
      </c>
      <c r="S800" s="129">
        <f t="shared" si="37"/>
        <v>0</v>
      </c>
      <c r="T800" s="129">
        <f t="shared" si="38"/>
        <v>0</v>
      </c>
      <c r="U800" s="10"/>
    </row>
    <row r="801" spans="12:21" ht="15" customHeight="1" x14ac:dyDescent="0.4">
      <c r="L801" s="36" t="s">
        <v>39</v>
      </c>
      <c r="N801" s="37">
        <v>43498</v>
      </c>
      <c r="O801" s="35">
        <v>0.70833333333333337</v>
      </c>
      <c r="P801" s="299"/>
      <c r="Q801" s="300"/>
      <c r="R801" s="129">
        <f t="shared" si="36"/>
        <v>0</v>
      </c>
      <c r="S801" s="129">
        <f t="shared" si="37"/>
        <v>0</v>
      </c>
      <c r="T801" s="129">
        <f t="shared" si="38"/>
        <v>0</v>
      </c>
      <c r="U801" s="10"/>
    </row>
    <row r="802" spans="12:21" ht="15" customHeight="1" x14ac:dyDescent="0.4">
      <c r="L802" s="36" t="s">
        <v>39</v>
      </c>
      <c r="N802" s="37">
        <v>43498</v>
      </c>
      <c r="O802" s="35">
        <v>0.75000000000000011</v>
      </c>
      <c r="P802" s="299"/>
      <c r="Q802" s="300"/>
      <c r="R802" s="129">
        <f t="shared" si="36"/>
        <v>0</v>
      </c>
      <c r="S802" s="129">
        <f t="shared" si="37"/>
        <v>0</v>
      </c>
      <c r="T802" s="129">
        <f t="shared" si="38"/>
        <v>0</v>
      </c>
      <c r="U802" s="10"/>
    </row>
    <row r="803" spans="12:21" ht="15" customHeight="1" x14ac:dyDescent="0.4">
      <c r="L803" s="36" t="s">
        <v>39</v>
      </c>
      <c r="N803" s="37">
        <v>43498</v>
      </c>
      <c r="O803" s="35">
        <v>0.79166666666666674</v>
      </c>
      <c r="P803" s="299"/>
      <c r="Q803" s="300"/>
      <c r="R803" s="129">
        <f t="shared" si="36"/>
        <v>0</v>
      </c>
      <c r="S803" s="129">
        <f t="shared" si="37"/>
        <v>0</v>
      </c>
      <c r="T803" s="129">
        <f t="shared" si="38"/>
        <v>0</v>
      </c>
      <c r="U803" s="10"/>
    </row>
    <row r="804" spans="12:21" ht="15" customHeight="1" x14ac:dyDescent="0.4">
      <c r="L804" s="36" t="s">
        <v>39</v>
      </c>
      <c r="N804" s="37">
        <v>43498</v>
      </c>
      <c r="O804" s="35">
        <v>0.83333333333333337</v>
      </c>
      <c r="P804" s="299"/>
      <c r="Q804" s="300"/>
      <c r="R804" s="129">
        <f t="shared" si="36"/>
        <v>0</v>
      </c>
      <c r="S804" s="129">
        <f t="shared" si="37"/>
        <v>0</v>
      </c>
      <c r="T804" s="129">
        <f t="shared" si="38"/>
        <v>0</v>
      </c>
      <c r="U804" s="10"/>
    </row>
    <row r="805" spans="12:21" ht="15" customHeight="1" x14ac:dyDescent="0.4">
      <c r="L805" s="36" t="s">
        <v>39</v>
      </c>
      <c r="N805" s="37">
        <v>43498</v>
      </c>
      <c r="O805" s="35">
        <v>0.87500000000000011</v>
      </c>
      <c r="P805" s="299"/>
      <c r="Q805" s="300"/>
      <c r="R805" s="129">
        <f t="shared" si="36"/>
        <v>0</v>
      </c>
      <c r="S805" s="129">
        <f t="shared" si="37"/>
        <v>0</v>
      </c>
      <c r="T805" s="129">
        <f t="shared" si="38"/>
        <v>0</v>
      </c>
      <c r="U805" s="10"/>
    </row>
    <row r="806" spans="12:21" ht="15" customHeight="1" x14ac:dyDescent="0.4">
      <c r="L806" s="36" t="s">
        <v>39</v>
      </c>
      <c r="N806" s="37">
        <v>43498</v>
      </c>
      <c r="O806" s="35">
        <v>0.91666666666666674</v>
      </c>
      <c r="P806" s="299"/>
      <c r="Q806" s="300"/>
      <c r="R806" s="129">
        <f t="shared" si="36"/>
        <v>0</v>
      </c>
      <c r="S806" s="129">
        <f t="shared" si="37"/>
        <v>0</v>
      </c>
      <c r="T806" s="129">
        <f t="shared" si="38"/>
        <v>0</v>
      </c>
      <c r="U806" s="10"/>
    </row>
    <row r="807" spans="12:21" ht="15" customHeight="1" x14ac:dyDescent="0.4">
      <c r="L807" s="36" t="s">
        <v>39</v>
      </c>
      <c r="N807" s="37">
        <v>43498</v>
      </c>
      <c r="O807" s="35">
        <v>0.95833333333333337</v>
      </c>
      <c r="P807" s="299"/>
      <c r="Q807" s="300"/>
      <c r="R807" s="129">
        <f t="shared" si="36"/>
        <v>0</v>
      </c>
      <c r="S807" s="129">
        <f t="shared" si="37"/>
        <v>0</v>
      </c>
      <c r="T807" s="129">
        <f t="shared" si="38"/>
        <v>0</v>
      </c>
      <c r="U807" s="10"/>
    </row>
    <row r="808" spans="12:21" ht="15" customHeight="1" x14ac:dyDescent="0.4">
      <c r="L808" s="40">
        <v>43499</v>
      </c>
      <c r="M808" s="37"/>
      <c r="N808" s="37">
        <v>43499</v>
      </c>
      <c r="O808" s="35">
        <v>3.1225022567582528E-17</v>
      </c>
      <c r="P808" s="299"/>
      <c r="Q808" s="300"/>
      <c r="R808" s="129">
        <f t="shared" si="36"/>
        <v>0</v>
      </c>
      <c r="S808" s="129">
        <f t="shared" si="37"/>
        <v>0</v>
      </c>
      <c r="T808" s="129">
        <f t="shared" si="38"/>
        <v>0</v>
      </c>
      <c r="U808" s="10"/>
    </row>
    <row r="809" spans="12:21" ht="15" customHeight="1" x14ac:dyDescent="0.4">
      <c r="L809" s="36" t="s">
        <v>39</v>
      </c>
      <c r="N809" s="37">
        <v>43499</v>
      </c>
      <c r="O809" s="35">
        <v>4.1666666666666699E-2</v>
      </c>
      <c r="P809" s="299"/>
      <c r="Q809" s="300"/>
      <c r="R809" s="129">
        <f t="shared" si="36"/>
        <v>0</v>
      </c>
      <c r="S809" s="129">
        <f t="shared" si="37"/>
        <v>0</v>
      </c>
      <c r="T809" s="129">
        <f t="shared" si="38"/>
        <v>0</v>
      </c>
      <c r="U809" s="10"/>
    </row>
    <row r="810" spans="12:21" ht="15" customHeight="1" x14ac:dyDescent="0.4">
      <c r="L810" s="36" t="s">
        <v>39</v>
      </c>
      <c r="N810" s="37">
        <v>43499</v>
      </c>
      <c r="O810" s="35">
        <v>8.333333333333337E-2</v>
      </c>
      <c r="P810" s="299"/>
      <c r="Q810" s="300"/>
      <c r="R810" s="129">
        <f t="shared" si="36"/>
        <v>0</v>
      </c>
      <c r="S810" s="129">
        <f t="shared" si="37"/>
        <v>0</v>
      </c>
      <c r="T810" s="129">
        <f t="shared" si="38"/>
        <v>0</v>
      </c>
      <c r="U810" s="10"/>
    </row>
    <row r="811" spans="12:21" ht="15" customHeight="1" x14ac:dyDescent="0.4">
      <c r="L811" s="36" t="s">
        <v>39</v>
      </c>
      <c r="N811" s="37">
        <v>43499</v>
      </c>
      <c r="O811" s="35">
        <v>0.12500000000000006</v>
      </c>
      <c r="P811" s="299"/>
      <c r="Q811" s="300"/>
      <c r="R811" s="129">
        <f t="shared" si="36"/>
        <v>0</v>
      </c>
      <c r="S811" s="129">
        <f t="shared" si="37"/>
        <v>0</v>
      </c>
      <c r="T811" s="129">
        <f t="shared" si="38"/>
        <v>0</v>
      </c>
      <c r="U811" s="10"/>
    </row>
    <row r="812" spans="12:21" ht="15" customHeight="1" x14ac:dyDescent="0.4">
      <c r="L812" s="36" t="s">
        <v>39</v>
      </c>
      <c r="N812" s="37">
        <v>43499</v>
      </c>
      <c r="O812" s="35">
        <v>0.16666666666666669</v>
      </c>
      <c r="P812" s="299"/>
      <c r="Q812" s="300"/>
      <c r="R812" s="129">
        <f t="shared" si="36"/>
        <v>0</v>
      </c>
      <c r="S812" s="129">
        <f t="shared" si="37"/>
        <v>0</v>
      </c>
      <c r="T812" s="129">
        <f t="shared" si="38"/>
        <v>0</v>
      </c>
      <c r="U812" s="10"/>
    </row>
    <row r="813" spans="12:21" ht="15" customHeight="1" x14ac:dyDescent="0.4">
      <c r="L813" s="36" t="s">
        <v>39</v>
      </c>
      <c r="N813" s="37">
        <v>43499</v>
      </c>
      <c r="O813" s="35">
        <v>0.20833333333333337</v>
      </c>
      <c r="P813" s="299"/>
      <c r="Q813" s="300"/>
      <c r="R813" s="129">
        <f t="shared" si="36"/>
        <v>0</v>
      </c>
      <c r="S813" s="129">
        <f t="shared" si="37"/>
        <v>0</v>
      </c>
      <c r="T813" s="129">
        <f t="shared" si="38"/>
        <v>0</v>
      </c>
      <c r="U813" s="10"/>
    </row>
    <row r="814" spans="12:21" ht="15" customHeight="1" x14ac:dyDescent="0.4">
      <c r="L814" s="36" t="s">
        <v>39</v>
      </c>
      <c r="N814" s="37">
        <v>43499</v>
      </c>
      <c r="O814" s="35">
        <v>0.25</v>
      </c>
      <c r="P814" s="299"/>
      <c r="Q814" s="300"/>
      <c r="R814" s="129">
        <f t="shared" si="36"/>
        <v>0</v>
      </c>
      <c r="S814" s="129">
        <f t="shared" si="37"/>
        <v>0</v>
      </c>
      <c r="T814" s="129">
        <f t="shared" si="38"/>
        <v>0</v>
      </c>
      <c r="U814" s="10"/>
    </row>
    <row r="815" spans="12:21" ht="15" customHeight="1" x14ac:dyDescent="0.4">
      <c r="L815" s="36" t="s">
        <v>39</v>
      </c>
      <c r="N815" s="37">
        <v>43499</v>
      </c>
      <c r="O815" s="35">
        <v>0.29166666666666669</v>
      </c>
      <c r="P815" s="299"/>
      <c r="Q815" s="300"/>
      <c r="R815" s="129">
        <f t="shared" si="36"/>
        <v>0</v>
      </c>
      <c r="S815" s="129">
        <f t="shared" si="37"/>
        <v>0</v>
      </c>
      <c r="T815" s="129">
        <f t="shared" si="38"/>
        <v>0</v>
      </c>
      <c r="U815" s="10"/>
    </row>
    <row r="816" spans="12:21" ht="15" customHeight="1" x14ac:dyDescent="0.4">
      <c r="L816" s="36" t="s">
        <v>39</v>
      </c>
      <c r="N816" s="37">
        <v>43499</v>
      </c>
      <c r="O816" s="35">
        <v>0.33333333333333337</v>
      </c>
      <c r="P816" s="299"/>
      <c r="Q816" s="300"/>
      <c r="R816" s="129">
        <f t="shared" si="36"/>
        <v>0</v>
      </c>
      <c r="S816" s="129">
        <f t="shared" si="37"/>
        <v>0</v>
      </c>
      <c r="T816" s="129">
        <f t="shared" si="38"/>
        <v>0</v>
      </c>
      <c r="U816" s="10"/>
    </row>
    <row r="817" spans="12:21" ht="15" customHeight="1" x14ac:dyDescent="0.4">
      <c r="L817" s="36" t="s">
        <v>39</v>
      </c>
      <c r="N817" s="37">
        <v>43499</v>
      </c>
      <c r="O817" s="35">
        <v>0.375</v>
      </c>
      <c r="P817" s="299"/>
      <c r="Q817" s="300"/>
      <c r="R817" s="129">
        <f t="shared" si="36"/>
        <v>0</v>
      </c>
      <c r="S817" s="129">
        <f t="shared" si="37"/>
        <v>0</v>
      </c>
      <c r="T817" s="129">
        <f t="shared" si="38"/>
        <v>0</v>
      </c>
      <c r="U817" s="10"/>
    </row>
    <row r="818" spans="12:21" ht="15" customHeight="1" x14ac:dyDescent="0.4">
      <c r="L818" s="36" t="s">
        <v>39</v>
      </c>
      <c r="N818" s="37">
        <v>43499</v>
      </c>
      <c r="O818" s="35">
        <v>0.41666666666666669</v>
      </c>
      <c r="P818" s="299"/>
      <c r="Q818" s="300"/>
      <c r="R818" s="129">
        <f t="shared" si="36"/>
        <v>0</v>
      </c>
      <c r="S818" s="129">
        <f t="shared" si="37"/>
        <v>0</v>
      </c>
      <c r="T818" s="129">
        <f t="shared" si="38"/>
        <v>0</v>
      </c>
      <c r="U818" s="10"/>
    </row>
    <row r="819" spans="12:21" ht="15" customHeight="1" x14ac:dyDescent="0.4">
      <c r="L819" s="36" t="s">
        <v>39</v>
      </c>
      <c r="N819" s="37">
        <v>43499</v>
      </c>
      <c r="O819" s="35">
        <v>0.45833333333333337</v>
      </c>
      <c r="P819" s="299"/>
      <c r="Q819" s="300"/>
      <c r="R819" s="129">
        <f t="shared" si="36"/>
        <v>0</v>
      </c>
      <c r="S819" s="129">
        <f t="shared" si="37"/>
        <v>0</v>
      </c>
      <c r="T819" s="129">
        <f t="shared" si="38"/>
        <v>0</v>
      </c>
      <c r="U819" s="10"/>
    </row>
    <row r="820" spans="12:21" ht="15" customHeight="1" x14ac:dyDescent="0.4">
      <c r="L820" s="36" t="s">
        <v>39</v>
      </c>
      <c r="N820" s="37">
        <v>43499</v>
      </c>
      <c r="O820" s="35">
        <v>0.50000000000000011</v>
      </c>
      <c r="P820" s="299"/>
      <c r="Q820" s="300"/>
      <c r="R820" s="129">
        <f t="shared" si="36"/>
        <v>0</v>
      </c>
      <c r="S820" s="129">
        <f t="shared" si="37"/>
        <v>0</v>
      </c>
      <c r="T820" s="129">
        <f t="shared" si="38"/>
        <v>0</v>
      </c>
      <c r="U820" s="10"/>
    </row>
    <row r="821" spans="12:21" ht="15" customHeight="1" x14ac:dyDescent="0.4">
      <c r="L821" s="36" t="s">
        <v>39</v>
      </c>
      <c r="N821" s="37">
        <v>43499</v>
      </c>
      <c r="O821" s="35">
        <v>0.54166666666666674</v>
      </c>
      <c r="P821" s="299"/>
      <c r="Q821" s="300"/>
      <c r="R821" s="129">
        <f t="shared" si="36"/>
        <v>0</v>
      </c>
      <c r="S821" s="129">
        <f t="shared" si="37"/>
        <v>0</v>
      </c>
      <c r="T821" s="129">
        <f t="shared" si="38"/>
        <v>0</v>
      </c>
      <c r="U821" s="10"/>
    </row>
    <row r="822" spans="12:21" ht="15" customHeight="1" x14ac:dyDescent="0.4">
      <c r="L822" s="36" t="s">
        <v>39</v>
      </c>
      <c r="N822" s="37">
        <v>43499</v>
      </c>
      <c r="O822" s="35">
        <v>0.58333333333333337</v>
      </c>
      <c r="P822" s="299"/>
      <c r="Q822" s="300"/>
      <c r="R822" s="129">
        <f t="shared" si="36"/>
        <v>0</v>
      </c>
      <c r="S822" s="129">
        <f t="shared" si="37"/>
        <v>0</v>
      </c>
      <c r="T822" s="129">
        <f t="shared" si="38"/>
        <v>0</v>
      </c>
      <c r="U822" s="10"/>
    </row>
    <row r="823" spans="12:21" ht="15" customHeight="1" x14ac:dyDescent="0.4">
      <c r="L823" s="36" t="s">
        <v>39</v>
      </c>
      <c r="N823" s="37">
        <v>43499</v>
      </c>
      <c r="O823" s="35">
        <v>0.62500000000000011</v>
      </c>
      <c r="P823" s="299"/>
      <c r="Q823" s="300"/>
      <c r="R823" s="129">
        <f t="shared" si="36"/>
        <v>0</v>
      </c>
      <c r="S823" s="129">
        <f t="shared" si="37"/>
        <v>0</v>
      </c>
      <c r="T823" s="129">
        <f t="shared" si="38"/>
        <v>0</v>
      </c>
      <c r="U823" s="10"/>
    </row>
    <row r="824" spans="12:21" ht="15" customHeight="1" x14ac:dyDescent="0.4">
      <c r="L824" s="36" t="s">
        <v>39</v>
      </c>
      <c r="N824" s="37">
        <v>43499</v>
      </c>
      <c r="O824" s="35">
        <v>0.66666666666666674</v>
      </c>
      <c r="P824" s="299"/>
      <c r="Q824" s="300"/>
      <c r="R824" s="129">
        <f t="shared" si="36"/>
        <v>0</v>
      </c>
      <c r="S824" s="129">
        <f t="shared" si="37"/>
        <v>0</v>
      </c>
      <c r="T824" s="129">
        <f t="shared" si="38"/>
        <v>0</v>
      </c>
      <c r="U824" s="10"/>
    </row>
    <row r="825" spans="12:21" ht="15" customHeight="1" x14ac:dyDescent="0.4">
      <c r="L825" s="36" t="s">
        <v>39</v>
      </c>
      <c r="N825" s="37">
        <v>43499</v>
      </c>
      <c r="O825" s="35">
        <v>0.70833333333333337</v>
      </c>
      <c r="P825" s="299"/>
      <c r="Q825" s="300"/>
      <c r="R825" s="129">
        <f t="shared" si="36"/>
        <v>0</v>
      </c>
      <c r="S825" s="129">
        <f t="shared" si="37"/>
        <v>0</v>
      </c>
      <c r="T825" s="129">
        <f t="shared" si="38"/>
        <v>0</v>
      </c>
      <c r="U825" s="10"/>
    </row>
    <row r="826" spans="12:21" ht="15" customHeight="1" x14ac:dyDescent="0.4">
      <c r="L826" s="36" t="s">
        <v>39</v>
      </c>
      <c r="N826" s="37">
        <v>43499</v>
      </c>
      <c r="O826" s="35">
        <v>0.75000000000000011</v>
      </c>
      <c r="P826" s="299"/>
      <c r="Q826" s="300"/>
      <c r="R826" s="129">
        <f t="shared" si="36"/>
        <v>0</v>
      </c>
      <c r="S826" s="129">
        <f t="shared" si="37"/>
        <v>0</v>
      </c>
      <c r="T826" s="129">
        <f t="shared" si="38"/>
        <v>0</v>
      </c>
      <c r="U826" s="10"/>
    </row>
    <row r="827" spans="12:21" ht="15" customHeight="1" x14ac:dyDescent="0.4">
      <c r="L827" s="36" t="s">
        <v>39</v>
      </c>
      <c r="N827" s="37">
        <v>43499</v>
      </c>
      <c r="O827" s="35">
        <v>0.79166666666666674</v>
      </c>
      <c r="P827" s="299"/>
      <c r="Q827" s="300"/>
      <c r="R827" s="129">
        <f t="shared" si="36"/>
        <v>0</v>
      </c>
      <c r="S827" s="129">
        <f t="shared" si="37"/>
        <v>0</v>
      </c>
      <c r="T827" s="129">
        <f t="shared" si="38"/>
        <v>0</v>
      </c>
      <c r="U827" s="10"/>
    </row>
    <row r="828" spans="12:21" ht="15" customHeight="1" x14ac:dyDescent="0.4">
      <c r="L828" s="36" t="s">
        <v>39</v>
      </c>
      <c r="N828" s="37">
        <v>43499</v>
      </c>
      <c r="O828" s="35">
        <v>0.83333333333333337</v>
      </c>
      <c r="P828" s="299"/>
      <c r="Q828" s="300"/>
      <c r="R828" s="129">
        <f t="shared" si="36"/>
        <v>0</v>
      </c>
      <c r="S828" s="129">
        <f t="shared" si="37"/>
        <v>0</v>
      </c>
      <c r="T828" s="129">
        <f t="shared" si="38"/>
        <v>0</v>
      </c>
      <c r="U828" s="10"/>
    </row>
    <row r="829" spans="12:21" ht="15" customHeight="1" x14ac:dyDescent="0.4">
      <c r="L829" s="36" t="s">
        <v>39</v>
      </c>
      <c r="N829" s="37">
        <v>43499</v>
      </c>
      <c r="O829" s="35">
        <v>0.87500000000000011</v>
      </c>
      <c r="P829" s="299"/>
      <c r="Q829" s="300"/>
      <c r="R829" s="129">
        <f t="shared" si="36"/>
        <v>0</v>
      </c>
      <c r="S829" s="129">
        <f t="shared" si="37"/>
        <v>0</v>
      </c>
      <c r="T829" s="129">
        <f t="shared" si="38"/>
        <v>0</v>
      </c>
      <c r="U829" s="10"/>
    </row>
    <row r="830" spans="12:21" ht="15" customHeight="1" x14ac:dyDescent="0.4">
      <c r="L830" s="36" t="s">
        <v>39</v>
      </c>
      <c r="N830" s="37">
        <v>43499</v>
      </c>
      <c r="O830" s="35">
        <v>0.91666666666666674</v>
      </c>
      <c r="P830" s="299"/>
      <c r="Q830" s="300"/>
      <c r="R830" s="129">
        <f t="shared" si="36"/>
        <v>0</v>
      </c>
      <c r="S830" s="129">
        <f t="shared" si="37"/>
        <v>0</v>
      </c>
      <c r="T830" s="129">
        <f t="shared" si="38"/>
        <v>0</v>
      </c>
      <c r="U830" s="10"/>
    </row>
    <row r="831" spans="12:21" ht="15" customHeight="1" x14ac:dyDescent="0.4">
      <c r="L831" s="36" t="s">
        <v>39</v>
      </c>
      <c r="N831" s="37">
        <v>43499</v>
      </c>
      <c r="O831" s="35">
        <v>0.95833333333333337</v>
      </c>
      <c r="P831" s="299"/>
      <c r="Q831" s="300"/>
      <c r="R831" s="129">
        <f t="shared" si="36"/>
        <v>0</v>
      </c>
      <c r="S831" s="129">
        <f t="shared" si="37"/>
        <v>0</v>
      </c>
      <c r="T831" s="129">
        <f t="shared" si="38"/>
        <v>0</v>
      </c>
      <c r="U831" s="10"/>
    </row>
    <row r="832" spans="12:21" ht="15" customHeight="1" x14ac:dyDescent="0.4">
      <c r="L832" s="40">
        <v>43500</v>
      </c>
      <c r="M832" s="37"/>
      <c r="N832" s="37">
        <v>43500</v>
      </c>
      <c r="O832" s="35">
        <v>3.1225022567582528E-17</v>
      </c>
      <c r="P832" s="299"/>
      <c r="Q832" s="300"/>
      <c r="R832" s="129">
        <f t="shared" si="36"/>
        <v>0</v>
      </c>
      <c r="S832" s="129">
        <f t="shared" si="37"/>
        <v>0</v>
      </c>
      <c r="T832" s="129">
        <f t="shared" si="38"/>
        <v>0</v>
      </c>
      <c r="U832" s="10"/>
    </row>
    <row r="833" spans="12:21" ht="15" customHeight="1" x14ac:dyDescent="0.4">
      <c r="L833" s="36" t="s">
        <v>39</v>
      </c>
      <c r="N833" s="37">
        <v>43500</v>
      </c>
      <c r="O833" s="35">
        <v>4.1666666666666699E-2</v>
      </c>
      <c r="P833" s="299"/>
      <c r="Q833" s="300"/>
      <c r="R833" s="129">
        <f t="shared" si="36"/>
        <v>0</v>
      </c>
      <c r="S833" s="129">
        <f t="shared" si="37"/>
        <v>0</v>
      </c>
      <c r="T833" s="129">
        <f t="shared" si="38"/>
        <v>0</v>
      </c>
      <c r="U833" s="10"/>
    </row>
    <row r="834" spans="12:21" ht="15" customHeight="1" x14ac:dyDescent="0.4">
      <c r="L834" s="36" t="s">
        <v>39</v>
      </c>
      <c r="N834" s="37">
        <v>43500</v>
      </c>
      <c r="O834" s="35">
        <v>8.333333333333337E-2</v>
      </c>
      <c r="P834" s="299"/>
      <c r="Q834" s="300"/>
      <c r="R834" s="129">
        <f t="shared" si="36"/>
        <v>0</v>
      </c>
      <c r="S834" s="129">
        <f t="shared" si="37"/>
        <v>0</v>
      </c>
      <c r="T834" s="129">
        <f t="shared" si="38"/>
        <v>0</v>
      </c>
      <c r="U834" s="10"/>
    </row>
    <row r="835" spans="12:21" ht="15" customHeight="1" x14ac:dyDescent="0.4">
      <c r="L835" s="36" t="s">
        <v>39</v>
      </c>
      <c r="N835" s="37">
        <v>43500</v>
      </c>
      <c r="O835" s="35">
        <v>0.12500000000000006</v>
      </c>
      <c r="P835" s="299"/>
      <c r="Q835" s="300"/>
      <c r="R835" s="129">
        <f t="shared" si="36"/>
        <v>0</v>
      </c>
      <c r="S835" s="129">
        <f t="shared" si="37"/>
        <v>0</v>
      </c>
      <c r="T835" s="129">
        <f t="shared" si="38"/>
        <v>0</v>
      </c>
      <c r="U835" s="10"/>
    </row>
    <row r="836" spans="12:21" ht="15" customHeight="1" x14ac:dyDescent="0.4">
      <c r="L836" s="36" t="s">
        <v>39</v>
      </c>
      <c r="N836" s="37">
        <v>43500</v>
      </c>
      <c r="O836" s="35">
        <v>0.16666666666666669</v>
      </c>
      <c r="P836" s="299"/>
      <c r="Q836" s="300"/>
      <c r="R836" s="129">
        <f t="shared" si="36"/>
        <v>0</v>
      </c>
      <c r="S836" s="129">
        <f t="shared" si="37"/>
        <v>0</v>
      </c>
      <c r="T836" s="129">
        <f t="shared" si="38"/>
        <v>0</v>
      </c>
      <c r="U836" s="10"/>
    </row>
    <row r="837" spans="12:21" ht="15" customHeight="1" x14ac:dyDescent="0.4">
      <c r="L837" s="36" t="s">
        <v>39</v>
      </c>
      <c r="N837" s="37">
        <v>43500</v>
      </c>
      <c r="O837" s="35">
        <v>0.20833333333333337</v>
      </c>
      <c r="P837" s="299"/>
      <c r="Q837" s="300"/>
      <c r="R837" s="129">
        <f t="shared" si="36"/>
        <v>0</v>
      </c>
      <c r="S837" s="129">
        <f t="shared" si="37"/>
        <v>0</v>
      </c>
      <c r="T837" s="129">
        <f t="shared" si="38"/>
        <v>0</v>
      </c>
      <c r="U837" s="10"/>
    </row>
    <row r="838" spans="12:21" ht="15" customHeight="1" x14ac:dyDescent="0.4">
      <c r="L838" s="36" t="s">
        <v>39</v>
      </c>
      <c r="N838" s="37">
        <v>43500</v>
      </c>
      <c r="O838" s="35">
        <v>0.25</v>
      </c>
      <c r="P838" s="299"/>
      <c r="Q838" s="300"/>
      <c r="R838" s="129">
        <f t="shared" si="36"/>
        <v>0</v>
      </c>
      <c r="S838" s="129">
        <f t="shared" si="37"/>
        <v>0</v>
      </c>
      <c r="T838" s="129">
        <f t="shared" si="38"/>
        <v>0</v>
      </c>
      <c r="U838" s="10"/>
    </row>
    <row r="839" spans="12:21" ht="15" customHeight="1" x14ac:dyDescent="0.4">
      <c r="L839" s="36" t="s">
        <v>39</v>
      </c>
      <c r="N839" s="37">
        <v>43500</v>
      </c>
      <c r="O839" s="35">
        <v>0.29166666666666669</v>
      </c>
      <c r="P839" s="299"/>
      <c r="Q839" s="300"/>
      <c r="R839" s="129">
        <f t="shared" si="36"/>
        <v>0</v>
      </c>
      <c r="S839" s="129">
        <f t="shared" si="37"/>
        <v>0</v>
      </c>
      <c r="T839" s="129">
        <f t="shared" si="38"/>
        <v>0</v>
      </c>
      <c r="U839" s="10"/>
    </row>
    <row r="840" spans="12:21" ht="15" customHeight="1" x14ac:dyDescent="0.4">
      <c r="L840" s="36" t="s">
        <v>39</v>
      </c>
      <c r="N840" s="37">
        <v>43500</v>
      </c>
      <c r="O840" s="35">
        <v>0.33333333333333337</v>
      </c>
      <c r="P840" s="299"/>
      <c r="Q840" s="300"/>
      <c r="R840" s="129">
        <f t="shared" si="36"/>
        <v>0</v>
      </c>
      <c r="S840" s="129">
        <f t="shared" si="37"/>
        <v>0</v>
      </c>
      <c r="T840" s="129">
        <f t="shared" si="38"/>
        <v>0</v>
      </c>
      <c r="U840" s="10"/>
    </row>
    <row r="841" spans="12:21" ht="15" customHeight="1" x14ac:dyDescent="0.4">
      <c r="L841" s="36" t="s">
        <v>39</v>
      </c>
      <c r="N841" s="37">
        <v>43500</v>
      </c>
      <c r="O841" s="35">
        <v>0.375</v>
      </c>
      <c r="P841" s="299"/>
      <c r="Q841" s="300"/>
      <c r="R841" s="129">
        <f t="shared" si="36"/>
        <v>0</v>
      </c>
      <c r="S841" s="129">
        <f t="shared" si="37"/>
        <v>0</v>
      </c>
      <c r="T841" s="129">
        <f t="shared" si="38"/>
        <v>0</v>
      </c>
      <c r="U841" s="10"/>
    </row>
    <row r="842" spans="12:21" ht="15" customHeight="1" x14ac:dyDescent="0.4">
      <c r="L842" s="36" t="s">
        <v>39</v>
      </c>
      <c r="N842" s="37">
        <v>43500</v>
      </c>
      <c r="O842" s="35">
        <v>0.41666666666666669</v>
      </c>
      <c r="P842" s="299"/>
      <c r="Q842" s="300"/>
      <c r="R842" s="129">
        <f t="shared" si="36"/>
        <v>0</v>
      </c>
      <c r="S842" s="129">
        <f t="shared" si="37"/>
        <v>0</v>
      </c>
      <c r="T842" s="129">
        <f t="shared" si="38"/>
        <v>0</v>
      </c>
      <c r="U842" s="10"/>
    </row>
    <row r="843" spans="12:21" ht="15" customHeight="1" x14ac:dyDescent="0.4">
      <c r="L843" s="36" t="s">
        <v>39</v>
      </c>
      <c r="N843" s="37">
        <v>43500</v>
      </c>
      <c r="O843" s="35">
        <v>0.45833333333333337</v>
      </c>
      <c r="P843" s="299"/>
      <c r="Q843" s="300"/>
      <c r="R843" s="129">
        <f t="shared" si="36"/>
        <v>0</v>
      </c>
      <c r="S843" s="129">
        <f t="shared" si="37"/>
        <v>0</v>
      </c>
      <c r="T843" s="129">
        <f t="shared" si="38"/>
        <v>0</v>
      </c>
      <c r="U843" s="10"/>
    </row>
    <row r="844" spans="12:21" ht="15" customHeight="1" x14ac:dyDescent="0.4">
      <c r="L844" s="36" t="s">
        <v>39</v>
      </c>
      <c r="N844" s="37">
        <v>43500</v>
      </c>
      <c r="O844" s="35">
        <v>0.50000000000000011</v>
      </c>
      <c r="P844" s="299"/>
      <c r="Q844" s="300"/>
      <c r="R844" s="129">
        <f t="shared" si="36"/>
        <v>0</v>
      </c>
      <c r="S844" s="129">
        <f t="shared" si="37"/>
        <v>0</v>
      </c>
      <c r="T844" s="129">
        <f t="shared" si="38"/>
        <v>0</v>
      </c>
      <c r="U844" s="10"/>
    </row>
    <row r="845" spans="12:21" ht="15" customHeight="1" x14ac:dyDescent="0.4">
      <c r="L845" s="36" t="s">
        <v>39</v>
      </c>
      <c r="N845" s="37">
        <v>43500</v>
      </c>
      <c r="O845" s="35">
        <v>0.54166666666666674</v>
      </c>
      <c r="P845" s="299"/>
      <c r="Q845" s="300"/>
      <c r="R845" s="129">
        <f t="shared" si="36"/>
        <v>0</v>
      </c>
      <c r="S845" s="129">
        <f t="shared" si="37"/>
        <v>0</v>
      </c>
      <c r="T845" s="129">
        <f t="shared" si="38"/>
        <v>0</v>
      </c>
      <c r="U845" s="10"/>
    </row>
    <row r="846" spans="12:21" ht="15" customHeight="1" x14ac:dyDescent="0.4">
      <c r="L846" s="36" t="s">
        <v>39</v>
      </c>
      <c r="N846" s="37">
        <v>43500</v>
      </c>
      <c r="O846" s="35">
        <v>0.58333333333333337</v>
      </c>
      <c r="P846" s="299"/>
      <c r="Q846" s="300"/>
      <c r="R846" s="129">
        <f t="shared" si="36"/>
        <v>0</v>
      </c>
      <c r="S846" s="129">
        <f t="shared" si="37"/>
        <v>0</v>
      </c>
      <c r="T846" s="129">
        <f t="shared" si="38"/>
        <v>0</v>
      </c>
      <c r="U846" s="10"/>
    </row>
    <row r="847" spans="12:21" ht="15" customHeight="1" x14ac:dyDescent="0.4">
      <c r="L847" s="36" t="s">
        <v>39</v>
      </c>
      <c r="N847" s="37">
        <v>43500</v>
      </c>
      <c r="O847" s="35">
        <v>0.62500000000000011</v>
      </c>
      <c r="P847" s="299"/>
      <c r="Q847" s="300"/>
      <c r="R847" s="129">
        <f t="shared" si="36"/>
        <v>0</v>
      </c>
      <c r="S847" s="129">
        <f t="shared" si="37"/>
        <v>0</v>
      </c>
      <c r="T847" s="129">
        <f t="shared" si="38"/>
        <v>0</v>
      </c>
      <c r="U847" s="10"/>
    </row>
    <row r="848" spans="12:21" ht="15" customHeight="1" x14ac:dyDescent="0.4">
      <c r="L848" s="36" t="s">
        <v>39</v>
      </c>
      <c r="N848" s="37">
        <v>43500</v>
      </c>
      <c r="O848" s="35">
        <v>0.66666666666666674</v>
      </c>
      <c r="P848" s="299"/>
      <c r="Q848" s="300"/>
      <c r="R848" s="129">
        <f t="shared" ref="R848:R911" si="39">IF(Q848&gt;P848,P848,Q848)</f>
        <v>0</v>
      </c>
      <c r="S848" s="129">
        <f t="shared" ref="S848:S911" si="40">P848-R848</f>
        <v>0</v>
      </c>
      <c r="T848" s="129">
        <f t="shared" si="38"/>
        <v>0</v>
      </c>
      <c r="U848" s="10"/>
    </row>
    <row r="849" spans="12:21" ht="15" customHeight="1" x14ac:dyDescent="0.4">
      <c r="L849" s="36" t="s">
        <v>39</v>
      </c>
      <c r="N849" s="37">
        <v>43500</v>
      </c>
      <c r="O849" s="35">
        <v>0.70833333333333337</v>
      </c>
      <c r="P849" s="299"/>
      <c r="Q849" s="300"/>
      <c r="R849" s="129">
        <f t="shared" si="39"/>
        <v>0</v>
      </c>
      <c r="S849" s="129">
        <f t="shared" si="40"/>
        <v>0</v>
      </c>
      <c r="T849" s="129">
        <f t="shared" ref="T849:T912" si="41">Q849-R849</f>
        <v>0</v>
      </c>
      <c r="U849" s="10"/>
    </row>
    <row r="850" spans="12:21" ht="15" customHeight="1" x14ac:dyDescent="0.4">
      <c r="L850" s="36" t="s">
        <v>39</v>
      </c>
      <c r="N850" s="37">
        <v>43500</v>
      </c>
      <c r="O850" s="35">
        <v>0.75000000000000011</v>
      </c>
      <c r="P850" s="299"/>
      <c r="Q850" s="300"/>
      <c r="R850" s="129">
        <f t="shared" si="39"/>
        <v>0</v>
      </c>
      <c r="S850" s="129">
        <f t="shared" si="40"/>
        <v>0</v>
      </c>
      <c r="T850" s="129">
        <f t="shared" si="41"/>
        <v>0</v>
      </c>
      <c r="U850" s="10"/>
    </row>
    <row r="851" spans="12:21" ht="15" customHeight="1" x14ac:dyDescent="0.4">
      <c r="L851" s="36" t="s">
        <v>39</v>
      </c>
      <c r="N851" s="37">
        <v>43500</v>
      </c>
      <c r="O851" s="35">
        <v>0.79166666666666674</v>
      </c>
      <c r="P851" s="299"/>
      <c r="Q851" s="300"/>
      <c r="R851" s="129">
        <f t="shared" si="39"/>
        <v>0</v>
      </c>
      <c r="S851" s="129">
        <f t="shared" si="40"/>
        <v>0</v>
      </c>
      <c r="T851" s="129">
        <f t="shared" si="41"/>
        <v>0</v>
      </c>
      <c r="U851" s="10"/>
    </row>
    <row r="852" spans="12:21" ht="15" customHeight="1" x14ac:dyDescent="0.4">
      <c r="L852" s="36" t="s">
        <v>39</v>
      </c>
      <c r="N852" s="37">
        <v>43500</v>
      </c>
      <c r="O852" s="35">
        <v>0.83333333333333337</v>
      </c>
      <c r="P852" s="299"/>
      <c r="Q852" s="300"/>
      <c r="R852" s="129">
        <f t="shared" si="39"/>
        <v>0</v>
      </c>
      <c r="S852" s="129">
        <f t="shared" si="40"/>
        <v>0</v>
      </c>
      <c r="T852" s="129">
        <f t="shared" si="41"/>
        <v>0</v>
      </c>
      <c r="U852" s="10"/>
    </row>
    <row r="853" spans="12:21" ht="15" customHeight="1" x14ac:dyDescent="0.4">
      <c r="L853" s="36" t="s">
        <v>39</v>
      </c>
      <c r="N853" s="37">
        <v>43500</v>
      </c>
      <c r="O853" s="35">
        <v>0.87500000000000011</v>
      </c>
      <c r="P853" s="299"/>
      <c r="Q853" s="300"/>
      <c r="R853" s="129">
        <f t="shared" si="39"/>
        <v>0</v>
      </c>
      <c r="S853" s="129">
        <f t="shared" si="40"/>
        <v>0</v>
      </c>
      <c r="T853" s="129">
        <f t="shared" si="41"/>
        <v>0</v>
      </c>
      <c r="U853" s="10"/>
    </row>
    <row r="854" spans="12:21" ht="15" customHeight="1" x14ac:dyDescent="0.4">
      <c r="L854" s="36" t="s">
        <v>39</v>
      </c>
      <c r="N854" s="37">
        <v>43500</v>
      </c>
      <c r="O854" s="35">
        <v>0.91666666666666674</v>
      </c>
      <c r="P854" s="299"/>
      <c r="Q854" s="300"/>
      <c r="R854" s="129">
        <f t="shared" si="39"/>
        <v>0</v>
      </c>
      <c r="S854" s="129">
        <f t="shared" si="40"/>
        <v>0</v>
      </c>
      <c r="T854" s="129">
        <f t="shared" si="41"/>
        <v>0</v>
      </c>
      <c r="U854" s="10"/>
    </row>
    <row r="855" spans="12:21" ht="15" customHeight="1" x14ac:dyDescent="0.4">
      <c r="L855" s="36" t="s">
        <v>39</v>
      </c>
      <c r="N855" s="37">
        <v>43500</v>
      </c>
      <c r="O855" s="35">
        <v>0.95833333333333337</v>
      </c>
      <c r="P855" s="299"/>
      <c r="Q855" s="300"/>
      <c r="R855" s="129">
        <f t="shared" si="39"/>
        <v>0</v>
      </c>
      <c r="S855" s="129">
        <f t="shared" si="40"/>
        <v>0</v>
      </c>
      <c r="T855" s="129">
        <f t="shared" si="41"/>
        <v>0</v>
      </c>
      <c r="U855" s="10"/>
    </row>
    <row r="856" spans="12:21" ht="15" customHeight="1" x14ac:dyDescent="0.4">
      <c r="L856" s="40">
        <v>43501</v>
      </c>
      <c r="M856" s="37"/>
      <c r="N856" s="37">
        <v>43501</v>
      </c>
      <c r="O856" s="35">
        <v>3.1225022567582528E-17</v>
      </c>
      <c r="P856" s="299"/>
      <c r="Q856" s="300"/>
      <c r="R856" s="129">
        <f t="shared" si="39"/>
        <v>0</v>
      </c>
      <c r="S856" s="129">
        <f t="shared" si="40"/>
        <v>0</v>
      </c>
      <c r="T856" s="129">
        <f t="shared" si="41"/>
        <v>0</v>
      </c>
      <c r="U856" s="10"/>
    </row>
    <row r="857" spans="12:21" ht="15" customHeight="1" x14ac:dyDescent="0.4">
      <c r="L857" s="36" t="s">
        <v>39</v>
      </c>
      <c r="N857" s="37">
        <v>43501</v>
      </c>
      <c r="O857" s="35">
        <v>4.1666666666666699E-2</v>
      </c>
      <c r="P857" s="299"/>
      <c r="Q857" s="300"/>
      <c r="R857" s="129">
        <f t="shared" si="39"/>
        <v>0</v>
      </c>
      <c r="S857" s="129">
        <f t="shared" si="40"/>
        <v>0</v>
      </c>
      <c r="T857" s="129">
        <f t="shared" si="41"/>
        <v>0</v>
      </c>
      <c r="U857" s="10"/>
    </row>
    <row r="858" spans="12:21" ht="15" customHeight="1" x14ac:dyDescent="0.4">
      <c r="L858" s="36" t="s">
        <v>39</v>
      </c>
      <c r="N858" s="37">
        <v>43501</v>
      </c>
      <c r="O858" s="35">
        <v>8.333333333333337E-2</v>
      </c>
      <c r="P858" s="299"/>
      <c r="Q858" s="300"/>
      <c r="R858" s="129">
        <f t="shared" si="39"/>
        <v>0</v>
      </c>
      <c r="S858" s="129">
        <f t="shared" si="40"/>
        <v>0</v>
      </c>
      <c r="T858" s="129">
        <f t="shared" si="41"/>
        <v>0</v>
      </c>
      <c r="U858" s="10"/>
    </row>
    <row r="859" spans="12:21" ht="15" customHeight="1" x14ac:dyDescent="0.4">
      <c r="L859" s="36" t="s">
        <v>39</v>
      </c>
      <c r="N859" s="37">
        <v>43501</v>
      </c>
      <c r="O859" s="35">
        <v>0.12500000000000006</v>
      </c>
      <c r="P859" s="299"/>
      <c r="Q859" s="300"/>
      <c r="R859" s="129">
        <f t="shared" si="39"/>
        <v>0</v>
      </c>
      <c r="S859" s="129">
        <f t="shared" si="40"/>
        <v>0</v>
      </c>
      <c r="T859" s="129">
        <f t="shared" si="41"/>
        <v>0</v>
      </c>
      <c r="U859" s="10"/>
    </row>
    <row r="860" spans="12:21" ht="15" customHeight="1" x14ac:dyDescent="0.4">
      <c r="L860" s="36" t="s">
        <v>39</v>
      </c>
      <c r="N860" s="37">
        <v>43501</v>
      </c>
      <c r="O860" s="35">
        <v>0.16666666666666669</v>
      </c>
      <c r="P860" s="299"/>
      <c r="Q860" s="300"/>
      <c r="R860" s="129">
        <f t="shared" si="39"/>
        <v>0</v>
      </c>
      <c r="S860" s="129">
        <f t="shared" si="40"/>
        <v>0</v>
      </c>
      <c r="T860" s="129">
        <f t="shared" si="41"/>
        <v>0</v>
      </c>
      <c r="U860" s="10"/>
    </row>
    <row r="861" spans="12:21" ht="15" customHeight="1" x14ac:dyDescent="0.4">
      <c r="L861" s="36" t="s">
        <v>39</v>
      </c>
      <c r="N861" s="37">
        <v>43501</v>
      </c>
      <c r="O861" s="35">
        <v>0.20833333333333337</v>
      </c>
      <c r="P861" s="299"/>
      <c r="Q861" s="300"/>
      <c r="R861" s="129">
        <f t="shared" si="39"/>
        <v>0</v>
      </c>
      <c r="S861" s="129">
        <f t="shared" si="40"/>
        <v>0</v>
      </c>
      <c r="T861" s="129">
        <f t="shared" si="41"/>
        <v>0</v>
      </c>
      <c r="U861" s="10"/>
    </row>
    <row r="862" spans="12:21" ht="15" customHeight="1" x14ac:dyDescent="0.4">
      <c r="L862" s="36" t="s">
        <v>39</v>
      </c>
      <c r="N862" s="37">
        <v>43501</v>
      </c>
      <c r="O862" s="35">
        <v>0.25</v>
      </c>
      <c r="P862" s="299"/>
      <c r="Q862" s="300"/>
      <c r="R862" s="129">
        <f t="shared" si="39"/>
        <v>0</v>
      </c>
      <c r="S862" s="129">
        <f t="shared" si="40"/>
        <v>0</v>
      </c>
      <c r="T862" s="129">
        <f t="shared" si="41"/>
        <v>0</v>
      </c>
      <c r="U862" s="10"/>
    </row>
    <row r="863" spans="12:21" ht="15" customHeight="1" x14ac:dyDescent="0.4">
      <c r="L863" s="36" t="s">
        <v>39</v>
      </c>
      <c r="N863" s="37">
        <v>43501</v>
      </c>
      <c r="O863" s="35">
        <v>0.29166666666666669</v>
      </c>
      <c r="P863" s="299"/>
      <c r="Q863" s="300"/>
      <c r="R863" s="129">
        <f t="shared" si="39"/>
        <v>0</v>
      </c>
      <c r="S863" s="129">
        <f t="shared" si="40"/>
        <v>0</v>
      </c>
      <c r="T863" s="129">
        <f t="shared" si="41"/>
        <v>0</v>
      </c>
      <c r="U863" s="10"/>
    </row>
    <row r="864" spans="12:21" ht="15" customHeight="1" x14ac:dyDescent="0.4">
      <c r="L864" s="36" t="s">
        <v>39</v>
      </c>
      <c r="N864" s="37">
        <v>43501</v>
      </c>
      <c r="O864" s="35">
        <v>0.33333333333333337</v>
      </c>
      <c r="P864" s="299"/>
      <c r="Q864" s="300"/>
      <c r="R864" s="129">
        <f t="shared" si="39"/>
        <v>0</v>
      </c>
      <c r="S864" s="129">
        <f t="shared" si="40"/>
        <v>0</v>
      </c>
      <c r="T864" s="129">
        <f t="shared" si="41"/>
        <v>0</v>
      </c>
      <c r="U864" s="10"/>
    </row>
    <row r="865" spans="12:21" ht="15" customHeight="1" x14ac:dyDescent="0.4">
      <c r="L865" s="36" t="s">
        <v>39</v>
      </c>
      <c r="N865" s="37">
        <v>43501</v>
      </c>
      <c r="O865" s="35">
        <v>0.375</v>
      </c>
      <c r="P865" s="299"/>
      <c r="Q865" s="300"/>
      <c r="R865" s="129">
        <f t="shared" si="39"/>
        <v>0</v>
      </c>
      <c r="S865" s="129">
        <f t="shared" si="40"/>
        <v>0</v>
      </c>
      <c r="T865" s="129">
        <f t="shared" si="41"/>
        <v>0</v>
      </c>
      <c r="U865" s="10"/>
    </row>
    <row r="866" spans="12:21" ht="15" customHeight="1" x14ac:dyDescent="0.4">
      <c r="L866" s="36" t="s">
        <v>39</v>
      </c>
      <c r="N866" s="37">
        <v>43501</v>
      </c>
      <c r="O866" s="35">
        <v>0.41666666666666669</v>
      </c>
      <c r="P866" s="299"/>
      <c r="Q866" s="300"/>
      <c r="R866" s="129">
        <f t="shared" si="39"/>
        <v>0</v>
      </c>
      <c r="S866" s="129">
        <f t="shared" si="40"/>
        <v>0</v>
      </c>
      <c r="T866" s="129">
        <f t="shared" si="41"/>
        <v>0</v>
      </c>
      <c r="U866" s="10"/>
    </row>
    <row r="867" spans="12:21" ht="15" customHeight="1" x14ac:dyDescent="0.4">
      <c r="L867" s="36" t="s">
        <v>39</v>
      </c>
      <c r="N867" s="37">
        <v>43501</v>
      </c>
      <c r="O867" s="35">
        <v>0.45833333333333337</v>
      </c>
      <c r="P867" s="299"/>
      <c r="Q867" s="300"/>
      <c r="R867" s="129">
        <f t="shared" si="39"/>
        <v>0</v>
      </c>
      <c r="S867" s="129">
        <f t="shared" si="40"/>
        <v>0</v>
      </c>
      <c r="T867" s="129">
        <f t="shared" si="41"/>
        <v>0</v>
      </c>
      <c r="U867" s="10"/>
    </row>
    <row r="868" spans="12:21" ht="15" customHeight="1" x14ac:dyDescent="0.4">
      <c r="L868" s="36" t="s">
        <v>39</v>
      </c>
      <c r="N868" s="37">
        <v>43501</v>
      </c>
      <c r="O868" s="35">
        <v>0.50000000000000011</v>
      </c>
      <c r="P868" s="299"/>
      <c r="Q868" s="300"/>
      <c r="R868" s="129">
        <f t="shared" si="39"/>
        <v>0</v>
      </c>
      <c r="S868" s="129">
        <f t="shared" si="40"/>
        <v>0</v>
      </c>
      <c r="T868" s="129">
        <f t="shared" si="41"/>
        <v>0</v>
      </c>
      <c r="U868" s="10"/>
    </row>
    <row r="869" spans="12:21" ht="15" customHeight="1" x14ac:dyDescent="0.4">
      <c r="L869" s="36" t="s">
        <v>39</v>
      </c>
      <c r="N869" s="37">
        <v>43501</v>
      </c>
      <c r="O869" s="35">
        <v>0.54166666666666674</v>
      </c>
      <c r="P869" s="299"/>
      <c r="Q869" s="300"/>
      <c r="R869" s="129">
        <f t="shared" si="39"/>
        <v>0</v>
      </c>
      <c r="S869" s="129">
        <f t="shared" si="40"/>
        <v>0</v>
      </c>
      <c r="T869" s="129">
        <f t="shared" si="41"/>
        <v>0</v>
      </c>
      <c r="U869" s="10"/>
    </row>
    <row r="870" spans="12:21" ht="15" customHeight="1" x14ac:dyDescent="0.4">
      <c r="L870" s="36" t="s">
        <v>39</v>
      </c>
      <c r="N870" s="37">
        <v>43501</v>
      </c>
      <c r="O870" s="35">
        <v>0.58333333333333337</v>
      </c>
      <c r="P870" s="299"/>
      <c r="Q870" s="300"/>
      <c r="R870" s="129">
        <f t="shared" si="39"/>
        <v>0</v>
      </c>
      <c r="S870" s="129">
        <f t="shared" si="40"/>
        <v>0</v>
      </c>
      <c r="T870" s="129">
        <f t="shared" si="41"/>
        <v>0</v>
      </c>
      <c r="U870" s="10"/>
    </row>
    <row r="871" spans="12:21" ht="15" customHeight="1" x14ac:dyDescent="0.4">
      <c r="L871" s="36" t="s">
        <v>39</v>
      </c>
      <c r="N871" s="37">
        <v>43501</v>
      </c>
      <c r="O871" s="35">
        <v>0.62500000000000011</v>
      </c>
      <c r="P871" s="299"/>
      <c r="Q871" s="300"/>
      <c r="R871" s="129">
        <f t="shared" si="39"/>
        <v>0</v>
      </c>
      <c r="S871" s="129">
        <f t="shared" si="40"/>
        <v>0</v>
      </c>
      <c r="T871" s="129">
        <f t="shared" si="41"/>
        <v>0</v>
      </c>
      <c r="U871" s="10"/>
    </row>
    <row r="872" spans="12:21" ht="15" customHeight="1" x14ac:dyDescent="0.4">
      <c r="L872" s="36" t="s">
        <v>39</v>
      </c>
      <c r="N872" s="37">
        <v>43501</v>
      </c>
      <c r="O872" s="35">
        <v>0.66666666666666674</v>
      </c>
      <c r="P872" s="299"/>
      <c r="Q872" s="300"/>
      <c r="R872" s="129">
        <f t="shared" si="39"/>
        <v>0</v>
      </c>
      <c r="S872" s="129">
        <f t="shared" si="40"/>
        <v>0</v>
      </c>
      <c r="T872" s="129">
        <f t="shared" si="41"/>
        <v>0</v>
      </c>
      <c r="U872" s="10"/>
    </row>
    <row r="873" spans="12:21" ht="15" customHeight="1" x14ac:dyDescent="0.4">
      <c r="L873" s="36" t="s">
        <v>39</v>
      </c>
      <c r="N873" s="37">
        <v>43501</v>
      </c>
      <c r="O873" s="35">
        <v>0.70833333333333337</v>
      </c>
      <c r="P873" s="299"/>
      <c r="Q873" s="300"/>
      <c r="R873" s="129">
        <f t="shared" si="39"/>
        <v>0</v>
      </c>
      <c r="S873" s="129">
        <f t="shared" si="40"/>
        <v>0</v>
      </c>
      <c r="T873" s="129">
        <f t="shared" si="41"/>
        <v>0</v>
      </c>
      <c r="U873" s="10"/>
    </row>
    <row r="874" spans="12:21" ht="15" customHeight="1" x14ac:dyDescent="0.4">
      <c r="L874" s="36" t="s">
        <v>39</v>
      </c>
      <c r="N874" s="37">
        <v>43501</v>
      </c>
      <c r="O874" s="35">
        <v>0.75000000000000011</v>
      </c>
      <c r="P874" s="299"/>
      <c r="Q874" s="300"/>
      <c r="R874" s="129">
        <f t="shared" si="39"/>
        <v>0</v>
      </c>
      <c r="S874" s="129">
        <f t="shared" si="40"/>
        <v>0</v>
      </c>
      <c r="T874" s="129">
        <f t="shared" si="41"/>
        <v>0</v>
      </c>
      <c r="U874" s="10"/>
    </row>
    <row r="875" spans="12:21" ht="15" customHeight="1" x14ac:dyDescent="0.4">
      <c r="L875" s="36" t="s">
        <v>39</v>
      </c>
      <c r="N875" s="37">
        <v>43501</v>
      </c>
      <c r="O875" s="35">
        <v>0.79166666666666674</v>
      </c>
      <c r="P875" s="299"/>
      <c r="Q875" s="300"/>
      <c r="R875" s="129">
        <f t="shared" si="39"/>
        <v>0</v>
      </c>
      <c r="S875" s="129">
        <f t="shared" si="40"/>
        <v>0</v>
      </c>
      <c r="T875" s="129">
        <f t="shared" si="41"/>
        <v>0</v>
      </c>
      <c r="U875" s="10"/>
    </row>
    <row r="876" spans="12:21" ht="15" customHeight="1" x14ac:dyDescent="0.4">
      <c r="L876" s="36" t="s">
        <v>39</v>
      </c>
      <c r="N876" s="37">
        <v>43501</v>
      </c>
      <c r="O876" s="35">
        <v>0.83333333333333337</v>
      </c>
      <c r="P876" s="299"/>
      <c r="Q876" s="300"/>
      <c r="R876" s="129">
        <f t="shared" si="39"/>
        <v>0</v>
      </c>
      <c r="S876" s="129">
        <f t="shared" si="40"/>
        <v>0</v>
      </c>
      <c r="T876" s="129">
        <f t="shared" si="41"/>
        <v>0</v>
      </c>
      <c r="U876" s="10"/>
    </row>
    <row r="877" spans="12:21" ht="15" customHeight="1" x14ac:dyDescent="0.4">
      <c r="L877" s="36" t="s">
        <v>39</v>
      </c>
      <c r="N877" s="37">
        <v>43501</v>
      </c>
      <c r="O877" s="35">
        <v>0.87500000000000011</v>
      </c>
      <c r="P877" s="299"/>
      <c r="Q877" s="300"/>
      <c r="R877" s="129">
        <f t="shared" si="39"/>
        <v>0</v>
      </c>
      <c r="S877" s="129">
        <f t="shared" si="40"/>
        <v>0</v>
      </c>
      <c r="T877" s="129">
        <f t="shared" si="41"/>
        <v>0</v>
      </c>
      <c r="U877" s="10"/>
    </row>
    <row r="878" spans="12:21" ht="15" customHeight="1" x14ac:dyDescent="0.4">
      <c r="L878" s="36" t="s">
        <v>39</v>
      </c>
      <c r="N878" s="37">
        <v>43501</v>
      </c>
      <c r="O878" s="35">
        <v>0.91666666666666674</v>
      </c>
      <c r="P878" s="299"/>
      <c r="Q878" s="300"/>
      <c r="R878" s="129">
        <f t="shared" si="39"/>
        <v>0</v>
      </c>
      <c r="S878" s="129">
        <f t="shared" si="40"/>
        <v>0</v>
      </c>
      <c r="T878" s="129">
        <f t="shared" si="41"/>
        <v>0</v>
      </c>
      <c r="U878" s="10"/>
    </row>
    <row r="879" spans="12:21" ht="15" customHeight="1" x14ac:dyDescent="0.4">
      <c r="L879" s="36" t="s">
        <v>39</v>
      </c>
      <c r="N879" s="37">
        <v>43501</v>
      </c>
      <c r="O879" s="35">
        <v>0.95833333333333337</v>
      </c>
      <c r="P879" s="299"/>
      <c r="Q879" s="300"/>
      <c r="R879" s="129">
        <f t="shared" si="39"/>
        <v>0</v>
      </c>
      <c r="S879" s="129">
        <f t="shared" si="40"/>
        <v>0</v>
      </c>
      <c r="T879" s="129">
        <f t="shared" si="41"/>
        <v>0</v>
      </c>
      <c r="U879" s="10"/>
    </row>
    <row r="880" spans="12:21" ht="15" customHeight="1" x14ac:dyDescent="0.4">
      <c r="L880" s="40">
        <v>43502</v>
      </c>
      <c r="M880" s="37"/>
      <c r="N880" s="37">
        <v>43502</v>
      </c>
      <c r="O880" s="35">
        <v>3.1225022567582528E-17</v>
      </c>
      <c r="P880" s="299"/>
      <c r="Q880" s="300"/>
      <c r="R880" s="129">
        <f t="shared" si="39"/>
        <v>0</v>
      </c>
      <c r="S880" s="129">
        <f t="shared" si="40"/>
        <v>0</v>
      </c>
      <c r="T880" s="129">
        <f t="shared" si="41"/>
        <v>0</v>
      </c>
      <c r="U880" s="10"/>
    </row>
    <row r="881" spans="12:21" ht="15" customHeight="1" x14ac:dyDescent="0.4">
      <c r="L881" s="36" t="s">
        <v>39</v>
      </c>
      <c r="N881" s="37">
        <v>43502</v>
      </c>
      <c r="O881" s="35">
        <v>4.1666666666666699E-2</v>
      </c>
      <c r="P881" s="299"/>
      <c r="Q881" s="300"/>
      <c r="R881" s="129">
        <f t="shared" si="39"/>
        <v>0</v>
      </c>
      <c r="S881" s="129">
        <f t="shared" si="40"/>
        <v>0</v>
      </c>
      <c r="T881" s="129">
        <f t="shared" si="41"/>
        <v>0</v>
      </c>
      <c r="U881" s="10"/>
    </row>
    <row r="882" spans="12:21" ht="15" customHeight="1" x14ac:dyDescent="0.4">
      <c r="L882" s="36" t="s">
        <v>39</v>
      </c>
      <c r="N882" s="37">
        <v>43502</v>
      </c>
      <c r="O882" s="35">
        <v>8.333333333333337E-2</v>
      </c>
      <c r="P882" s="299"/>
      <c r="Q882" s="300"/>
      <c r="R882" s="129">
        <f t="shared" si="39"/>
        <v>0</v>
      </c>
      <c r="S882" s="129">
        <f t="shared" si="40"/>
        <v>0</v>
      </c>
      <c r="T882" s="129">
        <f t="shared" si="41"/>
        <v>0</v>
      </c>
      <c r="U882" s="10"/>
    </row>
    <row r="883" spans="12:21" ht="15" customHeight="1" x14ac:dyDescent="0.4">
      <c r="L883" s="36" t="s">
        <v>39</v>
      </c>
      <c r="N883" s="37">
        <v>43502</v>
      </c>
      <c r="O883" s="35">
        <v>0.12500000000000006</v>
      </c>
      <c r="P883" s="299"/>
      <c r="Q883" s="300"/>
      <c r="R883" s="129">
        <f t="shared" si="39"/>
        <v>0</v>
      </c>
      <c r="S883" s="129">
        <f t="shared" si="40"/>
        <v>0</v>
      </c>
      <c r="T883" s="129">
        <f t="shared" si="41"/>
        <v>0</v>
      </c>
      <c r="U883" s="10"/>
    </row>
    <row r="884" spans="12:21" ht="15" customHeight="1" x14ac:dyDescent="0.4">
      <c r="L884" s="36" t="s">
        <v>39</v>
      </c>
      <c r="N884" s="37">
        <v>43502</v>
      </c>
      <c r="O884" s="35">
        <v>0.16666666666666669</v>
      </c>
      <c r="P884" s="299"/>
      <c r="Q884" s="300"/>
      <c r="R884" s="129">
        <f t="shared" si="39"/>
        <v>0</v>
      </c>
      <c r="S884" s="129">
        <f t="shared" si="40"/>
        <v>0</v>
      </c>
      <c r="T884" s="129">
        <f t="shared" si="41"/>
        <v>0</v>
      </c>
      <c r="U884" s="10"/>
    </row>
    <row r="885" spans="12:21" ht="15" customHeight="1" x14ac:dyDescent="0.4">
      <c r="L885" s="36" t="s">
        <v>39</v>
      </c>
      <c r="N885" s="37">
        <v>43502</v>
      </c>
      <c r="O885" s="35">
        <v>0.20833333333333337</v>
      </c>
      <c r="P885" s="299"/>
      <c r="Q885" s="300"/>
      <c r="R885" s="129">
        <f t="shared" si="39"/>
        <v>0</v>
      </c>
      <c r="S885" s="129">
        <f t="shared" si="40"/>
        <v>0</v>
      </c>
      <c r="T885" s="129">
        <f t="shared" si="41"/>
        <v>0</v>
      </c>
      <c r="U885" s="10"/>
    </row>
    <row r="886" spans="12:21" ht="15" customHeight="1" x14ac:dyDescent="0.4">
      <c r="L886" s="36" t="s">
        <v>39</v>
      </c>
      <c r="N886" s="37">
        <v>43502</v>
      </c>
      <c r="O886" s="35">
        <v>0.25</v>
      </c>
      <c r="P886" s="299"/>
      <c r="Q886" s="300"/>
      <c r="R886" s="129">
        <f t="shared" si="39"/>
        <v>0</v>
      </c>
      <c r="S886" s="129">
        <f t="shared" si="40"/>
        <v>0</v>
      </c>
      <c r="T886" s="129">
        <f t="shared" si="41"/>
        <v>0</v>
      </c>
      <c r="U886" s="10"/>
    </row>
    <row r="887" spans="12:21" ht="15" customHeight="1" x14ac:dyDescent="0.4">
      <c r="L887" s="36" t="s">
        <v>39</v>
      </c>
      <c r="N887" s="37">
        <v>43502</v>
      </c>
      <c r="O887" s="35">
        <v>0.29166666666666669</v>
      </c>
      <c r="P887" s="299"/>
      <c r="Q887" s="300"/>
      <c r="R887" s="129">
        <f t="shared" si="39"/>
        <v>0</v>
      </c>
      <c r="S887" s="129">
        <f t="shared" si="40"/>
        <v>0</v>
      </c>
      <c r="T887" s="129">
        <f t="shared" si="41"/>
        <v>0</v>
      </c>
      <c r="U887" s="10"/>
    </row>
    <row r="888" spans="12:21" ht="15" customHeight="1" x14ac:dyDescent="0.4">
      <c r="L888" s="36" t="s">
        <v>39</v>
      </c>
      <c r="N888" s="37">
        <v>43502</v>
      </c>
      <c r="O888" s="35">
        <v>0.33333333333333337</v>
      </c>
      <c r="P888" s="299"/>
      <c r="Q888" s="300"/>
      <c r="R888" s="129">
        <f t="shared" si="39"/>
        <v>0</v>
      </c>
      <c r="S888" s="129">
        <f t="shared" si="40"/>
        <v>0</v>
      </c>
      <c r="T888" s="129">
        <f t="shared" si="41"/>
        <v>0</v>
      </c>
      <c r="U888" s="10"/>
    </row>
    <row r="889" spans="12:21" ht="15" customHeight="1" x14ac:dyDescent="0.4">
      <c r="L889" s="36" t="s">
        <v>39</v>
      </c>
      <c r="N889" s="37">
        <v>43502</v>
      </c>
      <c r="O889" s="35">
        <v>0.375</v>
      </c>
      <c r="P889" s="299"/>
      <c r="Q889" s="300"/>
      <c r="R889" s="129">
        <f t="shared" si="39"/>
        <v>0</v>
      </c>
      <c r="S889" s="129">
        <f t="shared" si="40"/>
        <v>0</v>
      </c>
      <c r="T889" s="129">
        <f t="shared" si="41"/>
        <v>0</v>
      </c>
      <c r="U889" s="10"/>
    </row>
    <row r="890" spans="12:21" ht="15" customHeight="1" x14ac:dyDescent="0.4">
      <c r="L890" s="36" t="s">
        <v>39</v>
      </c>
      <c r="N890" s="37">
        <v>43502</v>
      </c>
      <c r="O890" s="35">
        <v>0.41666666666666669</v>
      </c>
      <c r="P890" s="299"/>
      <c r="Q890" s="300"/>
      <c r="R890" s="129">
        <f t="shared" si="39"/>
        <v>0</v>
      </c>
      <c r="S890" s="129">
        <f t="shared" si="40"/>
        <v>0</v>
      </c>
      <c r="T890" s="129">
        <f t="shared" si="41"/>
        <v>0</v>
      </c>
      <c r="U890" s="10"/>
    </row>
    <row r="891" spans="12:21" ht="15" customHeight="1" x14ac:dyDescent="0.4">
      <c r="L891" s="36" t="s">
        <v>39</v>
      </c>
      <c r="N891" s="37">
        <v>43502</v>
      </c>
      <c r="O891" s="35">
        <v>0.45833333333333337</v>
      </c>
      <c r="P891" s="299"/>
      <c r="Q891" s="300"/>
      <c r="R891" s="129">
        <f t="shared" si="39"/>
        <v>0</v>
      </c>
      <c r="S891" s="129">
        <f t="shared" si="40"/>
        <v>0</v>
      </c>
      <c r="T891" s="129">
        <f t="shared" si="41"/>
        <v>0</v>
      </c>
      <c r="U891" s="10"/>
    </row>
    <row r="892" spans="12:21" ht="15" customHeight="1" x14ac:dyDescent="0.4">
      <c r="L892" s="36" t="s">
        <v>39</v>
      </c>
      <c r="N892" s="37">
        <v>43502</v>
      </c>
      <c r="O892" s="35">
        <v>0.50000000000000011</v>
      </c>
      <c r="P892" s="299"/>
      <c r="Q892" s="300"/>
      <c r="R892" s="129">
        <f t="shared" si="39"/>
        <v>0</v>
      </c>
      <c r="S892" s="129">
        <f t="shared" si="40"/>
        <v>0</v>
      </c>
      <c r="T892" s="129">
        <f t="shared" si="41"/>
        <v>0</v>
      </c>
      <c r="U892" s="10"/>
    </row>
    <row r="893" spans="12:21" ht="15" customHeight="1" x14ac:dyDescent="0.4">
      <c r="L893" s="36" t="s">
        <v>39</v>
      </c>
      <c r="N893" s="37">
        <v>43502</v>
      </c>
      <c r="O893" s="35">
        <v>0.54166666666666674</v>
      </c>
      <c r="P893" s="299"/>
      <c r="Q893" s="300"/>
      <c r="R893" s="129">
        <f t="shared" si="39"/>
        <v>0</v>
      </c>
      <c r="S893" s="129">
        <f t="shared" si="40"/>
        <v>0</v>
      </c>
      <c r="T893" s="129">
        <f t="shared" si="41"/>
        <v>0</v>
      </c>
      <c r="U893" s="10"/>
    </row>
    <row r="894" spans="12:21" ht="15" customHeight="1" x14ac:dyDescent="0.4">
      <c r="L894" s="36" t="s">
        <v>39</v>
      </c>
      <c r="N894" s="37">
        <v>43502</v>
      </c>
      <c r="O894" s="35">
        <v>0.58333333333333337</v>
      </c>
      <c r="P894" s="299"/>
      <c r="Q894" s="300"/>
      <c r="R894" s="129">
        <f t="shared" si="39"/>
        <v>0</v>
      </c>
      <c r="S894" s="129">
        <f t="shared" si="40"/>
        <v>0</v>
      </c>
      <c r="T894" s="129">
        <f t="shared" si="41"/>
        <v>0</v>
      </c>
      <c r="U894" s="10"/>
    </row>
    <row r="895" spans="12:21" ht="15" customHeight="1" x14ac:dyDescent="0.4">
      <c r="L895" s="36" t="s">
        <v>39</v>
      </c>
      <c r="N895" s="37">
        <v>43502</v>
      </c>
      <c r="O895" s="35">
        <v>0.62500000000000011</v>
      </c>
      <c r="P895" s="299"/>
      <c r="Q895" s="300"/>
      <c r="R895" s="129">
        <f t="shared" si="39"/>
        <v>0</v>
      </c>
      <c r="S895" s="129">
        <f t="shared" si="40"/>
        <v>0</v>
      </c>
      <c r="T895" s="129">
        <f t="shared" si="41"/>
        <v>0</v>
      </c>
      <c r="U895" s="10"/>
    </row>
    <row r="896" spans="12:21" ht="15" customHeight="1" x14ac:dyDescent="0.4">
      <c r="L896" s="36" t="s">
        <v>39</v>
      </c>
      <c r="N896" s="37">
        <v>43502</v>
      </c>
      <c r="O896" s="35">
        <v>0.66666666666666674</v>
      </c>
      <c r="P896" s="299"/>
      <c r="Q896" s="300"/>
      <c r="R896" s="129">
        <f t="shared" si="39"/>
        <v>0</v>
      </c>
      <c r="S896" s="129">
        <f t="shared" si="40"/>
        <v>0</v>
      </c>
      <c r="T896" s="129">
        <f t="shared" si="41"/>
        <v>0</v>
      </c>
      <c r="U896" s="10"/>
    </row>
    <row r="897" spans="12:21" ht="15" customHeight="1" x14ac:dyDescent="0.4">
      <c r="L897" s="36" t="s">
        <v>39</v>
      </c>
      <c r="N897" s="37">
        <v>43502</v>
      </c>
      <c r="O897" s="35">
        <v>0.70833333333333337</v>
      </c>
      <c r="P897" s="299"/>
      <c r="Q897" s="300"/>
      <c r="R897" s="129">
        <f t="shared" si="39"/>
        <v>0</v>
      </c>
      <c r="S897" s="129">
        <f t="shared" si="40"/>
        <v>0</v>
      </c>
      <c r="T897" s="129">
        <f t="shared" si="41"/>
        <v>0</v>
      </c>
      <c r="U897" s="10"/>
    </row>
    <row r="898" spans="12:21" ht="15" customHeight="1" x14ac:dyDescent="0.4">
      <c r="L898" s="36" t="s">
        <v>39</v>
      </c>
      <c r="N898" s="37">
        <v>43502</v>
      </c>
      <c r="O898" s="35">
        <v>0.75000000000000011</v>
      </c>
      <c r="P898" s="299"/>
      <c r="Q898" s="300"/>
      <c r="R898" s="129">
        <f t="shared" si="39"/>
        <v>0</v>
      </c>
      <c r="S898" s="129">
        <f t="shared" si="40"/>
        <v>0</v>
      </c>
      <c r="T898" s="129">
        <f t="shared" si="41"/>
        <v>0</v>
      </c>
      <c r="U898" s="10"/>
    </row>
    <row r="899" spans="12:21" ht="15" customHeight="1" x14ac:dyDescent="0.4">
      <c r="L899" s="36" t="s">
        <v>39</v>
      </c>
      <c r="N899" s="37">
        <v>43502</v>
      </c>
      <c r="O899" s="35">
        <v>0.79166666666666674</v>
      </c>
      <c r="P899" s="299"/>
      <c r="Q899" s="300"/>
      <c r="R899" s="129">
        <f t="shared" si="39"/>
        <v>0</v>
      </c>
      <c r="S899" s="129">
        <f t="shared" si="40"/>
        <v>0</v>
      </c>
      <c r="T899" s="129">
        <f t="shared" si="41"/>
        <v>0</v>
      </c>
      <c r="U899" s="10"/>
    </row>
    <row r="900" spans="12:21" ht="15" customHeight="1" x14ac:dyDescent="0.4">
      <c r="L900" s="36" t="s">
        <v>39</v>
      </c>
      <c r="N900" s="37">
        <v>43502</v>
      </c>
      <c r="O900" s="35">
        <v>0.83333333333333337</v>
      </c>
      <c r="P900" s="299"/>
      <c r="Q900" s="300"/>
      <c r="R900" s="129">
        <f t="shared" si="39"/>
        <v>0</v>
      </c>
      <c r="S900" s="129">
        <f t="shared" si="40"/>
        <v>0</v>
      </c>
      <c r="T900" s="129">
        <f t="shared" si="41"/>
        <v>0</v>
      </c>
      <c r="U900" s="10"/>
    </row>
    <row r="901" spans="12:21" ht="15" customHeight="1" x14ac:dyDescent="0.4">
      <c r="L901" s="36" t="s">
        <v>39</v>
      </c>
      <c r="N901" s="37">
        <v>43502</v>
      </c>
      <c r="O901" s="35">
        <v>0.87500000000000011</v>
      </c>
      <c r="P901" s="299"/>
      <c r="Q901" s="300"/>
      <c r="R901" s="129">
        <f t="shared" si="39"/>
        <v>0</v>
      </c>
      <c r="S901" s="129">
        <f t="shared" si="40"/>
        <v>0</v>
      </c>
      <c r="T901" s="129">
        <f t="shared" si="41"/>
        <v>0</v>
      </c>
      <c r="U901" s="10"/>
    </row>
    <row r="902" spans="12:21" ht="15" customHeight="1" x14ac:dyDescent="0.4">
      <c r="L902" s="36" t="s">
        <v>39</v>
      </c>
      <c r="N902" s="37">
        <v>43502</v>
      </c>
      <c r="O902" s="35">
        <v>0.91666666666666674</v>
      </c>
      <c r="P902" s="299"/>
      <c r="Q902" s="300"/>
      <c r="R902" s="129">
        <f t="shared" si="39"/>
        <v>0</v>
      </c>
      <c r="S902" s="129">
        <f t="shared" si="40"/>
        <v>0</v>
      </c>
      <c r="T902" s="129">
        <f t="shared" si="41"/>
        <v>0</v>
      </c>
      <c r="U902" s="10"/>
    </row>
    <row r="903" spans="12:21" ht="15" customHeight="1" x14ac:dyDescent="0.4">
      <c r="L903" s="36" t="s">
        <v>39</v>
      </c>
      <c r="N903" s="37">
        <v>43502</v>
      </c>
      <c r="O903" s="35">
        <v>0.95833333333333337</v>
      </c>
      <c r="P903" s="299"/>
      <c r="Q903" s="300"/>
      <c r="R903" s="129">
        <f t="shared" si="39"/>
        <v>0</v>
      </c>
      <c r="S903" s="129">
        <f t="shared" si="40"/>
        <v>0</v>
      </c>
      <c r="T903" s="129">
        <f t="shared" si="41"/>
        <v>0</v>
      </c>
      <c r="U903" s="10"/>
    </row>
    <row r="904" spans="12:21" ht="15" customHeight="1" x14ac:dyDescent="0.4">
      <c r="L904" s="40">
        <v>43503</v>
      </c>
      <c r="M904" s="37"/>
      <c r="N904" s="37">
        <v>43503</v>
      </c>
      <c r="O904" s="35">
        <v>3.1225022567582528E-17</v>
      </c>
      <c r="P904" s="299"/>
      <c r="Q904" s="300"/>
      <c r="R904" s="129">
        <f t="shared" si="39"/>
        <v>0</v>
      </c>
      <c r="S904" s="129">
        <f t="shared" si="40"/>
        <v>0</v>
      </c>
      <c r="T904" s="129">
        <f t="shared" si="41"/>
        <v>0</v>
      </c>
      <c r="U904" s="10"/>
    </row>
    <row r="905" spans="12:21" ht="15" customHeight="1" x14ac:dyDescent="0.4">
      <c r="L905" s="36" t="s">
        <v>39</v>
      </c>
      <c r="N905" s="37">
        <v>43503</v>
      </c>
      <c r="O905" s="35">
        <v>4.1666666666666699E-2</v>
      </c>
      <c r="P905" s="299"/>
      <c r="Q905" s="300"/>
      <c r="R905" s="129">
        <f t="shared" si="39"/>
        <v>0</v>
      </c>
      <c r="S905" s="129">
        <f t="shared" si="40"/>
        <v>0</v>
      </c>
      <c r="T905" s="129">
        <f t="shared" si="41"/>
        <v>0</v>
      </c>
      <c r="U905" s="10"/>
    </row>
    <row r="906" spans="12:21" ht="15" customHeight="1" x14ac:dyDescent="0.4">
      <c r="L906" s="36" t="s">
        <v>39</v>
      </c>
      <c r="N906" s="37">
        <v>43503</v>
      </c>
      <c r="O906" s="35">
        <v>8.333333333333337E-2</v>
      </c>
      <c r="P906" s="299"/>
      <c r="Q906" s="300"/>
      <c r="R906" s="129">
        <f t="shared" si="39"/>
        <v>0</v>
      </c>
      <c r="S906" s="129">
        <f t="shared" si="40"/>
        <v>0</v>
      </c>
      <c r="T906" s="129">
        <f t="shared" si="41"/>
        <v>0</v>
      </c>
      <c r="U906" s="10"/>
    </row>
    <row r="907" spans="12:21" ht="15" customHeight="1" x14ac:dyDescent="0.4">
      <c r="L907" s="36" t="s">
        <v>39</v>
      </c>
      <c r="N907" s="37">
        <v>43503</v>
      </c>
      <c r="O907" s="35">
        <v>0.12500000000000006</v>
      </c>
      <c r="P907" s="299"/>
      <c r="Q907" s="300"/>
      <c r="R907" s="129">
        <f t="shared" si="39"/>
        <v>0</v>
      </c>
      <c r="S907" s="129">
        <f t="shared" si="40"/>
        <v>0</v>
      </c>
      <c r="T907" s="129">
        <f t="shared" si="41"/>
        <v>0</v>
      </c>
      <c r="U907" s="10"/>
    </row>
    <row r="908" spans="12:21" ht="15" customHeight="1" x14ac:dyDescent="0.4">
      <c r="L908" s="36" t="s">
        <v>39</v>
      </c>
      <c r="N908" s="37">
        <v>43503</v>
      </c>
      <c r="O908" s="35">
        <v>0.16666666666666669</v>
      </c>
      <c r="P908" s="299"/>
      <c r="Q908" s="300"/>
      <c r="R908" s="129">
        <f t="shared" si="39"/>
        <v>0</v>
      </c>
      <c r="S908" s="129">
        <f t="shared" si="40"/>
        <v>0</v>
      </c>
      <c r="T908" s="129">
        <f t="shared" si="41"/>
        <v>0</v>
      </c>
      <c r="U908" s="10"/>
    </row>
    <row r="909" spans="12:21" ht="15" customHeight="1" x14ac:dyDescent="0.4">
      <c r="L909" s="36" t="s">
        <v>39</v>
      </c>
      <c r="N909" s="37">
        <v>43503</v>
      </c>
      <c r="O909" s="35">
        <v>0.20833333333333337</v>
      </c>
      <c r="P909" s="299"/>
      <c r="Q909" s="300"/>
      <c r="R909" s="129">
        <f t="shared" si="39"/>
        <v>0</v>
      </c>
      <c r="S909" s="129">
        <f t="shared" si="40"/>
        <v>0</v>
      </c>
      <c r="T909" s="129">
        <f t="shared" si="41"/>
        <v>0</v>
      </c>
      <c r="U909" s="10"/>
    </row>
    <row r="910" spans="12:21" ht="15" customHeight="1" x14ac:dyDescent="0.4">
      <c r="L910" s="36" t="s">
        <v>39</v>
      </c>
      <c r="N910" s="37">
        <v>43503</v>
      </c>
      <c r="O910" s="35">
        <v>0.25</v>
      </c>
      <c r="P910" s="299"/>
      <c r="Q910" s="300"/>
      <c r="R910" s="129">
        <f t="shared" si="39"/>
        <v>0</v>
      </c>
      <c r="S910" s="129">
        <f t="shared" si="40"/>
        <v>0</v>
      </c>
      <c r="T910" s="129">
        <f t="shared" si="41"/>
        <v>0</v>
      </c>
      <c r="U910" s="10"/>
    </row>
    <row r="911" spans="12:21" ht="15" customHeight="1" x14ac:dyDescent="0.4">
      <c r="L911" s="36" t="s">
        <v>39</v>
      </c>
      <c r="N911" s="37">
        <v>43503</v>
      </c>
      <c r="O911" s="35">
        <v>0.29166666666666669</v>
      </c>
      <c r="P911" s="299"/>
      <c r="Q911" s="300"/>
      <c r="R911" s="129">
        <f t="shared" si="39"/>
        <v>0</v>
      </c>
      <c r="S911" s="129">
        <f t="shared" si="40"/>
        <v>0</v>
      </c>
      <c r="T911" s="129">
        <f t="shared" si="41"/>
        <v>0</v>
      </c>
      <c r="U911" s="10"/>
    </row>
    <row r="912" spans="12:21" ht="15" customHeight="1" x14ac:dyDescent="0.4">
      <c r="L912" s="36" t="s">
        <v>39</v>
      </c>
      <c r="N912" s="37">
        <v>43503</v>
      </c>
      <c r="O912" s="35">
        <v>0.33333333333333337</v>
      </c>
      <c r="P912" s="299"/>
      <c r="Q912" s="300"/>
      <c r="R912" s="129">
        <f t="shared" ref="R912:R975" si="42">IF(Q912&gt;P912,P912,Q912)</f>
        <v>0</v>
      </c>
      <c r="S912" s="129">
        <f t="shared" ref="S912:S975" si="43">P912-R912</f>
        <v>0</v>
      </c>
      <c r="T912" s="129">
        <f t="shared" si="41"/>
        <v>0</v>
      </c>
      <c r="U912" s="10"/>
    </row>
    <row r="913" spans="12:21" ht="15" customHeight="1" x14ac:dyDescent="0.4">
      <c r="L913" s="36" t="s">
        <v>39</v>
      </c>
      <c r="N913" s="37">
        <v>43503</v>
      </c>
      <c r="O913" s="35">
        <v>0.375</v>
      </c>
      <c r="P913" s="299"/>
      <c r="Q913" s="300"/>
      <c r="R913" s="129">
        <f t="shared" si="42"/>
        <v>0</v>
      </c>
      <c r="S913" s="129">
        <f t="shared" si="43"/>
        <v>0</v>
      </c>
      <c r="T913" s="129">
        <f t="shared" ref="T913:T976" si="44">Q913-R913</f>
        <v>0</v>
      </c>
      <c r="U913" s="10"/>
    </row>
    <row r="914" spans="12:21" ht="15" customHeight="1" x14ac:dyDescent="0.4">
      <c r="L914" s="36" t="s">
        <v>39</v>
      </c>
      <c r="N914" s="37">
        <v>43503</v>
      </c>
      <c r="O914" s="35">
        <v>0.41666666666666669</v>
      </c>
      <c r="P914" s="299"/>
      <c r="Q914" s="300"/>
      <c r="R914" s="129">
        <f t="shared" si="42"/>
        <v>0</v>
      </c>
      <c r="S914" s="129">
        <f t="shared" si="43"/>
        <v>0</v>
      </c>
      <c r="T914" s="129">
        <f t="shared" si="44"/>
        <v>0</v>
      </c>
      <c r="U914" s="10"/>
    </row>
    <row r="915" spans="12:21" ht="15" customHeight="1" x14ac:dyDescent="0.4">
      <c r="L915" s="36" t="s">
        <v>39</v>
      </c>
      <c r="N915" s="37">
        <v>43503</v>
      </c>
      <c r="O915" s="35">
        <v>0.45833333333333337</v>
      </c>
      <c r="P915" s="299"/>
      <c r="Q915" s="300"/>
      <c r="R915" s="129">
        <f t="shared" si="42"/>
        <v>0</v>
      </c>
      <c r="S915" s="129">
        <f t="shared" si="43"/>
        <v>0</v>
      </c>
      <c r="T915" s="129">
        <f t="shared" si="44"/>
        <v>0</v>
      </c>
      <c r="U915" s="10"/>
    </row>
    <row r="916" spans="12:21" ht="15" customHeight="1" x14ac:dyDescent="0.4">
      <c r="L916" s="36" t="s">
        <v>39</v>
      </c>
      <c r="N916" s="37">
        <v>43503</v>
      </c>
      <c r="O916" s="35">
        <v>0.50000000000000011</v>
      </c>
      <c r="P916" s="299"/>
      <c r="Q916" s="300"/>
      <c r="R916" s="129">
        <f t="shared" si="42"/>
        <v>0</v>
      </c>
      <c r="S916" s="129">
        <f t="shared" si="43"/>
        <v>0</v>
      </c>
      <c r="T916" s="129">
        <f t="shared" si="44"/>
        <v>0</v>
      </c>
      <c r="U916" s="10"/>
    </row>
    <row r="917" spans="12:21" ht="15" customHeight="1" x14ac:dyDescent="0.4">
      <c r="L917" s="36" t="s">
        <v>39</v>
      </c>
      <c r="N917" s="37">
        <v>43503</v>
      </c>
      <c r="O917" s="35">
        <v>0.54166666666666674</v>
      </c>
      <c r="P917" s="299"/>
      <c r="Q917" s="300"/>
      <c r="R917" s="129">
        <f t="shared" si="42"/>
        <v>0</v>
      </c>
      <c r="S917" s="129">
        <f t="shared" si="43"/>
        <v>0</v>
      </c>
      <c r="T917" s="129">
        <f t="shared" si="44"/>
        <v>0</v>
      </c>
      <c r="U917" s="10"/>
    </row>
    <row r="918" spans="12:21" ht="15" customHeight="1" x14ac:dyDescent="0.4">
      <c r="L918" s="36" t="s">
        <v>39</v>
      </c>
      <c r="N918" s="37">
        <v>43503</v>
      </c>
      <c r="O918" s="35">
        <v>0.58333333333333337</v>
      </c>
      <c r="P918" s="299"/>
      <c r="Q918" s="300"/>
      <c r="R918" s="129">
        <f t="shared" si="42"/>
        <v>0</v>
      </c>
      <c r="S918" s="129">
        <f t="shared" si="43"/>
        <v>0</v>
      </c>
      <c r="T918" s="129">
        <f t="shared" si="44"/>
        <v>0</v>
      </c>
      <c r="U918" s="10"/>
    </row>
    <row r="919" spans="12:21" ht="15" customHeight="1" x14ac:dyDescent="0.4">
      <c r="L919" s="36" t="s">
        <v>39</v>
      </c>
      <c r="N919" s="37">
        <v>43503</v>
      </c>
      <c r="O919" s="35">
        <v>0.62500000000000011</v>
      </c>
      <c r="P919" s="299"/>
      <c r="Q919" s="300"/>
      <c r="R919" s="129">
        <f t="shared" si="42"/>
        <v>0</v>
      </c>
      <c r="S919" s="129">
        <f t="shared" si="43"/>
        <v>0</v>
      </c>
      <c r="T919" s="129">
        <f t="shared" si="44"/>
        <v>0</v>
      </c>
      <c r="U919" s="10"/>
    </row>
    <row r="920" spans="12:21" ht="15" customHeight="1" x14ac:dyDescent="0.4">
      <c r="L920" s="36" t="s">
        <v>39</v>
      </c>
      <c r="N920" s="37">
        <v>43503</v>
      </c>
      <c r="O920" s="35">
        <v>0.66666666666666674</v>
      </c>
      <c r="P920" s="299"/>
      <c r="Q920" s="300"/>
      <c r="R920" s="129">
        <f t="shared" si="42"/>
        <v>0</v>
      </c>
      <c r="S920" s="129">
        <f t="shared" si="43"/>
        <v>0</v>
      </c>
      <c r="T920" s="129">
        <f t="shared" si="44"/>
        <v>0</v>
      </c>
      <c r="U920" s="10"/>
    </row>
    <row r="921" spans="12:21" ht="15" customHeight="1" x14ac:dyDescent="0.4">
      <c r="L921" s="36" t="s">
        <v>39</v>
      </c>
      <c r="N921" s="37">
        <v>43503</v>
      </c>
      <c r="O921" s="35">
        <v>0.70833333333333337</v>
      </c>
      <c r="P921" s="299"/>
      <c r="Q921" s="300"/>
      <c r="R921" s="129">
        <f t="shared" si="42"/>
        <v>0</v>
      </c>
      <c r="S921" s="129">
        <f t="shared" si="43"/>
        <v>0</v>
      </c>
      <c r="T921" s="129">
        <f t="shared" si="44"/>
        <v>0</v>
      </c>
      <c r="U921" s="10"/>
    </row>
    <row r="922" spans="12:21" ht="15" customHeight="1" x14ac:dyDescent="0.4">
      <c r="L922" s="36" t="s">
        <v>39</v>
      </c>
      <c r="N922" s="37">
        <v>43503</v>
      </c>
      <c r="O922" s="35">
        <v>0.75000000000000011</v>
      </c>
      <c r="P922" s="299"/>
      <c r="Q922" s="300"/>
      <c r="R922" s="129">
        <f t="shared" si="42"/>
        <v>0</v>
      </c>
      <c r="S922" s="129">
        <f t="shared" si="43"/>
        <v>0</v>
      </c>
      <c r="T922" s="129">
        <f t="shared" si="44"/>
        <v>0</v>
      </c>
      <c r="U922" s="10"/>
    </row>
    <row r="923" spans="12:21" ht="15" customHeight="1" x14ac:dyDescent="0.4">
      <c r="L923" s="36" t="s">
        <v>39</v>
      </c>
      <c r="N923" s="37">
        <v>43503</v>
      </c>
      <c r="O923" s="35">
        <v>0.79166666666666674</v>
      </c>
      <c r="P923" s="299"/>
      <c r="Q923" s="300"/>
      <c r="R923" s="129">
        <f t="shared" si="42"/>
        <v>0</v>
      </c>
      <c r="S923" s="129">
        <f t="shared" si="43"/>
        <v>0</v>
      </c>
      <c r="T923" s="129">
        <f t="shared" si="44"/>
        <v>0</v>
      </c>
      <c r="U923" s="10"/>
    </row>
    <row r="924" spans="12:21" ht="15" customHeight="1" x14ac:dyDescent="0.4">
      <c r="L924" s="36" t="s">
        <v>39</v>
      </c>
      <c r="N924" s="37">
        <v>43503</v>
      </c>
      <c r="O924" s="35">
        <v>0.83333333333333337</v>
      </c>
      <c r="P924" s="299"/>
      <c r="Q924" s="300"/>
      <c r="R924" s="129">
        <f t="shared" si="42"/>
        <v>0</v>
      </c>
      <c r="S924" s="129">
        <f t="shared" si="43"/>
        <v>0</v>
      </c>
      <c r="T924" s="129">
        <f t="shared" si="44"/>
        <v>0</v>
      </c>
      <c r="U924" s="10"/>
    </row>
    <row r="925" spans="12:21" ht="15" customHeight="1" x14ac:dyDescent="0.4">
      <c r="L925" s="36" t="s">
        <v>39</v>
      </c>
      <c r="N925" s="37">
        <v>43503</v>
      </c>
      <c r="O925" s="35">
        <v>0.87500000000000011</v>
      </c>
      <c r="P925" s="299"/>
      <c r="Q925" s="300"/>
      <c r="R925" s="129">
        <f t="shared" si="42"/>
        <v>0</v>
      </c>
      <c r="S925" s="129">
        <f t="shared" si="43"/>
        <v>0</v>
      </c>
      <c r="T925" s="129">
        <f t="shared" si="44"/>
        <v>0</v>
      </c>
      <c r="U925" s="10"/>
    </row>
    <row r="926" spans="12:21" ht="15" customHeight="1" x14ac:dyDescent="0.4">
      <c r="L926" s="36" t="s">
        <v>39</v>
      </c>
      <c r="N926" s="37">
        <v>43503</v>
      </c>
      <c r="O926" s="35">
        <v>0.91666666666666674</v>
      </c>
      <c r="P926" s="299"/>
      <c r="Q926" s="300"/>
      <c r="R926" s="129">
        <f t="shared" si="42"/>
        <v>0</v>
      </c>
      <c r="S926" s="129">
        <f t="shared" si="43"/>
        <v>0</v>
      </c>
      <c r="T926" s="129">
        <f t="shared" si="44"/>
        <v>0</v>
      </c>
      <c r="U926" s="10"/>
    </row>
    <row r="927" spans="12:21" ht="15" customHeight="1" x14ac:dyDescent="0.4">
      <c r="L927" s="36" t="s">
        <v>39</v>
      </c>
      <c r="N927" s="37">
        <v>43503</v>
      </c>
      <c r="O927" s="35">
        <v>0.95833333333333337</v>
      </c>
      <c r="P927" s="299"/>
      <c r="Q927" s="300"/>
      <c r="R927" s="129">
        <f t="shared" si="42"/>
        <v>0</v>
      </c>
      <c r="S927" s="129">
        <f t="shared" si="43"/>
        <v>0</v>
      </c>
      <c r="T927" s="129">
        <f t="shared" si="44"/>
        <v>0</v>
      </c>
      <c r="U927" s="10"/>
    </row>
    <row r="928" spans="12:21" ht="15" customHeight="1" x14ac:dyDescent="0.4">
      <c r="L928" s="40">
        <v>43504</v>
      </c>
      <c r="M928" s="37"/>
      <c r="N928" s="37">
        <v>43504</v>
      </c>
      <c r="O928" s="35">
        <v>3.1225022567582528E-17</v>
      </c>
      <c r="P928" s="299"/>
      <c r="Q928" s="300"/>
      <c r="R928" s="129">
        <f t="shared" si="42"/>
        <v>0</v>
      </c>
      <c r="S928" s="129">
        <f t="shared" si="43"/>
        <v>0</v>
      </c>
      <c r="T928" s="129">
        <f t="shared" si="44"/>
        <v>0</v>
      </c>
      <c r="U928" s="10"/>
    </row>
    <row r="929" spans="12:21" ht="15" customHeight="1" x14ac:dyDescent="0.4">
      <c r="L929" s="36" t="s">
        <v>39</v>
      </c>
      <c r="N929" s="37">
        <v>43504</v>
      </c>
      <c r="O929" s="35">
        <v>4.1666666666666699E-2</v>
      </c>
      <c r="P929" s="299"/>
      <c r="Q929" s="300"/>
      <c r="R929" s="129">
        <f t="shared" si="42"/>
        <v>0</v>
      </c>
      <c r="S929" s="129">
        <f t="shared" si="43"/>
        <v>0</v>
      </c>
      <c r="T929" s="129">
        <f t="shared" si="44"/>
        <v>0</v>
      </c>
      <c r="U929" s="10"/>
    </row>
    <row r="930" spans="12:21" ht="15" customHeight="1" x14ac:dyDescent="0.4">
      <c r="L930" s="36" t="s">
        <v>39</v>
      </c>
      <c r="N930" s="37">
        <v>43504</v>
      </c>
      <c r="O930" s="35">
        <v>8.333333333333337E-2</v>
      </c>
      <c r="P930" s="299"/>
      <c r="Q930" s="300"/>
      <c r="R930" s="129">
        <f t="shared" si="42"/>
        <v>0</v>
      </c>
      <c r="S930" s="129">
        <f t="shared" si="43"/>
        <v>0</v>
      </c>
      <c r="T930" s="129">
        <f t="shared" si="44"/>
        <v>0</v>
      </c>
      <c r="U930" s="10"/>
    </row>
    <row r="931" spans="12:21" ht="15" customHeight="1" x14ac:dyDescent="0.4">
      <c r="L931" s="36" t="s">
        <v>39</v>
      </c>
      <c r="N931" s="37">
        <v>43504</v>
      </c>
      <c r="O931" s="35">
        <v>0.12500000000000006</v>
      </c>
      <c r="P931" s="299"/>
      <c r="Q931" s="300"/>
      <c r="R931" s="129">
        <f t="shared" si="42"/>
        <v>0</v>
      </c>
      <c r="S931" s="129">
        <f t="shared" si="43"/>
        <v>0</v>
      </c>
      <c r="T931" s="129">
        <f t="shared" si="44"/>
        <v>0</v>
      </c>
      <c r="U931" s="10"/>
    </row>
    <row r="932" spans="12:21" ht="15" customHeight="1" x14ac:dyDescent="0.4">
      <c r="L932" s="36" t="s">
        <v>39</v>
      </c>
      <c r="N932" s="37">
        <v>43504</v>
      </c>
      <c r="O932" s="35">
        <v>0.16666666666666669</v>
      </c>
      <c r="P932" s="299"/>
      <c r="Q932" s="300"/>
      <c r="R932" s="129">
        <f t="shared" si="42"/>
        <v>0</v>
      </c>
      <c r="S932" s="129">
        <f t="shared" si="43"/>
        <v>0</v>
      </c>
      <c r="T932" s="129">
        <f t="shared" si="44"/>
        <v>0</v>
      </c>
      <c r="U932" s="10"/>
    </row>
    <row r="933" spans="12:21" ht="15" customHeight="1" x14ac:dyDescent="0.4">
      <c r="L933" s="36" t="s">
        <v>39</v>
      </c>
      <c r="N933" s="37">
        <v>43504</v>
      </c>
      <c r="O933" s="35">
        <v>0.20833333333333337</v>
      </c>
      <c r="P933" s="299"/>
      <c r="Q933" s="300"/>
      <c r="R933" s="129">
        <f t="shared" si="42"/>
        <v>0</v>
      </c>
      <c r="S933" s="129">
        <f t="shared" si="43"/>
        <v>0</v>
      </c>
      <c r="T933" s="129">
        <f t="shared" si="44"/>
        <v>0</v>
      </c>
      <c r="U933" s="10"/>
    </row>
    <row r="934" spans="12:21" ht="15" customHeight="1" x14ac:dyDescent="0.4">
      <c r="L934" s="36" t="s">
        <v>39</v>
      </c>
      <c r="N934" s="37">
        <v>43504</v>
      </c>
      <c r="O934" s="35">
        <v>0.25</v>
      </c>
      <c r="P934" s="299"/>
      <c r="Q934" s="300"/>
      <c r="R934" s="129">
        <f t="shared" si="42"/>
        <v>0</v>
      </c>
      <c r="S934" s="129">
        <f t="shared" si="43"/>
        <v>0</v>
      </c>
      <c r="T934" s="129">
        <f t="shared" si="44"/>
        <v>0</v>
      </c>
      <c r="U934" s="10"/>
    </row>
    <row r="935" spans="12:21" ht="15" customHeight="1" x14ac:dyDescent="0.4">
      <c r="L935" s="36" t="s">
        <v>39</v>
      </c>
      <c r="N935" s="37">
        <v>43504</v>
      </c>
      <c r="O935" s="35">
        <v>0.29166666666666669</v>
      </c>
      <c r="P935" s="299"/>
      <c r="Q935" s="300"/>
      <c r="R935" s="129">
        <f t="shared" si="42"/>
        <v>0</v>
      </c>
      <c r="S935" s="129">
        <f t="shared" si="43"/>
        <v>0</v>
      </c>
      <c r="T935" s="129">
        <f t="shared" si="44"/>
        <v>0</v>
      </c>
      <c r="U935" s="10"/>
    </row>
    <row r="936" spans="12:21" ht="15" customHeight="1" x14ac:dyDescent="0.4">
      <c r="L936" s="36" t="s">
        <v>39</v>
      </c>
      <c r="N936" s="37">
        <v>43504</v>
      </c>
      <c r="O936" s="35">
        <v>0.33333333333333337</v>
      </c>
      <c r="P936" s="299"/>
      <c r="Q936" s="300"/>
      <c r="R936" s="129">
        <f t="shared" si="42"/>
        <v>0</v>
      </c>
      <c r="S936" s="129">
        <f t="shared" si="43"/>
        <v>0</v>
      </c>
      <c r="T936" s="129">
        <f t="shared" si="44"/>
        <v>0</v>
      </c>
      <c r="U936" s="10"/>
    </row>
    <row r="937" spans="12:21" ht="15" customHeight="1" x14ac:dyDescent="0.4">
      <c r="L937" s="36" t="s">
        <v>39</v>
      </c>
      <c r="N937" s="37">
        <v>43504</v>
      </c>
      <c r="O937" s="35">
        <v>0.375</v>
      </c>
      <c r="P937" s="299"/>
      <c r="Q937" s="300"/>
      <c r="R937" s="129">
        <f t="shared" si="42"/>
        <v>0</v>
      </c>
      <c r="S937" s="129">
        <f t="shared" si="43"/>
        <v>0</v>
      </c>
      <c r="T937" s="129">
        <f t="shared" si="44"/>
        <v>0</v>
      </c>
      <c r="U937" s="10"/>
    </row>
    <row r="938" spans="12:21" ht="15" customHeight="1" x14ac:dyDescent="0.4">
      <c r="L938" s="36" t="s">
        <v>39</v>
      </c>
      <c r="N938" s="37">
        <v>43504</v>
      </c>
      <c r="O938" s="35">
        <v>0.41666666666666669</v>
      </c>
      <c r="P938" s="299"/>
      <c r="Q938" s="300"/>
      <c r="R938" s="129">
        <f t="shared" si="42"/>
        <v>0</v>
      </c>
      <c r="S938" s="129">
        <f t="shared" si="43"/>
        <v>0</v>
      </c>
      <c r="T938" s="129">
        <f t="shared" si="44"/>
        <v>0</v>
      </c>
      <c r="U938" s="10"/>
    </row>
    <row r="939" spans="12:21" ht="15" customHeight="1" x14ac:dyDescent="0.4">
      <c r="L939" s="36" t="s">
        <v>39</v>
      </c>
      <c r="N939" s="37">
        <v>43504</v>
      </c>
      <c r="O939" s="35">
        <v>0.45833333333333337</v>
      </c>
      <c r="P939" s="299"/>
      <c r="Q939" s="300"/>
      <c r="R939" s="129">
        <f t="shared" si="42"/>
        <v>0</v>
      </c>
      <c r="S939" s="129">
        <f t="shared" si="43"/>
        <v>0</v>
      </c>
      <c r="T939" s="129">
        <f t="shared" si="44"/>
        <v>0</v>
      </c>
      <c r="U939" s="10"/>
    </row>
    <row r="940" spans="12:21" ht="15" customHeight="1" x14ac:dyDescent="0.4">
      <c r="L940" s="36" t="s">
        <v>39</v>
      </c>
      <c r="N940" s="37">
        <v>43504</v>
      </c>
      <c r="O940" s="35">
        <v>0.50000000000000011</v>
      </c>
      <c r="P940" s="299"/>
      <c r="Q940" s="300"/>
      <c r="R940" s="129">
        <f t="shared" si="42"/>
        <v>0</v>
      </c>
      <c r="S940" s="129">
        <f t="shared" si="43"/>
        <v>0</v>
      </c>
      <c r="T940" s="129">
        <f t="shared" si="44"/>
        <v>0</v>
      </c>
      <c r="U940" s="10"/>
    </row>
    <row r="941" spans="12:21" ht="15" customHeight="1" x14ac:dyDescent="0.4">
      <c r="L941" s="36" t="s">
        <v>39</v>
      </c>
      <c r="N941" s="37">
        <v>43504</v>
      </c>
      <c r="O941" s="35">
        <v>0.54166666666666674</v>
      </c>
      <c r="P941" s="299"/>
      <c r="Q941" s="300"/>
      <c r="R941" s="129">
        <f t="shared" si="42"/>
        <v>0</v>
      </c>
      <c r="S941" s="129">
        <f t="shared" si="43"/>
        <v>0</v>
      </c>
      <c r="T941" s="129">
        <f t="shared" si="44"/>
        <v>0</v>
      </c>
      <c r="U941" s="10"/>
    </row>
    <row r="942" spans="12:21" ht="15" customHeight="1" x14ac:dyDescent="0.4">
      <c r="L942" s="36" t="s">
        <v>39</v>
      </c>
      <c r="N942" s="37">
        <v>43504</v>
      </c>
      <c r="O942" s="35">
        <v>0.58333333333333337</v>
      </c>
      <c r="P942" s="299"/>
      <c r="Q942" s="300"/>
      <c r="R942" s="129">
        <f t="shared" si="42"/>
        <v>0</v>
      </c>
      <c r="S942" s="129">
        <f t="shared" si="43"/>
        <v>0</v>
      </c>
      <c r="T942" s="129">
        <f t="shared" si="44"/>
        <v>0</v>
      </c>
      <c r="U942" s="10"/>
    </row>
    <row r="943" spans="12:21" ht="15" customHeight="1" x14ac:dyDescent="0.4">
      <c r="L943" s="36" t="s">
        <v>39</v>
      </c>
      <c r="N943" s="37">
        <v>43504</v>
      </c>
      <c r="O943" s="35">
        <v>0.62500000000000011</v>
      </c>
      <c r="P943" s="299"/>
      <c r="Q943" s="300"/>
      <c r="R943" s="129">
        <f t="shared" si="42"/>
        <v>0</v>
      </c>
      <c r="S943" s="129">
        <f t="shared" si="43"/>
        <v>0</v>
      </c>
      <c r="T943" s="129">
        <f t="shared" si="44"/>
        <v>0</v>
      </c>
      <c r="U943" s="10"/>
    </row>
    <row r="944" spans="12:21" ht="15" customHeight="1" x14ac:dyDescent="0.4">
      <c r="L944" s="36" t="s">
        <v>39</v>
      </c>
      <c r="N944" s="37">
        <v>43504</v>
      </c>
      <c r="O944" s="35">
        <v>0.66666666666666674</v>
      </c>
      <c r="P944" s="299"/>
      <c r="Q944" s="300"/>
      <c r="R944" s="129">
        <f t="shared" si="42"/>
        <v>0</v>
      </c>
      <c r="S944" s="129">
        <f t="shared" si="43"/>
        <v>0</v>
      </c>
      <c r="T944" s="129">
        <f t="shared" si="44"/>
        <v>0</v>
      </c>
      <c r="U944" s="10"/>
    </row>
    <row r="945" spans="12:21" ht="15" customHeight="1" x14ac:dyDescent="0.4">
      <c r="L945" s="36" t="s">
        <v>39</v>
      </c>
      <c r="N945" s="37">
        <v>43504</v>
      </c>
      <c r="O945" s="35">
        <v>0.70833333333333337</v>
      </c>
      <c r="P945" s="299"/>
      <c r="Q945" s="300"/>
      <c r="R945" s="129">
        <f t="shared" si="42"/>
        <v>0</v>
      </c>
      <c r="S945" s="129">
        <f t="shared" si="43"/>
        <v>0</v>
      </c>
      <c r="T945" s="129">
        <f t="shared" si="44"/>
        <v>0</v>
      </c>
      <c r="U945" s="10"/>
    </row>
    <row r="946" spans="12:21" ht="15" customHeight="1" x14ac:dyDescent="0.4">
      <c r="L946" s="36" t="s">
        <v>39</v>
      </c>
      <c r="N946" s="37">
        <v>43504</v>
      </c>
      <c r="O946" s="35">
        <v>0.75000000000000011</v>
      </c>
      <c r="P946" s="299"/>
      <c r="Q946" s="300"/>
      <c r="R946" s="129">
        <f t="shared" si="42"/>
        <v>0</v>
      </c>
      <c r="S946" s="129">
        <f t="shared" si="43"/>
        <v>0</v>
      </c>
      <c r="T946" s="129">
        <f t="shared" si="44"/>
        <v>0</v>
      </c>
      <c r="U946" s="10"/>
    </row>
    <row r="947" spans="12:21" ht="15" customHeight="1" x14ac:dyDescent="0.4">
      <c r="L947" s="36" t="s">
        <v>39</v>
      </c>
      <c r="N947" s="37">
        <v>43504</v>
      </c>
      <c r="O947" s="35">
        <v>0.79166666666666674</v>
      </c>
      <c r="P947" s="299"/>
      <c r="Q947" s="300"/>
      <c r="R947" s="129">
        <f t="shared" si="42"/>
        <v>0</v>
      </c>
      <c r="S947" s="129">
        <f t="shared" si="43"/>
        <v>0</v>
      </c>
      <c r="T947" s="129">
        <f t="shared" si="44"/>
        <v>0</v>
      </c>
      <c r="U947" s="10"/>
    </row>
    <row r="948" spans="12:21" ht="15" customHeight="1" x14ac:dyDescent="0.4">
      <c r="L948" s="36" t="s">
        <v>39</v>
      </c>
      <c r="N948" s="37">
        <v>43504</v>
      </c>
      <c r="O948" s="35">
        <v>0.83333333333333337</v>
      </c>
      <c r="P948" s="299"/>
      <c r="Q948" s="300"/>
      <c r="R948" s="129">
        <f t="shared" si="42"/>
        <v>0</v>
      </c>
      <c r="S948" s="129">
        <f t="shared" si="43"/>
        <v>0</v>
      </c>
      <c r="T948" s="129">
        <f t="shared" si="44"/>
        <v>0</v>
      </c>
      <c r="U948" s="10"/>
    </row>
    <row r="949" spans="12:21" ht="15" customHeight="1" x14ac:dyDescent="0.4">
      <c r="L949" s="36" t="s">
        <v>39</v>
      </c>
      <c r="N949" s="37">
        <v>43504</v>
      </c>
      <c r="O949" s="35">
        <v>0.87500000000000011</v>
      </c>
      <c r="P949" s="299"/>
      <c r="Q949" s="300"/>
      <c r="R949" s="129">
        <f t="shared" si="42"/>
        <v>0</v>
      </c>
      <c r="S949" s="129">
        <f t="shared" si="43"/>
        <v>0</v>
      </c>
      <c r="T949" s="129">
        <f t="shared" si="44"/>
        <v>0</v>
      </c>
      <c r="U949" s="10"/>
    </row>
    <row r="950" spans="12:21" ht="15" customHeight="1" x14ac:dyDescent="0.4">
      <c r="L950" s="36" t="s">
        <v>39</v>
      </c>
      <c r="N950" s="37">
        <v>43504</v>
      </c>
      <c r="O950" s="35">
        <v>0.91666666666666674</v>
      </c>
      <c r="P950" s="299"/>
      <c r="Q950" s="300"/>
      <c r="R950" s="129">
        <f t="shared" si="42"/>
        <v>0</v>
      </c>
      <c r="S950" s="129">
        <f t="shared" si="43"/>
        <v>0</v>
      </c>
      <c r="T950" s="129">
        <f t="shared" si="44"/>
        <v>0</v>
      </c>
      <c r="U950" s="10"/>
    </row>
    <row r="951" spans="12:21" ht="15" customHeight="1" x14ac:dyDescent="0.4">
      <c r="L951" s="36" t="s">
        <v>39</v>
      </c>
      <c r="N951" s="37">
        <v>43504</v>
      </c>
      <c r="O951" s="35">
        <v>0.95833333333333337</v>
      </c>
      <c r="P951" s="299"/>
      <c r="Q951" s="300"/>
      <c r="R951" s="129">
        <f t="shared" si="42"/>
        <v>0</v>
      </c>
      <c r="S951" s="129">
        <f t="shared" si="43"/>
        <v>0</v>
      </c>
      <c r="T951" s="129">
        <f t="shared" si="44"/>
        <v>0</v>
      </c>
      <c r="U951" s="10"/>
    </row>
    <row r="952" spans="12:21" ht="15" customHeight="1" x14ac:dyDescent="0.4">
      <c r="L952" s="40">
        <v>43505</v>
      </c>
      <c r="M952" s="37"/>
      <c r="N952" s="37">
        <v>43505</v>
      </c>
      <c r="O952" s="35">
        <v>3.1225022567582528E-17</v>
      </c>
      <c r="P952" s="299"/>
      <c r="Q952" s="300"/>
      <c r="R952" s="129">
        <f t="shared" si="42"/>
        <v>0</v>
      </c>
      <c r="S952" s="129">
        <f t="shared" si="43"/>
        <v>0</v>
      </c>
      <c r="T952" s="129">
        <f t="shared" si="44"/>
        <v>0</v>
      </c>
      <c r="U952" s="10"/>
    </row>
    <row r="953" spans="12:21" ht="15" customHeight="1" x14ac:dyDescent="0.4">
      <c r="L953" s="36" t="s">
        <v>39</v>
      </c>
      <c r="N953" s="37">
        <v>43505</v>
      </c>
      <c r="O953" s="35">
        <v>4.1666666666666699E-2</v>
      </c>
      <c r="P953" s="299"/>
      <c r="Q953" s="300"/>
      <c r="R953" s="129">
        <f t="shared" si="42"/>
        <v>0</v>
      </c>
      <c r="S953" s="129">
        <f t="shared" si="43"/>
        <v>0</v>
      </c>
      <c r="T953" s="129">
        <f t="shared" si="44"/>
        <v>0</v>
      </c>
      <c r="U953" s="10"/>
    </row>
    <row r="954" spans="12:21" ht="15" customHeight="1" x14ac:dyDescent="0.4">
      <c r="L954" s="36" t="s">
        <v>39</v>
      </c>
      <c r="N954" s="37">
        <v>43505</v>
      </c>
      <c r="O954" s="35">
        <v>8.333333333333337E-2</v>
      </c>
      <c r="P954" s="299"/>
      <c r="Q954" s="300"/>
      <c r="R954" s="129">
        <f t="shared" si="42"/>
        <v>0</v>
      </c>
      <c r="S954" s="129">
        <f t="shared" si="43"/>
        <v>0</v>
      </c>
      <c r="T954" s="129">
        <f t="shared" si="44"/>
        <v>0</v>
      </c>
      <c r="U954" s="10"/>
    </row>
    <row r="955" spans="12:21" ht="15" customHeight="1" x14ac:dyDescent="0.4">
      <c r="L955" s="36" t="s">
        <v>39</v>
      </c>
      <c r="N955" s="37">
        <v>43505</v>
      </c>
      <c r="O955" s="35">
        <v>0.12500000000000006</v>
      </c>
      <c r="P955" s="299"/>
      <c r="Q955" s="300"/>
      <c r="R955" s="129">
        <f t="shared" si="42"/>
        <v>0</v>
      </c>
      <c r="S955" s="129">
        <f t="shared" si="43"/>
        <v>0</v>
      </c>
      <c r="T955" s="129">
        <f t="shared" si="44"/>
        <v>0</v>
      </c>
      <c r="U955" s="10"/>
    </row>
    <row r="956" spans="12:21" ht="15" customHeight="1" x14ac:dyDescent="0.4">
      <c r="L956" s="36" t="s">
        <v>39</v>
      </c>
      <c r="N956" s="37">
        <v>43505</v>
      </c>
      <c r="O956" s="35">
        <v>0.16666666666666669</v>
      </c>
      <c r="P956" s="299"/>
      <c r="Q956" s="300"/>
      <c r="R956" s="129">
        <f t="shared" si="42"/>
        <v>0</v>
      </c>
      <c r="S956" s="129">
        <f t="shared" si="43"/>
        <v>0</v>
      </c>
      <c r="T956" s="129">
        <f t="shared" si="44"/>
        <v>0</v>
      </c>
      <c r="U956" s="10"/>
    </row>
    <row r="957" spans="12:21" ht="15" customHeight="1" x14ac:dyDescent="0.4">
      <c r="L957" s="36" t="s">
        <v>39</v>
      </c>
      <c r="N957" s="37">
        <v>43505</v>
      </c>
      <c r="O957" s="35">
        <v>0.20833333333333337</v>
      </c>
      <c r="P957" s="299"/>
      <c r="Q957" s="300"/>
      <c r="R957" s="129">
        <f t="shared" si="42"/>
        <v>0</v>
      </c>
      <c r="S957" s="129">
        <f t="shared" si="43"/>
        <v>0</v>
      </c>
      <c r="T957" s="129">
        <f t="shared" si="44"/>
        <v>0</v>
      </c>
      <c r="U957" s="10"/>
    </row>
    <row r="958" spans="12:21" ht="15" customHeight="1" x14ac:dyDescent="0.4">
      <c r="L958" s="36" t="s">
        <v>39</v>
      </c>
      <c r="N958" s="37">
        <v>43505</v>
      </c>
      <c r="O958" s="35">
        <v>0.25</v>
      </c>
      <c r="P958" s="299"/>
      <c r="Q958" s="300"/>
      <c r="R958" s="129">
        <f t="shared" si="42"/>
        <v>0</v>
      </c>
      <c r="S958" s="129">
        <f t="shared" si="43"/>
        <v>0</v>
      </c>
      <c r="T958" s="129">
        <f t="shared" si="44"/>
        <v>0</v>
      </c>
      <c r="U958" s="10"/>
    </row>
    <row r="959" spans="12:21" ht="15" customHeight="1" x14ac:dyDescent="0.4">
      <c r="L959" s="36" t="s">
        <v>39</v>
      </c>
      <c r="N959" s="37">
        <v>43505</v>
      </c>
      <c r="O959" s="35">
        <v>0.29166666666666669</v>
      </c>
      <c r="P959" s="299"/>
      <c r="Q959" s="300"/>
      <c r="R959" s="129">
        <f t="shared" si="42"/>
        <v>0</v>
      </c>
      <c r="S959" s="129">
        <f t="shared" si="43"/>
        <v>0</v>
      </c>
      <c r="T959" s="129">
        <f t="shared" si="44"/>
        <v>0</v>
      </c>
      <c r="U959" s="10"/>
    </row>
    <row r="960" spans="12:21" ht="15" customHeight="1" x14ac:dyDescent="0.4">
      <c r="L960" s="36" t="s">
        <v>39</v>
      </c>
      <c r="N960" s="37">
        <v>43505</v>
      </c>
      <c r="O960" s="35">
        <v>0.33333333333333337</v>
      </c>
      <c r="P960" s="299"/>
      <c r="Q960" s="300"/>
      <c r="R960" s="129">
        <f t="shared" si="42"/>
        <v>0</v>
      </c>
      <c r="S960" s="129">
        <f t="shared" si="43"/>
        <v>0</v>
      </c>
      <c r="T960" s="129">
        <f t="shared" si="44"/>
        <v>0</v>
      </c>
      <c r="U960" s="10"/>
    </row>
    <row r="961" spans="12:21" ht="15" customHeight="1" x14ac:dyDescent="0.4">
      <c r="L961" s="36" t="s">
        <v>39</v>
      </c>
      <c r="N961" s="37">
        <v>43505</v>
      </c>
      <c r="O961" s="35">
        <v>0.375</v>
      </c>
      <c r="P961" s="299"/>
      <c r="Q961" s="300"/>
      <c r="R961" s="129">
        <f t="shared" si="42"/>
        <v>0</v>
      </c>
      <c r="S961" s="129">
        <f t="shared" si="43"/>
        <v>0</v>
      </c>
      <c r="T961" s="129">
        <f t="shared" si="44"/>
        <v>0</v>
      </c>
      <c r="U961" s="10"/>
    </row>
    <row r="962" spans="12:21" ht="15" customHeight="1" x14ac:dyDescent="0.4">
      <c r="L962" s="36" t="s">
        <v>39</v>
      </c>
      <c r="N962" s="37">
        <v>43505</v>
      </c>
      <c r="O962" s="35">
        <v>0.41666666666666669</v>
      </c>
      <c r="P962" s="299"/>
      <c r="Q962" s="300"/>
      <c r="R962" s="129">
        <f t="shared" si="42"/>
        <v>0</v>
      </c>
      <c r="S962" s="129">
        <f t="shared" si="43"/>
        <v>0</v>
      </c>
      <c r="T962" s="129">
        <f t="shared" si="44"/>
        <v>0</v>
      </c>
      <c r="U962" s="10"/>
    </row>
    <row r="963" spans="12:21" ht="15" customHeight="1" x14ac:dyDescent="0.4">
      <c r="L963" s="36" t="s">
        <v>39</v>
      </c>
      <c r="N963" s="37">
        <v>43505</v>
      </c>
      <c r="O963" s="35">
        <v>0.45833333333333337</v>
      </c>
      <c r="P963" s="299"/>
      <c r="Q963" s="300"/>
      <c r="R963" s="129">
        <f t="shared" si="42"/>
        <v>0</v>
      </c>
      <c r="S963" s="129">
        <f t="shared" si="43"/>
        <v>0</v>
      </c>
      <c r="T963" s="129">
        <f t="shared" si="44"/>
        <v>0</v>
      </c>
      <c r="U963" s="10"/>
    </row>
    <row r="964" spans="12:21" ht="15" customHeight="1" x14ac:dyDescent="0.4">
      <c r="L964" s="36" t="s">
        <v>39</v>
      </c>
      <c r="N964" s="37">
        <v>43505</v>
      </c>
      <c r="O964" s="35">
        <v>0.50000000000000011</v>
      </c>
      <c r="P964" s="299"/>
      <c r="Q964" s="300"/>
      <c r="R964" s="129">
        <f t="shared" si="42"/>
        <v>0</v>
      </c>
      <c r="S964" s="129">
        <f t="shared" si="43"/>
        <v>0</v>
      </c>
      <c r="T964" s="129">
        <f t="shared" si="44"/>
        <v>0</v>
      </c>
      <c r="U964" s="10"/>
    </row>
    <row r="965" spans="12:21" ht="15" customHeight="1" x14ac:dyDescent="0.4">
      <c r="L965" s="36" t="s">
        <v>39</v>
      </c>
      <c r="N965" s="37">
        <v>43505</v>
      </c>
      <c r="O965" s="35">
        <v>0.54166666666666674</v>
      </c>
      <c r="P965" s="299"/>
      <c r="Q965" s="300"/>
      <c r="R965" s="129">
        <f t="shared" si="42"/>
        <v>0</v>
      </c>
      <c r="S965" s="129">
        <f t="shared" si="43"/>
        <v>0</v>
      </c>
      <c r="T965" s="129">
        <f t="shared" si="44"/>
        <v>0</v>
      </c>
      <c r="U965" s="10"/>
    </row>
    <row r="966" spans="12:21" ht="15" customHeight="1" x14ac:dyDescent="0.4">
      <c r="L966" s="36" t="s">
        <v>39</v>
      </c>
      <c r="N966" s="37">
        <v>43505</v>
      </c>
      <c r="O966" s="35">
        <v>0.58333333333333337</v>
      </c>
      <c r="P966" s="299"/>
      <c r="Q966" s="300"/>
      <c r="R966" s="129">
        <f t="shared" si="42"/>
        <v>0</v>
      </c>
      <c r="S966" s="129">
        <f t="shared" si="43"/>
        <v>0</v>
      </c>
      <c r="T966" s="129">
        <f t="shared" si="44"/>
        <v>0</v>
      </c>
      <c r="U966" s="10"/>
    </row>
    <row r="967" spans="12:21" ht="15" customHeight="1" x14ac:dyDescent="0.4">
      <c r="L967" s="36" t="s">
        <v>39</v>
      </c>
      <c r="N967" s="37">
        <v>43505</v>
      </c>
      <c r="O967" s="35">
        <v>0.62500000000000011</v>
      </c>
      <c r="P967" s="299"/>
      <c r="Q967" s="300"/>
      <c r="R967" s="129">
        <f t="shared" si="42"/>
        <v>0</v>
      </c>
      <c r="S967" s="129">
        <f t="shared" si="43"/>
        <v>0</v>
      </c>
      <c r="T967" s="129">
        <f t="shared" si="44"/>
        <v>0</v>
      </c>
      <c r="U967" s="10"/>
    </row>
    <row r="968" spans="12:21" ht="15" customHeight="1" x14ac:dyDescent="0.4">
      <c r="L968" s="36" t="s">
        <v>39</v>
      </c>
      <c r="N968" s="37">
        <v>43505</v>
      </c>
      <c r="O968" s="35">
        <v>0.66666666666666674</v>
      </c>
      <c r="P968" s="299"/>
      <c r="Q968" s="300"/>
      <c r="R968" s="129">
        <f t="shared" si="42"/>
        <v>0</v>
      </c>
      <c r="S968" s="129">
        <f t="shared" si="43"/>
        <v>0</v>
      </c>
      <c r="T968" s="129">
        <f t="shared" si="44"/>
        <v>0</v>
      </c>
      <c r="U968" s="10"/>
    </row>
    <row r="969" spans="12:21" ht="15" customHeight="1" x14ac:dyDescent="0.4">
      <c r="L969" s="36" t="s">
        <v>39</v>
      </c>
      <c r="N969" s="37">
        <v>43505</v>
      </c>
      <c r="O969" s="35">
        <v>0.70833333333333337</v>
      </c>
      <c r="P969" s="299"/>
      <c r="Q969" s="300"/>
      <c r="R969" s="129">
        <f t="shared" si="42"/>
        <v>0</v>
      </c>
      <c r="S969" s="129">
        <f t="shared" si="43"/>
        <v>0</v>
      </c>
      <c r="T969" s="129">
        <f t="shared" si="44"/>
        <v>0</v>
      </c>
      <c r="U969" s="10"/>
    </row>
    <row r="970" spans="12:21" ht="15" customHeight="1" x14ac:dyDescent="0.4">
      <c r="L970" s="36" t="s">
        <v>39</v>
      </c>
      <c r="N970" s="37">
        <v>43505</v>
      </c>
      <c r="O970" s="35">
        <v>0.75000000000000011</v>
      </c>
      <c r="P970" s="299"/>
      <c r="Q970" s="300"/>
      <c r="R970" s="129">
        <f t="shared" si="42"/>
        <v>0</v>
      </c>
      <c r="S970" s="129">
        <f t="shared" si="43"/>
        <v>0</v>
      </c>
      <c r="T970" s="129">
        <f t="shared" si="44"/>
        <v>0</v>
      </c>
      <c r="U970" s="10"/>
    </row>
    <row r="971" spans="12:21" ht="15" customHeight="1" x14ac:dyDescent="0.4">
      <c r="L971" s="36" t="s">
        <v>39</v>
      </c>
      <c r="N971" s="37">
        <v>43505</v>
      </c>
      <c r="O971" s="35">
        <v>0.79166666666666674</v>
      </c>
      <c r="P971" s="299"/>
      <c r="Q971" s="300"/>
      <c r="R971" s="129">
        <f t="shared" si="42"/>
        <v>0</v>
      </c>
      <c r="S971" s="129">
        <f t="shared" si="43"/>
        <v>0</v>
      </c>
      <c r="T971" s="129">
        <f t="shared" si="44"/>
        <v>0</v>
      </c>
      <c r="U971" s="10"/>
    </row>
    <row r="972" spans="12:21" ht="15" customHeight="1" x14ac:dyDescent="0.4">
      <c r="L972" s="36" t="s">
        <v>39</v>
      </c>
      <c r="N972" s="37">
        <v>43505</v>
      </c>
      <c r="O972" s="35">
        <v>0.83333333333333337</v>
      </c>
      <c r="P972" s="299"/>
      <c r="Q972" s="300"/>
      <c r="R972" s="129">
        <f t="shared" si="42"/>
        <v>0</v>
      </c>
      <c r="S972" s="129">
        <f t="shared" si="43"/>
        <v>0</v>
      </c>
      <c r="T972" s="129">
        <f t="shared" si="44"/>
        <v>0</v>
      </c>
      <c r="U972" s="10"/>
    </row>
    <row r="973" spans="12:21" ht="15" customHeight="1" x14ac:dyDescent="0.4">
      <c r="L973" s="36" t="s">
        <v>39</v>
      </c>
      <c r="N973" s="37">
        <v>43505</v>
      </c>
      <c r="O973" s="35">
        <v>0.87500000000000011</v>
      </c>
      <c r="P973" s="299"/>
      <c r="Q973" s="300"/>
      <c r="R973" s="129">
        <f t="shared" si="42"/>
        <v>0</v>
      </c>
      <c r="S973" s="129">
        <f t="shared" si="43"/>
        <v>0</v>
      </c>
      <c r="T973" s="129">
        <f t="shared" si="44"/>
        <v>0</v>
      </c>
      <c r="U973" s="10"/>
    </row>
    <row r="974" spans="12:21" ht="15" customHeight="1" x14ac:dyDescent="0.4">
      <c r="L974" s="36" t="s">
        <v>39</v>
      </c>
      <c r="N974" s="37">
        <v>43505</v>
      </c>
      <c r="O974" s="35">
        <v>0.91666666666666674</v>
      </c>
      <c r="P974" s="299"/>
      <c r="Q974" s="300"/>
      <c r="R974" s="129">
        <f t="shared" si="42"/>
        <v>0</v>
      </c>
      <c r="S974" s="129">
        <f t="shared" si="43"/>
        <v>0</v>
      </c>
      <c r="T974" s="129">
        <f t="shared" si="44"/>
        <v>0</v>
      </c>
      <c r="U974" s="10"/>
    </row>
    <row r="975" spans="12:21" ht="15" customHeight="1" x14ac:dyDescent="0.4">
      <c r="L975" s="36" t="s">
        <v>39</v>
      </c>
      <c r="N975" s="37">
        <v>43505</v>
      </c>
      <c r="O975" s="35">
        <v>0.95833333333333337</v>
      </c>
      <c r="P975" s="299"/>
      <c r="Q975" s="300"/>
      <c r="R975" s="129">
        <f t="shared" si="42"/>
        <v>0</v>
      </c>
      <c r="S975" s="129">
        <f t="shared" si="43"/>
        <v>0</v>
      </c>
      <c r="T975" s="129">
        <f t="shared" si="44"/>
        <v>0</v>
      </c>
      <c r="U975" s="10"/>
    </row>
    <row r="976" spans="12:21" ht="15" customHeight="1" x14ac:dyDescent="0.4">
      <c r="L976" s="40">
        <v>43506</v>
      </c>
      <c r="M976" s="37"/>
      <c r="N976" s="37">
        <v>43506</v>
      </c>
      <c r="O976" s="35">
        <v>3.1225022567582528E-17</v>
      </c>
      <c r="P976" s="299"/>
      <c r="Q976" s="300"/>
      <c r="R976" s="129">
        <f t="shared" ref="R976:R1039" si="45">IF(Q976&gt;P976,P976,Q976)</f>
        <v>0</v>
      </c>
      <c r="S976" s="129">
        <f t="shared" ref="S976:S1039" si="46">P976-R976</f>
        <v>0</v>
      </c>
      <c r="T976" s="129">
        <f t="shared" si="44"/>
        <v>0</v>
      </c>
      <c r="U976" s="10"/>
    </row>
    <row r="977" spans="12:21" ht="15" customHeight="1" x14ac:dyDescent="0.4">
      <c r="L977" s="36" t="s">
        <v>39</v>
      </c>
      <c r="N977" s="37">
        <v>43506</v>
      </c>
      <c r="O977" s="35">
        <v>4.1666666666666699E-2</v>
      </c>
      <c r="P977" s="299"/>
      <c r="Q977" s="300"/>
      <c r="R977" s="129">
        <f t="shared" si="45"/>
        <v>0</v>
      </c>
      <c r="S977" s="129">
        <f t="shared" si="46"/>
        <v>0</v>
      </c>
      <c r="T977" s="129">
        <f t="shared" ref="T977:T1040" si="47">Q977-R977</f>
        <v>0</v>
      </c>
      <c r="U977" s="10"/>
    </row>
    <row r="978" spans="12:21" ht="15" customHeight="1" x14ac:dyDescent="0.4">
      <c r="L978" s="36" t="s">
        <v>39</v>
      </c>
      <c r="N978" s="37">
        <v>43506</v>
      </c>
      <c r="O978" s="35">
        <v>8.333333333333337E-2</v>
      </c>
      <c r="P978" s="299"/>
      <c r="Q978" s="300"/>
      <c r="R978" s="129">
        <f t="shared" si="45"/>
        <v>0</v>
      </c>
      <c r="S978" s="129">
        <f t="shared" si="46"/>
        <v>0</v>
      </c>
      <c r="T978" s="129">
        <f t="shared" si="47"/>
        <v>0</v>
      </c>
      <c r="U978" s="10"/>
    </row>
    <row r="979" spans="12:21" ht="15" customHeight="1" x14ac:dyDescent="0.4">
      <c r="L979" s="36" t="s">
        <v>39</v>
      </c>
      <c r="N979" s="37">
        <v>43506</v>
      </c>
      <c r="O979" s="35">
        <v>0.12500000000000006</v>
      </c>
      <c r="P979" s="299"/>
      <c r="Q979" s="300"/>
      <c r="R979" s="129">
        <f t="shared" si="45"/>
        <v>0</v>
      </c>
      <c r="S979" s="129">
        <f t="shared" si="46"/>
        <v>0</v>
      </c>
      <c r="T979" s="129">
        <f t="shared" si="47"/>
        <v>0</v>
      </c>
      <c r="U979" s="10"/>
    </row>
    <row r="980" spans="12:21" ht="15" customHeight="1" x14ac:dyDescent="0.4">
      <c r="L980" s="36" t="s">
        <v>39</v>
      </c>
      <c r="N980" s="37">
        <v>43506</v>
      </c>
      <c r="O980" s="35">
        <v>0.16666666666666669</v>
      </c>
      <c r="P980" s="299"/>
      <c r="Q980" s="300"/>
      <c r="R980" s="129">
        <f t="shared" si="45"/>
        <v>0</v>
      </c>
      <c r="S980" s="129">
        <f t="shared" si="46"/>
        <v>0</v>
      </c>
      <c r="T980" s="129">
        <f t="shared" si="47"/>
        <v>0</v>
      </c>
      <c r="U980" s="10"/>
    </row>
    <row r="981" spans="12:21" ht="15" customHeight="1" x14ac:dyDescent="0.4">
      <c r="L981" s="36" t="s">
        <v>39</v>
      </c>
      <c r="N981" s="37">
        <v>43506</v>
      </c>
      <c r="O981" s="35">
        <v>0.20833333333333337</v>
      </c>
      <c r="P981" s="299"/>
      <c r="Q981" s="300"/>
      <c r="R981" s="129">
        <f t="shared" si="45"/>
        <v>0</v>
      </c>
      <c r="S981" s="129">
        <f t="shared" si="46"/>
        <v>0</v>
      </c>
      <c r="T981" s="129">
        <f t="shared" si="47"/>
        <v>0</v>
      </c>
      <c r="U981" s="10"/>
    </row>
    <row r="982" spans="12:21" ht="15" customHeight="1" x14ac:dyDescent="0.4">
      <c r="L982" s="36" t="s">
        <v>39</v>
      </c>
      <c r="N982" s="37">
        <v>43506</v>
      </c>
      <c r="O982" s="35">
        <v>0.25</v>
      </c>
      <c r="P982" s="299"/>
      <c r="Q982" s="300"/>
      <c r="R982" s="129">
        <f t="shared" si="45"/>
        <v>0</v>
      </c>
      <c r="S982" s="129">
        <f t="shared" si="46"/>
        <v>0</v>
      </c>
      <c r="T982" s="129">
        <f t="shared" si="47"/>
        <v>0</v>
      </c>
      <c r="U982" s="10"/>
    </row>
    <row r="983" spans="12:21" ht="15" customHeight="1" x14ac:dyDescent="0.4">
      <c r="L983" s="36" t="s">
        <v>39</v>
      </c>
      <c r="N983" s="37">
        <v>43506</v>
      </c>
      <c r="O983" s="35">
        <v>0.29166666666666669</v>
      </c>
      <c r="P983" s="299"/>
      <c r="Q983" s="300"/>
      <c r="R983" s="129">
        <f t="shared" si="45"/>
        <v>0</v>
      </c>
      <c r="S983" s="129">
        <f t="shared" si="46"/>
        <v>0</v>
      </c>
      <c r="T983" s="129">
        <f t="shared" si="47"/>
        <v>0</v>
      </c>
      <c r="U983" s="10"/>
    </row>
    <row r="984" spans="12:21" ht="15" customHeight="1" x14ac:dyDescent="0.4">
      <c r="L984" s="36" t="s">
        <v>39</v>
      </c>
      <c r="N984" s="37">
        <v>43506</v>
      </c>
      <c r="O984" s="35">
        <v>0.33333333333333337</v>
      </c>
      <c r="P984" s="299"/>
      <c r="Q984" s="300"/>
      <c r="R984" s="129">
        <f t="shared" si="45"/>
        <v>0</v>
      </c>
      <c r="S984" s="129">
        <f t="shared" si="46"/>
        <v>0</v>
      </c>
      <c r="T984" s="129">
        <f t="shared" si="47"/>
        <v>0</v>
      </c>
      <c r="U984" s="10"/>
    </row>
    <row r="985" spans="12:21" ht="15" customHeight="1" x14ac:dyDescent="0.4">
      <c r="L985" s="36" t="s">
        <v>39</v>
      </c>
      <c r="N985" s="37">
        <v>43506</v>
      </c>
      <c r="O985" s="35">
        <v>0.375</v>
      </c>
      <c r="P985" s="299"/>
      <c r="Q985" s="300"/>
      <c r="R985" s="129">
        <f t="shared" si="45"/>
        <v>0</v>
      </c>
      <c r="S985" s="129">
        <f t="shared" si="46"/>
        <v>0</v>
      </c>
      <c r="T985" s="129">
        <f t="shared" si="47"/>
        <v>0</v>
      </c>
      <c r="U985" s="10"/>
    </row>
    <row r="986" spans="12:21" ht="15" customHeight="1" x14ac:dyDescent="0.4">
      <c r="L986" s="36" t="s">
        <v>39</v>
      </c>
      <c r="N986" s="37">
        <v>43506</v>
      </c>
      <c r="O986" s="35">
        <v>0.41666666666666669</v>
      </c>
      <c r="P986" s="299"/>
      <c r="Q986" s="300"/>
      <c r="R986" s="129">
        <f t="shared" si="45"/>
        <v>0</v>
      </c>
      <c r="S986" s="129">
        <f t="shared" si="46"/>
        <v>0</v>
      </c>
      <c r="T986" s="129">
        <f t="shared" si="47"/>
        <v>0</v>
      </c>
      <c r="U986" s="10"/>
    </row>
    <row r="987" spans="12:21" ht="15" customHeight="1" x14ac:dyDescent="0.4">
      <c r="L987" s="36" t="s">
        <v>39</v>
      </c>
      <c r="N987" s="37">
        <v>43506</v>
      </c>
      <c r="O987" s="35">
        <v>0.45833333333333337</v>
      </c>
      <c r="P987" s="299"/>
      <c r="Q987" s="300"/>
      <c r="R987" s="129">
        <f t="shared" si="45"/>
        <v>0</v>
      </c>
      <c r="S987" s="129">
        <f t="shared" si="46"/>
        <v>0</v>
      </c>
      <c r="T987" s="129">
        <f t="shared" si="47"/>
        <v>0</v>
      </c>
      <c r="U987" s="10"/>
    </row>
    <row r="988" spans="12:21" ht="15" customHeight="1" x14ac:dyDescent="0.4">
      <c r="L988" s="36" t="s">
        <v>39</v>
      </c>
      <c r="N988" s="37">
        <v>43506</v>
      </c>
      <c r="O988" s="35">
        <v>0.50000000000000011</v>
      </c>
      <c r="P988" s="299"/>
      <c r="Q988" s="300"/>
      <c r="R988" s="129">
        <f t="shared" si="45"/>
        <v>0</v>
      </c>
      <c r="S988" s="129">
        <f t="shared" si="46"/>
        <v>0</v>
      </c>
      <c r="T988" s="129">
        <f t="shared" si="47"/>
        <v>0</v>
      </c>
      <c r="U988" s="10"/>
    </row>
    <row r="989" spans="12:21" ht="15" customHeight="1" x14ac:dyDescent="0.4">
      <c r="L989" s="36" t="s">
        <v>39</v>
      </c>
      <c r="N989" s="37">
        <v>43506</v>
      </c>
      <c r="O989" s="35">
        <v>0.54166666666666674</v>
      </c>
      <c r="P989" s="299"/>
      <c r="Q989" s="300"/>
      <c r="R989" s="129">
        <f t="shared" si="45"/>
        <v>0</v>
      </c>
      <c r="S989" s="129">
        <f t="shared" si="46"/>
        <v>0</v>
      </c>
      <c r="T989" s="129">
        <f t="shared" si="47"/>
        <v>0</v>
      </c>
      <c r="U989" s="10"/>
    </row>
    <row r="990" spans="12:21" ht="15" customHeight="1" x14ac:dyDescent="0.4">
      <c r="L990" s="36" t="s">
        <v>39</v>
      </c>
      <c r="N990" s="37">
        <v>43506</v>
      </c>
      <c r="O990" s="35">
        <v>0.58333333333333337</v>
      </c>
      <c r="P990" s="299"/>
      <c r="Q990" s="300"/>
      <c r="R990" s="129">
        <f t="shared" si="45"/>
        <v>0</v>
      </c>
      <c r="S990" s="129">
        <f t="shared" si="46"/>
        <v>0</v>
      </c>
      <c r="T990" s="129">
        <f t="shared" si="47"/>
        <v>0</v>
      </c>
      <c r="U990" s="10"/>
    </row>
    <row r="991" spans="12:21" ht="15" customHeight="1" x14ac:dyDescent="0.4">
      <c r="L991" s="36" t="s">
        <v>39</v>
      </c>
      <c r="N991" s="37">
        <v>43506</v>
      </c>
      <c r="O991" s="35">
        <v>0.62500000000000011</v>
      </c>
      <c r="P991" s="299"/>
      <c r="Q991" s="300"/>
      <c r="R991" s="129">
        <f t="shared" si="45"/>
        <v>0</v>
      </c>
      <c r="S991" s="129">
        <f t="shared" si="46"/>
        <v>0</v>
      </c>
      <c r="T991" s="129">
        <f t="shared" si="47"/>
        <v>0</v>
      </c>
      <c r="U991" s="10"/>
    </row>
    <row r="992" spans="12:21" ht="15" customHeight="1" x14ac:dyDescent="0.4">
      <c r="L992" s="36" t="s">
        <v>39</v>
      </c>
      <c r="N992" s="37">
        <v>43506</v>
      </c>
      <c r="O992" s="35">
        <v>0.66666666666666674</v>
      </c>
      <c r="P992" s="299"/>
      <c r="Q992" s="300"/>
      <c r="R992" s="129">
        <f t="shared" si="45"/>
        <v>0</v>
      </c>
      <c r="S992" s="129">
        <f t="shared" si="46"/>
        <v>0</v>
      </c>
      <c r="T992" s="129">
        <f t="shared" si="47"/>
        <v>0</v>
      </c>
      <c r="U992" s="10"/>
    </row>
    <row r="993" spans="12:21" ht="15" customHeight="1" x14ac:dyDescent="0.4">
      <c r="L993" s="36" t="s">
        <v>39</v>
      </c>
      <c r="N993" s="37">
        <v>43506</v>
      </c>
      <c r="O993" s="35">
        <v>0.70833333333333337</v>
      </c>
      <c r="P993" s="299"/>
      <c r="Q993" s="300"/>
      <c r="R993" s="129">
        <f t="shared" si="45"/>
        <v>0</v>
      </c>
      <c r="S993" s="129">
        <f t="shared" si="46"/>
        <v>0</v>
      </c>
      <c r="T993" s="129">
        <f t="shared" si="47"/>
        <v>0</v>
      </c>
      <c r="U993" s="10"/>
    </row>
    <row r="994" spans="12:21" ht="15" customHeight="1" x14ac:dyDescent="0.4">
      <c r="L994" s="36" t="s">
        <v>39</v>
      </c>
      <c r="N994" s="37">
        <v>43506</v>
      </c>
      <c r="O994" s="35">
        <v>0.75000000000000011</v>
      </c>
      <c r="P994" s="299"/>
      <c r="Q994" s="300"/>
      <c r="R994" s="129">
        <f t="shared" si="45"/>
        <v>0</v>
      </c>
      <c r="S994" s="129">
        <f t="shared" si="46"/>
        <v>0</v>
      </c>
      <c r="T994" s="129">
        <f t="shared" si="47"/>
        <v>0</v>
      </c>
      <c r="U994" s="10"/>
    </row>
    <row r="995" spans="12:21" ht="15" customHeight="1" x14ac:dyDescent="0.4">
      <c r="L995" s="36" t="s">
        <v>39</v>
      </c>
      <c r="N995" s="37">
        <v>43506</v>
      </c>
      <c r="O995" s="35">
        <v>0.79166666666666674</v>
      </c>
      <c r="P995" s="299"/>
      <c r="Q995" s="300"/>
      <c r="R995" s="129">
        <f t="shared" si="45"/>
        <v>0</v>
      </c>
      <c r="S995" s="129">
        <f t="shared" si="46"/>
        <v>0</v>
      </c>
      <c r="T995" s="129">
        <f t="shared" si="47"/>
        <v>0</v>
      </c>
      <c r="U995" s="10"/>
    </row>
    <row r="996" spans="12:21" ht="15" customHeight="1" x14ac:dyDescent="0.4">
      <c r="L996" s="36" t="s">
        <v>39</v>
      </c>
      <c r="N996" s="37">
        <v>43506</v>
      </c>
      <c r="O996" s="35">
        <v>0.83333333333333337</v>
      </c>
      <c r="P996" s="299"/>
      <c r="Q996" s="300"/>
      <c r="R996" s="129">
        <f t="shared" si="45"/>
        <v>0</v>
      </c>
      <c r="S996" s="129">
        <f t="shared" si="46"/>
        <v>0</v>
      </c>
      <c r="T996" s="129">
        <f t="shared" si="47"/>
        <v>0</v>
      </c>
      <c r="U996" s="10"/>
    </row>
    <row r="997" spans="12:21" ht="15" customHeight="1" x14ac:dyDescent="0.4">
      <c r="L997" s="36" t="s">
        <v>39</v>
      </c>
      <c r="N997" s="37">
        <v>43506</v>
      </c>
      <c r="O997" s="35">
        <v>0.87500000000000011</v>
      </c>
      <c r="P997" s="299"/>
      <c r="Q997" s="300"/>
      <c r="R997" s="129">
        <f t="shared" si="45"/>
        <v>0</v>
      </c>
      <c r="S997" s="129">
        <f t="shared" si="46"/>
        <v>0</v>
      </c>
      <c r="T997" s="129">
        <f t="shared" si="47"/>
        <v>0</v>
      </c>
      <c r="U997" s="10"/>
    </row>
    <row r="998" spans="12:21" ht="15" customHeight="1" x14ac:dyDescent="0.4">
      <c r="L998" s="36" t="s">
        <v>39</v>
      </c>
      <c r="N998" s="37">
        <v>43506</v>
      </c>
      <c r="O998" s="35">
        <v>0.91666666666666674</v>
      </c>
      <c r="P998" s="299"/>
      <c r="Q998" s="300"/>
      <c r="R998" s="129">
        <f t="shared" si="45"/>
        <v>0</v>
      </c>
      <c r="S998" s="129">
        <f t="shared" si="46"/>
        <v>0</v>
      </c>
      <c r="T998" s="129">
        <f t="shared" si="47"/>
        <v>0</v>
      </c>
      <c r="U998" s="10"/>
    </row>
    <row r="999" spans="12:21" ht="15" customHeight="1" x14ac:dyDescent="0.4">
      <c r="L999" s="36" t="s">
        <v>39</v>
      </c>
      <c r="N999" s="37">
        <v>43506</v>
      </c>
      <c r="O999" s="35">
        <v>0.95833333333333337</v>
      </c>
      <c r="P999" s="299"/>
      <c r="Q999" s="300"/>
      <c r="R999" s="129">
        <f t="shared" si="45"/>
        <v>0</v>
      </c>
      <c r="S999" s="129">
        <f t="shared" si="46"/>
        <v>0</v>
      </c>
      <c r="T999" s="129">
        <f t="shared" si="47"/>
        <v>0</v>
      </c>
      <c r="U999" s="10"/>
    </row>
    <row r="1000" spans="12:21" ht="15" customHeight="1" x14ac:dyDescent="0.4">
      <c r="L1000" s="40">
        <v>43507</v>
      </c>
      <c r="M1000" s="37"/>
      <c r="N1000" s="37">
        <v>43507</v>
      </c>
      <c r="O1000" s="35">
        <v>3.1225022567582528E-17</v>
      </c>
      <c r="P1000" s="299"/>
      <c r="Q1000" s="300"/>
      <c r="R1000" s="129">
        <f t="shared" si="45"/>
        <v>0</v>
      </c>
      <c r="S1000" s="129">
        <f t="shared" si="46"/>
        <v>0</v>
      </c>
      <c r="T1000" s="129">
        <f t="shared" si="47"/>
        <v>0</v>
      </c>
      <c r="U1000" s="10"/>
    </row>
    <row r="1001" spans="12:21" ht="15" customHeight="1" x14ac:dyDescent="0.4">
      <c r="L1001" s="36" t="s">
        <v>39</v>
      </c>
      <c r="N1001" s="37">
        <v>43507</v>
      </c>
      <c r="O1001" s="35">
        <v>4.1666666666666699E-2</v>
      </c>
      <c r="P1001" s="299"/>
      <c r="Q1001" s="300"/>
      <c r="R1001" s="129">
        <f t="shared" si="45"/>
        <v>0</v>
      </c>
      <c r="S1001" s="129">
        <f t="shared" si="46"/>
        <v>0</v>
      </c>
      <c r="T1001" s="129">
        <f t="shared" si="47"/>
        <v>0</v>
      </c>
      <c r="U1001" s="10"/>
    </row>
    <row r="1002" spans="12:21" ht="15" customHeight="1" x14ac:dyDescent="0.4">
      <c r="L1002" s="36" t="s">
        <v>39</v>
      </c>
      <c r="N1002" s="37">
        <v>43507</v>
      </c>
      <c r="O1002" s="35">
        <v>8.333333333333337E-2</v>
      </c>
      <c r="P1002" s="299"/>
      <c r="Q1002" s="300"/>
      <c r="R1002" s="129">
        <f t="shared" si="45"/>
        <v>0</v>
      </c>
      <c r="S1002" s="129">
        <f t="shared" si="46"/>
        <v>0</v>
      </c>
      <c r="T1002" s="129">
        <f t="shared" si="47"/>
        <v>0</v>
      </c>
      <c r="U1002" s="10"/>
    </row>
    <row r="1003" spans="12:21" ht="15" customHeight="1" x14ac:dyDescent="0.4">
      <c r="L1003" s="36" t="s">
        <v>39</v>
      </c>
      <c r="N1003" s="37">
        <v>43507</v>
      </c>
      <c r="O1003" s="35">
        <v>0.12500000000000006</v>
      </c>
      <c r="P1003" s="299"/>
      <c r="Q1003" s="300"/>
      <c r="R1003" s="129">
        <f t="shared" si="45"/>
        <v>0</v>
      </c>
      <c r="S1003" s="129">
        <f t="shared" si="46"/>
        <v>0</v>
      </c>
      <c r="T1003" s="129">
        <f t="shared" si="47"/>
        <v>0</v>
      </c>
      <c r="U1003" s="10"/>
    </row>
    <row r="1004" spans="12:21" ht="15" customHeight="1" x14ac:dyDescent="0.4">
      <c r="L1004" s="36" t="s">
        <v>39</v>
      </c>
      <c r="N1004" s="37">
        <v>43507</v>
      </c>
      <c r="O1004" s="35">
        <v>0.16666666666666669</v>
      </c>
      <c r="P1004" s="299"/>
      <c r="Q1004" s="300"/>
      <c r="R1004" s="129">
        <f t="shared" si="45"/>
        <v>0</v>
      </c>
      <c r="S1004" s="129">
        <f t="shared" si="46"/>
        <v>0</v>
      </c>
      <c r="T1004" s="129">
        <f t="shared" si="47"/>
        <v>0</v>
      </c>
      <c r="U1004" s="10"/>
    </row>
    <row r="1005" spans="12:21" ht="15" customHeight="1" x14ac:dyDescent="0.4">
      <c r="L1005" s="36" t="s">
        <v>39</v>
      </c>
      <c r="N1005" s="37">
        <v>43507</v>
      </c>
      <c r="O1005" s="35">
        <v>0.20833333333333337</v>
      </c>
      <c r="P1005" s="299"/>
      <c r="Q1005" s="300"/>
      <c r="R1005" s="129">
        <f t="shared" si="45"/>
        <v>0</v>
      </c>
      <c r="S1005" s="129">
        <f t="shared" si="46"/>
        <v>0</v>
      </c>
      <c r="T1005" s="129">
        <f t="shared" si="47"/>
        <v>0</v>
      </c>
      <c r="U1005" s="10"/>
    </row>
    <row r="1006" spans="12:21" ht="15" customHeight="1" x14ac:dyDescent="0.4">
      <c r="L1006" s="36" t="s">
        <v>39</v>
      </c>
      <c r="N1006" s="37">
        <v>43507</v>
      </c>
      <c r="O1006" s="35">
        <v>0.25</v>
      </c>
      <c r="P1006" s="299"/>
      <c r="Q1006" s="300"/>
      <c r="R1006" s="129">
        <f t="shared" si="45"/>
        <v>0</v>
      </c>
      <c r="S1006" s="129">
        <f t="shared" si="46"/>
        <v>0</v>
      </c>
      <c r="T1006" s="129">
        <f t="shared" si="47"/>
        <v>0</v>
      </c>
      <c r="U1006" s="10"/>
    </row>
    <row r="1007" spans="12:21" ht="15" customHeight="1" x14ac:dyDescent="0.4">
      <c r="L1007" s="36" t="s">
        <v>39</v>
      </c>
      <c r="N1007" s="37">
        <v>43507</v>
      </c>
      <c r="O1007" s="35">
        <v>0.29166666666666669</v>
      </c>
      <c r="P1007" s="299"/>
      <c r="Q1007" s="300"/>
      <c r="R1007" s="129">
        <f t="shared" si="45"/>
        <v>0</v>
      </c>
      <c r="S1007" s="129">
        <f t="shared" si="46"/>
        <v>0</v>
      </c>
      <c r="T1007" s="129">
        <f t="shared" si="47"/>
        <v>0</v>
      </c>
      <c r="U1007" s="10"/>
    </row>
    <row r="1008" spans="12:21" ht="15" customHeight="1" x14ac:dyDescent="0.4">
      <c r="L1008" s="36" t="s">
        <v>39</v>
      </c>
      <c r="N1008" s="37">
        <v>43507</v>
      </c>
      <c r="O1008" s="35">
        <v>0.33333333333333337</v>
      </c>
      <c r="P1008" s="299"/>
      <c r="Q1008" s="300"/>
      <c r="R1008" s="129">
        <f t="shared" si="45"/>
        <v>0</v>
      </c>
      <c r="S1008" s="129">
        <f t="shared" si="46"/>
        <v>0</v>
      </c>
      <c r="T1008" s="129">
        <f t="shared" si="47"/>
        <v>0</v>
      </c>
      <c r="U1008" s="10"/>
    </row>
    <row r="1009" spans="12:21" ht="15" customHeight="1" x14ac:dyDescent="0.4">
      <c r="L1009" s="36" t="s">
        <v>39</v>
      </c>
      <c r="N1009" s="37">
        <v>43507</v>
      </c>
      <c r="O1009" s="35">
        <v>0.375</v>
      </c>
      <c r="P1009" s="299"/>
      <c r="Q1009" s="300"/>
      <c r="R1009" s="129">
        <f t="shared" si="45"/>
        <v>0</v>
      </c>
      <c r="S1009" s="129">
        <f t="shared" si="46"/>
        <v>0</v>
      </c>
      <c r="T1009" s="129">
        <f t="shared" si="47"/>
        <v>0</v>
      </c>
      <c r="U1009" s="10"/>
    </row>
    <row r="1010" spans="12:21" ht="15" customHeight="1" x14ac:dyDescent="0.4">
      <c r="L1010" s="36" t="s">
        <v>39</v>
      </c>
      <c r="N1010" s="37">
        <v>43507</v>
      </c>
      <c r="O1010" s="35">
        <v>0.41666666666666669</v>
      </c>
      <c r="P1010" s="299"/>
      <c r="Q1010" s="300"/>
      <c r="R1010" s="129">
        <f t="shared" si="45"/>
        <v>0</v>
      </c>
      <c r="S1010" s="129">
        <f t="shared" si="46"/>
        <v>0</v>
      </c>
      <c r="T1010" s="129">
        <f t="shared" si="47"/>
        <v>0</v>
      </c>
      <c r="U1010" s="10"/>
    </row>
    <row r="1011" spans="12:21" ht="15" customHeight="1" x14ac:dyDescent="0.4">
      <c r="L1011" s="36" t="s">
        <v>39</v>
      </c>
      <c r="N1011" s="37">
        <v>43507</v>
      </c>
      <c r="O1011" s="35">
        <v>0.45833333333333337</v>
      </c>
      <c r="P1011" s="299"/>
      <c r="Q1011" s="300"/>
      <c r="R1011" s="129">
        <f t="shared" si="45"/>
        <v>0</v>
      </c>
      <c r="S1011" s="129">
        <f t="shared" si="46"/>
        <v>0</v>
      </c>
      <c r="T1011" s="129">
        <f t="shared" si="47"/>
        <v>0</v>
      </c>
      <c r="U1011" s="10"/>
    </row>
    <row r="1012" spans="12:21" ht="15" customHeight="1" x14ac:dyDescent="0.4">
      <c r="L1012" s="36" t="s">
        <v>39</v>
      </c>
      <c r="N1012" s="37">
        <v>43507</v>
      </c>
      <c r="O1012" s="35">
        <v>0.50000000000000011</v>
      </c>
      <c r="P1012" s="299"/>
      <c r="Q1012" s="300"/>
      <c r="R1012" s="129">
        <f t="shared" si="45"/>
        <v>0</v>
      </c>
      <c r="S1012" s="129">
        <f t="shared" si="46"/>
        <v>0</v>
      </c>
      <c r="T1012" s="129">
        <f t="shared" si="47"/>
        <v>0</v>
      </c>
      <c r="U1012" s="10"/>
    </row>
    <row r="1013" spans="12:21" ht="15" customHeight="1" x14ac:dyDescent="0.4">
      <c r="L1013" s="36" t="s">
        <v>39</v>
      </c>
      <c r="N1013" s="37">
        <v>43507</v>
      </c>
      <c r="O1013" s="35">
        <v>0.54166666666666674</v>
      </c>
      <c r="P1013" s="299"/>
      <c r="Q1013" s="300"/>
      <c r="R1013" s="129">
        <f t="shared" si="45"/>
        <v>0</v>
      </c>
      <c r="S1013" s="129">
        <f t="shared" si="46"/>
        <v>0</v>
      </c>
      <c r="T1013" s="129">
        <f t="shared" si="47"/>
        <v>0</v>
      </c>
      <c r="U1013" s="10"/>
    </row>
    <row r="1014" spans="12:21" ht="15" customHeight="1" x14ac:dyDescent="0.4">
      <c r="L1014" s="36" t="s">
        <v>39</v>
      </c>
      <c r="N1014" s="37">
        <v>43507</v>
      </c>
      <c r="O1014" s="35">
        <v>0.58333333333333337</v>
      </c>
      <c r="P1014" s="299"/>
      <c r="Q1014" s="300"/>
      <c r="R1014" s="129">
        <f t="shared" si="45"/>
        <v>0</v>
      </c>
      <c r="S1014" s="129">
        <f t="shared" si="46"/>
        <v>0</v>
      </c>
      <c r="T1014" s="129">
        <f t="shared" si="47"/>
        <v>0</v>
      </c>
      <c r="U1014" s="10"/>
    </row>
    <row r="1015" spans="12:21" ht="15" customHeight="1" x14ac:dyDescent="0.4">
      <c r="L1015" s="36" t="s">
        <v>39</v>
      </c>
      <c r="N1015" s="37">
        <v>43507</v>
      </c>
      <c r="O1015" s="35">
        <v>0.62500000000000011</v>
      </c>
      <c r="P1015" s="299"/>
      <c r="Q1015" s="300"/>
      <c r="R1015" s="129">
        <f t="shared" si="45"/>
        <v>0</v>
      </c>
      <c r="S1015" s="129">
        <f t="shared" si="46"/>
        <v>0</v>
      </c>
      <c r="T1015" s="129">
        <f t="shared" si="47"/>
        <v>0</v>
      </c>
      <c r="U1015" s="10"/>
    </row>
    <row r="1016" spans="12:21" ht="15" customHeight="1" x14ac:dyDescent="0.4">
      <c r="L1016" s="36" t="s">
        <v>39</v>
      </c>
      <c r="N1016" s="37">
        <v>43507</v>
      </c>
      <c r="O1016" s="35">
        <v>0.66666666666666674</v>
      </c>
      <c r="P1016" s="299"/>
      <c r="Q1016" s="300"/>
      <c r="R1016" s="129">
        <f t="shared" si="45"/>
        <v>0</v>
      </c>
      <c r="S1016" s="129">
        <f t="shared" si="46"/>
        <v>0</v>
      </c>
      <c r="T1016" s="129">
        <f t="shared" si="47"/>
        <v>0</v>
      </c>
      <c r="U1016" s="10"/>
    </row>
    <row r="1017" spans="12:21" ht="15" customHeight="1" x14ac:dyDescent="0.4">
      <c r="L1017" s="36" t="s">
        <v>39</v>
      </c>
      <c r="N1017" s="37">
        <v>43507</v>
      </c>
      <c r="O1017" s="35">
        <v>0.70833333333333337</v>
      </c>
      <c r="P1017" s="299"/>
      <c r="Q1017" s="300"/>
      <c r="R1017" s="129">
        <f t="shared" si="45"/>
        <v>0</v>
      </c>
      <c r="S1017" s="129">
        <f t="shared" si="46"/>
        <v>0</v>
      </c>
      <c r="T1017" s="129">
        <f t="shared" si="47"/>
        <v>0</v>
      </c>
      <c r="U1017" s="10"/>
    </row>
    <row r="1018" spans="12:21" ht="15" customHeight="1" x14ac:dyDescent="0.4">
      <c r="L1018" s="36" t="s">
        <v>39</v>
      </c>
      <c r="N1018" s="37">
        <v>43507</v>
      </c>
      <c r="O1018" s="35">
        <v>0.75000000000000011</v>
      </c>
      <c r="P1018" s="299"/>
      <c r="Q1018" s="300"/>
      <c r="R1018" s="129">
        <f t="shared" si="45"/>
        <v>0</v>
      </c>
      <c r="S1018" s="129">
        <f t="shared" si="46"/>
        <v>0</v>
      </c>
      <c r="T1018" s="129">
        <f t="shared" si="47"/>
        <v>0</v>
      </c>
      <c r="U1018" s="10"/>
    </row>
    <row r="1019" spans="12:21" ht="15" customHeight="1" x14ac:dyDescent="0.4">
      <c r="L1019" s="36" t="s">
        <v>39</v>
      </c>
      <c r="N1019" s="37">
        <v>43507</v>
      </c>
      <c r="O1019" s="35">
        <v>0.79166666666666674</v>
      </c>
      <c r="P1019" s="299"/>
      <c r="Q1019" s="300"/>
      <c r="R1019" s="129">
        <f t="shared" si="45"/>
        <v>0</v>
      </c>
      <c r="S1019" s="129">
        <f t="shared" si="46"/>
        <v>0</v>
      </c>
      <c r="T1019" s="129">
        <f t="shared" si="47"/>
        <v>0</v>
      </c>
      <c r="U1019" s="10"/>
    </row>
    <row r="1020" spans="12:21" ht="15" customHeight="1" x14ac:dyDescent="0.4">
      <c r="L1020" s="36" t="s">
        <v>39</v>
      </c>
      <c r="N1020" s="37">
        <v>43507</v>
      </c>
      <c r="O1020" s="35">
        <v>0.83333333333333337</v>
      </c>
      <c r="P1020" s="299"/>
      <c r="Q1020" s="300"/>
      <c r="R1020" s="129">
        <f t="shared" si="45"/>
        <v>0</v>
      </c>
      <c r="S1020" s="129">
        <f t="shared" si="46"/>
        <v>0</v>
      </c>
      <c r="T1020" s="129">
        <f t="shared" si="47"/>
        <v>0</v>
      </c>
      <c r="U1020" s="10"/>
    </row>
    <row r="1021" spans="12:21" ht="15" customHeight="1" x14ac:dyDescent="0.4">
      <c r="L1021" s="36" t="s">
        <v>39</v>
      </c>
      <c r="N1021" s="37">
        <v>43507</v>
      </c>
      <c r="O1021" s="35">
        <v>0.87500000000000011</v>
      </c>
      <c r="P1021" s="299"/>
      <c r="Q1021" s="300"/>
      <c r="R1021" s="129">
        <f t="shared" si="45"/>
        <v>0</v>
      </c>
      <c r="S1021" s="129">
        <f t="shared" si="46"/>
        <v>0</v>
      </c>
      <c r="T1021" s="129">
        <f t="shared" si="47"/>
        <v>0</v>
      </c>
      <c r="U1021" s="10"/>
    </row>
    <row r="1022" spans="12:21" ht="15" customHeight="1" x14ac:dyDescent="0.4">
      <c r="L1022" s="36" t="s">
        <v>39</v>
      </c>
      <c r="N1022" s="37">
        <v>43507</v>
      </c>
      <c r="O1022" s="35">
        <v>0.91666666666666674</v>
      </c>
      <c r="P1022" s="299"/>
      <c r="Q1022" s="300"/>
      <c r="R1022" s="129">
        <f t="shared" si="45"/>
        <v>0</v>
      </c>
      <c r="S1022" s="129">
        <f t="shared" si="46"/>
        <v>0</v>
      </c>
      <c r="T1022" s="129">
        <f t="shared" si="47"/>
        <v>0</v>
      </c>
      <c r="U1022" s="10"/>
    </row>
    <row r="1023" spans="12:21" ht="15" customHeight="1" x14ac:dyDescent="0.4">
      <c r="L1023" s="36" t="s">
        <v>39</v>
      </c>
      <c r="N1023" s="37">
        <v>43507</v>
      </c>
      <c r="O1023" s="35">
        <v>0.95833333333333337</v>
      </c>
      <c r="P1023" s="299"/>
      <c r="Q1023" s="300"/>
      <c r="R1023" s="129">
        <f t="shared" si="45"/>
        <v>0</v>
      </c>
      <c r="S1023" s="129">
        <f t="shared" si="46"/>
        <v>0</v>
      </c>
      <c r="T1023" s="129">
        <f t="shared" si="47"/>
        <v>0</v>
      </c>
      <c r="U1023" s="10"/>
    </row>
    <row r="1024" spans="12:21" ht="15" customHeight="1" x14ac:dyDescent="0.4">
      <c r="L1024" s="40">
        <v>43508</v>
      </c>
      <c r="M1024" s="37"/>
      <c r="N1024" s="37">
        <v>43508</v>
      </c>
      <c r="O1024" s="35">
        <v>3.1225022567582528E-17</v>
      </c>
      <c r="P1024" s="299"/>
      <c r="Q1024" s="300"/>
      <c r="R1024" s="129">
        <f t="shared" si="45"/>
        <v>0</v>
      </c>
      <c r="S1024" s="129">
        <f t="shared" si="46"/>
        <v>0</v>
      </c>
      <c r="T1024" s="129">
        <f t="shared" si="47"/>
        <v>0</v>
      </c>
      <c r="U1024" s="10"/>
    </row>
    <row r="1025" spans="12:21" ht="15" customHeight="1" x14ac:dyDescent="0.4">
      <c r="L1025" s="36" t="s">
        <v>39</v>
      </c>
      <c r="N1025" s="37">
        <v>43508</v>
      </c>
      <c r="O1025" s="35">
        <v>4.1666666666666699E-2</v>
      </c>
      <c r="P1025" s="299"/>
      <c r="Q1025" s="300"/>
      <c r="R1025" s="129">
        <f t="shared" si="45"/>
        <v>0</v>
      </c>
      <c r="S1025" s="129">
        <f t="shared" si="46"/>
        <v>0</v>
      </c>
      <c r="T1025" s="129">
        <f t="shared" si="47"/>
        <v>0</v>
      </c>
      <c r="U1025" s="10"/>
    </row>
    <row r="1026" spans="12:21" ht="15" customHeight="1" x14ac:dyDescent="0.4">
      <c r="L1026" s="36" t="s">
        <v>39</v>
      </c>
      <c r="N1026" s="37">
        <v>43508</v>
      </c>
      <c r="O1026" s="35">
        <v>8.333333333333337E-2</v>
      </c>
      <c r="P1026" s="299"/>
      <c r="Q1026" s="300"/>
      <c r="R1026" s="129">
        <f t="shared" si="45"/>
        <v>0</v>
      </c>
      <c r="S1026" s="129">
        <f t="shared" si="46"/>
        <v>0</v>
      </c>
      <c r="T1026" s="129">
        <f t="shared" si="47"/>
        <v>0</v>
      </c>
      <c r="U1026" s="10"/>
    </row>
    <row r="1027" spans="12:21" ht="15" customHeight="1" x14ac:dyDescent="0.4">
      <c r="L1027" s="36" t="s">
        <v>39</v>
      </c>
      <c r="N1027" s="37">
        <v>43508</v>
      </c>
      <c r="O1027" s="35">
        <v>0.12500000000000006</v>
      </c>
      <c r="P1027" s="299"/>
      <c r="Q1027" s="300"/>
      <c r="R1027" s="129">
        <f t="shared" si="45"/>
        <v>0</v>
      </c>
      <c r="S1027" s="129">
        <f t="shared" si="46"/>
        <v>0</v>
      </c>
      <c r="T1027" s="129">
        <f t="shared" si="47"/>
        <v>0</v>
      </c>
      <c r="U1027" s="10"/>
    </row>
    <row r="1028" spans="12:21" ht="15" customHeight="1" x14ac:dyDescent="0.4">
      <c r="L1028" s="36" t="s">
        <v>39</v>
      </c>
      <c r="N1028" s="37">
        <v>43508</v>
      </c>
      <c r="O1028" s="35">
        <v>0.16666666666666669</v>
      </c>
      <c r="P1028" s="299"/>
      <c r="Q1028" s="300"/>
      <c r="R1028" s="129">
        <f t="shared" si="45"/>
        <v>0</v>
      </c>
      <c r="S1028" s="129">
        <f t="shared" si="46"/>
        <v>0</v>
      </c>
      <c r="T1028" s="129">
        <f t="shared" si="47"/>
        <v>0</v>
      </c>
      <c r="U1028" s="10"/>
    </row>
    <row r="1029" spans="12:21" ht="15" customHeight="1" x14ac:dyDescent="0.4">
      <c r="L1029" s="36" t="s">
        <v>39</v>
      </c>
      <c r="N1029" s="37">
        <v>43508</v>
      </c>
      <c r="O1029" s="35">
        <v>0.20833333333333337</v>
      </c>
      <c r="P1029" s="299"/>
      <c r="Q1029" s="300"/>
      <c r="R1029" s="129">
        <f t="shared" si="45"/>
        <v>0</v>
      </c>
      <c r="S1029" s="129">
        <f t="shared" si="46"/>
        <v>0</v>
      </c>
      <c r="T1029" s="129">
        <f t="shared" si="47"/>
        <v>0</v>
      </c>
      <c r="U1029" s="10"/>
    </row>
    <row r="1030" spans="12:21" ht="15" customHeight="1" x14ac:dyDescent="0.4">
      <c r="L1030" s="36" t="s">
        <v>39</v>
      </c>
      <c r="N1030" s="37">
        <v>43508</v>
      </c>
      <c r="O1030" s="35">
        <v>0.25</v>
      </c>
      <c r="P1030" s="299"/>
      <c r="Q1030" s="300"/>
      <c r="R1030" s="129">
        <f t="shared" si="45"/>
        <v>0</v>
      </c>
      <c r="S1030" s="129">
        <f t="shared" si="46"/>
        <v>0</v>
      </c>
      <c r="T1030" s="129">
        <f t="shared" si="47"/>
        <v>0</v>
      </c>
      <c r="U1030" s="10"/>
    </row>
    <row r="1031" spans="12:21" ht="15" customHeight="1" x14ac:dyDescent="0.4">
      <c r="L1031" s="36" t="s">
        <v>39</v>
      </c>
      <c r="N1031" s="37">
        <v>43508</v>
      </c>
      <c r="O1031" s="35">
        <v>0.29166666666666669</v>
      </c>
      <c r="P1031" s="299"/>
      <c r="Q1031" s="300"/>
      <c r="R1031" s="129">
        <f t="shared" si="45"/>
        <v>0</v>
      </c>
      <c r="S1031" s="129">
        <f t="shared" si="46"/>
        <v>0</v>
      </c>
      <c r="T1031" s="129">
        <f t="shared" si="47"/>
        <v>0</v>
      </c>
      <c r="U1031" s="10"/>
    </row>
    <row r="1032" spans="12:21" ht="15" customHeight="1" x14ac:dyDescent="0.4">
      <c r="L1032" s="36" t="s">
        <v>39</v>
      </c>
      <c r="N1032" s="37">
        <v>43508</v>
      </c>
      <c r="O1032" s="35">
        <v>0.33333333333333337</v>
      </c>
      <c r="P1032" s="299"/>
      <c r="Q1032" s="300"/>
      <c r="R1032" s="129">
        <f t="shared" si="45"/>
        <v>0</v>
      </c>
      <c r="S1032" s="129">
        <f t="shared" si="46"/>
        <v>0</v>
      </c>
      <c r="T1032" s="129">
        <f t="shared" si="47"/>
        <v>0</v>
      </c>
      <c r="U1032" s="10"/>
    </row>
    <row r="1033" spans="12:21" ht="15" customHeight="1" x14ac:dyDescent="0.4">
      <c r="L1033" s="36" t="s">
        <v>39</v>
      </c>
      <c r="N1033" s="37">
        <v>43508</v>
      </c>
      <c r="O1033" s="35">
        <v>0.375</v>
      </c>
      <c r="P1033" s="299"/>
      <c r="Q1033" s="300"/>
      <c r="R1033" s="129">
        <f t="shared" si="45"/>
        <v>0</v>
      </c>
      <c r="S1033" s="129">
        <f t="shared" si="46"/>
        <v>0</v>
      </c>
      <c r="T1033" s="129">
        <f t="shared" si="47"/>
        <v>0</v>
      </c>
      <c r="U1033" s="10"/>
    </row>
    <row r="1034" spans="12:21" ht="15" customHeight="1" x14ac:dyDescent="0.4">
      <c r="L1034" s="36" t="s">
        <v>39</v>
      </c>
      <c r="N1034" s="37">
        <v>43508</v>
      </c>
      <c r="O1034" s="35">
        <v>0.41666666666666669</v>
      </c>
      <c r="P1034" s="299"/>
      <c r="Q1034" s="300"/>
      <c r="R1034" s="129">
        <f t="shared" si="45"/>
        <v>0</v>
      </c>
      <c r="S1034" s="129">
        <f t="shared" si="46"/>
        <v>0</v>
      </c>
      <c r="T1034" s="129">
        <f t="shared" si="47"/>
        <v>0</v>
      </c>
      <c r="U1034" s="10"/>
    </row>
    <row r="1035" spans="12:21" ht="15" customHeight="1" x14ac:dyDescent="0.4">
      <c r="L1035" s="36" t="s">
        <v>39</v>
      </c>
      <c r="N1035" s="37">
        <v>43508</v>
      </c>
      <c r="O1035" s="35">
        <v>0.45833333333333337</v>
      </c>
      <c r="P1035" s="299"/>
      <c r="Q1035" s="300"/>
      <c r="R1035" s="129">
        <f t="shared" si="45"/>
        <v>0</v>
      </c>
      <c r="S1035" s="129">
        <f t="shared" si="46"/>
        <v>0</v>
      </c>
      <c r="T1035" s="129">
        <f t="shared" si="47"/>
        <v>0</v>
      </c>
      <c r="U1035" s="10"/>
    </row>
    <row r="1036" spans="12:21" ht="15" customHeight="1" x14ac:dyDescent="0.4">
      <c r="L1036" s="36" t="s">
        <v>39</v>
      </c>
      <c r="N1036" s="37">
        <v>43508</v>
      </c>
      <c r="O1036" s="35">
        <v>0.50000000000000011</v>
      </c>
      <c r="P1036" s="299"/>
      <c r="Q1036" s="300"/>
      <c r="R1036" s="129">
        <f t="shared" si="45"/>
        <v>0</v>
      </c>
      <c r="S1036" s="129">
        <f t="shared" si="46"/>
        <v>0</v>
      </c>
      <c r="T1036" s="129">
        <f t="shared" si="47"/>
        <v>0</v>
      </c>
      <c r="U1036" s="10"/>
    </row>
    <row r="1037" spans="12:21" ht="15" customHeight="1" x14ac:dyDescent="0.4">
      <c r="L1037" s="36" t="s">
        <v>39</v>
      </c>
      <c r="N1037" s="37">
        <v>43508</v>
      </c>
      <c r="O1037" s="35">
        <v>0.54166666666666674</v>
      </c>
      <c r="P1037" s="299"/>
      <c r="Q1037" s="300"/>
      <c r="R1037" s="129">
        <f t="shared" si="45"/>
        <v>0</v>
      </c>
      <c r="S1037" s="129">
        <f t="shared" si="46"/>
        <v>0</v>
      </c>
      <c r="T1037" s="129">
        <f t="shared" si="47"/>
        <v>0</v>
      </c>
      <c r="U1037" s="10"/>
    </row>
    <row r="1038" spans="12:21" ht="15" customHeight="1" x14ac:dyDescent="0.4">
      <c r="L1038" s="36" t="s">
        <v>39</v>
      </c>
      <c r="N1038" s="37">
        <v>43508</v>
      </c>
      <c r="O1038" s="35">
        <v>0.58333333333333337</v>
      </c>
      <c r="P1038" s="299"/>
      <c r="Q1038" s="300"/>
      <c r="R1038" s="129">
        <f t="shared" si="45"/>
        <v>0</v>
      </c>
      <c r="S1038" s="129">
        <f t="shared" si="46"/>
        <v>0</v>
      </c>
      <c r="T1038" s="129">
        <f t="shared" si="47"/>
        <v>0</v>
      </c>
      <c r="U1038" s="10"/>
    </row>
    <row r="1039" spans="12:21" ht="15" customHeight="1" x14ac:dyDescent="0.4">
      <c r="L1039" s="36" t="s">
        <v>39</v>
      </c>
      <c r="N1039" s="37">
        <v>43508</v>
      </c>
      <c r="O1039" s="35">
        <v>0.62500000000000011</v>
      </c>
      <c r="P1039" s="299"/>
      <c r="Q1039" s="300"/>
      <c r="R1039" s="129">
        <f t="shared" si="45"/>
        <v>0</v>
      </c>
      <c r="S1039" s="129">
        <f t="shared" si="46"/>
        <v>0</v>
      </c>
      <c r="T1039" s="129">
        <f t="shared" si="47"/>
        <v>0</v>
      </c>
      <c r="U1039" s="10"/>
    </row>
    <row r="1040" spans="12:21" ht="15" customHeight="1" x14ac:dyDescent="0.4">
      <c r="L1040" s="36" t="s">
        <v>39</v>
      </c>
      <c r="N1040" s="37">
        <v>43508</v>
      </c>
      <c r="O1040" s="35">
        <v>0.66666666666666674</v>
      </c>
      <c r="P1040" s="299"/>
      <c r="Q1040" s="300"/>
      <c r="R1040" s="129">
        <f t="shared" ref="R1040:R1103" si="48">IF(Q1040&gt;P1040,P1040,Q1040)</f>
        <v>0</v>
      </c>
      <c r="S1040" s="129">
        <f t="shared" ref="S1040:S1103" si="49">P1040-R1040</f>
        <v>0</v>
      </c>
      <c r="T1040" s="129">
        <f t="shared" si="47"/>
        <v>0</v>
      </c>
      <c r="U1040" s="10"/>
    </row>
    <row r="1041" spans="12:21" ht="15" customHeight="1" x14ac:dyDescent="0.4">
      <c r="L1041" s="36" t="s">
        <v>39</v>
      </c>
      <c r="N1041" s="37">
        <v>43508</v>
      </c>
      <c r="O1041" s="35">
        <v>0.70833333333333337</v>
      </c>
      <c r="P1041" s="299"/>
      <c r="Q1041" s="300"/>
      <c r="R1041" s="129">
        <f t="shared" si="48"/>
        <v>0</v>
      </c>
      <c r="S1041" s="129">
        <f t="shared" si="49"/>
        <v>0</v>
      </c>
      <c r="T1041" s="129">
        <f t="shared" ref="T1041:T1104" si="50">Q1041-R1041</f>
        <v>0</v>
      </c>
      <c r="U1041" s="10"/>
    </row>
    <row r="1042" spans="12:21" ht="15" customHeight="1" x14ac:dyDescent="0.4">
      <c r="L1042" s="36" t="s">
        <v>39</v>
      </c>
      <c r="N1042" s="37">
        <v>43508</v>
      </c>
      <c r="O1042" s="35">
        <v>0.75000000000000011</v>
      </c>
      <c r="P1042" s="299"/>
      <c r="Q1042" s="300"/>
      <c r="R1042" s="129">
        <f t="shared" si="48"/>
        <v>0</v>
      </c>
      <c r="S1042" s="129">
        <f t="shared" si="49"/>
        <v>0</v>
      </c>
      <c r="T1042" s="129">
        <f t="shared" si="50"/>
        <v>0</v>
      </c>
      <c r="U1042" s="10"/>
    </row>
    <row r="1043" spans="12:21" ht="15" customHeight="1" x14ac:dyDescent="0.4">
      <c r="L1043" s="36" t="s">
        <v>39</v>
      </c>
      <c r="N1043" s="37">
        <v>43508</v>
      </c>
      <c r="O1043" s="35">
        <v>0.79166666666666674</v>
      </c>
      <c r="P1043" s="299"/>
      <c r="Q1043" s="300"/>
      <c r="R1043" s="129">
        <f t="shared" si="48"/>
        <v>0</v>
      </c>
      <c r="S1043" s="129">
        <f t="shared" si="49"/>
        <v>0</v>
      </c>
      <c r="T1043" s="129">
        <f t="shared" si="50"/>
        <v>0</v>
      </c>
      <c r="U1043" s="10"/>
    </row>
    <row r="1044" spans="12:21" ht="15" customHeight="1" x14ac:dyDescent="0.4">
      <c r="L1044" s="36" t="s">
        <v>39</v>
      </c>
      <c r="N1044" s="37">
        <v>43508</v>
      </c>
      <c r="O1044" s="35">
        <v>0.83333333333333337</v>
      </c>
      <c r="P1044" s="299"/>
      <c r="Q1044" s="300"/>
      <c r="R1044" s="129">
        <f t="shared" si="48"/>
        <v>0</v>
      </c>
      <c r="S1044" s="129">
        <f t="shared" si="49"/>
        <v>0</v>
      </c>
      <c r="T1044" s="129">
        <f t="shared" si="50"/>
        <v>0</v>
      </c>
      <c r="U1044" s="10"/>
    </row>
    <row r="1045" spans="12:21" ht="15" customHeight="1" x14ac:dyDescent="0.4">
      <c r="L1045" s="36" t="s">
        <v>39</v>
      </c>
      <c r="N1045" s="37">
        <v>43508</v>
      </c>
      <c r="O1045" s="35">
        <v>0.87500000000000011</v>
      </c>
      <c r="P1045" s="299"/>
      <c r="Q1045" s="300"/>
      <c r="R1045" s="129">
        <f t="shared" si="48"/>
        <v>0</v>
      </c>
      <c r="S1045" s="129">
        <f t="shared" si="49"/>
        <v>0</v>
      </c>
      <c r="T1045" s="129">
        <f t="shared" si="50"/>
        <v>0</v>
      </c>
      <c r="U1045" s="10"/>
    </row>
    <row r="1046" spans="12:21" ht="15" customHeight="1" x14ac:dyDescent="0.4">
      <c r="L1046" s="36" t="s">
        <v>39</v>
      </c>
      <c r="N1046" s="37">
        <v>43508</v>
      </c>
      <c r="O1046" s="35">
        <v>0.91666666666666674</v>
      </c>
      <c r="P1046" s="299"/>
      <c r="Q1046" s="300"/>
      <c r="R1046" s="129">
        <f t="shared" si="48"/>
        <v>0</v>
      </c>
      <c r="S1046" s="129">
        <f t="shared" si="49"/>
        <v>0</v>
      </c>
      <c r="T1046" s="129">
        <f t="shared" si="50"/>
        <v>0</v>
      </c>
      <c r="U1046" s="10"/>
    </row>
    <row r="1047" spans="12:21" ht="15" customHeight="1" x14ac:dyDescent="0.4">
      <c r="L1047" s="36" t="s">
        <v>39</v>
      </c>
      <c r="N1047" s="37">
        <v>43508</v>
      </c>
      <c r="O1047" s="35">
        <v>0.95833333333333337</v>
      </c>
      <c r="P1047" s="299"/>
      <c r="Q1047" s="300"/>
      <c r="R1047" s="129">
        <f t="shared" si="48"/>
        <v>0</v>
      </c>
      <c r="S1047" s="129">
        <f t="shared" si="49"/>
        <v>0</v>
      </c>
      <c r="T1047" s="129">
        <f t="shared" si="50"/>
        <v>0</v>
      </c>
      <c r="U1047" s="10"/>
    </row>
    <row r="1048" spans="12:21" ht="15" customHeight="1" x14ac:dyDescent="0.4">
      <c r="L1048" s="40">
        <v>43509</v>
      </c>
      <c r="M1048" s="37"/>
      <c r="N1048" s="37">
        <v>43509</v>
      </c>
      <c r="O1048" s="35">
        <v>3.1225022567582528E-17</v>
      </c>
      <c r="P1048" s="299"/>
      <c r="Q1048" s="300"/>
      <c r="R1048" s="129">
        <f t="shared" si="48"/>
        <v>0</v>
      </c>
      <c r="S1048" s="129">
        <f t="shared" si="49"/>
        <v>0</v>
      </c>
      <c r="T1048" s="129">
        <f t="shared" si="50"/>
        <v>0</v>
      </c>
      <c r="U1048" s="10"/>
    </row>
    <row r="1049" spans="12:21" ht="15" customHeight="1" x14ac:dyDescent="0.4">
      <c r="L1049" s="36" t="s">
        <v>39</v>
      </c>
      <c r="N1049" s="37">
        <v>43509</v>
      </c>
      <c r="O1049" s="35">
        <v>4.1666666666666699E-2</v>
      </c>
      <c r="P1049" s="299"/>
      <c r="Q1049" s="300"/>
      <c r="R1049" s="129">
        <f t="shared" si="48"/>
        <v>0</v>
      </c>
      <c r="S1049" s="129">
        <f t="shared" si="49"/>
        <v>0</v>
      </c>
      <c r="T1049" s="129">
        <f t="shared" si="50"/>
        <v>0</v>
      </c>
      <c r="U1049" s="10"/>
    </row>
    <row r="1050" spans="12:21" ht="15" customHeight="1" x14ac:dyDescent="0.4">
      <c r="L1050" s="36" t="s">
        <v>39</v>
      </c>
      <c r="N1050" s="37">
        <v>43509</v>
      </c>
      <c r="O1050" s="35">
        <v>8.333333333333337E-2</v>
      </c>
      <c r="P1050" s="299"/>
      <c r="Q1050" s="300"/>
      <c r="R1050" s="129">
        <f t="shared" si="48"/>
        <v>0</v>
      </c>
      <c r="S1050" s="129">
        <f t="shared" si="49"/>
        <v>0</v>
      </c>
      <c r="T1050" s="129">
        <f t="shared" si="50"/>
        <v>0</v>
      </c>
      <c r="U1050" s="10"/>
    </row>
    <row r="1051" spans="12:21" ht="15" customHeight="1" x14ac:dyDescent="0.4">
      <c r="L1051" s="36" t="s">
        <v>39</v>
      </c>
      <c r="N1051" s="37">
        <v>43509</v>
      </c>
      <c r="O1051" s="35">
        <v>0.12500000000000006</v>
      </c>
      <c r="P1051" s="299"/>
      <c r="Q1051" s="300"/>
      <c r="R1051" s="129">
        <f t="shared" si="48"/>
        <v>0</v>
      </c>
      <c r="S1051" s="129">
        <f t="shared" si="49"/>
        <v>0</v>
      </c>
      <c r="T1051" s="129">
        <f t="shared" si="50"/>
        <v>0</v>
      </c>
      <c r="U1051" s="10"/>
    </row>
    <row r="1052" spans="12:21" ht="15" customHeight="1" x14ac:dyDescent="0.4">
      <c r="L1052" s="36" t="s">
        <v>39</v>
      </c>
      <c r="N1052" s="37">
        <v>43509</v>
      </c>
      <c r="O1052" s="35">
        <v>0.16666666666666669</v>
      </c>
      <c r="P1052" s="299"/>
      <c r="Q1052" s="300"/>
      <c r="R1052" s="129">
        <f t="shared" si="48"/>
        <v>0</v>
      </c>
      <c r="S1052" s="129">
        <f t="shared" si="49"/>
        <v>0</v>
      </c>
      <c r="T1052" s="129">
        <f t="shared" si="50"/>
        <v>0</v>
      </c>
      <c r="U1052" s="10"/>
    </row>
    <row r="1053" spans="12:21" ht="15" customHeight="1" x14ac:dyDescent="0.4">
      <c r="L1053" s="36" t="s">
        <v>39</v>
      </c>
      <c r="N1053" s="37">
        <v>43509</v>
      </c>
      <c r="O1053" s="35">
        <v>0.20833333333333337</v>
      </c>
      <c r="P1053" s="299"/>
      <c r="Q1053" s="300"/>
      <c r="R1053" s="129">
        <f t="shared" si="48"/>
        <v>0</v>
      </c>
      <c r="S1053" s="129">
        <f t="shared" si="49"/>
        <v>0</v>
      </c>
      <c r="T1053" s="129">
        <f t="shared" si="50"/>
        <v>0</v>
      </c>
      <c r="U1053" s="10"/>
    </row>
    <row r="1054" spans="12:21" ht="15" customHeight="1" x14ac:dyDescent="0.4">
      <c r="L1054" s="36" t="s">
        <v>39</v>
      </c>
      <c r="N1054" s="37">
        <v>43509</v>
      </c>
      <c r="O1054" s="35">
        <v>0.25</v>
      </c>
      <c r="P1054" s="299"/>
      <c r="Q1054" s="300"/>
      <c r="R1054" s="129">
        <f t="shared" si="48"/>
        <v>0</v>
      </c>
      <c r="S1054" s="129">
        <f t="shared" si="49"/>
        <v>0</v>
      </c>
      <c r="T1054" s="129">
        <f t="shared" si="50"/>
        <v>0</v>
      </c>
      <c r="U1054" s="10"/>
    </row>
    <row r="1055" spans="12:21" ht="15" customHeight="1" x14ac:dyDescent="0.4">
      <c r="L1055" s="36" t="s">
        <v>39</v>
      </c>
      <c r="N1055" s="37">
        <v>43509</v>
      </c>
      <c r="O1055" s="35">
        <v>0.29166666666666669</v>
      </c>
      <c r="P1055" s="299"/>
      <c r="Q1055" s="300"/>
      <c r="R1055" s="129">
        <f t="shared" si="48"/>
        <v>0</v>
      </c>
      <c r="S1055" s="129">
        <f t="shared" si="49"/>
        <v>0</v>
      </c>
      <c r="T1055" s="129">
        <f t="shared" si="50"/>
        <v>0</v>
      </c>
      <c r="U1055" s="10"/>
    </row>
    <row r="1056" spans="12:21" ht="15" customHeight="1" x14ac:dyDescent="0.4">
      <c r="L1056" s="36" t="s">
        <v>39</v>
      </c>
      <c r="N1056" s="37">
        <v>43509</v>
      </c>
      <c r="O1056" s="35">
        <v>0.33333333333333337</v>
      </c>
      <c r="P1056" s="299"/>
      <c r="Q1056" s="300"/>
      <c r="R1056" s="129">
        <f t="shared" si="48"/>
        <v>0</v>
      </c>
      <c r="S1056" s="129">
        <f t="shared" si="49"/>
        <v>0</v>
      </c>
      <c r="T1056" s="129">
        <f t="shared" si="50"/>
        <v>0</v>
      </c>
      <c r="U1056" s="10"/>
    </row>
    <row r="1057" spans="12:21" ht="15" customHeight="1" x14ac:dyDescent="0.4">
      <c r="L1057" s="36" t="s">
        <v>39</v>
      </c>
      <c r="N1057" s="37">
        <v>43509</v>
      </c>
      <c r="O1057" s="35">
        <v>0.375</v>
      </c>
      <c r="P1057" s="299"/>
      <c r="Q1057" s="300"/>
      <c r="R1057" s="129">
        <f t="shared" si="48"/>
        <v>0</v>
      </c>
      <c r="S1057" s="129">
        <f t="shared" si="49"/>
        <v>0</v>
      </c>
      <c r="T1057" s="129">
        <f t="shared" si="50"/>
        <v>0</v>
      </c>
      <c r="U1057" s="10"/>
    </row>
    <row r="1058" spans="12:21" ht="15" customHeight="1" x14ac:dyDescent="0.4">
      <c r="L1058" s="36" t="s">
        <v>39</v>
      </c>
      <c r="N1058" s="37">
        <v>43509</v>
      </c>
      <c r="O1058" s="35">
        <v>0.41666666666666669</v>
      </c>
      <c r="P1058" s="299"/>
      <c r="Q1058" s="300"/>
      <c r="R1058" s="129">
        <f t="shared" si="48"/>
        <v>0</v>
      </c>
      <c r="S1058" s="129">
        <f t="shared" si="49"/>
        <v>0</v>
      </c>
      <c r="T1058" s="129">
        <f t="shared" si="50"/>
        <v>0</v>
      </c>
      <c r="U1058" s="10"/>
    </row>
    <row r="1059" spans="12:21" ht="15" customHeight="1" x14ac:dyDescent="0.4">
      <c r="L1059" s="36" t="s">
        <v>39</v>
      </c>
      <c r="N1059" s="37">
        <v>43509</v>
      </c>
      <c r="O1059" s="35">
        <v>0.45833333333333337</v>
      </c>
      <c r="P1059" s="299"/>
      <c r="Q1059" s="300"/>
      <c r="R1059" s="129">
        <f t="shared" si="48"/>
        <v>0</v>
      </c>
      <c r="S1059" s="129">
        <f t="shared" si="49"/>
        <v>0</v>
      </c>
      <c r="T1059" s="129">
        <f t="shared" si="50"/>
        <v>0</v>
      </c>
      <c r="U1059" s="10"/>
    </row>
    <row r="1060" spans="12:21" ht="15" customHeight="1" x14ac:dyDescent="0.4">
      <c r="L1060" s="36" t="s">
        <v>39</v>
      </c>
      <c r="N1060" s="37">
        <v>43509</v>
      </c>
      <c r="O1060" s="35">
        <v>0.50000000000000011</v>
      </c>
      <c r="P1060" s="299"/>
      <c r="Q1060" s="300"/>
      <c r="R1060" s="129">
        <f t="shared" si="48"/>
        <v>0</v>
      </c>
      <c r="S1060" s="129">
        <f t="shared" si="49"/>
        <v>0</v>
      </c>
      <c r="T1060" s="129">
        <f t="shared" si="50"/>
        <v>0</v>
      </c>
      <c r="U1060" s="10"/>
    </row>
    <row r="1061" spans="12:21" ht="15" customHeight="1" x14ac:dyDescent="0.4">
      <c r="L1061" s="36" t="s">
        <v>39</v>
      </c>
      <c r="N1061" s="37">
        <v>43509</v>
      </c>
      <c r="O1061" s="35">
        <v>0.54166666666666674</v>
      </c>
      <c r="P1061" s="299"/>
      <c r="Q1061" s="300"/>
      <c r="R1061" s="129">
        <f t="shared" si="48"/>
        <v>0</v>
      </c>
      <c r="S1061" s="129">
        <f t="shared" si="49"/>
        <v>0</v>
      </c>
      <c r="T1061" s="129">
        <f t="shared" si="50"/>
        <v>0</v>
      </c>
      <c r="U1061" s="10"/>
    </row>
    <row r="1062" spans="12:21" ht="15" customHeight="1" x14ac:dyDescent="0.4">
      <c r="L1062" s="36" t="s">
        <v>39</v>
      </c>
      <c r="N1062" s="37">
        <v>43509</v>
      </c>
      <c r="O1062" s="35">
        <v>0.58333333333333337</v>
      </c>
      <c r="P1062" s="299"/>
      <c r="Q1062" s="300"/>
      <c r="R1062" s="129">
        <f t="shared" si="48"/>
        <v>0</v>
      </c>
      <c r="S1062" s="129">
        <f t="shared" si="49"/>
        <v>0</v>
      </c>
      <c r="T1062" s="129">
        <f t="shared" si="50"/>
        <v>0</v>
      </c>
      <c r="U1062" s="10"/>
    </row>
    <row r="1063" spans="12:21" ht="15" customHeight="1" x14ac:dyDescent="0.4">
      <c r="L1063" s="36" t="s">
        <v>39</v>
      </c>
      <c r="N1063" s="37">
        <v>43509</v>
      </c>
      <c r="O1063" s="35">
        <v>0.62500000000000011</v>
      </c>
      <c r="P1063" s="299"/>
      <c r="Q1063" s="300"/>
      <c r="R1063" s="129">
        <f t="shared" si="48"/>
        <v>0</v>
      </c>
      <c r="S1063" s="129">
        <f t="shared" si="49"/>
        <v>0</v>
      </c>
      <c r="T1063" s="129">
        <f t="shared" si="50"/>
        <v>0</v>
      </c>
      <c r="U1063" s="10"/>
    </row>
    <row r="1064" spans="12:21" ht="15" customHeight="1" x14ac:dyDescent="0.4">
      <c r="L1064" s="36" t="s">
        <v>39</v>
      </c>
      <c r="N1064" s="37">
        <v>43509</v>
      </c>
      <c r="O1064" s="35">
        <v>0.66666666666666674</v>
      </c>
      <c r="P1064" s="299"/>
      <c r="Q1064" s="300"/>
      <c r="R1064" s="129">
        <f t="shared" si="48"/>
        <v>0</v>
      </c>
      <c r="S1064" s="129">
        <f t="shared" si="49"/>
        <v>0</v>
      </c>
      <c r="T1064" s="129">
        <f t="shared" si="50"/>
        <v>0</v>
      </c>
      <c r="U1064" s="10"/>
    </row>
    <row r="1065" spans="12:21" ht="15" customHeight="1" x14ac:dyDescent="0.4">
      <c r="L1065" s="36" t="s">
        <v>39</v>
      </c>
      <c r="N1065" s="37">
        <v>43509</v>
      </c>
      <c r="O1065" s="35">
        <v>0.70833333333333337</v>
      </c>
      <c r="P1065" s="299"/>
      <c r="Q1065" s="300"/>
      <c r="R1065" s="129">
        <f t="shared" si="48"/>
        <v>0</v>
      </c>
      <c r="S1065" s="129">
        <f t="shared" si="49"/>
        <v>0</v>
      </c>
      <c r="T1065" s="129">
        <f t="shared" si="50"/>
        <v>0</v>
      </c>
      <c r="U1065" s="10"/>
    </row>
    <row r="1066" spans="12:21" ht="15" customHeight="1" x14ac:dyDescent="0.4">
      <c r="L1066" s="36" t="s">
        <v>39</v>
      </c>
      <c r="N1066" s="37">
        <v>43509</v>
      </c>
      <c r="O1066" s="35">
        <v>0.75000000000000011</v>
      </c>
      <c r="P1066" s="299"/>
      <c r="Q1066" s="300"/>
      <c r="R1066" s="129">
        <f t="shared" si="48"/>
        <v>0</v>
      </c>
      <c r="S1066" s="129">
        <f t="shared" si="49"/>
        <v>0</v>
      </c>
      <c r="T1066" s="129">
        <f t="shared" si="50"/>
        <v>0</v>
      </c>
      <c r="U1066" s="10"/>
    </row>
    <row r="1067" spans="12:21" ht="15" customHeight="1" x14ac:dyDescent="0.4">
      <c r="L1067" s="36" t="s">
        <v>39</v>
      </c>
      <c r="N1067" s="37">
        <v>43509</v>
      </c>
      <c r="O1067" s="35">
        <v>0.79166666666666674</v>
      </c>
      <c r="P1067" s="299"/>
      <c r="Q1067" s="300"/>
      <c r="R1067" s="129">
        <f t="shared" si="48"/>
        <v>0</v>
      </c>
      <c r="S1067" s="129">
        <f t="shared" si="49"/>
        <v>0</v>
      </c>
      <c r="T1067" s="129">
        <f t="shared" si="50"/>
        <v>0</v>
      </c>
      <c r="U1067" s="10"/>
    </row>
    <row r="1068" spans="12:21" ht="15" customHeight="1" x14ac:dyDescent="0.4">
      <c r="L1068" s="36" t="s">
        <v>39</v>
      </c>
      <c r="N1068" s="37">
        <v>43509</v>
      </c>
      <c r="O1068" s="35">
        <v>0.83333333333333337</v>
      </c>
      <c r="P1068" s="299"/>
      <c r="Q1068" s="300"/>
      <c r="R1068" s="129">
        <f t="shared" si="48"/>
        <v>0</v>
      </c>
      <c r="S1068" s="129">
        <f t="shared" si="49"/>
        <v>0</v>
      </c>
      <c r="T1068" s="129">
        <f t="shared" si="50"/>
        <v>0</v>
      </c>
      <c r="U1068" s="10"/>
    </row>
    <row r="1069" spans="12:21" ht="15" customHeight="1" x14ac:dyDescent="0.4">
      <c r="L1069" s="36" t="s">
        <v>39</v>
      </c>
      <c r="N1069" s="37">
        <v>43509</v>
      </c>
      <c r="O1069" s="35">
        <v>0.87500000000000011</v>
      </c>
      <c r="P1069" s="299"/>
      <c r="Q1069" s="300"/>
      <c r="R1069" s="129">
        <f t="shared" si="48"/>
        <v>0</v>
      </c>
      <c r="S1069" s="129">
        <f t="shared" si="49"/>
        <v>0</v>
      </c>
      <c r="T1069" s="129">
        <f t="shared" si="50"/>
        <v>0</v>
      </c>
      <c r="U1069" s="10"/>
    </row>
    <row r="1070" spans="12:21" ht="15" customHeight="1" x14ac:dyDescent="0.4">
      <c r="L1070" s="36" t="s">
        <v>39</v>
      </c>
      <c r="N1070" s="37">
        <v>43509</v>
      </c>
      <c r="O1070" s="35">
        <v>0.91666666666666674</v>
      </c>
      <c r="P1070" s="299"/>
      <c r="Q1070" s="300"/>
      <c r="R1070" s="129">
        <f t="shared" si="48"/>
        <v>0</v>
      </c>
      <c r="S1070" s="129">
        <f t="shared" si="49"/>
        <v>0</v>
      </c>
      <c r="T1070" s="129">
        <f t="shared" si="50"/>
        <v>0</v>
      </c>
      <c r="U1070" s="10"/>
    </row>
    <row r="1071" spans="12:21" ht="15" customHeight="1" x14ac:dyDescent="0.4">
      <c r="L1071" s="36" t="s">
        <v>39</v>
      </c>
      <c r="N1071" s="37">
        <v>43509</v>
      </c>
      <c r="O1071" s="35">
        <v>0.95833333333333337</v>
      </c>
      <c r="P1071" s="299"/>
      <c r="Q1071" s="300"/>
      <c r="R1071" s="129">
        <f t="shared" si="48"/>
        <v>0</v>
      </c>
      <c r="S1071" s="129">
        <f t="shared" si="49"/>
        <v>0</v>
      </c>
      <c r="T1071" s="129">
        <f t="shared" si="50"/>
        <v>0</v>
      </c>
      <c r="U1071" s="10"/>
    </row>
    <row r="1072" spans="12:21" ht="15" customHeight="1" x14ac:dyDescent="0.4">
      <c r="L1072" s="40">
        <v>43510</v>
      </c>
      <c r="M1072" s="37"/>
      <c r="N1072" s="37">
        <v>43510</v>
      </c>
      <c r="O1072" s="35">
        <v>3.1225022567582528E-17</v>
      </c>
      <c r="P1072" s="299"/>
      <c r="Q1072" s="300"/>
      <c r="R1072" s="129">
        <f t="shared" si="48"/>
        <v>0</v>
      </c>
      <c r="S1072" s="129">
        <f t="shared" si="49"/>
        <v>0</v>
      </c>
      <c r="T1072" s="129">
        <f t="shared" si="50"/>
        <v>0</v>
      </c>
      <c r="U1072" s="10"/>
    </row>
    <row r="1073" spans="12:21" ht="15" customHeight="1" x14ac:dyDescent="0.4">
      <c r="L1073" s="36" t="s">
        <v>39</v>
      </c>
      <c r="N1073" s="37">
        <v>43510</v>
      </c>
      <c r="O1073" s="35">
        <v>4.1666666666666699E-2</v>
      </c>
      <c r="P1073" s="299"/>
      <c r="Q1073" s="300"/>
      <c r="R1073" s="129">
        <f t="shared" si="48"/>
        <v>0</v>
      </c>
      <c r="S1073" s="129">
        <f t="shared" si="49"/>
        <v>0</v>
      </c>
      <c r="T1073" s="129">
        <f t="shared" si="50"/>
        <v>0</v>
      </c>
      <c r="U1073" s="10"/>
    </row>
    <row r="1074" spans="12:21" ht="15" customHeight="1" x14ac:dyDescent="0.4">
      <c r="L1074" s="36" t="s">
        <v>39</v>
      </c>
      <c r="N1074" s="37">
        <v>43510</v>
      </c>
      <c r="O1074" s="35">
        <v>8.333333333333337E-2</v>
      </c>
      <c r="P1074" s="299"/>
      <c r="Q1074" s="300"/>
      <c r="R1074" s="129">
        <f t="shared" si="48"/>
        <v>0</v>
      </c>
      <c r="S1074" s="129">
        <f t="shared" si="49"/>
        <v>0</v>
      </c>
      <c r="T1074" s="129">
        <f t="shared" si="50"/>
        <v>0</v>
      </c>
      <c r="U1074" s="10"/>
    </row>
    <row r="1075" spans="12:21" ht="15" customHeight="1" x14ac:dyDescent="0.4">
      <c r="L1075" s="36" t="s">
        <v>39</v>
      </c>
      <c r="N1075" s="37">
        <v>43510</v>
      </c>
      <c r="O1075" s="35">
        <v>0.12500000000000006</v>
      </c>
      <c r="P1075" s="299"/>
      <c r="Q1075" s="300"/>
      <c r="R1075" s="129">
        <f t="shared" si="48"/>
        <v>0</v>
      </c>
      <c r="S1075" s="129">
        <f t="shared" si="49"/>
        <v>0</v>
      </c>
      <c r="T1075" s="129">
        <f t="shared" si="50"/>
        <v>0</v>
      </c>
      <c r="U1075" s="10"/>
    </row>
    <row r="1076" spans="12:21" ht="15" customHeight="1" x14ac:dyDescent="0.4">
      <c r="L1076" s="36" t="s">
        <v>39</v>
      </c>
      <c r="N1076" s="37">
        <v>43510</v>
      </c>
      <c r="O1076" s="35">
        <v>0.16666666666666669</v>
      </c>
      <c r="P1076" s="299"/>
      <c r="Q1076" s="300"/>
      <c r="R1076" s="129">
        <f t="shared" si="48"/>
        <v>0</v>
      </c>
      <c r="S1076" s="129">
        <f t="shared" si="49"/>
        <v>0</v>
      </c>
      <c r="T1076" s="129">
        <f t="shared" si="50"/>
        <v>0</v>
      </c>
      <c r="U1076" s="10"/>
    </row>
    <row r="1077" spans="12:21" ht="15" customHeight="1" x14ac:dyDescent="0.4">
      <c r="L1077" s="36" t="s">
        <v>39</v>
      </c>
      <c r="N1077" s="37">
        <v>43510</v>
      </c>
      <c r="O1077" s="35">
        <v>0.20833333333333337</v>
      </c>
      <c r="P1077" s="299"/>
      <c r="Q1077" s="300"/>
      <c r="R1077" s="129">
        <f t="shared" si="48"/>
        <v>0</v>
      </c>
      <c r="S1077" s="129">
        <f t="shared" si="49"/>
        <v>0</v>
      </c>
      <c r="T1077" s="129">
        <f t="shared" si="50"/>
        <v>0</v>
      </c>
      <c r="U1077" s="10"/>
    </row>
    <row r="1078" spans="12:21" ht="15" customHeight="1" x14ac:dyDescent="0.4">
      <c r="L1078" s="36" t="s">
        <v>39</v>
      </c>
      <c r="N1078" s="37">
        <v>43510</v>
      </c>
      <c r="O1078" s="35">
        <v>0.25</v>
      </c>
      <c r="P1078" s="299"/>
      <c r="Q1078" s="300"/>
      <c r="R1078" s="129">
        <f t="shared" si="48"/>
        <v>0</v>
      </c>
      <c r="S1078" s="129">
        <f t="shared" si="49"/>
        <v>0</v>
      </c>
      <c r="T1078" s="129">
        <f t="shared" si="50"/>
        <v>0</v>
      </c>
      <c r="U1078" s="10"/>
    </row>
    <row r="1079" spans="12:21" ht="15" customHeight="1" x14ac:dyDescent="0.4">
      <c r="L1079" s="36" t="s">
        <v>39</v>
      </c>
      <c r="N1079" s="37">
        <v>43510</v>
      </c>
      <c r="O1079" s="35">
        <v>0.29166666666666669</v>
      </c>
      <c r="P1079" s="299"/>
      <c r="Q1079" s="300"/>
      <c r="R1079" s="129">
        <f t="shared" si="48"/>
        <v>0</v>
      </c>
      <c r="S1079" s="129">
        <f t="shared" si="49"/>
        <v>0</v>
      </c>
      <c r="T1079" s="129">
        <f t="shared" si="50"/>
        <v>0</v>
      </c>
      <c r="U1079" s="10"/>
    </row>
    <row r="1080" spans="12:21" ht="15" customHeight="1" x14ac:dyDescent="0.4">
      <c r="L1080" s="36" t="s">
        <v>39</v>
      </c>
      <c r="N1080" s="37">
        <v>43510</v>
      </c>
      <c r="O1080" s="35">
        <v>0.33333333333333337</v>
      </c>
      <c r="P1080" s="299"/>
      <c r="Q1080" s="300"/>
      <c r="R1080" s="129">
        <f t="shared" si="48"/>
        <v>0</v>
      </c>
      <c r="S1080" s="129">
        <f t="shared" si="49"/>
        <v>0</v>
      </c>
      <c r="T1080" s="129">
        <f t="shared" si="50"/>
        <v>0</v>
      </c>
      <c r="U1080" s="10"/>
    </row>
    <row r="1081" spans="12:21" ht="15" customHeight="1" x14ac:dyDescent="0.4">
      <c r="L1081" s="36" t="s">
        <v>39</v>
      </c>
      <c r="N1081" s="37">
        <v>43510</v>
      </c>
      <c r="O1081" s="35">
        <v>0.375</v>
      </c>
      <c r="P1081" s="299"/>
      <c r="Q1081" s="300"/>
      <c r="R1081" s="129">
        <f t="shared" si="48"/>
        <v>0</v>
      </c>
      <c r="S1081" s="129">
        <f t="shared" si="49"/>
        <v>0</v>
      </c>
      <c r="T1081" s="129">
        <f t="shared" si="50"/>
        <v>0</v>
      </c>
      <c r="U1081" s="10"/>
    </row>
    <row r="1082" spans="12:21" ht="15" customHeight="1" x14ac:dyDescent="0.4">
      <c r="L1082" s="36" t="s">
        <v>39</v>
      </c>
      <c r="N1082" s="37">
        <v>43510</v>
      </c>
      <c r="O1082" s="35">
        <v>0.41666666666666669</v>
      </c>
      <c r="P1082" s="299"/>
      <c r="Q1082" s="300"/>
      <c r="R1082" s="129">
        <f t="shared" si="48"/>
        <v>0</v>
      </c>
      <c r="S1082" s="129">
        <f t="shared" si="49"/>
        <v>0</v>
      </c>
      <c r="T1082" s="129">
        <f t="shared" si="50"/>
        <v>0</v>
      </c>
      <c r="U1082" s="10"/>
    </row>
    <row r="1083" spans="12:21" ht="15" customHeight="1" x14ac:dyDescent="0.4">
      <c r="L1083" s="36" t="s">
        <v>39</v>
      </c>
      <c r="N1083" s="37">
        <v>43510</v>
      </c>
      <c r="O1083" s="35">
        <v>0.45833333333333337</v>
      </c>
      <c r="P1083" s="299"/>
      <c r="Q1083" s="300"/>
      <c r="R1083" s="129">
        <f t="shared" si="48"/>
        <v>0</v>
      </c>
      <c r="S1083" s="129">
        <f t="shared" si="49"/>
        <v>0</v>
      </c>
      <c r="T1083" s="129">
        <f t="shared" si="50"/>
        <v>0</v>
      </c>
      <c r="U1083" s="10"/>
    </row>
    <row r="1084" spans="12:21" ht="15" customHeight="1" x14ac:dyDescent="0.4">
      <c r="L1084" s="36" t="s">
        <v>39</v>
      </c>
      <c r="N1084" s="37">
        <v>43510</v>
      </c>
      <c r="O1084" s="35">
        <v>0.50000000000000011</v>
      </c>
      <c r="P1084" s="299"/>
      <c r="Q1084" s="300"/>
      <c r="R1084" s="129">
        <f t="shared" si="48"/>
        <v>0</v>
      </c>
      <c r="S1084" s="129">
        <f t="shared" si="49"/>
        <v>0</v>
      </c>
      <c r="T1084" s="129">
        <f t="shared" si="50"/>
        <v>0</v>
      </c>
      <c r="U1084" s="10"/>
    </row>
    <row r="1085" spans="12:21" ht="15" customHeight="1" x14ac:dyDescent="0.4">
      <c r="L1085" s="36" t="s">
        <v>39</v>
      </c>
      <c r="N1085" s="37">
        <v>43510</v>
      </c>
      <c r="O1085" s="35">
        <v>0.54166666666666674</v>
      </c>
      <c r="P1085" s="299"/>
      <c r="Q1085" s="300"/>
      <c r="R1085" s="129">
        <f t="shared" si="48"/>
        <v>0</v>
      </c>
      <c r="S1085" s="129">
        <f t="shared" si="49"/>
        <v>0</v>
      </c>
      <c r="T1085" s="129">
        <f t="shared" si="50"/>
        <v>0</v>
      </c>
      <c r="U1085" s="10"/>
    </row>
    <row r="1086" spans="12:21" ht="15" customHeight="1" x14ac:dyDescent="0.4">
      <c r="L1086" s="36" t="s">
        <v>39</v>
      </c>
      <c r="N1086" s="37">
        <v>43510</v>
      </c>
      <c r="O1086" s="35">
        <v>0.58333333333333337</v>
      </c>
      <c r="P1086" s="299"/>
      <c r="Q1086" s="300"/>
      <c r="R1086" s="129">
        <f t="shared" si="48"/>
        <v>0</v>
      </c>
      <c r="S1086" s="129">
        <f t="shared" si="49"/>
        <v>0</v>
      </c>
      <c r="T1086" s="129">
        <f t="shared" si="50"/>
        <v>0</v>
      </c>
      <c r="U1086" s="10"/>
    </row>
    <row r="1087" spans="12:21" ht="15" customHeight="1" x14ac:dyDescent="0.4">
      <c r="L1087" s="36" t="s">
        <v>39</v>
      </c>
      <c r="N1087" s="37">
        <v>43510</v>
      </c>
      <c r="O1087" s="35">
        <v>0.62500000000000011</v>
      </c>
      <c r="P1087" s="299"/>
      <c r="Q1087" s="300"/>
      <c r="R1087" s="129">
        <f t="shared" si="48"/>
        <v>0</v>
      </c>
      <c r="S1087" s="129">
        <f t="shared" si="49"/>
        <v>0</v>
      </c>
      <c r="T1087" s="129">
        <f t="shared" si="50"/>
        <v>0</v>
      </c>
      <c r="U1087" s="10"/>
    </row>
    <row r="1088" spans="12:21" ht="15" customHeight="1" x14ac:dyDescent="0.4">
      <c r="L1088" s="36" t="s">
        <v>39</v>
      </c>
      <c r="N1088" s="37">
        <v>43510</v>
      </c>
      <c r="O1088" s="35">
        <v>0.66666666666666674</v>
      </c>
      <c r="P1088" s="299"/>
      <c r="Q1088" s="300"/>
      <c r="R1088" s="129">
        <f t="shared" si="48"/>
        <v>0</v>
      </c>
      <c r="S1088" s="129">
        <f t="shared" si="49"/>
        <v>0</v>
      </c>
      <c r="T1088" s="129">
        <f t="shared" si="50"/>
        <v>0</v>
      </c>
      <c r="U1088" s="10"/>
    </row>
    <row r="1089" spans="12:21" ht="15" customHeight="1" x14ac:dyDescent="0.4">
      <c r="L1089" s="36" t="s">
        <v>39</v>
      </c>
      <c r="N1089" s="37">
        <v>43510</v>
      </c>
      <c r="O1089" s="35">
        <v>0.70833333333333337</v>
      </c>
      <c r="P1089" s="299"/>
      <c r="Q1089" s="300"/>
      <c r="R1089" s="129">
        <f t="shared" si="48"/>
        <v>0</v>
      </c>
      <c r="S1089" s="129">
        <f t="shared" si="49"/>
        <v>0</v>
      </c>
      <c r="T1089" s="129">
        <f t="shared" si="50"/>
        <v>0</v>
      </c>
      <c r="U1089" s="10"/>
    </row>
    <row r="1090" spans="12:21" ht="15" customHeight="1" x14ac:dyDescent="0.4">
      <c r="L1090" s="36" t="s">
        <v>39</v>
      </c>
      <c r="N1090" s="37">
        <v>43510</v>
      </c>
      <c r="O1090" s="35">
        <v>0.75000000000000011</v>
      </c>
      <c r="P1090" s="299"/>
      <c r="Q1090" s="300"/>
      <c r="R1090" s="129">
        <f t="shared" si="48"/>
        <v>0</v>
      </c>
      <c r="S1090" s="129">
        <f t="shared" si="49"/>
        <v>0</v>
      </c>
      <c r="T1090" s="129">
        <f t="shared" si="50"/>
        <v>0</v>
      </c>
      <c r="U1090" s="10"/>
    </row>
    <row r="1091" spans="12:21" ht="15" customHeight="1" x14ac:dyDescent="0.4">
      <c r="L1091" s="36" t="s">
        <v>39</v>
      </c>
      <c r="N1091" s="37">
        <v>43510</v>
      </c>
      <c r="O1091" s="35">
        <v>0.79166666666666674</v>
      </c>
      <c r="P1091" s="299"/>
      <c r="Q1091" s="300"/>
      <c r="R1091" s="129">
        <f t="shared" si="48"/>
        <v>0</v>
      </c>
      <c r="S1091" s="129">
        <f t="shared" si="49"/>
        <v>0</v>
      </c>
      <c r="T1091" s="129">
        <f t="shared" si="50"/>
        <v>0</v>
      </c>
      <c r="U1091" s="10"/>
    </row>
    <row r="1092" spans="12:21" ht="15" customHeight="1" x14ac:dyDescent="0.4">
      <c r="L1092" s="36" t="s">
        <v>39</v>
      </c>
      <c r="N1092" s="37">
        <v>43510</v>
      </c>
      <c r="O1092" s="35">
        <v>0.83333333333333337</v>
      </c>
      <c r="P1092" s="299"/>
      <c r="Q1092" s="300"/>
      <c r="R1092" s="129">
        <f t="shared" si="48"/>
        <v>0</v>
      </c>
      <c r="S1092" s="129">
        <f t="shared" si="49"/>
        <v>0</v>
      </c>
      <c r="T1092" s="129">
        <f t="shared" si="50"/>
        <v>0</v>
      </c>
      <c r="U1092" s="10"/>
    </row>
    <row r="1093" spans="12:21" ht="15" customHeight="1" x14ac:dyDescent="0.4">
      <c r="L1093" s="36" t="s">
        <v>39</v>
      </c>
      <c r="N1093" s="37">
        <v>43510</v>
      </c>
      <c r="O1093" s="35">
        <v>0.87500000000000011</v>
      </c>
      <c r="P1093" s="299"/>
      <c r="Q1093" s="300"/>
      <c r="R1093" s="129">
        <f t="shared" si="48"/>
        <v>0</v>
      </c>
      <c r="S1093" s="129">
        <f t="shared" si="49"/>
        <v>0</v>
      </c>
      <c r="T1093" s="129">
        <f t="shared" si="50"/>
        <v>0</v>
      </c>
      <c r="U1093" s="10"/>
    </row>
    <row r="1094" spans="12:21" ht="15" customHeight="1" x14ac:dyDescent="0.4">
      <c r="L1094" s="36" t="s">
        <v>39</v>
      </c>
      <c r="N1094" s="37">
        <v>43510</v>
      </c>
      <c r="O1094" s="35">
        <v>0.91666666666666674</v>
      </c>
      <c r="P1094" s="299"/>
      <c r="Q1094" s="300"/>
      <c r="R1094" s="129">
        <f t="shared" si="48"/>
        <v>0</v>
      </c>
      <c r="S1094" s="129">
        <f t="shared" si="49"/>
        <v>0</v>
      </c>
      <c r="T1094" s="129">
        <f t="shared" si="50"/>
        <v>0</v>
      </c>
      <c r="U1094" s="10"/>
    </row>
    <row r="1095" spans="12:21" ht="15" customHeight="1" x14ac:dyDescent="0.4">
      <c r="L1095" s="36" t="s">
        <v>39</v>
      </c>
      <c r="N1095" s="37">
        <v>43510</v>
      </c>
      <c r="O1095" s="35">
        <v>0.95833333333333337</v>
      </c>
      <c r="P1095" s="299"/>
      <c r="Q1095" s="300"/>
      <c r="R1095" s="129">
        <f t="shared" si="48"/>
        <v>0</v>
      </c>
      <c r="S1095" s="129">
        <f t="shared" si="49"/>
        <v>0</v>
      </c>
      <c r="T1095" s="129">
        <f t="shared" si="50"/>
        <v>0</v>
      </c>
      <c r="U1095" s="10"/>
    </row>
    <row r="1096" spans="12:21" ht="15" customHeight="1" x14ac:dyDescent="0.4">
      <c r="L1096" s="40">
        <v>43511</v>
      </c>
      <c r="M1096" s="37"/>
      <c r="N1096" s="37">
        <v>43511</v>
      </c>
      <c r="O1096" s="35">
        <v>3.1225022567582528E-17</v>
      </c>
      <c r="P1096" s="299"/>
      <c r="Q1096" s="300"/>
      <c r="R1096" s="129">
        <f t="shared" si="48"/>
        <v>0</v>
      </c>
      <c r="S1096" s="129">
        <f t="shared" si="49"/>
        <v>0</v>
      </c>
      <c r="T1096" s="129">
        <f t="shared" si="50"/>
        <v>0</v>
      </c>
      <c r="U1096" s="10"/>
    </row>
    <row r="1097" spans="12:21" ht="15" customHeight="1" x14ac:dyDescent="0.4">
      <c r="L1097" s="36" t="s">
        <v>39</v>
      </c>
      <c r="N1097" s="37">
        <v>43511</v>
      </c>
      <c r="O1097" s="35">
        <v>4.1666666666666699E-2</v>
      </c>
      <c r="P1097" s="299"/>
      <c r="Q1097" s="300"/>
      <c r="R1097" s="129">
        <f t="shared" si="48"/>
        <v>0</v>
      </c>
      <c r="S1097" s="129">
        <f t="shared" si="49"/>
        <v>0</v>
      </c>
      <c r="T1097" s="129">
        <f t="shared" si="50"/>
        <v>0</v>
      </c>
      <c r="U1097" s="10"/>
    </row>
    <row r="1098" spans="12:21" ht="15" customHeight="1" x14ac:dyDescent="0.4">
      <c r="L1098" s="36" t="s">
        <v>39</v>
      </c>
      <c r="N1098" s="37">
        <v>43511</v>
      </c>
      <c r="O1098" s="35">
        <v>8.333333333333337E-2</v>
      </c>
      <c r="P1098" s="299"/>
      <c r="Q1098" s="300"/>
      <c r="R1098" s="129">
        <f t="shared" si="48"/>
        <v>0</v>
      </c>
      <c r="S1098" s="129">
        <f t="shared" si="49"/>
        <v>0</v>
      </c>
      <c r="T1098" s="129">
        <f t="shared" si="50"/>
        <v>0</v>
      </c>
      <c r="U1098" s="10"/>
    </row>
    <row r="1099" spans="12:21" ht="15" customHeight="1" x14ac:dyDescent="0.4">
      <c r="L1099" s="36" t="s">
        <v>39</v>
      </c>
      <c r="N1099" s="37">
        <v>43511</v>
      </c>
      <c r="O1099" s="35">
        <v>0.12500000000000006</v>
      </c>
      <c r="P1099" s="299"/>
      <c r="Q1099" s="300"/>
      <c r="R1099" s="129">
        <f t="shared" si="48"/>
        <v>0</v>
      </c>
      <c r="S1099" s="129">
        <f t="shared" si="49"/>
        <v>0</v>
      </c>
      <c r="T1099" s="129">
        <f t="shared" si="50"/>
        <v>0</v>
      </c>
      <c r="U1099" s="10"/>
    </row>
    <row r="1100" spans="12:21" ht="15" customHeight="1" x14ac:dyDescent="0.4">
      <c r="L1100" s="36" t="s">
        <v>39</v>
      </c>
      <c r="N1100" s="37">
        <v>43511</v>
      </c>
      <c r="O1100" s="35">
        <v>0.16666666666666669</v>
      </c>
      <c r="P1100" s="299"/>
      <c r="Q1100" s="300"/>
      <c r="R1100" s="129">
        <f t="shared" si="48"/>
        <v>0</v>
      </c>
      <c r="S1100" s="129">
        <f t="shared" si="49"/>
        <v>0</v>
      </c>
      <c r="T1100" s="129">
        <f t="shared" si="50"/>
        <v>0</v>
      </c>
      <c r="U1100" s="10"/>
    </row>
    <row r="1101" spans="12:21" ht="15" customHeight="1" x14ac:dyDescent="0.4">
      <c r="L1101" s="36" t="s">
        <v>39</v>
      </c>
      <c r="N1101" s="37">
        <v>43511</v>
      </c>
      <c r="O1101" s="35">
        <v>0.20833333333333337</v>
      </c>
      <c r="P1101" s="299"/>
      <c r="Q1101" s="300"/>
      <c r="R1101" s="129">
        <f t="shared" si="48"/>
        <v>0</v>
      </c>
      <c r="S1101" s="129">
        <f t="shared" si="49"/>
        <v>0</v>
      </c>
      <c r="T1101" s="129">
        <f t="shared" si="50"/>
        <v>0</v>
      </c>
      <c r="U1101" s="10"/>
    </row>
    <row r="1102" spans="12:21" ht="15" customHeight="1" x14ac:dyDescent="0.4">
      <c r="L1102" s="36" t="s">
        <v>39</v>
      </c>
      <c r="N1102" s="37">
        <v>43511</v>
      </c>
      <c r="O1102" s="35">
        <v>0.25</v>
      </c>
      <c r="P1102" s="299"/>
      <c r="Q1102" s="300"/>
      <c r="R1102" s="129">
        <f t="shared" si="48"/>
        <v>0</v>
      </c>
      <c r="S1102" s="129">
        <f t="shared" si="49"/>
        <v>0</v>
      </c>
      <c r="T1102" s="129">
        <f t="shared" si="50"/>
        <v>0</v>
      </c>
      <c r="U1102" s="10"/>
    </row>
    <row r="1103" spans="12:21" ht="15" customHeight="1" x14ac:dyDescent="0.4">
      <c r="L1103" s="36" t="s">
        <v>39</v>
      </c>
      <c r="N1103" s="37">
        <v>43511</v>
      </c>
      <c r="O1103" s="35">
        <v>0.29166666666666669</v>
      </c>
      <c r="P1103" s="299"/>
      <c r="Q1103" s="300"/>
      <c r="R1103" s="129">
        <f t="shared" si="48"/>
        <v>0</v>
      </c>
      <c r="S1103" s="129">
        <f t="shared" si="49"/>
        <v>0</v>
      </c>
      <c r="T1103" s="129">
        <f t="shared" si="50"/>
        <v>0</v>
      </c>
      <c r="U1103" s="10"/>
    </row>
    <row r="1104" spans="12:21" ht="15" customHeight="1" x14ac:dyDescent="0.4">
      <c r="L1104" s="36" t="s">
        <v>39</v>
      </c>
      <c r="N1104" s="37">
        <v>43511</v>
      </c>
      <c r="O1104" s="35">
        <v>0.33333333333333337</v>
      </c>
      <c r="P1104" s="299"/>
      <c r="Q1104" s="300"/>
      <c r="R1104" s="129">
        <f t="shared" ref="R1104:R1167" si="51">IF(Q1104&gt;P1104,P1104,Q1104)</f>
        <v>0</v>
      </c>
      <c r="S1104" s="129">
        <f t="shared" ref="S1104:S1167" si="52">P1104-R1104</f>
        <v>0</v>
      </c>
      <c r="T1104" s="129">
        <f t="shared" si="50"/>
        <v>0</v>
      </c>
      <c r="U1104" s="10"/>
    </row>
    <row r="1105" spans="12:21" ht="15" customHeight="1" x14ac:dyDescent="0.4">
      <c r="L1105" s="36" t="s">
        <v>39</v>
      </c>
      <c r="N1105" s="37">
        <v>43511</v>
      </c>
      <c r="O1105" s="35">
        <v>0.375</v>
      </c>
      <c r="P1105" s="299"/>
      <c r="Q1105" s="300"/>
      <c r="R1105" s="129">
        <f t="shared" si="51"/>
        <v>0</v>
      </c>
      <c r="S1105" s="129">
        <f t="shared" si="52"/>
        <v>0</v>
      </c>
      <c r="T1105" s="129">
        <f t="shared" ref="T1105:T1168" si="53">Q1105-R1105</f>
        <v>0</v>
      </c>
      <c r="U1105" s="10"/>
    </row>
    <row r="1106" spans="12:21" ht="15" customHeight="1" x14ac:dyDescent="0.4">
      <c r="L1106" s="36" t="s">
        <v>39</v>
      </c>
      <c r="N1106" s="37">
        <v>43511</v>
      </c>
      <c r="O1106" s="35">
        <v>0.41666666666666669</v>
      </c>
      <c r="P1106" s="299"/>
      <c r="Q1106" s="300"/>
      <c r="R1106" s="129">
        <f t="shared" si="51"/>
        <v>0</v>
      </c>
      <c r="S1106" s="129">
        <f t="shared" si="52"/>
        <v>0</v>
      </c>
      <c r="T1106" s="129">
        <f t="shared" si="53"/>
        <v>0</v>
      </c>
      <c r="U1106" s="10"/>
    </row>
    <row r="1107" spans="12:21" ht="15" customHeight="1" x14ac:dyDescent="0.4">
      <c r="L1107" s="36" t="s">
        <v>39</v>
      </c>
      <c r="N1107" s="37">
        <v>43511</v>
      </c>
      <c r="O1107" s="35">
        <v>0.45833333333333337</v>
      </c>
      <c r="P1107" s="299"/>
      <c r="Q1107" s="300"/>
      <c r="R1107" s="129">
        <f t="shared" si="51"/>
        <v>0</v>
      </c>
      <c r="S1107" s="129">
        <f t="shared" si="52"/>
        <v>0</v>
      </c>
      <c r="T1107" s="129">
        <f t="shared" si="53"/>
        <v>0</v>
      </c>
      <c r="U1107" s="10"/>
    </row>
    <row r="1108" spans="12:21" ht="15" customHeight="1" x14ac:dyDescent="0.4">
      <c r="L1108" s="36" t="s">
        <v>39</v>
      </c>
      <c r="N1108" s="37">
        <v>43511</v>
      </c>
      <c r="O1108" s="35">
        <v>0.50000000000000011</v>
      </c>
      <c r="P1108" s="299"/>
      <c r="Q1108" s="300"/>
      <c r="R1108" s="129">
        <f t="shared" si="51"/>
        <v>0</v>
      </c>
      <c r="S1108" s="129">
        <f t="shared" si="52"/>
        <v>0</v>
      </c>
      <c r="T1108" s="129">
        <f t="shared" si="53"/>
        <v>0</v>
      </c>
      <c r="U1108" s="10"/>
    </row>
    <row r="1109" spans="12:21" ht="15" customHeight="1" x14ac:dyDescent="0.4">
      <c r="L1109" s="36" t="s">
        <v>39</v>
      </c>
      <c r="N1109" s="37">
        <v>43511</v>
      </c>
      <c r="O1109" s="35">
        <v>0.54166666666666674</v>
      </c>
      <c r="P1109" s="299"/>
      <c r="Q1109" s="300"/>
      <c r="R1109" s="129">
        <f t="shared" si="51"/>
        <v>0</v>
      </c>
      <c r="S1109" s="129">
        <f t="shared" si="52"/>
        <v>0</v>
      </c>
      <c r="T1109" s="129">
        <f t="shared" si="53"/>
        <v>0</v>
      </c>
      <c r="U1109" s="10"/>
    </row>
    <row r="1110" spans="12:21" ht="15" customHeight="1" x14ac:dyDescent="0.4">
      <c r="L1110" s="36" t="s">
        <v>39</v>
      </c>
      <c r="N1110" s="37">
        <v>43511</v>
      </c>
      <c r="O1110" s="35">
        <v>0.58333333333333337</v>
      </c>
      <c r="P1110" s="299"/>
      <c r="Q1110" s="300"/>
      <c r="R1110" s="129">
        <f t="shared" si="51"/>
        <v>0</v>
      </c>
      <c r="S1110" s="129">
        <f t="shared" si="52"/>
        <v>0</v>
      </c>
      <c r="T1110" s="129">
        <f t="shared" si="53"/>
        <v>0</v>
      </c>
      <c r="U1110" s="10"/>
    </row>
    <row r="1111" spans="12:21" ht="15" customHeight="1" x14ac:dyDescent="0.4">
      <c r="L1111" s="36" t="s">
        <v>39</v>
      </c>
      <c r="N1111" s="37">
        <v>43511</v>
      </c>
      <c r="O1111" s="35">
        <v>0.62500000000000011</v>
      </c>
      <c r="P1111" s="299"/>
      <c r="Q1111" s="300"/>
      <c r="R1111" s="129">
        <f t="shared" si="51"/>
        <v>0</v>
      </c>
      <c r="S1111" s="129">
        <f t="shared" si="52"/>
        <v>0</v>
      </c>
      <c r="T1111" s="129">
        <f t="shared" si="53"/>
        <v>0</v>
      </c>
      <c r="U1111" s="10"/>
    </row>
    <row r="1112" spans="12:21" ht="15" customHeight="1" x14ac:dyDescent="0.4">
      <c r="L1112" s="36" t="s">
        <v>39</v>
      </c>
      <c r="N1112" s="37">
        <v>43511</v>
      </c>
      <c r="O1112" s="35">
        <v>0.66666666666666674</v>
      </c>
      <c r="P1112" s="299"/>
      <c r="Q1112" s="300"/>
      <c r="R1112" s="129">
        <f t="shared" si="51"/>
        <v>0</v>
      </c>
      <c r="S1112" s="129">
        <f t="shared" si="52"/>
        <v>0</v>
      </c>
      <c r="T1112" s="129">
        <f t="shared" si="53"/>
        <v>0</v>
      </c>
      <c r="U1112" s="10"/>
    </row>
    <row r="1113" spans="12:21" ht="15" customHeight="1" x14ac:dyDescent="0.4">
      <c r="L1113" s="36" t="s">
        <v>39</v>
      </c>
      <c r="N1113" s="37">
        <v>43511</v>
      </c>
      <c r="O1113" s="35">
        <v>0.70833333333333337</v>
      </c>
      <c r="P1113" s="299"/>
      <c r="Q1113" s="300"/>
      <c r="R1113" s="129">
        <f t="shared" si="51"/>
        <v>0</v>
      </c>
      <c r="S1113" s="129">
        <f t="shared" si="52"/>
        <v>0</v>
      </c>
      <c r="T1113" s="129">
        <f t="shared" si="53"/>
        <v>0</v>
      </c>
      <c r="U1113" s="10"/>
    </row>
    <row r="1114" spans="12:21" ht="15" customHeight="1" x14ac:dyDescent="0.4">
      <c r="L1114" s="36" t="s">
        <v>39</v>
      </c>
      <c r="N1114" s="37">
        <v>43511</v>
      </c>
      <c r="O1114" s="35">
        <v>0.75000000000000011</v>
      </c>
      <c r="P1114" s="299"/>
      <c r="Q1114" s="300"/>
      <c r="R1114" s="129">
        <f t="shared" si="51"/>
        <v>0</v>
      </c>
      <c r="S1114" s="129">
        <f t="shared" si="52"/>
        <v>0</v>
      </c>
      <c r="T1114" s="129">
        <f t="shared" si="53"/>
        <v>0</v>
      </c>
      <c r="U1114" s="10"/>
    </row>
    <row r="1115" spans="12:21" ht="15" customHeight="1" x14ac:dyDescent="0.4">
      <c r="L1115" s="36" t="s">
        <v>39</v>
      </c>
      <c r="N1115" s="37">
        <v>43511</v>
      </c>
      <c r="O1115" s="35">
        <v>0.79166666666666674</v>
      </c>
      <c r="P1115" s="299"/>
      <c r="Q1115" s="300"/>
      <c r="R1115" s="129">
        <f t="shared" si="51"/>
        <v>0</v>
      </c>
      <c r="S1115" s="129">
        <f t="shared" si="52"/>
        <v>0</v>
      </c>
      <c r="T1115" s="129">
        <f t="shared" si="53"/>
        <v>0</v>
      </c>
      <c r="U1115" s="10"/>
    </row>
    <row r="1116" spans="12:21" ht="15" customHeight="1" x14ac:dyDescent="0.4">
      <c r="L1116" s="36" t="s">
        <v>39</v>
      </c>
      <c r="N1116" s="37">
        <v>43511</v>
      </c>
      <c r="O1116" s="35">
        <v>0.83333333333333337</v>
      </c>
      <c r="P1116" s="299"/>
      <c r="Q1116" s="300"/>
      <c r="R1116" s="129">
        <f t="shared" si="51"/>
        <v>0</v>
      </c>
      <c r="S1116" s="129">
        <f t="shared" si="52"/>
        <v>0</v>
      </c>
      <c r="T1116" s="129">
        <f t="shared" si="53"/>
        <v>0</v>
      </c>
      <c r="U1116" s="10"/>
    </row>
    <row r="1117" spans="12:21" ht="15" customHeight="1" x14ac:dyDescent="0.4">
      <c r="L1117" s="36" t="s">
        <v>39</v>
      </c>
      <c r="N1117" s="37">
        <v>43511</v>
      </c>
      <c r="O1117" s="35">
        <v>0.87500000000000011</v>
      </c>
      <c r="P1117" s="299"/>
      <c r="Q1117" s="300"/>
      <c r="R1117" s="129">
        <f t="shared" si="51"/>
        <v>0</v>
      </c>
      <c r="S1117" s="129">
        <f t="shared" si="52"/>
        <v>0</v>
      </c>
      <c r="T1117" s="129">
        <f t="shared" si="53"/>
        <v>0</v>
      </c>
      <c r="U1117" s="10"/>
    </row>
    <row r="1118" spans="12:21" ht="15" customHeight="1" x14ac:dyDescent="0.4">
      <c r="L1118" s="36" t="s">
        <v>39</v>
      </c>
      <c r="N1118" s="37">
        <v>43511</v>
      </c>
      <c r="O1118" s="35">
        <v>0.91666666666666674</v>
      </c>
      <c r="P1118" s="299"/>
      <c r="Q1118" s="300"/>
      <c r="R1118" s="129">
        <f t="shared" si="51"/>
        <v>0</v>
      </c>
      <c r="S1118" s="129">
        <f t="shared" si="52"/>
        <v>0</v>
      </c>
      <c r="T1118" s="129">
        <f t="shared" si="53"/>
        <v>0</v>
      </c>
      <c r="U1118" s="10"/>
    </row>
    <row r="1119" spans="12:21" ht="15" customHeight="1" x14ac:dyDescent="0.4">
      <c r="L1119" s="36" t="s">
        <v>39</v>
      </c>
      <c r="N1119" s="37">
        <v>43511</v>
      </c>
      <c r="O1119" s="35">
        <v>0.95833333333333337</v>
      </c>
      <c r="P1119" s="299"/>
      <c r="Q1119" s="300"/>
      <c r="R1119" s="129">
        <f t="shared" si="51"/>
        <v>0</v>
      </c>
      <c r="S1119" s="129">
        <f t="shared" si="52"/>
        <v>0</v>
      </c>
      <c r="T1119" s="129">
        <f t="shared" si="53"/>
        <v>0</v>
      </c>
      <c r="U1119" s="10"/>
    </row>
    <row r="1120" spans="12:21" ht="15" customHeight="1" x14ac:dyDescent="0.4">
      <c r="L1120" s="40">
        <v>43512</v>
      </c>
      <c r="M1120" s="37"/>
      <c r="N1120" s="37">
        <v>43512</v>
      </c>
      <c r="O1120" s="35">
        <v>3.1225022567582528E-17</v>
      </c>
      <c r="P1120" s="299"/>
      <c r="Q1120" s="300"/>
      <c r="R1120" s="129">
        <f t="shared" si="51"/>
        <v>0</v>
      </c>
      <c r="S1120" s="129">
        <f t="shared" si="52"/>
        <v>0</v>
      </c>
      <c r="T1120" s="129">
        <f t="shared" si="53"/>
        <v>0</v>
      </c>
      <c r="U1120" s="10"/>
    </row>
    <row r="1121" spans="12:21" ht="15" customHeight="1" x14ac:dyDescent="0.4">
      <c r="L1121" s="36" t="s">
        <v>39</v>
      </c>
      <c r="N1121" s="37">
        <v>43512</v>
      </c>
      <c r="O1121" s="35">
        <v>4.1666666666666699E-2</v>
      </c>
      <c r="P1121" s="299"/>
      <c r="Q1121" s="300"/>
      <c r="R1121" s="129">
        <f t="shared" si="51"/>
        <v>0</v>
      </c>
      <c r="S1121" s="129">
        <f t="shared" si="52"/>
        <v>0</v>
      </c>
      <c r="T1121" s="129">
        <f t="shared" si="53"/>
        <v>0</v>
      </c>
      <c r="U1121" s="10"/>
    </row>
    <row r="1122" spans="12:21" ht="15" customHeight="1" x14ac:dyDescent="0.4">
      <c r="L1122" s="36" t="s">
        <v>39</v>
      </c>
      <c r="N1122" s="37">
        <v>43512</v>
      </c>
      <c r="O1122" s="35">
        <v>8.333333333333337E-2</v>
      </c>
      <c r="P1122" s="299"/>
      <c r="Q1122" s="300"/>
      <c r="R1122" s="129">
        <f t="shared" si="51"/>
        <v>0</v>
      </c>
      <c r="S1122" s="129">
        <f t="shared" si="52"/>
        <v>0</v>
      </c>
      <c r="T1122" s="129">
        <f t="shared" si="53"/>
        <v>0</v>
      </c>
      <c r="U1122" s="10"/>
    </row>
    <row r="1123" spans="12:21" ht="15" customHeight="1" x14ac:dyDescent="0.4">
      <c r="L1123" s="36" t="s">
        <v>39</v>
      </c>
      <c r="N1123" s="37">
        <v>43512</v>
      </c>
      <c r="O1123" s="35">
        <v>0.12500000000000006</v>
      </c>
      <c r="P1123" s="299"/>
      <c r="Q1123" s="300"/>
      <c r="R1123" s="129">
        <f t="shared" si="51"/>
        <v>0</v>
      </c>
      <c r="S1123" s="129">
        <f t="shared" si="52"/>
        <v>0</v>
      </c>
      <c r="T1123" s="129">
        <f t="shared" si="53"/>
        <v>0</v>
      </c>
      <c r="U1123" s="10"/>
    </row>
    <row r="1124" spans="12:21" ht="15" customHeight="1" x14ac:dyDescent="0.4">
      <c r="L1124" s="36" t="s">
        <v>39</v>
      </c>
      <c r="N1124" s="37">
        <v>43512</v>
      </c>
      <c r="O1124" s="35">
        <v>0.16666666666666669</v>
      </c>
      <c r="P1124" s="299"/>
      <c r="Q1124" s="300"/>
      <c r="R1124" s="129">
        <f t="shared" si="51"/>
        <v>0</v>
      </c>
      <c r="S1124" s="129">
        <f t="shared" si="52"/>
        <v>0</v>
      </c>
      <c r="T1124" s="129">
        <f t="shared" si="53"/>
        <v>0</v>
      </c>
      <c r="U1124" s="10"/>
    </row>
    <row r="1125" spans="12:21" ht="15" customHeight="1" x14ac:dyDescent="0.4">
      <c r="L1125" s="36" t="s">
        <v>39</v>
      </c>
      <c r="N1125" s="37">
        <v>43512</v>
      </c>
      <c r="O1125" s="35">
        <v>0.20833333333333337</v>
      </c>
      <c r="P1125" s="299"/>
      <c r="Q1125" s="300"/>
      <c r="R1125" s="129">
        <f t="shared" si="51"/>
        <v>0</v>
      </c>
      <c r="S1125" s="129">
        <f t="shared" si="52"/>
        <v>0</v>
      </c>
      <c r="T1125" s="129">
        <f t="shared" si="53"/>
        <v>0</v>
      </c>
      <c r="U1125" s="10"/>
    </row>
    <row r="1126" spans="12:21" ht="15" customHeight="1" x14ac:dyDescent="0.4">
      <c r="L1126" s="36" t="s">
        <v>39</v>
      </c>
      <c r="N1126" s="37">
        <v>43512</v>
      </c>
      <c r="O1126" s="35">
        <v>0.25</v>
      </c>
      <c r="P1126" s="299"/>
      <c r="Q1126" s="300"/>
      <c r="R1126" s="129">
        <f t="shared" si="51"/>
        <v>0</v>
      </c>
      <c r="S1126" s="129">
        <f t="shared" si="52"/>
        <v>0</v>
      </c>
      <c r="T1126" s="129">
        <f t="shared" si="53"/>
        <v>0</v>
      </c>
      <c r="U1126" s="10"/>
    </row>
    <row r="1127" spans="12:21" ht="15" customHeight="1" x14ac:dyDescent="0.4">
      <c r="L1127" s="36" t="s">
        <v>39</v>
      </c>
      <c r="N1127" s="37">
        <v>43512</v>
      </c>
      <c r="O1127" s="35">
        <v>0.29166666666666669</v>
      </c>
      <c r="P1127" s="299"/>
      <c r="Q1127" s="300"/>
      <c r="R1127" s="129">
        <f t="shared" si="51"/>
        <v>0</v>
      </c>
      <c r="S1127" s="129">
        <f t="shared" si="52"/>
        <v>0</v>
      </c>
      <c r="T1127" s="129">
        <f t="shared" si="53"/>
        <v>0</v>
      </c>
      <c r="U1127" s="10"/>
    </row>
    <row r="1128" spans="12:21" ht="15" customHeight="1" x14ac:dyDescent="0.4">
      <c r="L1128" s="36" t="s">
        <v>39</v>
      </c>
      <c r="N1128" s="37">
        <v>43512</v>
      </c>
      <c r="O1128" s="35">
        <v>0.33333333333333337</v>
      </c>
      <c r="P1128" s="299"/>
      <c r="Q1128" s="300"/>
      <c r="R1128" s="129">
        <f t="shared" si="51"/>
        <v>0</v>
      </c>
      <c r="S1128" s="129">
        <f t="shared" si="52"/>
        <v>0</v>
      </c>
      <c r="T1128" s="129">
        <f t="shared" si="53"/>
        <v>0</v>
      </c>
      <c r="U1128" s="10"/>
    </row>
    <row r="1129" spans="12:21" ht="15" customHeight="1" x14ac:dyDescent="0.4">
      <c r="L1129" s="36" t="s">
        <v>39</v>
      </c>
      <c r="N1129" s="37">
        <v>43512</v>
      </c>
      <c r="O1129" s="35">
        <v>0.375</v>
      </c>
      <c r="P1129" s="299"/>
      <c r="Q1129" s="300"/>
      <c r="R1129" s="129">
        <f t="shared" si="51"/>
        <v>0</v>
      </c>
      <c r="S1129" s="129">
        <f t="shared" si="52"/>
        <v>0</v>
      </c>
      <c r="T1129" s="129">
        <f t="shared" si="53"/>
        <v>0</v>
      </c>
      <c r="U1129" s="10"/>
    </row>
    <row r="1130" spans="12:21" ht="15" customHeight="1" x14ac:dyDescent="0.4">
      <c r="L1130" s="36" t="s">
        <v>39</v>
      </c>
      <c r="N1130" s="37">
        <v>43512</v>
      </c>
      <c r="O1130" s="35">
        <v>0.41666666666666669</v>
      </c>
      <c r="P1130" s="299"/>
      <c r="Q1130" s="300"/>
      <c r="R1130" s="129">
        <f t="shared" si="51"/>
        <v>0</v>
      </c>
      <c r="S1130" s="129">
        <f t="shared" si="52"/>
        <v>0</v>
      </c>
      <c r="T1130" s="129">
        <f t="shared" si="53"/>
        <v>0</v>
      </c>
      <c r="U1130" s="10"/>
    </row>
    <row r="1131" spans="12:21" ht="15" customHeight="1" x14ac:dyDescent="0.4">
      <c r="L1131" s="36" t="s">
        <v>39</v>
      </c>
      <c r="N1131" s="37">
        <v>43512</v>
      </c>
      <c r="O1131" s="35">
        <v>0.45833333333333337</v>
      </c>
      <c r="P1131" s="299"/>
      <c r="Q1131" s="300"/>
      <c r="R1131" s="129">
        <f t="shared" si="51"/>
        <v>0</v>
      </c>
      <c r="S1131" s="129">
        <f t="shared" si="52"/>
        <v>0</v>
      </c>
      <c r="T1131" s="129">
        <f t="shared" si="53"/>
        <v>0</v>
      </c>
      <c r="U1131" s="10"/>
    </row>
    <row r="1132" spans="12:21" ht="15" customHeight="1" x14ac:dyDescent="0.4">
      <c r="L1132" s="36" t="s">
        <v>39</v>
      </c>
      <c r="N1132" s="37">
        <v>43512</v>
      </c>
      <c r="O1132" s="35">
        <v>0.50000000000000011</v>
      </c>
      <c r="P1132" s="299"/>
      <c r="Q1132" s="300"/>
      <c r="R1132" s="129">
        <f t="shared" si="51"/>
        <v>0</v>
      </c>
      <c r="S1132" s="129">
        <f t="shared" si="52"/>
        <v>0</v>
      </c>
      <c r="T1132" s="129">
        <f t="shared" si="53"/>
        <v>0</v>
      </c>
      <c r="U1132" s="10"/>
    </row>
    <row r="1133" spans="12:21" ht="15" customHeight="1" x14ac:dyDescent="0.4">
      <c r="L1133" s="36" t="s">
        <v>39</v>
      </c>
      <c r="N1133" s="37">
        <v>43512</v>
      </c>
      <c r="O1133" s="35">
        <v>0.54166666666666674</v>
      </c>
      <c r="P1133" s="299"/>
      <c r="Q1133" s="300"/>
      <c r="R1133" s="129">
        <f t="shared" si="51"/>
        <v>0</v>
      </c>
      <c r="S1133" s="129">
        <f t="shared" si="52"/>
        <v>0</v>
      </c>
      <c r="T1133" s="129">
        <f t="shared" si="53"/>
        <v>0</v>
      </c>
      <c r="U1133" s="10"/>
    </row>
    <row r="1134" spans="12:21" ht="15" customHeight="1" x14ac:dyDescent="0.4">
      <c r="L1134" s="36" t="s">
        <v>39</v>
      </c>
      <c r="N1134" s="37">
        <v>43512</v>
      </c>
      <c r="O1134" s="35">
        <v>0.58333333333333337</v>
      </c>
      <c r="P1134" s="299"/>
      <c r="Q1134" s="300"/>
      <c r="R1134" s="129">
        <f t="shared" si="51"/>
        <v>0</v>
      </c>
      <c r="S1134" s="129">
        <f t="shared" si="52"/>
        <v>0</v>
      </c>
      <c r="T1134" s="129">
        <f t="shared" si="53"/>
        <v>0</v>
      </c>
      <c r="U1134" s="10"/>
    </row>
    <row r="1135" spans="12:21" ht="15" customHeight="1" x14ac:dyDescent="0.4">
      <c r="L1135" s="36" t="s">
        <v>39</v>
      </c>
      <c r="N1135" s="37">
        <v>43512</v>
      </c>
      <c r="O1135" s="35">
        <v>0.62500000000000011</v>
      </c>
      <c r="P1135" s="299"/>
      <c r="Q1135" s="300"/>
      <c r="R1135" s="129">
        <f t="shared" si="51"/>
        <v>0</v>
      </c>
      <c r="S1135" s="129">
        <f t="shared" si="52"/>
        <v>0</v>
      </c>
      <c r="T1135" s="129">
        <f t="shared" si="53"/>
        <v>0</v>
      </c>
      <c r="U1135" s="10"/>
    </row>
    <row r="1136" spans="12:21" ht="15" customHeight="1" x14ac:dyDescent="0.4">
      <c r="L1136" s="36" t="s">
        <v>39</v>
      </c>
      <c r="N1136" s="37">
        <v>43512</v>
      </c>
      <c r="O1136" s="35">
        <v>0.66666666666666674</v>
      </c>
      <c r="P1136" s="299"/>
      <c r="Q1136" s="300"/>
      <c r="R1136" s="129">
        <f t="shared" si="51"/>
        <v>0</v>
      </c>
      <c r="S1136" s="129">
        <f t="shared" si="52"/>
        <v>0</v>
      </c>
      <c r="T1136" s="129">
        <f t="shared" si="53"/>
        <v>0</v>
      </c>
      <c r="U1136" s="10"/>
    </row>
    <row r="1137" spans="12:21" ht="15" customHeight="1" x14ac:dyDescent="0.4">
      <c r="L1137" s="36" t="s">
        <v>39</v>
      </c>
      <c r="N1137" s="37">
        <v>43512</v>
      </c>
      <c r="O1137" s="35">
        <v>0.70833333333333337</v>
      </c>
      <c r="P1137" s="299"/>
      <c r="Q1137" s="300"/>
      <c r="R1137" s="129">
        <f t="shared" si="51"/>
        <v>0</v>
      </c>
      <c r="S1137" s="129">
        <f t="shared" si="52"/>
        <v>0</v>
      </c>
      <c r="T1137" s="129">
        <f t="shared" si="53"/>
        <v>0</v>
      </c>
      <c r="U1137" s="10"/>
    </row>
    <row r="1138" spans="12:21" ht="15" customHeight="1" x14ac:dyDescent="0.4">
      <c r="L1138" s="36" t="s">
        <v>39</v>
      </c>
      <c r="N1138" s="37">
        <v>43512</v>
      </c>
      <c r="O1138" s="35">
        <v>0.75000000000000011</v>
      </c>
      <c r="P1138" s="299"/>
      <c r="Q1138" s="300"/>
      <c r="R1138" s="129">
        <f t="shared" si="51"/>
        <v>0</v>
      </c>
      <c r="S1138" s="129">
        <f t="shared" si="52"/>
        <v>0</v>
      </c>
      <c r="T1138" s="129">
        <f t="shared" si="53"/>
        <v>0</v>
      </c>
      <c r="U1138" s="10"/>
    </row>
    <row r="1139" spans="12:21" ht="15" customHeight="1" x14ac:dyDescent="0.4">
      <c r="L1139" s="36" t="s">
        <v>39</v>
      </c>
      <c r="N1139" s="37">
        <v>43512</v>
      </c>
      <c r="O1139" s="35">
        <v>0.79166666666666674</v>
      </c>
      <c r="P1139" s="299"/>
      <c r="Q1139" s="300"/>
      <c r="R1139" s="129">
        <f t="shared" si="51"/>
        <v>0</v>
      </c>
      <c r="S1139" s="129">
        <f t="shared" si="52"/>
        <v>0</v>
      </c>
      <c r="T1139" s="129">
        <f t="shared" si="53"/>
        <v>0</v>
      </c>
      <c r="U1139" s="10"/>
    </row>
    <row r="1140" spans="12:21" ht="15" customHeight="1" x14ac:dyDescent="0.4">
      <c r="L1140" s="36" t="s">
        <v>39</v>
      </c>
      <c r="N1140" s="37">
        <v>43512</v>
      </c>
      <c r="O1140" s="35">
        <v>0.83333333333333337</v>
      </c>
      <c r="P1140" s="299"/>
      <c r="Q1140" s="300"/>
      <c r="R1140" s="129">
        <f t="shared" si="51"/>
        <v>0</v>
      </c>
      <c r="S1140" s="129">
        <f t="shared" si="52"/>
        <v>0</v>
      </c>
      <c r="T1140" s="129">
        <f t="shared" si="53"/>
        <v>0</v>
      </c>
      <c r="U1140" s="10"/>
    </row>
    <row r="1141" spans="12:21" ht="15" customHeight="1" x14ac:dyDescent="0.4">
      <c r="L1141" s="36" t="s">
        <v>39</v>
      </c>
      <c r="N1141" s="37">
        <v>43512</v>
      </c>
      <c r="O1141" s="35">
        <v>0.87500000000000011</v>
      </c>
      <c r="P1141" s="299"/>
      <c r="Q1141" s="300"/>
      <c r="R1141" s="129">
        <f t="shared" si="51"/>
        <v>0</v>
      </c>
      <c r="S1141" s="129">
        <f t="shared" si="52"/>
        <v>0</v>
      </c>
      <c r="T1141" s="129">
        <f t="shared" si="53"/>
        <v>0</v>
      </c>
      <c r="U1141" s="10"/>
    </row>
    <row r="1142" spans="12:21" ht="15" customHeight="1" x14ac:dyDescent="0.4">
      <c r="L1142" s="36" t="s">
        <v>39</v>
      </c>
      <c r="N1142" s="37">
        <v>43512</v>
      </c>
      <c r="O1142" s="35">
        <v>0.91666666666666674</v>
      </c>
      <c r="P1142" s="299"/>
      <c r="Q1142" s="300"/>
      <c r="R1142" s="129">
        <f t="shared" si="51"/>
        <v>0</v>
      </c>
      <c r="S1142" s="129">
        <f t="shared" si="52"/>
        <v>0</v>
      </c>
      <c r="T1142" s="129">
        <f t="shared" si="53"/>
        <v>0</v>
      </c>
      <c r="U1142" s="10"/>
    </row>
    <row r="1143" spans="12:21" ht="15" customHeight="1" x14ac:dyDescent="0.4">
      <c r="L1143" s="36" t="s">
        <v>39</v>
      </c>
      <c r="N1143" s="37">
        <v>43512</v>
      </c>
      <c r="O1143" s="35">
        <v>0.95833333333333337</v>
      </c>
      <c r="P1143" s="299"/>
      <c r="Q1143" s="300"/>
      <c r="R1143" s="129">
        <f t="shared" si="51"/>
        <v>0</v>
      </c>
      <c r="S1143" s="129">
        <f t="shared" si="52"/>
        <v>0</v>
      </c>
      <c r="T1143" s="129">
        <f t="shared" si="53"/>
        <v>0</v>
      </c>
      <c r="U1143" s="10"/>
    </row>
    <row r="1144" spans="12:21" ht="15" customHeight="1" x14ac:dyDescent="0.4">
      <c r="L1144" s="40">
        <v>43513</v>
      </c>
      <c r="M1144" s="37"/>
      <c r="N1144" s="37">
        <v>43513</v>
      </c>
      <c r="O1144" s="35">
        <v>3.1225022567582528E-17</v>
      </c>
      <c r="P1144" s="299"/>
      <c r="Q1144" s="300"/>
      <c r="R1144" s="129">
        <f t="shared" si="51"/>
        <v>0</v>
      </c>
      <c r="S1144" s="129">
        <f t="shared" si="52"/>
        <v>0</v>
      </c>
      <c r="T1144" s="129">
        <f t="shared" si="53"/>
        <v>0</v>
      </c>
      <c r="U1144" s="10"/>
    </row>
    <row r="1145" spans="12:21" ht="15" customHeight="1" x14ac:dyDescent="0.4">
      <c r="L1145" s="36" t="s">
        <v>39</v>
      </c>
      <c r="N1145" s="37">
        <v>43513</v>
      </c>
      <c r="O1145" s="35">
        <v>4.1666666666666699E-2</v>
      </c>
      <c r="P1145" s="299"/>
      <c r="Q1145" s="300"/>
      <c r="R1145" s="129">
        <f t="shared" si="51"/>
        <v>0</v>
      </c>
      <c r="S1145" s="129">
        <f t="shared" si="52"/>
        <v>0</v>
      </c>
      <c r="T1145" s="129">
        <f t="shared" si="53"/>
        <v>0</v>
      </c>
      <c r="U1145" s="10"/>
    </row>
    <row r="1146" spans="12:21" ht="15" customHeight="1" x14ac:dyDescent="0.4">
      <c r="L1146" s="36" t="s">
        <v>39</v>
      </c>
      <c r="N1146" s="37">
        <v>43513</v>
      </c>
      <c r="O1146" s="35">
        <v>8.333333333333337E-2</v>
      </c>
      <c r="P1146" s="299"/>
      <c r="Q1146" s="300"/>
      <c r="R1146" s="129">
        <f t="shared" si="51"/>
        <v>0</v>
      </c>
      <c r="S1146" s="129">
        <f t="shared" si="52"/>
        <v>0</v>
      </c>
      <c r="T1146" s="129">
        <f t="shared" si="53"/>
        <v>0</v>
      </c>
      <c r="U1146" s="10"/>
    </row>
    <row r="1147" spans="12:21" ht="15" customHeight="1" x14ac:dyDescent="0.4">
      <c r="L1147" s="36" t="s">
        <v>39</v>
      </c>
      <c r="N1147" s="37">
        <v>43513</v>
      </c>
      <c r="O1147" s="35">
        <v>0.12500000000000006</v>
      </c>
      <c r="P1147" s="299"/>
      <c r="Q1147" s="300"/>
      <c r="R1147" s="129">
        <f t="shared" si="51"/>
        <v>0</v>
      </c>
      <c r="S1147" s="129">
        <f t="shared" si="52"/>
        <v>0</v>
      </c>
      <c r="T1147" s="129">
        <f t="shared" si="53"/>
        <v>0</v>
      </c>
      <c r="U1147" s="10"/>
    </row>
    <row r="1148" spans="12:21" ht="15" customHeight="1" x14ac:dyDescent="0.4">
      <c r="L1148" s="36" t="s">
        <v>39</v>
      </c>
      <c r="N1148" s="37">
        <v>43513</v>
      </c>
      <c r="O1148" s="35">
        <v>0.16666666666666669</v>
      </c>
      <c r="P1148" s="299"/>
      <c r="Q1148" s="300"/>
      <c r="R1148" s="129">
        <f t="shared" si="51"/>
        <v>0</v>
      </c>
      <c r="S1148" s="129">
        <f t="shared" si="52"/>
        <v>0</v>
      </c>
      <c r="T1148" s="129">
        <f t="shared" si="53"/>
        <v>0</v>
      </c>
      <c r="U1148" s="10"/>
    </row>
    <row r="1149" spans="12:21" ht="15" customHeight="1" x14ac:dyDescent="0.4">
      <c r="L1149" s="36" t="s">
        <v>39</v>
      </c>
      <c r="N1149" s="37">
        <v>43513</v>
      </c>
      <c r="O1149" s="35">
        <v>0.20833333333333337</v>
      </c>
      <c r="P1149" s="299"/>
      <c r="Q1149" s="300"/>
      <c r="R1149" s="129">
        <f t="shared" si="51"/>
        <v>0</v>
      </c>
      <c r="S1149" s="129">
        <f t="shared" si="52"/>
        <v>0</v>
      </c>
      <c r="T1149" s="129">
        <f t="shared" si="53"/>
        <v>0</v>
      </c>
      <c r="U1149" s="10"/>
    </row>
    <row r="1150" spans="12:21" ht="15" customHeight="1" x14ac:dyDescent="0.4">
      <c r="L1150" s="36" t="s">
        <v>39</v>
      </c>
      <c r="N1150" s="37">
        <v>43513</v>
      </c>
      <c r="O1150" s="35">
        <v>0.25</v>
      </c>
      <c r="P1150" s="299"/>
      <c r="Q1150" s="300"/>
      <c r="R1150" s="129">
        <f t="shared" si="51"/>
        <v>0</v>
      </c>
      <c r="S1150" s="129">
        <f t="shared" si="52"/>
        <v>0</v>
      </c>
      <c r="T1150" s="129">
        <f t="shared" si="53"/>
        <v>0</v>
      </c>
      <c r="U1150" s="10"/>
    </row>
    <row r="1151" spans="12:21" ht="15" customHeight="1" x14ac:dyDescent="0.4">
      <c r="L1151" s="36" t="s">
        <v>39</v>
      </c>
      <c r="N1151" s="37">
        <v>43513</v>
      </c>
      <c r="O1151" s="35">
        <v>0.29166666666666669</v>
      </c>
      <c r="P1151" s="299"/>
      <c r="Q1151" s="300"/>
      <c r="R1151" s="129">
        <f t="shared" si="51"/>
        <v>0</v>
      </c>
      <c r="S1151" s="129">
        <f t="shared" si="52"/>
        <v>0</v>
      </c>
      <c r="T1151" s="129">
        <f t="shared" si="53"/>
        <v>0</v>
      </c>
      <c r="U1151" s="10"/>
    </row>
    <row r="1152" spans="12:21" ht="15" customHeight="1" x14ac:dyDescent="0.4">
      <c r="L1152" s="36" t="s">
        <v>39</v>
      </c>
      <c r="N1152" s="37">
        <v>43513</v>
      </c>
      <c r="O1152" s="35">
        <v>0.33333333333333337</v>
      </c>
      <c r="P1152" s="299"/>
      <c r="Q1152" s="300"/>
      <c r="R1152" s="129">
        <f t="shared" si="51"/>
        <v>0</v>
      </c>
      <c r="S1152" s="129">
        <f t="shared" si="52"/>
        <v>0</v>
      </c>
      <c r="T1152" s="129">
        <f t="shared" si="53"/>
        <v>0</v>
      </c>
      <c r="U1152" s="10"/>
    </row>
    <row r="1153" spans="12:21" ht="15" customHeight="1" x14ac:dyDescent="0.4">
      <c r="L1153" s="36" t="s">
        <v>39</v>
      </c>
      <c r="N1153" s="37">
        <v>43513</v>
      </c>
      <c r="O1153" s="35">
        <v>0.375</v>
      </c>
      <c r="P1153" s="299"/>
      <c r="Q1153" s="300"/>
      <c r="R1153" s="129">
        <f t="shared" si="51"/>
        <v>0</v>
      </c>
      <c r="S1153" s="129">
        <f t="shared" si="52"/>
        <v>0</v>
      </c>
      <c r="T1153" s="129">
        <f t="shared" si="53"/>
        <v>0</v>
      </c>
      <c r="U1153" s="10"/>
    </row>
    <row r="1154" spans="12:21" ht="15" customHeight="1" x14ac:dyDescent="0.4">
      <c r="L1154" s="36" t="s">
        <v>39</v>
      </c>
      <c r="N1154" s="37">
        <v>43513</v>
      </c>
      <c r="O1154" s="35">
        <v>0.41666666666666669</v>
      </c>
      <c r="P1154" s="299"/>
      <c r="Q1154" s="300"/>
      <c r="R1154" s="129">
        <f t="shared" si="51"/>
        <v>0</v>
      </c>
      <c r="S1154" s="129">
        <f t="shared" si="52"/>
        <v>0</v>
      </c>
      <c r="T1154" s="129">
        <f t="shared" si="53"/>
        <v>0</v>
      </c>
      <c r="U1154" s="10"/>
    </row>
    <row r="1155" spans="12:21" ht="15" customHeight="1" x14ac:dyDescent="0.4">
      <c r="L1155" s="36" t="s">
        <v>39</v>
      </c>
      <c r="N1155" s="37">
        <v>43513</v>
      </c>
      <c r="O1155" s="35">
        <v>0.45833333333333337</v>
      </c>
      <c r="P1155" s="299"/>
      <c r="Q1155" s="300"/>
      <c r="R1155" s="129">
        <f t="shared" si="51"/>
        <v>0</v>
      </c>
      <c r="S1155" s="129">
        <f t="shared" si="52"/>
        <v>0</v>
      </c>
      <c r="T1155" s="129">
        <f t="shared" si="53"/>
        <v>0</v>
      </c>
      <c r="U1155" s="10"/>
    </row>
    <row r="1156" spans="12:21" ht="15" customHeight="1" x14ac:dyDescent="0.4">
      <c r="L1156" s="36" t="s">
        <v>39</v>
      </c>
      <c r="N1156" s="37">
        <v>43513</v>
      </c>
      <c r="O1156" s="35">
        <v>0.50000000000000011</v>
      </c>
      <c r="P1156" s="299"/>
      <c r="Q1156" s="300"/>
      <c r="R1156" s="129">
        <f t="shared" si="51"/>
        <v>0</v>
      </c>
      <c r="S1156" s="129">
        <f t="shared" si="52"/>
        <v>0</v>
      </c>
      <c r="T1156" s="129">
        <f t="shared" si="53"/>
        <v>0</v>
      </c>
      <c r="U1156" s="10"/>
    </row>
    <row r="1157" spans="12:21" ht="15" customHeight="1" x14ac:dyDescent="0.4">
      <c r="L1157" s="36" t="s">
        <v>39</v>
      </c>
      <c r="N1157" s="37">
        <v>43513</v>
      </c>
      <c r="O1157" s="35">
        <v>0.54166666666666674</v>
      </c>
      <c r="P1157" s="299"/>
      <c r="Q1157" s="300"/>
      <c r="R1157" s="129">
        <f t="shared" si="51"/>
        <v>0</v>
      </c>
      <c r="S1157" s="129">
        <f t="shared" si="52"/>
        <v>0</v>
      </c>
      <c r="T1157" s="129">
        <f t="shared" si="53"/>
        <v>0</v>
      </c>
      <c r="U1157" s="10"/>
    </row>
    <row r="1158" spans="12:21" ht="15" customHeight="1" x14ac:dyDescent="0.4">
      <c r="L1158" s="36" t="s">
        <v>39</v>
      </c>
      <c r="N1158" s="37">
        <v>43513</v>
      </c>
      <c r="O1158" s="35">
        <v>0.58333333333333337</v>
      </c>
      <c r="P1158" s="299"/>
      <c r="Q1158" s="300"/>
      <c r="R1158" s="129">
        <f t="shared" si="51"/>
        <v>0</v>
      </c>
      <c r="S1158" s="129">
        <f t="shared" si="52"/>
        <v>0</v>
      </c>
      <c r="T1158" s="129">
        <f t="shared" si="53"/>
        <v>0</v>
      </c>
      <c r="U1158" s="10"/>
    </row>
    <row r="1159" spans="12:21" ht="15" customHeight="1" x14ac:dyDescent="0.4">
      <c r="L1159" s="36" t="s">
        <v>39</v>
      </c>
      <c r="N1159" s="37">
        <v>43513</v>
      </c>
      <c r="O1159" s="35">
        <v>0.62500000000000011</v>
      </c>
      <c r="P1159" s="299"/>
      <c r="Q1159" s="300"/>
      <c r="R1159" s="129">
        <f t="shared" si="51"/>
        <v>0</v>
      </c>
      <c r="S1159" s="129">
        <f t="shared" si="52"/>
        <v>0</v>
      </c>
      <c r="T1159" s="129">
        <f t="shared" si="53"/>
        <v>0</v>
      </c>
      <c r="U1159" s="10"/>
    </row>
    <row r="1160" spans="12:21" ht="15" customHeight="1" x14ac:dyDescent="0.4">
      <c r="L1160" s="36" t="s">
        <v>39</v>
      </c>
      <c r="N1160" s="37">
        <v>43513</v>
      </c>
      <c r="O1160" s="35">
        <v>0.66666666666666674</v>
      </c>
      <c r="P1160" s="299"/>
      <c r="Q1160" s="300"/>
      <c r="R1160" s="129">
        <f t="shared" si="51"/>
        <v>0</v>
      </c>
      <c r="S1160" s="129">
        <f t="shared" si="52"/>
        <v>0</v>
      </c>
      <c r="T1160" s="129">
        <f t="shared" si="53"/>
        <v>0</v>
      </c>
      <c r="U1160" s="10"/>
    </row>
    <row r="1161" spans="12:21" ht="15" customHeight="1" x14ac:dyDescent="0.4">
      <c r="L1161" s="36" t="s">
        <v>39</v>
      </c>
      <c r="N1161" s="37">
        <v>43513</v>
      </c>
      <c r="O1161" s="35">
        <v>0.70833333333333337</v>
      </c>
      <c r="P1161" s="299"/>
      <c r="Q1161" s="300"/>
      <c r="R1161" s="129">
        <f t="shared" si="51"/>
        <v>0</v>
      </c>
      <c r="S1161" s="129">
        <f t="shared" si="52"/>
        <v>0</v>
      </c>
      <c r="T1161" s="129">
        <f t="shared" si="53"/>
        <v>0</v>
      </c>
      <c r="U1161" s="10"/>
    </row>
    <row r="1162" spans="12:21" ht="15" customHeight="1" x14ac:dyDescent="0.4">
      <c r="L1162" s="36" t="s">
        <v>39</v>
      </c>
      <c r="N1162" s="37">
        <v>43513</v>
      </c>
      <c r="O1162" s="35">
        <v>0.75000000000000011</v>
      </c>
      <c r="P1162" s="299"/>
      <c r="Q1162" s="300"/>
      <c r="R1162" s="129">
        <f t="shared" si="51"/>
        <v>0</v>
      </c>
      <c r="S1162" s="129">
        <f t="shared" si="52"/>
        <v>0</v>
      </c>
      <c r="T1162" s="129">
        <f t="shared" si="53"/>
        <v>0</v>
      </c>
      <c r="U1162" s="10"/>
    </row>
    <row r="1163" spans="12:21" ht="15" customHeight="1" x14ac:dyDescent="0.4">
      <c r="L1163" s="36" t="s">
        <v>39</v>
      </c>
      <c r="N1163" s="37">
        <v>43513</v>
      </c>
      <c r="O1163" s="35">
        <v>0.79166666666666674</v>
      </c>
      <c r="P1163" s="299"/>
      <c r="Q1163" s="300"/>
      <c r="R1163" s="129">
        <f t="shared" si="51"/>
        <v>0</v>
      </c>
      <c r="S1163" s="129">
        <f t="shared" si="52"/>
        <v>0</v>
      </c>
      <c r="T1163" s="129">
        <f t="shared" si="53"/>
        <v>0</v>
      </c>
      <c r="U1163" s="10"/>
    </row>
    <row r="1164" spans="12:21" ht="15" customHeight="1" x14ac:dyDescent="0.4">
      <c r="L1164" s="36" t="s">
        <v>39</v>
      </c>
      <c r="N1164" s="37">
        <v>43513</v>
      </c>
      <c r="O1164" s="35">
        <v>0.83333333333333337</v>
      </c>
      <c r="P1164" s="299"/>
      <c r="Q1164" s="300"/>
      <c r="R1164" s="129">
        <f t="shared" si="51"/>
        <v>0</v>
      </c>
      <c r="S1164" s="129">
        <f t="shared" si="52"/>
        <v>0</v>
      </c>
      <c r="T1164" s="129">
        <f t="shared" si="53"/>
        <v>0</v>
      </c>
      <c r="U1164" s="10"/>
    </row>
    <row r="1165" spans="12:21" ht="15" customHeight="1" x14ac:dyDescent="0.4">
      <c r="L1165" s="36" t="s">
        <v>39</v>
      </c>
      <c r="N1165" s="37">
        <v>43513</v>
      </c>
      <c r="O1165" s="35">
        <v>0.87500000000000011</v>
      </c>
      <c r="P1165" s="299"/>
      <c r="Q1165" s="300"/>
      <c r="R1165" s="129">
        <f t="shared" si="51"/>
        <v>0</v>
      </c>
      <c r="S1165" s="129">
        <f t="shared" si="52"/>
        <v>0</v>
      </c>
      <c r="T1165" s="129">
        <f t="shared" si="53"/>
        <v>0</v>
      </c>
      <c r="U1165" s="10"/>
    </row>
    <row r="1166" spans="12:21" ht="15" customHeight="1" x14ac:dyDescent="0.4">
      <c r="L1166" s="36" t="s">
        <v>39</v>
      </c>
      <c r="N1166" s="37">
        <v>43513</v>
      </c>
      <c r="O1166" s="35">
        <v>0.91666666666666674</v>
      </c>
      <c r="P1166" s="299"/>
      <c r="Q1166" s="300"/>
      <c r="R1166" s="129">
        <f t="shared" si="51"/>
        <v>0</v>
      </c>
      <c r="S1166" s="129">
        <f t="shared" si="52"/>
        <v>0</v>
      </c>
      <c r="T1166" s="129">
        <f t="shared" si="53"/>
        <v>0</v>
      </c>
      <c r="U1166" s="10"/>
    </row>
    <row r="1167" spans="12:21" ht="15" customHeight="1" x14ac:dyDescent="0.4">
      <c r="L1167" s="36" t="s">
        <v>39</v>
      </c>
      <c r="N1167" s="37">
        <v>43513</v>
      </c>
      <c r="O1167" s="35">
        <v>0.95833333333333337</v>
      </c>
      <c r="P1167" s="299"/>
      <c r="Q1167" s="300"/>
      <c r="R1167" s="129">
        <f t="shared" si="51"/>
        <v>0</v>
      </c>
      <c r="S1167" s="129">
        <f t="shared" si="52"/>
        <v>0</v>
      </c>
      <c r="T1167" s="129">
        <f t="shared" si="53"/>
        <v>0</v>
      </c>
      <c r="U1167" s="10"/>
    </row>
    <row r="1168" spans="12:21" ht="15" customHeight="1" x14ac:dyDescent="0.4">
      <c r="L1168" s="40">
        <v>43514</v>
      </c>
      <c r="M1168" s="37"/>
      <c r="N1168" s="37">
        <v>43514</v>
      </c>
      <c r="O1168" s="35">
        <v>3.1225022567582528E-17</v>
      </c>
      <c r="P1168" s="299"/>
      <c r="Q1168" s="300"/>
      <c r="R1168" s="129">
        <f t="shared" ref="R1168:R1231" si="54">IF(Q1168&gt;P1168,P1168,Q1168)</f>
        <v>0</v>
      </c>
      <c r="S1168" s="129">
        <f t="shared" ref="S1168:S1231" si="55">P1168-R1168</f>
        <v>0</v>
      </c>
      <c r="T1168" s="129">
        <f t="shared" si="53"/>
        <v>0</v>
      </c>
      <c r="U1168" s="10"/>
    </row>
    <row r="1169" spans="12:21" ht="15" customHeight="1" x14ac:dyDescent="0.4">
      <c r="L1169" s="36" t="s">
        <v>39</v>
      </c>
      <c r="N1169" s="37">
        <v>43514</v>
      </c>
      <c r="O1169" s="35">
        <v>4.1666666666666699E-2</v>
      </c>
      <c r="P1169" s="299"/>
      <c r="Q1169" s="300"/>
      <c r="R1169" s="129">
        <f t="shared" si="54"/>
        <v>0</v>
      </c>
      <c r="S1169" s="129">
        <f t="shared" si="55"/>
        <v>0</v>
      </c>
      <c r="T1169" s="129">
        <f t="shared" ref="T1169:T1232" si="56">Q1169-R1169</f>
        <v>0</v>
      </c>
      <c r="U1169" s="10"/>
    </row>
    <row r="1170" spans="12:21" ht="15" customHeight="1" x14ac:dyDescent="0.4">
      <c r="L1170" s="36" t="s">
        <v>39</v>
      </c>
      <c r="N1170" s="37">
        <v>43514</v>
      </c>
      <c r="O1170" s="35">
        <v>8.333333333333337E-2</v>
      </c>
      <c r="P1170" s="299"/>
      <c r="Q1170" s="300"/>
      <c r="R1170" s="129">
        <f t="shared" si="54"/>
        <v>0</v>
      </c>
      <c r="S1170" s="129">
        <f t="shared" si="55"/>
        <v>0</v>
      </c>
      <c r="T1170" s="129">
        <f t="shared" si="56"/>
        <v>0</v>
      </c>
      <c r="U1170" s="10"/>
    </row>
    <row r="1171" spans="12:21" ht="15" customHeight="1" x14ac:dyDescent="0.4">
      <c r="L1171" s="36" t="s">
        <v>39</v>
      </c>
      <c r="N1171" s="37">
        <v>43514</v>
      </c>
      <c r="O1171" s="35">
        <v>0.12500000000000006</v>
      </c>
      <c r="P1171" s="299"/>
      <c r="Q1171" s="300"/>
      <c r="R1171" s="129">
        <f t="shared" si="54"/>
        <v>0</v>
      </c>
      <c r="S1171" s="129">
        <f t="shared" si="55"/>
        <v>0</v>
      </c>
      <c r="T1171" s="129">
        <f t="shared" si="56"/>
        <v>0</v>
      </c>
      <c r="U1171" s="10"/>
    </row>
    <row r="1172" spans="12:21" ht="15" customHeight="1" x14ac:dyDescent="0.4">
      <c r="L1172" s="36" t="s">
        <v>39</v>
      </c>
      <c r="N1172" s="37">
        <v>43514</v>
      </c>
      <c r="O1172" s="35">
        <v>0.16666666666666669</v>
      </c>
      <c r="P1172" s="299"/>
      <c r="Q1172" s="300"/>
      <c r="R1172" s="129">
        <f t="shared" si="54"/>
        <v>0</v>
      </c>
      <c r="S1172" s="129">
        <f t="shared" si="55"/>
        <v>0</v>
      </c>
      <c r="T1172" s="129">
        <f t="shared" si="56"/>
        <v>0</v>
      </c>
      <c r="U1172" s="10"/>
    </row>
    <row r="1173" spans="12:21" ht="15" customHeight="1" x14ac:dyDescent="0.4">
      <c r="L1173" s="36" t="s">
        <v>39</v>
      </c>
      <c r="N1173" s="37">
        <v>43514</v>
      </c>
      <c r="O1173" s="35">
        <v>0.20833333333333337</v>
      </c>
      <c r="P1173" s="299"/>
      <c r="Q1173" s="300"/>
      <c r="R1173" s="129">
        <f t="shared" si="54"/>
        <v>0</v>
      </c>
      <c r="S1173" s="129">
        <f t="shared" si="55"/>
        <v>0</v>
      </c>
      <c r="T1173" s="129">
        <f t="shared" si="56"/>
        <v>0</v>
      </c>
      <c r="U1173" s="10"/>
    </row>
    <row r="1174" spans="12:21" ht="15" customHeight="1" x14ac:dyDescent="0.4">
      <c r="L1174" s="36" t="s">
        <v>39</v>
      </c>
      <c r="N1174" s="37">
        <v>43514</v>
      </c>
      <c r="O1174" s="35">
        <v>0.25</v>
      </c>
      <c r="P1174" s="299"/>
      <c r="Q1174" s="300"/>
      <c r="R1174" s="129">
        <f t="shared" si="54"/>
        <v>0</v>
      </c>
      <c r="S1174" s="129">
        <f t="shared" si="55"/>
        <v>0</v>
      </c>
      <c r="T1174" s="129">
        <f t="shared" si="56"/>
        <v>0</v>
      </c>
      <c r="U1174" s="10"/>
    </row>
    <row r="1175" spans="12:21" ht="15" customHeight="1" x14ac:dyDescent="0.4">
      <c r="L1175" s="36" t="s">
        <v>39</v>
      </c>
      <c r="N1175" s="37">
        <v>43514</v>
      </c>
      <c r="O1175" s="35">
        <v>0.29166666666666669</v>
      </c>
      <c r="P1175" s="299"/>
      <c r="Q1175" s="300"/>
      <c r="R1175" s="129">
        <f t="shared" si="54"/>
        <v>0</v>
      </c>
      <c r="S1175" s="129">
        <f t="shared" si="55"/>
        <v>0</v>
      </c>
      <c r="T1175" s="129">
        <f t="shared" si="56"/>
        <v>0</v>
      </c>
      <c r="U1175" s="10"/>
    </row>
    <row r="1176" spans="12:21" ht="15" customHeight="1" x14ac:dyDescent="0.4">
      <c r="L1176" s="36" t="s">
        <v>39</v>
      </c>
      <c r="N1176" s="37">
        <v>43514</v>
      </c>
      <c r="O1176" s="35">
        <v>0.33333333333333337</v>
      </c>
      <c r="P1176" s="299"/>
      <c r="Q1176" s="300"/>
      <c r="R1176" s="129">
        <f t="shared" si="54"/>
        <v>0</v>
      </c>
      <c r="S1176" s="129">
        <f t="shared" si="55"/>
        <v>0</v>
      </c>
      <c r="T1176" s="129">
        <f t="shared" si="56"/>
        <v>0</v>
      </c>
      <c r="U1176" s="10"/>
    </row>
    <row r="1177" spans="12:21" ht="15" customHeight="1" x14ac:dyDescent="0.4">
      <c r="L1177" s="36" t="s">
        <v>39</v>
      </c>
      <c r="N1177" s="37">
        <v>43514</v>
      </c>
      <c r="O1177" s="35">
        <v>0.375</v>
      </c>
      <c r="P1177" s="299"/>
      <c r="Q1177" s="300"/>
      <c r="R1177" s="129">
        <f t="shared" si="54"/>
        <v>0</v>
      </c>
      <c r="S1177" s="129">
        <f t="shared" si="55"/>
        <v>0</v>
      </c>
      <c r="T1177" s="129">
        <f t="shared" si="56"/>
        <v>0</v>
      </c>
      <c r="U1177" s="10"/>
    </row>
    <row r="1178" spans="12:21" ht="15" customHeight="1" x14ac:dyDescent="0.4">
      <c r="L1178" s="36" t="s">
        <v>39</v>
      </c>
      <c r="N1178" s="37">
        <v>43514</v>
      </c>
      <c r="O1178" s="35">
        <v>0.41666666666666669</v>
      </c>
      <c r="P1178" s="299"/>
      <c r="Q1178" s="300"/>
      <c r="R1178" s="129">
        <f t="shared" si="54"/>
        <v>0</v>
      </c>
      <c r="S1178" s="129">
        <f t="shared" si="55"/>
        <v>0</v>
      </c>
      <c r="T1178" s="129">
        <f t="shared" si="56"/>
        <v>0</v>
      </c>
      <c r="U1178" s="10"/>
    </row>
    <row r="1179" spans="12:21" ht="15" customHeight="1" x14ac:dyDescent="0.4">
      <c r="L1179" s="36" t="s">
        <v>39</v>
      </c>
      <c r="N1179" s="37">
        <v>43514</v>
      </c>
      <c r="O1179" s="35">
        <v>0.45833333333333337</v>
      </c>
      <c r="P1179" s="299"/>
      <c r="Q1179" s="300"/>
      <c r="R1179" s="129">
        <f t="shared" si="54"/>
        <v>0</v>
      </c>
      <c r="S1179" s="129">
        <f t="shared" si="55"/>
        <v>0</v>
      </c>
      <c r="T1179" s="129">
        <f t="shared" si="56"/>
        <v>0</v>
      </c>
      <c r="U1179" s="10"/>
    </row>
    <row r="1180" spans="12:21" ht="15" customHeight="1" x14ac:dyDescent="0.4">
      <c r="L1180" s="36" t="s">
        <v>39</v>
      </c>
      <c r="N1180" s="37">
        <v>43514</v>
      </c>
      <c r="O1180" s="35">
        <v>0.50000000000000011</v>
      </c>
      <c r="P1180" s="299"/>
      <c r="Q1180" s="300"/>
      <c r="R1180" s="129">
        <f t="shared" si="54"/>
        <v>0</v>
      </c>
      <c r="S1180" s="129">
        <f t="shared" si="55"/>
        <v>0</v>
      </c>
      <c r="T1180" s="129">
        <f t="shared" si="56"/>
        <v>0</v>
      </c>
      <c r="U1180" s="10"/>
    </row>
    <row r="1181" spans="12:21" ht="15" customHeight="1" x14ac:dyDescent="0.4">
      <c r="L1181" s="36" t="s">
        <v>39</v>
      </c>
      <c r="N1181" s="37">
        <v>43514</v>
      </c>
      <c r="O1181" s="35">
        <v>0.54166666666666674</v>
      </c>
      <c r="P1181" s="299"/>
      <c r="Q1181" s="300"/>
      <c r="R1181" s="129">
        <f t="shared" si="54"/>
        <v>0</v>
      </c>
      <c r="S1181" s="129">
        <f t="shared" si="55"/>
        <v>0</v>
      </c>
      <c r="T1181" s="129">
        <f t="shared" si="56"/>
        <v>0</v>
      </c>
      <c r="U1181" s="10"/>
    </row>
    <row r="1182" spans="12:21" ht="15" customHeight="1" x14ac:dyDescent="0.4">
      <c r="L1182" s="36" t="s">
        <v>39</v>
      </c>
      <c r="N1182" s="37">
        <v>43514</v>
      </c>
      <c r="O1182" s="35">
        <v>0.58333333333333337</v>
      </c>
      <c r="P1182" s="299"/>
      <c r="Q1182" s="300"/>
      <c r="R1182" s="129">
        <f t="shared" si="54"/>
        <v>0</v>
      </c>
      <c r="S1182" s="129">
        <f t="shared" si="55"/>
        <v>0</v>
      </c>
      <c r="T1182" s="129">
        <f t="shared" si="56"/>
        <v>0</v>
      </c>
      <c r="U1182" s="10"/>
    </row>
    <row r="1183" spans="12:21" ht="15" customHeight="1" x14ac:dyDescent="0.4">
      <c r="L1183" s="36" t="s">
        <v>39</v>
      </c>
      <c r="N1183" s="37">
        <v>43514</v>
      </c>
      <c r="O1183" s="35">
        <v>0.62500000000000011</v>
      </c>
      <c r="P1183" s="299"/>
      <c r="Q1183" s="300"/>
      <c r="R1183" s="129">
        <f t="shared" si="54"/>
        <v>0</v>
      </c>
      <c r="S1183" s="129">
        <f t="shared" si="55"/>
        <v>0</v>
      </c>
      <c r="T1183" s="129">
        <f t="shared" si="56"/>
        <v>0</v>
      </c>
      <c r="U1183" s="10"/>
    </row>
    <row r="1184" spans="12:21" ht="15" customHeight="1" x14ac:dyDescent="0.4">
      <c r="L1184" s="36" t="s">
        <v>39</v>
      </c>
      <c r="N1184" s="37">
        <v>43514</v>
      </c>
      <c r="O1184" s="35">
        <v>0.66666666666666674</v>
      </c>
      <c r="P1184" s="299"/>
      <c r="Q1184" s="300"/>
      <c r="R1184" s="129">
        <f t="shared" si="54"/>
        <v>0</v>
      </c>
      <c r="S1184" s="129">
        <f t="shared" si="55"/>
        <v>0</v>
      </c>
      <c r="T1184" s="129">
        <f t="shared" si="56"/>
        <v>0</v>
      </c>
      <c r="U1184" s="10"/>
    </row>
    <row r="1185" spans="12:21" ht="15" customHeight="1" x14ac:dyDescent="0.4">
      <c r="L1185" s="36" t="s">
        <v>39</v>
      </c>
      <c r="N1185" s="37">
        <v>43514</v>
      </c>
      <c r="O1185" s="35">
        <v>0.70833333333333337</v>
      </c>
      <c r="P1185" s="299"/>
      <c r="Q1185" s="300"/>
      <c r="R1185" s="129">
        <f t="shared" si="54"/>
        <v>0</v>
      </c>
      <c r="S1185" s="129">
        <f t="shared" si="55"/>
        <v>0</v>
      </c>
      <c r="T1185" s="129">
        <f t="shared" si="56"/>
        <v>0</v>
      </c>
      <c r="U1185" s="10"/>
    </row>
    <row r="1186" spans="12:21" ht="15" customHeight="1" x14ac:dyDescent="0.4">
      <c r="L1186" s="36" t="s">
        <v>39</v>
      </c>
      <c r="N1186" s="37">
        <v>43514</v>
      </c>
      <c r="O1186" s="35">
        <v>0.75000000000000011</v>
      </c>
      <c r="P1186" s="299"/>
      <c r="Q1186" s="300"/>
      <c r="R1186" s="129">
        <f t="shared" si="54"/>
        <v>0</v>
      </c>
      <c r="S1186" s="129">
        <f t="shared" si="55"/>
        <v>0</v>
      </c>
      <c r="T1186" s="129">
        <f t="shared" si="56"/>
        <v>0</v>
      </c>
      <c r="U1186" s="10"/>
    </row>
    <row r="1187" spans="12:21" ht="15" customHeight="1" x14ac:dyDescent="0.4">
      <c r="L1187" s="36" t="s">
        <v>39</v>
      </c>
      <c r="N1187" s="37">
        <v>43514</v>
      </c>
      <c r="O1187" s="35">
        <v>0.79166666666666674</v>
      </c>
      <c r="P1187" s="299"/>
      <c r="Q1187" s="300"/>
      <c r="R1187" s="129">
        <f t="shared" si="54"/>
        <v>0</v>
      </c>
      <c r="S1187" s="129">
        <f t="shared" si="55"/>
        <v>0</v>
      </c>
      <c r="T1187" s="129">
        <f t="shared" si="56"/>
        <v>0</v>
      </c>
      <c r="U1187" s="10"/>
    </row>
    <row r="1188" spans="12:21" ht="15" customHeight="1" x14ac:dyDescent="0.4">
      <c r="L1188" s="36" t="s">
        <v>39</v>
      </c>
      <c r="N1188" s="37">
        <v>43514</v>
      </c>
      <c r="O1188" s="35">
        <v>0.83333333333333337</v>
      </c>
      <c r="P1188" s="299"/>
      <c r="Q1188" s="300"/>
      <c r="R1188" s="129">
        <f t="shared" si="54"/>
        <v>0</v>
      </c>
      <c r="S1188" s="129">
        <f t="shared" si="55"/>
        <v>0</v>
      </c>
      <c r="T1188" s="129">
        <f t="shared" si="56"/>
        <v>0</v>
      </c>
      <c r="U1188" s="10"/>
    </row>
    <row r="1189" spans="12:21" ht="15" customHeight="1" x14ac:dyDescent="0.4">
      <c r="L1189" s="36" t="s">
        <v>39</v>
      </c>
      <c r="N1189" s="37">
        <v>43514</v>
      </c>
      <c r="O1189" s="35">
        <v>0.87500000000000011</v>
      </c>
      <c r="P1189" s="299"/>
      <c r="Q1189" s="300"/>
      <c r="R1189" s="129">
        <f t="shared" si="54"/>
        <v>0</v>
      </c>
      <c r="S1189" s="129">
        <f t="shared" si="55"/>
        <v>0</v>
      </c>
      <c r="T1189" s="129">
        <f t="shared" si="56"/>
        <v>0</v>
      </c>
      <c r="U1189" s="10"/>
    </row>
    <row r="1190" spans="12:21" ht="15" customHeight="1" x14ac:dyDescent="0.4">
      <c r="L1190" s="36" t="s">
        <v>39</v>
      </c>
      <c r="N1190" s="37">
        <v>43514</v>
      </c>
      <c r="O1190" s="35">
        <v>0.91666666666666674</v>
      </c>
      <c r="P1190" s="299"/>
      <c r="Q1190" s="300"/>
      <c r="R1190" s="129">
        <f t="shared" si="54"/>
        <v>0</v>
      </c>
      <c r="S1190" s="129">
        <f t="shared" si="55"/>
        <v>0</v>
      </c>
      <c r="T1190" s="129">
        <f t="shared" si="56"/>
        <v>0</v>
      </c>
      <c r="U1190" s="10"/>
    </row>
    <row r="1191" spans="12:21" ht="15" customHeight="1" x14ac:dyDescent="0.4">
      <c r="L1191" s="36" t="s">
        <v>39</v>
      </c>
      <c r="N1191" s="37">
        <v>43514</v>
      </c>
      <c r="O1191" s="35">
        <v>0.95833333333333337</v>
      </c>
      <c r="P1191" s="299"/>
      <c r="Q1191" s="300"/>
      <c r="R1191" s="129">
        <f t="shared" si="54"/>
        <v>0</v>
      </c>
      <c r="S1191" s="129">
        <f t="shared" si="55"/>
        <v>0</v>
      </c>
      <c r="T1191" s="129">
        <f t="shared" si="56"/>
        <v>0</v>
      </c>
      <c r="U1191" s="10"/>
    </row>
    <row r="1192" spans="12:21" ht="15" customHeight="1" x14ac:dyDescent="0.4">
      <c r="L1192" s="40">
        <v>43515</v>
      </c>
      <c r="M1192" s="37"/>
      <c r="N1192" s="37">
        <v>43515</v>
      </c>
      <c r="O1192" s="35">
        <v>3.1225022567582528E-17</v>
      </c>
      <c r="P1192" s="299"/>
      <c r="Q1192" s="300"/>
      <c r="R1192" s="129">
        <f t="shared" si="54"/>
        <v>0</v>
      </c>
      <c r="S1192" s="129">
        <f t="shared" si="55"/>
        <v>0</v>
      </c>
      <c r="T1192" s="129">
        <f t="shared" si="56"/>
        <v>0</v>
      </c>
      <c r="U1192" s="10"/>
    </row>
    <row r="1193" spans="12:21" ht="15" customHeight="1" x14ac:dyDescent="0.4">
      <c r="L1193" s="36" t="s">
        <v>39</v>
      </c>
      <c r="N1193" s="37">
        <v>43515</v>
      </c>
      <c r="O1193" s="35">
        <v>4.1666666666666699E-2</v>
      </c>
      <c r="P1193" s="299"/>
      <c r="Q1193" s="300"/>
      <c r="R1193" s="129">
        <f t="shared" si="54"/>
        <v>0</v>
      </c>
      <c r="S1193" s="129">
        <f t="shared" si="55"/>
        <v>0</v>
      </c>
      <c r="T1193" s="129">
        <f t="shared" si="56"/>
        <v>0</v>
      </c>
      <c r="U1193" s="10"/>
    </row>
    <row r="1194" spans="12:21" ht="15" customHeight="1" x14ac:dyDescent="0.4">
      <c r="L1194" s="36" t="s">
        <v>39</v>
      </c>
      <c r="N1194" s="37">
        <v>43515</v>
      </c>
      <c r="O1194" s="35">
        <v>8.333333333333337E-2</v>
      </c>
      <c r="P1194" s="299"/>
      <c r="Q1194" s="300"/>
      <c r="R1194" s="129">
        <f t="shared" si="54"/>
        <v>0</v>
      </c>
      <c r="S1194" s="129">
        <f t="shared" si="55"/>
        <v>0</v>
      </c>
      <c r="T1194" s="129">
        <f t="shared" si="56"/>
        <v>0</v>
      </c>
      <c r="U1194" s="10"/>
    </row>
    <row r="1195" spans="12:21" ht="15" customHeight="1" x14ac:dyDescent="0.4">
      <c r="L1195" s="36" t="s">
        <v>39</v>
      </c>
      <c r="N1195" s="37">
        <v>43515</v>
      </c>
      <c r="O1195" s="35">
        <v>0.12500000000000006</v>
      </c>
      <c r="P1195" s="299"/>
      <c r="Q1195" s="300"/>
      <c r="R1195" s="129">
        <f t="shared" si="54"/>
        <v>0</v>
      </c>
      <c r="S1195" s="129">
        <f t="shared" si="55"/>
        <v>0</v>
      </c>
      <c r="T1195" s="129">
        <f t="shared" si="56"/>
        <v>0</v>
      </c>
      <c r="U1195" s="10"/>
    </row>
    <row r="1196" spans="12:21" ht="15" customHeight="1" x14ac:dyDescent="0.4">
      <c r="L1196" s="36" t="s">
        <v>39</v>
      </c>
      <c r="N1196" s="37">
        <v>43515</v>
      </c>
      <c r="O1196" s="35">
        <v>0.16666666666666669</v>
      </c>
      <c r="P1196" s="299"/>
      <c r="Q1196" s="300"/>
      <c r="R1196" s="129">
        <f t="shared" si="54"/>
        <v>0</v>
      </c>
      <c r="S1196" s="129">
        <f t="shared" si="55"/>
        <v>0</v>
      </c>
      <c r="T1196" s="129">
        <f t="shared" si="56"/>
        <v>0</v>
      </c>
      <c r="U1196" s="10"/>
    </row>
    <row r="1197" spans="12:21" ht="15" customHeight="1" x14ac:dyDescent="0.4">
      <c r="L1197" s="36" t="s">
        <v>39</v>
      </c>
      <c r="N1197" s="37">
        <v>43515</v>
      </c>
      <c r="O1197" s="35">
        <v>0.20833333333333337</v>
      </c>
      <c r="P1197" s="299"/>
      <c r="Q1197" s="300"/>
      <c r="R1197" s="129">
        <f t="shared" si="54"/>
        <v>0</v>
      </c>
      <c r="S1197" s="129">
        <f t="shared" si="55"/>
        <v>0</v>
      </c>
      <c r="T1197" s="129">
        <f t="shared" si="56"/>
        <v>0</v>
      </c>
      <c r="U1197" s="10"/>
    </row>
    <row r="1198" spans="12:21" ht="15" customHeight="1" x14ac:dyDescent="0.4">
      <c r="L1198" s="36" t="s">
        <v>39</v>
      </c>
      <c r="N1198" s="37">
        <v>43515</v>
      </c>
      <c r="O1198" s="35">
        <v>0.25</v>
      </c>
      <c r="P1198" s="299"/>
      <c r="Q1198" s="300"/>
      <c r="R1198" s="129">
        <f t="shared" si="54"/>
        <v>0</v>
      </c>
      <c r="S1198" s="129">
        <f t="shared" si="55"/>
        <v>0</v>
      </c>
      <c r="T1198" s="129">
        <f t="shared" si="56"/>
        <v>0</v>
      </c>
      <c r="U1198" s="10"/>
    </row>
    <row r="1199" spans="12:21" ht="15" customHeight="1" x14ac:dyDescent="0.4">
      <c r="L1199" s="36" t="s">
        <v>39</v>
      </c>
      <c r="N1199" s="37">
        <v>43515</v>
      </c>
      <c r="O1199" s="35">
        <v>0.29166666666666669</v>
      </c>
      <c r="P1199" s="299"/>
      <c r="Q1199" s="300"/>
      <c r="R1199" s="129">
        <f t="shared" si="54"/>
        <v>0</v>
      </c>
      <c r="S1199" s="129">
        <f t="shared" si="55"/>
        <v>0</v>
      </c>
      <c r="T1199" s="129">
        <f t="shared" si="56"/>
        <v>0</v>
      </c>
      <c r="U1199" s="10"/>
    </row>
    <row r="1200" spans="12:21" ht="15" customHeight="1" x14ac:dyDescent="0.4">
      <c r="L1200" s="36" t="s">
        <v>39</v>
      </c>
      <c r="N1200" s="37">
        <v>43515</v>
      </c>
      <c r="O1200" s="35">
        <v>0.33333333333333337</v>
      </c>
      <c r="P1200" s="299"/>
      <c r="Q1200" s="300"/>
      <c r="R1200" s="129">
        <f t="shared" si="54"/>
        <v>0</v>
      </c>
      <c r="S1200" s="129">
        <f t="shared" si="55"/>
        <v>0</v>
      </c>
      <c r="T1200" s="129">
        <f t="shared" si="56"/>
        <v>0</v>
      </c>
      <c r="U1200" s="10"/>
    </row>
    <row r="1201" spans="12:21" ht="15" customHeight="1" x14ac:dyDescent="0.4">
      <c r="L1201" s="36" t="s">
        <v>39</v>
      </c>
      <c r="N1201" s="37">
        <v>43515</v>
      </c>
      <c r="O1201" s="35">
        <v>0.375</v>
      </c>
      <c r="P1201" s="299"/>
      <c r="Q1201" s="300"/>
      <c r="R1201" s="129">
        <f t="shared" si="54"/>
        <v>0</v>
      </c>
      <c r="S1201" s="129">
        <f t="shared" si="55"/>
        <v>0</v>
      </c>
      <c r="T1201" s="129">
        <f t="shared" si="56"/>
        <v>0</v>
      </c>
      <c r="U1201" s="10"/>
    </row>
    <row r="1202" spans="12:21" ht="15" customHeight="1" x14ac:dyDescent="0.4">
      <c r="L1202" s="36" t="s">
        <v>39</v>
      </c>
      <c r="N1202" s="37">
        <v>43515</v>
      </c>
      <c r="O1202" s="35">
        <v>0.41666666666666669</v>
      </c>
      <c r="P1202" s="299"/>
      <c r="Q1202" s="300"/>
      <c r="R1202" s="129">
        <f t="shared" si="54"/>
        <v>0</v>
      </c>
      <c r="S1202" s="129">
        <f t="shared" si="55"/>
        <v>0</v>
      </c>
      <c r="T1202" s="129">
        <f t="shared" si="56"/>
        <v>0</v>
      </c>
      <c r="U1202" s="10"/>
    </row>
    <row r="1203" spans="12:21" ht="15" customHeight="1" x14ac:dyDescent="0.4">
      <c r="L1203" s="36" t="s">
        <v>39</v>
      </c>
      <c r="N1203" s="37">
        <v>43515</v>
      </c>
      <c r="O1203" s="35">
        <v>0.45833333333333337</v>
      </c>
      <c r="P1203" s="299"/>
      <c r="Q1203" s="300"/>
      <c r="R1203" s="129">
        <f t="shared" si="54"/>
        <v>0</v>
      </c>
      <c r="S1203" s="129">
        <f t="shared" si="55"/>
        <v>0</v>
      </c>
      <c r="T1203" s="129">
        <f t="shared" si="56"/>
        <v>0</v>
      </c>
      <c r="U1203" s="10"/>
    </row>
    <row r="1204" spans="12:21" ht="15" customHeight="1" x14ac:dyDescent="0.4">
      <c r="L1204" s="36" t="s">
        <v>39</v>
      </c>
      <c r="N1204" s="37">
        <v>43515</v>
      </c>
      <c r="O1204" s="35">
        <v>0.50000000000000011</v>
      </c>
      <c r="P1204" s="299"/>
      <c r="Q1204" s="300"/>
      <c r="R1204" s="129">
        <f t="shared" si="54"/>
        <v>0</v>
      </c>
      <c r="S1204" s="129">
        <f t="shared" si="55"/>
        <v>0</v>
      </c>
      <c r="T1204" s="129">
        <f t="shared" si="56"/>
        <v>0</v>
      </c>
      <c r="U1204" s="10"/>
    </row>
    <row r="1205" spans="12:21" ht="15" customHeight="1" x14ac:dyDescent="0.4">
      <c r="L1205" s="36" t="s">
        <v>39</v>
      </c>
      <c r="N1205" s="37">
        <v>43515</v>
      </c>
      <c r="O1205" s="35">
        <v>0.54166666666666674</v>
      </c>
      <c r="P1205" s="299"/>
      <c r="Q1205" s="300"/>
      <c r="R1205" s="129">
        <f t="shared" si="54"/>
        <v>0</v>
      </c>
      <c r="S1205" s="129">
        <f t="shared" si="55"/>
        <v>0</v>
      </c>
      <c r="T1205" s="129">
        <f t="shared" si="56"/>
        <v>0</v>
      </c>
      <c r="U1205" s="10"/>
    </row>
    <row r="1206" spans="12:21" ht="15" customHeight="1" x14ac:dyDescent="0.4">
      <c r="L1206" s="36" t="s">
        <v>39</v>
      </c>
      <c r="N1206" s="37">
        <v>43515</v>
      </c>
      <c r="O1206" s="35">
        <v>0.58333333333333337</v>
      </c>
      <c r="P1206" s="299"/>
      <c r="Q1206" s="300"/>
      <c r="R1206" s="129">
        <f t="shared" si="54"/>
        <v>0</v>
      </c>
      <c r="S1206" s="129">
        <f t="shared" si="55"/>
        <v>0</v>
      </c>
      <c r="T1206" s="129">
        <f t="shared" si="56"/>
        <v>0</v>
      </c>
      <c r="U1206" s="10"/>
    </row>
    <row r="1207" spans="12:21" ht="15" customHeight="1" x14ac:dyDescent="0.4">
      <c r="L1207" s="36" t="s">
        <v>39</v>
      </c>
      <c r="N1207" s="37">
        <v>43515</v>
      </c>
      <c r="O1207" s="35">
        <v>0.62500000000000011</v>
      </c>
      <c r="P1207" s="299"/>
      <c r="Q1207" s="300"/>
      <c r="R1207" s="129">
        <f t="shared" si="54"/>
        <v>0</v>
      </c>
      <c r="S1207" s="129">
        <f t="shared" si="55"/>
        <v>0</v>
      </c>
      <c r="T1207" s="129">
        <f t="shared" si="56"/>
        <v>0</v>
      </c>
      <c r="U1207" s="10"/>
    </row>
    <row r="1208" spans="12:21" ht="15" customHeight="1" x14ac:dyDescent="0.4">
      <c r="L1208" s="36" t="s">
        <v>39</v>
      </c>
      <c r="N1208" s="37">
        <v>43515</v>
      </c>
      <c r="O1208" s="35">
        <v>0.66666666666666674</v>
      </c>
      <c r="P1208" s="299"/>
      <c r="Q1208" s="300"/>
      <c r="R1208" s="129">
        <f t="shared" si="54"/>
        <v>0</v>
      </c>
      <c r="S1208" s="129">
        <f t="shared" si="55"/>
        <v>0</v>
      </c>
      <c r="T1208" s="129">
        <f t="shared" si="56"/>
        <v>0</v>
      </c>
      <c r="U1208" s="10"/>
    </row>
    <row r="1209" spans="12:21" ht="15" customHeight="1" x14ac:dyDescent="0.4">
      <c r="L1209" s="36" t="s">
        <v>39</v>
      </c>
      <c r="N1209" s="37">
        <v>43515</v>
      </c>
      <c r="O1209" s="35">
        <v>0.70833333333333337</v>
      </c>
      <c r="P1209" s="299"/>
      <c r="Q1209" s="300"/>
      <c r="R1209" s="129">
        <f t="shared" si="54"/>
        <v>0</v>
      </c>
      <c r="S1209" s="129">
        <f t="shared" si="55"/>
        <v>0</v>
      </c>
      <c r="T1209" s="129">
        <f t="shared" si="56"/>
        <v>0</v>
      </c>
      <c r="U1209" s="10"/>
    </row>
    <row r="1210" spans="12:21" ht="15" customHeight="1" x14ac:dyDescent="0.4">
      <c r="L1210" s="36" t="s">
        <v>39</v>
      </c>
      <c r="N1210" s="37">
        <v>43515</v>
      </c>
      <c r="O1210" s="35">
        <v>0.75000000000000011</v>
      </c>
      <c r="P1210" s="299"/>
      <c r="Q1210" s="300"/>
      <c r="R1210" s="129">
        <f t="shared" si="54"/>
        <v>0</v>
      </c>
      <c r="S1210" s="129">
        <f t="shared" si="55"/>
        <v>0</v>
      </c>
      <c r="T1210" s="129">
        <f t="shared" si="56"/>
        <v>0</v>
      </c>
      <c r="U1210" s="10"/>
    </row>
    <row r="1211" spans="12:21" ht="15" customHeight="1" x14ac:dyDescent="0.4">
      <c r="L1211" s="36" t="s">
        <v>39</v>
      </c>
      <c r="N1211" s="37">
        <v>43515</v>
      </c>
      <c r="O1211" s="35">
        <v>0.79166666666666674</v>
      </c>
      <c r="P1211" s="299"/>
      <c r="Q1211" s="300"/>
      <c r="R1211" s="129">
        <f t="shared" si="54"/>
        <v>0</v>
      </c>
      <c r="S1211" s="129">
        <f t="shared" si="55"/>
        <v>0</v>
      </c>
      <c r="T1211" s="129">
        <f t="shared" si="56"/>
        <v>0</v>
      </c>
      <c r="U1211" s="10"/>
    </row>
    <row r="1212" spans="12:21" ht="15" customHeight="1" x14ac:dyDescent="0.4">
      <c r="L1212" s="36" t="s">
        <v>39</v>
      </c>
      <c r="N1212" s="37">
        <v>43515</v>
      </c>
      <c r="O1212" s="35">
        <v>0.83333333333333337</v>
      </c>
      <c r="P1212" s="299"/>
      <c r="Q1212" s="300"/>
      <c r="R1212" s="129">
        <f t="shared" si="54"/>
        <v>0</v>
      </c>
      <c r="S1212" s="129">
        <f t="shared" si="55"/>
        <v>0</v>
      </c>
      <c r="T1212" s="129">
        <f t="shared" si="56"/>
        <v>0</v>
      </c>
      <c r="U1212" s="10"/>
    </row>
    <row r="1213" spans="12:21" ht="15" customHeight="1" x14ac:dyDescent="0.4">
      <c r="L1213" s="36" t="s">
        <v>39</v>
      </c>
      <c r="N1213" s="37">
        <v>43515</v>
      </c>
      <c r="O1213" s="35">
        <v>0.87500000000000011</v>
      </c>
      <c r="P1213" s="299"/>
      <c r="Q1213" s="300"/>
      <c r="R1213" s="129">
        <f t="shared" si="54"/>
        <v>0</v>
      </c>
      <c r="S1213" s="129">
        <f t="shared" si="55"/>
        <v>0</v>
      </c>
      <c r="T1213" s="129">
        <f t="shared" si="56"/>
        <v>0</v>
      </c>
      <c r="U1213" s="10"/>
    </row>
    <row r="1214" spans="12:21" ht="15" customHeight="1" x14ac:dyDescent="0.4">
      <c r="L1214" s="36" t="s">
        <v>39</v>
      </c>
      <c r="N1214" s="37">
        <v>43515</v>
      </c>
      <c r="O1214" s="35">
        <v>0.91666666666666674</v>
      </c>
      <c r="P1214" s="299"/>
      <c r="Q1214" s="300"/>
      <c r="R1214" s="129">
        <f t="shared" si="54"/>
        <v>0</v>
      </c>
      <c r="S1214" s="129">
        <f t="shared" si="55"/>
        <v>0</v>
      </c>
      <c r="T1214" s="129">
        <f t="shared" si="56"/>
        <v>0</v>
      </c>
      <c r="U1214" s="10"/>
    </row>
    <row r="1215" spans="12:21" ht="15" customHeight="1" x14ac:dyDescent="0.4">
      <c r="L1215" s="36" t="s">
        <v>39</v>
      </c>
      <c r="N1215" s="37">
        <v>43515</v>
      </c>
      <c r="O1215" s="35">
        <v>0.95833333333333337</v>
      </c>
      <c r="P1215" s="299"/>
      <c r="Q1215" s="300"/>
      <c r="R1215" s="129">
        <f t="shared" si="54"/>
        <v>0</v>
      </c>
      <c r="S1215" s="129">
        <f t="shared" si="55"/>
        <v>0</v>
      </c>
      <c r="T1215" s="129">
        <f t="shared" si="56"/>
        <v>0</v>
      </c>
      <c r="U1215" s="10"/>
    </row>
    <row r="1216" spans="12:21" ht="15" customHeight="1" x14ac:dyDescent="0.4">
      <c r="L1216" s="40">
        <v>43516</v>
      </c>
      <c r="M1216" s="37"/>
      <c r="N1216" s="37">
        <v>43516</v>
      </c>
      <c r="O1216" s="35">
        <v>3.1225022567582528E-17</v>
      </c>
      <c r="P1216" s="299"/>
      <c r="Q1216" s="300"/>
      <c r="R1216" s="129">
        <f t="shared" si="54"/>
        <v>0</v>
      </c>
      <c r="S1216" s="129">
        <f t="shared" si="55"/>
        <v>0</v>
      </c>
      <c r="T1216" s="129">
        <f t="shared" si="56"/>
        <v>0</v>
      </c>
      <c r="U1216" s="10"/>
    </row>
    <row r="1217" spans="12:21" ht="15" customHeight="1" x14ac:dyDescent="0.4">
      <c r="L1217" s="36" t="s">
        <v>39</v>
      </c>
      <c r="N1217" s="37">
        <v>43516</v>
      </c>
      <c r="O1217" s="35">
        <v>4.1666666666666699E-2</v>
      </c>
      <c r="P1217" s="299"/>
      <c r="Q1217" s="300"/>
      <c r="R1217" s="129">
        <f t="shared" si="54"/>
        <v>0</v>
      </c>
      <c r="S1217" s="129">
        <f t="shared" si="55"/>
        <v>0</v>
      </c>
      <c r="T1217" s="129">
        <f t="shared" si="56"/>
        <v>0</v>
      </c>
      <c r="U1217" s="10"/>
    </row>
    <row r="1218" spans="12:21" ht="15" customHeight="1" x14ac:dyDescent="0.4">
      <c r="L1218" s="36" t="s">
        <v>39</v>
      </c>
      <c r="N1218" s="37">
        <v>43516</v>
      </c>
      <c r="O1218" s="35">
        <v>8.333333333333337E-2</v>
      </c>
      <c r="P1218" s="299"/>
      <c r="Q1218" s="300"/>
      <c r="R1218" s="129">
        <f t="shared" si="54"/>
        <v>0</v>
      </c>
      <c r="S1218" s="129">
        <f t="shared" si="55"/>
        <v>0</v>
      </c>
      <c r="T1218" s="129">
        <f t="shared" si="56"/>
        <v>0</v>
      </c>
      <c r="U1218" s="10"/>
    </row>
    <row r="1219" spans="12:21" ht="15" customHeight="1" x14ac:dyDescent="0.4">
      <c r="L1219" s="36" t="s">
        <v>39</v>
      </c>
      <c r="N1219" s="37">
        <v>43516</v>
      </c>
      <c r="O1219" s="35">
        <v>0.12500000000000006</v>
      </c>
      <c r="P1219" s="299"/>
      <c r="Q1219" s="300"/>
      <c r="R1219" s="129">
        <f t="shared" si="54"/>
        <v>0</v>
      </c>
      <c r="S1219" s="129">
        <f t="shared" si="55"/>
        <v>0</v>
      </c>
      <c r="T1219" s="129">
        <f t="shared" si="56"/>
        <v>0</v>
      </c>
      <c r="U1219" s="10"/>
    </row>
    <row r="1220" spans="12:21" ht="15" customHeight="1" x14ac:dyDescent="0.4">
      <c r="L1220" s="36" t="s">
        <v>39</v>
      </c>
      <c r="N1220" s="37">
        <v>43516</v>
      </c>
      <c r="O1220" s="35">
        <v>0.16666666666666669</v>
      </c>
      <c r="P1220" s="299"/>
      <c r="Q1220" s="300"/>
      <c r="R1220" s="129">
        <f t="shared" si="54"/>
        <v>0</v>
      </c>
      <c r="S1220" s="129">
        <f t="shared" si="55"/>
        <v>0</v>
      </c>
      <c r="T1220" s="129">
        <f t="shared" si="56"/>
        <v>0</v>
      </c>
      <c r="U1220" s="10"/>
    </row>
    <row r="1221" spans="12:21" ht="15" customHeight="1" x14ac:dyDescent="0.4">
      <c r="L1221" s="36" t="s">
        <v>39</v>
      </c>
      <c r="N1221" s="37">
        <v>43516</v>
      </c>
      <c r="O1221" s="35">
        <v>0.20833333333333337</v>
      </c>
      <c r="P1221" s="299"/>
      <c r="Q1221" s="300"/>
      <c r="R1221" s="129">
        <f t="shared" si="54"/>
        <v>0</v>
      </c>
      <c r="S1221" s="129">
        <f t="shared" si="55"/>
        <v>0</v>
      </c>
      <c r="T1221" s="129">
        <f t="shared" si="56"/>
        <v>0</v>
      </c>
      <c r="U1221" s="10"/>
    </row>
    <row r="1222" spans="12:21" ht="15" customHeight="1" x14ac:dyDescent="0.4">
      <c r="L1222" s="36" t="s">
        <v>39</v>
      </c>
      <c r="N1222" s="37">
        <v>43516</v>
      </c>
      <c r="O1222" s="35">
        <v>0.25</v>
      </c>
      <c r="P1222" s="299"/>
      <c r="Q1222" s="300"/>
      <c r="R1222" s="129">
        <f t="shared" si="54"/>
        <v>0</v>
      </c>
      <c r="S1222" s="129">
        <f t="shared" si="55"/>
        <v>0</v>
      </c>
      <c r="T1222" s="129">
        <f t="shared" si="56"/>
        <v>0</v>
      </c>
      <c r="U1222" s="10"/>
    </row>
    <row r="1223" spans="12:21" ht="15" customHeight="1" x14ac:dyDescent="0.4">
      <c r="L1223" s="36" t="s">
        <v>39</v>
      </c>
      <c r="N1223" s="37">
        <v>43516</v>
      </c>
      <c r="O1223" s="35">
        <v>0.29166666666666669</v>
      </c>
      <c r="P1223" s="299"/>
      <c r="Q1223" s="300"/>
      <c r="R1223" s="129">
        <f t="shared" si="54"/>
        <v>0</v>
      </c>
      <c r="S1223" s="129">
        <f t="shared" si="55"/>
        <v>0</v>
      </c>
      <c r="T1223" s="129">
        <f t="shared" si="56"/>
        <v>0</v>
      </c>
      <c r="U1223" s="10"/>
    </row>
    <row r="1224" spans="12:21" ht="15" customHeight="1" x14ac:dyDescent="0.4">
      <c r="L1224" s="36" t="s">
        <v>39</v>
      </c>
      <c r="N1224" s="37">
        <v>43516</v>
      </c>
      <c r="O1224" s="35">
        <v>0.33333333333333337</v>
      </c>
      <c r="P1224" s="299"/>
      <c r="Q1224" s="300"/>
      <c r="R1224" s="129">
        <f t="shared" si="54"/>
        <v>0</v>
      </c>
      <c r="S1224" s="129">
        <f t="shared" si="55"/>
        <v>0</v>
      </c>
      <c r="T1224" s="129">
        <f t="shared" si="56"/>
        <v>0</v>
      </c>
      <c r="U1224" s="10"/>
    </row>
    <row r="1225" spans="12:21" ht="15" customHeight="1" x14ac:dyDescent="0.4">
      <c r="L1225" s="36" t="s">
        <v>39</v>
      </c>
      <c r="N1225" s="37">
        <v>43516</v>
      </c>
      <c r="O1225" s="35">
        <v>0.375</v>
      </c>
      <c r="P1225" s="299"/>
      <c r="Q1225" s="300"/>
      <c r="R1225" s="129">
        <f t="shared" si="54"/>
        <v>0</v>
      </c>
      <c r="S1225" s="129">
        <f t="shared" si="55"/>
        <v>0</v>
      </c>
      <c r="T1225" s="129">
        <f t="shared" si="56"/>
        <v>0</v>
      </c>
      <c r="U1225" s="10"/>
    </row>
    <row r="1226" spans="12:21" ht="15" customHeight="1" x14ac:dyDescent="0.4">
      <c r="L1226" s="36" t="s">
        <v>39</v>
      </c>
      <c r="N1226" s="37">
        <v>43516</v>
      </c>
      <c r="O1226" s="35">
        <v>0.41666666666666669</v>
      </c>
      <c r="P1226" s="299"/>
      <c r="Q1226" s="300"/>
      <c r="R1226" s="129">
        <f t="shared" si="54"/>
        <v>0</v>
      </c>
      <c r="S1226" s="129">
        <f t="shared" si="55"/>
        <v>0</v>
      </c>
      <c r="T1226" s="129">
        <f t="shared" si="56"/>
        <v>0</v>
      </c>
      <c r="U1226" s="10"/>
    </row>
    <row r="1227" spans="12:21" ht="15" customHeight="1" x14ac:dyDescent="0.4">
      <c r="L1227" s="36" t="s">
        <v>39</v>
      </c>
      <c r="N1227" s="37">
        <v>43516</v>
      </c>
      <c r="O1227" s="35">
        <v>0.45833333333333337</v>
      </c>
      <c r="P1227" s="299"/>
      <c r="Q1227" s="300"/>
      <c r="R1227" s="129">
        <f t="shared" si="54"/>
        <v>0</v>
      </c>
      <c r="S1227" s="129">
        <f t="shared" si="55"/>
        <v>0</v>
      </c>
      <c r="T1227" s="129">
        <f t="shared" si="56"/>
        <v>0</v>
      </c>
      <c r="U1227" s="10"/>
    </row>
    <row r="1228" spans="12:21" ht="15" customHeight="1" x14ac:dyDescent="0.4">
      <c r="L1228" s="36" t="s">
        <v>39</v>
      </c>
      <c r="N1228" s="37">
        <v>43516</v>
      </c>
      <c r="O1228" s="35">
        <v>0.50000000000000011</v>
      </c>
      <c r="P1228" s="299"/>
      <c r="Q1228" s="300"/>
      <c r="R1228" s="129">
        <f t="shared" si="54"/>
        <v>0</v>
      </c>
      <c r="S1228" s="129">
        <f t="shared" si="55"/>
        <v>0</v>
      </c>
      <c r="T1228" s="129">
        <f t="shared" si="56"/>
        <v>0</v>
      </c>
      <c r="U1228" s="10"/>
    </row>
    <row r="1229" spans="12:21" ht="15" customHeight="1" x14ac:dyDescent="0.4">
      <c r="L1229" s="36" t="s">
        <v>39</v>
      </c>
      <c r="N1229" s="37">
        <v>43516</v>
      </c>
      <c r="O1229" s="35">
        <v>0.54166666666666674</v>
      </c>
      <c r="P1229" s="299"/>
      <c r="Q1229" s="300"/>
      <c r="R1229" s="129">
        <f t="shared" si="54"/>
        <v>0</v>
      </c>
      <c r="S1229" s="129">
        <f t="shared" si="55"/>
        <v>0</v>
      </c>
      <c r="T1229" s="129">
        <f t="shared" si="56"/>
        <v>0</v>
      </c>
      <c r="U1229" s="10"/>
    </row>
    <row r="1230" spans="12:21" ht="15" customHeight="1" x14ac:dyDescent="0.4">
      <c r="L1230" s="36" t="s">
        <v>39</v>
      </c>
      <c r="N1230" s="37">
        <v>43516</v>
      </c>
      <c r="O1230" s="35">
        <v>0.58333333333333337</v>
      </c>
      <c r="P1230" s="299"/>
      <c r="Q1230" s="300"/>
      <c r="R1230" s="129">
        <f t="shared" si="54"/>
        <v>0</v>
      </c>
      <c r="S1230" s="129">
        <f t="shared" si="55"/>
        <v>0</v>
      </c>
      <c r="T1230" s="129">
        <f t="shared" si="56"/>
        <v>0</v>
      </c>
      <c r="U1230" s="10"/>
    </row>
    <row r="1231" spans="12:21" ht="15" customHeight="1" x14ac:dyDescent="0.4">
      <c r="L1231" s="36" t="s">
        <v>39</v>
      </c>
      <c r="N1231" s="37">
        <v>43516</v>
      </c>
      <c r="O1231" s="35">
        <v>0.62500000000000011</v>
      </c>
      <c r="P1231" s="299"/>
      <c r="Q1231" s="300"/>
      <c r="R1231" s="129">
        <f t="shared" si="54"/>
        <v>0</v>
      </c>
      <c r="S1231" s="129">
        <f t="shared" si="55"/>
        <v>0</v>
      </c>
      <c r="T1231" s="129">
        <f t="shared" si="56"/>
        <v>0</v>
      </c>
      <c r="U1231" s="10"/>
    </row>
    <row r="1232" spans="12:21" ht="15" customHeight="1" x14ac:dyDescent="0.4">
      <c r="L1232" s="36" t="s">
        <v>39</v>
      </c>
      <c r="N1232" s="37">
        <v>43516</v>
      </c>
      <c r="O1232" s="35">
        <v>0.66666666666666674</v>
      </c>
      <c r="P1232" s="299"/>
      <c r="Q1232" s="300"/>
      <c r="R1232" s="129">
        <f t="shared" ref="R1232:R1295" si="57">IF(Q1232&gt;P1232,P1232,Q1232)</f>
        <v>0</v>
      </c>
      <c r="S1232" s="129">
        <f t="shared" ref="S1232:S1295" si="58">P1232-R1232</f>
        <v>0</v>
      </c>
      <c r="T1232" s="129">
        <f t="shared" si="56"/>
        <v>0</v>
      </c>
      <c r="U1232" s="10"/>
    </row>
    <row r="1233" spans="12:21" ht="15" customHeight="1" x14ac:dyDescent="0.4">
      <c r="L1233" s="36" t="s">
        <v>39</v>
      </c>
      <c r="N1233" s="37">
        <v>43516</v>
      </c>
      <c r="O1233" s="35">
        <v>0.70833333333333337</v>
      </c>
      <c r="P1233" s="299"/>
      <c r="Q1233" s="300"/>
      <c r="R1233" s="129">
        <f t="shared" si="57"/>
        <v>0</v>
      </c>
      <c r="S1233" s="129">
        <f t="shared" si="58"/>
        <v>0</v>
      </c>
      <c r="T1233" s="129">
        <f t="shared" ref="T1233:T1296" si="59">Q1233-R1233</f>
        <v>0</v>
      </c>
      <c r="U1233" s="10"/>
    </row>
    <row r="1234" spans="12:21" ht="15" customHeight="1" x14ac:dyDescent="0.4">
      <c r="L1234" s="36" t="s">
        <v>39</v>
      </c>
      <c r="N1234" s="37">
        <v>43516</v>
      </c>
      <c r="O1234" s="35">
        <v>0.75000000000000011</v>
      </c>
      <c r="P1234" s="299"/>
      <c r="Q1234" s="300"/>
      <c r="R1234" s="129">
        <f t="shared" si="57"/>
        <v>0</v>
      </c>
      <c r="S1234" s="129">
        <f t="shared" si="58"/>
        <v>0</v>
      </c>
      <c r="T1234" s="129">
        <f t="shared" si="59"/>
        <v>0</v>
      </c>
      <c r="U1234" s="10"/>
    </row>
    <row r="1235" spans="12:21" ht="15" customHeight="1" x14ac:dyDescent="0.4">
      <c r="L1235" s="36" t="s">
        <v>39</v>
      </c>
      <c r="N1235" s="37">
        <v>43516</v>
      </c>
      <c r="O1235" s="35">
        <v>0.79166666666666674</v>
      </c>
      <c r="P1235" s="299"/>
      <c r="Q1235" s="300"/>
      <c r="R1235" s="129">
        <f t="shared" si="57"/>
        <v>0</v>
      </c>
      <c r="S1235" s="129">
        <f t="shared" si="58"/>
        <v>0</v>
      </c>
      <c r="T1235" s="129">
        <f t="shared" si="59"/>
        <v>0</v>
      </c>
      <c r="U1235" s="10"/>
    </row>
    <row r="1236" spans="12:21" ht="15" customHeight="1" x14ac:dyDescent="0.4">
      <c r="L1236" s="36" t="s">
        <v>39</v>
      </c>
      <c r="N1236" s="37">
        <v>43516</v>
      </c>
      <c r="O1236" s="35">
        <v>0.83333333333333337</v>
      </c>
      <c r="P1236" s="299"/>
      <c r="Q1236" s="300"/>
      <c r="R1236" s="129">
        <f t="shared" si="57"/>
        <v>0</v>
      </c>
      <c r="S1236" s="129">
        <f t="shared" si="58"/>
        <v>0</v>
      </c>
      <c r="T1236" s="129">
        <f t="shared" si="59"/>
        <v>0</v>
      </c>
      <c r="U1236" s="10"/>
    </row>
    <row r="1237" spans="12:21" ht="15" customHeight="1" x14ac:dyDescent="0.4">
      <c r="L1237" s="36" t="s">
        <v>39</v>
      </c>
      <c r="N1237" s="37">
        <v>43516</v>
      </c>
      <c r="O1237" s="35">
        <v>0.87500000000000011</v>
      </c>
      <c r="P1237" s="299"/>
      <c r="Q1237" s="300"/>
      <c r="R1237" s="129">
        <f t="shared" si="57"/>
        <v>0</v>
      </c>
      <c r="S1237" s="129">
        <f t="shared" si="58"/>
        <v>0</v>
      </c>
      <c r="T1237" s="129">
        <f t="shared" si="59"/>
        <v>0</v>
      </c>
      <c r="U1237" s="10"/>
    </row>
    <row r="1238" spans="12:21" ht="15" customHeight="1" x14ac:dyDescent="0.4">
      <c r="L1238" s="36" t="s">
        <v>39</v>
      </c>
      <c r="N1238" s="37">
        <v>43516</v>
      </c>
      <c r="O1238" s="35">
        <v>0.91666666666666674</v>
      </c>
      <c r="P1238" s="299"/>
      <c r="Q1238" s="300"/>
      <c r="R1238" s="129">
        <f t="shared" si="57"/>
        <v>0</v>
      </c>
      <c r="S1238" s="129">
        <f t="shared" si="58"/>
        <v>0</v>
      </c>
      <c r="T1238" s="129">
        <f t="shared" si="59"/>
        <v>0</v>
      </c>
      <c r="U1238" s="10"/>
    </row>
    <row r="1239" spans="12:21" ht="15" customHeight="1" x14ac:dyDescent="0.4">
      <c r="L1239" s="36" t="s">
        <v>39</v>
      </c>
      <c r="N1239" s="37">
        <v>43516</v>
      </c>
      <c r="O1239" s="35">
        <v>0.95833333333333337</v>
      </c>
      <c r="P1239" s="299"/>
      <c r="Q1239" s="300"/>
      <c r="R1239" s="129">
        <f t="shared" si="57"/>
        <v>0</v>
      </c>
      <c r="S1239" s="129">
        <f t="shared" si="58"/>
        <v>0</v>
      </c>
      <c r="T1239" s="129">
        <f t="shared" si="59"/>
        <v>0</v>
      </c>
      <c r="U1239" s="10"/>
    </row>
    <row r="1240" spans="12:21" ht="15" customHeight="1" x14ac:dyDescent="0.4">
      <c r="L1240" s="40">
        <v>43517</v>
      </c>
      <c r="M1240" s="37"/>
      <c r="N1240" s="37">
        <v>43517</v>
      </c>
      <c r="O1240" s="35">
        <v>3.1225022567582528E-17</v>
      </c>
      <c r="P1240" s="299"/>
      <c r="Q1240" s="300"/>
      <c r="R1240" s="129">
        <f t="shared" si="57"/>
        <v>0</v>
      </c>
      <c r="S1240" s="129">
        <f t="shared" si="58"/>
        <v>0</v>
      </c>
      <c r="T1240" s="129">
        <f t="shared" si="59"/>
        <v>0</v>
      </c>
      <c r="U1240" s="10"/>
    </row>
    <row r="1241" spans="12:21" ht="15" customHeight="1" x14ac:dyDescent="0.4">
      <c r="L1241" s="36" t="s">
        <v>39</v>
      </c>
      <c r="N1241" s="37">
        <v>43517</v>
      </c>
      <c r="O1241" s="35">
        <v>4.1666666666666699E-2</v>
      </c>
      <c r="P1241" s="299"/>
      <c r="Q1241" s="300"/>
      <c r="R1241" s="129">
        <f t="shared" si="57"/>
        <v>0</v>
      </c>
      <c r="S1241" s="129">
        <f t="shared" si="58"/>
        <v>0</v>
      </c>
      <c r="T1241" s="129">
        <f t="shared" si="59"/>
        <v>0</v>
      </c>
      <c r="U1241" s="10"/>
    </row>
    <row r="1242" spans="12:21" ht="15" customHeight="1" x14ac:dyDescent="0.4">
      <c r="L1242" s="36" t="s">
        <v>39</v>
      </c>
      <c r="N1242" s="37">
        <v>43517</v>
      </c>
      <c r="O1242" s="35">
        <v>8.333333333333337E-2</v>
      </c>
      <c r="P1242" s="299"/>
      <c r="Q1242" s="300"/>
      <c r="R1242" s="129">
        <f t="shared" si="57"/>
        <v>0</v>
      </c>
      <c r="S1242" s="129">
        <f t="shared" si="58"/>
        <v>0</v>
      </c>
      <c r="T1242" s="129">
        <f t="shared" si="59"/>
        <v>0</v>
      </c>
      <c r="U1242" s="10"/>
    </row>
    <row r="1243" spans="12:21" ht="15" customHeight="1" x14ac:dyDescent="0.4">
      <c r="L1243" s="36" t="s">
        <v>39</v>
      </c>
      <c r="N1243" s="37">
        <v>43517</v>
      </c>
      <c r="O1243" s="35">
        <v>0.12500000000000006</v>
      </c>
      <c r="P1243" s="299"/>
      <c r="Q1243" s="300"/>
      <c r="R1243" s="129">
        <f t="shared" si="57"/>
        <v>0</v>
      </c>
      <c r="S1243" s="129">
        <f t="shared" si="58"/>
        <v>0</v>
      </c>
      <c r="T1243" s="129">
        <f t="shared" si="59"/>
        <v>0</v>
      </c>
      <c r="U1243" s="10"/>
    </row>
    <row r="1244" spans="12:21" ht="15" customHeight="1" x14ac:dyDescent="0.4">
      <c r="L1244" s="36" t="s">
        <v>39</v>
      </c>
      <c r="N1244" s="37">
        <v>43517</v>
      </c>
      <c r="O1244" s="35">
        <v>0.16666666666666669</v>
      </c>
      <c r="P1244" s="299"/>
      <c r="Q1244" s="300"/>
      <c r="R1244" s="129">
        <f t="shared" si="57"/>
        <v>0</v>
      </c>
      <c r="S1244" s="129">
        <f t="shared" si="58"/>
        <v>0</v>
      </c>
      <c r="T1244" s="129">
        <f t="shared" si="59"/>
        <v>0</v>
      </c>
      <c r="U1244" s="10"/>
    </row>
    <row r="1245" spans="12:21" ht="15" customHeight="1" x14ac:dyDescent="0.4">
      <c r="L1245" s="36" t="s">
        <v>39</v>
      </c>
      <c r="N1245" s="37">
        <v>43517</v>
      </c>
      <c r="O1245" s="35">
        <v>0.20833333333333337</v>
      </c>
      <c r="P1245" s="299"/>
      <c r="Q1245" s="300"/>
      <c r="R1245" s="129">
        <f t="shared" si="57"/>
        <v>0</v>
      </c>
      <c r="S1245" s="129">
        <f t="shared" si="58"/>
        <v>0</v>
      </c>
      <c r="T1245" s="129">
        <f t="shared" si="59"/>
        <v>0</v>
      </c>
      <c r="U1245" s="10"/>
    </row>
    <row r="1246" spans="12:21" ht="15" customHeight="1" x14ac:dyDescent="0.4">
      <c r="L1246" s="36" t="s">
        <v>39</v>
      </c>
      <c r="N1246" s="37">
        <v>43517</v>
      </c>
      <c r="O1246" s="35">
        <v>0.25</v>
      </c>
      <c r="P1246" s="299"/>
      <c r="Q1246" s="300"/>
      <c r="R1246" s="129">
        <f t="shared" si="57"/>
        <v>0</v>
      </c>
      <c r="S1246" s="129">
        <f t="shared" si="58"/>
        <v>0</v>
      </c>
      <c r="T1246" s="129">
        <f t="shared" si="59"/>
        <v>0</v>
      </c>
      <c r="U1246" s="10"/>
    </row>
    <row r="1247" spans="12:21" ht="15" customHeight="1" x14ac:dyDescent="0.4">
      <c r="L1247" s="36" t="s">
        <v>39</v>
      </c>
      <c r="N1247" s="37">
        <v>43517</v>
      </c>
      <c r="O1247" s="35">
        <v>0.29166666666666669</v>
      </c>
      <c r="P1247" s="299"/>
      <c r="Q1247" s="300"/>
      <c r="R1247" s="129">
        <f t="shared" si="57"/>
        <v>0</v>
      </c>
      <c r="S1247" s="129">
        <f t="shared" si="58"/>
        <v>0</v>
      </c>
      <c r="T1247" s="129">
        <f t="shared" si="59"/>
        <v>0</v>
      </c>
      <c r="U1247" s="10"/>
    </row>
    <row r="1248" spans="12:21" ht="15" customHeight="1" x14ac:dyDescent="0.4">
      <c r="L1248" s="36" t="s">
        <v>39</v>
      </c>
      <c r="N1248" s="37">
        <v>43517</v>
      </c>
      <c r="O1248" s="35">
        <v>0.33333333333333337</v>
      </c>
      <c r="P1248" s="299"/>
      <c r="Q1248" s="300"/>
      <c r="R1248" s="129">
        <f t="shared" si="57"/>
        <v>0</v>
      </c>
      <c r="S1248" s="129">
        <f t="shared" si="58"/>
        <v>0</v>
      </c>
      <c r="T1248" s="129">
        <f t="shared" si="59"/>
        <v>0</v>
      </c>
      <c r="U1248" s="10"/>
    </row>
    <row r="1249" spans="12:21" ht="15" customHeight="1" x14ac:dyDescent="0.4">
      <c r="L1249" s="36" t="s">
        <v>39</v>
      </c>
      <c r="N1249" s="37">
        <v>43517</v>
      </c>
      <c r="O1249" s="35">
        <v>0.375</v>
      </c>
      <c r="P1249" s="299"/>
      <c r="Q1249" s="300"/>
      <c r="R1249" s="129">
        <f t="shared" si="57"/>
        <v>0</v>
      </c>
      <c r="S1249" s="129">
        <f t="shared" si="58"/>
        <v>0</v>
      </c>
      <c r="T1249" s="129">
        <f t="shared" si="59"/>
        <v>0</v>
      </c>
      <c r="U1249" s="10"/>
    </row>
    <row r="1250" spans="12:21" ht="15" customHeight="1" x14ac:dyDescent="0.4">
      <c r="L1250" s="36" t="s">
        <v>39</v>
      </c>
      <c r="N1250" s="37">
        <v>43517</v>
      </c>
      <c r="O1250" s="35">
        <v>0.41666666666666669</v>
      </c>
      <c r="P1250" s="299"/>
      <c r="Q1250" s="300"/>
      <c r="R1250" s="129">
        <f t="shared" si="57"/>
        <v>0</v>
      </c>
      <c r="S1250" s="129">
        <f t="shared" si="58"/>
        <v>0</v>
      </c>
      <c r="T1250" s="129">
        <f t="shared" si="59"/>
        <v>0</v>
      </c>
      <c r="U1250" s="10"/>
    </row>
    <row r="1251" spans="12:21" ht="15" customHeight="1" x14ac:dyDescent="0.4">
      <c r="L1251" s="36" t="s">
        <v>39</v>
      </c>
      <c r="N1251" s="37">
        <v>43517</v>
      </c>
      <c r="O1251" s="35">
        <v>0.45833333333333337</v>
      </c>
      <c r="P1251" s="299"/>
      <c r="Q1251" s="300"/>
      <c r="R1251" s="129">
        <f t="shared" si="57"/>
        <v>0</v>
      </c>
      <c r="S1251" s="129">
        <f t="shared" si="58"/>
        <v>0</v>
      </c>
      <c r="T1251" s="129">
        <f t="shared" si="59"/>
        <v>0</v>
      </c>
      <c r="U1251" s="10"/>
    </row>
    <row r="1252" spans="12:21" ht="15" customHeight="1" x14ac:dyDescent="0.4">
      <c r="L1252" s="36" t="s">
        <v>39</v>
      </c>
      <c r="N1252" s="37">
        <v>43517</v>
      </c>
      <c r="O1252" s="35">
        <v>0.50000000000000011</v>
      </c>
      <c r="P1252" s="299"/>
      <c r="Q1252" s="300"/>
      <c r="R1252" s="129">
        <f t="shared" si="57"/>
        <v>0</v>
      </c>
      <c r="S1252" s="129">
        <f t="shared" si="58"/>
        <v>0</v>
      </c>
      <c r="T1252" s="129">
        <f t="shared" si="59"/>
        <v>0</v>
      </c>
      <c r="U1252" s="10"/>
    </row>
    <row r="1253" spans="12:21" ht="15" customHeight="1" x14ac:dyDescent="0.4">
      <c r="L1253" s="36" t="s">
        <v>39</v>
      </c>
      <c r="N1253" s="37">
        <v>43517</v>
      </c>
      <c r="O1253" s="35">
        <v>0.54166666666666674</v>
      </c>
      <c r="P1253" s="299"/>
      <c r="Q1253" s="300"/>
      <c r="R1253" s="129">
        <f t="shared" si="57"/>
        <v>0</v>
      </c>
      <c r="S1253" s="129">
        <f t="shared" si="58"/>
        <v>0</v>
      </c>
      <c r="T1253" s="129">
        <f t="shared" si="59"/>
        <v>0</v>
      </c>
      <c r="U1253" s="10"/>
    </row>
    <row r="1254" spans="12:21" ht="15" customHeight="1" x14ac:dyDescent="0.4">
      <c r="L1254" s="36" t="s">
        <v>39</v>
      </c>
      <c r="N1254" s="37">
        <v>43517</v>
      </c>
      <c r="O1254" s="35">
        <v>0.58333333333333337</v>
      </c>
      <c r="P1254" s="299"/>
      <c r="Q1254" s="300"/>
      <c r="R1254" s="129">
        <f t="shared" si="57"/>
        <v>0</v>
      </c>
      <c r="S1254" s="129">
        <f t="shared" si="58"/>
        <v>0</v>
      </c>
      <c r="T1254" s="129">
        <f t="shared" si="59"/>
        <v>0</v>
      </c>
      <c r="U1254" s="10"/>
    </row>
    <row r="1255" spans="12:21" ht="15" customHeight="1" x14ac:dyDescent="0.4">
      <c r="L1255" s="36" t="s">
        <v>39</v>
      </c>
      <c r="N1255" s="37">
        <v>43517</v>
      </c>
      <c r="O1255" s="35">
        <v>0.62500000000000011</v>
      </c>
      <c r="P1255" s="299"/>
      <c r="Q1255" s="300"/>
      <c r="R1255" s="129">
        <f t="shared" si="57"/>
        <v>0</v>
      </c>
      <c r="S1255" s="129">
        <f t="shared" si="58"/>
        <v>0</v>
      </c>
      <c r="T1255" s="129">
        <f t="shared" si="59"/>
        <v>0</v>
      </c>
      <c r="U1255" s="10"/>
    </row>
    <row r="1256" spans="12:21" ht="15" customHeight="1" x14ac:dyDescent="0.4">
      <c r="L1256" s="36" t="s">
        <v>39</v>
      </c>
      <c r="N1256" s="37">
        <v>43517</v>
      </c>
      <c r="O1256" s="35">
        <v>0.66666666666666674</v>
      </c>
      <c r="P1256" s="299"/>
      <c r="Q1256" s="300"/>
      <c r="R1256" s="129">
        <f t="shared" si="57"/>
        <v>0</v>
      </c>
      <c r="S1256" s="129">
        <f t="shared" si="58"/>
        <v>0</v>
      </c>
      <c r="T1256" s="129">
        <f t="shared" si="59"/>
        <v>0</v>
      </c>
      <c r="U1256" s="10"/>
    </row>
    <row r="1257" spans="12:21" ht="15" customHeight="1" x14ac:dyDescent="0.4">
      <c r="L1257" s="36" t="s">
        <v>39</v>
      </c>
      <c r="N1257" s="37">
        <v>43517</v>
      </c>
      <c r="O1257" s="35">
        <v>0.70833333333333337</v>
      </c>
      <c r="P1257" s="299"/>
      <c r="Q1257" s="300"/>
      <c r="R1257" s="129">
        <f t="shared" si="57"/>
        <v>0</v>
      </c>
      <c r="S1257" s="129">
        <f t="shared" si="58"/>
        <v>0</v>
      </c>
      <c r="T1257" s="129">
        <f t="shared" si="59"/>
        <v>0</v>
      </c>
      <c r="U1257" s="10"/>
    </row>
    <row r="1258" spans="12:21" ht="15" customHeight="1" x14ac:dyDescent="0.4">
      <c r="L1258" s="36" t="s">
        <v>39</v>
      </c>
      <c r="N1258" s="37">
        <v>43517</v>
      </c>
      <c r="O1258" s="35">
        <v>0.75000000000000011</v>
      </c>
      <c r="P1258" s="299"/>
      <c r="Q1258" s="300"/>
      <c r="R1258" s="129">
        <f t="shared" si="57"/>
        <v>0</v>
      </c>
      <c r="S1258" s="129">
        <f t="shared" si="58"/>
        <v>0</v>
      </c>
      <c r="T1258" s="129">
        <f t="shared" si="59"/>
        <v>0</v>
      </c>
      <c r="U1258" s="10"/>
    </row>
    <row r="1259" spans="12:21" ht="15" customHeight="1" x14ac:dyDescent="0.4">
      <c r="L1259" s="36" t="s">
        <v>39</v>
      </c>
      <c r="N1259" s="37">
        <v>43517</v>
      </c>
      <c r="O1259" s="35">
        <v>0.79166666666666674</v>
      </c>
      <c r="P1259" s="299"/>
      <c r="Q1259" s="300"/>
      <c r="R1259" s="129">
        <f t="shared" si="57"/>
        <v>0</v>
      </c>
      <c r="S1259" s="129">
        <f t="shared" si="58"/>
        <v>0</v>
      </c>
      <c r="T1259" s="129">
        <f t="shared" si="59"/>
        <v>0</v>
      </c>
      <c r="U1259" s="10"/>
    </row>
    <row r="1260" spans="12:21" ht="15" customHeight="1" x14ac:dyDescent="0.4">
      <c r="L1260" s="36" t="s">
        <v>39</v>
      </c>
      <c r="N1260" s="37">
        <v>43517</v>
      </c>
      <c r="O1260" s="35">
        <v>0.83333333333333337</v>
      </c>
      <c r="P1260" s="299"/>
      <c r="Q1260" s="300"/>
      <c r="R1260" s="129">
        <f t="shared" si="57"/>
        <v>0</v>
      </c>
      <c r="S1260" s="129">
        <f t="shared" si="58"/>
        <v>0</v>
      </c>
      <c r="T1260" s="129">
        <f t="shared" si="59"/>
        <v>0</v>
      </c>
      <c r="U1260" s="10"/>
    </row>
    <row r="1261" spans="12:21" ht="15" customHeight="1" x14ac:dyDescent="0.4">
      <c r="L1261" s="36" t="s">
        <v>39</v>
      </c>
      <c r="N1261" s="37">
        <v>43517</v>
      </c>
      <c r="O1261" s="35">
        <v>0.87500000000000011</v>
      </c>
      <c r="P1261" s="299"/>
      <c r="Q1261" s="300"/>
      <c r="R1261" s="129">
        <f t="shared" si="57"/>
        <v>0</v>
      </c>
      <c r="S1261" s="129">
        <f t="shared" si="58"/>
        <v>0</v>
      </c>
      <c r="T1261" s="129">
        <f t="shared" si="59"/>
        <v>0</v>
      </c>
      <c r="U1261" s="10"/>
    </row>
    <row r="1262" spans="12:21" ht="15" customHeight="1" x14ac:dyDescent="0.4">
      <c r="L1262" s="36" t="s">
        <v>39</v>
      </c>
      <c r="N1262" s="37">
        <v>43517</v>
      </c>
      <c r="O1262" s="35">
        <v>0.91666666666666674</v>
      </c>
      <c r="P1262" s="299"/>
      <c r="Q1262" s="300"/>
      <c r="R1262" s="129">
        <f t="shared" si="57"/>
        <v>0</v>
      </c>
      <c r="S1262" s="129">
        <f t="shared" si="58"/>
        <v>0</v>
      </c>
      <c r="T1262" s="129">
        <f t="shared" si="59"/>
        <v>0</v>
      </c>
      <c r="U1262" s="10"/>
    </row>
    <row r="1263" spans="12:21" ht="15" customHeight="1" x14ac:dyDescent="0.4">
      <c r="L1263" s="36" t="s">
        <v>39</v>
      </c>
      <c r="N1263" s="37">
        <v>43517</v>
      </c>
      <c r="O1263" s="35">
        <v>0.95833333333333337</v>
      </c>
      <c r="P1263" s="299"/>
      <c r="Q1263" s="300"/>
      <c r="R1263" s="129">
        <f t="shared" si="57"/>
        <v>0</v>
      </c>
      <c r="S1263" s="129">
        <f t="shared" si="58"/>
        <v>0</v>
      </c>
      <c r="T1263" s="129">
        <f t="shared" si="59"/>
        <v>0</v>
      </c>
      <c r="U1263" s="10"/>
    </row>
    <row r="1264" spans="12:21" ht="15" customHeight="1" x14ac:dyDescent="0.4">
      <c r="L1264" s="40">
        <v>43518</v>
      </c>
      <c r="M1264" s="37"/>
      <c r="N1264" s="37">
        <v>43518</v>
      </c>
      <c r="O1264" s="35">
        <v>3.1225022567582528E-17</v>
      </c>
      <c r="P1264" s="299"/>
      <c r="Q1264" s="300"/>
      <c r="R1264" s="129">
        <f t="shared" si="57"/>
        <v>0</v>
      </c>
      <c r="S1264" s="129">
        <f t="shared" si="58"/>
        <v>0</v>
      </c>
      <c r="T1264" s="129">
        <f t="shared" si="59"/>
        <v>0</v>
      </c>
      <c r="U1264" s="10"/>
    </row>
    <row r="1265" spans="12:21" ht="15" customHeight="1" x14ac:dyDescent="0.4">
      <c r="L1265" s="36" t="s">
        <v>39</v>
      </c>
      <c r="N1265" s="37">
        <v>43518</v>
      </c>
      <c r="O1265" s="35">
        <v>4.1666666666666699E-2</v>
      </c>
      <c r="P1265" s="299"/>
      <c r="Q1265" s="300"/>
      <c r="R1265" s="129">
        <f t="shared" si="57"/>
        <v>0</v>
      </c>
      <c r="S1265" s="129">
        <f t="shared" si="58"/>
        <v>0</v>
      </c>
      <c r="T1265" s="129">
        <f t="shared" si="59"/>
        <v>0</v>
      </c>
      <c r="U1265" s="10"/>
    </row>
    <row r="1266" spans="12:21" ht="15" customHeight="1" x14ac:dyDescent="0.4">
      <c r="L1266" s="36" t="s">
        <v>39</v>
      </c>
      <c r="N1266" s="37">
        <v>43518</v>
      </c>
      <c r="O1266" s="35">
        <v>8.333333333333337E-2</v>
      </c>
      <c r="P1266" s="299"/>
      <c r="Q1266" s="300"/>
      <c r="R1266" s="129">
        <f t="shared" si="57"/>
        <v>0</v>
      </c>
      <c r="S1266" s="129">
        <f t="shared" si="58"/>
        <v>0</v>
      </c>
      <c r="T1266" s="129">
        <f t="shared" si="59"/>
        <v>0</v>
      </c>
      <c r="U1266" s="10"/>
    </row>
    <row r="1267" spans="12:21" ht="15" customHeight="1" x14ac:dyDescent="0.4">
      <c r="L1267" s="36" t="s">
        <v>39</v>
      </c>
      <c r="N1267" s="37">
        <v>43518</v>
      </c>
      <c r="O1267" s="35">
        <v>0.12500000000000006</v>
      </c>
      <c r="P1267" s="299"/>
      <c r="Q1267" s="300"/>
      <c r="R1267" s="129">
        <f t="shared" si="57"/>
        <v>0</v>
      </c>
      <c r="S1267" s="129">
        <f t="shared" si="58"/>
        <v>0</v>
      </c>
      <c r="T1267" s="129">
        <f t="shared" si="59"/>
        <v>0</v>
      </c>
      <c r="U1267" s="10"/>
    </row>
    <row r="1268" spans="12:21" ht="15" customHeight="1" x14ac:dyDescent="0.4">
      <c r="L1268" s="36" t="s">
        <v>39</v>
      </c>
      <c r="N1268" s="37">
        <v>43518</v>
      </c>
      <c r="O1268" s="35">
        <v>0.16666666666666669</v>
      </c>
      <c r="P1268" s="299"/>
      <c r="Q1268" s="300"/>
      <c r="R1268" s="129">
        <f t="shared" si="57"/>
        <v>0</v>
      </c>
      <c r="S1268" s="129">
        <f t="shared" si="58"/>
        <v>0</v>
      </c>
      <c r="T1268" s="129">
        <f t="shared" si="59"/>
        <v>0</v>
      </c>
      <c r="U1268" s="10"/>
    </row>
    <row r="1269" spans="12:21" ht="15" customHeight="1" x14ac:dyDescent="0.4">
      <c r="L1269" s="36" t="s">
        <v>39</v>
      </c>
      <c r="N1269" s="37">
        <v>43518</v>
      </c>
      <c r="O1269" s="35">
        <v>0.20833333333333337</v>
      </c>
      <c r="P1269" s="299"/>
      <c r="Q1269" s="300"/>
      <c r="R1269" s="129">
        <f t="shared" si="57"/>
        <v>0</v>
      </c>
      <c r="S1269" s="129">
        <f t="shared" si="58"/>
        <v>0</v>
      </c>
      <c r="T1269" s="129">
        <f t="shared" si="59"/>
        <v>0</v>
      </c>
      <c r="U1269" s="10"/>
    </row>
    <row r="1270" spans="12:21" ht="15" customHeight="1" x14ac:dyDescent="0.4">
      <c r="L1270" s="36" t="s">
        <v>39</v>
      </c>
      <c r="N1270" s="37">
        <v>43518</v>
      </c>
      <c r="O1270" s="35">
        <v>0.25</v>
      </c>
      <c r="P1270" s="299"/>
      <c r="Q1270" s="300"/>
      <c r="R1270" s="129">
        <f t="shared" si="57"/>
        <v>0</v>
      </c>
      <c r="S1270" s="129">
        <f t="shared" si="58"/>
        <v>0</v>
      </c>
      <c r="T1270" s="129">
        <f t="shared" si="59"/>
        <v>0</v>
      </c>
      <c r="U1270" s="10"/>
    </row>
    <row r="1271" spans="12:21" ht="15" customHeight="1" x14ac:dyDescent="0.4">
      <c r="L1271" s="36" t="s">
        <v>39</v>
      </c>
      <c r="N1271" s="37">
        <v>43518</v>
      </c>
      <c r="O1271" s="35">
        <v>0.29166666666666669</v>
      </c>
      <c r="P1271" s="299"/>
      <c r="Q1271" s="300"/>
      <c r="R1271" s="129">
        <f t="shared" si="57"/>
        <v>0</v>
      </c>
      <c r="S1271" s="129">
        <f t="shared" si="58"/>
        <v>0</v>
      </c>
      <c r="T1271" s="129">
        <f t="shared" si="59"/>
        <v>0</v>
      </c>
      <c r="U1271" s="10"/>
    </row>
    <row r="1272" spans="12:21" ht="15" customHeight="1" x14ac:dyDescent="0.4">
      <c r="L1272" s="36" t="s">
        <v>39</v>
      </c>
      <c r="N1272" s="37">
        <v>43518</v>
      </c>
      <c r="O1272" s="35">
        <v>0.33333333333333337</v>
      </c>
      <c r="P1272" s="299"/>
      <c r="Q1272" s="300"/>
      <c r="R1272" s="129">
        <f t="shared" si="57"/>
        <v>0</v>
      </c>
      <c r="S1272" s="129">
        <f t="shared" si="58"/>
        <v>0</v>
      </c>
      <c r="T1272" s="129">
        <f t="shared" si="59"/>
        <v>0</v>
      </c>
      <c r="U1272" s="10"/>
    </row>
    <row r="1273" spans="12:21" ht="15" customHeight="1" x14ac:dyDescent="0.4">
      <c r="L1273" s="36" t="s">
        <v>39</v>
      </c>
      <c r="N1273" s="37">
        <v>43518</v>
      </c>
      <c r="O1273" s="35">
        <v>0.375</v>
      </c>
      <c r="P1273" s="299"/>
      <c r="Q1273" s="300"/>
      <c r="R1273" s="129">
        <f t="shared" si="57"/>
        <v>0</v>
      </c>
      <c r="S1273" s="129">
        <f t="shared" si="58"/>
        <v>0</v>
      </c>
      <c r="T1273" s="129">
        <f t="shared" si="59"/>
        <v>0</v>
      </c>
      <c r="U1273" s="10"/>
    </row>
    <row r="1274" spans="12:21" ht="15" customHeight="1" x14ac:dyDescent="0.4">
      <c r="L1274" s="36" t="s">
        <v>39</v>
      </c>
      <c r="N1274" s="37">
        <v>43518</v>
      </c>
      <c r="O1274" s="35">
        <v>0.41666666666666669</v>
      </c>
      <c r="P1274" s="299"/>
      <c r="Q1274" s="300"/>
      <c r="R1274" s="129">
        <f t="shared" si="57"/>
        <v>0</v>
      </c>
      <c r="S1274" s="129">
        <f t="shared" si="58"/>
        <v>0</v>
      </c>
      <c r="T1274" s="129">
        <f t="shared" si="59"/>
        <v>0</v>
      </c>
      <c r="U1274" s="10"/>
    </row>
    <row r="1275" spans="12:21" ht="15" customHeight="1" x14ac:dyDescent="0.4">
      <c r="L1275" s="36" t="s">
        <v>39</v>
      </c>
      <c r="N1275" s="37">
        <v>43518</v>
      </c>
      <c r="O1275" s="35">
        <v>0.45833333333333337</v>
      </c>
      <c r="P1275" s="299"/>
      <c r="Q1275" s="300"/>
      <c r="R1275" s="129">
        <f t="shared" si="57"/>
        <v>0</v>
      </c>
      <c r="S1275" s="129">
        <f t="shared" si="58"/>
        <v>0</v>
      </c>
      <c r="T1275" s="129">
        <f t="shared" si="59"/>
        <v>0</v>
      </c>
      <c r="U1275" s="10"/>
    </row>
    <row r="1276" spans="12:21" ht="15" customHeight="1" x14ac:dyDescent="0.4">
      <c r="L1276" s="36" t="s">
        <v>39</v>
      </c>
      <c r="N1276" s="37">
        <v>43518</v>
      </c>
      <c r="O1276" s="35">
        <v>0.50000000000000011</v>
      </c>
      <c r="P1276" s="299"/>
      <c r="Q1276" s="300"/>
      <c r="R1276" s="129">
        <f t="shared" si="57"/>
        <v>0</v>
      </c>
      <c r="S1276" s="129">
        <f t="shared" si="58"/>
        <v>0</v>
      </c>
      <c r="T1276" s="129">
        <f t="shared" si="59"/>
        <v>0</v>
      </c>
      <c r="U1276" s="10"/>
    </row>
    <row r="1277" spans="12:21" ht="15" customHeight="1" x14ac:dyDescent="0.4">
      <c r="L1277" s="36" t="s">
        <v>39</v>
      </c>
      <c r="N1277" s="37">
        <v>43518</v>
      </c>
      <c r="O1277" s="35">
        <v>0.54166666666666674</v>
      </c>
      <c r="P1277" s="299"/>
      <c r="Q1277" s="300"/>
      <c r="R1277" s="129">
        <f t="shared" si="57"/>
        <v>0</v>
      </c>
      <c r="S1277" s="129">
        <f t="shared" si="58"/>
        <v>0</v>
      </c>
      <c r="T1277" s="129">
        <f t="shared" si="59"/>
        <v>0</v>
      </c>
      <c r="U1277" s="10"/>
    </row>
    <row r="1278" spans="12:21" ht="15" customHeight="1" x14ac:dyDescent="0.4">
      <c r="L1278" s="36" t="s">
        <v>39</v>
      </c>
      <c r="N1278" s="37">
        <v>43518</v>
      </c>
      <c r="O1278" s="35">
        <v>0.58333333333333337</v>
      </c>
      <c r="P1278" s="299"/>
      <c r="Q1278" s="300"/>
      <c r="R1278" s="129">
        <f t="shared" si="57"/>
        <v>0</v>
      </c>
      <c r="S1278" s="129">
        <f t="shared" si="58"/>
        <v>0</v>
      </c>
      <c r="T1278" s="129">
        <f t="shared" si="59"/>
        <v>0</v>
      </c>
      <c r="U1278" s="10"/>
    </row>
    <row r="1279" spans="12:21" ht="15" customHeight="1" x14ac:dyDescent="0.4">
      <c r="L1279" s="36" t="s">
        <v>39</v>
      </c>
      <c r="N1279" s="37">
        <v>43518</v>
      </c>
      <c r="O1279" s="35">
        <v>0.62500000000000011</v>
      </c>
      <c r="P1279" s="299"/>
      <c r="Q1279" s="300"/>
      <c r="R1279" s="129">
        <f t="shared" si="57"/>
        <v>0</v>
      </c>
      <c r="S1279" s="129">
        <f t="shared" si="58"/>
        <v>0</v>
      </c>
      <c r="T1279" s="129">
        <f t="shared" si="59"/>
        <v>0</v>
      </c>
      <c r="U1279" s="10"/>
    </row>
    <row r="1280" spans="12:21" ht="15" customHeight="1" x14ac:dyDescent="0.4">
      <c r="L1280" s="36" t="s">
        <v>39</v>
      </c>
      <c r="N1280" s="37">
        <v>43518</v>
      </c>
      <c r="O1280" s="35">
        <v>0.66666666666666674</v>
      </c>
      <c r="P1280" s="299"/>
      <c r="Q1280" s="300"/>
      <c r="R1280" s="129">
        <f t="shared" si="57"/>
        <v>0</v>
      </c>
      <c r="S1280" s="129">
        <f t="shared" si="58"/>
        <v>0</v>
      </c>
      <c r="T1280" s="129">
        <f t="shared" si="59"/>
        <v>0</v>
      </c>
      <c r="U1280" s="10"/>
    </row>
    <row r="1281" spans="12:21" ht="15" customHeight="1" x14ac:dyDescent="0.4">
      <c r="L1281" s="36" t="s">
        <v>39</v>
      </c>
      <c r="N1281" s="37">
        <v>43518</v>
      </c>
      <c r="O1281" s="35">
        <v>0.70833333333333337</v>
      </c>
      <c r="P1281" s="299"/>
      <c r="Q1281" s="300"/>
      <c r="R1281" s="129">
        <f t="shared" si="57"/>
        <v>0</v>
      </c>
      <c r="S1281" s="129">
        <f t="shared" si="58"/>
        <v>0</v>
      </c>
      <c r="T1281" s="129">
        <f t="shared" si="59"/>
        <v>0</v>
      </c>
      <c r="U1281" s="10"/>
    </row>
    <row r="1282" spans="12:21" ht="15" customHeight="1" x14ac:dyDescent="0.4">
      <c r="L1282" s="36" t="s">
        <v>39</v>
      </c>
      <c r="N1282" s="37">
        <v>43518</v>
      </c>
      <c r="O1282" s="35">
        <v>0.75000000000000011</v>
      </c>
      <c r="P1282" s="299"/>
      <c r="Q1282" s="300"/>
      <c r="R1282" s="129">
        <f t="shared" si="57"/>
        <v>0</v>
      </c>
      <c r="S1282" s="129">
        <f t="shared" si="58"/>
        <v>0</v>
      </c>
      <c r="T1282" s="129">
        <f t="shared" si="59"/>
        <v>0</v>
      </c>
      <c r="U1282" s="10"/>
    </row>
    <row r="1283" spans="12:21" ht="15" customHeight="1" x14ac:dyDescent="0.4">
      <c r="L1283" s="36" t="s">
        <v>39</v>
      </c>
      <c r="N1283" s="37">
        <v>43518</v>
      </c>
      <c r="O1283" s="35">
        <v>0.79166666666666674</v>
      </c>
      <c r="P1283" s="299"/>
      <c r="Q1283" s="300"/>
      <c r="R1283" s="129">
        <f t="shared" si="57"/>
        <v>0</v>
      </c>
      <c r="S1283" s="129">
        <f t="shared" si="58"/>
        <v>0</v>
      </c>
      <c r="T1283" s="129">
        <f t="shared" si="59"/>
        <v>0</v>
      </c>
      <c r="U1283" s="10"/>
    </row>
    <row r="1284" spans="12:21" ht="15" customHeight="1" x14ac:dyDescent="0.4">
      <c r="L1284" s="36" t="s">
        <v>39</v>
      </c>
      <c r="N1284" s="37">
        <v>43518</v>
      </c>
      <c r="O1284" s="35">
        <v>0.83333333333333337</v>
      </c>
      <c r="P1284" s="299"/>
      <c r="Q1284" s="300"/>
      <c r="R1284" s="129">
        <f t="shared" si="57"/>
        <v>0</v>
      </c>
      <c r="S1284" s="129">
        <f t="shared" si="58"/>
        <v>0</v>
      </c>
      <c r="T1284" s="129">
        <f t="shared" si="59"/>
        <v>0</v>
      </c>
      <c r="U1284" s="10"/>
    </row>
    <row r="1285" spans="12:21" ht="15" customHeight="1" x14ac:dyDescent="0.4">
      <c r="L1285" s="36" t="s">
        <v>39</v>
      </c>
      <c r="N1285" s="37">
        <v>43518</v>
      </c>
      <c r="O1285" s="35">
        <v>0.87500000000000011</v>
      </c>
      <c r="P1285" s="299"/>
      <c r="Q1285" s="300"/>
      <c r="R1285" s="129">
        <f t="shared" si="57"/>
        <v>0</v>
      </c>
      <c r="S1285" s="129">
        <f t="shared" si="58"/>
        <v>0</v>
      </c>
      <c r="T1285" s="129">
        <f t="shared" si="59"/>
        <v>0</v>
      </c>
      <c r="U1285" s="10"/>
    </row>
    <row r="1286" spans="12:21" ht="15" customHeight="1" x14ac:dyDescent="0.4">
      <c r="L1286" s="36" t="s">
        <v>39</v>
      </c>
      <c r="N1286" s="37">
        <v>43518</v>
      </c>
      <c r="O1286" s="35">
        <v>0.91666666666666674</v>
      </c>
      <c r="P1286" s="299"/>
      <c r="Q1286" s="300"/>
      <c r="R1286" s="129">
        <f t="shared" si="57"/>
        <v>0</v>
      </c>
      <c r="S1286" s="129">
        <f t="shared" si="58"/>
        <v>0</v>
      </c>
      <c r="T1286" s="129">
        <f t="shared" si="59"/>
        <v>0</v>
      </c>
      <c r="U1286" s="10"/>
    </row>
    <row r="1287" spans="12:21" ht="15" customHeight="1" x14ac:dyDescent="0.4">
      <c r="L1287" s="36" t="s">
        <v>39</v>
      </c>
      <c r="N1287" s="37">
        <v>43518</v>
      </c>
      <c r="O1287" s="35">
        <v>0.95833333333333337</v>
      </c>
      <c r="P1287" s="299"/>
      <c r="Q1287" s="300"/>
      <c r="R1287" s="129">
        <f t="shared" si="57"/>
        <v>0</v>
      </c>
      <c r="S1287" s="129">
        <f t="shared" si="58"/>
        <v>0</v>
      </c>
      <c r="T1287" s="129">
        <f t="shared" si="59"/>
        <v>0</v>
      </c>
      <c r="U1287" s="10"/>
    </row>
    <row r="1288" spans="12:21" ht="15" customHeight="1" x14ac:dyDescent="0.4">
      <c r="L1288" s="40">
        <v>43519</v>
      </c>
      <c r="M1288" s="37"/>
      <c r="N1288" s="37">
        <v>43519</v>
      </c>
      <c r="O1288" s="35">
        <v>3.1225022567582528E-17</v>
      </c>
      <c r="P1288" s="299"/>
      <c r="Q1288" s="300"/>
      <c r="R1288" s="129">
        <f t="shared" si="57"/>
        <v>0</v>
      </c>
      <c r="S1288" s="129">
        <f t="shared" si="58"/>
        <v>0</v>
      </c>
      <c r="T1288" s="129">
        <f t="shared" si="59"/>
        <v>0</v>
      </c>
      <c r="U1288" s="10"/>
    </row>
    <row r="1289" spans="12:21" ht="15" customHeight="1" x14ac:dyDescent="0.4">
      <c r="L1289" s="36" t="s">
        <v>39</v>
      </c>
      <c r="N1289" s="37">
        <v>43519</v>
      </c>
      <c r="O1289" s="35">
        <v>4.1666666666666699E-2</v>
      </c>
      <c r="P1289" s="299"/>
      <c r="Q1289" s="300"/>
      <c r="R1289" s="129">
        <f t="shared" si="57"/>
        <v>0</v>
      </c>
      <c r="S1289" s="129">
        <f t="shared" si="58"/>
        <v>0</v>
      </c>
      <c r="T1289" s="129">
        <f t="shared" si="59"/>
        <v>0</v>
      </c>
      <c r="U1289" s="10"/>
    </row>
    <row r="1290" spans="12:21" ht="15" customHeight="1" x14ac:dyDescent="0.4">
      <c r="L1290" s="36" t="s">
        <v>39</v>
      </c>
      <c r="N1290" s="37">
        <v>43519</v>
      </c>
      <c r="O1290" s="35">
        <v>8.333333333333337E-2</v>
      </c>
      <c r="P1290" s="299"/>
      <c r="Q1290" s="300"/>
      <c r="R1290" s="129">
        <f t="shared" si="57"/>
        <v>0</v>
      </c>
      <c r="S1290" s="129">
        <f t="shared" si="58"/>
        <v>0</v>
      </c>
      <c r="T1290" s="129">
        <f t="shared" si="59"/>
        <v>0</v>
      </c>
      <c r="U1290" s="10"/>
    </row>
    <row r="1291" spans="12:21" ht="15" customHeight="1" x14ac:dyDescent="0.4">
      <c r="L1291" s="36" t="s">
        <v>39</v>
      </c>
      <c r="N1291" s="37">
        <v>43519</v>
      </c>
      <c r="O1291" s="35">
        <v>0.12500000000000006</v>
      </c>
      <c r="P1291" s="299"/>
      <c r="Q1291" s="300"/>
      <c r="R1291" s="129">
        <f t="shared" si="57"/>
        <v>0</v>
      </c>
      <c r="S1291" s="129">
        <f t="shared" si="58"/>
        <v>0</v>
      </c>
      <c r="T1291" s="129">
        <f t="shared" si="59"/>
        <v>0</v>
      </c>
      <c r="U1291" s="10"/>
    </row>
    <row r="1292" spans="12:21" ht="15" customHeight="1" x14ac:dyDescent="0.4">
      <c r="L1292" s="36" t="s">
        <v>39</v>
      </c>
      <c r="N1292" s="37">
        <v>43519</v>
      </c>
      <c r="O1292" s="35">
        <v>0.16666666666666669</v>
      </c>
      <c r="P1292" s="299"/>
      <c r="Q1292" s="300"/>
      <c r="R1292" s="129">
        <f t="shared" si="57"/>
        <v>0</v>
      </c>
      <c r="S1292" s="129">
        <f t="shared" si="58"/>
        <v>0</v>
      </c>
      <c r="T1292" s="129">
        <f t="shared" si="59"/>
        <v>0</v>
      </c>
      <c r="U1292" s="10"/>
    </row>
    <row r="1293" spans="12:21" ht="15" customHeight="1" x14ac:dyDescent="0.4">
      <c r="L1293" s="36" t="s">
        <v>39</v>
      </c>
      <c r="N1293" s="37">
        <v>43519</v>
      </c>
      <c r="O1293" s="35">
        <v>0.20833333333333337</v>
      </c>
      <c r="P1293" s="299"/>
      <c r="Q1293" s="300"/>
      <c r="R1293" s="129">
        <f t="shared" si="57"/>
        <v>0</v>
      </c>
      <c r="S1293" s="129">
        <f t="shared" si="58"/>
        <v>0</v>
      </c>
      <c r="T1293" s="129">
        <f t="shared" si="59"/>
        <v>0</v>
      </c>
      <c r="U1293" s="10"/>
    </row>
    <row r="1294" spans="12:21" ht="15" customHeight="1" x14ac:dyDescent="0.4">
      <c r="L1294" s="36" t="s">
        <v>39</v>
      </c>
      <c r="N1294" s="37">
        <v>43519</v>
      </c>
      <c r="O1294" s="35">
        <v>0.25</v>
      </c>
      <c r="P1294" s="299"/>
      <c r="Q1294" s="300"/>
      <c r="R1294" s="129">
        <f t="shared" si="57"/>
        <v>0</v>
      </c>
      <c r="S1294" s="129">
        <f t="shared" si="58"/>
        <v>0</v>
      </c>
      <c r="T1294" s="129">
        <f t="shared" si="59"/>
        <v>0</v>
      </c>
      <c r="U1294" s="10"/>
    </row>
    <row r="1295" spans="12:21" ht="15" customHeight="1" x14ac:dyDescent="0.4">
      <c r="L1295" s="36" t="s">
        <v>39</v>
      </c>
      <c r="N1295" s="37">
        <v>43519</v>
      </c>
      <c r="O1295" s="35">
        <v>0.29166666666666669</v>
      </c>
      <c r="P1295" s="299"/>
      <c r="Q1295" s="300"/>
      <c r="R1295" s="129">
        <f t="shared" si="57"/>
        <v>0</v>
      </c>
      <c r="S1295" s="129">
        <f t="shared" si="58"/>
        <v>0</v>
      </c>
      <c r="T1295" s="129">
        <f t="shared" si="59"/>
        <v>0</v>
      </c>
      <c r="U1295" s="10"/>
    </row>
    <row r="1296" spans="12:21" ht="15" customHeight="1" x14ac:dyDescent="0.4">
      <c r="L1296" s="36" t="s">
        <v>39</v>
      </c>
      <c r="N1296" s="37">
        <v>43519</v>
      </c>
      <c r="O1296" s="35">
        <v>0.33333333333333337</v>
      </c>
      <c r="P1296" s="299"/>
      <c r="Q1296" s="300"/>
      <c r="R1296" s="129">
        <f t="shared" ref="R1296:R1359" si="60">IF(Q1296&gt;P1296,P1296,Q1296)</f>
        <v>0</v>
      </c>
      <c r="S1296" s="129">
        <f t="shared" ref="S1296:S1359" si="61">P1296-R1296</f>
        <v>0</v>
      </c>
      <c r="T1296" s="129">
        <f t="shared" si="59"/>
        <v>0</v>
      </c>
      <c r="U1296" s="10"/>
    </row>
    <row r="1297" spans="12:21" ht="15" customHeight="1" x14ac:dyDescent="0.4">
      <c r="L1297" s="36" t="s">
        <v>39</v>
      </c>
      <c r="N1297" s="37">
        <v>43519</v>
      </c>
      <c r="O1297" s="35">
        <v>0.375</v>
      </c>
      <c r="P1297" s="299"/>
      <c r="Q1297" s="300"/>
      <c r="R1297" s="129">
        <f t="shared" si="60"/>
        <v>0</v>
      </c>
      <c r="S1297" s="129">
        <f t="shared" si="61"/>
        <v>0</v>
      </c>
      <c r="T1297" s="129">
        <f t="shared" ref="T1297:T1360" si="62">Q1297-R1297</f>
        <v>0</v>
      </c>
      <c r="U1297" s="10"/>
    </row>
    <row r="1298" spans="12:21" ht="15" customHeight="1" x14ac:dyDescent="0.4">
      <c r="L1298" s="36" t="s">
        <v>39</v>
      </c>
      <c r="N1298" s="37">
        <v>43519</v>
      </c>
      <c r="O1298" s="35">
        <v>0.41666666666666669</v>
      </c>
      <c r="P1298" s="299"/>
      <c r="Q1298" s="300"/>
      <c r="R1298" s="129">
        <f t="shared" si="60"/>
        <v>0</v>
      </c>
      <c r="S1298" s="129">
        <f t="shared" si="61"/>
        <v>0</v>
      </c>
      <c r="T1298" s="129">
        <f t="shared" si="62"/>
        <v>0</v>
      </c>
      <c r="U1298" s="10"/>
    </row>
    <row r="1299" spans="12:21" ht="15" customHeight="1" x14ac:dyDescent="0.4">
      <c r="L1299" s="36" t="s">
        <v>39</v>
      </c>
      <c r="N1299" s="37">
        <v>43519</v>
      </c>
      <c r="O1299" s="35">
        <v>0.45833333333333337</v>
      </c>
      <c r="P1299" s="299"/>
      <c r="Q1299" s="300"/>
      <c r="R1299" s="129">
        <f t="shared" si="60"/>
        <v>0</v>
      </c>
      <c r="S1299" s="129">
        <f t="shared" si="61"/>
        <v>0</v>
      </c>
      <c r="T1299" s="129">
        <f t="shared" si="62"/>
        <v>0</v>
      </c>
      <c r="U1299" s="10"/>
    </row>
    <row r="1300" spans="12:21" ht="15" customHeight="1" x14ac:dyDescent="0.4">
      <c r="L1300" s="36" t="s">
        <v>39</v>
      </c>
      <c r="N1300" s="37">
        <v>43519</v>
      </c>
      <c r="O1300" s="35">
        <v>0.50000000000000011</v>
      </c>
      <c r="P1300" s="299"/>
      <c r="Q1300" s="300"/>
      <c r="R1300" s="129">
        <f t="shared" si="60"/>
        <v>0</v>
      </c>
      <c r="S1300" s="129">
        <f t="shared" si="61"/>
        <v>0</v>
      </c>
      <c r="T1300" s="129">
        <f t="shared" si="62"/>
        <v>0</v>
      </c>
      <c r="U1300" s="10"/>
    </row>
    <row r="1301" spans="12:21" ht="15" customHeight="1" x14ac:dyDescent="0.4">
      <c r="L1301" s="36" t="s">
        <v>39</v>
      </c>
      <c r="N1301" s="37">
        <v>43519</v>
      </c>
      <c r="O1301" s="35">
        <v>0.54166666666666674</v>
      </c>
      <c r="P1301" s="299"/>
      <c r="Q1301" s="300"/>
      <c r="R1301" s="129">
        <f t="shared" si="60"/>
        <v>0</v>
      </c>
      <c r="S1301" s="129">
        <f t="shared" si="61"/>
        <v>0</v>
      </c>
      <c r="T1301" s="129">
        <f t="shared" si="62"/>
        <v>0</v>
      </c>
      <c r="U1301" s="10"/>
    </row>
    <row r="1302" spans="12:21" ht="15" customHeight="1" x14ac:dyDescent="0.4">
      <c r="L1302" s="36" t="s">
        <v>39</v>
      </c>
      <c r="N1302" s="37">
        <v>43519</v>
      </c>
      <c r="O1302" s="35">
        <v>0.58333333333333337</v>
      </c>
      <c r="P1302" s="299"/>
      <c r="Q1302" s="300"/>
      <c r="R1302" s="129">
        <f t="shared" si="60"/>
        <v>0</v>
      </c>
      <c r="S1302" s="129">
        <f t="shared" si="61"/>
        <v>0</v>
      </c>
      <c r="T1302" s="129">
        <f t="shared" si="62"/>
        <v>0</v>
      </c>
      <c r="U1302" s="10"/>
    </row>
    <row r="1303" spans="12:21" ht="15" customHeight="1" x14ac:dyDescent="0.4">
      <c r="L1303" s="36" t="s">
        <v>39</v>
      </c>
      <c r="N1303" s="37">
        <v>43519</v>
      </c>
      <c r="O1303" s="35">
        <v>0.62500000000000011</v>
      </c>
      <c r="P1303" s="299"/>
      <c r="Q1303" s="300"/>
      <c r="R1303" s="129">
        <f t="shared" si="60"/>
        <v>0</v>
      </c>
      <c r="S1303" s="129">
        <f t="shared" si="61"/>
        <v>0</v>
      </c>
      <c r="T1303" s="129">
        <f t="shared" si="62"/>
        <v>0</v>
      </c>
      <c r="U1303" s="10"/>
    </row>
    <row r="1304" spans="12:21" ht="15" customHeight="1" x14ac:dyDescent="0.4">
      <c r="L1304" s="36" t="s">
        <v>39</v>
      </c>
      <c r="N1304" s="37">
        <v>43519</v>
      </c>
      <c r="O1304" s="35">
        <v>0.66666666666666674</v>
      </c>
      <c r="P1304" s="299"/>
      <c r="Q1304" s="300"/>
      <c r="R1304" s="129">
        <f t="shared" si="60"/>
        <v>0</v>
      </c>
      <c r="S1304" s="129">
        <f t="shared" si="61"/>
        <v>0</v>
      </c>
      <c r="T1304" s="129">
        <f t="shared" si="62"/>
        <v>0</v>
      </c>
      <c r="U1304" s="10"/>
    </row>
    <row r="1305" spans="12:21" ht="15" customHeight="1" x14ac:dyDescent="0.4">
      <c r="L1305" s="36" t="s">
        <v>39</v>
      </c>
      <c r="N1305" s="37">
        <v>43519</v>
      </c>
      <c r="O1305" s="35">
        <v>0.70833333333333337</v>
      </c>
      <c r="P1305" s="299"/>
      <c r="Q1305" s="300"/>
      <c r="R1305" s="129">
        <f t="shared" si="60"/>
        <v>0</v>
      </c>
      <c r="S1305" s="129">
        <f t="shared" si="61"/>
        <v>0</v>
      </c>
      <c r="T1305" s="129">
        <f t="shared" si="62"/>
        <v>0</v>
      </c>
      <c r="U1305" s="10"/>
    </row>
    <row r="1306" spans="12:21" ht="15" customHeight="1" x14ac:dyDescent="0.4">
      <c r="L1306" s="36" t="s">
        <v>39</v>
      </c>
      <c r="N1306" s="37">
        <v>43519</v>
      </c>
      <c r="O1306" s="35">
        <v>0.75000000000000011</v>
      </c>
      <c r="P1306" s="299"/>
      <c r="Q1306" s="300"/>
      <c r="R1306" s="129">
        <f t="shared" si="60"/>
        <v>0</v>
      </c>
      <c r="S1306" s="129">
        <f t="shared" si="61"/>
        <v>0</v>
      </c>
      <c r="T1306" s="129">
        <f t="shared" si="62"/>
        <v>0</v>
      </c>
      <c r="U1306" s="10"/>
    </row>
    <row r="1307" spans="12:21" ht="15" customHeight="1" x14ac:dyDescent="0.4">
      <c r="L1307" s="36" t="s">
        <v>39</v>
      </c>
      <c r="N1307" s="37">
        <v>43519</v>
      </c>
      <c r="O1307" s="35">
        <v>0.79166666666666674</v>
      </c>
      <c r="P1307" s="299"/>
      <c r="Q1307" s="300"/>
      <c r="R1307" s="129">
        <f t="shared" si="60"/>
        <v>0</v>
      </c>
      <c r="S1307" s="129">
        <f t="shared" si="61"/>
        <v>0</v>
      </c>
      <c r="T1307" s="129">
        <f t="shared" si="62"/>
        <v>0</v>
      </c>
      <c r="U1307" s="10"/>
    </row>
    <row r="1308" spans="12:21" ht="15" customHeight="1" x14ac:dyDescent="0.4">
      <c r="L1308" s="36" t="s">
        <v>39</v>
      </c>
      <c r="N1308" s="37">
        <v>43519</v>
      </c>
      <c r="O1308" s="35">
        <v>0.83333333333333337</v>
      </c>
      <c r="P1308" s="299"/>
      <c r="Q1308" s="300"/>
      <c r="R1308" s="129">
        <f t="shared" si="60"/>
        <v>0</v>
      </c>
      <c r="S1308" s="129">
        <f t="shared" si="61"/>
        <v>0</v>
      </c>
      <c r="T1308" s="129">
        <f t="shared" si="62"/>
        <v>0</v>
      </c>
      <c r="U1308" s="10"/>
    </row>
    <row r="1309" spans="12:21" ht="15" customHeight="1" x14ac:dyDescent="0.4">
      <c r="L1309" s="36" t="s">
        <v>39</v>
      </c>
      <c r="N1309" s="37">
        <v>43519</v>
      </c>
      <c r="O1309" s="35">
        <v>0.87500000000000011</v>
      </c>
      <c r="P1309" s="299"/>
      <c r="Q1309" s="300"/>
      <c r="R1309" s="129">
        <f t="shared" si="60"/>
        <v>0</v>
      </c>
      <c r="S1309" s="129">
        <f t="shared" si="61"/>
        <v>0</v>
      </c>
      <c r="T1309" s="129">
        <f t="shared" si="62"/>
        <v>0</v>
      </c>
      <c r="U1309" s="10"/>
    </row>
    <row r="1310" spans="12:21" ht="15" customHeight="1" x14ac:dyDescent="0.4">
      <c r="L1310" s="36" t="s">
        <v>39</v>
      </c>
      <c r="N1310" s="37">
        <v>43519</v>
      </c>
      <c r="O1310" s="35">
        <v>0.91666666666666674</v>
      </c>
      <c r="P1310" s="299"/>
      <c r="Q1310" s="300"/>
      <c r="R1310" s="129">
        <f t="shared" si="60"/>
        <v>0</v>
      </c>
      <c r="S1310" s="129">
        <f t="shared" si="61"/>
        <v>0</v>
      </c>
      <c r="T1310" s="129">
        <f t="shared" si="62"/>
        <v>0</v>
      </c>
      <c r="U1310" s="10"/>
    </row>
    <row r="1311" spans="12:21" ht="15" customHeight="1" x14ac:dyDescent="0.4">
      <c r="L1311" s="36" t="s">
        <v>39</v>
      </c>
      <c r="N1311" s="37">
        <v>43519</v>
      </c>
      <c r="O1311" s="35">
        <v>0.95833333333333337</v>
      </c>
      <c r="P1311" s="299"/>
      <c r="Q1311" s="300"/>
      <c r="R1311" s="129">
        <f t="shared" si="60"/>
        <v>0</v>
      </c>
      <c r="S1311" s="129">
        <f t="shared" si="61"/>
        <v>0</v>
      </c>
      <c r="T1311" s="129">
        <f t="shared" si="62"/>
        <v>0</v>
      </c>
      <c r="U1311" s="10"/>
    </row>
    <row r="1312" spans="12:21" ht="15" customHeight="1" x14ac:dyDescent="0.4">
      <c r="L1312" s="40">
        <v>43520</v>
      </c>
      <c r="M1312" s="37"/>
      <c r="N1312" s="37">
        <v>43520</v>
      </c>
      <c r="O1312" s="35">
        <v>3.1225022567582528E-17</v>
      </c>
      <c r="P1312" s="299"/>
      <c r="Q1312" s="300"/>
      <c r="R1312" s="129">
        <f t="shared" si="60"/>
        <v>0</v>
      </c>
      <c r="S1312" s="129">
        <f t="shared" si="61"/>
        <v>0</v>
      </c>
      <c r="T1312" s="129">
        <f t="shared" si="62"/>
        <v>0</v>
      </c>
      <c r="U1312" s="10"/>
    </row>
    <row r="1313" spans="12:21" ht="15" customHeight="1" x14ac:dyDescent="0.4">
      <c r="L1313" s="36" t="s">
        <v>39</v>
      </c>
      <c r="N1313" s="37">
        <v>43520</v>
      </c>
      <c r="O1313" s="35">
        <v>4.1666666666666699E-2</v>
      </c>
      <c r="P1313" s="299"/>
      <c r="Q1313" s="300"/>
      <c r="R1313" s="129">
        <f t="shared" si="60"/>
        <v>0</v>
      </c>
      <c r="S1313" s="129">
        <f t="shared" si="61"/>
        <v>0</v>
      </c>
      <c r="T1313" s="129">
        <f t="shared" si="62"/>
        <v>0</v>
      </c>
      <c r="U1313" s="10"/>
    </row>
    <row r="1314" spans="12:21" ht="15" customHeight="1" x14ac:dyDescent="0.4">
      <c r="L1314" s="36" t="s">
        <v>39</v>
      </c>
      <c r="N1314" s="37">
        <v>43520</v>
      </c>
      <c r="O1314" s="35">
        <v>8.333333333333337E-2</v>
      </c>
      <c r="P1314" s="299"/>
      <c r="Q1314" s="300"/>
      <c r="R1314" s="129">
        <f t="shared" si="60"/>
        <v>0</v>
      </c>
      <c r="S1314" s="129">
        <f t="shared" si="61"/>
        <v>0</v>
      </c>
      <c r="T1314" s="129">
        <f t="shared" si="62"/>
        <v>0</v>
      </c>
      <c r="U1314" s="10"/>
    </row>
    <row r="1315" spans="12:21" ht="15" customHeight="1" x14ac:dyDescent="0.4">
      <c r="L1315" s="36" t="s">
        <v>39</v>
      </c>
      <c r="N1315" s="37">
        <v>43520</v>
      </c>
      <c r="O1315" s="35">
        <v>0.12500000000000006</v>
      </c>
      <c r="P1315" s="299"/>
      <c r="Q1315" s="300"/>
      <c r="R1315" s="129">
        <f t="shared" si="60"/>
        <v>0</v>
      </c>
      <c r="S1315" s="129">
        <f t="shared" si="61"/>
        <v>0</v>
      </c>
      <c r="T1315" s="129">
        <f t="shared" si="62"/>
        <v>0</v>
      </c>
      <c r="U1315" s="10"/>
    </row>
    <row r="1316" spans="12:21" ht="15" customHeight="1" x14ac:dyDescent="0.4">
      <c r="L1316" s="36" t="s">
        <v>39</v>
      </c>
      <c r="N1316" s="37">
        <v>43520</v>
      </c>
      <c r="O1316" s="35">
        <v>0.16666666666666669</v>
      </c>
      <c r="P1316" s="299"/>
      <c r="Q1316" s="300"/>
      <c r="R1316" s="129">
        <f t="shared" si="60"/>
        <v>0</v>
      </c>
      <c r="S1316" s="129">
        <f t="shared" si="61"/>
        <v>0</v>
      </c>
      <c r="T1316" s="129">
        <f t="shared" si="62"/>
        <v>0</v>
      </c>
      <c r="U1316" s="10"/>
    </row>
    <row r="1317" spans="12:21" ht="15" customHeight="1" x14ac:dyDescent="0.4">
      <c r="L1317" s="36" t="s">
        <v>39</v>
      </c>
      <c r="N1317" s="37">
        <v>43520</v>
      </c>
      <c r="O1317" s="35">
        <v>0.20833333333333337</v>
      </c>
      <c r="P1317" s="299"/>
      <c r="Q1317" s="300"/>
      <c r="R1317" s="129">
        <f t="shared" si="60"/>
        <v>0</v>
      </c>
      <c r="S1317" s="129">
        <f t="shared" si="61"/>
        <v>0</v>
      </c>
      <c r="T1317" s="129">
        <f t="shared" si="62"/>
        <v>0</v>
      </c>
      <c r="U1317" s="10"/>
    </row>
    <row r="1318" spans="12:21" ht="15" customHeight="1" x14ac:dyDescent="0.4">
      <c r="L1318" s="36" t="s">
        <v>39</v>
      </c>
      <c r="N1318" s="37">
        <v>43520</v>
      </c>
      <c r="O1318" s="35">
        <v>0.25</v>
      </c>
      <c r="P1318" s="299"/>
      <c r="Q1318" s="300"/>
      <c r="R1318" s="129">
        <f t="shared" si="60"/>
        <v>0</v>
      </c>
      <c r="S1318" s="129">
        <f t="shared" si="61"/>
        <v>0</v>
      </c>
      <c r="T1318" s="129">
        <f t="shared" si="62"/>
        <v>0</v>
      </c>
      <c r="U1318" s="10"/>
    </row>
    <row r="1319" spans="12:21" ht="15" customHeight="1" x14ac:dyDescent="0.4">
      <c r="L1319" s="36" t="s">
        <v>39</v>
      </c>
      <c r="N1319" s="37">
        <v>43520</v>
      </c>
      <c r="O1319" s="35">
        <v>0.29166666666666669</v>
      </c>
      <c r="P1319" s="299"/>
      <c r="Q1319" s="300"/>
      <c r="R1319" s="129">
        <f t="shared" si="60"/>
        <v>0</v>
      </c>
      <c r="S1319" s="129">
        <f t="shared" si="61"/>
        <v>0</v>
      </c>
      <c r="T1319" s="129">
        <f t="shared" si="62"/>
        <v>0</v>
      </c>
      <c r="U1319" s="10"/>
    </row>
    <row r="1320" spans="12:21" ht="15" customHeight="1" x14ac:dyDescent="0.4">
      <c r="L1320" s="36" t="s">
        <v>39</v>
      </c>
      <c r="N1320" s="37">
        <v>43520</v>
      </c>
      <c r="O1320" s="35">
        <v>0.33333333333333337</v>
      </c>
      <c r="P1320" s="299"/>
      <c r="Q1320" s="300"/>
      <c r="R1320" s="129">
        <f t="shared" si="60"/>
        <v>0</v>
      </c>
      <c r="S1320" s="129">
        <f t="shared" si="61"/>
        <v>0</v>
      </c>
      <c r="T1320" s="129">
        <f t="shared" si="62"/>
        <v>0</v>
      </c>
      <c r="U1320" s="10"/>
    </row>
    <row r="1321" spans="12:21" ht="15" customHeight="1" x14ac:dyDescent="0.4">
      <c r="L1321" s="36" t="s">
        <v>39</v>
      </c>
      <c r="N1321" s="37">
        <v>43520</v>
      </c>
      <c r="O1321" s="35">
        <v>0.375</v>
      </c>
      <c r="P1321" s="299"/>
      <c r="Q1321" s="300"/>
      <c r="R1321" s="129">
        <f t="shared" si="60"/>
        <v>0</v>
      </c>
      <c r="S1321" s="129">
        <f t="shared" si="61"/>
        <v>0</v>
      </c>
      <c r="T1321" s="129">
        <f t="shared" si="62"/>
        <v>0</v>
      </c>
      <c r="U1321" s="10"/>
    </row>
    <row r="1322" spans="12:21" ht="15" customHeight="1" x14ac:dyDescent="0.4">
      <c r="L1322" s="36" t="s">
        <v>39</v>
      </c>
      <c r="N1322" s="37">
        <v>43520</v>
      </c>
      <c r="O1322" s="35">
        <v>0.41666666666666669</v>
      </c>
      <c r="P1322" s="299"/>
      <c r="Q1322" s="300"/>
      <c r="R1322" s="129">
        <f t="shared" si="60"/>
        <v>0</v>
      </c>
      <c r="S1322" s="129">
        <f t="shared" si="61"/>
        <v>0</v>
      </c>
      <c r="T1322" s="129">
        <f t="shared" si="62"/>
        <v>0</v>
      </c>
      <c r="U1322" s="10"/>
    </row>
    <row r="1323" spans="12:21" ht="15" customHeight="1" x14ac:dyDescent="0.4">
      <c r="L1323" s="36" t="s">
        <v>39</v>
      </c>
      <c r="N1323" s="37">
        <v>43520</v>
      </c>
      <c r="O1323" s="35">
        <v>0.45833333333333337</v>
      </c>
      <c r="P1323" s="299"/>
      <c r="Q1323" s="300"/>
      <c r="R1323" s="129">
        <f t="shared" si="60"/>
        <v>0</v>
      </c>
      <c r="S1323" s="129">
        <f t="shared" si="61"/>
        <v>0</v>
      </c>
      <c r="T1323" s="129">
        <f t="shared" si="62"/>
        <v>0</v>
      </c>
      <c r="U1323" s="10"/>
    </row>
    <row r="1324" spans="12:21" ht="15" customHeight="1" x14ac:dyDescent="0.4">
      <c r="L1324" s="36" t="s">
        <v>39</v>
      </c>
      <c r="N1324" s="37">
        <v>43520</v>
      </c>
      <c r="O1324" s="35">
        <v>0.50000000000000011</v>
      </c>
      <c r="P1324" s="299"/>
      <c r="Q1324" s="300"/>
      <c r="R1324" s="129">
        <f t="shared" si="60"/>
        <v>0</v>
      </c>
      <c r="S1324" s="129">
        <f t="shared" si="61"/>
        <v>0</v>
      </c>
      <c r="T1324" s="129">
        <f t="shared" si="62"/>
        <v>0</v>
      </c>
      <c r="U1324" s="10"/>
    </row>
    <row r="1325" spans="12:21" ht="15" customHeight="1" x14ac:dyDescent="0.4">
      <c r="L1325" s="36" t="s">
        <v>39</v>
      </c>
      <c r="N1325" s="37">
        <v>43520</v>
      </c>
      <c r="O1325" s="35">
        <v>0.54166666666666674</v>
      </c>
      <c r="P1325" s="299"/>
      <c r="Q1325" s="300"/>
      <c r="R1325" s="129">
        <f t="shared" si="60"/>
        <v>0</v>
      </c>
      <c r="S1325" s="129">
        <f t="shared" si="61"/>
        <v>0</v>
      </c>
      <c r="T1325" s="129">
        <f t="shared" si="62"/>
        <v>0</v>
      </c>
      <c r="U1325" s="10"/>
    </row>
    <row r="1326" spans="12:21" ht="15" customHeight="1" x14ac:dyDescent="0.4">
      <c r="L1326" s="36" t="s">
        <v>39</v>
      </c>
      <c r="N1326" s="37">
        <v>43520</v>
      </c>
      <c r="O1326" s="35">
        <v>0.58333333333333337</v>
      </c>
      <c r="P1326" s="299"/>
      <c r="Q1326" s="300"/>
      <c r="R1326" s="129">
        <f t="shared" si="60"/>
        <v>0</v>
      </c>
      <c r="S1326" s="129">
        <f t="shared" si="61"/>
        <v>0</v>
      </c>
      <c r="T1326" s="129">
        <f t="shared" si="62"/>
        <v>0</v>
      </c>
      <c r="U1326" s="10"/>
    </row>
    <row r="1327" spans="12:21" ht="15" customHeight="1" x14ac:dyDescent="0.4">
      <c r="L1327" s="36" t="s">
        <v>39</v>
      </c>
      <c r="N1327" s="37">
        <v>43520</v>
      </c>
      <c r="O1327" s="35">
        <v>0.62500000000000011</v>
      </c>
      <c r="P1327" s="299"/>
      <c r="Q1327" s="300"/>
      <c r="R1327" s="129">
        <f t="shared" si="60"/>
        <v>0</v>
      </c>
      <c r="S1327" s="129">
        <f t="shared" si="61"/>
        <v>0</v>
      </c>
      <c r="T1327" s="129">
        <f t="shared" si="62"/>
        <v>0</v>
      </c>
      <c r="U1327" s="10"/>
    </row>
    <row r="1328" spans="12:21" ht="15" customHeight="1" x14ac:dyDescent="0.4">
      <c r="L1328" s="36" t="s">
        <v>39</v>
      </c>
      <c r="N1328" s="37">
        <v>43520</v>
      </c>
      <c r="O1328" s="35">
        <v>0.66666666666666674</v>
      </c>
      <c r="P1328" s="299"/>
      <c r="Q1328" s="300"/>
      <c r="R1328" s="129">
        <f t="shared" si="60"/>
        <v>0</v>
      </c>
      <c r="S1328" s="129">
        <f t="shared" si="61"/>
        <v>0</v>
      </c>
      <c r="T1328" s="129">
        <f t="shared" si="62"/>
        <v>0</v>
      </c>
      <c r="U1328" s="10"/>
    </row>
    <row r="1329" spans="12:21" ht="15" customHeight="1" x14ac:dyDescent="0.4">
      <c r="L1329" s="36" t="s">
        <v>39</v>
      </c>
      <c r="N1329" s="37">
        <v>43520</v>
      </c>
      <c r="O1329" s="35">
        <v>0.70833333333333337</v>
      </c>
      <c r="P1329" s="299"/>
      <c r="Q1329" s="300"/>
      <c r="R1329" s="129">
        <f t="shared" si="60"/>
        <v>0</v>
      </c>
      <c r="S1329" s="129">
        <f t="shared" si="61"/>
        <v>0</v>
      </c>
      <c r="T1329" s="129">
        <f t="shared" si="62"/>
        <v>0</v>
      </c>
      <c r="U1329" s="10"/>
    </row>
    <row r="1330" spans="12:21" ht="15" customHeight="1" x14ac:dyDescent="0.4">
      <c r="L1330" s="36" t="s">
        <v>39</v>
      </c>
      <c r="N1330" s="37">
        <v>43520</v>
      </c>
      <c r="O1330" s="35">
        <v>0.75000000000000011</v>
      </c>
      <c r="P1330" s="299"/>
      <c r="Q1330" s="300"/>
      <c r="R1330" s="129">
        <f t="shared" si="60"/>
        <v>0</v>
      </c>
      <c r="S1330" s="129">
        <f t="shared" si="61"/>
        <v>0</v>
      </c>
      <c r="T1330" s="129">
        <f t="shared" si="62"/>
        <v>0</v>
      </c>
      <c r="U1330" s="10"/>
    </row>
    <row r="1331" spans="12:21" ht="15" customHeight="1" x14ac:dyDescent="0.4">
      <c r="L1331" s="36" t="s">
        <v>39</v>
      </c>
      <c r="N1331" s="37">
        <v>43520</v>
      </c>
      <c r="O1331" s="35">
        <v>0.79166666666666674</v>
      </c>
      <c r="P1331" s="299"/>
      <c r="Q1331" s="300"/>
      <c r="R1331" s="129">
        <f t="shared" si="60"/>
        <v>0</v>
      </c>
      <c r="S1331" s="129">
        <f t="shared" si="61"/>
        <v>0</v>
      </c>
      <c r="T1331" s="129">
        <f t="shared" si="62"/>
        <v>0</v>
      </c>
      <c r="U1331" s="10"/>
    </row>
    <row r="1332" spans="12:21" ht="15" customHeight="1" x14ac:dyDescent="0.4">
      <c r="L1332" s="36" t="s">
        <v>39</v>
      </c>
      <c r="N1332" s="37">
        <v>43520</v>
      </c>
      <c r="O1332" s="35">
        <v>0.83333333333333337</v>
      </c>
      <c r="P1332" s="299"/>
      <c r="Q1332" s="300"/>
      <c r="R1332" s="129">
        <f t="shared" si="60"/>
        <v>0</v>
      </c>
      <c r="S1332" s="129">
        <f t="shared" si="61"/>
        <v>0</v>
      </c>
      <c r="T1332" s="129">
        <f t="shared" si="62"/>
        <v>0</v>
      </c>
      <c r="U1332" s="10"/>
    </row>
    <row r="1333" spans="12:21" ht="15" customHeight="1" x14ac:dyDescent="0.4">
      <c r="L1333" s="36" t="s">
        <v>39</v>
      </c>
      <c r="N1333" s="37">
        <v>43520</v>
      </c>
      <c r="O1333" s="35">
        <v>0.87500000000000011</v>
      </c>
      <c r="P1333" s="299"/>
      <c r="Q1333" s="300"/>
      <c r="R1333" s="129">
        <f t="shared" si="60"/>
        <v>0</v>
      </c>
      <c r="S1333" s="129">
        <f t="shared" si="61"/>
        <v>0</v>
      </c>
      <c r="T1333" s="129">
        <f t="shared" si="62"/>
        <v>0</v>
      </c>
      <c r="U1333" s="10"/>
    </row>
    <row r="1334" spans="12:21" ht="15" customHeight="1" x14ac:dyDescent="0.4">
      <c r="L1334" s="36" t="s">
        <v>39</v>
      </c>
      <c r="N1334" s="37">
        <v>43520</v>
      </c>
      <c r="O1334" s="35">
        <v>0.91666666666666674</v>
      </c>
      <c r="P1334" s="299"/>
      <c r="Q1334" s="300"/>
      <c r="R1334" s="129">
        <f t="shared" si="60"/>
        <v>0</v>
      </c>
      <c r="S1334" s="129">
        <f t="shared" si="61"/>
        <v>0</v>
      </c>
      <c r="T1334" s="129">
        <f t="shared" si="62"/>
        <v>0</v>
      </c>
      <c r="U1334" s="10"/>
    </row>
    <row r="1335" spans="12:21" ht="15" customHeight="1" x14ac:dyDescent="0.4">
      <c r="L1335" s="36" t="s">
        <v>39</v>
      </c>
      <c r="N1335" s="37">
        <v>43520</v>
      </c>
      <c r="O1335" s="35">
        <v>0.95833333333333337</v>
      </c>
      <c r="P1335" s="299"/>
      <c r="Q1335" s="300"/>
      <c r="R1335" s="129">
        <f t="shared" si="60"/>
        <v>0</v>
      </c>
      <c r="S1335" s="129">
        <f t="shared" si="61"/>
        <v>0</v>
      </c>
      <c r="T1335" s="129">
        <f t="shared" si="62"/>
        <v>0</v>
      </c>
      <c r="U1335" s="10"/>
    </row>
    <row r="1336" spans="12:21" ht="15" customHeight="1" x14ac:dyDescent="0.4">
      <c r="L1336" s="40">
        <v>43521</v>
      </c>
      <c r="M1336" s="37"/>
      <c r="N1336" s="37">
        <v>43521</v>
      </c>
      <c r="O1336" s="35">
        <v>3.1225022567582528E-17</v>
      </c>
      <c r="P1336" s="299"/>
      <c r="Q1336" s="300"/>
      <c r="R1336" s="129">
        <f t="shared" si="60"/>
        <v>0</v>
      </c>
      <c r="S1336" s="129">
        <f t="shared" si="61"/>
        <v>0</v>
      </c>
      <c r="T1336" s="129">
        <f t="shared" si="62"/>
        <v>0</v>
      </c>
      <c r="U1336" s="10"/>
    </row>
    <row r="1337" spans="12:21" ht="15" customHeight="1" x14ac:dyDescent="0.4">
      <c r="L1337" s="36" t="s">
        <v>39</v>
      </c>
      <c r="N1337" s="37">
        <v>43521</v>
      </c>
      <c r="O1337" s="35">
        <v>4.1666666666666699E-2</v>
      </c>
      <c r="P1337" s="299"/>
      <c r="Q1337" s="300"/>
      <c r="R1337" s="129">
        <f t="shared" si="60"/>
        <v>0</v>
      </c>
      <c r="S1337" s="129">
        <f t="shared" si="61"/>
        <v>0</v>
      </c>
      <c r="T1337" s="129">
        <f t="shared" si="62"/>
        <v>0</v>
      </c>
      <c r="U1337" s="10"/>
    </row>
    <row r="1338" spans="12:21" ht="15" customHeight="1" x14ac:dyDescent="0.4">
      <c r="L1338" s="36" t="s">
        <v>39</v>
      </c>
      <c r="N1338" s="37">
        <v>43521</v>
      </c>
      <c r="O1338" s="35">
        <v>8.333333333333337E-2</v>
      </c>
      <c r="P1338" s="299"/>
      <c r="Q1338" s="300"/>
      <c r="R1338" s="129">
        <f t="shared" si="60"/>
        <v>0</v>
      </c>
      <c r="S1338" s="129">
        <f t="shared" si="61"/>
        <v>0</v>
      </c>
      <c r="T1338" s="129">
        <f t="shared" si="62"/>
        <v>0</v>
      </c>
      <c r="U1338" s="10"/>
    </row>
    <row r="1339" spans="12:21" ht="15" customHeight="1" x14ac:dyDescent="0.4">
      <c r="L1339" s="36" t="s">
        <v>39</v>
      </c>
      <c r="N1339" s="37">
        <v>43521</v>
      </c>
      <c r="O1339" s="35">
        <v>0.12500000000000006</v>
      </c>
      <c r="P1339" s="299"/>
      <c r="Q1339" s="300"/>
      <c r="R1339" s="129">
        <f t="shared" si="60"/>
        <v>0</v>
      </c>
      <c r="S1339" s="129">
        <f t="shared" si="61"/>
        <v>0</v>
      </c>
      <c r="T1339" s="129">
        <f t="shared" si="62"/>
        <v>0</v>
      </c>
      <c r="U1339" s="10"/>
    </row>
    <row r="1340" spans="12:21" ht="15" customHeight="1" x14ac:dyDescent="0.4">
      <c r="L1340" s="36" t="s">
        <v>39</v>
      </c>
      <c r="N1340" s="37">
        <v>43521</v>
      </c>
      <c r="O1340" s="35">
        <v>0.16666666666666669</v>
      </c>
      <c r="P1340" s="299"/>
      <c r="Q1340" s="300"/>
      <c r="R1340" s="129">
        <f t="shared" si="60"/>
        <v>0</v>
      </c>
      <c r="S1340" s="129">
        <f t="shared" si="61"/>
        <v>0</v>
      </c>
      <c r="T1340" s="129">
        <f t="shared" si="62"/>
        <v>0</v>
      </c>
      <c r="U1340" s="10"/>
    </row>
    <row r="1341" spans="12:21" ht="15" customHeight="1" x14ac:dyDescent="0.4">
      <c r="L1341" s="36" t="s">
        <v>39</v>
      </c>
      <c r="N1341" s="37">
        <v>43521</v>
      </c>
      <c r="O1341" s="35">
        <v>0.20833333333333337</v>
      </c>
      <c r="P1341" s="299"/>
      <c r="Q1341" s="300"/>
      <c r="R1341" s="129">
        <f t="shared" si="60"/>
        <v>0</v>
      </c>
      <c r="S1341" s="129">
        <f t="shared" si="61"/>
        <v>0</v>
      </c>
      <c r="T1341" s="129">
        <f t="shared" si="62"/>
        <v>0</v>
      </c>
      <c r="U1341" s="10"/>
    </row>
    <row r="1342" spans="12:21" ht="15" customHeight="1" x14ac:dyDescent="0.4">
      <c r="L1342" s="36" t="s">
        <v>39</v>
      </c>
      <c r="N1342" s="37">
        <v>43521</v>
      </c>
      <c r="O1342" s="35">
        <v>0.25</v>
      </c>
      <c r="P1342" s="299"/>
      <c r="Q1342" s="300"/>
      <c r="R1342" s="129">
        <f t="shared" si="60"/>
        <v>0</v>
      </c>
      <c r="S1342" s="129">
        <f t="shared" si="61"/>
        <v>0</v>
      </c>
      <c r="T1342" s="129">
        <f t="shared" si="62"/>
        <v>0</v>
      </c>
      <c r="U1342" s="10"/>
    </row>
    <row r="1343" spans="12:21" ht="15" customHeight="1" x14ac:dyDescent="0.4">
      <c r="L1343" s="36" t="s">
        <v>39</v>
      </c>
      <c r="N1343" s="37">
        <v>43521</v>
      </c>
      <c r="O1343" s="35">
        <v>0.29166666666666669</v>
      </c>
      <c r="P1343" s="299"/>
      <c r="Q1343" s="300"/>
      <c r="R1343" s="129">
        <f t="shared" si="60"/>
        <v>0</v>
      </c>
      <c r="S1343" s="129">
        <f t="shared" si="61"/>
        <v>0</v>
      </c>
      <c r="T1343" s="129">
        <f t="shared" si="62"/>
        <v>0</v>
      </c>
      <c r="U1343" s="10"/>
    </row>
    <row r="1344" spans="12:21" ht="15" customHeight="1" x14ac:dyDescent="0.4">
      <c r="L1344" s="36" t="s">
        <v>39</v>
      </c>
      <c r="N1344" s="37">
        <v>43521</v>
      </c>
      <c r="O1344" s="35">
        <v>0.33333333333333337</v>
      </c>
      <c r="P1344" s="299"/>
      <c r="Q1344" s="300"/>
      <c r="R1344" s="129">
        <f t="shared" si="60"/>
        <v>0</v>
      </c>
      <c r="S1344" s="129">
        <f t="shared" si="61"/>
        <v>0</v>
      </c>
      <c r="T1344" s="129">
        <f t="shared" si="62"/>
        <v>0</v>
      </c>
      <c r="U1344" s="10"/>
    </row>
    <row r="1345" spans="12:21" ht="15" customHeight="1" x14ac:dyDescent="0.4">
      <c r="L1345" s="36" t="s">
        <v>39</v>
      </c>
      <c r="N1345" s="37">
        <v>43521</v>
      </c>
      <c r="O1345" s="35">
        <v>0.375</v>
      </c>
      <c r="P1345" s="299"/>
      <c r="Q1345" s="300"/>
      <c r="R1345" s="129">
        <f t="shared" si="60"/>
        <v>0</v>
      </c>
      <c r="S1345" s="129">
        <f t="shared" si="61"/>
        <v>0</v>
      </c>
      <c r="T1345" s="129">
        <f t="shared" si="62"/>
        <v>0</v>
      </c>
      <c r="U1345" s="10"/>
    </row>
    <row r="1346" spans="12:21" ht="15" customHeight="1" x14ac:dyDescent="0.4">
      <c r="L1346" s="36" t="s">
        <v>39</v>
      </c>
      <c r="N1346" s="37">
        <v>43521</v>
      </c>
      <c r="O1346" s="35">
        <v>0.41666666666666669</v>
      </c>
      <c r="P1346" s="299"/>
      <c r="Q1346" s="300"/>
      <c r="R1346" s="129">
        <f t="shared" si="60"/>
        <v>0</v>
      </c>
      <c r="S1346" s="129">
        <f t="shared" si="61"/>
        <v>0</v>
      </c>
      <c r="T1346" s="129">
        <f t="shared" si="62"/>
        <v>0</v>
      </c>
      <c r="U1346" s="10"/>
    </row>
    <row r="1347" spans="12:21" ht="15" customHeight="1" x14ac:dyDescent="0.4">
      <c r="L1347" s="36" t="s">
        <v>39</v>
      </c>
      <c r="N1347" s="37">
        <v>43521</v>
      </c>
      <c r="O1347" s="35">
        <v>0.45833333333333337</v>
      </c>
      <c r="P1347" s="299"/>
      <c r="Q1347" s="300"/>
      <c r="R1347" s="129">
        <f t="shared" si="60"/>
        <v>0</v>
      </c>
      <c r="S1347" s="129">
        <f t="shared" si="61"/>
        <v>0</v>
      </c>
      <c r="T1347" s="129">
        <f t="shared" si="62"/>
        <v>0</v>
      </c>
      <c r="U1347" s="10"/>
    </row>
    <row r="1348" spans="12:21" ht="15" customHeight="1" x14ac:dyDescent="0.4">
      <c r="L1348" s="36" t="s">
        <v>39</v>
      </c>
      <c r="N1348" s="37">
        <v>43521</v>
      </c>
      <c r="O1348" s="35">
        <v>0.50000000000000011</v>
      </c>
      <c r="P1348" s="299"/>
      <c r="Q1348" s="300"/>
      <c r="R1348" s="129">
        <f t="shared" si="60"/>
        <v>0</v>
      </c>
      <c r="S1348" s="129">
        <f t="shared" si="61"/>
        <v>0</v>
      </c>
      <c r="T1348" s="129">
        <f t="shared" si="62"/>
        <v>0</v>
      </c>
      <c r="U1348" s="10"/>
    </row>
    <row r="1349" spans="12:21" ht="15" customHeight="1" x14ac:dyDescent="0.4">
      <c r="L1349" s="36" t="s">
        <v>39</v>
      </c>
      <c r="N1349" s="37">
        <v>43521</v>
      </c>
      <c r="O1349" s="35">
        <v>0.54166666666666674</v>
      </c>
      <c r="P1349" s="299"/>
      <c r="Q1349" s="300"/>
      <c r="R1349" s="129">
        <f t="shared" si="60"/>
        <v>0</v>
      </c>
      <c r="S1349" s="129">
        <f t="shared" si="61"/>
        <v>0</v>
      </c>
      <c r="T1349" s="129">
        <f t="shared" si="62"/>
        <v>0</v>
      </c>
      <c r="U1349" s="10"/>
    </row>
    <row r="1350" spans="12:21" ht="15" customHeight="1" x14ac:dyDescent="0.4">
      <c r="L1350" s="36" t="s">
        <v>39</v>
      </c>
      <c r="N1350" s="37">
        <v>43521</v>
      </c>
      <c r="O1350" s="35">
        <v>0.58333333333333337</v>
      </c>
      <c r="P1350" s="299"/>
      <c r="Q1350" s="300"/>
      <c r="R1350" s="129">
        <f t="shared" si="60"/>
        <v>0</v>
      </c>
      <c r="S1350" s="129">
        <f t="shared" si="61"/>
        <v>0</v>
      </c>
      <c r="T1350" s="129">
        <f t="shared" si="62"/>
        <v>0</v>
      </c>
      <c r="U1350" s="10"/>
    </row>
    <row r="1351" spans="12:21" ht="15" customHeight="1" x14ac:dyDescent="0.4">
      <c r="L1351" s="36" t="s">
        <v>39</v>
      </c>
      <c r="N1351" s="37">
        <v>43521</v>
      </c>
      <c r="O1351" s="35">
        <v>0.62500000000000011</v>
      </c>
      <c r="P1351" s="299"/>
      <c r="Q1351" s="300"/>
      <c r="R1351" s="129">
        <f t="shared" si="60"/>
        <v>0</v>
      </c>
      <c r="S1351" s="129">
        <f t="shared" si="61"/>
        <v>0</v>
      </c>
      <c r="T1351" s="129">
        <f t="shared" si="62"/>
        <v>0</v>
      </c>
      <c r="U1351" s="10"/>
    </row>
    <row r="1352" spans="12:21" ht="15" customHeight="1" x14ac:dyDescent="0.4">
      <c r="L1352" s="36" t="s">
        <v>39</v>
      </c>
      <c r="N1352" s="37">
        <v>43521</v>
      </c>
      <c r="O1352" s="35">
        <v>0.66666666666666674</v>
      </c>
      <c r="P1352" s="299"/>
      <c r="Q1352" s="300"/>
      <c r="R1352" s="129">
        <f t="shared" si="60"/>
        <v>0</v>
      </c>
      <c r="S1352" s="129">
        <f t="shared" si="61"/>
        <v>0</v>
      </c>
      <c r="T1352" s="129">
        <f t="shared" si="62"/>
        <v>0</v>
      </c>
      <c r="U1352" s="10"/>
    </row>
    <row r="1353" spans="12:21" ht="15" customHeight="1" x14ac:dyDescent="0.4">
      <c r="L1353" s="36" t="s">
        <v>39</v>
      </c>
      <c r="N1353" s="37">
        <v>43521</v>
      </c>
      <c r="O1353" s="35">
        <v>0.70833333333333337</v>
      </c>
      <c r="P1353" s="299"/>
      <c r="Q1353" s="300"/>
      <c r="R1353" s="129">
        <f t="shared" si="60"/>
        <v>0</v>
      </c>
      <c r="S1353" s="129">
        <f t="shared" si="61"/>
        <v>0</v>
      </c>
      <c r="T1353" s="129">
        <f t="shared" si="62"/>
        <v>0</v>
      </c>
      <c r="U1353" s="10"/>
    </row>
    <row r="1354" spans="12:21" ht="15" customHeight="1" x14ac:dyDescent="0.4">
      <c r="L1354" s="36" t="s">
        <v>39</v>
      </c>
      <c r="N1354" s="37">
        <v>43521</v>
      </c>
      <c r="O1354" s="35">
        <v>0.75000000000000011</v>
      </c>
      <c r="P1354" s="299"/>
      <c r="Q1354" s="300"/>
      <c r="R1354" s="129">
        <f t="shared" si="60"/>
        <v>0</v>
      </c>
      <c r="S1354" s="129">
        <f t="shared" si="61"/>
        <v>0</v>
      </c>
      <c r="T1354" s="129">
        <f t="shared" si="62"/>
        <v>0</v>
      </c>
      <c r="U1354" s="10"/>
    </row>
    <row r="1355" spans="12:21" ht="15" customHeight="1" x14ac:dyDescent="0.4">
      <c r="L1355" s="36" t="s">
        <v>39</v>
      </c>
      <c r="N1355" s="37">
        <v>43521</v>
      </c>
      <c r="O1355" s="35">
        <v>0.79166666666666674</v>
      </c>
      <c r="P1355" s="299"/>
      <c r="Q1355" s="300"/>
      <c r="R1355" s="129">
        <f t="shared" si="60"/>
        <v>0</v>
      </c>
      <c r="S1355" s="129">
        <f t="shared" si="61"/>
        <v>0</v>
      </c>
      <c r="T1355" s="129">
        <f t="shared" si="62"/>
        <v>0</v>
      </c>
      <c r="U1355" s="10"/>
    </row>
    <row r="1356" spans="12:21" ht="15" customHeight="1" x14ac:dyDescent="0.4">
      <c r="L1356" s="36" t="s">
        <v>39</v>
      </c>
      <c r="N1356" s="37">
        <v>43521</v>
      </c>
      <c r="O1356" s="35">
        <v>0.83333333333333337</v>
      </c>
      <c r="P1356" s="299"/>
      <c r="Q1356" s="300"/>
      <c r="R1356" s="129">
        <f t="shared" si="60"/>
        <v>0</v>
      </c>
      <c r="S1356" s="129">
        <f t="shared" si="61"/>
        <v>0</v>
      </c>
      <c r="T1356" s="129">
        <f t="shared" si="62"/>
        <v>0</v>
      </c>
      <c r="U1356" s="10"/>
    </row>
    <row r="1357" spans="12:21" ht="15" customHeight="1" x14ac:dyDescent="0.4">
      <c r="L1357" s="36" t="s">
        <v>39</v>
      </c>
      <c r="N1357" s="37">
        <v>43521</v>
      </c>
      <c r="O1357" s="35">
        <v>0.87500000000000011</v>
      </c>
      <c r="P1357" s="299"/>
      <c r="Q1357" s="300"/>
      <c r="R1357" s="129">
        <f t="shared" si="60"/>
        <v>0</v>
      </c>
      <c r="S1357" s="129">
        <f t="shared" si="61"/>
        <v>0</v>
      </c>
      <c r="T1357" s="129">
        <f t="shared" si="62"/>
        <v>0</v>
      </c>
      <c r="U1357" s="10"/>
    </row>
    <row r="1358" spans="12:21" ht="15" customHeight="1" x14ac:dyDescent="0.4">
      <c r="L1358" s="36" t="s">
        <v>39</v>
      </c>
      <c r="N1358" s="37">
        <v>43521</v>
      </c>
      <c r="O1358" s="35">
        <v>0.91666666666666674</v>
      </c>
      <c r="P1358" s="299"/>
      <c r="Q1358" s="300"/>
      <c r="R1358" s="129">
        <f t="shared" si="60"/>
        <v>0</v>
      </c>
      <c r="S1358" s="129">
        <f t="shared" si="61"/>
        <v>0</v>
      </c>
      <c r="T1358" s="129">
        <f t="shared" si="62"/>
        <v>0</v>
      </c>
      <c r="U1358" s="10"/>
    </row>
    <row r="1359" spans="12:21" ht="15" customHeight="1" x14ac:dyDescent="0.4">
      <c r="L1359" s="36" t="s">
        <v>39</v>
      </c>
      <c r="N1359" s="37">
        <v>43521</v>
      </c>
      <c r="O1359" s="35">
        <v>0.95833333333333337</v>
      </c>
      <c r="P1359" s="299"/>
      <c r="Q1359" s="300"/>
      <c r="R1359" s="129">
        <f t="shared" si="60"/>
        <v>0</v>
      </c>
      <c r="S1359" s="129">
        <f t="shared" si="61"/>
        <v>0</v>
      </c>
      <c r="T1359" s="129">
        <f t="shared" si="62"/>
        <v>0</v>
      </c>
      <c r="U1359" s="10"/>
    </row>
    <row r="1360" spans="12:21" ht="15" customHeight="1" x14ac:dyDescent="0.4">
      <c r="L1360" s="40">
        <v>43522</v>
      </c>
      <c r="M1360" s="37"/>
      <c r="N1360" s="37">
        <v>43522</v>
      </c>
      <c r="O1360" s="35">
        <v>3.1225022567582528E-17</v>
      </c>
      <c r="P1360" s="299"/>
      <c r="Q1360" s="300"/>
      <c r="R1360" s="129">
        <f t="shared" ref="R1360:R1423" si="63">IF(Q1360&gt;P1360,P1360,Q1360)</f>
        <v>0</v>
      </c>
      <c r="S1360" s="129">
        <f t="shared" ref="S1360:S1423" si="64">P1360-R1360</f>
        <v>0</v>
      </c>
      <c r="T1360" s="129">
        <f t="shared" si="62"/>
        <v>0</v>
      </c>
      <c r="U1360" s="10"/>
    </row>
    <row r="1361" spans="12:21" ht="15" customHeight="1" x14ac:dyDescent="0.4">
      <c r="L1361" s="36" t="s">
        <v>39</v>
      </c>
      <c r="N1361" s="37">
        <v>43522</v>
      </c>
      <c r="O1361" s="35">
        <v>4.1666666666666699E-2</v>
      </c>
      <c r="P1361" s="299"/>
      <c r="Q1361" s="300"/>
      <c r="R1361" s="129">
        <f t="shared" si="63"/>
        <v>0</v>
      </c>
      <c r="S1361" s="129">
        <f t="shared" si="64"/>
        <v>0</v>
      </c>
      <c r="T1361" s="129">
        <f t="shared" ref="T1361:T1424" si="65">Q1361-R1361</f>
        <v>0</v>
      </c>
      <c r="U1361" s="10"/>
    </row>
    <row r="1362" spans="12:21" ht="15" customHeight="1" x14ac:dyDescent="0.4">
      <c r="L1362" s="36" t="s">
        <v>39</v>
      </c>
      <c r="N1362" s="37">
        <v>43522</v>
      </c>
      <c r="O1362" s="35">
        <v>8.333333333333337E-2</v>
      </c>
      <c r="P1362" s="299"/>
      <c r="Q1362" s="300"/>
      <c r="R1362" s="129">
        <f t="shared" si="63"/>
        <v>0</v>
      </c>
      <c r="S1362" s="129">
        <f t="shared" si="64"/>
        <v>0</v>
      </c>
      <c r="T1362" s="129">
        <f t="shared" si="65"/>
        <v>0</v>
      </c>
      <c r="U1362" s="10"/>
    </row>
    <row r="1363" spans="12:21" ht="15" customHeight="1" x14ac:dyDescent="0.4">
      <c r="L1363" s="36" t="s">
        <v>39</v>
      </c>
      <c r="N1363" s="37">
        <v>43522</v>
      </c>
      <c r="O1363" s="35">
        <v>0.12500000000000006</v>
      </c>
      <c r="P1363" s="299"/>
      <c r="Q1363" s="300"/>
      <c r="R1363" s="129">
        <f t="shared" si="63"/>
        <v>0</v>
      </c>
      <c r="S1363" s="129">
        <f t="shared" si="64"/>
        <v>0</v>
      </c>
      <c r="T1363" s="129">
        <f t="shared" si="65"/>
        <v>0</v>
      </c>
      <c r="U1363" s="10"/>
    </row>
    <row r="1364" spans="12:21" ht="15" customHeight="1" x14ac:dyDescent="0.4">
      <c r="L1364" s="36" t="s">
        <v>39</v>
      </c>
      <c r="N1364" s="37">
        <v>43522</v>
      </c>
      <c r="O1364" s="35">
        <v>0.16666666666666669</v>
      </c>
      <c r="P1364" s="299"/>
      <c r="Q1364" s="300"/>
      <c r="R1364" s="129">
        <f t="shared" si="63"/>
        <v>0</v>
      </c>
      <c r="S1364" s="129">
        <f t="shared" si="64"/>
        <v>0</v>
      </c>
      <c r="T1364" s="129">
        <f t="shared" si="65"/>
        <v>0</v>
      </c>
      <c r="U1364" s="10"/>
    </row>
    <row r="1365" spans="12:21" ht="15" customHeight="1" x14ac:dyDescent="0.4">
      <c r="L1365" s="36" t="s">
        <v>39</v>
      </c>
      <c r="N1365" s="37">
        <v>43522</v>
      </c>
      <c r="O1365" s="35">
        <v>0.20833333333333337</v>
      </c>
      <c r="P1365" s="299"/>
      <c r="Q1365" s="300"/>
      <c r="R1365" s="129">
        <f t="shared" si="63"/>
        <v>0</v>
      </c>
      <c r="S1365" s="129">
        <f t="shared" si="64"/>
        <v>0</v>
      </c>
      <c r="T1365" s="129">
        <f t="shared" si="65"/>
        <v>0</v>
      </c>
      <c r="U1365" s="10"/>
    </row>
    <row r="1366" spans="12:21" ht="15" customHeight="1" x14ac:dyDescent="0.4">
      <c r="L1366" s="36" t="s">
        <v>39</v>
      </c>
      <c r="N1366" s="37">
        <v>43522</v>
      </c>
      <c r="O1366" s="35">
        <v>0.25</v>
      </c>
      <c r="P1366" s="299"/>
      <c r="Q1366" s="300"/>
      <c r="R1366" s="129">
        <f t="shared" si="63"/>
        <v>0</v>
      </c>
      <c r="S1366" s="129">
        <f t="shared" si="64"/>
        <v>0</v>
      </c>
      <c r="T1366" s="129">
        <f t="shared" si="65"/>
        <v>0</v>
      </c>
      <c r="U1366" s="10"/>
    </row>
    <row r="1367" spans="12:21" ht="15" customHeight="1" x14ac:dyDescent="0.4">
      <c r="L1367" s="36" t="s">
        <v>39</v>
      </c>
      <c r="N1367" s="37">
        <v>43522</v>
      </c>
      <c r="O1367" s="35">
        <v>0.29166666666666669</v>
      </c>
      <c r="P1367" s="299"/>
      <c r="Q1367" s="300"/>
      <c r="R1367" s="129">
        <f t="shared" si="63"/>
        <v>0</v>
      </c>
      <c r="S1367" s="129">
        <f t="shared" si="64"/>
        <v>0</v>
      </c>
      <c r="T1367" s="129">
        <f t="shared" si="65"/>
        <v>0</v>
      </c>
      <c r="U1367" s="10"/>
    </row>
    <row r="1368" spans="12:21" ht="15" customHeight="1" x14ac:dyDescent="0.4">
      <c r="L1368" s="36" t="s">
        <v>39</v>
      </c>
      <c r="N1368" s="37">
        <v>43522</v>
      </c>
      <c r="O1368" s="35">
        <v>0.33333333333333337</v>
      </c>
      <c r="P1368" s="299"/>
      <c r="Q1368" s="300"/>
      <c r="R1368" s="129">
        <f t="shared" si="63"/>
        <v>0</v>
      </c>
      <c r="S1368" s="129">
        <f t="shared" si="64"/>
        <v>0</v>
      </c>
      <c r="T1368" s="129">
        <f t="shared" si="65"/>
        <v>0</v>
      </c>
      <c r="U1368" s="10"/>
    </row>
    <row r="1369" spans="12:21" ht="15" customHeight="1" x14ac:dyDescent="0.4">
      <c r="L1369" s="36" t="s">
        <v>39</v>
      </c>
      <c r="N1369" s="37">
        <v>43522</v>
      </c>
      <c r="O1369" s="35">
        <v>0.375</v>
      </c>
      <c r="P1369" s="299"/>
      <c r="Q1369" s="300"/>
      <c r="R1369" s="129">
        <f t="shared" si="63"/>
        <v>0</v>
      </c>
      <c r="S1369" s="129">
        <f t="shared" si="64"/>
        <v>0</v>
      </c>
      <c r="T1369" s="129">
        <f t="shared" si="65"/>
        <v>0</v>
      </c>
      <c r="U1369" s="10"/>
    </row>
    <row r="1370" spans="12:21" ht="15" customHeight="1" x14ac:dyDescent="0.4">
      <c r="L1370" s="36" t="s">
        <v>39</v>
      </c>
      <c r="N1370" s="37">
        <v>43522</v>
      </c>
      <c r="O1370" s="35">
        <v>0.41666666666666669</v>
      </c>
      <c r="P1370" s="299"/>
      <c r="Q1370" s="300"/>
      <c r="R1370" s="129">
        <f t="shared" si="63"/>
        <v>0</v>
      </c>
      <c r="S1370" s="129">
        <f t="shared" si="64"/>
        <v>0</v>
      </c>
      <c r="T1370" s="129">
        <f t="shared" si="65"/>
        <v>0</v>
      </c>
      <c r="U1370" s="10"/>
    </row>
    <row r="1371" spans="12:21" ht="15" customHeight="1" x14ac:dyDescent="0.4">
      <c r="L1371" s="36" t="s">
        <v>39</v>
      </c>
      <c r="N1371" s="37">
        <v>43522</v>
      </c>
      <c r="O1371" s="35">
        <v>0.45833333333333337</v>
      </c>
      <c r="P1371" s="299"/>
      <c r="Q1371" s="300"/>
      <c r="R1371" s="129">
        <f t="shared" si="63"/>
        <v>0</v>
      </c>
      <c r="S1371" s="129">
        <f t="shared" si="64"/>
        <v>0</v>
      </c>
      <c r="T1371" s="129">
        <f t="shared" si="65"/>
        <v>0</v>
      </c>
      <c r="U1371" s="10"/>
    </row>
    <row r="1372" spans="12:21" ht="15" customHeight="1" x14ac:dyDescent="0.4">
      <c r="L1372" s="36" t="s">
        <v>39</v>
      </c>
      <c r="N1372" s="37">
        <v>43522</v>
      </c>
      <c r="O1372" s="35">
        <v>0.50000000000000011</v>
      </c>
      <c r="P1372" s="299"/>
      <c r="Q1372" s="300"/>
      <c r="R1372" s="129">
        <f t="shared" si="63"/>
        <v>0</v>
      </c>
      <c r="S1372" s="129">
        <f t="shared" si="64"/>
        <v>0</v>
      </c>
      <c r="T1372" s="129">
        <f t="shared" si="65"/>
        <v>0</v>
      </c>
      <c r="U1372" s="10"/>
    </row>
    <row r="1373" spans="12:21" ht="15" customHeight="1" x14ac:dyDescent="0.4">
      <c r="L1373" s="36" t="s">
        <v>39</v>
      </c>
      <c r="N1373" s="37">
        <v>43522</v>
      </c>
      <c r="O1373" s="35">
        <v>0.54166666666666674</v>
      </c>
      <c r="P1373" s="299"/>
      <c r="Q1373" s="300"/>
      <c r="R1373" s="129">
        <f t="shared" si="63"/>
        <v>0</v>
      </c>
      <c r="S1373" s="129">
        <f t="shared" si="64"/>
        <v>0</v>
      </c>
      <c r="T1373" s="129">
        <f t="shared" si="65"/>
        <v>0</v>
      </c>
      <c r="U1373" s="10"/>
    </row>
    <row r="1374" spans="12:21" ht="15" customHeight="1" x14ac:dyDescent="0.4">
      <c r="L1374" s="36" t="s">
        <v>39</v>
      </c>
      <c r="N1374" s="37">
        <v>43522</v>
      </c>
      <c r="O1374" s="35">
        <v>0.58333333333333337</v>
      </c>
      <c r="P1374" s="299"/>
      <c r="Q1374" s="300"/>
      <c r="R1374" s="129">
        <f t="shared" si="63"/>
        <v>0</v>
      </c>
      <c r="S1374" s="129">
        <f t="shared" si="64"/>
        <v>0</v>
      </c>
      <c r="T1374" s="129">
        <f t="shared" si="65"/>
        <v>0</v>
      </c>
      <c r="U1374" s="10"/>
    </row>
    <row r="1375" spans="12:21" ht="15" customHeight="1" x14ac:dyDescent="0.4">
      <c r="L1375" s="36" t="s">
        <v>39</v>
      </c>
      <c r="N1375" s="37">
        <v>43522</v>
      </c>
      <c r="O1375" s="35">
        <v>0.62500000000000011</v>
      </c>
      <c r="P1375" s="299"/>
      <c r="Q1375" s="300"/>
      <c r="R1375" s="129">
        <f t="shared" si="63"/>
        <v>0</v>
      </c>
      <c r="S1375" s="129">
        <f t="shared" si="64"/>
        <v>0</v>
      </c>
      <c r="T1375" s="129">
        <f t="shared" si="65"/>
        <v>0</v>
      </c>
      <c r="U1375" s="10"/>
    </row>
    <row r="1376" spans="12:21" ht="15" customHeight="1" x14ac:dyDescent="0.4">
      <c r="L1376" s="36" t="s">
        <v>39</v>
      </c>
      <c r="N1376" s="37">
        <v>43522</v>
      </c>
      <c r="O1376" s="35">
        <v>0.66666666666666674</v>
      </c>
      <c r="P1376" s="299"/>
      <c r="Q1376" s="300"/>
      <c r="R1376" s="129">
        <f t="shared" si="63"/>
        <v>0</v>
      </c>
      <c r="S1376" s="129">
        <f t="shared" si="64"/>
        <v>0</v>
      </c>
      <c r="T1376" s="129">
        <f t="shared" si="65"/>
        <v>0</v>
      </c>
      <c r="U1376" s="10"/>
    </row>
    <row r="1377" spans="12:21" ht="15" customHeight="1" x14ac:dyDescent="0.4">
      <c r="L1377" s="36" t="s">
        <v>39</v>
      </c>
      <c r="N1377" s="37">
        <v>43522</v>
      </c>
      <c r="O1377" s="35">
        <v>0.70833333333333337</v>
      </c>
      <c r="P1377" s="299"/>
      <c r="Q1377" s="300"/>
      <c r="R1377" s="129">
        <f t="shared" si="63"/>
        <v>0</v>
      </c>
      <c r="S1377" s="129">
        <f t="shared" si="64"/>
        <v>0</v>
      </c>
      <c r="T1377" s="129">
        <f t="shared" si="65"/>
        <v>0</v>
      </c>
      <c r="U1377" s="10"/>
    </row>
    <row r="1378" spans="12:21" ht="15" customHeight="1" x14ac:dyDescent="0.4">
      <c r="L1378" s="36" t="s">
        <v>39</v>
      </c>
      <c r="N1378" s="37">
        <v>43522</v>
      </c>
      <c r="O1378" s="35">
        <v>0.75000000000000011</v>
      </c>
      <c r="P1378" s="299"/>
      <c r="Q1378" s="300"/>
      <c r="R1378" s="129">
        <f t="shared" si="63"/>
        <v>0</v>
      </c>
      <c r="S1378" s="129">
        <f t="shared" si="64"/>
        <v>0</v>
      </c>
      <c r="T1378" s="129">
        <f t="shared" si="65"/>
        <v>0</v>
      </c>
      <c r="U1378" s="10"/>
    </row>
    <row r="1379" spans="12:21" ht="15" customHeight="1" x14ac:dyDescent="0.4">
      <c r="L1379" s="36" t="s">
        <v>39</v>
      </c>
      <c r="N1379" s="37">
        <v>43522</v>
      </c>
      <c r="O1379" s="35">
        <v>0.79166666666666674</v>
      </c>
      <c r="P1379" s="299"/>
      <c r="Q1379" s="300"/>
      <c r="R1379" s="129">
        <f t="shared" si="63"/>
        <v>0</v>
      </c>
      <c r="S1379" s="129">
        <f t="shared" si="64"/>
        <v>0</v>
      </c>
      <c r="T1379" s="129">
        <f t="shared" si="65"/>
        <v>0</v>
      </c>
      <c r="U1379" s="10"/>
    </row>
    <row r="1380" spans="12:21" ht="15" customHeight="1" x14ac:dyDescent="0.4">
      <c r="L1380" s="36" t="s">
        <v>39</v>
      </c>
      <c r="N1380" s="37">
        <v>43522</v>
      </c>
      <c r="O1380" s="35">
        <v>0.83333333333333337</v>
      </c>
      <c r="P1380" s="299"/>
      <c r="Q1380" s="300"/>
      <c r="R1380" s="129">
        <f t="shared" si="63"/>
        <v>0</v>
      </c>
      <c r="S1380" s="129">
        <f t="shared" si="64"/>
        <v>0</v>
      </c>
      <c r="T1380" s="129">
        <f t="shared" si="65"/>
        <v>0</v>
      </c>
      <c r="U1380" s="10"/>
    </row>
    <row r="1381" spans="12:21" ht="15" customHeight="1" x14ac:dyDescent="0.4">
      <c r="L1381" s="36" t="s">
        <v>39</v>
      </c>
      <c r="N1381" s="37">
        <v>43522</v>
      </c>
      <c r="O1381" s="35">
        <v>0.87500000000000011</v>
      </c>
      <c r="P1381" s="299"/>
      <c r="Q1381" s="300"/>
      <c r="R1381" s="129">
        <f t="shared" si="63"/>
        <v>0</v>
      </c>
      <c r="S1381" s="129">
        <f t="shared" si="64"/>
        <v>0</v>
      </c>
      <c r="T1381" s="129">
        <f t="shared" si="65"/>
        <v>0</v>
      </c>
      <c r="U1381" s="10"/>
    </row>
    <row r="1382" spans="12:21" ht="15" customHeight="1" x14ac:dyDescent="0.4">
      <c r="L1382" s="36" t="s">
        <v>39</v>
      </c>
      <c r="N1382" s="37">
        <v>43522</v>
      </c>
      <c r="O1382" s="35">
        <v>0.91666666666666674</v>
      </c>
      <c r="P1382" s="299"/>
      <c r="Q1382" s="300"/>
      <c r="R1382" s="129">
        <f t="shared" si="63"/>
        <v>0</v>
      </c>
      <c r="S1382" s="129">
        <f t="shared" si="64"/>
        <v>0</v>
      </c>
      <c r="T1382" s="129">
        <f t="shared" si="65"/>
        <v>0</v>
      </c>
      <c r="U1382" s="10"/>
    </row>
    <row r="1383" spans="12:21" ht="15" customHeight="1" x14ac:dyDescent="0.4">
      <c r="L1383" s="36" t="s">
        <v>39</v>
      </c>
      <c r="N1383" s="37">
        <v>43522</v>
      </c>
      <c r="O1383" s="35">
        <v>0.95833333333333337</v>
      </c>
      <c r="P1383" s="299"/>
      <c r="Q1383" s="300"/>
      <c r="R1383" s="129">
        <f t="shared" si="63"/>
        <v>0</v>
      </c>
      <c r="S1383" s="129">
        <f t="shared" si="64"/>
        <v>0</v>
      </c>
      <c r="T1383" s="129">
        <f t="shared" si="65"/>
        <v>0</v>
      </c>
      <c r="U1383" s="10"/>
    </row>
    <row r="1384" spans="12:21" ht="15" customHeight="1" x14ac:dyDescent="0.4">
      <c r="L1384" s="40">
        <v>43523</v>
      </c>
      <c r="M1384" s="37"/>
      <c r="N1384" s="37">
        <v>43523</v>
      </c>
      <c r="O1384" s="35">
        <v>3.1225022567582528E-17</v>
      </c>
      <c r="P1384" s="299"/>
      <c r="Q1384" s="300"/>
      <c r="R1384" s="129">
        <f t="shared" si="63"/>
        <v>0</v>
      </c>
      <c r="S1384" s="129">
        <f t="shared" si="64"/>
        <v>0</v>
      </c>
      <c r="T1384" s="129">
        <f t="shared" si="65"/>
        <v>0</v>
      </c>
      <c r="U1384" s="10"/>
    </row>
    <row r="1385" spans="12:21" ht="15" customHeight="1" x14ac:dyDescent="0.4">
      <c r="L1385" s="36" t="s">
        <v>39</v>
      </c>
      <c r="N1385" s="37">
        <v>43523</v>
      </c>
      <c r="O1385" s="35">
        <v>4.1666666666666699E-2</v>
      </c>
      <c r="P1385" s="299"/>
      <c r="Q1385" s="300"/>
      <c r="R1385" s="129">
        <f t="shared" si="63"/>
        <v>0</v>
      </c>
      <c r="S1385" s="129">
        <f t="shared" si="64"/>
        <v>0</v>
      </c>
      <c r="T1385" s="129">
        <f t="shared" si="65"/>
        <v>0</v>
      </c>
      <c r="U1385" s="10"/>
    </row>
    <row r="1386" spans="12:21" ht="15" customHeight="1" x14ac:dyDescent="0.4">
      <c r="L1386" s="36" t="s">
        <v>39</v>
      </c>
      <c r="N1386" s="37">
        <v>43523</v>
      </c>
      <c r="O1386" s="35">
        <v>8.333333333333337E-2</v>
      </c>
      <c r="P1386" s="299"/>
      <c r="Q1386" s="300"/>
      <c r="R1386" s="129">
        <f t="shared" si="63"/>
        <v>0</v>
      </c>
      <c r="S1386" s="129">
        <f t="shared" si="64"/>
        <v>0</v>
      </c>
      <c r="T1386" s="129">
        <f t="shared" si="65"/>
        <v>0</v>
      </c>
      <c r="U1386" s="10"/>
    </row>
    <row r="1387" spans="12:21" ht="15" customHeight="1" x14ac:dyDescent="0.4">
      <c r="L1387" s="36" t="s">
        <v>39</v>
      </c>
      <c r="N1387" s="37">
        <v>43523</v>
      </c>
      <c r="O1387" s="35">
        <v>0.12500000000000006</v>
      </c>
      <c r="P1387" s="299"/>
      <c r="Q1387" s="300"/>
      <c r="R1387" s="129">
        <f t="shared" si="63"/>
        <v>0</v>
      </c>
      <c r="S1387" s="129">
        <f t="shared" si="64"/>
        <v>0</v>
      </c>
      <c r="T1387" s="129">
        <f t="shared" si="65"/>
        <v>0</v>
      </c>
      <c r="U1387" s="10"/>
    </row>
    <row r="1388" spans="12:21" ht="15" customHeight="1" x14ac:dyDescent="0.4">
      <c r="L1388" s="36" t="s">
        <v>39</v>
      </c>
      <c r="N1388" s="37">
        <v>43523</v>
      </c>
      <c r="O1388" s="35">
        <v>0.16666666666666669</v>
      </c>
      <c r="P1388" s="299"/>
      <c r="Q1388" s="300"/>
      <c r="R1388" s="129">
        <f t="shared" si="63"/>
        <v>0</v>
      </c>
      <c r="S1388" s="129">
        <f t="shared" si="64"/>
        <v>0</v>
      </c>
      <c r="T1388" s="129">
        <f t="shared" si="65"/>
        <v>0</v>
      </c>
      <c r="U1388" s="10"/>
    </row>
    <row r="1389" spans="12:21" ht="15" customHeight="1" x14ac:dyDescent="0.4">
      <c r="L1389" s="36" t="s">
        <v>39</v>
      </c>
      <c r="N1389" s="37">
        <v>43523</v>
      </c>
      <c r="O1389" s="35">
        <v>0.20833333333333337</v>
      </c>
      <c r="P1389" s="299"/>
      <c r="Q1389" s="300"/>
      <c r="R1389" s="129">
        <f t="shared" si="63"/>
        <v>0</v>
      </c>
      <c r="S1389" s="129">
        <f t="shared" si="64"/>
        <v>0</v>
      </c>
      <c r="T1389" s="129">
        <f t="shared" si="65"/>
        <v>0</v>
      </c>
      <c r="U1389" s="10"/>
    </row>
    <row r="1390" spans="12:21" ht="15" customHeight="1" x14ac:dyDescent="0.4">
      <c r="L1390" s="36" t="s">
        <v>39</v>
      </c>
      <c r="N1390" s="37">
        <v>43523</v>
      </c>
      <c r="O1390" s="35">
        <v>0.25</v>
      </c>
      <c r="P1390" s="299"/>
      <c r="Q1390" s="300"/>
      <c r="R1390" s="129">
        <f t="shared" si="63"/>
        <v>0</v>
      </c>
      <c r="S1390" s="129">
        <f t="shared" si="64"/>
        <v>0</v>
      </c>
      <c r="T1390" s="129">
        <f t="shared" si="65"/>
        <v>0</v>
      </c>
      <c r="U1390" s="10"/>
    </row>
    <row r="1391" spans="12:21" ht="15" customHeight="1" x14ac:dyDescent="0.4">
      <c r="L1391" s="36" t="s">
        <v>39</v>
      </c>
      <c r="N1391" s="37">
        <v>43523</v>
      </c>
      <c r="O1391" s="35">
        <v>0.29166666666666669</v>
      </c>
      <c r="P1391" s="299"/>
      <c r="Q1391" s="300"/>
      <c r="R1391" s="129">
        <f t="shared" si="63"/>
        <v>0</v>
      </c>
      <c r="S1391" s="129">
        <f t="shared" si="64"/>
        <v>0</v>
      </c>
      <c r="T1391" s="129">
        <f t="shared" si="65"/>
        <v>0</v>
      </c>
      <c r="U1391" s="10"/>
    </row>
    <row r="1392" spans="12:21" ht="15" customHeight="1" x14ac:dyDescent="0.4">
      <c r="L1392" s="36" t="s">
        <v>39</v>
      </c>
      <c r="N1392" s="37">
        <v>43523</v>
      </c>
      <c r="O1392" s="35">
        <v>0.33333333333333337</v>
      </c>
      <c r="P1392" s="299"/>
      <c r="Q1392" s="300"/>
      <c r="R1392" s="129">
        <f t="shared" si="63"/>
        <v>0</v>
      </c>
      <c r="S1392" s="129">
        <f t="shared" si="64"/>
        <v>0</v>
      </c>
      <c r="T1392" s="129">
        <f t="shared" si="65"/>
        <v>0</v>
      </c>
      <c r="U1392" s="10"/>
    </row>
    <row r="1393" spans="12:21" ht="15" customHeight="1" x14ac:dyDescent="0.4">
      <c r="L1393" s="36" t="s">
        <v>39</v>
      </c>
      <c r="N1393" s="37">
        <v>43523</v>
      </c>
      <c r="O1393" s="35">
        <v>0.375</v>
      </c>
      <c r="P1393" s="299"/>
      <c r="Q1393" s="300"/>
      <c r="R1393" s="129">
        <f t="shared" si="63"/>
        <v>0</v>
      </c>
      <c r="S1393" s="129">
        <f t="shared" si="64"/>
        <v>0</v>
      </c>
      <c r="T1393" s="129">
        <f t="shared" si="65"/>
        <v>0</v>
      </c>
      <c r="U1393" s="10"/>
    </row>
    <row r="1394" spans="12:21" ht="15" customHeight="1" x14ac:dyDescent="0.4">
      <c r="L1394" s="36" t="s">
        <v>39</v>
      </c>
      <c r="N1394" s="37">
        <v>43523</v>
      </c>
      <c r="O1394" s="35">
        <v>0.41666666666666669</v>
      </c>
      <c r="P1394" s="299"/>
      <c r="Q1394" s="300"/>
      <c r="R1394" s="129">
        <f t="shared" si="63"/>
        <v>0</v>
      </c>
      <c r="S1394" s="129">
        <f t="shared" si="64"/>
        <v>0</v>
      </c>
      <c r="T1394" s="129">
        <f t="shared" si="65"/>
        <v>0</v>
      </c>
      <c r="U1394" s="10"/>
    </row>
    <row r="1395" spans="12:21" ht="15" customHeight="1" x14ac:dyDescent="0.4">
      <c r="L1395" s="36" t="s">
        <v>39</v>
      </c>
      <c r="N1395" s="37">
        <v>43523</v>
      </c>
      <c r="O1395" s="35">
        <v>0.45833333333333337</v>
      </c>
      <c r="P1395" s="299"/>
      <c r="Q1395" s="300"/>
      <c r="R1395" s="129">
        <f t="shared" si="63"/>
        <v>0</v>
      </c>
      <c r="S1395" s="129">
        <f t="shared" si="64"/>
        <v>0</v>
      </c>
      <c r="T1395" s="129">
        <f t="shared" si="65"/>
        <v>0</v>
      </c>
      <c r="U1395" s="10"/>
    </row>
    <row r="1396" spans="12:21" ht="15" customHeight="1" x14ac:dyDescent="0.4">
      <c r="L1396" s="36" t="s">
        <v>39</v>
      </c>
      <c r="N1396" s="37">
        <v>43523</v>
      </c>
      <c r="O1396" s="35">
        <v>0.50000000000000011</v>
      </c>
      <c r="P1396" s="299"/>
      <c r="Q1396" s="300"/>
      <c r="R1396" s="129">
        <f t="shared" si="63"/>
        <v>0</v>
      </c>
      <c r="S1396" s="129">
        <f t="shared" si="64"/>
        <v>0</v>
      </c>
      <c r="T1396" s="129">
        <f t="shared" si="65"/>
        <v>0</v>
      </c>
      <c r="U1396" s="10"/>
    </row>
    <row r="1397" spans="12:21" ht="15" customHeight="1" x14ac:dyDescent="0.4">
      <c r="L1397" s="36" t="s">
        <v>39</v>
      </c>
      <c r="N1397" s="37">
        <v>43523</v>
      </c>
      <c r="O1397" s="35">
        <v>0.54166666666666674</v>
      </c>
      <c r="P1397" s="299"/>
      <c r="Q1397" s="300"/>
      <c r="R1397" s="129">
        <f t="shared" si="63"/>
        <v>0</v>
      </c>
      <c r="S1397" s="129">
        <f t="shared" si="64"/>
        <v>0</v>
      </c>
      <c r="T1397" s="129">
        <f t="shared" si="65"/>
        <v>0</v>
      </c>
      <c r="U1397" s="10"/>
    </row>
    <row r="1398" spans="12:21" ht="15" customHeight="1" x14ac:dyDescent="0.4">
      <c r="L1398" s="36" t="s">
        <v>39</v>
      </c>
      <c r="N1398" s="37">
        <v>43523</v>
      </c>
      <c r="O1398" s="35">
        <v>0.58333333333333337</v>
      </c>
      <c r="P1398" s="299"/>
      <c r="Q1398" s="300"/>
      <c r="R1398" s="129">
        <f t="shared" si="63"/>
        <v>0</v>
      </c>
      <c r="S1398" s="129">
        <f t="shared" si="64"/>
        <v>0</v>
      </c>
      <c r="T1398" s="129">
        <f t="shared" si="65"/>
        <v>0</v>
      </c>
      <c r="U1398" s="10"/>
    </row>
    <row r="1399" spans="12:21" ht="15" customHeight="1" x14ac:dyDescent="0.4">
      <c r="L1399" s="36" t="s">
        <v>39</v>
      </c>
      <c r="N1399" s="37">
        <v>43523</v>
      </c>
      <c r="O1399" s="35">
        <v>0.62500000000000011</v>
      </c>
      <c r="P1399" s="299"/>
      <c r="Q1399" s="300"/>
      <c r="R1399" s="129">
        <f t="shared" si="63"/>
        <v>0</v>
      </c>
      <c r="S1399" s="129">
        <f t="shared" si="64"/>
        <v>0</v>
      </c>
      <c r="T1399" s="129">
        <f t="shared" si="65"/>
        <v>0</v>
      </c>
      <c r="U1399" s="10"/>
    </row>
    <row r="1400" spans="12:21" ht="15" customHeight="1" x14ac:dyDescent="0.4">
      <c r="L1400" s="36" t="s">
        <v>39</v>
      </c>
      <c r="N1400" s="37">
        <v>43523</v>
      </c>
      <c r="O1400" s="35">
        <v>0.66666666666666674</v>
      </c>
      <c r="P1400" s="299"/>
      <c r="Q1400" s="300"/>
      <c r="R1400" s="129">
        <f t="shared" si="63"/>
        <v>0</v>
      </c>
      <c r="S1400" s="129">
        <f t="shared" si="64"/>
        <v>0</v>
      </c>
      <c r="T1400" s="129">
        <f t="shared" si="65"/>
        <v>0</v>
      </c>
      <c r="U1400" s="10"/>
    </row>
    <row r="1401" spans="12:21" ht="15" customHeight="1" x14ac:dyDescent="0.4">
      <c r="L1401" s="36" t="s">
        <v>39</v>
      </c>
      <c r="N1401" s="37">
        <v>43523</v>
      </c>
      <c r="O1401" s="35">
        <v>0.70833333333333337</v>
      </c>
      <c r="P1401" s="299"/>
      <c r="Q1401" s="300"/>
      <c r="R1401" s="129">
        <f t="shared" si="63"/>
        <v>0</v>
      </c>
      <c r="S1401" s="129">
        <f t="shared" si="64"/>
        <v>0</v>
      </c>
      <c r="T1401" s="129">
        <f t="shared" si="65"/>
        <v>0</v>
      </c>
      <c r="U1401" s="10"/>
    </row>
    <row r="1402" spans="12:21" ht="15" customHeight="1" x14ac:dyDescent="0.4">
      <c r="L1402" s="36" t="s">
        <v>39</v>
      </c>
      <c r="N1402" s="37">
        <v>43523</v>
      </c>
      <c r="O1402" s="35">
        <v>0.75000000000000011</v>
      </c>
      <c r="P1402" s="299"/>
      <c r="Q1402" s="300"/>
      <c r="R1402" s="129">
        <f t="shared" si="63"/>
        <v>0</v>
      </c>
      <c r="S1402" s="129">
        <f t="shared" si="64"/>
        <v>0</v>
      </c>
      <c r="T1402" s="129">
        <f t="shared" si="65"/>
        <v>0</v>
      </c>
      <c r="U1402" s="10"/>
    </row>
    <row r="1403" spans="12:21" ht="15" customHeight="1" x14ac:dyDescent="0.4">
      <c r="L1403" s="36" t="s">
        <v>39</v>
      </c>
      <c r="N1403" s="37">
        <v>43523</v>
      </c>
      <c r="O1403" s="35">
        <v>0.79166666666666674</v>
      </c>
      <c r="P1403" s="299"/>
      <c r="Q1403" s="300"/>
      <c r="R1403" s="129">
        <f t="shared" si="63"/>
        <v>0</v>
      </c>
      <c r="S1403" s="129">
        <f t="shared" si="64"/>
        <v>0</v>
      </c>
      <c r="T1403" s="129">
        <f t="shared" si="65"/>
        <v>0</v>
      </c>
      <c r="U1403" s="10"/>
    </row>
    <row r="1404" spans="12:21" ht="15" customHeight="1" x14ac:dyDescent="0.4">
      <c r="L1404" s="36" t="s">
        <v>39</v>
      </c>
      <c r="N1404" s="37">
        <v>43523</v>
      </c>
      <c r="O1404" s="35">
        <v>0.83333333333333337</v>
      </c>
      <c r="P1404" s="299"/>
      <c r="Q1404" s="300"/>
      <c r="R1404" s="129">
        <f t="shared" si="63"/>
        <v>0</v>
      </c>
      <c r="S1404" s="129">
        <f t="shared" si="64"/>
        <v>0</v>
      </c>
      <c r="T1404" s="129">
        <f t="shared" si="65"/>
        <v>0</v>
      </c>
      <c r="U1404" s="10"/>
    </row>
    <row r="1405" spans="12:21" ht="15" customHeight="1" x14ac:dyDescent="0.4">
      <c r="L1405" s="36" t="s">
        <v>39</v>
      </c>
      <c r="N1405" s="37">
        <v>43523</v>
      </c>
      <c r="O1405" s="35">
        <v>0.87500000000000011</v>
      </c>
      <c r="P1405" s="299"/>
      <c r="Q1405" s="300"/>
      <c r="R1405" s="129">
        <f t="shared" si="63"/>
        <v>0</v>
      </c>
      <c r="S1405" s="129">
        <f t="shared" si="64"/>
        <v>0</v>
      </c>
      <c r="T1405" s="129">
        <f t="shared" si="65"/>
        <v>0</v>
      </c>
      <c r="U1405" s="10"/>
    </row>
    <row r="1406" spans="12:21" ht="15" customHeight="1" x14ac:dyDescent="0.4">
      <c r="L1406" s="36" t="s">
        <v>39</v>
      </c>
      <c r="N1406" s="37">
        <v>43523</v>
      </c>
      <c r="O1406" s="35">
        <v>0.91666666666666674</v>
      </c>
      <c r="P1406" s="299"/>
      <c r="Q1406" s="300"/>
      <c r="R1406" s="129">
        <f t="shared" si="63"/>
        <v>0</v>
      </c>
      <c r="S1406" s="129">
        <f t="shared" si="64"/>
        <v>0</v>
      </c>
      <c r="T1406" s="129">
        <f t="shared" si="65"/>
        <v>0</v>
      </c>
      <c r="U1406" s="10"/>
    </row>
    <row r="1407" spans="12:21" ht="15" customHeight="1" x14ac:dyDescent="0.4">
      <c r="L1407" s="36" t="s">
        <v>39</v>
      </c>
      <c r="N1407" s="37">
        <v>43523</v>
      </c>
      <c r="O1407" s="35">
        <v>0.95833333333333337</v>
      </c>
      <c r="P1407" s="299"/>
      <c r="Q1407" s="300"/>
      <c r="R1407" s="129">
        <f t="shared" si="63"/>
        <v>0</v>
      </c>
      <c r="S1407" s="129">
        <f t="shared" si="64"/>
        <v>0</v>
      </c>
      <c r="T1407" s="129">
        <f t="shared" si="65"/>
        <v>0</v>
      </c>
      <c r="U1407" s="10"/>
    </row>
    <row r="1408" spans="12:21" ht="15" customHeight="1" x14ac:dyDescent="0.4">
      <c r="L1408" s="40">
        <v>43524</v>
      </c>
      <c r="M1408" s="37"/>
      <c r="N1408" s="37">
        <v>43524</v>
      </c>
      <c r="O1408" s="35">
        <v>3.1225022567582528E-17</v>
      </c>
      <c r="P1408" s="299"/>
      <c r="Q1408" s="300"/>
      <c r="R1408" s="129">
        <f t="shared" si="63"/>
        <v>0</v>
      </c>
      <c r="S1408" s="129">
        <f t="shared" si="64"/>
        <v>0</v>
      </c>
      <c r="T1408" s="129">
        <f t="shared" si="65"/>
        <v>0</v>
      </c>
      <c r="U1408" s="10"/>
    </row>
    <row r="1409" spans="12:21" ht="15" customHeight="1" x14ac:dyDescent="0.4">
      <c r="L1409" s="36" t="s">
        <v>39</v>
      </c>
      <c r="N1409" s="37">
        <v>43524</v>
      </c>
      <c r="O1409" s="35">
        <v>4.1666666666666699E-2</v>
      </c>
      <c r="P1409" s="299"/>
      <c r="Q1409" s="300"/>
      <c r="R1409" s="129">
        <f t="shared" si="63"/>
        <v>0</v>
      </c>
      <c r="S1409" s="129">
        <f t="shared" si="64"/>
        <v>0</v>
      </c>
      <c r="T1409" s="129">
        <f t="shared" si="65"/>
        <v>0</v>
      </c>
      <c r="U1409" s="10"/>
    </row>
    <row r="1410" spans="12:21" ht="15" customHeight="1" x14ac:dyDescent="0.4">
      <c r="L1410" s="36" t="s">
        <v>39</v>
      </c>
      <c r="N1410" s="37">
        <v>43524</v>
      </c>
      <c r="O1410" s="35">
        <v>8.333333333333337E-2</v>
      </c>
      <c r="P1410" s="299"/>
      <c r="Q1410" s="300"/>
      <c r="R1410" s="129">
        <f t="shared" si="63"/>
        <v>0</v>
      </c>
      <c r="S1410" s="129">
        <f t="shared" si="64"/>
        <v>0</v>
      </c>
      <c r="T1410" s="129">
        <f t="shared" si="65"/>
        <v>0</v>
      </c>
      <c r="U1410" s="10"/>
    </row>
    <row r="1411" spans="12:21" ht="15" customHeight="1" x14ac:dyDescent="0.4">
      <c r="L1411" s="36" t="s">
        <v>39</v>
      </c>
      <c r="N1411" s="37">
        <v>43524</v>
      </c>
      <c r="O1411" s="35">
        <v>0.12500000000000006</v>
      </c>
      <c r="P1411" s="299"/>
      <c r="Q1411" s="300"/>
      <c r="R1411" s="129">
        <f t="shared" si="63"/>
        <v>0</v>
      </c>
      <c r="S1411" s="129">
        <f t="shared" si="64"/>
        <v>0</v>
      </c>
      <c r="T1411" s="129">
        <f t="shared" si="65"/>
        <v>0</v>
      </c>
      <c r="U1411" s="10"/>
    </row>
    <row r="1412" spans="12:21" ht="15" customHeight="1" x14ac:dyDescent="0.4">
      <c r="L1412" s="36" t="s">
        <v>39</v>
      </c>
      <c r="N1412" s="37">
        <v>43524</v>
      </c>
      <c r="O1412" s="35">
        <v>0.16666666666666669</v>
      </c>
      <c r="P1412" s="299"/>
      <c r="Q1412" s="300"/>
      <c r="R1412" s="129">
        <f t="shared" si="63"/>
        <v>0</v>
      </c>
      <c r="S1412" s="129">
        <f t="shared" si="64"/>
        <v>0</v>
      </c>
      <c r="T1412" s="129">
        <f t="shared" si="65"/>
        <v>0</v>
      </c>
      <c r="U1412" s="10"/>
    </row>
    <row r="1413" spans="12:21" ht="15" customHeight="1" x14ac:dyDescent="0.4">
      <c r="L1413" s="36" t="s">
        <v>39</v>
      </c>
      <c r="N1413" s="37">
        <v>43524</v>
      </c>
      <c r="O1413" s="35">
        <v>0.20833333333333337</v>
      </c>
      <c r="P1413" s="299"/>
      <c r="Q1413" s="300"/>
      <c r="R1413" s="129">
        <f t="shared" si="63"/>
        <v>0</v>
      </c>
      <c r="S1413" s="129">
        <f t="shared" si="64"/>
        <v>0</v>
      </c>
      <c r="T1413" s="129">
        <f t="shared" si="65"/>
        <v>0</v>
      </c>
      <c r="U1413" s="10"/>
    </row>
    <row r="1414" spans="12:21" ht="15" customHeight="1" x14ac:dyDescent="0.4">
      <c r="L1414" s="36" t="s">
        <v>39</v>
      </c>
      <c r="N1414" s="37">
        <v>43524</v>
      </c>
      <c r="O1414" s="35">
        <v>0.25</v>
      </c>
      <c r="P1414" s="299"/>
      <c r="Q1414" s="300"/>
      <c r="R1414" s="129">
        <f t="shared" si="63"/>
        <v>0</v>
      </c>
      <c r="S1414" s="129">
        <f t="shared" si="64"/>
        <v>0</v>
      </c>
      <c r="T1414" s="129">
        <f t="shared" si="65"/>
        <v>0</v>
      </c>
      <c r="U1414" s="10"/>
    </row>
    <row r="1415" spans="12:21" ht="15" customHeight="1" x14ac:dyDescent="0.4">
      <c r="L1415" s="36" t="s">
        <v>39</v>
      </c>
      <c r="N1415" s="37">
        <v>43524</v>
      </c>
      <c r="O1415" s="35">
        <v>0.29166666666666669</v>
      </c>
      <c r="P1415" s="299"/>
      <c r="Q1415" s="300"/>
      <c r="R1415" s="129">
        <f t="shared" si="63"/>
        <v>0</v>
      </c>
      <c r="S1415" s="129">
        <f t="shared" si="64"/>
        <v>0</v>
      </c>
      <c r="T1415" s="129">
        <f t="shared" si="65"/>
        <v>0</v>
      </c>
      <c r="U1415" s="10"/>
    </row>
    <row r="1416" spans="12:21" ht="15" customHeight="1" x14ac:dyDescent="0.4">
      <c r="L1416" s="36" t="s">
        <v>39</v>
      </c>
      <c r="N1416" s="37">
        <v>43524</v>
      </c>
      <c r="O1416" s="35">
        <v>0.33333333333333337</v>
      </c>
      <c r="P1416" s="299"/>
      <c r="Q1416" s="300"/>
      <c r="R1416" s="129">
        <f t="shared" si="63"/>
        <v>0</v>
      </c>
      <c r="S1416" s="129">
        <f t="shared" si="64"/>
        <v>0</v>
      </c>
      <c r="T1416" s="129">
        <f t="shared" si="65"/>
        <v>0</v>
      </c>
      <c r="U1416" s="10"/>
    </row>
    <row r="1417" spans="12:21" ht="15" customHeight="1" x14ac:dyDescent="0.4">
      <c r="L1417" s="36" t="s">
        <v>39</v>
      </c>
      <c r="N1417" s="37">
        <v>43524</v>
      </c>
      <c r="O1417" s="35">
        <v>0.375</v>
      </c>
      <c r="P1417" s="299"/>
      <c r="Q1417" s="300"/>
      <c r="R1417" s="129">
        <f t="shared" si="63"/>
        <v>0</v>
      </c>
      <c r="S1417" s="129">
        <f t="shared" si="64"/>
        <v>0</v>
      </c>
      <c r="T1417" s="129">
        <f t="shared" si="65"/>
        <v>0</v>
      </c>
      <c r="U1417" s="10"/>
    </row>
    <row r="1418" spans="12:21" ht="15" customHeight="1" x14ac:dyDescent="0.4">
      <c r="L1418" s="36" t="s">
        <v>39</v>
      </c>
      <c r="N1418" s="37">
        <v>43524</v>
      </c>
      <c r="O1418" s="35">
        <v>0.41666666666666669</v>
      </c>
      <c r="P1418" s="299"/>
      <c r="Q1418" s="300"/>
      <c r="R1418" s="129">
        <f t="shared" si="63"/>
        <v>0</v>
      </c>
      <c r="S1418" s="129">
        <f t="shared" si="64"/>
        <v>0</v>
      </c>
      <c r="T1418" s="129">
        <f t="shared" si="65"/>
        <v>0</v>
      </c>
      <c r="U1418" s="10"/>
    </row>
    <row r="1419" spans="12:21" ht="15" customHeight="1" x14ac:dyDescent="0.4">
      <c r="L1419" s="36" t="s">
        <v>39</v>
      </c>
      <c r="N1419" s="37">
        <v>43524</v>
      </c>
      <c r="O1419" s="35">
        <v>0.45833333333333337</v>
      </c>
      <c r="P1419" s="299"/>
      <c r="Q1419" s="300"/>
      <c r="R1419" s="129">
        <f t="shared" si="63"/>
        <v>0</v>
      </c>
      <c r="S1419" s="129">
        <f t="shared" si="64"/>
        <v>0</v>
      </c>
      <c r="T1419" s="129">
        <f t="shared" si="65"/>
        <v>0</v>
      </c>
      <c r="U1419" s="10"/>
    </row>
    <row r="1420" spans="12:21" ht="15" customHeight="1" x14ac:dyDescent="0.4">
      <c r="L1420" s="36" t="s">
        <v>39</v>
      </c>
      <c r="N1420" s="37">
        <v>43524</v>
      </c>
      <c r="O1420" s="35">
        <v>0.50000000000000011</v>
      </c>
      <c r="P1420" s="299"/>
      <c r="Q1420" s="300"/>
      <c r="R1420" s="129">
        <f t="shared" si="63"/>
        <v>0</v>
      </c>
      <c r="S1420" s="129">
        <f t="shared" si="64"/>
        <v>0</v>
      </c>
      <c r="T1420" s="129">
        <f t="shared" si="65"/>
        <v>0</v>
      </c>
      <c r="U1420" s="10"/>
    </row>
    <row r="1421" spans="12:21" ht="15" customHeight="1" x14ac:dyDescent="0.4">
      <c r="L1421" s="36" t="s">
        <v>39</v>
      </c>
      <c r="N1421" s="37">
        <v>43524</v>
      </c>
      <c r="O1421" s="35">
        <v>0.54166666666666674</v>
      </c>
      <c r="P1421" s="299"/>
      <c r="Q1421" s="300"/>
      <c r="R1421" s="129">
        <f t="shared" si="63"/>
        <v>0</v>
      </c>
      <c r="S1421" s="129">
        <f t="shared" si="64"/>
        <v>0</v>
      </c>
      <c r="T1421" s="129">
        <f t="shared" si="65"/>
        <v>0</v>
      </c>
      <c r="U1421" s="10"/>
    </row>
    <row r="1422" spans="12:21" ht="15" customHeight="1" x14ac:dyDescent="0.4">
      <c r="L1422" s="36" t="s">
        <v>39</v>
      </c>
      <c r="N1422" s="37">
        <v>43524</v>
      </c>
      <c r="O1422" s="35">
        <v>0.58333333333333337</v>
      </c>
      <c r="P1422" s="299"/>
      <c r="Q1422" s="300"/>
      <c r="R1422" s="129">
        <f t="shared" si="63"/>
        <v>0</v>
      </c>
      <c r="S1422" s="129">
        <f t="shared" si="64"/>
        <v>0</v>
      </c>
      <c r="T1422" s="129">
        <f t="shared" si="65"/>
        <v>0</v>
      </c>
      <c r="U1422" s="10"/>
    </row>
    <row r="1423" spans="12:21" ht="15" customHeight="1" x14ac:dyDescent="0.4">
      <c r="L1423" s="36" t="s">
        <v>39</v>
      </c>
      <c r="N1423" s="37">
        <v>43524</v>
      </c>
      <c r="O1423" s="35">
        <v>0.62500000000000011</v>
      </c>
      <c r="P1423" s="299"/>
      <c r="Q1423" s="300"/>
      <c r="R1423" s="129">
        <f t="shared" si="63"/>
        <v>0</v>
      </c>
      <c r="S1423" s="129">
        <f t="shared" si="64"/>
        <v>0</v>
      </c>
      <c r="T1423" s="129">
        <f t="shared" si="65"/>
        <v>0</v>
      </c>
      <c r="U1423" s="10"/>
    </row>
    <row r="1424" spans="12:21" ht="15" customHeight="1" x14ac:dyDescent="0.4">
      <c r="L1424" s="36" t="s">
        <v>39</v>
      </c>
      <c r="N1424" s="37">
        <v>43524</v>
      </c>
      <c r="O1424" s="35">
        <v>0.66666666666666674</v>
      </c>
      <c r="P1424" s="299"/>
      <c r="Q1424" s="300"/>
      <c r="R1424" s="129">
        <f t="shared" ref="R1424:R1487" si="66">IF(Q1424&gt;P1424,P1424,Q1424)</f>
        <v>0</v>
      </c>
      <c r="S1424" s="129">
        <f t="shared" ref="S1424:S1487" si="67">P1424-R1424</f>
        <v>0</v>
      </c>
      <c r="T1424" s="129">
        <f t="shared" si="65"/>
        <v>0</v>
      </c>
      <c r="U1424" s="10"/>
    </row>
    <row r="1425" spans="12:21" ht="15" customHeight="1" x14ac:dyDescent="0.4">
      <c r="L1425" s="36" t="s">
        <v>39</v>
      </c>
      <c r="N1425" s="37">
        <v>43524</v>
      </c>
      <c r="O1425" s="35">
        <v>0.70833333333333337</v>
      </c>
      <c r="P1425" s="299"/>
      <c r="Q1425" s="300"/>
      <c r="R1425" s="129">
        <f t="shared" si="66"/>
        <v>0</v>
      </c>
      <c r="S1425" s="129">
        <f t="shared" si="67"/>
        <v>0</v>
      </c>
      <c r="T1425" s="129">
        <f t="shared" ref="T1425:T1488" si="68">Q1425-R1425</f>
        <v>0</v>
      </c>
      <c r="U1425" s="10"/>
    </row>
    <row r="1426" spans="12:21" ht="15" customHeight="1" x14ac:dyDescent="0.4">
      <c r="L1426" s="36" t="s">
        <v>39</v>
      </c>
      <c r="N1426" s="37">
        <v>43524</v>
      </c>
      <c r="O1426" s="35">
        <v>0.75000000000000011</v>
      </c>
      <c r="P1426" s="299"/>
      <c r="Q1426" s="300"/>
      <c r="R1426" s="129">
        <f t="shared" si="66"/>
        <v>0</v>
      </c>
      <c r="S1426" s="129">
        <f t="shared" si="67"/>
        <v>0</v>
      </c>
      <c r="T1426" s="129">
        <f t="shared" si="68"/>
        <v>0</v>
      </c>
      <c r="U1426" s="10"/>
    </row>
    <row r="1427" spans="12:21" ht="15" customHeight="1" x14ac:dyDescent="0.4">
      <c r="L1427" s="36" t="s">
        <v>39</v>
      </c>
      <c r="N1427" s="37">
        <v>43524</v>
      </c>
      <c r="O1427" s="35">
        <v>0.79166666666666674</v>
      </c>
      <c r="P1427" s="299"/>
      <c r="Q1427" s="300"/>
      <c r="R1427" s="129">
        <f t="shared" si="66"/>
        <v>0</v>
      </c>
      <c r="S1427" s="129">
        <f t="shared" si="67"/>
        <v>0</v>
      </c>
      <c r="T1427" s="129">
        <f t="shared" si="68"/>
        <v>0</v>
      </c>
      <c r="U1427" s="10"/>
    </row>
    <row r="1428" spans="12:21" ht="15" customHeight="1" x14ac:dyDescent="0.4">
      <c r="L1428" s="36" t="s">
        <v>39</v>
      </c>
      <c r="N1428" s="37">
        <v>43524</v>
      </c>
      <c r="O1428" s="35">
        <v>0.83333333333333337</v>
      </c>
      <c r="P1428" s="299"/>
      <c r="Q1428" s="300"/>
      <c r="R1428" s="129">
        <f t="shared" si="66"/>
        <v>0</v>
      </c>
      <c r="S1428" s="129">
        <f t="shared" si="67"/>
        <v>0</v>
      </c>
      <c r="T1428" s="129">
        <f t="shared" si="68"/>
        <v>0</v>
      </c>
      <c r="U1428" s="10"/>
    </row>
    <row r="1429" spans="12:21" ht="15" customHeight="1" x14ac:dyDescent="0.4">
      <c r="L1429" s="36" t="s">
        <v>39</v>
      </c>
      <c r="N1429" s="37">
        <v>43524</v>
      </c>
      <c r="O1429" s="35">
        <v>0.87500000000000011</v>
      </c>
      <c r="P1429" s="299"/>
      <c r="Q1429" s="300"/>
      <c r="R1429" s="129">
        <f t="shared" si="66"/>
        <v>0</v>
      </c>
      <c r="S1429" s="129">
        <f t="shared" si="67"/>
        <v>0</v>
      </c>
      <c r="T1429" s="129">
        <f t="shared" si="68"/>
        <v>0</v>
      </c>
      <c r="U1429" s="10"/>
    </row>
    <row r="1430" spans="12:21" ht="15" customHeight="1" x14ac:dyDescent="0.4">
      <c r="L1430" s="36" t="s">
        <v>39</v>
      </c>
      <c r="N1430" s="37">
        <v>43524</v>
      </c>
      <c r="O1430" s="35">
        <v>0.91666666666666674</v>
      </c>
      <c r="P1430" s="299"/>
      <c r="Q1430" s="300"/>
      <c r="R1430" s="129">
        <f t="shared" si="66"/>
        <v>0</v>
      </c>
      <c r="S1430" s="129">
        <f t="shared" si="67"/>
        <v>0</v>
      </c>
      <c r="T1430" s="129">
        <f t="shared" si="68"/>
        <v>0</v>
      </c>
      <c r="U1430" s="10"/>
    </row>
    <row r="1431" spans="12:21" ht="15" customHeight="1" x14ac:dyDescent="0.4">
      <c r="L1431" s="36" t="s">
        <v>39</v>
      </c>
      <c r="N1431" s="37">
        <v>43524</v>
      </c>
      <c r="O1431" s="35">
        <v>0.95833333333333337</v>
      </c>
      <c r="P1431" s="299"/>
      <c r="Q1431" s="300"/>
      <c r="R1431" s="129">
        <f t="shared" si="66"/>
        <v>0</v>
      </c>
      <c r="S1431" s="129">
        <f t="shared" si="67"/>
        <v>0</v>
      </c>
      <c r="T1431" s="129">
        <f t="shared" si="68"/>
        <v>0</v>
      </c>
      <c r="U1431" s="10"/>
    </row>
    <row r="1432" spans="12:21" ht="15" customHeight="1" x14ac:dyDescent="0.4">
      <c r="L1432" s="40">
        <v>43525</v>
      </c>
      <c r="M1432" s="37"/>
      <c r="N1432" s="37">
        <v>43525</v>
      </c>
      <c r="O1432" s="35">
        <v>3.1225022567582528E-17</v>
      </c>
      <c r="P1432" s="299"/>
      <c r="Q1432" s="300"/>
      <c r="R1432" s="129">
        <f t="shared" si="66"/>
        <v>0</v>
      </c>
      <c r="S1432" s="129">
        <f t="shared" si="67"/>
        <v>0</v>
      </c>
      <c r="T1432" s="129">
        <f t="shared" si="68"/>
        <v>0</v>
      </c>
      <c r="U1432" s="10"/>
    </row>
    <row r="1433" spans="12:21" ht="15" customHeight="1" x14ac:dyDescent="0.4">
      <c r="L1433" s="36" t="s">
        <v>39</v>
      </c>
      <c r="N1433" s="37">
        <v>43525</v>
      </c>
      <c r="O1433" s="35">
        <v>4.1666666666666699E-2</v>
      </c>
      <c r="P1433" s="299"/>
      <c r="Q1433" s="300"/>
      <c r="R1433" s="129">
        <f t="shared" si="66"/>
        <v>0</v>
      </c>
      <c r="S1433" s="129">
        <f t="shared" si="67"/>
        <v>0</v>
      </c>
      <c r="T1433" s="129">
        <f t="shared" si="68"/>
        <v>0</v>
      </c>
      <c r="U1433" s="10"/>
    </row>
    <row r="1434" spans="12:21" ht="15" customHeight="1" x14ac:dyDescent="0.4">
      <c r="L1434" s="36" t="s">
        <v>39</v>
      </c>
      <c r="N1434" s="37">
        <v>43525</v>
      </c>
      <c r="O1434" s="35">
        <v>8.333333333333337E-2</v>
      </c>
      <c r="P1434" s="299"/>
      <c r="Q1434" s="300"/>
      <c r="R1434" s="129">
        <f t="shared" si="66"/>
        <v>0</v>
      </c>
      <c r="S1434" s="129">
        <f t="shared" si="67"/>
        <v>0</v>
      </c>
      <c r="T1434" s="129">
        <f t="shared" si="68"/>
        <v>0</v>
      </c>
      <c r="U1434" s="10"/>
    </row>
    <row r="1435" spans="12:21" ht="15" customHeight="1" x14ac:dyDescent="0.4">
      <c r="L1435" s="36" t="s">
        <v>39</v>
      </c>
      <c r="N1435" s="37">
        <v>43525</v>
      </c>
      <c r="O1435" s="35">
        <v>0.12500000000000006</v>
      </c>
      <c r="P1435" s="299"/>
      <c r="Q1435" s="300"/>
      <c r="R1435" s="129">
        <f t="shared" si="66"/>
        <v>0</v>
      </c>
      <c r="S1435" s="129">
        <f t="shared" si="67"/>
        <v>0</v>
      </c>
      <c r="T1435" s="129">
        <f t="shared" si="68"/>
        <v>0</v>
      </c>
      <c r="U1435" s="10"/>
    </row>
    <row r="1436" spans="12:21" ht="15" customHeight="1" x14ac:dyDescent="0.4">
      <c r="L1436" s="36" t="s">
        <v>39</v>
      </c>
      <c r="N1436" s="37">
        <v>43525</v>
      </c>
      <c r="O1436" s="35">
        <v>0.16666666666666669</v>
      </c>
      <c r="P1436" s="299"/>
      <c r="Q1436" s="300"/>
      <c r="R1436" s="129">
        <f t="shared" si="66"/>
        <v>0</v>
      </c>
      <c r="S1436" s="129">
        <f t="shared" si="67"/>
        <v>0</v>
      </c>
      <c r="T1436" s="129">
        <f t="shared" si="68"/>
        <v>0</v>
      </c>
      <c r="U1436" s="10"/>
    </row>
    <row r="1437" spans="12:21" ht="15" customHeight="1" x14ac:dyDescent="0.4">
      <c r="L1437" s="36" t="s">
        <v>39</v>
      </c>
      <c r="N1437" s="37">
        <v>43525</v>
      </c>
      <c r="O1437" s="35">
        <v>0.20833333333333337</v>
      </c>
      <c r="P1437" s="299"/>
      <c r="Q1437" s="300"/>
      <c r="R1437" s="129">
        <f t="shared" si="66"/>
        <v>0</v>
      </c>
      <c r="S1437" s="129">
        <f t="shared" si="67"/>
        <v>0</v>
      </c>
      <c r="T1437" s="129">
        <f t="shared" si="68"/>
        <v>0</v>
      </c>
      <c r="U1437" s="10"/>
    </row>
    <row r="1438" spans="12:21" ht="15" customHeight="1" x14ac:dyDescent="0.4">
      <c r="L1438" s="36" t="s">
        <v>39</v>
      </c>
      <c r="N1438" s="37">
        <v>43525</v>
      </c>
      <c r="O1438" s="35">
        <v>0.25</v>
      </c>
      <c r="P1438" s="299"/>
      <c r="Q1438" s="300"/>
      <c r="R1438" s="129">
        <f t="shared" si="66"/>
        <v>0</v>
      </c>
      <c r="S1438" s="129">
        <f t="shared" si="67"/>
        <v>0</v>
      </c>
      <c r="T1438" s="129">
        <f t="shared" si="68"/>
        <v>0</v>
      </c>
      <c r="U1438" s="10"/>
    </row>
    <row r="1439" spans="12:21" ht="15" customHeight="1" x14ac:dyDescent="0.4">
      <c r="L1439" s="36" t="s">
        <v>39</v>
      </c>
      <c r="N1439" s="37">
        <v>43525</v>
      </c>
      <c r="O1439" s="35">
        <v>0.29166666666666669</v>
      </c>
      <c r="P1439" s="299"/>
      <c r="Q1439" s="300"/>
      <c r="R1439" s="129">
        <f t="shared" si="66"/>
        <v>0</v>
      </c>
      <c r="S1439" s="129">
        <f t="shared" si="67"/>
        <v>0</v>
      </c>
      <c r="T1439" s="129">
        <f t="shared" si="68"/>
        <v>0</v>
      </c>
      <c r="U1439" s="10"/>
    </row>
    <row r="1440" spans="12:21" ht="15" customHeight="1" x14ac:dyDescent="0.4">
      <c r="L1440" s="36" t="s">
        <v>39</v>
      </c>
      <c r="N1440" s="37">
        <v>43525</v>
      </c>
      <c r="O1440" s="35">
        <v>0.33333333333333337</v>
      </c>
      <c r="P1440" s="299"/>
      <c r="Q1440" s="300"/>
      <c r="R1440" s="129">
        <f t="shared" si="66"/>
        <v>0</v>
      </c>
      <c r="S1440" s="129">
        <f t="shared" si="67"/>
        <v>0</v>
      </c>
      <c r="T1440" s="129">
        <f t="shared" si="68"/>
        <v>0</v>
      </c>
      <c r="U1440" s="10"/>
    </row>
    <row r="1441" spans="12:21" ht="15" customHeight="1" x14ac:dyDescent="0.4">
      <c r="L1441" s="36" t="s">
        <v>39</v>
      </c>
      <c r="N1441" s="37">
        <v>43525</v>
      </c>
      <c r="O1441" s="35">
        <v>0.375</v>
      </c>
      <c r="P1441" s="299"/>
      <c r="Q1441" s="300"/>
      <c r="R1441" s="129">
        <f t="shared" si="66"/>
        <v>0</v>
      </c>
      <c r="S1441" s="129">
        <f t="shared" si="67"/>
        <v>0</v>
      </c>
      <c r="T1441" s="129">
        <f t="shared" si="68"/>
        <v>0</v>
      </c>
      <c r="U1441" s="10"/>
    </row>
    <row r="1442" spans="12:21" ht="15" customHeight="1" x14ac:dyDescent="0.4">
      <c r="L1442" s="36" t="s">
        <v>39</v>
      </c>
      <c r="N1442" s="37">
        <v>43525</v>
      </c>
      <c r="O1442" s="35">
        <v>0.41666666666666669</v>
      </c>
      <c r="P1442" s="299"/>
      <c r="Q1442" s="300"/>
      <c r="R1442" s="129">
        <f t="shared" si="66"/>
        <v>0</v>
      </c>
      <c r="S1442" s="129">
        <f t="shared" si="67"/>
        <v>0</v>
      </c>
      <c r="T1442" s="129">
        <f t="shared" si="68"/>
        <v>0</v>
      </c>
      <c r="U1442" s="10"/>
    </row>
    <row r="1443" spans="12:21" ht="15" customHeight="1" x14ac:dyDescent="0.4">
      <c r="L1443" s="36" t="s">
        <v>39</v>
      </c>
      <c r="N1443" s="37">
        <v>43525</v>
      </c>
      <c r="O1443" s="35">
        <v>0.45833333333333337</v>
      </c>
      <c r="P1443" s="299"/>
      <c r="Q1443" s="300"/>
      <c r="R1443" s="129">
        <f t="shared" si="66"/>
        <v>0</v>
      </c>
      <c r="S1443" s="129">
        <f t="shared" si="67"/>
        <v>0</v>
      </c>
      <c r="T1443" s="129">
        <f t="shared" si="68"/>
        <v>0</v>
      </c>
      <c r="U1443" s="10"/>
    </row>
    <row r="1444" spans="12:21" ht="15" customHeight="1" x14ac:dyDescent="0.4">
      <c r="L1444" s="36" t="s">
        <v>39</v>
      </c>
      <c r="N1444" s="37">
        <v>43525</v>
      </c>
      <c r="O1444" s="35">
        <v>0.50000000000000011</v>
      </c>
      <c r="P1444" s="299"/>
      <c r="Q1444" s="300"/>
      <c r="R1444" s="129">
        <f t="shared" si="66"/>
        <v>0</v>
      </c>
      <c r="S1444" s="129">
        <f t="shared" si="67"/>
        <v>0</v>
      </c>
      <c r="T1444" s="129">
        <f t="shared" si="68"/>
        <v>0</v>
      </c>
      <c r="U1444" s="10"/>
    </row>
    <row r="1445" spans="12:21" ht="15" customHeight="1" x14ac:dyDescent="0.4">
      <c r="L1445" s="36" t="s">
        <v>39</v>
      </c>
      <c r="N1445" s="37">
        <v>43525</v>
      </c>
      <c r="O1445" s="35">
        <v>0.54166666666666674</v>
      </c>
      <c r="P1445" s="299"/>
      <c r="Q1445" s="300"/>
      <c r="R1445" s="129">
        <f t="shared" si="66"/>
        <v>0</v>
      </c>
      <c r="S1445" s="129">
        <f t="shared" si="67"/>
        <v>0</v>
      </c>
      <c r="T1445" s="129">
        <f t="shared" si="68"/>
        <v>0</v>
      </c>
      <c r="U1445" s="10"/>
    </row>
    <row r="1446" spans="12:21" ht="15" customHeight="1" x14ac:dyDescent="0.4">
      <c r="L1446" s="36" t="s">
        <v>39</v>
      </c>
      <c r="N1446" s="37">
        <v>43525</v>
      </c>
      <c r="O1446" s="35">
        <v>0.58333333333333337</v>
      </c>
      <c r="P1446" s="299"/>
      <c r="Q1446" s="300"/>
      <c r="R1446" s="129">
        <f t="shared" si="66"/>
        <v>0</v>
      </c>
      <c r="S1446" s="129">
        <f t="shared" si="67"/>
        <v>0</v>
      </c>
      <c r="T1446" s="129">
        <f t="shared" si="68"/>
        <v>0</v>
      </c>
      <c r="U1446" s="10"/>
    </row>
    <row r="1447" spans="12:21" ht="15" customHeight="1" x14ac:dyDescent="0.4">
      <c r="L1447" s="36" t="s">
        <v>39</v>
      </c>
      <c r="N1447" s="37">
        <v>43525</v>
      </c>
      <c r="O1447" s="35">
        <v>0.62500000000000011</v>
      </c>
      <c r="P1447" s="299"/>
      <c r="Q1447" s="300"/>
      <c r="R1447" s="129">
        <f t="shared" si="66"/>
        <v>0</v>
      </c>
      <c r="S1447" s="129">
        <f t="shared" si="67"/>
        <v>0</v>
      </c>
      <c r="T1447" s="129">
        <f t="shared" si="68"/>
        <v>0</v>
      </c>
      <c r="U1447" s="10"/>
    </row>
    <row r="1448" spans="12:21" ht="15" customHeight="1" x14ac:dyDescent="0.4">
      <c r="L1448" s="36" t="s">
        <v>39</v>
      </c>
      <c r="N1448" s="37">
        <v>43525</v>
      </c>
      <c r="O1448" s="35">
        <v>0.66666666666666674</v>
      </c>
      <c r="P1448" s="299"/>
      <c r="Q1448" s="300"/>
      <c r="R1448" s="129">
        <f t="shared" si="66"/>
        <v>0</v>
      </c>
      <c r="S1448" s="129">
        <f t="shared" si="67"/>
        <v>0</v>
      </c>
      <c r="T1448" s="129">
        <f t="shared" si="68"/>
        <v>0</v>
      </c>
      <c r="U1448" s="10"/>
    </row>
    <row r="1449" spans="12:21" ht="15" customHeight="1" x14ac:dyDescent="0.4">
      <c r="L1449" s="36" t="s">
        <v>39</v>
      </c>
      <c r="N1449" s="37">
        <v>43525</v>
      </c>
      <c r="O1449" s="35">
        <v>0.70833333333333337</v>
      </c>
      <c r="P1449" s="299"/>
      <c r="Q1449" s="300"/>
      <c r="R1449" s="129">
        <f t="shared" si="66"/>
        <v>0</v>
      </c>
      <c r="S1449" s="129">
        <f t="shared" si="67"/>
        <v>0</v>
      </c>
      <c r="T1449" s="129">
        <f t="shared" si="68"/>
        <v>0</v>
      </c>
      <c r="U1449" s="10"/>
    </row>
    <row r="1450" spans="12:21" ht="15" customHeight="1" x14ac:dyDescent="0.4">
      <c r="L1450" s="36" t="s">
        <v>39</v>
      </c>
      <c r="N1450" s="37">
        <v>43525</v>
      </c>
      <c r="O1450" s="35">
        <v>0.75000000000000011</v>
      </c>
      <c r="P1450" s="299"/>
      <c r="Q1450" s="300"/>
      <c r="R1450" s="129">
        <f t="shared" si="66"/>
        <v>0</v>
      </c>
      <c r="S1450" s="129">
        <f t="shared" si="67"/>
        <v>0</v>
      </c>
      <c r="T1450" s="129">
        <f t="shared" si="68"/>
        <v>0</v>
      </c>
      <c r="U1450" s="10"/>
    </row>
    <row r="1451" spans="12:21" ht="15" customHeight="1" x14ac:dyDescent="0.4">
      <c r="L1451" s="36" t="s">
        <v>39</v>
      </c>
      <c r="N1451" s="37">
        <v>43525</v>
      </c>
      <c r="O1451" s="35">
        <v>0.79166666666666674</v>
      </c>
      <c r="P1451" s="299"/>
      <c r="Q1451" s="300"/>
      <c r="R1451" s="129">
        <f t="shared" si="66"/>
        <v>0</v>
      </c>
      <c r="S1451" s="129">
        <f t="shared" si="67"/>
        <v>0</v>
      </c>
      <c r="T1451" s="129">
        <f t="shared" si="68"/>
        <v>0</v>
      </c>
      <c r="U1451" s="10"/>
    </row>
    <row r="1452" spans="12:21" ht="15" customHeight="1" x14ac:dyDescent="0.4">
      <c r="L1452" s="36" t="s">
        <v>39</v>
      </c>
      <c r="N1452" s="37">
        <v>43525</v>
      </c>
      <c r="O1452" s="35">
        <v>0.83333333333333337</v>
      </c>
      <c r="P1452" s="299"/>
      <c r="Q1452" s="300"/>
      <c r="R1452" s="129">
        <f t="shared" si="66"/>
        <v>0</v>
      </c>
      <c r="S1452" s="129">
        <f t="shared" si="67"/>
        <v>0</v>
      </c>
      <c r="T1452" s="129">
        <f t="shared" si="68"/>
        <v>0</v>
      </c>
      <c r="U1452" s="10"/>
    </row>
    <row r="1453" spans="12:21" ht="15" customHeight="1" x14ac:dyDescent="0.4">
      <c r="L1453" s="36" t="s">
        <v>39</v>
      </c>
      <c r="N1453" s="37">
        <v>43525</v>
      </c>
      <c r="O1453" s="35">
        <v>0.87500000000000011</v>
      </c>
      <c r="P1453" s="299"/>
      <c r="Q1453" s="300"/>
      <c r="R1453" s="129">
        <f t="shared" si="66"/>
        <v>0</v>
      </c>
      <c r="S1453" s="129">
        <f t="shared" si="67"/>
        <v>0</v>
      </c>
      <c r="T1453" s="129">
        <f t="shared" si="68"/>
        <v>0</v>
      </c>
      <c r="U1453" s="10"/>
    </row>
    <row r="1454" spans="12:21" ht="15" customHeight="1" x14ac:dyDescent="0.4">
      <c r="L1454" s="36" t="s">
        <v>39</v>
      </c>
      <c r="N1454" s="37">
        <v>43525</v>
      </c>
      <c r="O1454" s="35">
        <v>0.91666666666666674</v>
      </c>
      <c r="P1454" s="299"/>
      <c r="Q1454" s="300"/>
      <c r="R1454" s="129">
        <f t="shared" si="66"/>
        <v>0</v>
      </c>
      <c r="S1454" s="129">
        <f t="shared" si="67"/>
        <v>0</v>
      </c>
      <c r="T1454" s="129">
        <f t="shared" si="68"/>
        <v>0</v>
      </c>
      <c r="U1454" s="10"/>
    </row>
    <row r="1455" spans="12:21" ht="15" customHeight="1" x14ac:dyDescent="0.4">
      <c r="L1455" s="36" t="s">
        <v>39</v>
      </c>
      <c r="N1455" s="37">
        <v>43525</v>
      </c>
      <c r="O1455" s="35">
        <v>0.95833333333333337</v>
      </c>
      <c r="P1455" s="299"/>
      <c r="Q1455" s="300"/>
      <c r="R1455" s="129">
        <f t="shared" si="66"/>
        <v>0</v>
      </c>
      <c r="S1455" s="129">
        <f t="shared" si="67"/>
        <v>0</v>
      </c>
      <c r="T1455" s="129">
        <f t="shared" si="68"/>
        <v>0</v>
      </c>
      <c r="U1455" s="10"/>
    </row>
    <row r="1456" spans="12:21" ht="15" customHeight="1" x14ac:dyDescent="0.4">
      <c r="L1456" s="40">
        <v>43526</v>
      </c>
      <c r="M1456" s="37"/>
      <c r="N1456" s="37">
        <v>43526</v>
      </c>
      <c r="O1456" s="35">
        <v>3.1225022567582528E-17</v>
      </c>
      <c r="P1456" s="299"/>
      <c r="Q1456" s="300"/>
      <c r="R1456" s="129">
        <f t="shared" si="66"/>
        <v>0</v>
      </c>
      <c r="S1456" s="129">
        <f t="shared" si="67"/>
        <v>0</v>
      </c>
      <c r="T1456" s="129">
        <f t="shared" si="68"/>
        <v>0</v>
      </c>
      <c r="U1456" s="10"/>
    </row>
    <row r="1457" spans="12:21" ht="15" customHeight="1" x14ac:dyDescent="0.4">
      <c r="L1457" s="36" t="s">
        <v>39</v>
      </c>
      <c r="N1457" s="37">
        <v>43526</v>
      </c>
      <c r="O1457" s="35">
        <v>4.1666666666666699E-2</v>
      </c>
      <c r="P1457" s="299"/>
      <c r="Q1457" s="300"/>
      <c r="R1457" s="129">
        <f t="shared" si="66"/>
        <v>0</v>
      </c>
      <c r="S1457" s="129">
        <f t="shared" si="67"/>
        <v>0</v>
      </c>
      <c r="T1457" s="129">
        <f t="shared" si="68"/>
        <v>0</v>
      </c>
      <c r="U1457" s="10"/>
    </row>
    <row r="1458" spans="12:21" ht="15" customHeight="1" x14ac:dyDescent="0.4">
      <c r="L1458" s="36" t="s">
        <v>39</v>
      </c>
      <c r="N1458" s="37">
        <v>43526</v>
      </c>
      <c r="O1458" s="35">
        <v>8.333333333333337E-2</v>
      </c>
      <c r="P1458" s="299"/>
      <c r="Q1458" s="300"/>
      <c r="R1458" s="129">
        <f t="shared" si="66"/>
        <v>0</v>
      </c>
      <c r="S1458" s="129">
        <f t="shared" si="67"/>
        <v>0</v>
      </c>
      <c r="T1458" s="129">
        <f t="shared" si="68"/>
        <v>0</v>
      </c>
      <c r="U1458" s="10"/>
    </row>
    <row r="1459" spans="12:21" ht="15" customHeight="1" x14ac:dyDescent="0.4">
      <c r="L1459" s="36" t="s">
        <v>39</v>
      </c>
      <c r="N1459" s="37">
        <v>43526</v>
      </c>
      <c r="O1459" s="35">
        <v>0.12500000000000006</v>
      </c>
      <c r="P1459" s="299"/>
      <c r="Q1459" s="300"/>
      <c r="R1459" s="129">
        <f t="shared" si="66"/>
        <v>0</v>
      </c>
      <c r="S1459" s="129">
        <f t="shared" si="67"/>
        <v>0</v>
      </c>
      <c r="T1459" s="129">
        <f t="shared" si="68"/>
        <v>0</v>
      </c>
      <c r="U1459" s="10"/>
    </row>
    <row r="1460" spans="12:21" ht="15" customHeight="1" x14ac:dyDescent="0.4">
      <c r="L1460" s="36" t="s">
        <v>39</v>
      </c>
      <c r="N1460" s="37">
        <v>43526</v>
      </c>
      <c r="O1460" s="35">
        <v>0.16666666666666669</v>
      </c>
      <c r="P1460" s="299"/>
      <c r="Q1460" s="300"/>
      <c r="R1460" s="129">
        <f t="shared" si="66"/>
        <v>0</v>
      </c>
      <c r="S1460" s="129">
        <f t="shared" si="67"/>
        <v>0</v>
      </c>
      <c r="T1460" s="129">
        <f t="shared" si="68"/>
        <v>0</v>
      </c>
      <c r="U1460" s="10"/>
    </row>
    <row r="1461" spans="12:21" ht="15" customHeight="1" x14ac:dyDescent="0.4">
      <c r="L1461" s="36" t="s">
        <v>39</v>
      </c>
      <c r="N1461" s="37">
        <v>43526</v>
      </c>
      <c r="O1461" s="35">
        <v>0.20833333333333337</v>
      </c>
      <c r="P1461" s="299"/>
      <c r="Q1461" s="300"/>
      <c r="R1461" s="129">
        <f t="shared" si="66"/>
        <v>0</v>
      </c>
      <c r="S1461" s="129">
        <f t="shared" si="67"/>
        <v>0</v>
      </c>
      <c r="T1461" s="129">
        <f t="shared" si="68"/>
        <v>0</v>
      </c>
      <c r="U1461" s="10"/>
    </row>
    <row r="1462" spans="12:21" ht="15" customHeight="1" x14ac:dyDescent="0.4">
      <c r="L1462" s="36" t="s">
        <v>39</v>
      </c>
      <c r="N1462" s="37">
        <v>43526</v>
      </c>
      <c r="O1462" s="35">
        <v>0.25</v>
      </c>
      <c r="P1462" s="299"/>
      <c r="Q1462" s="300"/>
      <c r="R1462" s="129">
        <f t="shared" si="66"/>
        <v>0</v>
      </c>
      <c r="S1462" s="129">
        <f t="shared" si="67"/>
        <v>0</v>
      </c>
      <c r="T1462" s="129">
        <f t="shared" si="68"/>
        <v>0</v>
      </c>
      <c r="U1462" s="10"/>
    </row>
    <row r="1463" spans="12:21" ht="15" customHeight="1" x14ac:dyDescent="0.4">
      <c r="L1463" s="36" t="s">
        <v>39</v>
      </c>
      <c r="N1463" s="37">
        <v>43526</v>
      </c>
      <c r="O1463" s="35">
        <v>0.29166666666666669</v>
      </c>
      <c r="P1463" s="299"/>
      <c r="Q1463" s="300"/>
      <c r="R1463" s="129">
        <f t="shared" si="66"/>
        <v>0</v>
      </c>
      <c r="S1463" s="129">
        <f t="shared" si="67"/>
        <v>0</v>
      </c>
      <c r="T1463" s="129">
        <f t="shared" si="68"/>
        <v>0</v>
      </c>
      <c r="U1463" s="10"/>
    </row>
    <row r="1464" spans="12:21" ht="15" customHeight="1" x14ac:dyDescent="0.4">
      <c r="L1464" s="36" t="s">
        <v>39</v>
      </c>
      <c r="N1464" s="37">
        <v>43526</v>
      </c>
      <c r="O1464" s="35">
        <v>0.33333333333333337</v>
      </c>
      <c r="P1464" s="299"/>
      <c r="Q1464" s="300"/>
      <c r="R1464" s="129">
        <f t="shared" si="66"/>
        <v>0</v>
      </c>
      <c r="S1464" s="129">
        <f t="shared" si="67"/>
        <v>0</v>
      </c>
      <c r="T1464" s="129">
        <f t="shared" si="68"/>
        <v>0</v>
      </c>
      <c r="U1464" s="10"/>
    </row>
    <row r="1465" spans="12:21" ht="15" customHeight="1" x14ac:dyDescent="0.4">
      <c r="L1465" s="36" t="s">
        <v>39</v>
      </c>
      <c r="N1465" s="37">
        <v>43526</v>
      </c>
      <c r="O1465" s="35">
        <v>0.375</v>
      </c>
      <c r="P1465" s="299"/>
      <c r="Q1465" s="300"/>
      <c r="R1465" s="129">
        <f t="shared" si="66"/>
        <v>0</v>
      </c>
      <c r="S1465" s="129">
        <f t="shared" si="67"/>
        <v>0</v>
      </c>
      <c r="T1465" s="129">
        <f t="shared" si="68"/>
        <v>0</v>
      </c>
      <c r="U1465" s="10"/>
    </row>
    <row r="1466" spans="12:21" ht="15" customHeight="1" x14ac:dyDescent="0.4">
      <c r="L1466" s="36" t="s">
        <v>39</v>
      </c>
      <c r="N1466" s="37">
        <v>43526</v>
      </c>
      <c r="O1466" s="35">
        <v>0.41666666666666669</v>
      </c>
      <c r="P1466" s="299"/>
      <c r="Q1466" s="300"/>
      <c r="R1466" s="129">
        <f t="shared" si="66"/>
        <v>0</v>
      </c>
      <c r="S1466" s="129">
        <f t="shared" si="67"/>
        <v>0</v>
      </c>
      <c r="T1466" s="129">
        <f t="shared" si="68"/>
        <v>0</v>
      </c>
      <c r="U1466" s="10"/>
    </row>
    <row r="1467" spans="12:21" ht="15" customHeight="1" x14ac:dyDescent="0.4">
      <c r="L1467" s="36" t="s">
        <v>39</v>
      </c>
      <c r="N1467" s="37">
        <v>43526</v>
      </c>
      <c r="O1467" s="35">
        <v>0.45833333333333337</v>
      </c>
      <c r="P1467" s="299"/>
      <c r="Q1467" s="300"/>
      <c r="R1467" s="129">
        <f t="shared" si="66"/>
        <v>0</v>
      </c>
      <c r="S1467" s="129">
        <f t="shared" si="67"/>
        <v>0</v>
      </c>
      <c r="T1467" s="129">
        <f t="shared" si="68"/>
        <v>0</v>
      </c>
      <c r="U1467" s="10"/>
    </row>
    <row r="1468" spans="12:21" ht="15" customHeight="1" x14ac:dyDescent="0.4">
      <c r="L1468" s="36" t="s">
        <v>39</v>
      </c>
      <c r="N1468" s="37">
        <v>43526</v>
      </c>
      <c r="O1468" s="35">
        <v>0.50000000000000011</v>
      </c>
      <c r="P1468" s="299"/>
      <c r="Q1468" s="300"/>
      <c r="R1468" s="129">
        <f t="shared" si="66"/>
        <v>0</v>
      </c>
      <c r="S1468" s="129">
        <f t="shared" si="67"/>
        <v>0</v>
      </c>
      <c r="T1468" s="129">
        <f t="shared" si="68"/>
        <v>0</v>
      </c>
      <c r="U1468" s="10"/>
    </row>
    <row r="1469" spans="12:21" ht="15" customHeight="1" x14ac:dyDescent="0.4">
      <c r="L1469" s="36" t="s">
        <v>39</v>
      </c>
      <c r="N1469" s="37">
        <v>43526</v>
      </c>
      <c r="O1469" s="35">
        <v>0.54166666666666674</v>
      </c>
      <c r="P1469" s="299"/>
      <c r="Q1469" s="300"/>
      <c r="R1469" s="129">
        <f t="shared" si="66"/>
        <v>0</v>
      </c>
      <c r="S1469" s="129">
        <f t="shared" si="67"/>
        <v>0</v>
      </c>
      <c r="T1469" s="129">
        <f t="shared" si="68"/>
        <v>0</v>
      </c>
      <c r="U1469" s="10"/>
    </row>
    <row r="1470" spans="12:21" ht="15" customHeight="1" x14ac:dyDescent="0.4">
      <c r="L1470" s="36" t="s">
        <v>39</v>
      </c>
      <c r="N1470" s="37">
        <v>43526</v>
      </c>
      <c r="O1470" s="35">
        <v>0.58333333333333337</v>
      </c>
      <c r="P1470" s="299"/>
      <c r="Q1470" s="300"/>
      <c r="R1470" s="129">
        <f t="shared" si="66"/>
        <v>0</v>
      </c>
      <c r="S1470" s="129">
        <f t="shared" si="67"/>
        <v>0</v>
      </c>
      <c r="T1470" s="129">
        <f t="shared" si="68"/>
        <v>0</v>
      </c>
      <c r="U1470" s="10"/>
    </row>
    <row r="1471" spans="12:21" ht="15" customHeight="1" x14ac:dyDescent="0.4">
      <c r="L1471" s="36" t="s">
        <v>39</v>
      </c>
      <c r="N1471" s="37">
        <v>43526</v>
      </c>
      <c r="O1471" s="35">
        <v>0.62500000000000011</v>
      </c>
      <c r="P1471" s="299"/>
      <c r="Q1471" s="300"/>
      <c r="R1471" s="129">
        <f t="shared" si="66"/>
        <v>0</v>
      </c>
      <c r="S1471" s="129">
        <f t="shared" si="67"/>
        <v>0</v>
      </c>
      <c r="T1471" s="129">
        <f t="shared" si="68"/>
        <v>0</v>
      </c>
      <c r="U1471" s="10"/>
    </row>
    <row r="1472" spans="12:21" ht="15" customHeight="1" x14ac:dyDescent="0.4">
      <c r="L1472" s="36" t="s">
        <v>39</v>
      </c>
      <c r="N1472" s="37">
        <v>43526</v>
      </c>
      <c r="O1472" s="35">
        <v>0.66666666666666674</v>
      </c>
      <c r="P1472" s="299"/>
      <c r="Q1472" s="300"/>
      <c r="R1472" s="129">
        <f t="shared" si="66"/>
        <v>0</v>
      </c>
      <c r="S1472" s="129">
        <f t="shared" si="67"/>
        <v>0</v>
      </c>
      <c r="T1472" s="129">
        <f t="shared" si="68"/>
        <v>0</v>
      </c>
      <c r="U1472" s="10"/>
    </row>
    <row r="1473" spans="12:21" ht="15" customHeight="1" x14ac:dyDescent="0.4">
      <c r="L1473" s="36" t="s">
        <v>39</v>
      </c>
      <c r="N1473" s="37">
        <v>43526</v>
      </c>
      <c r="O1473" s="35">
        <v>0.70833333333333337</v>
      </c>
      <c r="P1473" s="299"/>
      <c r="Q1473" s="300"/>
      <c r="R1473" s="129">
        <f t="shared" si="66"/>
        <v>0</v>
      </c>
      <c r="S1473" s="129">
        <f t="shared" si="67"/>
        <v>0</v>
      </c>
      <c r="T1473" s="129">
        <f t="shared" si="68"/>
        <v>0</v>
      </c>
      <c r="U1473" s="10"/>
    </row>
    <row r="1474" spans="12:21" ht="15" customHeight="1" x14ac:dyDescent="0.4">
      <c r="L1474" s="36" t="s">
        <v>39</v>
      </c>
      <c r="N1474" s="37">
        <v>43526</v>
      </c>
      <c r="O1474" s="35">
        <v>0.75000000000000011</v>
      </c>
      <c r="P1474" s="299"/>
      <c r="Q1474" s="300"/>
      <c r="R1474" s="129">
        <f t="shared" si="66"/>
        <v>0</v>
      </c>
      <c r="S1474" s="129">
        <f t="shared" si="67"/>
        <v>0</v>
      </c>
      <c r="T1474" s="129">
        <f t="shared" si="68"/>
        <v>0</v>
      </c>
      <c r="U1474" s="10"/>
    </row>
    <row r="1475" spans="12:21" ht="15" customHeight="1" x14ac:dyDescent="0.4">
      <c r="L1475" s="36" t="s">
        <v>39</v>
      </c>
      <c r="N1475" s="37">
        <v>43526</v>
      </c>
      <c r="O1475" s="35">
        <v>0.79166666666666674</v>
      </c>
      <c r="P1475" s="299"/>
      <c r="Q1475" s="300"/>
      <c r="R1475" s="129">
        <f t="shared" si="66"/>
        <v>0</v>
      </c>
      <c r="S1475" s="129">
        <f t="shared" si="67"/>
        <v>0</v>
      </c>
      <c r="T1475" s="129">
        <f t="shared" si="68"/>
        <v>0</v>
      </c>
      <c r="U1475" s="10"/>
    </row>
    <row r="1476" spans="12:21" ht="15" customHeight="1" x14ac:dyDescent="0.4">
      <c r="L1476" s="36" t="s">
        <v>39</v>
      </c>
      <c r="N1476" s="37">
        <v>43526</v>
      </c>
      <c r="O1476" s="35">
        <v>0.83333333333333337</v>
      </c>
      <c r="P1476" s="299"/>
      <c r="Q1476" s="300"/>
      <c r="R1476" s="129">
        <f t="shared" si="66"/>
        <v>0</v>
      </c>
      <c r="S1476" s="129">
        <f t="shared" si="67"/>
        <v>0</v>
      </c>
      <c r="T1476" s="129">
        <f t="shared" si="68"/>
        <v>0</v>
      </c>
      <c r="U1476" s="10"/>
    </row>
    <row r="1477" spans="12:21" ht="15" customHeight="1" x14ac:dyDescent="0.4">
      <c r="L1477" s="36" t="s">
        <v>39</v>
      </c>
      <c r="N1477" s="37">
        <v>43526</v>
      </c>
      <c r="O1477" s="35">
        <v>0.87500000000000011</v>
      </c>
      <c r="P1477" s="299"/>
      <c r="Q1477" s="300"/>
      <c r="R1477" s="129">
        <f t="shared" si="66"/>
        <v>0</v>
      </c>
      <c r="S1477" s="129">
        <f t="shared" si="67"/>
        <v>0</v>
      </c>
      <c r="T1477" s="129">
        <f t="shared" si="68"/>
        <v>0</v>
      </c>
      <c r="U1477" s="10"/>
    </row>
    <row r="1478" spans="12:21" ht="15" customHeight="1" x14ac:dyDescent="0.4">
      <c r="L1478" s="36" t="s">
        <v>39</v>
      </c>
      <c r="N1478" s="37">
        <v>43526</v>
      </c>
      <c r="O1478" s="35">
        <v>0.91666666666666674</v>
      </c>
      <c r="P1478" s="299"/>
      <c r="Q1478" s="300"/>
      <c r="R1478" s="129">
        <f t="shared" si="66"/>
        <v>0</v>
      </c>
      <c r="S1478" s="129">
        <f t="shared" si="67"/>
        <v>0</v>
      </c>
      <c r="T1478" s="129">
        <f t="shared" si="68"/>
        <v>0</v>
      </c>
      <c r="U1478" s="10"/>
    </row>
    <row r="1479" spans="12:21" ht="15" customHeight="1" x14ac:dyDescent="0.4">
      <c r="L1479" s="36" t="s">
        <v>39</v>
      </c>
      <c r="N1479" s="37">
        <v>43526</v>
      </c>
      <c r="O1479" s="35">
        <v>0.95833333333333337</v>
      </c>
      <c r="P1479" s="299"/>
      <c r="Q1479" s="300"/>
      <c r="R1479" s="129">
        <f t="shared" si="66"/>
        <v>0</v>
      </c>
      <c r="S1479" s="129">
        <f t="shared" si="67"/>
        <v>0</v>
      </c>
      <c r="T1479" s="129">
        <f t="shared" si="68"/>
        <v>0</v>
      </c>
      <c r="U1479" s="10"/>
    </row>
    <row r="1480" spans="12:21" ht="15" customHeight="1" x14ac:dyDescent="0.4">
      <c r="L1480" s="40">
        <v>43527</v>
      </c>
      <c r="M1480" s="37"/>
      <c r="N1480" s="37">
        <v>43527</v>
      </c>
      <c r="O1480" s="35">
        <v>3.1225022567582528E-17</v>
      </c>
      <c r="P1480" s="299"/>
      <c r="Q1480" s="300"/>
      <c r="R1480" s="129">
        <f t="shared" si="66"/>
        <v>0</v>
      </c>
      <c r="S1480" s="129">
        <f t="shared" si="67"/>
        <v>0</v>
      </c>
      <c r="T1480" s="129">
        <f t="shared" si="68"/>
        <v>0</v>
      </c>
      <c r="U1480" s="10"/>
    </row>
    <row r="1481" spans="12:21" ht="15" customHeight="1" x14ac:dyDescent="0.4">
      <c r="L1481" s="36" t="s">
        <v>39</v>
      </c>
      <c r="N1481" s="37">
        <v>43527</v>
      </c>
      <c r="O1481" s="35">
        <v>4.1666666666666699E-2</v>
      </c>
      <c r="P1481" s="299"/>
      <c r="Q1481" s="300"/>
      <c r="R1481" s="129">
        <f t="shared" si="66"/>
        <v>0</v>
      </c>
      <c r="S1481" s="129">
        <f t="shared" si="67"/>
        <v>0</v>
      </c>
      <c r="T1481" s="129">
        <f t="shared" si="68"/>
        <v>0</v>
      </c>
      <c r="U1481" s="10"/>
    </row>
    <row r="1482" spans="12:21" ht="15" customHeight="1" x14ac:dyDescent="0.4">
      <c r="L1482" s="36" t="s">
        <v>39</v>
      </c>
      <c r="N1482" s="37">
        <v>43527</v>
      </c>
      <c r="O1482" s="35">
        <v>8.333333333333337E-2</v>
      </c>
      <c r="P1482" s="299"/>
      <c r="Q1482" s="300"/>
      <c r="R1482" s="129">
        <f t="shared" si="66"/>
        <v>0</v>
      </c>
      <c r="S1482" s="129">
        <f t="shared" si="67"/>
        <v>0</v>
      </c>
      <c r="T1482" s="129">
        <f t="shared" si="68"/>
        <v>0</v>
      </c>
      <c r="U1482" s="10"/>
    </row>
    <row r="1483" spans="12:21" ht="15" customHeight="1" x14ac:dyDescent="0.4">
      <c r="L1483" s="36" t="s">
        <v>39</v>
      </c>
      <c r="N1483" s="37">
        <v>43527</v>
      </c>
      <c r="O1483" s="35">
        <v>0.12500000000000006</v>
      </c>
      <c r="P1483" s="299"/>
      <c r="Q1483" s="300"/>
      <c r="R1483" s="129">
        <f t="shared" si="66"/>
        <v>0</v>
      </c>
      <c r="S1483" s="129">
        <f t="shared" si="67"/>
        <v>0</v>
      </c>
      <c r="T1483" s="129">
        <f t="shared" si="68"/>
        <v>0</v>
      </c>
      <c r="U1483" s="10"/>
    </row>
    <row r="1484" spans="12:21" ht="15" customHeight="1" x14ac:dyDescent="0.4">
      <c r="L1484" s="36" t="s">
        <v>39</v>
      </c>
      <c r="N1484" s="37">
        <v>43527</v>
      </c>
      <c r="O1484" s="35">
        <v>0.16666666666666669</v>
      </c>
      <c r="P1484" s="299"/>
      <c r="Q1484" s="300"/>
      <c r="R1484" s="129">
        <f t="shared" si="66"/>
        <v>0</v>
      </c>
      <c r="S1484" s="129">
        <f t="shared" si="67"/>
        <v>0</v>
      </c>
      <c r="T1484" s="129">
        <f t="shared" si="68"/>
        <v>0</v>
      </c>
      <c r="U1484" s="10"/>
    </row>
    <row r="1485" spans="12:21" ht="15" customHeight="1" x14ac:dyDescent="0.4">
      <c r="L1485" s="36" t="s">
        <v>39</v>
      </c>
      <c r="N1485" s="37">
        <v>43527</v>
      </c>
      <c r="O1485" s="35">
        <v>0.20833333333333337</v>
      </c>
      <c r="P1485" s="299"/>
      <c r="Q1485" s="300"/>
      <c r="R1485" s="129">
        <f t="shared" si="66"/>
        <v>0</v>
      </c>
      <c r="S1485" s="129">
        <f t="shared" si="67"/>
        <v>0</v>
      </c>
      <c r="T1485" s="129">
        <f t="shared" si="68"/>
        <v>0</v>
      </c>
      <c r="U1485" s="10"/>
    </row>
    <row r="1486" spans="12:21" ht="15" customHeight="1" x14ac:dyDescent="0.4">
      <c r="L1486" s="36" t="s">
        <v>39</v>
      </c>
      <c r="N1486" s="37">
        <v>43527</v>
      </c>
      <c r="O1486" s="35">
        <v>0.25</v>
      </c>
      <c r="P1486" s="299"/>
      <c r="Q1486" s="300"/>
      <c r="R1486" s="129">
        <f t="shared" si="66"/>
        <v>0</v>
      </c>
      <c r="S1486" s="129">
        <f t="shared" si="67"/>
        <v>0</v>
      </c>
      <c r="T1486" s="129">
        <f t="shared" si="68"/>
        <v>0</v>
      </c>
      <c r="U1486" s="10"/>
    </row>
    <row r="1487" spans="12:21" ht="15" customHeight="1" x14ac:dyDescent="0.4">
      <c r="L1487" s="36" t="s">
        <v>39</v>
      </c>
      <c r="N1487" s="37">
        <v>43527</v>
      </c>
      <c r="O1487" s="35">
        <v>0.29166666666666669</v>
      </c>
      <c r="P1487" s="299"/>
      <c r="Q1487" s="300"/>
      <c r="R1487" s="129">
        <f t="shared" si="66"/>
        <v>0</v>
      </c>
      <c r="S1487" s="129">
        <f t="shared" si="67"/>
        <v>0</v>
      </c>
      <c r="T1487" s="129">
        <f t="shared" si="68"/>
        <v>0</v>
      </c>
      <c r="U1487" s="10"/>
    </row>
    <row r="1488" spans="12:21" ht="15" customHeight="1" x14ac:dyDescent="0.4">
      <c r="L1488" s="36" t="s">
        <v>39</v>
      </c>
      <c r="N1488" s="37">
        <v>43527</v>
      </c>
      <c r="O1488" s="35">
        <v>0.33333333333333337</v>
      </c>
      <c r="P1488" s="299"/>
      <c r="Q1488" s="300"/>
      <c r="R1488" s="129">
        <f t="shared" ref="R1488:R1551" si="69">IF(Q1488&gt;P1488,P1488,Q1488)</f>
        <v>0</v>
      </c>
      <c r="S1488" s="129">
        <f t="shared" ref="S1488:S1551" si="70">P1488-R1488</f>
        <v>0</v>
      </c>
      <c r="T1488" s="129">
        <f t="shared" si="68"/>
        <v>0</v>
      </c>
      <c r="U1488" s="10"/>
    </row>
    <row r="1489" spans="12:21" ht="15" customHeight="1" x14ac:dyDescent="0.4">
      <c r="L1489" s="36" t="s">
        <v>39</v>
      </c>
      <c r="N1489" s="37">
        <v>43527</v>
      </c>
      <c r="O1489" s="35">
        <v>0.375</v>
      </c>
      <c r="P1489" s="299"/>
      <c r="Q1489" s="300"/>
      <c r="R1489" s="129">
        <f t="shared" si="69"/>
        <v>0</v>
      </c>
      <c r="S1489" s="129">
        <f t="shared" si="70"/>
        <v>0</v>
      </c>
      <c r="T1489" s="129">
        <f t="shared" ref="T1489:T1552" si="71">Q1489-R1489</f>
        <v>0</v>
      </c>
      <c r="U1489" s="10"/>
    </row>
    <row r="1490" spans="12:21" ht="15" customHeight="1" x14ac:dyDescent="0.4">
      <c r="L1490" s="36" t="s">
        <v>39</v>
      </c>
      <c r="N1490" s="37">
        <v>43527</v>
      </c>
      <c r="O1490" s="35">
        <v>0.41666666666666669</v>
      </c>
      <c r="P1490" s="299"/>
      <c r="Q1490" s="300"/>
      <c r="R1490" s="129">
        <f t="shared" si="69"/>
        <v>0</v>
      </c>
      <c r="S1490" s="129">
        <f t="shared" si="70"/>
        <v>0</v>
      </c>
      <c r="T1490" s="129">
        <f t="shared" si="71"/>
        <v>0</v>
      </c>
      <c r="U1490" s="10"/>
    </row>
    <row r="1491" spans="12:21" ht="15" customHeight="1" x14ac:dyDescent="0.4">
      <c r="L1491" s="36" t="s">
        <v>39</v>
      </c>
      <c r="N1491" s="37">
        <v>43527</v>
      </c>
      <c r="O1491" s="35">
        <v>0.45833333333333337</v>
      </c>
      <c r="P1491" s="299"/>
      <c r="Q1491" s="300"/>
      <c r="R1491" s="129">
        <f t="shared" si="69"/>
        <v>0</v>
      </c>
      <c r="S1491" s="129">
        <f t="shared" si="70"/>
        <v>0</v>
      </c>
      <c r="T1491" s="129">
        <f t="shared" si="71"/>
        <v>0</v>
      </c>
      <c r="U1491" s="10"/>
    </row>
    <row r="1492" spans="12:21" ht="15" customHeight="1" x14ac:dyDescent="0.4">
      <c r="L1492" s="36" t="s">
        <v>39</v>
      </c>
      <c r="N1492" s="37">
        <v>43527</v>
      </c>
      <c r="O1492" s="35">
        <v>0.50000000000000011</v>
      </c>
      <c r="P1492" s="299"/>
      <c r="Q1492" s="300"/>
      <c r="R1492" s="129">
        <f t="shared" si="69"/>
        <v>0</v>
      </c>
      <c r="S1492" s="129">
        <f t="shared" si="70"/>
        <v>0</v>
      </c>
      <c r="T1492" s="129">
        <f t="shared" si="71"/>
        <v>0</v>
      </c>
      <c r="U1492" s="10"/>
    </row>
    <row r="1493" spans="12:21" ht="15" customHeight="1" x14ac:dyDescent="0.4">
      <c r="L1493" s="36" t="s">
        <v>39</v>
      </c>
      <c r="N1493" s="37">
        <v>43527</v>
      </c>
      <c r="O1493" s="35">
        <v>0.54166666666666674</v>
      </c>
      <c r="P1493" s="299"/>
      <c r="Q1493" s="300"/>
      <c r="R1493" s="129">
        <f t="shared" si="69"/>
        <v>0</v>
      </c>
      <c r="S1493" s="129">
        <f t="shared" si="70"/>
        <v>0</v>
      </c>
      <c r="T1493" s="129">
        <f t="shared" si="71"/>
        <v>0</v>
      </c>
      <c r="U1493" s="10"/>
    </row>
    <row r="1494" spans="12:21" ht="15" customHeight="1" x14ac:dyDescent="0.4">
      <c r="L1494" s="36" t="s">
        <v>39</v>
      </c>
      <c r="N1494" s="37">
        <v>43527</v>
      </c>
      <c r="O1494" s="35">
        <v>0.58333333333333337</v>
      </c>
      <c r="P1494" s="299"/>
      <c r="Q1494" s="300"/>
      <c r="R1494" s="129">
        <f t="shared" si="69"/>
        <v>0</v>
      </c>
      <c r="S1494" s="129">
        <f t="shared" si="70"/>
        <v>0</v>
      </c>
      <c r="T1494" s="129">
        <f t="shared" si="71"/>
        <v>0</v>
      </c>
      <c r="U1494" s="10"/>
    </row>
    <row r="1495" spans="12:21" ht="15" customHeight="1" x14ac:dyDescent="0.4">
      <c r="L1495" s="36" t="s">
        <v>39</v>
      </c>
      <c r="N1495" s="37">
        <v>43527</v>
      </c>
      <c r="O1495" s="35">
        <v>0.62500000000000011</v>
      </c>
      <c r="P1495" s="299"/>
      <c r="Q1495" s="300"/>
      <c r="R1495" s="129">
        <f t="shared" si="69"/>
        <v>0</v>
      </c>
      <c r="S1495" s="129">
        <f t="shared" si="70"/>
        <v>0</v>
      </c>
      <c r="T1495" s="129">
        <f t="shared" si="71"/>
        <v>0</v>
      </c>
      <c r="U1495" s="10"/>
    </row>
    <row r="1496" spans="12:21" ht="15" customHeight="1" x14ac:dyDescent="0.4">
      <c r="L1496" s="36" t="s">
        <v>39</v>
      </c>
      <c r="N1496" s="37">
        <v>43527</v>
      </c>
      <c r="O1496" s="35">
        <v>0.66666666666666674</v>
      </c>
      <c r="P1496" s="299"/>
      <c r="Q1496" s="300"/>
      <c r="R1496" s="129">
        <f t="shared" si="69"/>
        <v>0</v>
      </c>
      <c r="S1496" s="129">
        <f t="shared" si="70"/>
        <v>0</v>
      </c>
      <c r="T1496" s="129">
        <f t="shared" si="71"/>
        <v>0</v>
      </c>
      <c r="U1496" s="10"/>
    </row>
    <row r="1497" spans="12:21" ht="15" customHeight="1" x14ac:dyDescent="0.4">
      <c r="L1497" s="36" t="s">
        <v>39</v>
      </c>
      <c r="N1497" s="37">
        <v>43527</v>
      </c>
      <c r="O1497" s="35">
        <v>0.70833333333333337</v>
      </c>
      <c r="P1497" s="299"/>
      <c r="Q1497" s="300"/>
      <c r="R1497" s="129">
        <f t="shared" si="69"/>
        <v>0</v>
      </c>
      <c r="S1497" s="129">
        <f t="shared" si="70"/>
        <v>0</v>
      </c>
      <c r="T1497" s="129">
        <f t="shared" si="71"/>
        <v>0</v>
      </c>
      <c r="U1497" s="10"/>
    </row>
    <row r="1498" spans="12:21" ht="15" customHeight="1" x14ac:dyDescent="0.4">
      <c r="L1498" s="36" t="s">
        <v>39</v>
      </c>
      <c r="N1498" s="37">
        <v>43527</v>
      </c>
      <c r="O1498" s="35">
        <v>0.75000000000000011</v>
      </c>
      <c r="P1498" s="299"/>
      <c r="Q1498" s="300"/>
      <c r="R1498" s="129">
        <f t="shared" si="69"/>
        <v>0</v>
      </c>
      <c r="S1498" s="129">
        <f t="shared" si="70"/>
        <v>0</v>
      </c>
      <c r="T1498" s="129">
        <f t="shared" si="71"/>
        <v>0</v>
      </c>
      <c r="U1498" s="10"/>
    </row>
    <row r="1499" spans="12:21" ht="15" customHeight="1" x14ac:dyDescent="0.4">
      <c r="L1499" s="36" t="s">
        <v>39</v>
      </c>
      <c r="N1499" s="37">
        <v>43527</v>
      </c>
      <c r="O1499" s="35">
        <v>0.79166666666666674</v>
      </c>
      <c r="P1499" s="299"/>
      <c r="Q1499" s="300"/>
      <c r="R1499" s="129">
        <f t="shared" si="69"/>
        <v>0</v>
      </c>
      <c r="S1499" s="129">
        <f t="shared" si="70"/>
        <v>0</v>
      </c>
      <c r="T1499" s="129">
        <f t="shared" si="71"/>
        <v>0</v>
      </c>
      <c r="U1499" s="10"/>
    </row>
    <row r="1500" spans="12:21" ht="15" customHeight="1" x14ac:dyDescent="0.4">
      <c r="L1500" s="36" t="s">
        <v>39</v>
      </c>
      <c r="N1500" s="37">
        <v>43527</v>
      </c>
      <c r="O1500" s="35">
        <v>0.83333333333333337</v>
      </c>
      <c r="P1500" s="299"/>
      <c r="Q1500" s="300"/>
      <c r="R1500" s="129">
        <f t="shared" si="69"/>
        <v>0</v>
      </c>
      <c r="S1500" s="129">
        <f t="shared" si="70"/>
        <v>0</v>
      </c>
      <c r="T1500" s="129">
        <f t="shared" si="71"/>
        <v>0</v>
      </c>
      <c r="U1500" s="10"/>
    </row>
    <row r="1501" spans="12:21" ht="15" customHeight="1" x14ac:dyDescent="0.4">
      <c r="L1501" s="36" t="s">
        <v>39</v>
      </c>
      <c r="N1501" s="37">
        <v>43527</v>
      </c>
      <c r="O1501" s="35">
        <v>0.87500000000000011</v>
      </c>
      <c r="P1501" s="299"/>
      <c r="Q1501" s="300"/>
      <c r="R1501" s="129">
        <f t="shared" si="69"/>
        <v>0</v>
      </c>
      <c r="S1501" s="129">
        <f t="shared" si="70"/>
        <v>0</v>
      </c>
      <c r="T1501" s="129">
        <f t="shared" si="71"/>
        <v>0</v>
      </c>
      <c r="U1501" s="10"/>
    </row>
    <row r="1502" spans="12:21" ht="15" customHeight="1" x14ac:dyDescent="0.4">
      <c r="L1502" s="36" t="s">
        <v>39</v>
      </c>
      <c r="N1502" s="37">
        <v>43527</v>
      </c>
      <c r="O1502" s="35">
        <v>0.91666666666666674</v>
      </c>
      <c r="P1502" s="299"/>
      <c r="Q1502" s="300"/>
      <c r="R1502" s="129">
        <f t="shared" si="69"/>
        <v>0</v>
      </c>
      <c r="S1502" s="129">
        <f t="shared" si="70"/>
        <v>0</v>
      </c>
      <c r="T1502" s="129">
        <f t="shared" si="71"/>
        <v>0</v>
      </c>
      <c r="U1502" s="10"/>
    </row>
    <row r="1503" spans="12:21" ht="15" customHeight="1" x14ac:dyDescent="0.4">
      <c r="L1503" s="36" t="s">
        <v>39</v>
      </c>
      <c r="N1503" s="37">
        <v>43527</v>
      </c>
      <c r="O1503" s="35">
        <v>0.95833333333333337</v>
      </c>
      <c r="P1503" s="299"/>
      <c r="Q1503" s="300"/>
      <c r="R1503" s="129">
        <f t="shared" si="69"/>
        <v>0</v>
      </c>
      <c r="S1503" s="129">
        <f t="shared" si="70"/>
        <v>0</v>
      </c>
      <c r="T1503" s="129">
        <f t="shared" si="71"/>
        <v>0</v>
      </c>
      <c r="U1503" s="10"/>
    </row>
    <row r="1504" spans="12:21" ht="15" customHeight="1" x14ac:dyDescent="0.4">
      <c r="L1504" s="40">
        <v>43528</v>
      </c>
      <c r="M1504" s="37"/>
      <c r="N1504" s="37">
        <v>43528</v>
      </c>
      <c r="O1504" s="35">
        <v>3.1225022567582528E-17</v>
      </c>
      <c r="P1504" s="299"/>
      <c r="Q1504" s="300"/>
      <c r="R1504" s="129">
        <f t="shared" si="69"/>
        <v>0</v>
      </c>
      <c r="S1504" s="129">
        <f t="shared" si="70"/>
        <v>0</v>
      </c>
      <c r="T1504" s="129">
        <f t="shared" si="71"/>
        <v>0</v>
      </c>
      <c r="U1504" s="10"/>
    </row>
    <row r="1505" spans="12:21" ht="15" customHeight="1" x14ac:dyDescent="0.4">
      <c r="L1505" s="36" t="s">
        <v>39</v>
      </c>
      <c r="N1505" s="37">
        <v>43528</v>
      </c>
      <c r="O1505" s="35">
        <v>4.1666666666666699E-2</v>
      </c>
      <c r="P1505" s="299"/>
      <c r="Q1505" s="300"/>
      <c r="R1505" s="129">
        <f t="shared" si="69"/>
        <v>0</v>
      </c>
      <c r="S1505" s="129">
        <f t="shared" si="70"/>
        <v>0</v>
      </c>
      <c r="T1505" s="129">
        <f t="shared" si="71"/>
        <v>0</v>
      </c>
      <c r="U1505" s="10"/>
    </row>
    <row r="1506" spans="12:21" ht="15" customHeight="1" x14ac:dyDescent="0.4">
      <c r="L1506" s="36" t="s">
        <v>39</v>
      </c>
      <c r="N1506" s="37">
        <v>43528</v>
      </c>
      <c r="O1506" s="35">
        <v>8.333333333333337E-2</v>
      </c>
      <c r="P1506" s="299"/>
      <c r="Q1506" s="300"/>
      <c r="R1506" s="129">
        <f t="shared" si="69"/>
        <v>0</v>
      </c>
      <c r="S1506" s="129">
        <f t="shared" si="70"/>
        <v>0</v>
      </c>
      <c r="T1506" s="129">
        <f t="shared" si="71"/>
        <v>0</v>
      </c>
      <c r="U1506" s="10"/>
    </row>
    <row r="1507" spans="12:21" ht="15" customHeight="1" x14ac:dyDescent="0.4">
      <c r="L1507" s="36" t="s">
        <v>39</v>
      </c>
      <c r="N1507" s="37">
        <v>43528</v>
      </c>
      <c r="O1507" s="35">
        <v>0.12500000000000006</v>
      </c>
      <c r="P1507" s="299"/>
      <c r="Q1507" s="300"/>
      <c r="R1507" s="129">
        <f t="shared" si="69"/>
        <v>0</v>
      </c>
      <c r="S1507" s="129">
        <f t="shared" si="70"/>
        <v>0</v>
      </c>
      <c r="T1507" s="129">
        <f t="shared" si="71"/>
        <v>0</v>
      </c>
      <c r="U1507" s="10"/>
    </row>
    <row r="1508" spans="12:21" ht="15" customHeight="1" x14ac:dyDescent="0.4">
      <c r="L1508" s="36" t="s">
        <v>39</v>
      </c>
      <c r="N1508" s="37">
        <v>43528</v>
      </c>
      <c r="O1508" s="35">
        <v>0.16666666666666669</v>
      </c>
      <c r="P1508" s="299"/>
      <c r="Q1508" s="300"/>
      <c r="R1508" s="129">
        <f t="shared" si="69"/>
        <v>0</v>
      </c>
      <c r="S1508" s="129">
        <f t="shared" si="70"/>
        <v>0</v>
      </c>
      <c r="T1508" s="129">
        <f t="shared" si="71"/>
        <v>0</v>
      </c>
      <c r="U1508" s="10"/>
    </row>
    <row r="1509" spans="12:21" ht="15" customHeight="1" x14ac:dyDescent="0.4">
      <c r="L1509" s="36" t="s">
        <v>39</v>
      </c>
      <c r="N1509" s="37">
        <v>43528</v>
      </c>
      <c r="O1509" s="35">
        <v>0.20833333333333337</v>
      </c>
      <c r="P1509" s="299"/>
      <c r="Q1509" s="300"/>
      <c r="R1509" s="129">
        <f t="shared" si="69"/>
        <v>0</v>
      </c>
      <c r="S1509" s="129">
        <f t="shared" si="70"/>
        <v>0</v>
      </c>
      <c r="T1509" s="129">
        <f t="shared" si="71"/>
        <v>0</v>
      </c>
      <c r="U1509" s="10"/>
    </row>
    <row r="1510" spans="12:21" ht="15" customHeight="1" x14ac:dyDescent="0.4">
      <c r="L1510" s="36" t="s">
        <v>39</v>
      </c>
      <c r="N1510" s="37">
        <v>43528</v>
      </c>
      <c r="O1510" s="35">
        <v>0.25</v>
      </c>
      <c r="P1510" s="299"/>
      <c r="Q1510" s="300"/>
      <c r="R1510" s="129">
        <f t="shared" si="69"/>
        <v>0</v>
      </c>
      <c r="S1510" s="129">
        <f t="shared" si="70"/>
        <v>0</v>
      </c>
      <c r="T1510" s="129">
        <f t="shared" si="71"/>
        <v>0</v>
      </c>
      <c r="U1510" s="10"/>
    </row>
    <row r="1511" spans="12:21" ht="15" customHeight="1" x14ac:dyDescent="0.4">
      <c r="L1511" s="36" t="s">
        <v>39</v>
      </c>
      <c r="N1511" s="37">
        <v>43528</v>
      </c>
      <c r="O1511" s="35">
        <v>0.29166666666666669</v>
      </c>
      <c r="P1511" s="299"/>
      <c r="Q1511" s="300"/>
      <c r="R1511" s="129">
        <f t="shared" si="69"/>
        <v>0</v>
      </c>
      <c r="S1511" s="129">
        <f t="shared" si="70"/>
        <v>0</v>
      </c>
      <c r="T1511" s="129">
        <f t="shared" si="71"/>
        <v>0</v>
      </c>
      <c r="U1511" s="10"/>
    </row>
    <row r="1512" spans="12:21" ht="15" customHeight="1" x14ac:dyDescent="0.4">
      <c r="L1512" s="36" t="s">
        <v>39</v>
      </c>
      <c r="N1512" s="37">
        <v>43528</v>
      </c>
      <c r="O1512" s="35">
        <v>0.33333333333333337</v>
      </c>
      <c r="P1512" s="299"/>
      <c r="Q1512" s="300"/>
      <c r="R1512" s="129">
        <f t="shared" si="69"/>
        <v>0</v>
      </c>
      <c r="S1512" s="129">
        <f t="shared" si="70"/>
        <v>0</v>
      </c>
      <c r="T1512" s="129">
        <f t="shared" si="71"/>
        <v>0</v>
      </c>
      <c r="U1512" s="10"/>
    </row>
    <row r="1513" spans="12:21" ht="15" customHeight="1" x14ac:dyDescent="0.4">
      <c r="L1513" s="36" t="s">
        <v>39</v>
      </c>
      <c r="N1513" s="37">
        <v>43528</v>
      </c>
      <c r="O1513" s="35">
        <v>0.375</v>
      </c>
      <c r="P1513" s="299"/>
      <c r="Q1513" s="300"/>
      <c r="R1513" s="129">
        <f t="shared" si="69"/>
        <v>0</v>
      </c>
      <c r="S1513" s="129">
        <f t="shared" si="70"/>
        <v>0</v>
      </c>
      <c r="T1513" s="129">
        <f t="shared" si="71"/>
        <v>0</v>
      </c>
      <c r="U1513" s="10"/>
    </row>
    <row r="1514" spans="12:21" ht="15" customHeight="1" x14ac:dyDescent="0.4">
      <c r="L1514" s="36" t="s">
        <v>39</v>
      </c>
      <c r="N1514" s="37">
        <v>43528</v>
      </c>
      <c r="O1514" s="35">
        <v>0.41666666666666669</v>
      </c>
      <c r="P1514" s="299"/>
      <c r="Q1514" s="300"/>
      <c r="R1514" s="129">
        <f t="shared" si="69"/>
        <v>0</v>
      </c>
      <c r="S1514" s="129">
        <f t="shared" si="70"/>
        <v>0</v>
      </c>
      <c r="T1514" s="129">
        <f t="shared" si="71"/>
        <v>0</v>
      </c>
      <c r="U1514" s="10"/>
    </row>
    <row r="1515" spans="12:21" ht="15" customHeight="1" x14ac:dyDescent="0.4">
      <c r="L1515" s="36" t="s">
        <v>39</v>
      </c>
      <c r="N1515" s="37">
        <v>43528</v>
      </c>
      <c r="O1515" s="35">
        <v>0.45833333333333337</v>
      </c>
      <c r="P1515" s="299"/>
      <c r="Q1515" s="300"/>
      <c r="R1515" s="129">
        <f t="shared" si="69"/>
        <v>0</v>
      </c>
      <c r="S1515" s="129">
        <f t="shared" si="70"/>
        <v>0</v>
      </c>
      <c r="T1515" s="129">
        <f t="shared" si="71"/>
        <v>0</v>
      </c>
      <c r="U1515" s="10"/>
    </row>
    <row r="1516" spans="12:21" ht="15" customHeight="1" x14ac:dyDescent="0.4">
      <c r="L1516" s="36" t="s">
        <v>39</v>
      </c>
      <c r="N1516" s="37">
        <v>43528</v>
      </c>
      <c r="O1516" s="35">
        <v>0.50000000000000011</v>
      </c>
      <c r="P1516" s="299"/>
      <c r="Q1516" s="300"/>
      <c r="R1516" s="129">
        <f t="shared" si="69"/>
        <v>0</v>
      </c>
      <c r="S1516" s="129">
        <f t="shared" si="70"/>
        <v>0</v>
      </c>
      <c r="T1516" s="129">
        <f t="shared" si="71"/>
        <v>0</v>
      </c>
      <c r="U1516" s="10"/>
    </row>
    <row r="1517" spans="12:21" ht="15" customHeight="1" x14ac:dyDescent="0.4">
      <c r="L1517" s="36" t="s">
        <v>39</v>
      </c>
      <c r="N1517" s="37">
        <v>43528</v>
      </c>
      <c r="O1517" s="35">
        <v>0.54166666666666674</v>
      </c>
      <c r="P1517" s="299"/>
      <c r="Q1517" s="300"/>
      <c r="R1517" s="129">
        <f t="shared" si="69"/>
        <v>0</v>
      </c>
      <c r="S1517" s="129">
        <f t="shared" si="70"/>
        <v>0</v>
      </c>
      <c r="T1517" s="129">
        <f t="shared" si="71"/>
        <v>0</v>
      </c>
      <c r="U1517" s="10"/>
    </row>
    <row r="1518" spans="12:21" ht="15" customHeight="1" x14ac:dyDescent="0.4">
      <c r="L1518" s="36" t="s">
        <v>39</v>
      </c>
      <c r="N1518" s="37">
        <v>43528</v>
      </c>
      <c r="O1518" s="35">
        <v>0.58333333333333337</v>
      </c>
      <c r="P1518" s="299"/>
      <c r="Q1518" s="300"/>
      <c r="R1518" s="129">
        <f t="shared" si="69"/>
        <v>0</v>
      </c>
      <c r="S1518" s="129">
        <f t="shared" si="70"/>
        <v>0</v>
      </c>
      <c r="T1518" s="129">
        <f t="shared" si="71"/>
        <v>0</v>
      </c>
      <c r="U1518" s="10"/>
    </row>
    <row r="1519" spans="12:21" ht="15" customHeight="1" x14ac:dyDescent="0.4">
      <c r="L1519" s="36" t="s">
        <v>39</v>
      </c>
      <c r="N1519" s="37">
        <v>43528</v>
      </c>
      <c r="O1519" s="35">
        <v>0.62500000000000011</v>
      </c>
      <c r="P1519" s="299"/>
      <c r="Q1519" s="300"/>
      <c r="R1519" s="129">
        <f t="shared" si="69"/>
        <v>0</v>
      </c>
      <c r="S1519" s="129">
        <f t="shared" si="70"/>
        <v>0</v>
      </c>
      <c r="T1519" s="129">
        <f t="shared" si="71"/>
        <v>0</v>
      </c>
      <c r="U1519" s="10"/>
    </row>
    <row r="1520" spans="12:21" ht="15" customHeight="1" x14ac:dyDescent="0.4">
      <c r="L1520" s="36" t="s">
        <v>39</v>
      </c>
      <c r="N1520" s="37">
        <v>43528</v>
      </c>
      <c r="O1520" s="35">
        <v>0.66666666666666674</v>
      </c>
      <c r="P1520" s="299"/>
      <c r="Q1520" s="300"/>
      <c r="R1520" s="129">
        <f t="shared" si="69"/>
        <v>0</v>
      </c>
      <c r="S1520" s="129">
        <f t="shared" si="70"/>
        <v>0</v>
      </c>
      <c r="T1520" s="129">
        <f t="shared" si="71"/>
        <v>0</v>
      </c>
      <c r="U1520" s="10"/>
    </row>
    <row r="1521" spans="12:21" ht="15" customHeight="1" x14ac:dyDescent="0.4">
      <c r="L1521" s="36" t="s">
        <v>39</v>
      </c>
      <c r="N1521" s="37">
        <v>43528</v>
      </c>
      <c r="O1521" s="35">
        <v>0.70833333333333337</v>
      </c>
      <c r="P1521" s="299"/>
      <c r="Q1521" s="300"/>
      <c r="R1521" s="129">
        <f t="shared" si="69"/>
        <v>0</v>
      </c>
      <c r="S1521" s="129">
        <f t="shared" si="70"/>
        <v>0</v>
      </c>
      <c r="T1521" s="129">
        <f t="shared" si="71"/>
        <v>0</v>
      </c>
      <c r="U1521" s="10"/>
    </row>
    <row r="1522" spans="12:21" ht="15" customHeight="1" x14ac:dyDescent="0.4">
      <c r="L1522" s="36" t="s">
        <v>39</v>
      </c>
      <c r="N1522" s="37">
        <v>43528</v>
      </c>
      <c r="O1522" s="35">
        <v>0.75000000000000011</v>
      </c>
      <c r="P1522" s="299"/>
      <c r="Q1522" s="300"/>
      <c r="R1522" s="129">
        <f t="shared" si="69"/>
        <v>0</v>
      </c>
      <c r="S1522" s="129">
        <f t="shared" si="70"/>
        <v>0</v>
      </c>
      <c r="T1522" s="129">
        <f t="shared" si="71"/>
        <v>0</v>
      </c>
      <c r="U1522" s="10"/>
    </row>
    <row r="1523" spans="12:21" ht="15" customHeight="1" x14ac:dyDescent="0.4">
      <c r="L1523" s="36" t="s">
        <v>39</v>
      </c>
      <c r="N1523" s="37">
        <v>43528</v>
      </c>
      <c r="O1523" s="35">
        <v>0.79166666666666674</v>
      </c>
      <c r="P1523" s="299"/>
      <c r="Q1523" s="300"/>
      <c r="R1523" s="129">
        <f t="shared" si="69"/>
        <v>0</v>
      </c>
      <c r="S1523" s="129">
        <f t="shared" si="70"/>
        <v>0</v>
      </c>
      <c r="T1523" s="129">
        <f t="shared" si="71"/>
        <v>0</v>
      </c>
      <c r="U1523" s="10"/>
    </row>
    <row r="1524" spans="12:21" ht="15" customHeight="1" x14ac:dyDescent="0.4">
      <c r="L1524" s="36" t="s">
        <v>39</v>
      </c>
      <c r="N1524" s="37">
        <v>43528</v>
      </c>
      <c r="O1524" s="35">
        <v>0.83333333333333337</v>
      </c>
      <c r="P1524" s="299"/>
      <c r="Q1524" s="300"/>
      <c r="R1524" s="129">
        <f t="shared" si="69"/>
        <v>0</v>
      </c>
      <c r="S1524" s="129">
        <f t="shared" si="70"/>
        <v>0</v>
      </c>
      <c r="T1524" s="129">
        <f t="shared" si="71"/>
        <v>0</v>
      </c>
      <c r="U1524" s="10"/>
    </row>
    <row r="1525" spans="12:21" ht="15" customHeight="1" x14ac:dyDescent="0.4">
      <c r="L1525" s="36" t="s">
        <v>39</v>
      </c>
      <c r="N1525" s="37">
        <v>43528</v>
      </c>
      <c r="O1525" s="35">
        <v>0.87500000000000011</v>
      </c>
      <c r="P1525" s="299"/>
      <c r="Q1525" s="300"/>
      <c r="R1525" s="129">
        <f t="shared" si="69"/>
        <v>0</v>
      </c>
      <c r="S1525" s="129">
        <f t="shared" si="70"/>
        <v>0</v>
      </c>
      <c r="T1525" s="129">
        <f t="shared" si="71"/>
        <v>0</v>
      </c>
      <c r="U1525" s="10"/>
    </row>
    <row r="1526" spans="12:21" ht="15" customHeight="1" x14ac:dyDescent="0.4">
      <c r="L1526" s="36" t="s">
        <v>39</v>
      </c>
      <c r="N1526" s="37">
        <v>43528</v>
      </c>
      <c r="O1526" s="35">
        <v>0.91666666666666674</v>
      </c>
      <c r="P1526" s="299"/>
      <c r="Q1526" s="300"/>
      <c r="R1526" s="129">
        <f t="shared" si="69"/>
        <v>0</v>
      </c>
      <c r="S1526" s="129">
        <f t="shared" si="70"/>
        <v>0</v>
      </c>
      <c r="T1526" s="129">
        <f t="shared" si="71"/>
        <v>0</v>
      </c>
      <c r="U1526" s="10"/>
    </row>
    <row r="1527" spans="12:21" ht="15" customHeight="1" x14ac:dyDescent="0.4">
      <c r="L1527" s="36" t="s">
        <v>39</v>
      </c>
      <c r="N1527" s="37">
        <v>43528</v>
      </c>
      <c r="O1527" s="35">
        <v>0.95833333333333337</v>
      </c>
      <c r="P1527" s="299"/>
      <c r="Q1527" s="300"/>
      <c r="R1527" s="129">
        <f t="shared" si="69"/>
        <v>0</v>
      </c>
      <c r="S1527" s="129">
        <f t="shared" si="70"/>
        <v>0</v>
      </c>
      <c r="T1527" s="129">
        <f t="shared" si="71"/>
        <v>0</v>
      </c>
      <c r="U1527" s="10"/>
    </row>
    <row r="1528" spans="12:21" ht="15" customHeight="1" x14ac:dyDescent="0.4">
      <c r="L1528" s="40">
        <v>43529</v>
      </c>
      <c r="M1528" s="37"/>
      <c r="N1528" s="37">
        <v>43529</v>
      </c>
      <c r="O1528" s="35">
        <v>3.1225022567582528E-17</v>
      </c>
      <c r="P1528" s="299"/>
      <c r="Q1528" s="300"/>
      <c r="R1528" s="129">
        <f t="shared" si="69"/>
        <v>0</v>
      </c>
      <c r="S1528" s="129">
        <f t="shared" si="70"/>
        <v>0</v>
      </c>
      <c r="T1528" s="129">
        <f t="shared" si="71"/>
        <v>0</v>
      </c>
      <c r="U1528" s="10"/>
    </row>
    <row r="1529" spans="12:21" ht="15" customHeight="1" x14ac:dyDescent="0.4">
      <c r="L1529" s="36" t="s">
        <v>39</v>
      </c>
      <c r="N1529" s="37">
        <v>43529</v>
      </c>
      <c r="O1529" s="35">
        <v>4.1666666666666699E-2</v>
      </c>
      <c r="P1529" s="299"/>
      <c r="Q1529" s="300"/>
      <c r="R1529" s="129">
        <f t="shared" si="69"/>
        <v>0</v>
      </c>
      <c r="S1529" s="129">
        <f t="shared" si="70"/>
        <v>0</v>
      </c>
      <c r="T1529" s="129">
        <f t="shared" si="71"/>
        <v>0</v>
      </c>
      <c r="U1529" s="10"/>
    </row>
    <row r="1530" spans="12:21" ht="15" customHeight="1" x14ac:dyDescent="0.4">
      <c r="L1530" s="36" t="s">
        <v>39</v>
      </c>
      <c r="N1530" s="37">
        <v>43529</v>
      </c>
      <c r="O1530" s="35">
        <v>8.333333333333337E-2</v>
      </c>
      <c r="P1530" s="299"/>
      <c r="Q1530" s="300"/>
      <c r="R1530" s="129">
        <f t="shared" si="69"/>
        <v>0</v>
      </c>
      <c r="S1530" s="129">
        <f t="shared" si="70"/>
        <v>0</v>
      </c>
      <c r="T1530" s="129">
        <f t="shared" si="71"/>
        <v>0</v>
      </c>
      <c r="U1530" s="10"/>
    </row>
    <row r="1531" spans="12:21" ht="15" customHeight="1" x14ac:dyDescent="0.4">
      <c r="L1531" s="36" t="s">
        <v>39</v>
      </c>
      <c r="N1531" s="37">
        <v>43529</v>
      </c>
      <c r="O1531" s="35">
        <v>0.12500000000000006</v>
      </c>
      <c r="P1531" s="299"/>
      <c r="Q1531" s="300"/>
      <c r="R1531" s="129">
        <f t="shared" si="69"/>
        <v>0</v>
      </c>
      <c r="S1531" s="129">
        <f t="shared" si="70"/>
        <v>0</v>
      </c>
      <c r="T1531" s="129">
        <f t="shared" si="71"/>
        <v>0</v>
      </c>
      <c r="U1531" s="10"/>
    </row>
    <row r="1532" spans="12:21" ht="15" customHeight="1" x14ac:dyDescent="0.4">
      <c r="L1532" s="36" t="s">
        <v>39</v>
      </c>
      <c r="N1532" s="37">
        <v>43529</v>
      </c>
      <c r="O1532" s="35">
        <v>0.16666666666666669</v>
      </c>
      <c r="P1532" s="299"/>
      <c r="Q1532" s="300"/>
      <c r="R1532" s="129">
        <f t="shared" si="69"/>
        <v>0</v>
      </c>
      <c r="S1532" s="129">
        <f t="shared" si="70"/>
        <v>0</v>
      </c>
      <c r="T1532" s="129">
        <f t="shared" si="71"/>
        <v>0</v>
      </c>
      <c r="U1532" s="10"/>
    </row>
    <row r="1533" spans="12:21" ht="15" customHeight="1" x14ac:dyDescent="0.4">
      <c r="L1533" s="36" t="s">
        <v>39</v>
      </c>
      <c r="N1533" s="37">
        <v>43529</v>
      </c>
      <c r="O1533" s="35">
        <v>0.20833333333333337</v>
      </c>
      <c r="P1533" s="299"/>
      <c r="Q1533" s="300"/>
      <c r="R1533" s="129">
        <f t="shared" si="69"/>
        <v>0</v>
      </c>
      <c r="S1533" s="129">
        <f t="shared" si="70"/>
        <v>0</v>
      </c>
      <c r="T1533" s="129">
        <f t="shared" si="71"/>
        <v>0</v>
      </c>
      <c r="U1533" s="10"/>
    </row>
    <row r="1534" spans="12:21" ht="15" customHeight="1" x14ac:dyDescent="0.4">
      <c r="L1534" s="36" t="s">
        <v>39</v>
      </c>
      <c r="N1534" s="37">
        <v>43529</v>
      </c>
      <c r="O1534" s="35">
        <v>0.25</v>
      </c>
      <c r="P1534" s="299"/>
      <c r="Q1534" s="300"/>
      <c r="R1534" s="129">
        <f t="shared" si="69"/>
        <v>0</v>
      </c>
      <c r="S1534" s="129">
        <f t="shared" si="70"/>
        <v>0</v>
      </c>
      <c r="T1534" s="129">
        <f t="shared" si="71"/>
        <v>0</v>
      </c>
      <c r="U1534" s="10"/>
    </row>
    <row r="1535" spans="12:21" ht="15" customHeight="1" x14ac:dyDescent="0.4">
      <c r="L1535" s="36" t="s">
        <v>39</v>
      </c>
      <c r="N1535" s="37">
        <v>43529</v>
      </c>
      <c r="O1535" s="35">
        <v>0.29166666666666669</v>
      </c>
      <c r="P1535" s="299"/>
      <c r="Q1535" s="300"/>
      <c r="R1535" s="129">
        <f t="shared" si="69"/>
        <v>0</v>
      </c>
      <c r="S1535" s="129">
        <f t="shared" si="70"/>
        <v>0</v>
      </c>
      <c r="T1535" s="129">
        <f t="shared" si="71"/>
        <v>0</v>
      </c>
      <c r="U1535" s="10"/>
    </row>
    <row r="1536" spans="12:21" ht="15" customHeight="1" x14ac:dyDescent="0.4">
      <c r="L1536" s="36" t="s">
        <v>39</v>
      </c>
      <c r="N1536" s="37">
        <v>43529</v>
      </c>
      <c r="O1536" s="35">
        <v>0.33333333333333337</v>
      </c>
      <c r="P1536" s="299"/>
      <c r="Q1536" s="300"/>
      <c r="R1536" s="129">
        <f t="shared" si="69"/>
        <v>0</v>
      </c>
      <c r="S1536" s="129">
        <f t="shared" si="70"/>
        <v>0</v>
      </c>
      <c r="T1536" s="129">
        <f t="shared" si="71"/>
        <v>0</v>
      </c>
      <c r="U1536" s="10"/>
    </row>
    <row r="1537" spans="12:21" ht="15" customHeight="1" x14ac:dyDescent="0.4">
      <c r="L1537" s="36" t="s">
        <v>39</v>
      </c>
      <c r="N1537" s="37">
        <v>43529</v>
      </c>
      <c r="O1537" s="35">
        <v>0.375</v>
      </c>
      <c r="P1537" s="299"/>
      <c r="Q1537" s="300"/>
      <c r="R1537" s="129">
        <f t="shared" si="69"/>
        <v>0</v>
      </c>
      <c r="S1537" s="129">
        <f t="shared" si="70"/>
        <v>0</v>
      </c>
      <c r="T1537" s="129">
        <f t="shared" si="71"/>
        <v>0</v>
      </c>
      <c r="U1537" s="10"/>
    </row>
    <row r="1538" spans="12:21" ht="15" customHeight="1" x14ac:dyDescent="0.4">
      <c r="L1538" s="36" t="s">
        <v>39</v>
      </c>
      <c r="N1538" s="37">
        <v>43529</v>
      </c>
      <c r="O1538" s="35">
        <v>0.41666666666666669</v>
      </c>
      <c r="P1538" s="299"/>
      <c r="Q1538" s="300"/>
      <c r="R1538" s="129">
        <f t="shared" si="69"/>
        <v>0</v>
      </c>
      <c r="S1538" s="129">
        <f t="shared" si="70"/>
        <v>0</v>
      </c>
      <c r="T1538" s="129">
        <f t="shared" si="71"/>
        <v>0</v>
      </c>
      <c r="U1538" s="10"/>
    </row>
    <row r="1539" spans="12:21" ht="15" customHeight="1" x14ac:dyDescent="0.4">
      <c r="L1539" s="36" t="s">
        <v>39</v>
      </c>
      <c r="N1539" s="37">
        <v>43529</v>
      </c>
      <c r="O1539" s="35">
        <v>0.45833333333333337</v>
      </c>
      <c r="P1539" s="299"/>
      <c r="Q1539" s="300"/>
      <c r="R1539" s="129">
        <f t="shared" si="69"/>
        <v>0</v>
      </c>
      <c r="S1539" s="129">
        <f t="shared" si="70"/>
        <v>0</v>
      </c>
      <c r="T1539" s="129">
        <f t="shared" si="71"/>
        <v>0</v>
      </c>
      <c r="U1539" s="10"/>
    </row>
    <row r="1540" spans="12:21" ht="15" customHeight="1" x14ac:dyDescent="0.4">
      <c r="L1540" s="36" t="s">
        <v>39</v>
      </c>
      <c r="N1540" s="37">
        <v>43529</v>
      </c>
      <c r="O1540" s="35">
        <v>0.50000000000000011</v>
      </c>
      <c r="P1540" s="299"/>
      <c r="Q1540" s="300"/>
      <c r="R1540" s="129">
        <f t="shared" si="69"/>
        <v>0</v>
      </c>
      <c r="S1540" s="129">
        <f t="shared" si="70"/>
        <v>0</v>
      </c>
      <c r="T1540" s="129">
        <f t="shared" si="71"/>
        <v>0</v>
      </c>
      <c r="U1540" s="10"/>
    </row>
    <row r="1541" spans="12:21" ht="15" customHeight="1" x14ac:dyDescent="0.4">
      <c r="L1541" s="36" t="s">
        <v>39</v>
      </c>
      <c r="N1541" s="37">
        <v>43529</v>
      </c>
      <c r="O1541" s="35">
        <v>0.54166666666666674</v>
      </c>
      <c r="P1541" s="299"/>
      <c r="Q1541" s="300"/>
      <c r="R1541" s="129">
        <f t="shared" si="69"/>
        <v>0</v>
      </c>
      <c r="S1541" s="129">
        <f t="shared" si="70"/>
        <v>0</v>
      </c>
      <c r="T1541" s="129">
        <f t="shared" si="71"/>
        <v>0</v>
      </c>
      <c r="U1541" s="10"/>
    </row>
    <row r="1542" spans="12:21" ht="15" customHeight="1" x14ac:dyDescent="0.4">
      <c r="L1542" s="36" t="s">
        <v>39</v>
      </c>
      <c r="N1542" s="37">
        <v>43529</v>
      </c>
      <c r="O1542" s="35">
        <v>0.58333333333333337</v>
      </c>
      <c r="P1542" s="299"/>
      <c r="Q1542" s="300"/>
      <c r="R1542" s="129">
        <f t="shared" si="69"/>
        <v>0</v>
      </c>
      <c r="S1542" s="129">
        <f t="shared" si="70"/>
        <v>0</v>
      </c>
      <c r="T1542" s="129">
        <f t="shared" si="71"/>
        <v>0</v>
      </c>
      <c r="U1542" s="10"/>
    </row>
    <row r="1543" spans="12:21" ht="15" customHeight="1" x14ac:dyDescent="0.4">
      <c r="L1543" s="36" t="s">
        <v>39</v>
      </c>
      <c r="N1543" s="37">
        <v>43529</v>
      </c>
      <c r="O1543" s="35">
        <v>0.62500000000000011</v>
      </c>
      <c r="P1543" s="299"/>
      <c r="Q1543" s="300"/>
      <c r="R1543" s="129">
        <f t="shared" si="69"/>
        <v>0</v>
      </c>
      <c r="S1543" s="129">
        <f t="shared" si="70"/>
        <v>0</v>
      </c>
      <c r="T1543" s="129">
        <f t="shared" si="71"/>
        <v>0</v>
      </c>
      <c r="U1543" s="10"/>
    </row>
    <row r="1544" spans="12:21" ht="15" customHeight="1" x14ac:dyDescent="0.4">
      <c r="L1544" s="36" t="s">
        <v>39</v>
      </c>
      <c r="N1544" s="37">
        <v>43529</v>
      </c>
      <c r="O1544" s="35">
        <v>0.66666666666666674</v>
      </c>
      <c r="P1544" s="299"/>
      <c r="Q1544" s="300"/>
      <c r="R1544" s="129">
        <f t="shared" si="69"/>
        <v>0</v>
      </c>
      <c r="S1544" s="129">
        <f t="shared" si="70"/>
        <v>0</v>
      </c>
      <c r="T1544" s="129">
        <f t="shared" si="71"/>
        <v>0</v>
      </c>
      <c r="U1544" s="10"/>
    </row>
    <row r="1545" spans="12:21" ht="15" customHeight="1" x14ac:dyDescent="0.4">
      <c r="L1545" s="36" t="s">
        <v>39</v>
      </c>
      <c r="N1545" s="37">
        <v>43529</v>
      </c>
      <c r="O1545" s="35">
        <v>0.70833333333333337</v>
      </c>
      <c r="P1545" s="299"/>
      <c r="Q1545" s="300"/>
      <c r="R1545" s="129">
        <f t="shared" si="69"/>
        <v>0</v>
      </c>
      <c r="S1545" s="129">
        <f t="shared" si="70"/>
        <v>0</v>
      </c>
      <c r="T1545" s="129">
        <f t="shared" si="71"/>
        <v>0</v>
      </c>
      <c r="U1545" s="10"/>
    </row>
    <row r="1546" spans="12:21" ht="15" customHeight="1" x14ac:dyDescent="0.4">
      <c r="L1546" s="36" t="s">
        <v>39</v>
      </c>
      <c r="N1546" s="37">
        <v>43529</v>
      </c>
      <c r="O1546" s="35">
        <v>0.75000000000000011</v>
      </c>
      <c r="P1546" s="299"/>
      <c r="Q1546" s="300"/>
      <c r="R1546" s="129">
        <f t="shared" si="69"/>
        <v>0</v>
      </c>
      <c r="S1546" s="129">
        <f t="shared" si="70"/>
        <v>0</v>
      </c>
      <c r="T1546" s="129">
        <f t="shared" si="71"/>
        <v>0</v>
      </c>
      <c r="U1546" s="10"/>
    </row>
    <row r="1547" spans="12:21" ht="15" customHeight="1" x14ac:dyDescent="0.4">
      <c r="L1547" s="36" t="s">
        <v>39</v>
      </c>
      <c r="N1547" s="37">
        <v>43529</v>
      </c>
      <c r="O1547" s="35">
        <v>0.79166666666666674</v>
      </c>
      <c r="P1547" s="299"/>
      <c r="Q1547" s="300"/>
      <c r="R1547" s="129">
        <f t="shared" si="69"/>
        <v>0</v>
      </c>
      <c r="S1547" s="129">
        <f t="shared" si="70"/>
        <v>0</v>
      </c>
      <c r="T1547" s="129">
        <f t="shared" si="71"/>
        <v>0</v>
      </c>
      <c r="U1547" s="10"/>
    </row>
    <row r="1548" spans="12:21" ht="15" customHeight="1" x14ac:dyDescent="0.4">
      <c r="L1548" s="36" t="s">
        <v>39</v>
      </c>
      <c r="N1548" s="37">
        <v>43529</v>
      </c>
      <c r="O1548" s="35">
        <v>0.83333333333333337</v>
      </c>
      <c r="P1548" s="299"/>
      <c r="Q1548" s="300"/>
      <c r="R1548" s="129">
        <f t="shared" si="69"/>
        <v>0</v>
      </c>
      <c r="S1548" s="129">
        <f t="shared" si="70"/>
        <v>0</v>
      </c>
      <c r="T1548" s="129">
        <f t="shared" si="71"/>
        <v>0</v>
      </c>
      <c r="U1548" s="10"/>
    </row>
    <row r="1549" spans="12:21" ht="15" customHeight="1" x14ac:dyDescent="0.4">
      <c r="L1549" s="36" t="s">
        <v>39</v>
      </c>
      <c r="N1549" s="37">
        <v>43529</v>
      </c>
      <c r="O1549" s="35">
        <v>0.87500000000000011</v>
      </c>
      <c r="P1549" s="299"/>
      <c r="Q1549" s="300"/>
      <c r="R1549" s="129">
        <f t="shared" si="69"/>
        <v>0</v>
      </c>
      <c r="S1549" s="129">
        <f t="shared" si="70"/>
        <v>0</v>
      </c>
      <c r="T1549" s="129">
        <f t="shared" si="71"/>
        <v>0</v>
      </c>
      <c r="U1549" s="10"/>
    </row>
    <row r="1550" spans="12:21" ht="15" customHeight="1" x14ac:dyDescent="0.4">
      <c r="L1550" s="36" t="s">
        <v>39</v>
      </c>
      <c r="N1550" s="37">
        <v>43529</v>
      </c>
      <c r="O1550" s="35">
        <v>0.91666666666666674</v>
      </c>
      <c r="P1550" s="299"/>
      <c r="Q1550" s="300"/>
      <c r="R1550" s="129">
        <f t="shared" si="69"/>
        <v>0</v>
      </c>
      <c r="S1550" s="129">
        <f t="shared" si="70"/>
        <v>0</v>
      </c>
      <c r="T1550" s="129">
        <f t="shared" si="71"/>
        <v>0</v>
      </c>
      <c r="U1550" s="10"/>
    </row>
    <row r="1551" spans="12:21" ht="15" customHeight="1" x14ac:dyDescent="0.4">
      <c r="L1551" s="36" t="s">
        <v>39</v>
      </c>
      <c r="N1551" s="37">
        <v>43529</v>
      </c>
      <c r="O1551" s="35">
        <v>0.95833333333333337</v>
      </c>
      <c r="P1551" s="299"/>
      <c r="Q1551" s="300"/>
      <c r="R1551" s="129">
        <f t="shared" si="69"/>
        <v>0</v>
      </c>
      <c r="S1551" s="129">
        <f t="shared" si="70"/>
        <v>0</v>
      </c>
      <c r="T1551" s="129">
        <f t="shared" si="71"/>
        <v>0</v>
      </c>
      <c r="U1551" s="10"/>
    </row>
    <row r="1552" spans="12:21" ht="15" customHeight="1" x14ac:dyDescent="0.4">
      <c r="L1552" s="40">
        <v>43530</v>
      </c>
      <c r="M1552" s="37"/>
      <c r="N1552" s="37">
        <v>43530</v>
      </c>
      <c r="O1552" s="35">
        <v>3.1225022567582528E-17</v>
      </c>
      <c r="P1552" s="299"/>
      <c r="Q1552" s="300"/>
      <c r="R1552" s="129">
        <f t="shared" ref="R1552:R1615" si="72">IF(Q1552&gt;P1552,P1552,Q1552)</f>
        <v>0</v>
      </c>
      <c r="S1552" s="129">
        <f t="shared" ref="S1552:S1615" si="73">P1552-R1552</f>
        <v>0</v>
      </c>
      <c r="T1552" s="129">
        <f t="shared" si="71"/>
        <v>0</v>
      </c>
      <c r="U1552" s="10"/>
    </row>
    <row r="1553" spans="12:21" ht="15" customHeight="1" x14ac:dyDescent="0.4">
      <c r="L1553" s="36" t="s">
        <v>39</v>
      </c>
      <c r="N1553" s="37">
        <v>43530</v>
      </c>
      <c r="O1553" s="35">
        <v>4.1666666666666699E-2</v>
      </c>
      <c r="P1553" s="299"/>
      <c r="Q1553" s="300"/>
      <c r="R1553" s="129">
        <f t="shared" si="72"/>
        <v>0</v>
      </c>
      <c r="S1553" s="129">
        <f t="shared" si="73"/>
        <v>0</v>
      </c>
      <c r="T1553" s="129">
        <f t="shared" ref="T1553:T1616" si="74">Q1553-R1553</f>
        <v>0</v>
      </c>
      <c r="U1553" s="10"/>
    </row>
    <row r="1554" spans="12:21" ht="15" customHeight="1" x14ac:dyDescent="0.4">
      <c r="L1554" s="36" t="s">
        <v>39</v>
      </c>
      <c r="N1554" s="37">
        <v>43530</v>
      </c>
      <c r="O1554" s="35">
        <v>8.333333333333337E-2</v>
      </c>
      <c r="P1554" s="299"/>
      <c r="Q1554" s="300"/>
      <c r="R1554" s="129">
        <f t="shared" si="72"/>
        <v>0</v>
      </c>
      <c r="S1554" s="129">
        <f t="shared" si="73"/>
        <v>0</v>
      </c>
      <c r="T1554" s="129">
        <f t="shared" si="74"/>
        <v>0</v>
      </c>
      <c r="U1554" s="10"/>
    </row>
    <row r="1555" spans="12:21" ht="15" customHeight="1" x14ac:dyDescent="0.4">
      <c r="L1555" s="36" t="s">
        <v>39</v>
      </c>
      <c r="N1555" s="37">
        <v>43530</v>
      </c>
      <c r="O1555" s="35">
        <v>0.12500000000000006</v>
      </c>
      <c r="P1555" s="299"/>
      <c r="Q1555" s="300"/>
      <c r="R1555" s="129">
        <f t="shared" si="72"/>
        <v>0</v>
      </c>
      <c r="S1555" s="129">
        <f t="shared" si="73"/>
        <v>0</v>
      </c>
      <c r="T1555" s="129">
        <f t="shared" si="74"/>
        <v>0</v>
      </c>
      <c r="U1555" s="10"/>
    </row>
    <row r="1556" spans="12:21" ht="15" customHeight="1" x14ac:dyDescent="0.4">
      <c r="L1556" s="36" t="s">
        <v>39</v>
      </c>
      <c r="N1556" s="37">
        <v>43530</v>
      </c>
      <c r="O1556" s="35">
        <v>0.16666666666666669</v>
      </c>
      <c r="P1556" s="299"/>
      <c r="Q1556" s="300"/>
      <c r="R1556" s="129">
        <f t="shared" si="72"/>
        <v>0</v>
      </c>
      <c r="S1556" s="129">
        <f t="shared" si="73"/>
        <v>0</v>
      </c>
      <c r="T1556" s="129">
        <f t="shared" si="74"/>
        <v>0</v>
      </c>
      <c r="U1556" s="10"/>
    </row>
    <row r="1557" spans="12:21" ht="15" customHeight="1" x14ac:dyDescent="0.4">
      <c r="L1557" s="36" t="s">
        <v>39</v>
      </c>
      <c r="N1557" s="37">
        <v>43530</v>
      </c>
      <c r="O1557" s="35">
        <v>0.20833333333333337</v>
      </c>
      <c r="P1557" s="299"/>
      <c r="Q1557" s="300"/>
      <c r="R1557" s="129">
        <f t="shared" si="72"/>
        <v>0</v>
      </c>
      <c r="S1557" s="129">
        <f t="shared" si="73"/>
        <v>0</v>
      </c>
      <c r="T1557" s="129">
        <f t="shared" si="74"/>
        <v>0</v>
      </c>
      <c r="U1557" s="10"/>
    </row>
    <row r="1558" spans="12:21" ht="15" customHeight="1" x14ac:dyDescent="0.4">
      <c r="L1558" s="36" t="s">
        <v>39</v>
      </c>
      <c r="N1558" s="37">
        <v>43530</v>
      </c>
      <c r="O1558" s="35">
        <v>0.25</v>
      </c>
      <c r="P1558" s="299"/>
      <c r="Q1558" s="300"/>
      <c r="R1558" s="129">
        <f t="shared" si="72"/>
        <v>0</v>
      </c>
      <c r="S1558" s="129">
        <f t="shared" si="73"/>
        <v>0</v>
      </c>
      <c r="T1558" s="129">
        <f t="shared" si="74"/>
        <v>0</v>
      </c>
      <c r="U1558" s="10"/>
    </row>
    <row r="1559" spans="12:21" ht="15" customHeight="1" x14ac:dyDescent="0.4">
      <c r="L1559" s="36" t="s">
        <v>39</v>
      </c>
      <c r="N1559" s="37">
        <v>43530</v>
      </c>
      <c r="O1559" s="35">
        <v>0.29166666666666669</v>
      </c>
      <c r="P1559" s="299"/>
      <c r="Q1559" s="300"/>
      <c r="R1559" s="129">
        <f t="shared" si="72"/>
        <v>0</v>
      </c>
      <c r="S1559" s="129">
        <f t="shared" si="73"/>
        <v>0</v>
      </c>
      <c r="T1559" s="129">
        <f t="shared" si="74"/>
        <v>0</v>
      </c>
      <c r="U1559" s="10"/>
    </row>
    <row r="1560" spans="12:21" ht="15" customHeight="1" x14ac:dyDescent="0.4">
      <c r="L1560" s="36" t="s">
        <v>39</v>
      </c>
      <c r="N1560" s="37">
        <v>43530</v>
      </c>
      <c r="O1560" s="35">
        <v>0.33333333333333337</v>
      </c>
      <c r="P1560" s="299"/>
      <c r="Q1560" s="300"/>
      <c r="R1560" s="129">
        <f t="shared" si="72"/>
        <v>0</v>
      </c>
      <c r="S1560" s="129">
        <f t="shared" si="73"/>
        <v>0</v>
      </c>
      <c r="T1560" s="129">
        <f t="shared" si="74"/>
        <v>0</v>
      </c>
      <c r="U1560" s="10"/>
    </row>
    <row r="1561" spans="12:21" ht="15" customHeight="1" x14ac:dyDescent="0.4">
      <c r="L1561" s="36" t="s">
        <v>39</v>
      </c>
      <c r="N1561" s="37">
        <v>43530</v>
      </c>
      <c r="O1561" s="35">
        <v>0.375</v>
      </c>
      <c r="P1561" s="299"/>
      <c r="Q1561" s="300"/>
      <c r="R1561" s="129">
        <f t="shared" si="72"/>
        <v>0</v>
      </c>
      <c r="S1561" s="129">
        <f t="shared" si="73"/>
        <v>0</v>
      </c>
      <c r="T1561" s="129">
        <f t="shared" si="74"/>
        <v>0</v>
      </c>
      <c r="U1561" s="10"/>
    </row>
    <row r="1562" spans="12:21" ht="15" customHeight="1" x14ac:dyDescent="0.4">
      <c r="L1562" s="36" t="s">
        <v>39</v>
      </c>
      <c r="N1562" s="37">
        <v>43530</v>
      </c>
      <c r="O1562" s="35">
        <v>0.41666666666666669</v>
      </c>
      <c r="P1562" s="299"/>
      <c r="Q1562" s="300"/>
      <c r="R1562" s="129">
        <f t="shared" si="72"/>
        <v>0</v>
      </c>
      <c r="S1562" s="129">
        <f t="shared" si="73"/>
        <v>0</v>
      </c>
      <c r="T1562" s="129">
        <f t="shared" si="74"/>
        <v>0</v>
      </c>
      <c r="U1562" s="10"/>
    </row>
    <row r="1563" spans="12:21" ht="15" customHeight="1" x14ac:dyDescent="0.4">
      <c r="L1563" s="36" t="s">
        <v>39</v>
      </c>
      <c r="N1563" s="37">
        <v>43530</v>
      </c>
      <c r="O1563" s="35">
        <v>0.45833333333333337</v>
      </c>
      <c r="P1563" s="299"/>
      <c r="Q1563" s="300"/>
      <c r="R1563" s="129">
        <f t="shared" si="72"/>
        <v>0</v>
      </c>
      <c r="S1563" s="129">
        <f t="shared" si="73"/>
        <v>0</v>
      </c>
      <c r="T1563" s="129">
        <f t="shared" si="74"/>
        <v>0</v>
      </c>
      <c r="U1563" s="10"/>
    </row>
    <row r="1564" spans="12:21" ht="15" customHeight="1" x14ac:dyDescent="0.4">
      <c r="L1564" s="36" t="s">
        <v>39</v>
      </c>
      <c r="N1564" s="37">
        <v>43530</v>
      </c>
      <c r="O1564" s="35">
        <v>0.50000000000000011</v>
      </c>
      <c r="P1564" s="299"/>
      <c r="Q1564" s="300"/>
      <c r="R1564" s="129">
        <f t="shared" si="72"/>
        <v>0</v>
      </c>
      <c r="S1564" s="129">
        <f t="shared" si="73"/>
        <v>0</v>
      </c>
      <c r="T1564" s="129">
        <f t="shared" si="74"/>
        <v>0</v>
      </c>
      <c r="U1564" s="10"/>
    </row>
    <row r="1565" spans="12:21" ht="15" customHeight="1" x14ac:dyDescent="0.4">
      <c r="L1565" s="36" t="s">
        <v>39</v>
      </c>
      <c r="N1565" s="37">
        <v>43530</v>
      </c>
      <c r="O1565" s="35">
        <v>0.54166666666666674</v>
      </c>
      <c r="P1565" s="299"/>
      <c r="Q1565" s="300"/>
      <c r="R1565" s="129">
        <f t="shared" si="72"/>
        <v>0</v>
      </c>
      <c r="S1565" s="129">
        <f t="shared" si="73"/>
        <v>0</v>
      </c>
      <c r="T1565" s="129">
        <f t="shared" si="74"/>
        <v>0</v>
      </c>
      <c r="U1565" s="10"/>
    </row>
    <row r="1566" spans="12:21" ht="15" customHeight="1" x14ac:dyDescent="0.4">
      <c r="L1566" s="36" t="s">
        <v>39</v>
      </c>
      <c r="N1566" s="37">
        <v>43530</v>
      </c>
      <c r="O1566" s="35">
        <v>0.58333333333333337</v>
      </c>
      <c r="P1566" s="299"/>
      <c r="Q1566" s="300"/>
      <c r="R1566" s="129">
        <f t="shared" si="72"/>
        <v>0</v>
      </c>
      <c r="S1566" s="129">
        <f t="shared" si="73"/>
        <v>0</v>
      </c>
      <c r="T1566" s="129">
        <f t="shared" si="74"/>
        <v>0</v>
      </c>
      <c r="U1566" s="10"/>
    </row>
    <row r="1567" spans="12:21" ht="15" customHeight="1" x14ac:dyDescent="0.4">
      <c r="L1567" s="36" t="s">
        <v>39</v>
      </c>
      <c r="N1567" s="37">
        <v>43530</v>
      </c>
      <c r="O1567" s="35">
        <v>0.62500000000000011</v>
      </c>
      <c r="P1567" s="299"/>
      <c r="Q1567" s="300"/>
      <c r="R1567" s="129">
        <f t="shared" si="72"/>
        <v>0</v>
      </c>
      <c r="S1567" s="129">
        <f t="shared" si="73"/>
        <v>0</v>
      </c>
      <c r="T1567" s="129">
        <f t="shared" si="74"/>
        <v>0</v>
      </c>
      <c r="U1567" s="10"/>
    </row>
    <row r="1568" spans="12:21" ht="15" customHeight="1" x14ac:dyDescent="0.4">
      <c r="L1568" s="36" t="s">
        <v>39</v>
      </c>
      <c r="N1568" s="37">
        <v>43530</v>
      </c>
      <c r="O1568" s="35">
        <v>0.66666666666666674</v>
      </c>
      <c r="P1568" s="299"/>
      <c r="Q1568" s="300"/>
      <c r="R1568" s="129">
        <f t="shared" si="72"/>
        <v>0</v>
      </c>
      <c r="S1568" s="129">
        <f t="shared" si="73"/>
        <v>0</v>
      </c>
      <c r="T1568" s="129">
        <f t="shared" si="74"/>
        <v>0</v>
      </c>
      <c r="U1568" s="10"/>
    </row>
    <row r="1569" spans="12:21" ht="15" customHeight="1" x14ac:dyDescent="0.4">
      <c r="L1569" s="36" t="s">
        <v>39</v>
      </c>
      <c r="N1569" s="37">
        <v>43530</v>
      </c>
      <c r="O1569" s="35">
        <v>0.70833333333333337</v>
      </c>
      <c r="P1569" s="299"/>
      <c r="Q1569" s="300"/>
      <c r="R1569" s="129">
        <f t="shared" si="72"/>
        <v>0</v>
      </c>
      <c r="S1569" s="129">
        <f t="shared" si="73"/>
        <v>0</v>
      </c>
      <c r="T1569" s="129">
        <f t="shared" si="74"/>
        <v>0</v>
      </c>
      <c r="U1569" s="10"/>
    </row>
    <row r="1570" spans="12:21" ht="15" customHeight="1" x14ac:dyDescent="0.4">
      <c r="L1570" s="36" t="s">
        <v>39</v>
      </c>
      <c r="N1570" s="37">
        <v>43530</v>
      </c>
      <c r="O1570" s="35">
        <v>0.75000000000000011</v>
      </c>
      <c r="P1570" s="299"/>
      <c r="Q1570" s="300"/>
      <c r="R1570" s="129">
        <f t="shared" si="72"/>
        <v>0</v>
      </c>
      <c r="S1570" s="129">
        <f t="shared" si="73"/>
        <v>0</v>
      </c>
      <c r="T1570" s="129">
        <f t="shared" si="74"/>
        <v>0</v>
      </c>
      <c r="U1570" s="10"/>
    </row>
    <row r="1571" spans="12:21" ht="15" customHeight="1" x14ac:dyDescent="0.4">
      <c r="L1571" s="36" t="s">
        <v>39</v>
      </c>
      <c r="N1571" s="37">
        <v>43530</v>
      </c>
      <c r="O1571" s="35">
        <v>0.79166666666666674</v>
      </c>
      <c r="P1571" s="299"/>
      <c r="Q1571" s="300"/>
      <c r="R1571" s="129">
        <f t="shared" si="72"/>
        <v>0</v>
      </c>
      <c r="S1571" s="129">
        <f t="shared" si="73"/>
        <v>0</v>
      </c>
      <c r="T1571" s="129">
        <f t="shared" si="74"/>
        <v>0</v>
      </c>
      <c r="U1571" s="10"/>
    </row>
    <row r="1572" spans="12:21" ht="15" customHeight="1" x14ac:dyDescent="0.4">
      <c r="L1572" s="36" t="s">
        <v>39</v>
      </c>
      <c r="N1572" s="37">
        <v>43530</v>
      </c>
      <c r="O1572" s="35">
        <v>0.83333333333333337</v>
      </c>
      <c r="P1572" s="299"/>
      <c r="Q1572" s="300"/>
      <c r="R1572" s="129">
        <f t="shared" si="72"/>
        <v>0</v>
      </c>
      <c r="S1572" s="129">
        <f t="shared" si="73"/>
        <v>0</v>
      </c>
      <c r="T1572" s="129">
        <f t="shared" si="74"/>
        <v>0</v>
      </c>
      <c r="U1572" s="10"/>
    </row>
    <row r="1573" spans="12:21" ht="15" customHeight="1" x14ac:dyDescent="0.4">
      <c r="L1573" s="36" t="s">
        <v>39</v>
      </c>
      <c r="N1573" s="37">
        <v>43530</v>
      </c>
      <c r="O1573" s="35">
        <v>0.87500000000000011</v>
      </c>
      <c r="P1573" s="299"/>
      <c r="Q1573" s="300"/>
      <c r="R1573" s="129">
        <f t="shared" si="72"/>
        <v>0</v>
      </c>
      <c r="S1573" s="129">
        <f t="shared" si="73"/>
        <v>0</v>
      </c>
      <c r="T1573" s="129">
        <f t="shared" si="74"/>
        <v>0</v>
      </c>
      <c r="U1573" s="10"/>
    </row>
    <row r="1574" spans="12:21" ht="15" customHeight="1" x14ac:dyDescent="0.4">
      <c r="L1574" s="36" t="s">
        <v>39</v>
      </c>
      <c r="N1574" s="37">
        <v>43530</v>
      </c>
      <c r="O1574" s="35">
        <v>0.91666666666666674</v>
      </c>
      <c r="P1574" s="299"/>
      <c r="Q1574" s="300"/>
      <c r="R1574" s="129">
        <f t="shared" si="72"/>
        <v>0</v>
      </c>
      <c r="S1574" s="129">
        <f t="shared" si="73"/>
        <v>0</v>
      </c>
      <c r="T1574" s="129">
        <f t="shared" si="74"/>
        <v>0</v>
      </c>
      <c r="U1574" s="10"/>
    </row>
    <row r="1575" spans="12:21" ht="15" customHeight="1" x14ac:dyDescent="0.4">
      <c r="L1575" s="36" t="s">
        <v>39</v>
      </c>
      <c r="N1575" s="37">
        <v>43530</v>
      </c>
      <c r="O1575" s="35">
        <v>0.95833333333333337</v>
      </c>
      <c r="P1575" s="299"/>
      <c r="Q1575" s="300"/>
      <c r="R1575" s="129">
        <f t="shared" si="72"/>
        <v>0</v>
      </c>
      <c r="S1575" s="129">
        <f t="shared" si="73"/>
        <v>0</v>
      </c>
      <c r="T1575" s="129">
        <f t="shared" si="74"/>
        <v>0</v>
      </c>
      <c r="U1575" s="10"/>
    </row>
    <row r="1576" spans="12:21" ht="15" customHeight="1" x14ac:dyDescent="0.4">
      <c r="L1576" s="40">
        <v>43531</v>
      </c>
      <c r="M1576" s="37"/>
      <c r="N1576" s="37">
        <v>43531</v>
      </c>
      <c r="O1576" s="35">
        <v>3.1225022567582528E-17</v>
      </c>
      <c r="P1576" s="299"/>
      <c r="Q1576" s="300"/>
      <c r="R1576" s="129">
        <f t="shared" si="72"/>
        <v>0</v>
      </c>
      <c r="S1576" s="129">
        <f t="shared" si="73"/>
        <v>0</v>
      </c>
      <c r="T1576" s="129">
        <f t="shared" si="74"/>
        <v>0</v>
      </c>
      <c r="U1576" s="10"/>
    </row>
    <row r="1577" spans="12:21" ht="15" customHeight="1" x14ac:dyDescent="0.4">
      <c r="L1577" s="36" t="s">
        <v>39</v>
      </c>
      <c r="N1577" s="37">
        <v>43531</v>
      </c>
      <c r="O1577" s="35">
        <v>4.1666666666666699E-2</v>
      </c>
      <c r="P1577" s="299"/>
      <c r="Q1577" s="300"/>
      <c r="R1577" s="129">
        <f t="shared" si="72"/>
        <v>0</v>
      </c>
      <c r="S1577" s="129">
        <f t="shared" si="73"/>
        <v>0</v>
      </c>
      <c r="T1577" s="129">
        <f t="shared" si="74"/>
        <v>0</v>
      </c>
      <c r="U1577" s="10"/>
    </row>
    <row r="1578" spans="12:21" ht="15" customHeight="1" x14ac:dyDescent="0.4">
      <c r="L1578" s="36" t="s">
        <v>39</v>
      </c>
      <c r="N1578" s="37">
        <v>43531</v>
      </c>
      <c r="O1578" s="35">
        <v>8.333333333333337E-2</v>
      </c>
      <c r="P1578" s="299"/>
      <c r="Q1578" s="300"/>
      <c r="R1578" s="129">
        <f t="shared" si="72"/>
        <v>0</v>
      </c>
      <c r="S1578" s="129">
        <f t="shared" si="73"/>
        <v>0</v>
      </c>
      <c r="T1578" s="129">
        <f t="shared" si="74"/>
        <v>0</v>
      </c>
      <c r="U1578" s="10"/>
    </row>
    <row r="1579" spans="12:21" ht="15" customHeight="1" x14ac:dyDescent="0.4">
      <c r="L1579" s="36" t="s">
        <v>39</v>
      </c>
      <c r="N1579" s="37">
        <v>43531</v>
      </c>
      <c r="O1579" s="35">
        <v>0.12500000000000006</v>
      </c>
      <c r="P1579" s="299"/>
      <c r="Q1579" s="300"/>
      <c r="R1579" s="129">
        <f t="shared" si="72"/>
        <v>0</v>
      </c>
      <c r="S1579" s="129">
        <f t="shared" si="73"/>
        <v>0</v>
      </c>
      <c r="T1579" s="129">
        <f t="shared" si="74"/>
        <v>0</v>
      </c>
      <c r="U1579" s="10"/>
    </row>
    <row r="1580" spans="12:21" ht="15" customHeight="1" x14ac:dyDescent="0.4">
      <c r="L1580" s="36" t="s">
        <v>39</v>
      </c>
      <c r="N1580" s="37">
        <v>43531</v>
      </c>
      <c r="O1580" s="35">
        <v>0.16666666666666669</v>
      </c>
      <c r="P1580" s="299"/>
      <c r="Q1580" s="300"/>
      <c r="R1580" s="129">
        <f t="shared" si="72"/>
        <v>0</v>
      </c>
      <c r="S1580" s="129">
        <f t="shared" si="73"/>
        <v>0</v>
      </c>
      <c r="T1580" s="129">
        <f t="shared" si="74"/>
        <v>0</v>
      </c>
      <c r="U1580" s="10"/>
    </row>
    <row r="1581" spans="12:21" ht="15" customHeight="1" x14ac:dyDescent="0.4">
      <c r="L1581" s="36" t="s">
        <v>39</v>
      </c>
      <c r="N1581" s="37">
        <v>43531</v>
      </c>
      <c r="O1581" s="35">
        <v>0.20833333333333337</v>
      </c>
      <c r="P1581" s="299"/>
      <c r="Q1581" s="300"/>
      <c r="R1581" s="129">
        <f t="shared" si="72"/>
        <v>0</v>
      </c>
      <c r="S1581" s="129">
        <f t="shared" si="73"/>
        <v>0</v>
      </c>
      <c r="T1581" s="129">
        <f t="shared" si="74"/>
        <v>0</v>
      </c>
      <c r="U1581" s="10"/>
    </row>
    <row r="1582" spans="12:21" ht="15" customHeight="1" x14ac:dyDescent="0.4">
      <c r="L1582" s="36" t="s">
        <v>39</v>
      </c>
      <c r="N1582" s="37">
        <v>43531</v>
      </c>
      <c r="O1582" s="35">
        <v>0.25</v>
      </c>
      <c r="P1582" s="299"/>
      <c r="Q1582" s="300"/>
      <c r="R1582" s="129">
        <f t="shared" si="72"/>
        <v>0</v>
      </c>
      <c r="S1582" s="129">
        <f t="shared" si="73"/>
        <v>0</v>
      </c>
      <c r="T1582" s="129">
        <f t="shared" si="74"/>
        <v>0</v>
      </c>
      <c r="U1582" s="10"/>
    </row>
    <row r="1583" spans="12:21" ht="15" customHeight="1" x14ac:dyDescent="0.4">
      <c r="L1583" s="36" t="s">
        <v>39</v>
      </c>
      <c r="N1583" s="37">
        <v>43531</v>
      </c>
      <c r="O1583" s="35">
        <v>0.29166666666666669</v>
      </c>
      <c r="P1583" s="299"/>
      <c r="Q1583" s="300"/>
      <c r="R1583" s="129">
        <f t="shared" si="72"/>
        <v>0</v>
      </c>
      <c r="S1583" s="129">
        <f t="shared" si="73"/>
        <v>0</v>
      </c>
      <c r="T1583" s="129">
        <f t="shared" si="74"/>
        <v>0</v>
      </c>
      <c r="U1583" s="10"/>
    </row>
    <row r="1584" spans="12:21" ht="15" customHeight="1" x14ac:dyDescent="0.4">
      <c r="L1584" s="36" t="s">
        <v>39</v>
      </c>
      <c r="N1584" s="37">
        <v>43531</v>
      </c>
      <c r="O1584" s="35">
        <v>0.33333333333333337</v>
      </c>
      <c r="P1584" s="299"/>
      <c r="Q1584" s="300"/>
      <c r="R1584" s="129">
        <f t="shared" si="72"/>
        <v>0</v>
      </c>
      <c r="S1584" s="129">
        <f t="shared" si="73"/>
        <v>0</v>
      </c>
      <c r="T1584" s="129">
        <f t="shared" si="74"/>
        <v>0</v>
      </c>
      <c r="U1584" s="10"/>
    </row>
    <row r="1585" spans="12:21" ht="15" customHeight="1" x14ac:dyDescent="0.4">
      <c r="L1585" s="36" t="s">
        <v>39</v>
      </c>
      <c r="N1585" s="37">
        <v>43531</v>
      </c>
      <c r="O1585" s="35">
        <v>0.375</v>
      </c>
      <c r="P1585" s="299"/>
      <c r="Q1585" s="300"/>
      <c r="R1585" s="129">
        <f t="shared" si="72"/>
        <v>0</v>
      </c>
      <c r="S1585" s="129">
        <f t="shared" si="73"/>
        <v>0</v>
      </c>
      <c r="T1585" s="129">
        <f t="shared" si="74"/>
        <v>0</v>
      </c>
      <c r="U1585" s="10"/>
    </row>
    <row r="1586" spans="12:21" ht="15" customHeight="1" x14ac:dyDescent="0.4">
      <c r="L1586" s="36" t="s">
        <v>39</v>
      </c>
      <c r="N1586" s="37">
        <v>43531</v>
      </c>
      <c r="O1586" s="35">
        <v>0.41666666666666669</v>
      </c>
      <c r="P1586" s="299"/>
      <c r="Q1586" s="300"/>
      <c r="R1586" s="129">
        <f t="shared" si="72"/>
        <v>0</v>
      </c>
      <c r="S1586" s="129">
        <f t="shared" si="73"/>
        <v>0</v>
      </c>
      <c r="T1586" s="129">
        <f t="shared" si="74"/>
        <v>0</v>
      </c>
      <c r="U1586" s="10"/>
    </row>
    <row r="1587" spans="12:21" ht="15" customHeight="1" x14ac:dyDescent="0.4">
      <c r="L1587" s="36" t="s">
        <v>39</v>
      </c>
      <c r="N1587" s="37">
        <v>43531</v>
      </c>
      <c r="O1587" s="35">
        <v>0.45833333333333337</v>
      </c>
      <c r="P1587" s="299"/>
      <c r="Q1587" s="300"/>
      <c r="R1587" s="129">
        <f t="shared" si="72"/>
        <v>0</v>
      </c>
      <c r="S1587" s="129">
        <f t="shared" si="73"/>
        <v>0</v>
      </c>
      <c r="T1587" s="129">
        <f t="shared" si="74"/>
        <v>0</v>
      </c>
      <c r="U1587" s="10"/>
    </row>
    <row r="1588" spans="12:21" ht="15" customHeight="1" x14ac:dyDescent="0.4">
      <c r="L1588" s="36" t="s">
        <v>39</v>
      </c>
      <c r="N1588" s="37">
        <v>43531</v>
      </c>
      <c r="O1588" s="35">
        <v>0.50000000000000011</v>
      </c>
      <c r="P1588" s="299"/>
      <c r="Q1588" s="300"/>
      <c r="R1588" s="129">
        <f t="shared" si="72"/>
        <v>0</v>
      </c>
      <c r="S1588" s="129">
        <f t="shared" si="73"/>
        <v>0</v>
      </c>
      <c r="T1588" s="129">
        <f t="shared" si="74"/>
        <v>0</v>
      </c>
      <c r="U1588" s="10"/>
    </row>
    <row r="1589" spans="12:21" ht="15" customHeight="1" x14ac:dyDescent="0.4">
      <c r="L1589" s="36" t="s">
        <v>39</v>
      </c>
      <c r="N1589" s="37">
        <v>43531</v>
      </c>
      <c r="O1589" s="35">
        <v>0.54166666666666674</v>
      </c>
      <c r="P1589" s="299"/>
      <c r="Q1589" s="300"/>
      <c r="R1589" s="129">
        <f t="shared" si="72"/>
        <v>0</v>
      </c>
      <c r="S1589" s="129">
        <f t="shared" si="73"/>
        <v>0</v>
      </c>
      <c r="T1589" s="129">
        <f t="shared" si="74"/>
        <v>0</v>
      </c>
      <c r="U1589" s="10"/>
    </row>
    <row r="1590" spans="12:21" ht="15" customHeight="1" x14ac:dyDescent="0.4">
      <c r="L1590" s="36" t="s">
        <v>39</v>
      </c>
      <c r="N1590" s="37">
        <v>43531</v>
      </c>
      <c r="O1590" s="35">
        <v>0.58333333333333337</v>
      </c>
      <c r="P1590" s="299"/>
      <c r="Q1590" s="300"/>
      <c r="R1590" s="129">
        <f t="shared" si="72"/>
        <v>0</v>
      </c>
      <c r="S1590" s="129">
        <f t="shared" si="73"/>
        <v>0</v>
      </c>
      <c r="T1590" s="129">
        <f t="shared" si="74"/>
        <v>0</v>
      </c>
      <c r="U1590" s="10"/>
    </row>
    <row r="1591" spans="12:21" ht="15" customHeight="1" x14ac:dyDescent="0.4">
      <c r="L1591" s="36" t="s">
        <v>39</v>
      </c>
      <c r="N1591" s="37">
        <v>43531</v>
      </c>
      <c r="O1591" s="35">
        <v>0.62500000000000011</v>
      </c>
      <c r="P1591" s="299"/>
      <c r="Q1591" s="300"/>
      <c r="R1591" s="129">
        <f t="shared" si="72"/>
        <v>0</v>
      </c>
      <c r="S1591" s="129">
        <f t="shared" si="73"/>
        <v>0</v>
      </c>
      <c r="T1591" s="129">
        <f t="shared" si="74"/>
        <v>0</v>
      </c>
      <c r="U1591" s="10"/>
    </row>
    <row r="1592" spans="12:21" ht="15" customHeight="1" x14ac:dyDescent="0.4">
      <c r="L1592" s="36" t="s">
        <v>39</v>
      </c>
      <c r="N1592" s="37">
        <v>43531</v>
      </c>
      <c r="O1592" s="35">
        <v>0.66666666666666674</v>
      </c>
      <c r="P1592" s="299"/>
      <c r="Q1592" s="300"/>
      <c r="R1592" s="129">
        <f t="shared" si="72"/>
        <v>0</v>
      </c>
      <c r="S1592" s="129">
        <f t="shared" si="73"/>
        <v>0</v>
      </c>
      <c r="T1592" s="129">
        <f t="shared" si="74"/>
        <v>0</v>
      </c>
      <c r="U1592" s="10"/>
    </row>
    <row r="1593" spans="12:21" ht="15" customHeight="1" x14ac:dyDescent="0.4">
      <c r="L1593" s="36" t="s">
        <v>39</v>
      </c>
      <c r="N1593" s="37">
        <v>43531</v>
      </c>
      <c r="O1593" s="35">
        <v>0.70833333333333337</v>
      </c>
      <c r="P1593" s="299"/>
      <c r="Q1593" s="300"/>
      <c r="R1593" s="129">
        <f t="shared" si="72"/>
        <v>0</v>
      </c>
      <c r="S1593" s="129">
        <f t="shared" si="73"/>
        <v>0</v>
      </c>
      <c r="T1593" s="129">
        <f t="shared" si="74"/>
        <v>0</v>
      </c>
      <c r="U1593" s="10"/>
    </row>
    <row r="1594" spans="12:21" ht="15" customHeight="1" x14ac:dyDescent="0.4">
      <c r="L1594" s="36" t="s">
        <v>39</v>
      </c>
      <c r="N1594" s="37">
        <v>43531</v>
      </c>
      <c r="O1594" s="35">
        <v>0.75000000000000011</v>
      </c>
      <c r="P1594" s="299"/>
      <c r="Q1594" s="300"/>
      <c r="R1594" s="129">
        <f t="shared" si="72"/>
        <v>0</v>
      </c>
      <c r="S1594" s="129">
        <f t="shared" si="73"/>
        <v>0</v>
      </c>
      <c r="T1594" s="129">
        <f t="shared" si="74"/>
        <v>0</v>
      </c>
      <c r="U1594" s="10"/>
    </row>
    <row r="1595" spans="12:21" ht="15" customHeight="1" x14ac:dyDescent="0.4">
      <c r="L1595" s="36" t="s">
        <v>39</v>
      </c>
      <c r="N1595" s="37">
        <v>43531</v>
      </c>
      <c r="O1595" s="35">
        <v>0.79166666666666674</v>
      </c>
      <c r="P1595" s="299"/>
      <c r="Q1595" s="300"/>
      <c r="R1595" s="129">
        <f t="shared" si="72"/>
        <v>0</v>
      </c>
      <c r="S1595" s="129">
        <f t="shared" si="73"/>
        <v>0</v>
      </c>
      <c r="T1595" s="129">
        <f t="shared" si="74"/>
        <v>0</v>
      </c>
      <c r="U1595" s="10"/>
    </row>
    <row r="1596" spans="12:21" ht="15" customHeight="1" x14ac:dyDescent="0.4">
      <c r="L1596" s="36" t="s">
        <v>39</v>
      </c>
      <c r="N1596" s="37">
        <v>43531</v>
      </c>
      <c r="O1596" s="35">
        <v>0.83333333333333337</v>
      </c>
      <c r="P1596" s="299"/>
      <c r="Q1596" s="300"/>
      <c r="R1596" s="129">
        <f t="shared" si="72"/>
        <v>0</v>
      </c>
      <c r="S1596" s="129">
        <f t="shared" si="73"/>
        <v>0</v>
      </c>
      <c r="T1596" s="129">
        <f t="shared" si="74"/>
        <v>0</v>
      </c>
      <c r="U1596" s="10"/>
    </row>
    <row r="1597" spans="12:21" ht="15" customHeight="1" x14ac:dyDescent="0.4">
      <c r="L1597" s="36" t="s">
        <v>39</v>
      </c>
      <c r="N1597" s="37">
        <v>43531</v>
      </c>
      <c r="O1597" s="35">
        <v>0.87500000000000011</v>
      </c>
      <c r="P1597" s="299"/>
      <c r="Q1597" s="300"/>
      <c r="R1597" s="129">
        <f t="shared" si="72"/>
        <v>0</v>
      </c>
      <c r="S1597" s="129">
        <f t="shared" si="73"/>
        <v>0</v>
      </c>
      <c r="T1597" s="129">
        <f t="shared" si="74"/>
        <v>0</v>
      </c>
      <c r="U1597" s="10"/>
    </row>
    <row r="1598" spans="12:21" ht="15" customHeight="1" x14ac:dyDescent="0.4">
      <c r="L1598" s="36" t="s">
        <v>39</v>
      </c>
      <c r="N1598" s="37">
        <v>43531</v>
      </c>
      <c r="O1598" s="35">
        <v>0.91666666666666674</v>
      </c>
      <c r="P1598" s="299"/>
      <c r="Q1598" s="300"/>
      <c r="R1598" s="129">
        <f t="shared" si="72"/>
        <v>0</v>
      </c>
      <c r="S1598" s="129">
        <f t="shared" si="73"/>
        <v>0</v>
      </c>
      <c r="T1598" s="129">
        <f t="shared" si="74"/>
        <v>0</v>
      </c>
      <c r="U1598" s="10"/>
    </row>
    <row r="1599" spans="12:21" ht="15" customHeight="1" x14ac:dyDescent="0.4">
      <c r="L1599" s="36" t="s">
        <v>39</v>
      </c>
      <c r="N1599" s="37">
        <v>43531</v>
      </c>
      <c r="O1599" s="35">
        <v>0.95833333333333337</v>
      </c>
      <c r="P1599" s="299"/>
      <c r="Q1599" s="300"/>
      <c r="R1599" s="129">
        <f t="shared" si="72"/>
        <v>0</v>
      </c>
      <c r="S1599" s="129">
        <f t="shared" si="73"/>
        <v>0</v>
      </c>
      <c r="T1599" s="129">
        <f t="shared" si="74"/>
        <v>0</v>
      </c>
      <c r="U1599" s="10"/>
    </row>
    <row r="1600" spans="12:21" ht="15" customHeight="1" x14ac:dyDescent="0.4">
      <c r="L1600" s="40">
        <v>43532</v>
      </c>
      <c r="M1600" s="37"/>
      <c r="N1600" s="37">
        <v>43532</v>
      </c>
      <c r="O1600" s="35">
        <v>3.1225022567582528E-17</v>
      </c>
      <c r="P1600" s="299"/>
      <c r="Q1600" s="300"/>
      <c r="R1600" s="129">
        <f t="shared" si="72"/>
        <v>0</v>
      </c>
      <c r="S1600" s="129">
        <f t="shared" si="73"/>
        <v>0</v>
      </c>
      <c r="T1600" s="129">
        <f t="shared" si="74"/>
        <v>0</v>
      </c>
      <c r="U1600" s="10"/>
    </row>
    <row r="1601" spans="12:21" ht="15" customHeight="1" x14ac:dyDescent="0.4">
      <c r="L1601" s="36" t="s">
        <v>39</v>
      </c>
      <c r="N1601" s="37">
        <v>43532</v>
      </c>
      <c r="O1601" s="35">
        <v>4.1666666666666699E-2</v>
      </c>
      <c r="P1601" s="299"/>
      <c r="Q1601" s="300"/>
      <c r="R1601" s="129">
        <f t="shared" si="72"/>
        <v>0</v>
      </c>
      <c r="S1601" s="129">
        <f t="shared" si="73"/>
        <v>0</v>
      </c>
      <c r="T1601" s="129">
        <f t="shared" si="74"/>
        <v>0</v>
      </c>
      <c r="U1601" s="10"/>
    </row>
    <row r="1602" spans="12:21" ht="15" customHeight="1" x14ac:dyDescent="0.4">
      <c r="L1602" s="36" t="s">
        <v>39</v>
      </c>
      <c r="N1602" s="37">
        <v>43532</v>
      </c>
      <c r="O1602" s="35">
        <v>8.333333333333337E-2</v>
      </c>
      <c r="P1602" s="299"/>
      <c r="Q1602" s="300"/>
      <c r="R1602" s="129">
        <f t="shared" si="72"/>
        <v>0</v>
      </c>
      <c r="S1602" s="129">
        <f t="shared" si="73"/>
        <v>0</v>
      </c>
      <c r="T1602" s="129">
        <f t="shared" si="74"/>
        <v>0</v>
      </c>
      <c r="U1602" s="10"/>
    </row>
    <row r="1603" spans="12:21" ht="15" customHeight="1" x14ac:dyDescent="0.4">
      <c r="L1603" s="36" t="s">
        <v>39</v>
      </c>
      <c r="N1603" s="37">
        <v>43532</v>
      </c>
      <c r="O1603" s="35">
        <v>0.12500000000000006</v>
      </c>
      <c r="P1603" s="299"/>
      <c r="Q1603" s="300"/>
      <c r="R1603" s="129">
        <f t="shared" si="72"/>
        <v>0</v>
      </c>
      <c r="S1603" s="129">
        <f t="shared" si="73"/>
        <v>0</v>
      </c>
      <c r="T1603" s="129">
        <f t="shared" si="74"/>
        <v>0</v>
      </c>
      <c r="U1603" s="10"/>
    </row>
    <row r="1604" spans="12:21" ht="15" customHeight="1" x14ac:dyDescent="0.4">
      <c r="L1604" s="36" t="s">
        <v>39</v>
      </c>
      <c r="N1604" s="37">
        <v>43532</v>
      </c>
      <c r="O1604" s="35">
        <v>0.16666666666666669</v>
      </c>
      <c r="P1604" s="299"/>
      <c r="Q1604" s="300"/>
      <c r="R1604" s="129">
        <f t="shared" si="72"/>
        <v>0</v>
      </c>
      <c r="S1604" s="129">
        <f t="shared" si="73"/>
        <v>0</v>
      </c>
      <c r="T1604" s="129">
        <f t="shared" si="74"/>
        <v>0</v>
      </c>
      <c r="U1604" s="10"/>
    </row>
    <row r="1605" spans="12:21" ht="15" customHeight="1" x14ac:dyDescent="0.4">
      <c r="L1605" s="36" t="s">
        <v>39</v>
      </c>
      <c r="N1605" s="37">
        <v>43532</v>
      </c>
      <c r="O1605" s="35">
        <v>0.20833333333333337</v>
      </c>
      <c r="P1605" s="299"/>
      <c r="Q1605" s="300"/>
      <c r="R1605" s="129">
        <f t="shared" si="72"/>
        <v>0</v>
      </c>
      <c r="S1605" s="129">
        <f t="shared" si="73"/>
        <v>0</v>
      </c>
      <c r="T1605" s="129">
        <f t="shared" si="74"/>
        <v>0</v>
      </c>
      <c r="U1605" s="10"/>
    </row>
    <row r="1606" spans="12:21" ht="15" customHeight="1" x14ac:dyDescent="0.4">
      <c r="L1606" s="36" t="s">
        <v>39</v>
      </c>
      <c r="N1606" s="37">
        <v>43532</v>
      </c>
      <c r="O1606" s="35">
        <v>0.25</v>
      </c>
      <c r="P1606" s="299"/>
      <c r="Q1606" s="300"/>
      <c r="R1606" s="129">
        <f t="shared" si="72"/>
        <v>0</v>
      </c>
      <c r="S1606" s="129">
        <f t="shared" si="73"/>
        <v>0</v>
      </c>
      <c r="T1606" s="129">
        <f t="shared" si="74"/>
        <v>0</v>
      </c>
      <c r="U1606" s="10"/>
    </row>
    <row r="1607" spans="12:21" ht="15" customHeight="1" x14ac:dyDescent="0.4">
      <c r="L1607" s="36" t="s">
        <v>39</v>
      </c>
      <c r="N1607" s="37">
        <v>43532</v>
      </c>
      <c r="O1607" s="35">
        <v>0.29166666666666669</v>
      </c>
      <c r="P1607" s="299"/>
      <c r="Q1607" s="300"/>
      <c r="R1607" s="129">
        <f t="shared" si="72"/>
        <v>0</v>
      </c>
      <c r="S1607" s="129">
        <f t="shared" si="73"/>
        <v>0</v>
      </c>
      <c r="T1607" s="129">
        <f t="shared" si="74"/>
        <v>0</v>
      </c>
      <c r="U1607" s="10"/>
    </row>
    <row r="1608" spans="12:21" ht="15" customHeight="1" x14ac:dyDescent="0.4">
      <c r="L1608" s="36" t="s">
        <v>39</v>
      </c>
      <c r="N1608" s="37">
        <v>43532</v>
      </c>
      <c r="O1608" s="35">
        <v>0.33333333333333337</v>
      </c>
      <c r="P1608" s="299"/>
      <c r="Q1608" s="300"/>
      <c r="R1608" s="129">
        <f t="shared" si="72"/>
        <v>0</v>
      </c>
      <c r="S1608" s="129">
        <f t="shared" si="73"/>
        <v>0</v>
      </c>
      <c r="T1608" s="129">
        <f t="shared" si="74"/>
        <v>0</v>
      </c>
      <c r="U1608" s="10"/>
    </row>
    <row r="1609" spans="12:21" ht="15" customHeight="1" x14ac:dyDescent="0.4">
      <c r="L1609" s="36" t="s">
        <v>39</v>
      </c>
      <c r="N1609" s="37">
        <v>43532</v>
      </c>
      <c r="O1609" s="35">
        <v>0.375</v>
      </c>
      <c r="P1609" s="299"/>
      <c r="Q1609" s="300"/>
      <c r="R1609" s="129">
        <f t="shared" si="72"/>
        <v>0</v>
      </c>
      <c r="S1609" s="129">
        <f t="shared" si="73"/>
        <v>0</v>
      </c>
      <c r="T1609" s="129">
        <f t="shared" si="74"/>
        <v>0</v>
      </c>
      <c r="U1609" s="10"/>
    </row>
    <row r="1610" spans="12:21" ht="15" customHeight="1" x14ac:dyDescent="0.4">
      <c r="L1610" s="36" t="s">
        <v>39</v>
      </c>
      <c r="N1610" s="37">
        <v>43532</v>
      </c>
      <c r="O1610" s="35">
        <v>0.41666666666666669</v>
      </c>
      <c r="P1610" s="299"/>
      <c r="Q1610" s="300"/>
      <c r="R1610" s="129">
        <f t="shared" si="72"/>
        <v>0</v>
      </c>
      <c r="S1610" s="129">
        <f t="shared" si="73"/>
        <v>0</v>
      </c>
      <c r="T1610" s="129">
        <f t="shared" si="74"/>
        <v>0</v>
      </c>
      <c r="U1610" s="10"/>
    </row>
    <row r="1611" spans="12:21" ht="15" customHeight="1" x14ac:dyDescent="0.4">
      <c r="L1611" s="36" t="s">
        <v>39</v>
      </c>
      <c r="N1611" s="37">
        <v>43532</v>
      </c>
      <c r="O1611" s="35">
        <v>0.45833333333333337</v>
      </c>
      <c r="P1611" s="299"/>
      <c r="Q1611" s="300"/>
      <c r="R1611" s="129">
        <f t="shared" si="72"/>
        <v>0</v>
      </c>
      <c r="S1611" s="129">
        <f t="shared" si="73"/>
        <v>0</v>
      </c>
      <c r="T1611" s="129">
        <f t="shared" si="74"/>
        <v>0</v>
      </c>
      <c r="U1611" s="10"/>
    </row>
    <row r="1612" spans="12:21" ht="15" customHeight="1" x14ac:dyDescent="0.4">
      <c r="L1612" s="36" t="s">
        <v>39</v>
      </c>
      <c r="N1612" s="37">
        <v>43532</v>
      </c>
      <c r="O1612" s="35">
        <v>0.50000000000000011</v>
      </c>
      <c r="P1612" s="299"/>
      <c r="Q1612" s="300"/>
      <c r="R1612" s="129">
        <f t="shared" si="72"/>
        <v>0</v>
      </c>
      <c r="S1612" s="129">
        <f t="shared" si="73"/>
        <v>0</v>
      </c>
      <c r="T1612" s="129">
        <f t="shared" si="74"/>
        <v>0</v>
      </c>
      <c r="U1612" s="10"/>
    </row>
    <row r="1613" spans="12:21" ht="15" customHeight="1" x14ac:dyDescent="0.4">
      <c r="L1613" s="36" t="s">
        <v>39</v>
      </c>
      <c r="N1613" s="37">
        <v>43532</v>
      </c>
      <c r="O1613" s="35">
        <v>0.54166666666666674</v>
      </c>
      <c r="P1613" s="299"/>
      <c r="Q1613" s="300"/>
      <c r="R1613" s="129">
        <f t="shared" si="72"/>
        <v>0</v>
      </c>
      <c r="S1613" s="129">
        <f t="shared" si="73"/>
        <v>0</v>
      </c>
      <c r="T1613" s="129">
        <f t="shared" si="74"/>
        <v>0</v>
      </c>
      <c r="U1613" s="10"/>
    </row>
    <row r="1614" spans="12:21" ht="15" customHeight="1" x14ac:dyDescent="0.4">
      <c r="L1614" s="36" t="s">
        <v>39</v>
      </c>
      <c r="N1614" s="37">
        <v>43532</v>
      </c>
      <c r="O1614" s="35">
        <v>0.58333333333333337</v>
      </c>
      <c r="P1614" s="299"/>
      <c r="Q1614" s="300"/>
      <c r="R1614" s="129">
        <f t="shared" si="72"/>
        <v>0</v>
      </c>
      <c r="S1614" s="129">
        <f t="shared" si="73"/>
        <v>0</v>
      </c>
      <c r="T1614" s="129">
        <f t="shared" si="74"/>
        <v>0</v>
      </c>
      <c r="U1614" s="10"/>
    </row>
    <row r="1615" spans="12:21" ht="15" customHeight="1" x14ac:dyDescent="0.4">
      <c r="L1615" s="36" t="s">
        <v>39</v>
      </c>
      <c r="N1615" s="37">
        <v>43532</v>
      </c>
      <c r="O1615" s="35">
        <v>0.62500000000000011</v>
      </c>
      <c r="P1615" s="299"/>
      <c r="Q1615" s="300"/>
      <c r="R1615" s="129">
        <f t="shared" si="72"/>
        <v>0</v>
      </c>
      <c r="S1615" s="129">
        <f t="shared" si="73"/>
        <v>0</v>
      </c>
      <c r="T1615" s="129">
        <f t="shared" si="74"/>
        <v>0</v>
      </c>
      <c r="U1615" s="10"/>
    </row>
    <row r="1616" spans="12:21" ht="15" customHeight="1" x14ac:dyDescent="0.4">
      <c r="L1616" s="36" t="s">
        <v>39</v>
      </c>
      <c r="N1616" s="37">
        <v>43532</v>
      </c>
      <c r="O1616" s="35">
        <v>0.66666666666666674</v>
      </c>
      <c r="P1616" s="299"/>
      <c r="Q1616" s="300"/>
      <c r="R1616" s="129">
        <f t="shared" ref="R1616:R1679" si="75">IF(Q1616&gt;P1616,P1616,Q1616)</f>
        <v>0</v>
      </c>
      <c r="S1616" s="129">
        <f t="shared" ref="S1616:S1679" si="76">P1616-R1616</f>
        <v>0</v>
      </c>
      <c r="T1616" s="129">
        <f t="shared" si="74"/>
        <v>0</v>
      </c>
      <c r="U1616" s="10"/>
    </row>
    <row r="1617" spans="12:21" ht="15" customHeight="1" x14ac:dyDescent="0.4">
      <c r="L1617" s="36" t="s">
        <v>39</v>
      </c>
      <c r="N1617" s="37">
        <v>43532</v>
      </c>
      <c r="O1617" s="35">
        <v>0.70833333333333337</v>
      </c>
      <c r="P1617" s="299"/>
      <c r="Q1617" s="300"/>
      <c r="R1617" s="129">
        <f t="shared" si="75"/>
        <v>0</v>
      </c>
      <c r="S1617" s="129">
        <f t="shared" si="76"/>
        <v>0</v>
      </c>
      <c r="T1617" s="129">
        <f t="shared" ref="T1617:T1680" si="77">Q1617-R1617</f>
        <v>0</v>
      </c>
      <c r="U1617" s="10"/>
    </row>
    <row r="1618" spans="12:21" ht="15" customHeight="1" x14ac:dyDescent="0.4">
      <c r="L1618" s="36" t="s">
        <v>39</v>
      </c>
      <c r="N1618" s="37">
        <v>43532</v>
      </c>
      <c r="O1618" s="35">
        <v>0.75000000000000011</v>
      </c>
      <c r="P1618" s="299"/>
      <c r="Q1618" s="300"/>
      <c r="R1618" s="129">
        <f t="shared" si="75"/>
        <v>0</v>
      </c>
      <c r="S1618" s="129">
        <f t="shared" si="76"/>
        <v>0</v>
      </c>
      <c r="T1618" s="129">
        <f t="shared" si="77"/>
        <v>0</v>
      </c>
      <c r="U1618" s="10"/>
    </row>
    <row r="1619" spans="12:21" ht="15" customHeight="1" x14ac:dyDescent="0.4">
      <c r="L1619" s="36" t="s">
        <v>39</v>
      </c>
      <c r="N1619" s="37">
        <v>43532</v>
      </c>
      <c r="O1619" s="35">
        <v>0.79166666666666674</v>
      </c>
      <c r="P1619" s="299"/>
      <c r="Q1619" s="300"/>
      <c r="R1619" s="129">
        <f t="shared" si="75"/>
        <v>0</v>
      </c>
      <c r="S1619" s="129">
        <f t="shared" si="76"/>
        <v>0</v>
      </c>
      <c r="T1619" s="129">
        <f t="shared" si="77"/>
        <v>0</v>
      </c>
      <c r="U1619" s="10"/>
    </row>
    <row r="1620" spans="12:21" ht="15" customHeight="1" x14ac:dyDescent="0.4">
      <c r="L1620" s="36" t="s">
        <v>39</v>
      </c>
      <c r="N1620" s="37">
        <v>43532</v>
      </c>
      <c r="O1620" s="35">
        <v>0.83333333333333337</v>
      </c>
      <c r="P1620" s="299"/>
      <c r="Q1620" s="300"/>
      <c r="R1620" s="129">
        <f t="shared" si="75"/>
        <v>0</v>
      </c>
      <c r="S1620" s="129">
        <f t="shared" si="76"/>
        <v>0</v>
      </c>
      <c r="T1620" s="129">
        <f t="shared" si="77"/>
        <v>0</v>
      </c>
      <c r="U1620" s="10"/>
    </row>
    <row r="1621" spans="12:21" ht="15" customHeight="1" x14ac:dyDescent="0.4">
      <c r="L1621" s="36" t="s">
        <v>39</v>
      </c>
      <c r="N1621" s="37">
        <v>43532</v>
      </c>
      <c r="O1621" s="35">
        <v>0.87500000000000011</v>
      </c>
      <c r="P1621" s="299"/>
      <c r="Q1621" s="300"/>
      <c r="R1621" s="129">
        <f t="shared" si="75"/>
        <v>0</v>
      </c>
      <c r="S1621" s="129">
        <f t="shared" si="76"/>
        <v>0</v>
      </c>
      <c r="T1621" s="129">
        <f t="shared" si="77"/>
        <v>0</v>
      </c>
      <c r="U1621" s="10"/>
    </row>
    <row r="1622" spans="12:21" ht="15" customHeight="1" x14ac:dyDescent="0.4">
      <c r="L1622" s="36" t="s">
        <v>39</v>
      </c>
      <c r="N1622" s="37">
        <v>43532</v>
      </c>
      <c r="O1622" s="35">
        <v>0.91666666666666674</v>
      </c>
      <c r="P1622" s="299"/>
      <c r="Q1622" s="300"/>
      <c r="R1622" s="129">
        <f t="shared" si="75"/>
        <v>0</v>
      </c>
      <c r="S1622" s="129">
        <f t="shared" si="76"/>
        <v>0</v>
      </c>
      <c r="T1622" s="129">
        <f t="shared" si="77"/>
        <v>0</v>
      </c>
      <c r="U1622" s="10"/>
    </row>
    <row r="1623" spans="12:21" ht="15" customHeight="1" x14ac:dyDescent="0.4">
      <c r="L1623" s="36" t="s">
        <v>39</v>
      </c>
      <c r="N1623" s="37">
        <v>43532</v>
      </c>
      <c r="O1623" s="35">
        <v>0.95833333333333337</v>
      </c>
      <c r="P1623" s="299"/>
      <c r="Q1623" s="300"/>
      <c r="R1623" s="129">
        <f t="shared" si="75"/>
        <v>0</v>
      </c>
      <c r="S1623" s="129">
        <f t="shared" si="76"/>
        <v>0</v>
      </c>
      <c r="T1623" s="129">
        <f t="shared" si="77"/>
        <v>0</v>
      </c>
      <c r="U1623" s="10"/>
    </row>
    <row r="1624" spans="12:21" ht="15" customHeight="1" x14ac:dyDescent="0.4">
      <c r="L1624" s="40">
        <v>43533</v>
      </c>
      <c r="M1624" s="37"/>
      <c r="N1624" s="37">
        <v>43533</v>
      </c>
      <c r="O1624" s="35">
        <v>3.1225022567582528E-17</v>
      </c>
      <c r="P1624" s="299"/>
      <c r="Q1624" s="300"/>
      <c r="R1624" s="129">
        <f t="shared" si="75"/>
        <v>0</v>
      </c>
      <c r="S1624" s="129">
        <f t="shared" si="76"/>
        <v>0</v>
      </c>
      <c r="T1624" s="129">
        <f t="shared" si="77"/>
        <v>0</v>
      </c>
      <c r="U1624" s="10"/>
    </row>
    <row r="1625" spans="12:21" ht="15" customHeight="1" x14ac:dyDescent="0.4">
      <c r="L1625" s="36" t="s">
        <v>39</v>
      </c>
      <c r="N1625" s="37">
        <v>43533</v>
      </c>
      <c r="O1625" s="35">
        <v>4.1666666666666699E-2</v>
      </c>
      <c r="P1625" s="299"/>
      <c r="Q1625" s="300"/>
      <c r="R1625" s="129">
        <f t="shared" si="75"/>
        <v>0</v>
      </c>
      <c r="S1625" s="129">
        <f t="shared" si="76"/>
        <v>0</v>
      </c>
      <c r="T1625" s="129">
        <f t="shared" si="77"/>
        <v>0</v>
      </c>
      <c r="U1625" s="10"/>
    </row>
    <row r="1626" spans="12:21" ht="15" customHeight="1" x14ac:dyDescent="0.4">
      <c r="L1626" s="36" t="s">
        <v>39</v>
      </c>
      <c r="N1626" s="37">
        <v>43533</v>
      </c>
      <c r="O1626" s="35">
        <v>8.333333333333337E-2</v>
      </c>
      <c r="P1626" s="299"/>
      <c r="Q1626" s="300"/>
      <c r="R1626" s="129">
        <f t="shared" si="75"/>
        <v>0</v>
      </c>
      <c r="S1626" s="129">
        <f t="shared" si="76"/>
        <v>0</v>
      </c>
      <c r="T1626" s="129">
        <f t="shared" si="77"/>
        <v>0</v>
      </c>
      <c r="U1626" s="10"/>
    </row>
    <row r="1627" spans="12:21" ht="15" customHeight="1" x14ac:dyDescent="0.4">
      <c r="L1627" s="36" t="s">
        <v>39</v>
      </c>
      <c r="N1627" s="37">
        <v>43533</v>
      </c>
      <c r="O1627" s="35">
        <v>0.12500000000000006</v>
      </c>
      <c r="P1627" s="299"/>
      <c r="Q1627" s="300"/>
      <c r="R1627" s="129">
        <f t="shared" si="75"/>
        <v>0</v>
      </c>
      <c r="S1627" s="129">
        <f t="shared" si="76"/>
        <v>0</v>
      </c>
      <c r="T1627" s="129">
        <f t="shared" si="77"/>
        <v>0</v>
      </c>
      <c r="U1627" s="10"/>
    </row>
    <row r="1628" spans="12:21" ht="15" customHeight="1" x14ac:dyDescent="0.4">
      <c r="L1628" s="36" t="s">
        <v>39</v>
      </c>
      <c r="N1628" s="37">
        <v>43533</v>
      </c>
      <c r="O1628" s="35">
        <v>0.16666666666666669</v>
      </c>
      <c r="P1628" s="299"/>
      <c r="Q1628" s="300"/>
      <c r="R1628" s="129">
        <f t="shared" si="75"/>
        <v>0</v>
      </c>
      <c r="S1628" s="129">
        <f t="shared" si="76"/>
        <v>0</v>
      </c>
      <c r="T1628" s="129">
        <f t="shared" si="77"/>
        <v>0</v>
      </c>
      <c r="U1628" s="10"/>
    </row>
    <row r="1629" spans="12:21" ht="15" customHeight="1" x14ac:dyDescent="0.4">
      <c r="L1629" s="36" t="s">
        <v>39</v>
      </c>
      <c r="N1629" s="37">
        <v>43533</v>
      </c>
      <c r="O1629" s="35">
        <v>0.20833333333333337</v>
      </c>
      <c r="P1629" s="299"/>
      <c r="Q1629" s="300"/>
      <c r="R1629" s="129">
        <f t="shared" si="75"/>
        <v>0</v>
      </c>
      <c r="S1629" s="129">
        <f t="shared" si="76"/>
        <v>0</v>
      </c>
      <c r="T1629" s="129">
        <f t="shared" si="77"/>
        <v>0</v>
      </c>
      <c r="U1629" s="10"/>
    </row>
    <row r="1630" spans="12:21" ht="15" customHeight="1" x14ac:dyDescent="0.4">
      <c r="L1630" s="36" t="s">
        <v>39</v>
      </c>
      <c r="N1630" s="37">
        <v>43533</v>
      </c>
      <c r="O1630" s="35">
        <v>0.25</v>
      </c>
      <c r="P1630" s="299"/>
      <c r="Q1630" s="300"/>
      <c r="R1630" s="129">
        <f t="shared" si="75"/>
        <v>0</v>
      </c>
      <c r="S1630" s="129">
        <f t="shared" si="76"/>
        <v>0</v>
      </c>
      <c r="T1630" s="129">
        <f t="shared" si="77"/>
        <v>0</v>
      </c>
      <c r="U1630" s="10"/>
    </row>
    <row r="1631" spans="12:21" ht="15" customHeight="1" x14ac:dyDescent="0.4">
      <c r="L1631" s="36" t="s">
        <v>39</v>
      </c>
      <c r="N1631" s="37">
        <v>43533</v>
      </c>
      <c r="O1631" s="35">
        <v>0.29166666666666669</v>
      </c>
      <c r="P1631" s="299"/>
      <c r="Q1631" s="300"/>
      <c r="R1631" s="129">
        <f t="shared" si="75"/>
        <v>0</v>
      </c>
      <c r="S1631" s="129">
        <f t="shared" si="76"/>
        <v>0</v>
      </c>
      <c r="T1631" s="129">
        <f t="shared" si="77"/>
        <v>0</v>
      </c>
      <c r="U1631" s="10"/>
    </row>
    <row r="1632" spans="12:21" ht="15" customHeight="1" x14ac:dyDescent="0.4">
      <c r="L1632" s="36" t="s">
        <v>39</v>
      </c>
      <c r="N1632" s="37">
        <v>43533</v>
      </c>
      <c r="O1632" s="35">
        <v>0.33333333333333337</v>
      </c>
      <c r="P1632" s="299"/>
      <c r="Q1632" s="300"/>
      <c r="R1632" s="129">
        <f t="shared" si="75"/>
        <v>0</v>
      </c>
      <c r="S1632" s="129">
        <f t="shared" si="76"/>
        <v>0</v>
      </c>
      <c r="T1632" s="129">
        <f t="shared" si="77"/>
        <v>0</v>
      </c>
      <c r="U1632" s="10"/>
    </row>
    <row r="1633" spans="12:21" ht="15" customHeight="1" x14ac:dyDescent="0.4">
      <c r="L1633" s="36" t="s">
        <v>39</v>
      </c>
      <c r="N1633" s="37">
        <v>43533</v>
      </c>
      <c r="O1633" s="35">
        <v>0.375</v>
      </c>
      <c r="P1633" s="299"/>
      <c r="Q1633" s="300"/>
      <c r="R1633" s="129">
        <f t="shared" si="75"/>
        <v>0</v>
      </c>
      <c r="S1633" s="129">
        <f t="shared" si="76"/>
        <v>0</v>
      </c>
      <c r="T1633" s="129">
        <f t="shared" si="77"/>
        <v>0</v>
      </c>
      <c r="U1633" s="10"/>
    </row>
    <row r="1634" spans="12:21" ht="15" customHeight="1" x14ac:dyDescent="0.4">
      <c r="L1634" s="36" t="s">
        <v>39</v>
      </c>
      <c r="N1634" s="37">
        <v>43533</v>
      </c>
      <c r="O1634" s="35">
        <v>0.41666666666666669</v>
      </c>
      <c r="P1634" s="299"/>
      <c r="Q1634" s="300"/>
      <c r="R1634" s="129">
        <f t="shared" si="75"/>
        <v>0</v>
      </c>
      <c r="S1634" s="129">
        <f t="shared" si="76"/>
        <v>0</v>
      </c>
      <c r="T1634" s="129">
        <f t="shared" si="77"/>
        <v>0</v>
      </c>
      <c r="U1634" s="10"/>
    </row>
    <row r="1635" spans="12:21" ht="15" customHeight="1" x14ac:dyDescent="0.4">
      <c r="L1635" s="36" t="s">
        <v>39</v>
      </c>
      <c r="N1635" s="37">
        <v>43533</v>
      </c>
      <c r="O1635" s="35">
        <v>0.45833333333333337</v>
      </c>
      <c r="P1635" s="299"/>
      <c r="Q1635" s="300"/>
      <c r="R1635" s="129">
        <f t="shared" si="75"/>
        <v>0</v>
      </c>
      <c r="S1635" s="129">
        <f t="shared" si="76"/>
        <v>0</v>
      </c>
      <c r="T1635" s="129">
        <f t="shared" si="77"/>
        <v>0</v>
      </c>
      <c r="U1635" s="10"/>
    </row>
    <row r="1636" spans="12:21" ht="15" customHeight="1" x14ac:dyDescent="0.4">
      <c r="L1636" s="36" t="s">
        <v>39</v>
      </c>
      <c r="N1636" s="37">
        <v>43533</v>
      </c>
      <c r="O1636" s="35">
        <v>0.50000000000000011</v>
      </c>
      <c r="P1636" s="299"/>
      <c r="Q1636" s="300"/>
      <c r="R1636" s="129">
        <f t="shared" si="75"/>
        <v>0</v>
      </c>
      <c r="S1636" s="129">
        <f t="shared" si="76"/>
        <v>0</v>
      </c>
      <c r="T1636" s="129">
        <f t="shared" si="77"/>
        <v>0</v>
      </c>
      <c r="U1636" s="10"/>
    </row>
    <row r="1637" spans="12:21" ht="15" customHeight="1" x14ac:dyDescent="0.4">
      <c r="L1637" s="36" t="s">
        <v>39</v>
      </c>
      <c r="N1637" s="37">
        <v>43533</v>
      </c>
      <c r="O1637" s="35">
        <v>0.54166666666666674</v>
      </c>
      <c r="P1637" s="299"/>
      <c r="Q1637" s="300"/>
      <c r="R1637" s="129">
        <f t="shared" si="75"/>
        <v>0</v>
      </c>
      <c r="S1637" s="129">
        <f t="shared" si="76"/>
        <v>0</v>
      </c>
      <c r="T1637" s="129">
        <f t="shared" si="77"/>
        <v>0</v>
      </c>
      <c r="U1637" s="10"/>
    </row>
    <row r="1638" spans="12:21" ht="15" customHeight="1" x14ac:dyDescent="0.4">
      <c r="L1638" s="36" t="s">
        <v>39</v>
      </c>
      <c r="N1638" s="37">
        <v>43533</v>
      </c>
      <c r="O1638" s="35">
        <v>0.58333333333333337</v>
      </c>
      <c r="P1638" s="299"/>
      <c r="Q1638" s="300"/>
      <c r="R1638" s="129">
        <f t="shared" si="75"/>
        <v>0</v>
      </c>
      <c r="S1638" s="129">
        <f t="shared" si="76"/>
        <v>0</v>
      </c>
      <c r="T1638" s="129">
        <f t="shared" si="77"/>
        <v>0</v>
      </c>
      <c r="U1638" s="10"/>
    </row>
    <row r="1639" spans="12:21" ht="15" customHeight="1" x14ac:dyDescent="0.4">
      <c r="L1639" s="36" t="s">
        <v>39</v>
      </c>
      <c r="N1639" s="37">
        <v>43533</v>
      </c>
      <c r="O1639" s="35">
        <v>0.62500000000000011</v>
      </c>
      <c r="P1639" s="299"/>
      <c r="Q1639" s="300"/>
      <c r="R1639" s="129">
        <f t="shared" si="75"/>
        <v>0</v>
      </c>
      <c r="S1639" s="129">
        <f t="shared" si="76"/>
        <v>0</v>
      </c>
      <c r="T1639" s="129">
        <f t="shared" si="77"/>
        <v>0</v>
      </c>
      <c r="U1639" s="10"/>
    </row>
    <row r="1640" spans="12:21" ht="15" customHeight="1" x14ac:dyDescent="0.4">
      <c r="L1640" s="36" t="s">
        <v>39</v>
      </c>
      <c r="N1640" s="37">
        <v>43533</v>
      </c>
      <c r="O1640" s="35">
        <v>0.66666666666666674</v>
      </c>
      <c r="P1640" s="299"/>
      <c r="Q1640" s="300"/>
      <c r="R1640" s="129">
        <f t="shared" si="75"/>
        <v>0</v>
      </c>
      <c r="S1640" s="129">
        <f t="shared" si="76"/>
        <v>0</v>
      </c>
      <c r="T1640" s="129">
        <f t="shared" si="77"/>
        <v>0</v>
      </c>
      <c r="U1640" s="10"/>
    </row>
    <row r="1641" spans="12:21" ht="15" customHeight="1" x14ac:dyDescent="0.4">
      <c r="L1641" s="36" t="s">
        <v>39</v>
      </c>
      <c r="N1641" s="37">
        <v>43533</v>
      </c>
      <c r="O1641" s="35">
        <v>0.70833333333333337</v>
      </c>
      <c r="P1641" s="299"/>
      <c r="Q1641" s="300"/>
      <c r="R1641" s="129">
        <f t="shared" si="75"/>
        <v>0</v>
      </c>
      <c r="S1641" s="129">
        <f t="shared" si="76"/>
        <v>0</v>
      </c>
      <c r="T1641" s="129">
        <f t="shared" si="77"/>
        <v>0</v>
      </c>
      <c r="U1641" s="10"/>
    </row>
    <row r="1642" spans="12:21" ht="15" customHeight="1" x14ac:dyDescent="0.4">
      <c r="L1642" s="36" t="s">
        <v>39</v>
      </c>
      <c r="N1642" s="37">
        <v>43533</v>
      </c>
      <c r="O1642" s="35">
        <v>0.75000000000000011</v>
      </c>
      <c r="P1642" s="299"/>
      <c r="Q1642" s="300"/>
      <c r="R1642" s="129">
        <f t="shared" si="75"/>
        <v>0</v>
      </c>
      <c r="S1642" s="129">
        <f t="shared" si="76"/>
        <v>0</v>
      </c>
      <c r="T1642" s="129">
        <f t="shared" si="77"/>
        <v>0</v>
      </c>
      <c r="U1642" s="10"/>
    </row>
    <row r="1643" spans="12:21" ht="15" customHeight="1" x14ac:dyDescent="0.4">
      <c r="L1643" s="36" t="s">
        <v>39</v>
      </c>
      <c r="N1643" s="37">
        <v>43533</v>
      </c>
      <c r="O1643" s="35">
        <v>0.79166666666666674</v>
      </c>
      <c r="P1643" s="299"/>
      <c r="Q1643" s="300"/>
      <c r="R1643" s="129">
        <f t="shared" si="75"/>
        <v>0</v>
      </c>
      <c r="S1643" s="129">
        <f t="shared" si="76"/>
        <v>0</v>
      </c>
      <c r="T1643" s="129">
        <f t="shared" si="77"/>
        <v>0</v>
      </c>
      <c r="U1643" s="10"/>
    </row>
    <row r="1644" spans="12:21" ht="15" customHeight="1" x14ac:dyDescent="0.4">
      <c r="L1644" s="36" t="s">
        <v>39</v>
      </c>
      <c r="N1644" s="37">
        <v>43533</v>
      </c>
      <c r="O1644" s="35">
        <v>0.83333333333333337</v>
      </c>
      <c r="P1644" s="299"/>
      <c r="Q1644" s="300"/>
      <c r="R1644" s="129">
        <f t="shared" si="75"/>
        <v>0</v>
      </c>
      <c r="S1644" s="129">
        <f t="shared" si="76"/>
        <v>0</v>
      </c>
      <c r="T1644" s="129">
        <f t="shared" si="77"/>
        <v>0</v>
      </c>
      <c r="U1644" s="10"/>
    </row>
    <row r="1645" spans="12:21" ht="15" customHeight="1" x14ac:dyDescent="0.4">
      <c r="L1645" s="36" t="s">
        <v>39</v>
      </c>
      <c r="N1645" s="37">
        <v>43533</v>
      </c>
      <c r="O1645" s="35">
        <v>0.87500000000000011</v>
      </c>
      <c r="P1645" s="299"/>
      <c r="Q1645" s="300"/>
      <c r="R1645" s="129">
        <f t="shared" si="75"/>
        <v>0</v>
      </c>
      <c r="S1645" s="129">
        <f t="shared" si="76"/>
        <v>0</v>
      </c>
      <c r="T1645" s="129">
        <f t="shared" si="77"/>
        <v>0</v>
      </c>
      <c r="U1645" s="10"/>
    </row>
    <row r="1646" spans="12:21" ht="15" customHeight="1" x14ac:dyDescent="0.4">
      <c r="L1646" s="36" t="s">
        <v>39</v>
      </c>
      <c r="N1646" s="37">
        <v>43533</v>
      </c>
      <c r="O1646" s="35">
        <v>0.91666666666666674</v>
      </c>
      <c r="P1646" s="299"/>
      <c r="Q1646" s="300"/>
      <c r="R1646" s="129">
        <f t="shared" si="75"/>
        <v>0</v>
      </c>
      <c r="S1646" s="129">
        <f t="shared" si="76"/>
        <v>0</v>
      </c>
      <c r="T1646" s="129">
        <f t="shared" si="77"/>
        <v>0</v>
      </c>
      <c r="U1646" s="10"/>
    </row>
    <row r="1647" spans="12:21" ht="15" customHeight="1" x14ac:dyDescent="0.4">
      <c r="L1647" s="36" t="s">
        <v>39</v>
      </c>
      <c r="N1647" s="37">
        <v>43533</v>
      </c>
      <c r="O1647" s="35">
        <v>0.95833333333333337</v>
      </c>
      <c r="P1647" s="299"/>
      <c r="Q1647" s="300"/>
      <c r="R1647" s="129">
        <f t="shared" si="75"/>
        <v>0</v>
      </c>
      <c r="S1647" s="129">
        <f t="shared" si="76"/>
        <v>0</v>
      </c>
      <c r="T1647" s="129">
        <f t="shared" si="77"/>
        <v>0</v>
      </c>
      <c r="U1647" s="10"/>
    </row>
    <row r="1648" spans="12:21" ht="15" customHeight="1" x14ac:dyDescent="0.4">
      <c r="L1648" s="40">
        <v>43534</v>
      </c>
      <c r="M1648" s="37"/>
      <c r="N1648" s="37">
        <v>43534</v>
      </c>
      <c r="O1648" s="35">
        <v>3.1225022567582528E-17</v>
      </c>
      <c r="P1648" s="299"/>
      <c r="Q1648" s="300"/>
      <c r="R1648" s="129">
        <f t="shared" si="75"/>
        <v>0</v>
      </c>
      <c r="S1648" s="129">
        <f t="shared" si="76"/>
        <v>0</v>
      </c>
      <c r="T1648" s="129">
        <f t="shared" si="77"/>
        <v>0</v>
      </c>
      <c r="U1648" s="10"/>
    </row>
    <row r="1649" spans="12:21" ht="15" customHeight="1" x14ac:dyDescent="0.4">
      <c r="L1649" s="36" t="s">
        <v>39</v>
      </c>
      <c r="N1649" s="37">
        <v>43534</v>
      </c>
      <c r="O1649" s="35">
        <v>4.1666666666666699E-2</v>
      </c>
      <c r="P1649" s="299"/>
      <c r="Q1649" s="300"/>
      <c r="R1649" s="129">
        <f t="shared" si="75"/>
        <v>0</v>
      </c>
      <c r="S1649" s="129">
        <f t="shared" si="76"/>
        <v>0</v>
      </c>
      <c r="T1649" s="129">
        <f t="shared" si="77"/>
        <v>0</v>
      </c>
      <c r="U1649" s="10"/>
    </row>
    <row r="1650" spans="12:21" ht="15" customHeight="1" x14ac:dyDescent="0.4">
      <c r="L1650" s="36" t="s">
        <v>39</v>
      </c>
      <c r="N1650" s="37">
        <v>43534</v>
      </c>
      <c r="O1650" s="35">
        <v>8.333333333333337E-2</v>
      </c>
      <c r="P1650" s="299"/>
      <c r="Q1650" s="300"/>
      <c r="R1650" s="129">
        <f t="shared" si="75"/>
        <v>0</v>
      </c>
      <c r="S1650" s="129">
        <f t="shared" si="76"/>
        <v>0</v>
      </c>
      <c r="T1650" s="129">
        <f t="shared" si="77"/>
        <v>0</v>
      </c>
      <c r="U1650" s="10"/>
    </row>
    <row r="1651" spans="12:21" ht="15" customHeight="1" x14ac:dyDescent="0.4">
      <c r="L1651" s="36" t="s">
        <v>39</v>
      </c>
      <c r="N1651" s="37">
        <v>43534</v>
      </c>
      <c r="O1651" s="35">
        <v>0.12500000000000006</v>
      </c>
      <c r="P1651" s="299"/>
      <c r="Q1651" s="300"/>
      <c r="R1651" s="129">
        <f t="shared" si="75"/>
        <v>0</v>
      </c>
      <c r="S1651" s="129">
        <f t="shared" si="76"/>
        <v>0</v>
      </c>
      <c r="T1651" s="129">
        <f t="shared" si="77"/>
        <v>0</v>
      </c>
      <c r="U1651" s="10"/>
    </row>
    <row r="1652" spans="12:21" ht="15" customHeight="1" x14ac:dyDescent="0.4">
      <c r="L1652" s="36" t="s">
        <v>39</v>
      </c>
      <c r="N1652" s="37">
        <v>43534</v>
      </c>
      <c r="O1652" s="35">
        <v>0.16666666666666669</v>
      </c>
      <c r="P1652" s="299"/>
      <c r="Q1652" s="300"/>
      <c r="R1652" s="129">
        <f t="shared" si="75"/>
        <v>0</v>
      </c>
      <c r="S1652" s="129">
        <f t="shared" si="76"/>
        <v>0</v>
      </c>
      <c r="T1652" s="129">
        <f t="shared" si="77"/>
        <v>0</v>
      </c>
      <c r="U1652" s="10"/>
    </row>
    <row r="1653" spans="12:21" ht="15" customHeight="1" x14ac:dyDescent="0.4">
      <c r="L1653" s="36" t="s">
        <v>39</v>
      </c>
      <c r="N1653" s="37">
        <v>43534</v>
      </c>
      <c r="O1653" s="35">
        <v>0.20833333333333337</v>
      </c>
      <c r="P1653" s="299"/>
      <c r="Q1653" s="300"/>
      <c r="R1653" s="129">
        <f t="shared" si="75"/>
        <v>0</v>
      </c>
      <c r="S1653" s="129">
        <f t="shared" si="76"/>
        <v>0</v>
      </c>
      <c r="T1653" s="129">
        <f t="shared" si="77"/>
        <v>0</v>
      </c>
      <c r="U1653" s="10"/>
    </row>
    <row r="1654" spans="12:21" ht="15" customHeight="1" x14ac:dyDescent="0.4">
      <c r="L1654" s="36" t="s">
        <v>39</v>
      </c>
      <c r="N1654" s="37">
        <v>43534</v>
      </c>
      <c r="O1654" s="35">
        <v>0.25</v>
      </c>
      <c r="P1654" s="299"/>
      <c r="Q1654" s="300"/>
      <c r="R1654" s="129">
        <f t="shared" si="75"/>
        <v>0</v>
      </c>
      <c r="S1654" s="129">
        <f t="shared" si="76"/>
        <v>0</v>
      </c>
      <c r="T1654" s="129">
        <f t="shared" si="77"/>
        <v>0</v>
      </c>
      <c r="U1654" s="10"/>
    </row>
    <row r="1655" spans="12:21" ht="15" customHeight="1" x14ac:dyDescent="0.4">
      <c r="L1655" s="36" t="s">
        <v>39</v>
      </c>
      <c r="N1655" s="37">
        <v>43534</v>
      </c>
      <c r="O1655" s="35">
        <v>0.29166666666666669</v>
      </c>
      <c r="P1655" s="299"/>
      <c r="Q1655" s="300"/>
      <c r="R1655" s="129">
        <f t="shared" si="75"/>
        <v>0</v>
      </c>
      <c r="S1655" s="129">
        <f t="shared" si="76"/>
        <v>0</v>
      </c>
      <c r="T1655" s="129">
        <f t="shared" si="77"/>
        <v>0</v>
      </c>
      <c r="U1655" s="10"/>
    </row>
    <row r="1656" spans="12:21" ht="15" customHeight="1" x14ac:dyDescent="0.4">
      <c r="L1656" s="36" t="s">
        <v>39</v>
      </c>
      <c r="N1656" s="37">
        <v>43534</v>
      </c>
      <c r="O1656" s="35">
        <v>0.33333333333333337</v>
      </c>
      <c r="P1656" s="299"/>
      <c r="Q1656" s="300"/>
      <c r="R1656" s="129">
        <f t="shared" si="75"/>
        <v>0</v>
      </c>
      <c r="S1656" s="129">
        <f t="shared" si="76"/>
        <v>0</v>
      </c>
      <c r="T1656" s="129">
        <f t="shared" si="77"/>
        <v>0</v>
      </c>
      <c r="U1656" s="10"/>
    </row>
    <row r="1657" spans="12:21" ht="15" customHeight="1" x14ac:dyDescent="0.4">
      <c r="L1657" s="36" t="s">
        <v>39</v>
      </c>
      <c r="N1657" s="37">
        <v>43534</v>
      </c>
      <c r="O1657" s="35">
        <v>0.375</v>
      </c>
      <c r="P1657" s="299"/>
      <c r="Q1657" s="300"/>
      <c r="R1657" s="129">
        <f t="shared" si="75"/>
        <v>0</v>
      </c>
      <c r="S1657" s="129">
        <f t="shared" si="76"/>
        <v>0</v>
      </c>
      <c r="T1657" s="129">
        <f t="shared" si="77"/>
        <v>0</v>
      </c>
      <c r="U1657" s="10"/>
    </row>
    <row r="1658" spans="12:21" ht="15" customHeight="1" x14ac:dyDescent="0.4">
      <c r="L1658" s="36" t="s">
        <v>39</v>
      </c>
      <c r="N1658" s="37">
        <v>43534</v>
      </c>
      <c r="O1658" s="35">
        <v>0.41666666666666669</v>
      </c>
      <c r="P1658" s="299"/>
      <c r="Q1658" s="300"/>
      <c r="R1658" s="129">
        <f t="shared" si="75"/>
        <v>0</v>
      </c>
      <c r="S1658" s="129">
        <f t="shared" si="76"/>
        <v>0</v>
      </c>
      <c r="T1658" s="129">
        <f t="shared" si="77"/>
        <v>0</v>
      </c>
      <c r="U1658" s="10"/>
    </row>
    <row r="1659" spans="12:21" ht="15" customHeight="1" x14ac:dyDescent="0.4">
      <c r="L1659" s="36" t="s">
        <v>39</v>
      </c>
      <c r="N1659" s="37">
        <v>43534</v>
      </c>
      <c r="O1659" s="35">
        <v>0.45833333333333337</v>
      </c>
      <c r="P1659" s="299"/>
      <c r="Q1659" s="300"/>
      <c r="R1659" s="129">
        <f t="shared" si="75"/>
        <v>0</v>
      </c>
      <c r="S1659" s="129">
        <f t="shared" si="76"/>
        <v>0</v>
      </c>
      <c r="T1659" s="129">
        <f t="shared" si="77"/>
        <v>0</v>
      </c>
      <c r="U1659" s="10"/>
    </row>
    <row r="1660" spans="12:21" ht="15" customHeight="1" x14ac:dyDescent="0.4">
      <c r="L1660" s="36" t="s">
        <v>39</v>
      </c>
      <c r="N1660" s="37">
        <v>43534</v>
      </c>
      <c r="O1660" s="35">
        <v>0.50000000000000011</v>
      </c>
      <c r="P1660" s="299"/>
      <c r="Q1660" s="300"/>
      <c r="R1660" s="129">
        <f t="shared" si="75"/>
        <v>0</v>
      </c>
      <c r="S1660" s="129">
        <f t="shared" si="76"/>
        <v>0</v>
      </c>
      <c r="T1660" s="129">
        <f t="shared" si="77"/>
        <v>0</v>
      </c>
      <c r="U1660" s="10"/>
    </row>
    <row r="1661" spans="12:21" ht="15" customHeight="1" x14ac:dyDescent="0.4">
      <c r="L1661" s="36" t="s">
        <v>39</v>
      </c>
      <c r="N1661" s="37">
        <v>43534</v>
      </c>
      <c r="O1661" s="35">
        <v>0.54166666666666674</v>
      </c>
      <c r="P1661" s="299"/>
      <c r="Q1661" s="300"/>
      <c r="R1661" s="129">
        <f t="shared" si="75"/>
        <v>0</v>
      </c>
      <c r="S1661" s="129">
        <f t="shared" si="76"/>
        <v>0</v>
      </c>
      <c r="T1661" s="129">
        <f t="shared" si="77"/>
        <v>0</v>
      </c>
      <c r="U1661" s="10"/>
    </row>
    <row r="1662" spans="12:21" ht="15" customHeight="1" x14ac:dyDescent="0.4">
      <c r="L1662" s="36" t="s">
        <v>39</v>
      </c>
      <c r="N1662" s="37">
        <v>43534</v>
      </c>
      <c r="O1662" s="35">
        <v>0.58333333333333337</v>
      </c>
      <c r="P1662" s="299"/>
      <c r="Q1662" s="300"/>
      <c r="R1662" s="129">
        <f t="shared" si="75"/>
        <v>0</v>
      </c>
      <c r="S1662" s="129">
        <f t="shared" si="76"/>
        <v>0</v>
      </c>
      <c r="T1662" s="129">
        <f t="shared" si="77"/>
        <v>0</v>
      </c>
      <c r="U1662" s="10"/>
    </row>
    <row r="1663" spans="12:21" ht="15" customHeight="1" x14ac:dyDescent="0.4">
      <c r="L1663" s="36" t="s">
        <v>39</v>
      </c>
      <c r="N1663" s="37">
        <v>43534</v>
      </c>
      <c r="O1663" s="35">
        <v>0.62500000000000011</v>
      </c>
      <c r="P1663" s="299"/>
      <c r="Q1663" s="300"/>
      <c r="R1663" s="129">
        <f t="shared" si="75"/>
        <v>0</v>
      </c>
      <c r="S1663" s="129">
        <f t="shared" si="76"/>
        <v>0</v>
      </c>
      <c r="T1663" s="129">
        <f t="shared" si="77"/>
        <v>0</v>
      </c>
      <c r="U1663" s="10"/>
    </row>
    <row r="1664" spans="12:21" ht="15" customHeight="1" x14ac:dyDescent="0.4">
      <c r="L1664" s="36" t="s">
        <v>39</v>
      </c>
      <c r="N1664" s="37">
        <v>43534</v>
      </c>
      <c r="O1664" s="35">
        <v>0.66666666666666674</v>
      </c>
      <c r="P1664" s="299"/>
      <c r="Q1664" s="300"/>
      <c r="R1664" s="129">
        <f t="shared" si="75"/>
        <v>0</v>
      </c>
      <c r="S1664" s="129">
        <f t="shared" si="76"/>
        <v>0</v>
      </c>
      <c r="T1664" s="129">
        <f t="shared" si="77"/>
        <v>0</v>
      </c>
      <c r="U1664" s="10"/>
    </row>
    <row r="1665" spans="12:21" ht="15" customHeight="1" x14ac:dyDescent="0.4">
      <c r="L1665" s="36" t="s">
        <v>39</v>
      </c>
      <c r="N1665" s="37">
        <v>43534</v>
      </c>
      <c r="O1665" s="35">
        <v>0.70833333333333337</v>
      </c>
      <c r="P1665" s="299"/>
      <c r="Q1665" s="300"/>
      <c r="R1665" s="129">
        <f t="shared" si="75"/>
        <v>0</v>
      </c>
      <c r="S1665" s="129">
        <f t="shared" si="76"/>
        <v>0</v>
      </c>
      <c r="T1665" s="129">
        <f t="shared" si="77"/>
        <v>0</v>
      </c>
      <c r="U1665" s="10"/>
    </row>
    <row r="1666" spans="12:21" ht="15" customHeight="1" x14ac:dyDescent="0.4">
      <c r="L1666" s="36" t="s">
        <v>39</v>
      </c>
      <c r="N1666" s="37">
        <v>43534</v>
      </c>
      <c r="O1666" s="35">
        <v>0.75000000000000011</v>
      </c>
      <c r="P1666" s="299"/>
      <c r="Q1666" s="300"/>
      <c r="R1666" s="129">
        <f t="shared" si="75"/>
        <v>0</v>
      </c>
      <c r="S1666" s="129">
        <f t="shared" si="76"/>
        <v>0</v>
      </c>
      <c r="T1666" s="129">
        <f t="shared" si="77"/>
        <v>0</v>
      </c>
      <c r="U1666" s="10"/>
    </row>
    <row r="1667" spans="12:21" ht="15" customHeight="1" x14ac:dyDescent="0.4">
      <c r="L1667" s="36" t="s">
        <v>39</v>
      </c>
      <c r="N1667" s="37">
        <v>43534</v>
      </c>
      <c r="O1667" s="35">
        <v>0.79166666666666674</v>
      </c>
      <c r="P1667" s="299"/>
      <c r="Q1667" s="300"/>
      <c r="R1667" s="129">
        <f t="shared" si="75"/>
        <v>0</v>
      </c>
      <c r="S1667" s="129">
        <f t="shared" si="76"/>
        <v>0</v>
      </c>
      <c r="T1667" s="129">
        <f t="shared" si="77"/>
        <v>0</v>
      </c>
      <c r="U1667" s="10"/>
    </row>
    <row r="1668" spans="12:21" ht="15" customHeight="1" x14ac:dyDescent="0.4">
      <c r="L1668" s="36" t="s">
        <v>39</v>
      </c>
      <c r="N1668" s="37">
        <v>43534</v>
      </c>
      <c r="O1668" s="35">
        <v>0.83333333333333337</v>
      </c>
      <c r="P1668" s="299"/>
      <c r="Q1668" s="300"/>
      <c r="R1668" s="129">
        <f t="shared" si="75"/>
        <v>0</v>
      </c>
      <c r="S1668" s="129">
        <f t="shared" si="76"/>
        <v>0</v>
      </c>
      <c r="T1668" s="129">
        <f t="shared" si="77"/>
        <v>0</v>
      </c>
      <c r="U1668" s="10"/>
    </row>
    <row r="1669" spans="12:21" ht="15" customHeight="1" x14ac:dyDescent="0.4">
      <c r="L1669" s="36" t="s">
        <v>39</v>
      </c>
      <c r="N1669" s="37">
        <v>43534</v>
      </c>
      <c r="O1669" s="35">
        <v>0.87500000000000011</v>
      </c>
      <c r="P1669" s="299"/>
      <c r="Q1669" s="300"/>
      <c r="R1669" s="129">
        <f t="shared" si="75"/>
        <v>0</v>
      </c>
      <c r="S1669" s="129">
        <f t="shared" si="76"/>
        <v>0</v>
      </c>
      <c r="T1669" s="129">
        <f t="shared" si="77"/>
        <v>0</v>
      </c>
      <c r="U1669" s="10"/>
    </row>
    <row r="1670" spans="12:21" ht="15" customHeight="1" x14ac:dyDescent="0.4">
      <c r="L1670" s="36" t="s">
        <v>39</v>
      </c>
      <c r="N1670" s="37">
        <v>43534</v>
      </c>
      <c r="O1670" s="35">
        <v>0.91666666666666674</v>
      </c>
      <c r="P1670" s="299"/>
      <c r="Q1670" s="300"/>
      <c r="R1670" s="129">
        <f t="shared" si="75"/>
        <v>0</v>
      </c>
      <c r="S1670" s="129">
        <f t="shared" si="76"/>
        <v>0</v>
      </c>
      <c r="T1670" s="129">
        <f t="shared" si="77"/>
        <v>0</v>
      </c>
      <c r="U1670" s="10"/>
    </row>
    <row r="1671" spans="12:21" ht="15" customHeight="1" x14ac:dyDescent="0.4">
      <c r="L1671" s="36" t="s">
        <v>39</v>
      </c>
      <c r="N1671" s="37">
        <v>43534</v>
      </c>
      <c r="O1671" s="35">
        <v>0.95833333333333337</v>
      </c>
      <c r="P1671" s="299"/>
      <c r="Q1671" s="300"/>
      <c r="R1671" s="129">
        <f t="shared" si="75"/>
        <v>0</v>
      </c>
      <c r="S1671" s="129">
        <f t="shared" si="76"/>
        <v>0</v>
      </c>
      <c r="T1671" s="129">
        <f t="shared" si="77"/>
        <v>0</v>
      </c>
      <c r="U1671" s="10"/>
    </row>
    <row r="1672" spans="12:21" ht="15" customHeight="1" x14ac:dyDescent="0.4">
      <c r="L1672" s="40">
        <v>43535</v>
      </c>
      <c r="M1672" s="37"/>
      <c r="N1672" s="37">
        <v>43535</v>
      </c>
      <c r="O1672" s="35">
        <v>3.1225022567582528E-17</v>
      </c>
      <c r="P1672" s="299"/>
      <c r="Q1672" s="300"/>
      <c r="R1672" s="129">
        <f t="shared" si="75"/>
        <v>0</v>
      </c>
      <c r="S1672" s="129">
        <f t="shared" si="76"/>
        <v>0</v>
      </c>
      <c r="T1672" s="129">
        <f t="shared" si="77"/>
        <v>0</v>
      </c>
      <c r="U1672" s="10"/>
    </row>
    <row r="1673" spans="12:21" ht="15" customHeight="1" x14ac:dyDescent="0.4">
      <c r="L1673" s="36" t="s">
        <v>39</v>
      </c>
      <c r="N1673" s="37">
        <v>43535</v>
      </c>
      <c r="O1673" s="35">
        <v>4.1666666666666699E-2</v>
      </c>
      <c r="P1673" s="299"/>
      <c r="Q1673" s="300"/>
      <c r="R1673" s="129">
        <f t="shared" si="75"/>
        <v>0</v>
      </c>
      <c r="S1673" s="129">
        <f t="shared" si="76"/>
        <v>0</v>
      </c>
      <c r="T1673" s="129">
        <f t="shared" si="77"/>
        <v>0</v>
      </c>
      <c r="U1673" s="10"/>
    </row>
    <row r="1674" spans="12:21" ht="15" customHeight="1" x14ac:dyDescent="0.4">
      <c r="L1674" s="36" t="s">
        <v>39</v>
      </c>
      <c r="N1674" s="37">
        <v>43535</v>
      </c>
      <c r="O1674" s="35">
        <v>8.333333333333337E-2</v>
      </c>
      <c r="P1674" s="299"/>
      <c r="Q1674" s="300"/>
      <c r="R1674" s="129">
        <f t="shared" si="75"/>
        <v>0</v>
      </c>
      <c r="S1674" s="129">
        <f t="shared" si="76"/>
        <v>0</v>
      </c>
      <c r="T1674" s="129">
        <f t="shared" si="77"/>
        <v>0</v>
      </c>
      <c r="U1674" s="10"/>
    </row>
    <row r="1675" spans="12:21" ht="15" customHeight="1" x14ac:dyDescent="0.4">
      <c r="L1675" s="36" t="s">
        <v>39</v>
      </c>
      <c r="N1675" s="37">
        <v>43535</v>
      </c>
      <c r="O1675" s="35">
        <v>0.12500000000000006</v>
      </c>
      <c r="P1675" s="299"/>
      <c r="Q1675" s="300"/>
      <c r="R1675" s="129">
        <f t="shared" si="75"/>
        <v>0</v>
      </c>
      <c r="S1675" s="129">
        <f t="shared" si="76"/>
        <v>0</v>
      </c>
      <c r="T1675" s="129">
        <f t="shared" si="77"/>
        <v>0</v>
      </c>
      <c r="U1675" s="10"/>
    </row>
    <row r="1676" spans="12:21" ht="15" customHeight="1" x14ac:dyDescent="0.4">
      <c r="L1676" s="36" t="s">
        <v>39</v>
      </c>
      <c r="N1676" s="37">
        <v>43535</v>
      </c>
      <c r="O1676" s="35">
        <v>0.16666666666666669</v>
      </c>
      <c r="P1676" s="299"/>
      <c r="Q1676" s="300"/>
      <c r="R1676" s="129">
        <f t="shared" si="75"/>
        <v>0</v>
      </c>
      <c r="S1676" s="129">
        <f t="shared" si="76"/>
        <v>0</v>
      </c>
      <c r="T1676" s="129">
        <f t="shared" si="77"/>
        <v>0</v>
      </c>
      <c r="U1676" s="10"/>
    </row>
    <row r="1677" spans="12:21" ht="15" customHeight="1" x14ac:dyDescent="0.4">
      <c r="L1677" s="36" t="s">
        <v>39</v>
      </c>
      <c r="N1677" s="37">
        <v>43535</v>
      </c>
      <c r="O1677" s="35">
        <v>0.20833333333333337</v>
      </c>
      <c r="P1677" s="299"/>
      <c r="Q1677" s="300"/>
      <c r="R1677" s="129">
        <f t="shared" si="75"/>
        <v>0</v>
      </c>
      <c r="S1677" s="129">
        <f t="shared" si="76"/>
        <v>0</v>
      </c>
      <c r="T1677" s="129">
        <f t="shared" si="77"/>
        <v>0</v>
      </c>
      <c r="U1677" s="10"/>
    </row>
    <row r="1678" spans="12:21" ht="15" customHeight="1" x14ac:dyDescent="0.4">
      <c r="L1678" s="36" t="s">
        <v>39</v>
      </c>
      <c r="N1678" s="37">
        <v>43535</v>
      </c>
      <c r="O1678" s="35">
        <v>0.25</v>
      </c>
      <c r="P1678" s="299"/>
      <c r="Q1678" s="300"/>
      <c r="R1678" s="129">
        <f t="shared" si="75"/>
        <v>0</v>
      </c>
      <c r="S1678" s="129">
        <f t="shared" si="76"/>
        <v>0</v>
      </c>
      <c r="T1678" s="129">
        <f t="shared" si="77"/>
        <v>0</v>
      </c>
      <c r="U1678" s="10"/>
    </row>
    <row r="1679" spans="12:21" ht="15" customHeight="1" x14ac:dyDescent="0.4">
      <c r="L1679" s="36" t="s">
        <v>39</v>
      </c>
      <c r="N1679" s="37">
        <v>43535</v>
      </c>
      <c r="O1679" s="35">
        <v>0.29166666666666669</v>
      </c>
      <c r="P1679" s="299"/>
      <c r="Q1679" s="300"/>
      <c r="R1679" s="129">
        <f t="shared" si="75"/>
        <v>0</v>
      </c>
      <c r="S1679" s="129">
        <f t="shared" si="76"/>
        <v>0</v>
      </c>
      <c r="T1679" s="129">
        <f t="shared" si="77"/>
        <v>0</v>
      </c>
      <c r="U1679" s="10"/>
    </row>
    <row r="1680" spans="12:21" ht="15" customHeight="1" x14ac:dyDescent="0.4">
      <c r="L1680" s="36" t="s">
        <v>39</v>
      </c>
      <c r="N1680" s="37">
        <v>43535</v>
      </c>
      <c r="O1680" s="35">
        <v>0.33333333333333337</v>
      </c>
      <c r="P1680" s="299"/>
      <c r="Q1680" s="300"/>
      <c r="R1680" s="129">
        <f t="shared" ref="R1680:R1743" si="78">IF(Q1680&gt;P1680,P1680,Q1680)</f>
        <v>0</v>
      </c>
      <c r="S1680" s="129">
        <f t="shared" ref="S1680:S1743" si="79">P1680-R1680</f>
        <v>0</v>
      </c>
      <c r="T1680" s="129">
        <f t="shared" si="77"/>
        <v>0</v>
      </c>
      <c r="U1680" s="10"/>
    </row>
    <row r="1681" spans="12:21" ht="15" customHeight="1" x14ac:dyDescent="0.4">
      <c r="L1681" s="36" t="s">
        <v>39</v>
      </c>
      <c r="N1681" s="37">
        <v>43535</v>
      </c>
      <c r="O1681" s="35">
        <v>0.375</v>
      </c>
      <c r="P1681" s="299"/>
      <c r="Q1681" s="300"/>
      <c r="R1681" s="129">
        <f t="shared" si="78"/>
        <v>0</v>
      </c>
      <c r="S1681" s="129">
        <f t="shared" si="79"/>
        <v>0</v>
      </c>
      <c r="T1681" s="129">
        <f t="shared" ref="T1681:T1744" si="80">Q1681-R1681</f>
        <v>0</v>
      </c>
      <c r="U1681" s="10"/>
    </row>
    <row r="1682" spans="12:21" ht="15" customHeight="1" x14ac:dyDescent="0.4">
      <c r="L1682" s="36" t="s">
        <v>39</v>
      </c>
      <c r="N1682" s="37">
        <v>43535</v>
      </c>
      <c r="O1682" s="35">
        <v>0.41666666666666669</v>
      </c>
      <c r="P1682" s="299"/>
      <c r="Q1682" s="300"/>
      <c r="R1682" s="129">
        <f t="shared" si="78"/>
        <v>0</v>
      </c>
      <c r="S1682" s="129">
        <f t="shared" si="79"/>
        <v>0</v>
      </c>
      <c r="T1682" s="129">
        <f t="shared" si="80"/>
        <v>0</v>
      </c>
      <c r="U1682" s="10"/>
    </row>
    <row r="1683" spans="12:21" ht="15" customHeight="1" x14ac:dyDescent="0.4">
      <c r="L1683" s="36" t="s">
        <v>39</v>
      </c>
      <c r="N1683" s="37">
        <v>43535</v>
      </c>
      <c r="O1683" s="35">
        <v>0.45833333333333337</v>
      </c>
      <c r="P1683" s="299"/>
      <c r="Q1683" s="300"/>
      <c r="R1683" s="129">
        <f t="shared" si="78"/>
        <v>0</v>
      </c>
      <c r="S1683" s="129">
        <f t="shared" si="79"/>
        <v>0</v>
      </c>
      <c r="T1683" s="129">
        <f t="shared" si="80"/>
        <v>0</v>
      </c>
      <c r="U1683" s="10"/>
    </row>
    <row r="1684" spans="12:21" ht="15" customHeight="1" x14ac:dyDescent="0.4">
      <c r="L1684" s="36" t="s">
        <v>39</v>
      </c>
      <c r="N1684" s="37">
        <v>43535</v>
      </c>
      <c r="O1684" s="35">
        <v>0.50000000000000011</v>
      </c>
      <c r="P1684" s="299"/>
      <c r="Q1684" s="300"/>
      <c r="R1684" s="129">
        <f t="shared" si="78"/>
        <v>0</v>
      </c>
      <c r="S1684" s="129">
        <f t="shared" si="79"/>
        <v>0</v>
      </c>
      <c r="T1684" s="129">
        <f t="shared" si="80"/>
        <v>0</v>
      </c>
      <c r="U1684" s="10"/>
    </row>
    <row r="1685" spans="12:21" ht="15" customHeight="1" x14ac:dyDescent="0.4">
      <c r="L1685" s="36" t="s">
        <v>39</v>
      </c>
      <c r="N1685" s="37">
        <v>43535</v>
      </c>
      <c r="O1685" s="35">
        <v>0.54166666666666674</v>
      </c>
      <c r="P1685" s="299"/>
      <c r="Q1685" s="300"/>
      <c r="R1685" s="129">
        <f t="shared" si="78"/>
        <v>0</v>
      </c>
      <c r="S1685" s="129">
        <f t="shared" si="79"/>
        <v>0</v>
      </c>
      <c r="T1685" s="129">
        <f t="shared" si="80"/>
        <v>0</v>
      </c>
      <c r="U1685" s="10"/>
    </row>
    <row r="1686" spans="12:21" ht="15" customHeight="1" x14ac:dyDescent="0.4">
      <c r="L1686" s="36" t="s">
        <v>39</v>
      </c>
      <c r="N1686" s="37">
        <v>43535</v>
      </c>
      <c r="O1686" s="35">
        <v>0.58333333333333337</v>
      </c>
      <c r="P1686" s="299"/>
      <c r="Q1686" s="300"/>
      <c r="R1686" s="129">
        <f t="shared" si="78"/>
        <v>0</v>
      </c>
      <c r="S1686" s="129">
        <f t="shared" si="79"/>
        <v>0</v>
      </c>
      <c r="T1686" s="129">
        <f t="shared" si="80"/>
        <v>0</v>
      </c>
      <c r="U1686" s="10"/>
    </row>
    <row r="1687" spans="12:21" ht="15" customHeight="1" x14ac:dyDescent="0.4">
      <c r="L1687" s="36" t="s">
        <v>39</v>
      </c>
      <c r="N1687" s="37">
        <v>43535</v>
      </c>
      <c r="O1687" s="35">
        <v>0.62500000000000011</v>
      </c>
      <c r="P1687" s="299"/>
      <c r="Q1687" s="300"/>
      <c r="R1687" s="129">
        <f t="shared" si="78"/>
        <v>0</v>
      </c>
      <c r="S1687" s="129">
        <f t="shared" si="79"/>
        <v>0</v>
      </c>
      <c r="T1687" s="129">
        <f t="shared" si="80"/>
        <v>0</v>
      </c>
      <c r="U1687" s="10"/>
    </row>
    <row r="1688" spans="12:21" ht="15" customHeight="1" x14ac:dyDescent="0.4">
      <c r="L1688" s="36" t="s">
        <v>39</v>
      </c>
      <c r="N1688" s="37">
        <v>43535</v>
      </c>
      <c r="O1688" s="35">
        <v>0.66666666666666674</v>
      </c>
      <c r="P1688" s="299"/>
      <c r="Q1688" s="300"/>
      <c r="R1688" s="129">
        <f t="shared" si="78"/>
        <v>0</v>
      </c>
      <c r="S1688" s="129">
        <f t="shared" si="79"/>
        <v>0</v>
      </c>
      <c r="T1688" s="129">
        <f t="shared" si="80"/>
        <v>0</v>
      </c>
      <c r="U1688" s="10"/>
    </row>
    <row r="1689" spans="12:21" ht="15" customHeight="1" x14ac:dyDescent="0.4">
      <c r="L1689" s="36" t="s">
        <v>39</v>
      </c>
      <c r="N1689" s="37">
        <v>43535</v>
      </c>
      <c r="O1689" s="35">
        <v>0.70833333333333337</v>
      </c>
      <c r="P1689" s="299"/>
      <c r="Q1689" s="300"/>
      <c r="R1689" s="129">
        <f t="shared" si="78"/>
        <v>0</v>
      </c>
      <c r="S1689" s="129">
        <f t="shared" si="79"/>
        <v>0</v>
      </c>
      <c r="T1689" s="129">
        <f t="shared" si="80"/>
        <v>0</v>
      </c>
      <c r="U1689" s="10"/>
    </row>
    <row r="1690" spans="12:21" ht="15" customHeight="1" x14ac:dyDescent="0.4">
      <c r="L1690" s="36" t="s">
        <v>39</v>
      </c>
      <c r="N1690" s="37">
        <v>43535</v>
      </c>
      <c r="O1690" s="35">
        <v>0.75000000000000011</v>
      </c>
      <c r="P1690" s="299"/>
      <c r="Q1690" s="300"/>
      <c r="R1690" s="129">
        <f t="shared" si="78"/>
        <v>0</v>
      </c>
      <c r="S1690" s="129">
        <f t="shared" si="79"/>
        <v>0</v>
      </c>
      <c r="T1690" s="129">
        <f t="shared" si="80"/>
        <v>0</v>
      </c>
      <c r="U1690" s="10"/>
    </row>
    <row r="1691" spans="12:21" ht="15" customHeight="1" x14ac:dyDescent="0.4">
      <c r="L1691" s="36" t="s">
        <v>39</v>
      </c>
      <c r="N1691" s="37">
        <v>43535</v>
      </c>
      <c r="O1691" s="35">
        <v>0.79166666666666674</v>
      </c>
      <c r="P1691" s="299"/>
      <c r="Q1691" s="300"/>
      <c r="R1691" s="129">
        <f t="shared" si="78"/>
        <v>0</v>
      </c>
      <c r="S1691" s="129">
        <f t="shared" si="79"/>
        <v>0</v>
      </c>
      <c r="T1691" s="129">
        <f t="shared" si="80"/>
        <v>0</v>
      </c>
      <c r="U1691" s="10"/>
    </row>
    <row r="1692" spans="12:21" ht="15" customHeight="1" x14ac:dyDescent="0.4">
      <c r="L1692" s="36" t="s">
        <v>39</v>
      </c>
      <c r="N1692" s="37">
        <v>43535</v>
      </c>
      <c r="O1692" s="35">
        <v>0.83333333333333337</v>
      </c>
      <c r="P1692" s="299"/>
      <c r="Q1692" s="300"/>
      <c r="R1692" s="129">
        <f t="shared" si="78"/>
        <v>0</v>
      </c>
      <c r="S1692" s="129">
        <f t="shared" si="79"/>
        <v>0</v>
      </c>
      <c r="T1692" s="129">
        <f t="shared" si="80"/>
        <v>0</v>
      </c>
      <c r="U1692" s="10"/>
    </row>
    <row r="1693" spans="12:21" ht="15" customHeight="1" x14ac:dyDescent="0.4">
      <c r="L1693" s="36" t="s">
        <v>39</v>
      </c>
      <c r="N1693" s="37">
        <v>43535</v>
      </c>
      <c r="O1693" s="35">
        <v>0.87500000000000011</v>
      </c>
      <c r="P1693" s="299"/>
      <c r="Q1693" s="300"/>
      <c r="R1693" s="129">
        <f t="shared" si="78"/>
        <v>0</v>
      </c>
      <c r="S1693" s="129">
        <f t="shared" si="79"/>
        <v>0</v>
      </c>
      <c r="T1693" s="129">
        <f t="shared" si="80"/>
        <v>0</v>
      </c>
      <c r="U1693" s="10"/>
    </row>
    <row r="1694" spans="12:21" ht="15" customHeight="1" x14ac:dyDescent="0.4">
      <c r="L1694" s="36" t="s">
        <v>39</v>
      </c>
      <c r="N1694" s="37">
        <v>43535</v>
      </c>
      <c r="O1694" s="35">
        <v>0.91666666666666674</v>
      </c>
      <c r="P1694" s="299"/>
      <c r="Q1694" s="300"/>
      <c r="R1694" s="129">
        <f t="shared" si="78"/>
        <v>0</v>
      </c>
      <c r="S1694" s="129">
        <f t="shared" si="79"/>
        <v>0</v>
      </c>
      <c r="T1694" s="129">
        <f t="shared" si="80"/>
        <v>0</v>
      </c>
      <c r="U1694" s="10"/>
    </row>
    <row r="1695" spans="12:21" ht="15" customHeight="1" x14ac:dyDescent="0.4">
      <c r="L1695" s="36" t="s">
        <v>39</v>
      </c>
      <c r="N1695" s="37">
        <v>43535</v>
      </c>
      <c r="O1695" s="35">
        <v>0.95833333333333337</v>
      </c>
      <c r="P1695" s="299"/>
      <c r="Q1695" s="300"/>
      <c r="R1695" s="129">
        <f t="shared" si="78"/>
        <v>0</v>
      </c>
      <c r="S1695" s="129">
        <f t="shared" si="79"/>
        <v>0</v>
      </c>
      <c r="T1695" s="129">
        <f t="shared" si="80"/>
        <v>0</v>
      </c>
      <c r="U1695" s="10"/>
    </row>
    <row r="1696" spans="12:21" ht="15" customHeight="1" x14ac:dyDescent="0.4">
      <c r="L1696" s="40">
        <v>43536</v>
      </c>
      <c r="M1696" s="37"/>
      <c r="N1696" s="37">
        <v>43536</v>
      </c>
      <c r="O1696" s="35">
        <v>3.1225022567582528E-17</v>
      </c>
      <c r="P1696" s="299"/>
      <c r="Q1696" s="300"/>
      <c r="R1696" s="129">
        <f t="shared" si="78"/>
        <v>0</v>
      </c>
      <c r="S1696" s="129">
        <f t="shared" si="79"/>
        <v>0</v>
      </c>
      <c r="T1696" s="129">
        <f t="shared" si="80"/>
        <v>0</v>
      </c>
      <c r="U1696" s="10"/>
    </row>
    <row r="1697" spans="12:21" ht="15" customHeight="1" x14ac:dyDescent="0.4">
      <c r="L1697" s="36" t="s">
        <v>39</v>
      </c>
      <c r="N1697" s="37">
        <v>43536</v>
      </c>
      <c r="O1697" s="35">
        <v>4.1666666666666699E-2</v>
      </c>
      <c r="P1697" s="299"/>
      <c r="Q1697" s="300"/>
      <c r="R1697" s="129">
        <f t="shared" si="78"/>
        <v>0</v>
      </c>
      <c r="S1697" s="129">
        <f t="shared" si="79"/>
        <v>0</v>
      </c>
      <c r="T1697" s="129">
        <f t="shared" si="80"/>
        <v>0</v>
      </c>
      <c r="U1697" s="10"/>
    </row>
    <row r="1698" spans="12:21" ht="15" customHeight="1" x14ac:dyDescent="0.4">
      <c r="L1698" s="36" t="s">
        <v>39</v>
      </c>
      <c r="N1698" s="37">
        <v>43536</v>
      </c>
      <c r="O1698" s="35">
        <v>8.333333333333337E-2</v>
      </c>
      <c r="P1698" s="299"/>
      <c r="Q1698" s="300"/>
      <c r="R1698" s="129">
        <f t="shared" si="78"/>
        <v>0</v>
      </c>
      <c r="S1698" s="129">
        <f t="shared" si="79"/>
        <v>0</v>
      </c>
      <c r="T1698" s="129">
        <f t="shared" si="80"/>
        <v>0</v>
      </c>
      <c r="U1698" s="10"/>
    </row>
    <row r="1699" spans="12:21" ht="15" customHeight="1" x14ac:dyDescent="0.4">
      <c r="L1699" s="36" t="s">
        <v>39</v>
      </c>
      <c r="N1699" s="37">
        <v>43536</v>
      </c>
      <c r="O1699" s="35">
        <v>0.12500000000000006</v>
      </c>
      <c r="P1699" s="299"/>
      <c r="Q1699" s="300"/>
      <c r="R1699" s="129">
        <f t="shared" si="78"/>
        <v>0</v>
      </c>
      <c r="S1699" s="129">
        <f t="shared" si="79"/>
        <v>0</v>
      </c>
      <c r="T1699" s="129">
        <f t="shared" si="80"/>
        <v>0</v>
      </c>
      <c r="U1699" s="10"/>
    </row>
    <row r="1700" spans="12:21" ht="15" customHeight="1" x14ac:dyDescent="0.4">
      <c r="L1700" s="36" t="s">
        <v>39</v>
      </c>
      <c r="N1700" s="37">
        <v>43536</v>
      </c>
      <c r="O1700" s="35">
        <v>0.16666666666666669</v>
      </c>
      <c r="P1700" s="299"/>
      <c r="Q1700" s="300"/>
      <c r="R1700" s="129">
        <f t="shared" si="78"/>
        <v>0</v>
      </c>
      <c r="S1700" s="129">
        <f t="shared" si="79"/>
        <v>0</v>
      </c>
      <c r="T1700" s="129">
        <f t="shared" si="80"/>
        <v>0</v>
      </c>
      <c r="U1700" s="10"/>
    </row>
    <row r="1701" spans="12:21" ht="15" customHeight="1" x14ac:dyDescent="0.4">
      <c r="L1701" s="36" t="s">
        <v>39</v>
      </c>
      <c r="N1701" s="37">
        <v>43536</v>
      </c>
      <c r="O1701" s="35">
        <v>0.20833333333333337</v>
      </c>
      <c r="P1701" s="299"/>
      <c r="Q1701" s="300"/>
      <c r="R1701" s="129">
        <f t="shared" si="78"/>
        <v>0</v>
      </c>
      <c r="S1701" s="129">
        <f t="shared" si="79"/>
        <v>0</v>
      </c>
      <c r="T1701" s="129">
        <f t="shared" si="80"/>
        <v>0</v>
      </c>
      <c r="U1701" s="10"/>
    </row>
    <row r="1702" spans="12:21" ht="15" customHeight="1" x14ac:dyDescent="0.4">
      <c r="L1702" s="36" t="s">
        <v>39</v>
      </c>
      <c r="N1702" s="37">
        <v>43536</v>
      </c>
      <c r="O1702" s="35">
        <v>0.25</v>
      </c>
      <c r="P1702" s="299"/>
      <c r="Q1702" s="300"/>
      <c r="R1702" s="129">
        <f t="shared" si="78"/>
        <v>0</v>
      </c>
      <c r="S1702" s="129">
        <f t="shared" si="79"/>
        <v>0</v>
      </c>
      <c r="T1702" s="129">
        <f t="shared" si="80"/>
        <v>0</v>
      </c>
      <c r="U1702" s="10"/>
    </row>
    <row r="1703" spans="12:21" ht="15" customHeight="1" x14ac:dyDescent="0.4">
      <c r="L1703" s="36" t="s">
        <v>39</v>
      </c>
      <c r="N1703" s="37">
        <v>43536</v>
      </c>
      <c r="O1703" s="35">
        <v>0.29166666666666669</v>
      </c>
      <c r="P1703" s="299"/>
      <c r="Q1703" s="300"/>
      <c r="R1703" s="129">
        <f t="shared" si="78"/>
        <v>0</v>
      </c>
      <c r="S1703" s="129">
        <f t="shared" si="79"/>
        <v>0</v>
      </c>
      <c r="T1703" s="129">
        <f t="shared" si="80"/>
        <v>0</v>
      </c>
      <c r="U1703" s="10"/>
    </row>
    <row r="1704" spans="12:21" ht="15" customHeight="1" x14ac:dyDescent="0.4">
      <c r="L1704" s="36" t="s">
        <v>39</v>
      </c>
      <c r="N1704" s="37">
        <v>43536</v>
      </c>
      <c r="O1704" s="35">
        <v>0.33333333333333337</v>
      </c>
      <c r="P1704" s="299"/>
      <c r="Q1704" s="300"/>
      <c r="R1704" s="129">
        <f t="shared" si="78"/>
        <v>0</v>
      </c>
      <c r="S1704" s="129">
        <f t="shared" si="79"/>
        <v>0</v>
      </c>
      <c r="T1704" s="129">
        <f t="shared" si="80"/>
        <v>0</v>
      </c>
      <c r="U1704" s="10"/>
    </row>
    <row r="1705" spans="12:21" ht="15" customHeight="1" x14ac:dyDescent="0.4">
      <c r="L1705" s="36" t="s">
        <v>39</v>
      </c>
      <c r="N1705" s="37">
        <v>43536</v>
      </c>
      <c r="O1705" s="35">
        <v>0.375</v>
      </c>
      <c r="P1705" s="299"/>
      <c r="Q1705" s="300"/>
      <c r="R1705" s="129">
        <f t="shared" si="78"/>
        <v>0</v>
      </c>
      <c r="S1705" s="129">
        <f t="shared" si="79"/>
        <v>0</v>
      </c>
      <c r="T1705" s="129">
        <f t="shared" si="80"/>
        <v>0</v>
      </c>
      <c r="U1705" s="10"/>
    </row>
    <row r="1706" spans="12:21" ht="15" customHeight="1" x14ac:dyDescent="0.4">
      <c r="L1706" s="36" t="s">
        <v>39</v>
      </c>
      <c r="N1706" s="37">
        <v>43536</v>
      </c>
      <c r="O1706" s="35">
        <v>0.41666666666666669</v>
      </c>
      <c r="P1706" s="299"/>
      <c r="Q1706" s="300"/>
      <c r="R1706" s="129">
        <f t="shared" si="78"/>
        <v>0</v>
      </c>
      <c r="S1706" s="129">
        <f t="shared" si="79"/>
        <v>0</v>
      </c>
      <c r="T1706" s="129">
        <f t="shared" si="80"/>
        <v>0</v>
      </c>
      <c r="U1706" s="10"/>
    </row>
    <row r="1707" spans="12:21" ht="15" customHeight="1" x14ac:dyDescent="0.4">
      <c r="L1707" s="36" t="s">
        <v>39</v>
      </c>
      <c r="N1707" s="37">
        <v>43536</v>
      </c>
      <c r="O1707" s="35">
        <v>0.45833333333333337</v>
      </c>
      <c r="P1707" s="299"/>
      <c r="Q1707" s="300"/>
      <c r="R1707" s="129">
        <f t="shared" si="78"/>
        <v>0</v>
      </c>
      <c r="S1707" s="129">
        <f t="shared" si="79"/>
        <v>0</v>
      </c>
      <c r="T1707" s="129">
        <f t="shared" si="80"/>
        <v>0</v>
      </c>
      <c r="U1707" s="10"/>
    </row>
    <row r="1708" spans="12:21" ht="15" customHeight="1" x14ac:dyDescent="0.4">
      <c r="L1708" s="36" t="s">
        <v>39</v>
      </c>
      <c r="N1708" s="37">
        <v>43536</v>
      </c>
      <c r="O1708" s="35">
        <v>0.50000000000000011</v>
      </c>
      <c r="P1708" s="299"/>
      <c r="Q1708" s="300"/>
      <c r="R1708" s="129">
        <f t="shared" si="78"/>
        <v>0</v>
      </c>
      <c r="S1708" s="129">
        <f t="shared" si="79"/>
        <v>0</v>
      </c>
      <c r="T1708" s="129">
        <f t="shared" si="80"/>
        <v>0</v>
      </c>
      <c r="U1708" s="10"/>
    </row>
    <row r="1709" spans="12:21" ht="15" customHeight="1" x14ac:dyDescent="0.4">
      <c r="L1709" s="36" t="s">
        <v>39</v>
      </c>
      <c r="N1709" s="37">
        <v>43536</v>
      </c>
      <c r="O1709" s="35">
        <v>0.54166666666666674</v>
      </c>
      <c r="P1709" s="299"/>
      <c r="Q1709" s="300"/>
      <c r="R1709" s="129">
        <f t="shared" si="78"/>
        <v>0</v>
      </c>
      <c r="S1709" s="129">
        <f t="shared" si="79"/>
        <v>0</v>
      </c>
      <c r="T1709" s="129">
        <f t="shared" si="80"/>
        <v>0</v>
      </c>
      <c r="U1709" s="10"/>
    </row>
    <row r="1710" spans="12:21" ht="15" customHeight="1" x14ac:dyDescent="0.4">
      <c r="L1710" s="36" t="s">
        <v>39</v>
      </c>
      <c r="N1710" s="37">
        <v>43536</v>
      </c>
      <c r="O1710" s="35">
        <v>0.58333333333333337</v>
      </c>
      <c r="P1710" s="299"/>
      <c r="Q1710" s="300"/>
      <c r="R1710" s="129">
        <f t="shared" si="78"/>
        <v>0</v>
      </c>
      <c r="S1710" s="129">
        <f t="shared" si="79"/>
        <v>0</v>
      </c>
      <c r="T1710" s="129">
        <f t="shared" si="80"/>
        <v>0</v>
      </c>
      <c r="U1710" s="10"/>
    </row>
    <row r="1711" spans="12:21" ht="15" customHeight="1" x14ac:dyDescent="0.4">
      <c r="L1711" s="36" t="s">
        <v>39</v>
      </c>
      <c r="N1711" s="37">
        <v>43536</v>
      </c>
      <c r="O1711" s="35">
        <v>0.62500000000000011</v>
      </c>
      <c r="P1711" s="299"/>
      <c r="Q1711" s="300"/>
      <c r="R1711" s="129">
        <f t="shared" si="78"/>
        <v>0</v>
      </c>
      <c r="S1711" s="129">
        <f t="shared" si="79"/>
        <v>0</v>
      </c>
      <c r="T1711" s="129">
        <f t="shared" si="80"/>
        <v>0</v>
      </c>
      <c r="U1711" s="10"/>
    </row>
    <row r="1712" spans="12:21" ht="15" customHeight="1" x14ac:dyDescent="0.4">
      <c r="L1712" s="36" t="s">
        <v>39</v>
      </c>
      <c r="N1712" s="37">
        <v>43536</v>
      </c>
      <c r="O1712" s="35">
        <v>0.66666666666666674</v>
      </c>
      <c r="P1712" s="299"/>
      <c r="Q1712" s="300"/>
      <c r="R1712" s="129">
        <f t="shared" si="78"/>
        <v>0</v>
      </c>
      <c r="S1712" s="129">
        <f t="shared" si="79"/>
        <v>0</v>
      </c>
      <c r="T1712" s="129">
        <f t="shared" si="80"/>
        <v>0</v>
      </c>
      <c r="U1712" s="10"/>
    </row>
    <row r="1713" spans="12:21" ht="15" customHeight="1" x14ac:dyDescent="0.4">
      <c r="L1713" s="36" t="s">
        <v>39</v>
      </c>
      <c r="N1713" s="37">
        <v>43536</v>
      </c>
      <c r="O1713" s="35">
        <v>0.70833333333333337</v>
      </c>
      <c r="P1713" s="299"/>
      <c r="Q1713" s="300"/>
      <c r="R1713" s="129">
        <f t="shared" si="78"/>
        <v>0</v>
      </c>
      <c r="S1713" s="129">
        <f t="shared" si="79"/>
        <v>0</v>
      </c>
      <c r="T1713" s="129">
        <f t="shared" si="80"/>
        <v>0</v>
      </c>
      <c r="U1713" s="10"/>
    </row>
    <row r="1714" spans="12:21" ht="15" customHeight="1" x14ac:dyDescent="0.4">
      <c r="L1714" s="36" t="s">
        <v>39</v>
      </c>
      <c r="N1714" s="37">
        <v>43536</v>
      </c>
      <c r="O1714" s="35">
        <v>0.75000000000000011</v>
      </c>
      <c r="P1714" s="299"/>
      <c r="Q1714" s="300"/>
      <c r="R1714" s="129">
        <f t="shared" si="78"/>
        <v>0</v>
      </c>
      <c r="S1714" s="129">
        <f t="shared" si="79"/>
        <v>0</v>
      </c>
      <c r="T1714" s="129">
        <f t="shared" si="80"/>
        <v>0</v>
      </c>
      <c r="U1714" s="10"/>
    </row>
    <row r="1715" spans="12:21" ht="15" customHeight="1" x14ac:dyDescent="0.4">
      <c r="L1715" s="36" t="s">
        <v>39</v>
      </c>
      <c r="N1715" s="37">
        <v>43536</v>
      </c>
      <c r="O1715" s="35">
        <v>0.79166666666666674</v>
      </c>
      <c r="P1715" s="299"/>
      <c r="Q1715" s="300"/>
      <c r="R1715" s="129">
        <f t="shared" si="78"/>
        <v>0</v>
      </c>
      <c r="S1715" s="129">
        <f t="shared" si="79"/>
        <v>0</v>
      </c>
      <c r="T1715" s="129">
        <f t="shared" si="80"/>
        <v>0</v>
      </c>
      <c r="U1715" s="10"/>
    </row>
    <row r="1716" spans="12:21" ht="15" customHeight="1" x14ac:dyDescent="0.4">
      <c r="L1716" s="36" t="s">
        <v>39</v>
      </c>
      <c r="N1716" s="37">
        <v>43536</v>
      </c>
      <c r="O1716" s="35">
        <v>0.83333333333333337</v>
      </c>
      <c r="P1716" s="299"/>
      <c r="Q1716" s="300"/>
      <c r="R1716" s="129">
        <f t="shared" si="78"/>
        <v>0</v>
      </c>
      <c r="S1716" s="129">
        <f t="shared" si="79"/>
        <v>0</v>
      </c>
      <c r="T1716" s="129">
        <f t="shared" si="80"/>
        <v>0</v>
      </c>
      <c r="U1716" s="10"/>
    </row>
    <row r="1717" spans="12:21" ht="15" customHeight="1" x14ac:dyDescent="0.4">
      <c r="L1717" s="36" t="s">
        <v>39</v>
      </c>
      <c r="N1717" s="37">
        <v>43536</v>
      </c>
      <c r="O1717" s="35">
        <v>0.87500000000000011</v>
      </c>
      <c r="P1717" s="299"/>
      <c r="Q1717" s="300"/>
      <c r="R1717" s="129">
        <f t="shared" si="78"/>
        <v>0</v>
      </c>
      <c r="S1717" s="129">
        <f t="shared" si="79"/>
        <v>0</v>
      </c>
      <c r="T1717" s="129">
        <f t="shared" si="80"/>
        <v>0</v>
      </c>
      <c r="U1717" s="10"/>
    </row>
    <row r="1718" spans="12:21" ht="15" customHeight="1" x14ac:dyDescent="0.4">
      <c r="L1718" s="36" t="s">
        <v>39</v>
      </c>
      <c r="N1718" s="37">
        <v>43536</v>
      </c>
      <c r="O1718" s="35">
        <v>0.91666666666666674</v>
      </c>
      <c r="P1718" s="299"/>
      <c r="Q1718" s="300"/>
      <c r="R1718" s="129">
        <f t="shared" si="78"/>
        <v>0</v>
      </c>
      <c r="S1718" s="129">
        <f t="shared" si="79"/>
        <v>0</v>
      </c>
      <c r="T1718" s="129">
        <f t="shared" si="80"/>
        <v>0</v>
      </c>
      <c r="U1718" s="10"/>
    </row>
    <row r="1719" spans="12:21" ht="15" customHeight="1" x14ac:dyDescent="0.4">
      <c r="L1719" s="36" t="s">
        <v>39</v>
      </c>
      <c r="N1719" s="37">
        <v>43536</v>
      </c>
      <c r="O1719" s="35">
        <v>0.95833333333333337</v>
      </c>
      <c r="P1719" s="299"/>
      <c r="Q1719" s="300"/>
      <c r="R1719" s="129">
        <f t="shared" si="78"/>
        <v>0</v>
      </c>
      <c r="S1719" s="129">
        <f t="shared" si="79"/>
        <v>0</v>
      </c>
      <c r="T1719" s="129">
        <f t="shared" si="80"/>
        <v>0</v>
      </c>
      <c r="U1719" s="10"/>
    </row>
    <row r="1720" spans="12:21" ht="15" customHeight="1" x14ac:dyDescent="0.4">
      <c r="L1720" s="40">
        <v>43537</v>
      </c>
      <c r="M1720" s="37"/>
      <c r="N1720" s="37">
        <v>43537</v>
      </c>
      <c r="O1720" s="35">
        <v>3.1225022567582528E-17</v>
      </c>
      <c r="P1720" s="299"/>
      <c r="Q1720" s="300"/>
      <c r="R1720" s="129">
        <f t="shared" si="78"/>
        <v>0</v>
      </c>
      <c r="S1720" s="129">
        <f t="shared" si="79"/>
        <v>0</v>
      </c>
      <c r="T1720" s="129">
        <f t="shared" si="80"/>
        <v>0</v>
      </c>
      <c r="U1720" s="10"/>
    </row>
    <row r="1721" spans="12:21" ht="15" customHeight="1" x14ac:dyDescent="0.4">
      <c r="L1721" s="36" t="s">
        <v>39</v>
      </c>
      <c r="N1721" s="37">
        <v>43537</v>
      </c>
      <c r="O1721" s="35">
        <v>4.1666666666666699E-2</v>
      </c>
      <c r="P1721" s="299"/>
      <c r="Q1721" s="300"/>
      <c r="R1721" s="129">
        <f t="shared" si="78"/>
        <v>0</v>
      </c>
      <c r="S1721" s="129">
        <f t="shared" si="79"/>
        <v>0</v>
      </c>
      <c r="T1721" s="129">
        <f t="shared" si="80"/>
        <v>0</v>
      </c>
      <c r="U1721" s="10"/>
    </row>
    <row r="1722" spans="12:21" ht="15" customHeight="1" x14ac:dyDescent="0.4">
      <c r="L1722" s="36" t="s">
        <v>39</v>
      </c>
      <c r="N1722" s="37">
        <v>43537</v>
      </c>
      <c r="O1722" s="35">
        <v>8.333333333333337E-2</v>
      </c>
      <c r="P1722" s="299"/>
      <c r="Q1722" s="300"/>
      <c r="R1722" s="129">
        <f t="shared" si="78"/>
        <v>0</v>
      </c>
      <c r="S1722" s="129">
        <f t="shared" si="79"/>
        <v>0</v>
      </c>
      <c r="T1722" s="129">
        <f t="shared" si="80"/>
        <v>0</v>
      </c>
      <c r="U1722" s="10"/>
    </row>
    <row r="1723" spans="12:21" ht="15" customHeight="1" x14ac:dyDescent="0.4">
      <c r="L1723" s="36" t="s">
        <v>39</v>
      </c>
      <c r="N1723" s="37">
        <v>43537</v>
      </c>
      <c r="O1723" s="35">
        <v>0.12500000000000006</v>
      </c>
      <c r="P1723" s="299"/>
      <c r="Q1723" s="300"/>
      <c r="R1723" s="129">
        <f t="shared" si="78"/>
        <v>0</v>
      </c>
      <c r="S1723" s="129">
        <f t="shared" si="79"/>
        <v>0</v>
      </c>
      <c r="T1723" s="129">
        <f t="shared" si="80"/>
        <v>0</v>
      </c>
      <c r="U1723" s="10"/>
    </row>
    <row r="1724" spans="12:21" ht="15" customHeight="1" x14ac:dyDescent="0.4">
      <c r="L1724" s="36" t="s">
        <v>39</v>
      </c>
      <c r="N1724" s="37">
        <v>43537</v>
      </c>
      <c r="O1724" s="35">
        <v>0.16666666666666669</v>
      </c>
      <c r="P1724" s="299"/>
      <c r="Q1724" s="300"/>
      <c r="R1724" s="129">
        <f t="shared" si="78"/>
        <v>0</v>
      </c>
      <c r="S1724" s="129">
        <f t="shared" si="79"/>
        <v>0</v>
      </c>
      <c r="T1724" s="129">
        <f t="shared" si="80"/>
        <v>0</v>
      </c>
      <c r="U1724" s="10"/>
    </row>
    <row r="1725" spans="12:21" ht="15" customHeight="1" x14ac:dyDescent="0.4">
      <c r="L1725" s="36" t="s">
        <v>39</v>
      </c>
      <c r="N1725" s="37">
        <v>43537</v>
      </c>
      <c r="O1725" s="35">
        <v>0.20833333333333337</v>
      </c>
      <c r="P1725" s="299"/>
      <c r="Q1725" s="300"/>
      <c r="R1725" s="129">
        <f t="shared" si="78"/>
        <v>0</v>
      </c>
      <c r="S1725" s="129">
        <f t="shared" si="79"/>
        <v>0</v>
      </c>
      <c r="T1725" s="129">
        <f t="shared" si="80"/>
        <v>0</v>
      </c>
      <c r="U1725" s="10"/>
    </row>
    <row r="1726" spans="12:21" ht="15" customHeight="1" x14ac:dyDescent="0.4">
      <c r="L1726" s="36" t="s">
        <v>39</v>
      </c>
      <c r="N1726" s="37">
        <v>43537</v>
      </c>
      <c r="O1726" s="35">
        <v>0.25</v>
      </c>
      <c r="P1726" s="299"/>
      <c r="Q1726" s="300"/>
      <c r="R1726" s="129">
        <f t="shared" si="78"/>
        <v>0</v>
      </c>
      <c r="S1726" s="129">
        <f t="shared" si="79"/>
        <v>0</v>
      </c>
      <c r="T1726" s="129">
        <f t="shared" si="80"/>
        <v>0</v>
      </c>
      <c r="U1726" s="10"/>
    </row>
    <row r="1727" spans="12:21" ht="15" customHeight="1" x14ac:dyDescent="0.4">
      <c r="L1727" s="36" t="s">
        <v>39</v>
      </c>
      <c r="N1727" s="37">
        <v>43537</v>
      </c>
      <c r="O1727" s="35">
        <v>0.29166666666666669</v>
      </c>
      <c r="P1727" s="299"/>
      <c r="Q1727" s="300"/>
      <c r="R1727" s="129">
        <f t="shared" si="78"/>
        <v>0</v>
      </c>
      <c r="S1727" s="129">
        <f t="shared" si="79"/>
        <v>0</v>
      </c>
      <c r="T1727" s="129">
        <f t="shared" si="80"/>
        <v>0</v>
      </c>
      <c r="U1727" s="10"/>
    </row>
    <row r="1728" spans="12:21" ht="15" customHeight="1" x14ac:dyDescent="0.4">
      <c r="L1728" s="36" t="s">
        <v>39</v>
      </c>
      <c r="N1728" s="37">
        <v>43537</v>
      </c>
      <c r="O1728" s="35">
        <v>0.33333333333333337</v>
      </c>
      <c r="P1728" s="299"/>
      <c r="Q1728" s="300"/>
      <c r="R1728" s="129">
        <f t="shared" si="78"/>
        <v>0</v>
      </c>
      <c r="S1728" s="129">
        <f t="shared" si="79"/>
        <v>0</v>
      </c>
      <c r="T1728" s="129">
        <f t="shared" si="80"/>
        <v>0</v>
      </c>
      <c r="U1728" s="10"/>
    </row>
    <row r="1729" spans="12:21" ht="15" customHeight="1" x14ac:dyDescent="0.4">
      <c r="L1729" s="36" t="s">
        <v>39</v>
      </c>
      <c r="N1729" s="37">
        <v>43537</v>
      </c>
      <c r="O1729" s="35">
        <v>0.375</v>
      </c>
      <c r="P1729" s="299"/>
      <c r="Q1729" s="300"/>
      <c r="R1729" s="129">
        <f t="shared" si="78"/>
        <v>0</v>
      </c>
      <c r="S1729" s="129">
        <f t="shared" si="79"/>
        <v>0</v>
      </c>
      <c r="T1729" s="129">
        <f t="shared" si="80"/>
        <v>0</v>
      </c>
      <c r="U1729" s="10"/>
    </row>
    <row r="1730" spans="12:21" ht="15" customHeight="1" x14ac:dyDescent="0.4">
      <c r="L1730" s="36" t="s">
        <v>39</v>
      </c>
      <c r="N1730" s="37">
        <v>43537</v>
      </c>
      <c r="O1730" s="35">
        <v>0.41666666666666669</v>
      </c>
      <c r="P1730" s="299"/>
      <c r="Q1730" s="300"/>
      <c r="R1730" s="129">
        <f t="shared" si="78"/>
        <v>0</v>
      </c>
      <c r="S1730" s="129">
        <f t="shared" si="79"/>
        <v>0</v>
      </c>
      <c r="T1730" s="129">
        <f t="shared" si="80"/>
        <v>0</v>
      </c>
      <c r="U1730" s="10"/>
    </row>
    <row r="1731" spans="12:21" ht="15" customHeight="1" x14ac:dyDescent="0.4">
      <c r="L1731" s="36" t="s">
        <v>39</v>
      </c>
      <c r="N1731" s="37">
        <v>43537</v>
      </c>
      <c r="O1731" s="35">
        <v>0.45833333333333337</v>
      </c>
      <c r="P1731" s="299"/>
      <c r="Q1731" s="300"/>
      <c r="R1731" s="129">
        <f t="shared" si="78"/>
        <v>0</v>
      </c>
      <c r="S1731" s="129">
        <f t="shared" si="79"/>
        <v>0</v>
      </c>
      <c r="T1731" s="129">
        <f t="shared" si="80"/>
        <v>0</v>
      </c>
      <c r="U1731" s="10"/>
    </row>
    <row r="1732" spans="12:21" ht="15" customHeight="1" x14ac:dyDescent="0.4">
      <c r="L1732" s="36" t="s">
        <v>39</v>
      </c>
      <c r="N1732" s="37">
        <v>43537</v>
      </c>
      <c r="O1732" s="35">
        <v>0.50000000000000011</v>
      </c>
      <c r="P1732" s="299"/>
      <c r="Q1732" s="300"/>
      <c r="R1732" s="129">
        <f t="shared" si="78"/>
        <v>0</v>
      </c>
      <c r="S1732" s="129">
        <f t="shared" si="79"/>
        <v>0</v>
      </c>
      <c r="T1732" s="129">
        <f t="shared" si="80"/>
        <v>0</v>
      </c>
      <c r="U1732" s="10"/>
    </row>
    <row r="1733" spans="12:21" ht="15" customHeight="1" x14ac:dyDescent="0.4">
      <c r="L1733" s="36" t="s">
        <v>39</v>
      </c>
      <c r="N1733" s="37">
        <v>43537</v>
      </c>
      <c r="O1733" s="35">
        <v>0.54166666666666674</v>
      </c>
      <c r="P1733" s="299"/>
      <c r="Q1733" s="300"/>
      <c r="R1733" s="129">
        <f t="shared" si="78"/>
        <v>0</v>
      </c>
      <c r="S1733" s="129">
        <f t="shared" si="79"/>
        <v>0</v>
      </c>
      <c r="T1733" s="129">
        <f t="shared" si="80"/>
        <v>0</v>
      </c>
      <c r="U1733" s="10"/>
    </row>
    <row r="1734" spans="12:21" ht="15" customHeight="1" x14ac:dyDescent="0.4">
      <c r="L1734" s="36" t="s">
        <v>39</v>
      </c>
      <c r="N1734" s="37">
        <v>43537</v>
      </c>
      <c r="O1734" s="35">
        <v>0.58333333333333337</v>
      </c>
      <c r="P1734" s="299"/>
      <c r="Q1734" s="300"/>
      <c r="R1734" s="129">
        <f t="shared" si="78"/>
        <v>0</v>
      </c>
      <c r="S1734" s="129">
        <f t="shared" si="79"/>
        <v>0</v>
      </c>
      <c r="T1734" s="129">
        <f t="shared" si="80"/>
        <v>0</v>
      </c>
      <c r="U1734" s="10"/>
    </row>
    <row r="1735" spans="12:21" ht="15" customHeight="1" x14ac:dyDescent="0.4">
      <c r="L1735" s="36" t="s">
        <v>39</v>
      </c>
      <c r="N1735" s="37">
        <v>43537</v>
      </c>
      <c r="O1735" s="35">
        <v>0.62500000000000011</v>
      </c>
      <c r="P1735" s="299"/>
      <c r="Q1735" s="300"/>
      <c r="R1735" s="129">
        <f t="shared" si="78"/>
        <v>0</v>
      </c>
      <c r="S1735" s="129">
        <f t="shared" si="79"/>
        <v>0</v>
      </c>
      <c r="T1735" s="129">
        <f t="shared" si="80"/>
        <v>0</v>
      </c>
      <c r="U1735" s="10"/>
    </row>
    <row r="1736" spans="12:21" ht="15" customHeight="1" x14ac:dyDescent="0.4">
      <c r="L1736" s="36" t="s">
        <v>39</v>
      </c>
      <c r="N1736" s="37">
        <v>43537</v>
      </c>
      <c r="O1736" s="35">
        <v>0.66666666666666674</v>
      </c>
      <c r="P1736" s="299"/>
      <c r="Q1736" s="300"/>
      <c r="R1736" s="129">
        <f t="shared" si="78"/>
        <v>0</v>
      </c>
      <c r="S1736" s="129">
        <f t="shared" si="79"/>
        <v>0</v>
      </c>
      <c r="T1736" s="129">
        <f t="shared" si="80"/>
        <v>0</v>
      </c>
      <c r="U1736" s="10"/>
    </row>
    <row r="1737" spans="12:21" ht="15" customHeight="1" x14ac:dyDescent="0.4">
      <c r="L1737" s="36" t="s">
        <v>39</v>
      </c>
      <c r="N1737" s="37">
        <v>43537</v>
      </c>
      <c r="O1737" s="35">
        <v>0.70833333333333337</v>
      </c>
      <c r="P1737" s="299"/>
      <c r="Q1737" s="300"/>
      <c r="R1737" s="129">
        <f t="shared" si="78"/>
        <v>0</v>
      </c>
      <c r="S1737" s="129">
        <f t="shared" si="79"/>
        <v>0</v>
      </c>
      <c r="T1737" s="129">
        <f t="shared" si="80"/>
        <v>0</v>
      </c>
      <c r="U1737" s="10"/>
    </row>
    <row r="1738" spans="12:21" ht="15" customHeight="1" x14ac:dyDescent="0.4">
      <c r="L1738" s="36" t="s">
        <v>39</v>
      </c>
      <c r="N1738" s="37">
        <v>43537</v>
      </c>
      <c r="O1738" s="35">
        <v>0.75000000000000011</v>
      </c>
      <c r="P1738" s="299"/>
      <c r="Q1738" s="300"/>
      <c r="R1738" s="129">
        <f t="shared" si="78"/>
        <v>0</v>
      </c>
      <c r="S1738" s="129">
        <f t="shared" si="79"/>
        <v>0</v>
      </c>
      <c r="T1738" s="129">
        <f t="shared" si="80"/>
        <v>0</v>
      </c>
      <c r="U1738" s="10"/>
    </row>
    <row r="1739" spans="12:21" ht="15" customHeight="1" x14ac:dyDescent="0.4">
      <c r="L1739" s="36" t="s">
        <v>39</v>
      </c>
      <c r="N1739" s="37">
        <v>43537</v>
      </c>
      <c r="O1739" s="35">
        <v>0.79166666666666674</v>
      </c>
      <c r="P1739" s="299"/>
      <c r="Q1739" s="300"/>
      <c r="R1739" s="129">
        <f t="shared" si="78"/>
        <v>0</v>
      </c>
      <c r="S1739" s="129">
        <f t="shared" si="79"/>
        <v>0</v>
      </c>
      <c r="T1739" s="129">
        <f t="shared" si="80"/>
        <v>0</v>
      </c>
      <c r="U1739" s="10"/>
    </row>
    <row r="1740" spans="12:21" ht="15" customHeight="1" x14ac:dyDescent="0.4">
      <c r="L1740" s="36" t="s">
        <v>39</v>
      </c>
      <c r="N1740" s="37">
        <v>43537</v>
      </c>
      <c r="O1740" s="35">
        <v>0.83333333333333337</v>
      </c>
      <c r="P1740" s="299"/>
      <c r="Q1740" s="300"/>
      <c r="R1740" s="129">
        <f t="shared" si="78"/>
        <v>0</v>
      </c>
      <c r="S1740" s="129">
        <f t="shared" si="79"/>
        <v>0</v>
      </c>
      <c r="T1740" s="129">
        <f t="shared" si="80"/>
        <v>0</v>
      </c>
      <c r="U1740" s="10"/>
    </row>
    <row r="1741" spans="12:21" ht="15" customHeight="1" x14ac:dyDescent="0.4">
      <c r="L1741" s="36" t="s">
        <v>39</v>
      </c>
      <c r="N1741" s="37">
        <v>43537</v>
      </c>
      <c r="O1741" s="35">
        <v>0.87500000000000011</v>
      </c>
      <c r="P1741" s="299"/>
      <c r="Q1741" s="300"/>
      <c r="R1741" s="129">
        <f t="shared" si="78"/>
        <v>0</v>
      </c>
      <c r="S1741" s="129">
        <f t="shared" si="79"/>
        <v>0</v>
      </c>
      <c r="T1741" s="129">
        <f t="shared" si="80"/>
        <v>0</v>
      </c>
      <c r="U1741" s="10"/>
    </row>
    <row r="1742" spans="12:21" ht="15" customHeight="1" x14ac:dyDescent="0.4">
      <c r="L1742" s="36" t="s">
        <v>39</v>
      </c>
      <c r="N1742" s="37">
        <v>43537</v>
      </c>
      <c r="O1742" s="35">
        <v>0.91666666666666674</v>
      </c>
      <c r="P1742" s="299"/>
      <c r="Q1742" s="300"/>
      <c r="R1742" s="129">
        <f t="shared" si="78"/>
        <v>0</v>
      </c>
      <c r="S1742" s="129">
        <f t="shared" si="79"/>
        <v>0</v>
      </c>
      <c r="T1742" s="129">
        <f t="shared" si="80"/>
        <v>0</v>
      </c>
      <c r="U1742" s="10"/>
    </row>
    <row r="1743" spans="12:21" ht="15" customHeight="1" x14ac:dyDescent="0.4">
      <c r="L1743" s="36" t="s">
        <v>39</v>
      </c>
      <c r="N1743" s="37">
        <v>43537</v>
      </c>
      <c r="O1743" s="35">
        <v>0.95833333333333337</v>
      </c>
      <c r="P1743" s="299"/>
      <c r="Q1743" s="300"/>
      <c r="R1743" s="129">
        <f t="shared" si="78"/>
        <v>0</v>
      </c>
      <c r="S1743" s="129">
        <f t="shared" si="79"/>
        <v>0</v>
      </c>
      <c r="T1743" s="129">
        <f t="shared" si="80"/>
        <v>0</v>
      </c>
      <c r="U1743" s="10"/>
    </row>
    <row r="1744" spans="12:21" ht="15" customHeight="1" x14ac:dyDescent="0.4">
      <c r="L1744" s="40">
        <v>43538</v>
      </c>
      <c r="M1744" s="37"/>
      <c r="N1744" s="37">
        <v>43538</v>
      </c>
      <c r="O1744" s="35">
        <v>3.1225022567582528E-17</v>
      </c>
      <c r="P1744" s="299"/>
      <c r="Q1744" s="300"/>
      <c r="R1744" s="129">
        <f t="shared" ref="R1744:R1807" si="81">IF(Q1744&gt;P1744,P1744,Q1744)</f>
        <v>0</v>
      </c>
      <c r="S1744" s="129">
        <f t="shared" ref="S1744:S1807" si="82">P1744-R1744</f>
        <v>0</v>
      </c>
      <c r="T1744" s="129">
        <f t="shared" si="80"/>
        <v>0</v>
      </c>
      <c r="U1744" s="10"/>
    </row>
    <row r="1745" spans="12:21" ht="15" customHeight="1" x14ac:dyDescent="0.4">
      <c r="L1745" s="36" t="s">
        <v>39</v>
      </c>
      <c r="N1745" s="37">
        <v>43538</v>
      </c>
      <c r="O1745" s="35">
        <v>4.1666666666666699E-2</v>
      </c>
      <c r="P1745" s="299"/>
      <c r="Q1745" s="300"/>
      <c r="R1745" s="129">
        <f t="shared" si="81"/>
        <v>0</v>
      </c>
      <c r="S1745" s="129">
        <f t="shared" si="82"/>
        <v>0</v>
      </c>
      <c r="T1745" s="129">
        <f t="shared" ref="T1745:T1808" si="83">Q1745-R1745</f>
        <v>0</v>
      </c>
      <c r="U1745" s="10"/>
    </row>
    <row r="1746" spans="12:21" ht="15" customHeight="1" x14ac:dyDescent="0.4">
      <c r="L1746" s="36" t="s">
        <v>39</v>
      </c>
      <c r="N1746" s="37">
        <v>43538</v>
      </c>
      <c r="O1746" s="35">
        <v>8.333333333333337E-2</v>
      </c>
      <c r="P1746" s="299"/>
      <c r="Q1746" s="300"/>
      <c r="R1746" s="129">
        <f t="shared" si="81"/>
        <v>0</v>
      </c>
      <c r="S1746" s="129">
        <f t="shared" si="82"/>
        <v>0</v>
      </c>
      <c r="T1746" s="129">
        <f t="shared" si="83"/>
        <v>0</v>
      </c>
      <c r="U1746" s="10"/>
    </row>
    <row r="1747" spans="12:21" ht="15" customHeight="1" x14ac:dyDescent="0.4">
      <c r="L1747" s="36" t="s">
        <v>39</v>
      </c>
      <c r="N1747" s="37">
        <v>43538</v>
      </c>
      <c r="O1747" s="35">
        <v>0.12500000000000006</v>
      </c>
      <c r="P1747" s="299"/>
      <c r="Q1747" s="300"/>
      <c r="R1747" s="129">
        <f t="shared" si="81"/>
        <v>0</v>
      </c>
      <c r="S1747" s="129">
        <f t="shared" si="82"/>
        <v>0</v>
      </c>
      <c r="T1747" s="129">
        <f t="shared" si="83"/>
        <v>0</v>
      </c>
      <c r="U1747" s="10"/>
    </row>
    <row r="1748" spans="12:21" ht="15" customHeight="1" x14ac:dyDescent="0.4">
      <c r="L1748" s="36" t="s">
        <v>39</v>
      </c>
      <c r="N1748" s="37">
        <v>43538</v>
      </c>
      <c r="O1748" s="35">
        <v>0.16666666666666669</v>
      </c>
      <c r="P1748" s="299"/>
      <c r="Q1748" s="300"/>
      <c r="R1748" s="129">
        <f t="shared" si="81"/>
        <v>0</v>
      </c>
      <c r="S1748" s="129">
        <f t="shared" si="82"/>
        <v>0</v>
      </c>
      <c r="T1748" s="129">
        <f t="shared" si="83"/>
        <v>0</v>
      </c>
      <c r="U1748" s="10"/>
    </row>
    <row r="1749" spans="12:21" ht="15" customHeight="1" x14ac:dyDescent="0.4">
      <c r="L1749" s="36" t="s">
        <v>39</v>
      </c>
      <c r="N1749" s="37">
        <v>43538</v>
      </c>
      <c r="O1749" s="35">
        <v>0.20833333333333337</v>
      </c>
      <c r="P1749" s="299"/>
      <c r="Q1749" s="300"/>
      <c r="R1749" s="129">
        <f t="shared" si="81"/>
        <v>0</v>
      </c>
      <c r="S1749" s="129">
        <f t="shared" si="82"/>
        <v>0</v>
      </c>
      <c r="T1749" s="129">
        <f t="shared" si="83"/>
        <v>0</v>
      </c>
      <c r="U1749" s="10"/>
    </row>
    <row r="1750" spans="12:21" ht="15" customHeight="1" x14ac:dyDescent="0.4">
      <c r="L1750" s="36" t="s">
        <v>39</v>
      </c>
      <c r="N1750" s="37">
        <v>43538</v>
      </c>
      <c r="O1750" s="35">
        <v>0.25</v>
      </c>
      <c r="P1750" s="299"/>
      <c r="Q1750" s="300"/>
      <c r="R1750" s="129">
        <f t="shared" si="81"/>
        <v>0</v>
      </c>
      <c r="S1750" s="129">
        <f t="shared" si="82"/>
        <v>0</v>
      </c>
      <c r="T1750" s="129">
        <f t="shared" si="83"/>
        <v>0</v>
      </c>
      <c r="U1750" s="10"/>
    </row>
    <row r="1751" spans="12:21" ht="15" customHeight="1" x14ac:dyDescent="0.4">
      <c r="L1751" s="36" t="s">
        <v>39</v>
      </c>
      <c r="N1751" s="37">
        <v>43538</v>
      </c>
      <c r="O1751" s="35">
        <v>0.29166666666666669</v>
      </c>
      <c r="P1751" s="299"/>
      <c r="Q1751" s="300"/>
      <c r="R1751" s="129">
        <f t="shared" si="81"/>
        <v>0</v>
      </c>
      <c r="S1751" s="129">
        <f t="shared" si="82"/>
        <v>0</v>
      </c>
      <c r="T1751" s="129">
        <f t="shared" si="83"/>
        <v>0</v>
      </c>
      <c r="U1751" s="10"/>
    </row>
    <row r="1752" spans="12:21" ht="15" customHeight="1" x14ac:dyDescent="0.4">
      <c r="L1752" s="36" t="s">
        <v>39</v>
      </c>
      <c r="N1752" s="37">
        <v>43538</v>
      </c>
      <c r="O1752" s="35">
        <v>0.33333333333333337</v>
      </c>
      <c r="P1752" s="299"/>
      <c r="Q1752" s="300"/>
      <c r="R1752" s="129">
        <f t="shared" si="81"/>
        <v>0</v>
      </c>
      <c r="S1752" s="129">
        <f t="shared" si="82"/>
        <v>0</v>
      </c>
      <c r="T1752" s="129">
        <f t="shared" si="83"/>
        <v>0</v>
      </c>
      <c r="U1752" s="10"/>
    </row>
    <row r="1753" spans="12:21" ht="15" customHeight="1" x14ac:dyDescent="0.4">
      <c r="L1753" s="36" t="s">
        <v>39</v>
      </c>
      <c r="N1753" s="37">
        <v>43538</v>
      </c>
      <c r="O1753" s="35">
        <v>0.375</v>
      </c>
      <c r="P1753" s="299"/>
      <c r="Q1753" s="300"/>
      <c r="R1753" s="129">
        <f t="shared" si="81"/>
        <v>0</v>
      </c>
      <c r="S1753" s="129">
        <f t="shared" si="82"/>
        <v>0</v>
      </c>
      <c r="T1753" s="129">
        <f t="shared" si="83"/>
        <v>0</v>
      </c>
      <c r="U1753" s="10"/>
    </row>
    <row r="1754" spans="12:21" ht="15" customHeight="1" x14ac:dyDescent="0.4">
      <c r="L1754" s="36" t="s">
        <v>39</v>
      </c>
      <c r="N1754" s="37">
        <v>43538</v>
      </c>
      <c r="O1754" s="35">
        <v>0.41666666666666669</v>
      </c>
      <c r="P1754" s="299"/>
      <c r="Q1754" s="300"/>
      <c r="R1754" s="129">
        <f t="shared" si="81"/>
        <v>0</v>
      </c>
      <c r="S1754" s="129">
        <f t="shared" si="82"/>
        <v>0</v>
      </c>
      <c r="T1754" s="129">
        <f t="shared" si="83"/>
        <v>0</v>
      </c>
      <c r="U1754" s="10"/>
    </row>
    <row r="1755" spans="12:21" ht="15" customHeight="1" x14ac:dyDescent="0.4">
      <c r="L1755" s="36" t="s">
        <v>39</v>
      </c>
      <c r="N1755" s="37">
        <v>43538</v>
      </c>
      <c r="O1755" s="35">
        <v>0.45833333333333337</v>
      </c>
      <c r="P1755" s="299"/>
      <c r="Q1755" s="300"/>
      <c r="R1755" s="129">
        <f t="shared" si="81"/>
        <v>0</v>
      </c>
      <c r="S1755" s="129">
        <f t="shared" si="82"/>
        <v>0</v>
      </c>
      <c r="T1755" s="129">
        <f t="shared" si="83"/>
        <v>0</v>
      </c>
      <c r="U1755" s="10"/>
    </row>
    <row r="1756" spans="12:21" ht="15" customHeight="1" x14ac:dyDescent="0.4">
      <c r="L1756" s="36" t="s">
        <v>39</v>
      </c>
      <c r="N1756" s="37">
        <v>43538</v>
      </c>
      <c r="O1756" s="35">
        <v>0.50000000000000011</v>
      </c>
      <c r="P1756" s="299"/>
      <c r="Q1756" s="300"/>
      <c r="R1756" s="129">
        <f t="shared" si="81"/>
        <v>0</v>
      </c>
      <c r="S1756" s="129">
        <f t="shared" si="82"/>
        <v>0</v>
      </c>
      <c r="T1756" s="129">
        <f t="shared" si="83"/>
        <v>0</v>
      </c>
      <c r="U1756" s="10"/>
    </row>
    <row r="1757" spans="12:21" ht="15" customHeight="1" x14ac:dyDescent="0.4">
      <c r="L1757" s="36" t="s">
        <v>39</v>
      </c>
      <c r="N1757" s="37">
        <v>43538</v>
      </c>
      <c r="O1757" s="35">
        <v>0.54166666666666674</v>
      </c>
      <c r="P1757" s="299"/>
      <c r="Q1757" s="300"/>
      <c r="R1757" s="129">
        <f t="shared" si="81"/>
        <v>0</v>
      </c>
      <c r="S1757" s="129">
        <f t="shared" si="82"/>
        <v>0</v>
      </c>
      <c r="T1757" s="129">
        <f t="shared" si="83"/>
        <v>0</v>
      </c>
      <c r="U1757" s="10"/>
    </row>
    <row r="1758" spans="12:21" ht="15" customHeight="1" x14ac:dyDescent="0.4">
      <c r="L1758" s="36" t="s">
        <v>39</v>
      </c>
      <c r="N1758" s="37">
        <v>43538</v>
      </c>
      <c r="O1758" s="35">
        <v>0.58333333333333337</v>
      </c>
      <c r="P1758" s="299"/>
      <c r="Q1758" s="300"/>
      <c r="R1758" s="129">
        <f t="shared" si="81"/>
        <v>0</v>
      </c>
      <c r="S1758" s="129">
        <f t="shared" si="82"/>
        <v>0</v>
      </c>
      <c r="T1758" s="129">
        <f t="shared" si="83"/>
        <v>0</v>
      </c>
      <c r="U1758" s="10"/>
    </row>
    <row r="1759" spans="12:21" ht="15" customHeight="1" x14ac:dyDescent="0.4">
      <c r="L1759" s="36" t="s">
        <v>39</v>
      </c>
      <c r="N1759" s="37">
        <v>43538</v>
      </c>
      <c r="O1759" s="35">
        <v>0.62500000000000011</v>
      </c>
      <c r="P1759" s="299"/>
      <c r="Q1759" s="300"/>
      <c r="R1759" s="129">
        <f t="shared" si="81"/>
        <v>0</v>
      </c>
      <c r="S1759" s="129">
        <f t="shared" si="82"/>
        <v>0</v>
      </c>
      <c r="T1759" s="129">
        <f t="shared" si="83"/>
        <v>0</v>
      </c>
      <c r="U1759" s="10"/>
    </row>
    <row r="1760" spans="12:21" ht="15" customHeight="1" x14ac:dyDescent="0.4">
      <c r="L1760" s="36" t="s">
        <v>39</v>
      </c>
      <c r="N1760" s="37">
        <v>43538</v>
      </c>
      <c r="O1760" s="35">
        <v>0.66666666666666674</v>
      </c>
      <c r="P1760" s="299"/>
      <c r="Q1760" s="300"/>
      <c r="R1760" s="129">
        <f t="shared" si="81"/>
        <v>0</v>
      </c>
      <c r="S1760" s="129">
        <f t="shared" si="82"/>
        <v>0</v>
      </c>
      <c r="T1760" s="129">
        <f t="shared" si="83"/>
        <v>0</v>
      </c>
      <c r="U1760" s="10"/>
    </row>
    <row r="1761" spans="12:21" ht="15" customHeight="1" x14ac:dyDescent="0.4">
      <c r="L1761" s="36" t="s">
        <v>39</v>
      </c>
      <c r="N1761" s="37">
        <v>43538</v>
      </c>
      <c r="O1761" s="35">
        <v>0.70833333333333337</v>
      </c>
      <c r="P1761" s="299"/>
      <c r="Q1761" s="300"/>
      <c r="R1761" s="129">
        <f t="shared" si="81"/>
        <v>0</v>
      </c>
      <c r="S1761" s="129">
        <f t="shared" si="82"/>
        <v>0</v>
      </c>
      <c r="T1761" s="129">
        <f t="shared" si="83"/>
        <v>0</v>
      </c>
      <c r="U1761" s="10"/>
    </row>
    <row r="1762" spans="12:21" ht="15" customHeight="1" x14ac:dyDescent="0.4">
      <c r="L1762" s="36" t="s">
        <v>39</v>
      </c>
      <c r="N1762" s="37">
        <v>43538</v>
      </c>
      <c r="O1762" s="35">
        <v>0.75000000000000011</v>
      </c>
      <c r="P1762" s="299"/>
      <c r="Q1762" s="300"/>
      <c r="R1762" s="129">
        <f t="shared" si="81"/>
        <v>0</v>
      </c>
      <c r="S1762" s="129">
        <f t="shared" si="82"/>
        <v>0</v>
      </c>
      <c r="T1762" s="129">
        <f t="shared" si="83"/>
        <v>0</v>
      </c>
      <c r="U1762" s="10"/>
    </row>
    <row r="1763" spans="12:21" ht="15" customHeight="1" x14ac:dyDescent="0.4">
      <c r="L1763" s="36" t="s">
        <v>39</v>
      </c>
      <c r="N1763" s="37">
        <v>43538</v>
      </c>
      <c r="O1763" s="35">
        <v>0.79166666666666674</v>
      </c>
      <c r="P1763" s="299"/>
      <c r="Q1763" s="300"/>
      <c r="R1763" s="129">
        <f t="shared" si="81"/>
        <v>0</v>
      </c>
      <c r="S1763" s="129">
        <f t="shared" si="82"/>
        <v>0</v>
      </c>
      <c r="T1763" s="129">
        <f t="shared" si="83"/>
        <v>0</v>
      </c>
      <c r="U1763" s="10"/>
    </row>
    <row r="1764" spans="12:21" ht="15" customHeight="1" x14ac:dyDescent="0.4">
      <c r="L1764" s="36" t="s">
        <v>39</v>
      </c>
      <c r="N1764" s="37">
        <v>43538</v>
      </c>
      <c r="O1764" s="35">
        <v>0.83333333333333337</v>
      </c>
      <c r="P1764" s="299"/>
      <c r="Q1764" s="300"/>
      <c r="R1764" s="129">
        <f t="shared" si="81"/>
        <v>0</v>
      </c>
      <c r="S1764" s="129">
        <f t="shared" si="82"/>
        <v>0</v>
      </c>
      <c r="T1764" s="129">
        <f t="shared" si="83"/>
        <v>0</v>
      </c>
      <c r="U1764" s="10"/>
    </row>
    <row r="1765" spans="12:21" ht="15" customHeight="1" x14ac:dyDescent="0.4">
      <c r="L1765" s="36" t="s">
        <v>39</v>
      </c>
      <c r="N1765" s="37">
        <v>43538</v>
      </c>
      <c r="O1765" s="35">
        <v>0.87500000000000011</v>
      </c>
      <c r="P1765" s="299"/>
      <c r="Q1765" s="300"/>
      <c r="R1765" s="129">
        <f t="shared" si="81"/>
        <v>0</v>
      </c>
      <c r="S1765" s="129">
        <f t="shared" si="82"/>
        <v>0</v>
      </c>
      <c r="T1765" s="129">
        <f t="shared" si="83"/>
        <v>0</v>
      </c>
      <c r="U1765" s="10"/>
    </row>
    <row r="1766" spans="12:21" ht="15" customHeight="1" x14ac:dyDescent="0.4">
      <c r="L1766" s="36" t="s">
        <v>39</v>
      </c>
      <c r="N1766" s="37">
        <v>43538</v>
      </c>
      <c r="O1766" s="35">
        <v>0.91666666666666674</v>
      </c>
      <c r="P1766" s="299"/>
      <c r="Q1766" s="300"/>
      <c r="R1766" s="129">
        <f t="shared" si="81"/>
        <v>0</v>
      </c>
      <c r="S1766" s="129">
        <f t="shared" si="82"/>
        <v>0</v>
      </c>
      <c r="T1766" s="129">
        <f t="shared" si="83"/>
        <v>0</v>
      </c>
      <c r="U1766" s="10"/>
    </row>
    <row r="1767" spans="12:21" ht="15" customHeight="1" x14ac:dyDescent="0.4">
      <c r="L1767" s="36" t="s">
        <v>39</v>
      </c>
      <c r="N1767" s="37">
        <v>43538</v>
      </c>
      <c r="O1767" s="35">
        <v>0.95833333333333337</v>
      </c>
      <c r="P1767" s="299"/>
      <c r="Q1767" s="300"/>
      <c r="R1767" s="129">
        <f t="shared" si="81"/>
        <v>0</v>
      </c>
      <c r="S1767" s="129">
        <f t="shared" si="82"/>
        <v>0</v>
      </c>
      <c r="T1767" s="129">
        <f t="shared" si="83"/>
        <v>0</v>
      </c>
      <c r="U1767" s="10"/>
    </row>
    <row r="1768" spans="12:21" ht="15" customHeight="1" x14ac:dyDescent="0.4">
      <c r="L1768" s="40">
        <v>43539</v>
      </c>
      <c r="M1768" s="37"/>
      <c r="N1768" s="37">
        <v>43539</v>
      </c>
      <c r="O1768" s="35">
        <v>3.1225022567582528E-17</v>
      </c>
      <c r="P1768" s="299"/>
      <c r="Q1768" s="300"/>
      <c r="R1768" s="129">
        <f t="shared" si="81"/>
        <v>0</v>
      </c>
      <c r="S1768" s="129">
        <f t="shared" si="82"/>
        <v>0</v>
      </c>
      <c r="T1768" s="129">
        <f t="shared" si="83"/>
        <v>0</v>
      </c>
      <c r="U1768" s="10"/>
    </row>
    <row r="1769" spans="12:21" ht="15" customHeight="1" x14ac:dyDescent="0.4">
      <c r="L1769" s="36" t="s">
        <v>39</v>
      </c>
      <c r="N1769" s="37">
        <v>43539</v>
      </c>
      <c r="O1769" s="35">
        <v>4.1666666666666699E-2</v>
      </c>
      <c r="P1769" s="299"/>
      <c r="Q1769" s="300"/>
      <c r="R1769" s="129">
        <f t="shared" si="81"/>
        <v>0</v>
      </c>
      <c r="S1769" s="129">
        <f t="shared" si="82"/>
        <v>0</v>
      </c>
      <c r="T1769" s="129">
        <f t="shared" si="83"/>
        <v>0</v>
      </c>
      <c r="U1769" s="10"/>
    </row>
    <row r="1770" spans="12:21" ht="15" customHeight="1" x14ac:dyDescent="0.4">
      <c r="L1770" s="36" t="s">
        <v>39</v>
      </c>
      <c r="N1770" s="37">
        <v>43539</v>
      </c>
      <c r="O1770" s="35">
        <v>8.333333333333337E-2</v>
      </c>
      <c r="P1770" s="299"/>
      <c r="Q1770" s="300"/>
      <c r="R1770" s="129">
        <f t="shared" si="81"/>
        <v>0</v>
      </c>
      <c r="S1770" s="129">
        <f t="shared" si="82"/>
        <v>0</v>
      </c>
      <c r="T1770" s="129">
        <f t="shared" si="83"/>
        <v>0</v>
      </c>
      <c r="U1770" s="10"/>
    </row>
    <row r="1771" spans="12:21" ht="15" customHeight="1" x14ac:dyDescent="0.4">
      <c r="L1771" s="36" t="s">
        <v>39</v>
      </c>
      <c r="N1771" s="37">
        <v>43539</v>
      </c>
      <c r="O1771" s="35">
        <v>0.12500000000000006</v>
      </c>
      <c r="P1771" s="299"/>
      <c r="Q1771" s="300"/>
      <c r="R1771" s="129">
        <f t="shared" si="81"/>
        <v>0</v>
      </c>
      <c r="S1771" s="129">
        <f t="shared" si="82"/>
        <v>0</v>
      </c>
      <c r="T1771" s="129">
        <f t="shared" si="83"/>
        <v>0</v>
      </c>
      <c r="U1771" s="10"/>
    </row>
    <row r="1772" spans="12:21" ht="15" customHeight="1" x14ac:dyDescent="0.4">
      <c r="L1772" s="36" t="s">
        <v>39</v>
      </c>
      <c r="N1772" s="37">
        <v>43539</v>
      </c>
      <c r="O1772" s="35">
        <v>0.16666666666666669</v>
      </c>
      <c r="P1772" s="299"/>
      <c r="Q1772" s="300"/>
      <c r="R1772" s="129">
        <f t="shared" si="81"/>
        <v>0</v>
      </c>
      <c r="S1772" s="129">
        <f t="shared" si="82"/>
        <v>0</v>
      </c>
      <c r="T1772" s="129">
        <f t="shared" si="83"/>
        <v>0</v>
      </c>
      <c r="U1772" s="10"/>
    </row>
    <row r="1773" spans="12:21" ht="15" customHeight="1" x14ac:dyDescent="0.4">
      <c r="L1773" s="36" t="s">
        <v>39</v>
      </c>
      <c r="N1773" s="37">
        <v>43539</v>
      </c>
      <c r="O1773" s="35">
        <v>0.20833333333333337</v>
      </c>
      <c r="P1773" s="299"/>
      <c r="Q1773" s="300"/>
      <c r="R1773" s="129">
        <f t="shared" si="81"/>
        <v>0</v>
      </c>
      <c r="S1773" s="129">
        <f t="shared" si="82"/>
        <v>0</v>
      </c>
      <c r="T1773" s="129">
        <f t="shared" si="83"/>
        <v>0</v>
      </c>
      <c r="U1773" s="10"/>
    </row>
    <row r="1774" spans="12:21" ht="15" customHeight="1" x14ac:dyDescent="0.4">
      <c r="L1774" s="36" t="s">
        <v>39</v>
      </c>
      <c r="N1774" s="37">
        <v>43539</v>
      </c>
      <c r="O1774" s="35">
        <v>0.25</v>
      </c>
      <c r="P1774" s="299"/>
      <c r="Q1774" s="300"/>
      <c r="R1774" s="129">
        <f t="shared" si="81"/>
        <v>0</v>
      </c>
      <c r="S1774" s="129">
        <f t="shared" si="82"/>
        <v>0</v>
      </c>
      <c r="T1774" s="129">
        <f t="shared" si="83"/>
        <v>0</v>
      </c>
      <c r="U1774" s="10"/>
    </row>
    <row r="1775" spans="12:21" ht="15" customHeight="1" x14ac:dyDescent="0.4">
      <c r="L1775" s="36" t="s">
        <v>39</v>
      </c>
      <c r="N1775" s="37">
        <v>43539</v>
      </c>
      <c r="O1775" s="35">
        <v>0.29166666666666669</v>
      </c>
      <c r="P1775" s="299"/>
      <c r="Q1775" s="300"/>
      <c r="R1775" s="129">
        <f t="shared" si="81"/>
        <v>0</v>
      </c>
      <c r="S1775" s="129">
        <f t="shared" si="82"/>
        <v>0</v>
      </c>
      <c r="T1775" s="129">
        <f t="shared" si="83"/>
        <v>0</v>
      </c>
      <c r="U1775" s="10"/>
    </row>
    <row r="1776" spans="12:21" ht="15" customHeight="1" x14ac:dyDescent="0.4">
      <c r="L1776" s="36" t="s">
        <v>39</v>
      </c>
      <c r="N1776" s="37">
        <v>43539</v>
      </c>
      <c r="O1776" s="35">
        <v>0.33333333333333337</v>
      </c>
      <c r="P1776" s="299"/>
      <c r="Q1776" s="300"/>
      <c r="R1776" s="129">
        <f t="shared" si="81"/>
        <v>0</v>
      </c>
      <c r="S1776" s="129">
        <f t="shared" si="82"/>
        <v>0</v>
      </c>
      <c r="T1776" s="129">
        <f t="shared" si="83"/>
        <v>0</v>
      </c>
      <c r="U1776" s="10"/>
    </row>
    <row r="1777" spans="12:21" ht="15" customHeight="1" x14ac:dyDescent="0.4">
      <c r="L1777" s="36" t="s">
        <v>39</v>
      </c>
      <c r="N1777" s="37">
        <v>43539</v>
      </c>
      <c r="O1777" s="35">
        <v>0.375</v>
      </c>
      <c r="P1777" s="299"/>
      <c r="Q1777" s="300"/>
      <c r="R1777" s="129">
        <f t="shared" si="81"/>
        <v>0</v>
      </c>
      <c r="S1777" s="129">
        <f t="shared" si="82"/>
        <v>0</v>
      </c>
      <c r="T1777" s="129">
        <f t="shared" si="83"/>
        <v>0</v>
      </c>
      <c r="U1777" s="10"/>
    </row>
    <row r="1778" spans="12:21" ht="15" customHeight="1" x14ac:dyDescent="0.4">
      <c r="L1778" s="36" t="s">
        <v>39</v>
      </c>
      <c r="N1778" s="37">
        <v>43539</v>
      </c>
      <c r="O1778" s="35">
        <v>0.41666666666666669</v>
      </c>
      <c r="P1778" s="299"/>
      <c r="Q1778" s="300"/>
      <c r="R1778" s="129">
        <f t="shared" si="81"/>
        <v>0</v>
      </c>
      <c r="S1778" s="129">
        <f t="shared" si="82"/>
        <v>0</v>
      </c>
      <c r="T1778" s="129">
        <f t="shared" si="83"/>
        <v>0</v>
      </c>
      <c r="U1778" s="10"/>
    </row>
    <row r="1779" spans="12:21" ht="15" customHeight="1" x14ac:dyDescent="0.4">
      <c r="L1779" s="36" t="s">
        <v>39</v>
      </c>
      <c r="N1779" s="37">
        <v>43539</v>
      </c>
      <c r="O1779" s="35">
        <v>0.45833333333333337</v>
      </c>
      <c r="P1779" s="299"/>
      <c r="Q1779" s="300"/>
      <c r="R1779" s="129">
        <f t="shared" si="81"/>
        <v>0</v>
      </c>
      <c r="S1779" s="129">
        <f t="shared" si="82"/>
        <v>0</v>
      </c>
      <c r="T1779" s="129">
        <f t="shared" si="83"/>
        <v>0</v>
      </c>
      <c r="U1779" s="10"/>
    </row>
    <row r="1780" spans="12:21" ht="15" customHeight="1" x14ac:dyDescent="0.4">
      <c r="L1780" s="36" t="s">
        <v>39</v>
      </c>
      <c r="N1780" s="37">
        <v>43539</v>
      </c>
      <c r="O1780" s="35">
        <v>0.50000000000000011</v>
      </c>
      <c r="P1780" s="299"/>
      <c r="Q1780" s="300"/>
      <c r="R1780" s="129">
        <f t="shared" si="81"/>
        <v>0</v>
      </c>
      <c r="S1780" s="129">
        <f t="shared" si="82"/>
        <v>0</v>
      </c>
      <c r="T1780" s="129">
        <f t="shared" si="83"/>
        <v>0</v>
      </c>
      <c r="U1780" s="10"/>
    </row>
    <row r="1781" spans="12:21" ht="15" customHeight="1" x14ac:dyDescent="0.4">
      <c r="L1781" s="36" t="s">
        <v>39</v>
      </c>
      <c r="N1781" s="37">
        <v>43539</v>
      </c>
      <c r="O1781" s="35">
        <v>0.54166666666666674</v>
      </c>
      <c r="P1781" s="299"/>
      <c r="Q1781" s="300"/>
      <c r="R1781" s="129">
        <f t="shared" si="81"/>
        <v>0</v>
      </c>
      <c r="S1781" s="129">
        <f t="shared" si="82"/>
        <v>0</v>
      </c>
      <c r="T1781" s="129">
        <f t="shared" si="83"/>
        <v>0</v>
      </c>
      <c r="U1781" s="10"/>
    </row>
    <row r="1782" spans="12:21" ht="15" customHeight="1" x14ac:dyDescent="0.4">
      <c r="L1782" s="36" t="s">
        <v>39</v>
      </c>
      <c r="N1782" s="37">
        <v>43539</v>
      </c>
      <c r="O1782" s="35">
        <v>0.58333333333333337</v>
      </c>
      <c r="P1782" s="299"/>
      <c r="Q1782" s="300"/>
      <c r="R1782" s="129">
        <f t="shared" si="81"/>
        <v>0</v>
      </c>
      <c r="S1782" s="129">
        <f t="shared" si="82"/>
        <v>0</v>
      </c>
      <c r="T1782" s="129">
        <f t="shared" si="83"/>
        <v>0</v>
      </c>
      <c r="U1782" s="10"/>
    </row>
    <row r="1783" spans="12:21" ht="15" customHeight="1" x14ac:dyDescent="0.4">
      <c r="L1783" s="36" t="s">
        <v>39</v>
      </c>
      <c r="N1783" s="37">
        <v>43539</v>
      </c>
      <c r="O1783" s="35">
        <v>0.62500000000000011</v>
      </c>
      <c r="P1783" s="299"/>
      <c r="Q1783" s="300"/>
      <c r="R1783" s="129">
        <f t="shared" si="81"/>
        <v>0</v>
      </c>
      <c r="S1783" s="129">
        <f t="shared" si="82"/>
        <v>0</v>
      </c>
      <c r="T1783" s="129">
        <f t="shared" si="83"/>
        <v>0</v>
      </c>
      <c r="U1783" s="10"/>
    </row>
    <row r="1784" spans="12:21" ht="15" customHeight="1" x14ac:dyDescent="0.4">
      <c r="L1784" s="36" t="s">
        <v>39</v>
      </c>
      <c r="N1784" s="37">
        <v>43539</v>
      </c>
      <c r="O1784" s="35">
        <v>0.66666666666666674</v>
      </c>
      <c r="P1784" s="299"/>
      <c r="Q1784" s="300"/>
      <c r="R1784" s="129">
        <f t="shared" si="81"/>
        <v>0</v>
      </c>
      <c r="S1784" s="129">
        <f t="shared" si="82"/>
        <v>0</v>
      </c>
      <c r="T1784" s="129">
        <f t="shared" si="83"/>
        <v>0</v>
      </c>
      <c r="U1784" s="10"/>
    </row>
    <row r="1785" spans="12:21" ht="15" customHeight="1" x14ac:dyDescent="0.4">
      <c r="L1785" s="36" t="s">
        <v>39</v>
      </c>
      <c r="N1785" s="37">
        <v>43539</v>
      </c>
      <c r="O1785" s="35">
        <v>0.70833333333333337</v>
      </c>
      <c r="P1785" s="299"/>
      <c r="Q1785" s="300"/>
      <c r="R1785" s="129">
        <f t="shared" si="81"/>
        <v>0</v>
      </c>
      <c r="S1785" s="129">
        <f t="shared" si="82"/>
        <v>0</v>
      </c>
      <c r="T1785" s="129">
        <f t="shared" si="83"/>
        <v>0</v>
      </c>
      <c r="U1785" s="10"/>
    </row>
    <row r="1786" spans="12:21" ht="15" customHeight="1" x14ac:dyDescent="0.4">
      <c r="L1786" s="36" t="s">
        <v>39</v>
      </c>
      <c r="N1786" s="37">
        <v>43539</v>
      </c>
      <c r="O1786" s="35">
        <v>0.75000000000000011</v>
      </c>
      <c r="P1786" s="299"/>
      <c r="Q1786" s="300"/>
      <c r="R1786" s="129">
        <f t="shared" si="81"/>
        <v>0</v>
      </c>
      <c r="S1786" s="129">
        <f t="shared" si="82"/>
        <v>0</v>
      </c>
      <c r="T1786" s="129">
        <f t="shared" si="83"/>
        <v>0</v>
      </c>
      <c r="U1786" s="10"/>
    </row>
    <row r="1787" spans="12:21" ht="15" customHeight="1" x14ac:dyDescent="0.4">
      <c r="L1787" s="36" t="s">
        <v>39</v>
      </c>
      <c r="N1787" s="37">
        <v>43539</v>
      </c>
      <c r="O1787" s="35">
        <v>0.79166666666666674</v>
      </c>
      <c r="P1787" s="299"/>
      <c r="Q1787" s="300"/>
      <c r="R1787" s="129">
        <f t="shared" si="81"/>
        <v>0</v>
      </c>
      <c r="S1787" s="129">
        <f t="shared" si="82"/>
        <v>0</v>
      </c>
      <c r="T1787" s="129">
        <f t="shared" si="83"/>
        <v>0</v>
      </c>
      <c r="U1787" s="10"/>
    </row>
    <row r="1788" spans="12:21" ht="15" customHeight="1" x14ac:dyDescent="0.4">
      <c r="L1788" s="36" t="s">
        <v>39</v>
      </c>
      <c r="N1788" s="37">
        <v>43539</v>
      </c>
      <c r="O1788" s="35">
        <v>0.83333333333333337</v>
      </c>
      <c r="P1788" s="299"/>
      <c r="Q1788" s="300"/>
      <c r="R1788" s="129">
        <f t="shared" si="81"/>
        <v>0</v>
      </c>
      <c r="S1788" s="129">
        <f t="shared" si="82"/>
        <v>0</v>
      </c>
      <c r="T1788" s="129">
        <f t="shared" si="83"/>
        <v>0</v>
      </c>
      <c r="U1788" s="10"/>
    </row>
    <row r="1789" spans="12:21" ht="15" customHeight="1" x14ac:dyDescent="0.4">
      <c r="L1789" s="36" t="s">
        <v>39</v>
      </c>
      <c r="N1789" s="37">
        <v>43539</v>
      </c>
      <c r="O1789" s="35">
        <v>0.87500000000000011</v>
      </c>
      <c r="P1789" s="299"/>
      <c r="Q1789" s="300"/>
      <c r="R1789" s="129">
        <f t="shared" si="81"/>
        <v>0</v>
      </c>
      <c r="S1789" s="129">
        <f t="shared" si="82"/>
        <v>0</v>
      </c>
      <c r="T1789" s="129">
        <f t="shared" si="83"/>
        <v>0</v>
      </c>
      <c r="U1789" s="10"/>
    </row>
    <row r="1790" spans="12:21" ht="15" customHeight="1" x14ac:dyDescent="0.4">
      <c r="L1790" s="36" t="s">
        <v>39</v>
      </c>
      <c r="N1790" s="37">
        <v>43539</v>
      </c>
      <c r="O1790" s="35">
        <v>0.91666666666666674</v>
      </c>
      <c r="P1790" s="299"/>
      <c r="Q1790" s="300"/>
      <c r="R1790" s="129">
        <f t="shared" si="81"/>
        <v>0</v>
      </c>
      <c r="S1790" s="129">
        <f t="shared" si="82"/>
        <v>0</v>
      </c>
      <c r="T1790" s="129">
        <f t="shared" si="83"/>
        <v>0</v>
      </c>
      <c r="U1790" s="10"/>
    </row>
    <row r="1791" spans="12:21" ht="15" customHeight="1" x14ac:dyDescent="0.4">
      <c r="L1791" s="36" t="s">
        <v>39</v>
      </c>
      <c r="N1791" s="37">
        <v>43539</v>
      </c>
      <c r="O1791" s="35">
        <v>0.95833333333333337</v>
      </c>
      <c r="P1791" s="299"/>
      <c r="Q1791" s="300"/>
      <c r="R1791" s="129">
        <f t="shared" si="81"/>
        <v>0</v>
      </c>
      <c r="S1791" s="129">
        <f t="shared" si="82"/>
        <v>0</v>
      </c>
      <c r="T1791" s="129">
        <f t="shared" si="83"/>
        <v>0</v>
      </c>
      <c r="U1791" s="10"/>
    </row>
    <row r="1792" spans="12:21" ht="15" customHeight="1" x14ac:dyDescent="0.4">
      <c r="L1792" s="40">
        <v>43540</v>
      </c>
      <c r="M1792" s="37"/>
      <c r="N1792" s="37">
        <v>43540</v>
      </c>
      <c r="O1792" s="35">
        <v>3.1225022567582528E-17</v>
      </c>
      <c r="P1792" s="299"/>
      <c r="Q1792" s="300"/>
      <c r="R1792" s="129">
        <f t="shared" si="81"/>
        <v>0</v>
      </c>
      <c r="S1792" s="129">
        <f t="shared" si="82"/>
        <v>0</v>
      </c>
      <c r="T1792" s="129">
        <f t="shared" si="83"/>
        <v>0</v>
      </c>
      <c r="U1792" s="10"/>
    </row>
    <row r="1793" spans="12:21" ht="15" customHeight="1" x14ac:dyDescent="0.4">
      <c r="L1793" s="36" t="s">
        <v>39</v>
      </c>
      <c r="N1793" s="37">
        <v>43540</v>
      </c>
      <c r="O1793" s="35">
        <v>4.1666666666666699E-2</v>
      </c>
      <c r="P1793" s="299"/>
      <c r="Q1793" s="300"/>
      <c r="R1793" s="129">
        <f t="shared" si="81"/>
        <v>0</v>
      </c>
      <c r="S1793" s="129">
        <f t="shared" si="82"/>
        <v>0</v>
      </c>
      <c r="T1793" s="129">
        <f t="shared" si="83"/>
        <v>0</v>
      </c>
      <c r="U1793" s="10"/>
    </row>
    <row r="1794" spans="12:21" ht="15" customHeight="1" x14ac:dyDescent="0.4">
      <c r="L1794" s="36" t="s">
        <v>39</v>
      </c>
      <c r="N1794" s="37">
        <v>43540</v>
      </c>
      <c r="O1794" s="35">
        <v>8.333333333333337E-2</v>
      </c>
      <c r="P1794" s="299"/>
      <c r="Q1794" s="300"/>
      <c r="R1794" s="129">
        <f t="shared" si="81"/>
        <v>0</v>
      </c>
      <c r="S1794" s="129">
        <f t="shared" si="82"/>
        <v>0</v>
      </c>
      <c r="T1794" s="129">
        <f t="shared" si="83"/>
        <v>0</v>
      </c>
      <c r="U1794" s="10"/>
    </row>
    <row r="1795" spans="12:21" ht="15" customHeight="1" x14ac:dyDescent="0.4">
      <c r="L1795" s="36" t="s">
        <v>39</v>
      </c>
      <c r="N1795" s="37">
        <v>43540</v>
      </c>
      <c r="O1795" s="35">
        <v>0.12500000000000006</v>
      </c>
      <c r="P1795" s="299"/>
      <c r="Q1795" s="300"/>
      <c r="R1795" s="129">
        <f t="shared" si="81"/>
        <v>0</v>
      </c>
      <c r="S1795" s="129">
        <f t="shared" si="82"/>
        <v>0</v>
      </c>
      <c r="T1795" s="129">
        <f t="shared" si="83"/>
        <v>0</v>
      </c>
      <c r="U1795" s="10"/>
    </row>
    <row r="1796" spans="12:21" ht="15" customHeight="1" x14ac:dyDescent="0.4">
      <c r="L1796" s="36" t="s">
        <v>39</v>
      </c>
      <c r="N1796" s="37">
        <v>43540</v>
      </c>
      <c r="O1796" s="35">
        <v>0.16666666666666669</v>
      </c>
      <c r="P1796" s="299"/>
      <c r="Q1796" s="300"/>
      <c r="R1796" s="129">
        <f t="shared" si="81"/>
        <v>0</v>
      </c>
      <c r="S1796" s="129">
        <f t="shared" si="82"/>
        <v>0</v>
      </c>
      <c r="T1796" s="129">
        <f t="shared" si="83"/>
        <v>0</v>
      </c>
      <c r="U1796" s="10"/>
    </row>
    <row r="1797" spans="12:21" ht="15" customHeight="1" x14ac:dyDescent="0.4">
      <c r="L1797" s="36" t="s">
        <v>39</v>
      </c>
      <c r="N1797" s="37">
        <v>43540</v>
      </c>
      <c r="O1797" s="35">
        <v>0.20833333333333337</v>
      </c>
      <c r="P1797" s="299"/>
      <c r="Q1797" s="300"/>
      <c r="R1797" s="129">
        <f t="shared" si="81"/>
        <v>0</v>
      </c>
      <c r="S1797" s="129">
        <f t="shared" si="82"/>
        <v>0</v>
      </c>
      <c r="T1797" s="129">
        <f t="shared" si="83"/>
        <v>0</v>
      </c>
      <c r="U1797" s="10"/>
    </row>
    <row r="1798" spans="12:21" ht="15" customHeight="1" x14ac:dyDescent="0.4">
      <c r="L1798" s="36" t="s">
        <v>39</v>
      </c>
      <c r="N1798" s="37">
        <v>43540</v>
      </c>
      <c r="O1798" s="35">
        <v>0.25</v>
      </c>
      <c r="P1798" s="299"/>
      <c r="Q1798" s="300"/>
      <c r="R1798" s="129">
        <f t="shared" si="81"/>
        <v>0</v>
      </c>
      <c r="S1798" s="129">
        <f t="shared" si="82"/>
        <v>0</v>
      </c>
      <c r="T1798" s="129">
        <f t="shared" si="83"/>
        <v>0</v>
      </c>
      <c r="U1798" s="10"/>
    </row>
    <row r="1799" spans="12:21" ht="15" customHeight="1" x14ac:dyDescent="0.4">
      <c r="L1799" s="36" t="s">
        <v>39</v>
      </c>
      <c r="N1799" s="37">
        <v>43540</v>
      </c>
      <c r="O1799" s="35">
        <v>0.29166666666666669</v>
      </c>
      <c r="P1799" s="299"/>
      <c r="Q1799" s="300"/>
      <c r="R1799" s="129">
        <f t="shared" si="81"/>
        <v>0</v>
      </c>
      <c r="S1799" s="129">
        <f t="shared" si="82"/>
        <v>0</v>
      </c>
      <c r="T1799" s="129">
        <f t="shared" si="83"/>
        <v>0</v>
      </c>
      <c r="U1799" s="10"/>
    </row>
    <row r="1800" spans="12:21" ht="15" customHeight="1" x14ac:dyDescent="0.4">
      <c r="L1800" s="36" t="s">
        <v>39</v>
      </c>
      <c r="N1800" s="37">
        <v>43540</v>
      </c>
      <c r="O1800" s="35">
        <v>0.33333333333333337</v>
      </c>
      <c r="P1800" s="299"/>
      <c r="Q1800" s="300"/>
      <c r="R1800" s="129">
        <f t="shared" si="81"/>
        <v>0</v>
      </c>
      <c r="S1800" s="129">
        <f t="shared" si="82"/>
        <v>0</v>
      </c>
      <c r="T1800" s="129">
        <f t="shared" si="83"/>
        <v>0</v>
      </c>
      <c r="U1800" s="10"/>
    </row>
    <row r="1801" spans="12:21" ht="15" customHeight="1" x14ac:dyDescent="0.4">
      <c r="L1801" s="36" t="s">
        <v>39</v>
      </c>
      <c r="N1801" s="37">
        <v>43540</v>
      </c>
      <c r="O1801" s="35">
        <v>0.375</v>
      </c>
      <c r="P1801" s="299"/>
      <c r="Q1801" s="300"/>
      <c r="R1801" s="129">
        <f t="shared" si="81"/>
        <v>0</v>
      </c>
      <c r="S1801" s="129">
        <f t="shared" si="82"/>
        <v>0</v>
      </c>
      <c r="T1801" s="129">
        <f t="shared" si="83"/>
        <v>0</v>
      </c>
      <c r="U1801" s="10"/>
    </row>
    <row r="1802" spans="12:21" ht="15" customHeight="1" x14ac:dyDescent="0.4">
      <c r="L1802" s="36" t="s">
        <v>39</v>
      </c>
      <c r="N1802" s="37">
        <v>43540</v>
      </c>
      <c r="O1802" s="35">
        <v>0.41666666666666669</v>
      </c>
      <c r="P1802" s="299"/>
      <c r="Q1802" s="300"/>
      <c r="R1802" s="129">
        <f t="shared" si="81"/>
        <v>0</v>
      </c>
      <c r="S1802" s="129">
        <f t="shared" si="82"/>
        <v>0</v>
      </c>
      <c r="T1802" s="129">
        <f t="shared" si="83"/>
        <v>0</v>
      </c>
      <c r="U1802" s="10"/>
    </row>
    <row r="1803" spans="12:21" ht="15" customHeight="1" x14ac:dyDescent="0.4">
      <c r="L1803" s="36" t="s">
        <v>39</v>
      </c>
      <c r="N1803" s="37">
        <v>43540</v>
      </c>
      <c r="O1803" s="35">
        <v>0.45833333333333337</v>
      </c>
      <c r="P1803" s="299"/>
      <c r="Q1803" s="300"/>
      <c r="R1803" s="129">
        <f t="shared" si="81"/>
        <v>0</v>
      </c>
      <c r="S1803" s="129">
        <f t="shared" si="82"/>
        <v>0</v>
      </c>
      <c r="T1803" s="129">
        <f t="shared" si="83"/>
        <v>0</v>
      </c>
      <c r="U1803" s="10"/>
    </row>
    <row r="1804" spans="12:21" ht="15" customHeight="1" x14ac:dyDescent="0.4">
      <c r="L1804" s="36" t="s">
        <v>39</v>
      </c>
      <c r="N1804" s="37">
        <v>43540</v>
      </c>
      <c r="O1804" s="35">
        <v>0.50000000000000011</v>
      </c>
      <c r="P1804" s="299"/>
      <c r="Q1804" s="300"/>
      <c r="R1804" s="129">
        <f t="shared" si="81"/>
        <v>0</v>
      </c>
      <c r="S1804" s="129">
        <f t="shared" si="82"/>
        <v>0</v>
      </c>
      <c r="T1804" s="129">
        <f t="shared" si="83"/>
        <v>0</v>
      </c>
      <c r="U1804" s="10"/>
    </row>
    <row r="1805" spans="12:21" ht="15" customHeight="1" x14ac:dyDescent="0.4">
      <c r="L1805" s="36" t="s">
        <v>39</v>
      </c>
      <c r="N1805" s="37">
        <v>43540</v>
      </c>
      <c r="O1805" s="35">
        <v>0.54166666666666674</v>
      </c>
      <c r="P1805" s="299"/>
      <c r="Q1805" s="300"/>
      <c r="R1805" s="129">
        <f t="shared" si="81"/>
        <v>0</v>
      </c>
      <c r="S1805" s="129">
        <f t="shared" si="82"/>
        <v>0</v>
      </c>
      <c r="T1805" s="129">
        <f t="shared" si="83"/>
        <v>0</v>
      </c>
      <c r="U1805" s="10"/>
    </row>
    <row r="1806" spans="12:21" ht="15" customHeight="1" x14ac:dyDescent="0.4">
      <c r="L1806" s="36" t="s">
        <v>39</v>
      </c>
      <c r="N1806" s="37">
        <v>43540</v>
      </c>
      <c r="O1806" s="35">
        <v>0.58333333333333337</v>
      </c>
      <c r="P1806" s="299"/>
      <c r="Q1806" s="300"/>
      <c r="R1806" s="129">
        <f t="shared" si="81"/>
        <v>0</v>
      </c>
      <c r="S1806" s="129">
        <f t="shared" si="82"/>
        <v>0</v>
      </c>
      <c r="T1806" s="129">
        <f t="shared" si="83"/>
        <v>0</v>
      </c>
      <c r="U1806" s="10"/>
    </row>
    <row r="1807" spans="12:21" ht="15" customHeight="1" x14ac:dyDescent="0.4">
      <c r="L1807" s="36" t="s">
        <v>39</v>
      </c>
      <c r="N1807" s="37">
        <v>43540</v>
      </c>
      <c r="O1807" s="35">
        <v>0.62500000000000011</v>
      </c>
      <c r="P1807" s="299"/>
      <c r="Q1807" s="300"/>
      <c r="R1807" s="129">
        <f t="shared" si="81"/>
        <v>0</v>
      </c>
      <c r="S1807" s="129">
        <f t="shared" si="82"/>
        <v>0</v>
      </c>
      <c r="T1807" s="129">
        <f t="shared" si="83"/>
        <v>0</v>
      </c>
      <c r="U1807" s="10"/>
    </row>
    <row r="1808" spans="12:21" ht="15" customHeight="1" x14ac:dyDescent="0.4">
      <c r="L1808" s="36" t="s">
        <v>39</v>
      </c>
      <c r="N1808" s="37">
        <v>43540</v>
      </c>
      <c r="O1808" s="35">
        <v>0.66666666666666674</v>
      </c>
      <c r="P1808" s="299"/>
      <c r="Q1808" s="300"/>
      <c r="R1808" s="129">
        <f t="shared" ref="R1808:R1871" si="84">IF(Q1808&gt;P1808,P1808,Q1808)</f>
        <v>0</v>
      </c>
      <c r="S1808" s="129">
        <f t="shared" ref="S1808:S1871" si="85">P1808-R1808</f>
        <v>0</v>
      </c>
      <c r="T1808" s="129">
        <f t="shared" si="83"/>
        <v>0</v>
      </c>
      <c r="U1808" s="10"/>
    </row>
    <row r="1809" spans="12:21" ht="15" customHeight="1" x14ac:dyDescent="0.4">
      <c r="L1809" s="36" t="s">
        <v>39</v>
      </c>
      <c r="N1809" s="37">
        <v>43540</v>
      </c>
      <c r="O1809" s="35">
        <v>0.70833333333333337</v>
      </c>
      <c r="P1809" s="299"/>
      <c r="Q1809" s="300"/>
      <c r="R1809" s="129">
        <f t="shared" si="84"/>
        <v>0</v>
      </c>
      <c r="S1809" s="129">
        <f t="shared" si="85"/>
        <v>0</v>
      </c>
      <c r="T1809" s="129">
        <f t="shared" ref="T1809:T1872" si="86">Q1809-R1809</f>
        <v>0</v>
      </c>
      <c r="U1809" s="10"/>
    </row>
    <row r="1810" spans="12:21" ht="15" customHeight="1" x14ac:dyDescent="0.4">
      <c r="L1810" s="36" t="s">
        <v>39</v>
      </c>
      <c r="N1810" s="37">
        <v>43540</v>
      </c>
      <c r="O1810" s="35">
        <v>0.75000000000000011</v>
      </c>
      <c r="P1810" s="299"/>
      <c r="Q1810" s="300"/>
      <c r="R1810" s="129">
        <f t="shared" si="84"/>
        <v>0</v>
      </c>
      <c r="S1810" s="129">
        <f t="shared" si="85"/>
        <v>0</v>
      </c>
      <c r="T1810" s="129">
        <f t="shared" si="86"/>
        <v>0</v>
      </c>
      <c r="U1810" s="10"/>
    </row>
    <row r="1811" spans="12:21" ht="15" customHeight="1" x14ac:dyDescent="0.4">
      <c r="L1811" s="36" t="s">
        <v>39</v>
      </c>
      <c r="N1811" s="37">
        <v>43540</v>
      </c>
      <c r="O1811" s="35">
        <v>0.79166666666666674</v>
      </c>
      <c r="P1811" s="299"/>
      <c r="Q1811" s="300"/>
      <c r="R1811" s="129">
        <f t="shared" si="84"/>
        <v>0</v>
      </c>
      <c r="S1811" s="129">
        <f t="shared" si="85"/>
        <v>0</v>
      </c>
      <c r="T1811" s="129">
        <f t="shared" si="86"/>
        <v>0</v>
      </c>
      <c r="U1811" s="10"/>
    </row>
    <row r="1812" spans="12:21" ht="15" customHeight="1" x14ac:dyDescent="0.4">
      <c r="L1812" s="36" t="s">
        <v>39</v>
      </c>
      <c r="N1812" s="37">
        <v>43540</v>
      </c>
      <c r="O1812" s="35">
        <v>0.83333333333333337</v>
      </c>
      <c r="P1812" s="299"/>
      <c r="Q1812" s="300"/>
      <c r="R1812" s="129">
        <f t="shared" si="84"/>
        <v>0</v>
      </c>
      <c r="S1812" s="129">
        <f t="shared" si="85"/>
        <v>0</v>
      </c>
      <c r="T1812" s="129">
        <f t="shared" si="86"/>
        <v>0</v>
      </c>
      <c r="U1812" s="10"/>
    </row>
    <row r="1813" spans="12:21" ht="15" customHeight="1" x14ac:dyDescent="0.4">
      <c r="L1813" s="36" t="s">
        <v>39</v>
      </c>
      <c r="N1813" s="37">
        <v>43540</v>
      </c>
      <c r="O1813" s="35">
        <v>0.87500000000000011</v>
      </c>
      <c r="P1813" s="299"/>
      <c r="Q1813" s="300"/>
      <c r="R1813" s="129">
        <f t="shared" si="84"/>
        <v>0</v>
      </c>
      <c r="S1813" s="129">
        <f t="shared" si="85"/>
        <v>0</v>
      </c>
      <c r="T1813" s="129">
        <f t="shared" si="86"/>
        <v>0</v>
      </c>
      <c r="U1813" s="10"/>
    </row>
    <row r="1814" spans="12:21" ht="15" customHeight="1" x14ac:dyDescent="0.4">
      <c r="L1814" s="36" t="s">
        <v>39</v>
      </c>
      <c r="N1814" s="37">
        <v>43540</v>
      </c>
      <c r="O1814" s="35">
        <v>0.91666666666666674</v>
      </c>
      <c r="P1814" s="299"/>
      <c r="Q1814" s="300"/>
      <c r="R1814" s="129">
        <f t="shared" si="84"/>
        <v>0</v>
      </c>
      <c r="S1814" s="129">
        <f t="shared" si="85"/>
        <v>0</v>
      </c>
      <c r="T1814" s="129">
        <f t="shared" si="86"/>
        <v>0</v>
      </c>
      <c r="U1814" s="10"/>
    </row>
    <row r="1815" spans="12:21" ht="15" customHeight="1" x14ac:dyDescent="0.4">
      <c r="L1815" s="36" t="s">
        <v>39</v>
      </c>
      <c r="N1815" s="37">
        <v>43540</v>
      </c>
      <c r="O1815" s="35">
        <v>0.95833333333333337</v>
      </c>
      <c r="P1815" s="299"/>
      <c r="Q1815" s="300"/>
      <c r="R1815" s="129">
        <f t="shared" si="84"/>
        <v>0</v>
      </c>
      <c r="S1815" s="129">
        <f t="shared" si="85"/>
        <v>0</v>
      </c>
      <c r="T1815" s="129">
        <f t="shared" si="86"/>
        <v>0</v>
      </c>
      <c r="U1815" s="10"/>
    </row>
    <row r="1816" spans="12:21" ht="15" customHeight="1" x14ac:dyDescent="0.4">
      <c r="L1816" s="40">
        <v>43541</v>
      </c>
      <c r="M1816" s="37"/>
      <c r="N1816" s="37">
        <v>43541</v>
      </c>
      <c r="O1816" s="35">
        <v>3.1225022567582528E-17</v>
      </c>
      <c r="P1816" s="299"/>
      <c r="Q1816" s="300"/>
      <c r="R1816" s="129">
        <f t="shared" si="84"/>
        <v>0</v>
      </c>
      <c r="S1816" s="129">
        <f t="shared" si="85"/>
        <v>0</v>
      </c>
      <c r="T1816" s="129">
        <f t="shared" si="86"/>
        <v>0</v>
      </c>
      <c r="U1816" s="10"/>
    </row>
    <row r="1817" spans="12:21" ht="15" customHeight="1" x14ac:dyDescent="0.4">
      <c r="L1817" s="36" t="s">
        <v>39</v>
      </c>
      <c r="N1817" s="37">
        <v>43541</v>
      </c>
      <c r="O1817" s="35">
        <v>4.1666666666666699E-2</v>
      </c>
      <c r="P1817" s="299"/>
      <c r="Q1817" s="300"/>
      <c r="R1817" s="129">
        <f t="shared" si="84"/>
        <v>0</v>
      </c>
      <c r="S1817" s="129">
        <f t="shared" si="85"/>
        <v>0</v>
      </c>
      <c r="T1817" s="129">
        <f t="shared" si="86"/>
        <v>0</v>
      </c>
      <c r="U1817" s="10"/>
    </row>
    <row r="1818" spans="12:21" ht="15" customHeight="1" x14ac:dyDescent="0.4">
      <c r="L1818" s="36" t="s">
        <v>39</v>
      </c>
      <c r="N1818" s="37">
        <v>43541</v>
      </c>
      <c r="O1818" s="35">
        <v>8.333333333333337E-2</v>
      </c>
      <c r="P1818" s="299"/>
      <c r="Q1818" s="300"/>
      <c r="R1818" s="129">
        <f t="shared" si="84"/>
        <v>0</v>
      </c>
      <c r="S1818" s="129">
        <f t="shared" si="85"/>
        <v>0</v>
      </c>
      <c r="T1818" s="129">
        <f t="shared" si="86"/>
        <v>0</v>
      </c>
      <c r="U1818" s="10"/>
    </row>
    <row r="1819" spans="12:21" ht="15" customHeight="1" x14ac:dyDescent="0.4">
      <c r="L1819" s="36" t="s">
        <v>39</v>
      </c>
      <c r="N1819" s="37">
        <v>43541</v>
      </c>
      <c r="O1819" s="35">
        <v>0.12500000000000006</v>
      </c>
      <c r="P1819" s="299"/>
      <c r="Q1819" s="300"/>
      <c r="R1819" s="129">
        <f t="shared" si="84"/>
        <v>0</v>
      </c>
      <c r="S1819" s="129">
        <f t="shared" si="85"/>
        <v>0</v>
      </c>
      <c r="T1819" s="129">
        <f t="shared" si="86"/>
        <v>0</v>
      </c>
      <c r="U1819" s="10"/>
    </row>
    <row r="1820" spans="12:21" ht="15" customHeight="1" x14ac:dyDescent="0.4">
      <c r="L1820" s="36" t="s">
        <v>39</v>
      </c>
      <c r="N1820" s="37">
        <v>43541</v>
      </c>
      <c r="O1820" s="35">
        <v>0.16666666666666669</v>
      </c>
      <c r="P1820" s="299"/>
      <c r="Q1820" s="300"/>
      <c r="R1820" s="129">
        <f t="shared" si="84"/>
        <v>0</v>
      </c>
      <c r="S1820" s="129">
        <f t="shared" si="85"/>
        <v>0</v>
      </c>
      <c r="T1820" s="129">
        <f t="shared" si="86"/>
        <v>0</v>
      </c>
      <c r="U1820" s="10"/>
    </row>
    <row r="1821" spans="12:21" ht="15" customHeight="1" x14ac:dyDescent="0.4">
      <c r="L1821" s="36" t="s">
        <v>39</v>
      </c>
      <c r="N1821" s="37">
        <v>43541</v>
      </c>
      <c r="O1821" s="35">
        <v>0.20833333333333337</v>
      </c>
      <c r="P1821" s="299"/>
      <c r="Q1821" s="300"/>
      <c r="R1821" s="129">
        <f t="shared" si="84"/>
        <v>0</v>
      </c>
      <c r="S1821" s="129">
        <f t="shared" si="85"/>
        <v>0</v>
      </c>
      <c r="T1821" s="129">
        <f t="shared" si="86"/>
        <v>0</v>
      </c>
      <c r="U1821" s="10"/>
    </row>
    <row r="1822" spans="12:21" ht="15" customHeight="1" x14ac:dyDescent="0.4">
      <c r="L1822" s="36" t="s">
        <v>39</v>
      </c>
      <c r="N1822" s="37">
        <v>43541</v>
      </c>
      <c r="O1822" s="35">
        <v>0.25</v>
      </c>
      <c r="P1822" s="299"/>
      <c r="Q1822" s="300"/>
      <c r="R1822" s="129">
        <f t="shared" si="84"/>
        <v>0</v>
      </c>
      <c r="S1822" s="129">
        <f t="shared" si="85"/>
        <v>0</v>
      </c>
      <c r="T1822" s="129">
        <f t="shared" si="86"/>
        <v>0</v>
      </c>
      <c r="U1822" s="10"/>
    </row>
    <row r="1823" spans="12:21" ht="15" customHeight="1" x14ac:dyDescent="0.4">
      <c r="L1823" s="36" t="s">
        <v>39</v>
      </c>
      <c r="N1823" s="37">
        <v>43541</v>
      </c>
      <c r="O1823" s="35">
        <v>0.29166666666666669</v>
      </c>
      <c r="P1823" s="299"/>
      <c r="Q1823" s="300"/>
      <c r="R1823" s="129">
        <f t="shared" si="84"/>
        <v>0</v>
      </c>
      <c r="S1823" s="129">
        <f t="shared" si="85"/>
        <v>0</v>
      </c>
      <c r="T1823" s="129">
        <f t="shared" si="86"/>
        <v>0</v>
      </c>
      <c r="U1823" s="10"/>
    </row>
    <row r="1824" spans="12:21" ht="15" customHeight="1" x14ac:dyDescent="0.4">
      <c r="L1824" s="36" t="s">
        <v>39</v>
      </c>
      <c r="N1824" s="37">
        <v>43541</v>
      </c>
      <c r="O1824" s="35">
        <v>0.33333333333333337</v>
      </c>
      <c r="P1824" s="299"/>
      <c r="Q1824" s="300"/>
      <c r="R1824" s="129">
        <f t="shared" si="84"/>
        <v>0</v>
      </c>
      <c r="S1824" s="129">
        <f t="shared" si="85"/>
        <v>0</v>
      </c>
      <c r="T1824" s="129">
        <f t="shared" si="86"/>
        <v>0</v>
      </c>
      <c r="U1824" s="10"/>
    </row>
    <row r="1825" spans="12:21" ht="15" customHeight="1" x14ac:dyDescent="0.4">
      <c r="L1825" s="36" t="s">
        <v>39</v>
      </c>
      <c r="N1825" s="37">
        <v>43541</v>
      </c>
      <c r="O1825" s="35">
        <v>0.375</v>
      </c>
      <c r="P1825" s="299"/>
      <c r="Q1825" s="300"/>
      <c r="R1825" s="129">
        <f t="shared" si="84"/>
        <v>0</v>
      </c>
      <c r="S1825" s="129">
        <f t="shared" si="85"/>
        <v>0</v>
      </c>
      <c r="T1825" s="129">
        <f t="shared" si="86"/>
        <v>0</v>
      </c>
      <c r="U1825" s="10"/>
    </row>
    <row r="1826" spans="12:21" ht="15" customHeight="1" x14ac:dyDescent="0.4">
      <c r="L1826" s="36" t="s">
        <v>39</v>
      </c>
      <c r="N1826" s="37">
        <v>43541</v>
      </c>
      <c r="O1826" s="35">
        <v>0.41666666666666669</v>
      </c>
      <c r="P1826" s="299"/>
      <c r="Q1826" s="300"/>
      <c r="R1826" s="129">
        <f t="shared" si="84"/>
        <v>0</v>
      </c>
      <c r="S1826" s="129">
        <f t="shared" si="85"/>
        <v>0</v>
      </c>
      <c r="T1826" s="129">
        <f t="shared" si="86"/>
        <v>0</v>
      </c>
      <c r="U1826" s="10"/>
    </row>
    <row r="1827" spans="12:21" ht="15" customHeight="1" x14ac:dyDescent="0.4">
      <c r="L1827" s="36" t="s">
        <v>39</v>
      </c>
      <c r="N1827" s="37">
        <v>43541</v>
      </c>
      <c r="O1827" s="35">
        <v>0.45833333333333337</v>
      </c>
      <c r="P1827" s="299"/>
      <c r="Q1827" s="300"/>
      <c r="R1827" s="129">
        <f t="shared" si="84"/>
        <v>0</v>
      </c>
      <c r="S1827" s="129">
        <f t="shared" si="85"/>
        <v>0</v>
      </c>
      <c r="T1827" s="129">
        <f t="shared" si="86"/>
        <v>0</v>
      </c>
      <c r="U1827" s="10"/>
    </row>
    <row r="1828" spans="12:21" ht="15" customHeight="1" x14ac:dyDescent="0.4">
      <c r="L1828" s="36" t="s">
        <v>39</v>
      </c>
      <c r="N1828" s="37">
        <v>43541</v>
      </c>
      <c r="O1828" s="35">
        <v>0.50000000000000011</v>
      </c>
      <c r="P1828" s="299"/>
      <c r="Q1828" s="300"/>
      <c r="R1828" s="129">
        <f t="shared" si="84"/>
        <v>0</v>
      </c>
      <c r="S1828" s="129">
        <f t="shared" si="85"/>
        <v>0</v>
      </c>
      <c r="T1828" s="129">
        <f t="shared" si="86"/>
        <v>0</v>
      </c>
      <c r="U1828" s="10"/>
    </row>
    <row r="1829" spans="12:21" ht="15" customHeight="1" x14ac:dyDescent="0.4">
      <c r="L1829" s="36" t="s">
        <v>39</v>
      </c>
      <c r="N1829" s="37">
        <v>43541</v>
      </c>
      <c r="O1829" s="35">
        <v>0.54166666666666674</v>
      </c>
      <c r="P1829" s="299"/>
      <c r="Q1829" s="300"/>
      <c r="R1829" s="129">
        <f t="shared" si="84"/>
        <v>0</v>
      </c>
      <c r="S1829" s="129">
        <f t="shared" si="85"/>
        <v>0</v>
      </c>
      <c r="T1829" s="129">
        <f t="shared" si="86"/>
        <v>0</v>
      </c>
      <c r="U1829" s="10"/>
    </row>
    <row r="1830" spans="12:21" ht="15" customHeight="1" x14ac:dyDescent="0.4">
      <c r="L1830" s="36" t="s">
        <v>39</v>
      </c>
      <c r="N1830" s="37">
        <v>43541</v>
      </c>
      <c r="O1830" s="35">
        <v>0.58333333333333337</v>
      </c>
      <c r="P1830" s="299"/>
      <c r="Q1830" s="300"/>
      <c r="R1830" s="129">
        <f t="shared" si="84"/>
        <v>0</v>
      </c>
      <c r="S1830" s="129">
        <f t="shared" si="85"/>
        <v>0</v>
      </c>
      <c r="T1830" s="129">
        <f t="shared" si="86"/>
        <v>0</v>
      </c>
      <c r="U1830" s="10"/>
    </row>
    <row r="1831" spans="12:21" ht="15" customHeight="1" x14ac:dyDescent="0.4">
      <c r="L1831" s="36" t="s">
        <v>39</v>
      </c>
      <c r="N1831" s="37">
        <v>43541</v>
      </c>
      <c r="O1831" s="35">
        <v>0.62500000000000011</v>
      </c>
      <c r="P1831" s="299"/>
      <c r="Q1831" s="300"/>
      <c r="R1831" s="129">
        <f t="shared" si="84"/>
        <v>0</v>
      </c>
      <c r="S1831" s="129">
        <f t="shared" si="85"/>
        <v>0</v>
      </c>
      <c r="T1831" s="129">
        <f t="shared" si="86"/>
        <v>0</v>
      </c>
      <c r="U1831" s="10"/>
    </row>
    <row r="1832" spans="12:21" ht="15" customHeight="1" x14ac:dyDescent="0.4">
      <c r="L1832" s="36" t="s">
        <v>39</v>
      </c>
      <c r="N1832" s="37">
        <v>43541</v>
      </c>
      <c r="O1832" s="35">
        <v>0.66666666666666674</v>
      </c>
      <c r="P1832" s="299"/>
      <c r="Q1832" s="300"/>
      <c r="R1832" s="129">
        <f t="shared" si="84"/>
        <v>0</v>
      </c>
      <c r="S1832" s="129">
        <f t="shared" si="85"/>
        <v>0</v>
      </c>
      <c r="T1832" s="129">
        <f t="shared" si="86"/>
        <v>0</v>
      </c>
      <c r="U1832" s="10"/>
    </row>
    <row r="1833" spans="12:21" ht="15" customHeight="1" x14ac:dyDescent="0.4">
      <c r="L1833" s="36" t="s">
        <v>39</v>
      </c>
      <c r="N1833" s="37">
        <v>43541</v>
      </c>
      <c r="O1833" s="35">
        <v>0.70833333333333337</v>
      </c>
      <c r="P1833" s="299"/>
      <c r="Q1833" s="300"/>
      <c r="R1833" s="129">
        <f t="shared" si="84"/>
        <v>0</v>
      </c>
      <c r="S1833" s="129">
        <f t="shared" si="85"/>
        <v>0</v>
      </c>
      <c r="T1833" s="129">
        <f t="shared" si="86"/>
        <v>0</v>
      </c>
      <c r="U1833" s="10"/>
    </row>
    <row r="1834" spans="12:21" ht="15" customHeight="1" x14ac:dyDescent="0.4">
      <c r="L1834" s="36" t="s">
        <v>39</v>
      </c>
      <c r="N1834" s="37">
        <v>43541</v>
      </c>
      <c r="O1834" s="35">
        <v>0.75000000000000011</v>
      </c>
      <c r="P1834" s="299"/>
      <c r="Q1834" s="300"/>
      <c r="R1834" s="129">
        <f t="shared" si="84"/>
        <v>0</v>
      </c>
      <c r="S1834" s="129">
        <f t="shared" si="85"/>
        <v>0</v>
      </c>
      <c r="T1834" s="129">
        <f t="shared" si="86"/>
        <v>0</v>
      </c>
      <c r="U1834" s="10"/>
    </row>
    <row r="1835" spans="12:21" ht="15" customHeight="1" x14ac:dyDescent="0.4">
      <c r="L1835" s="36" t="s">
        <v>39</v>
      </c>
      <c r="N1835" s="37">
        <v>43541</v>
      </c>
      <c r="O1835" s="35">
        <v>0.79166666666666674</v>
      </c>
      <c r="P1835" s="299"/>
      <c r="Q1835" s="300"/>
      <c r="R1835" s="129">
        <f t="shared" si="84"/>
        <v>0</v>
      </c>
      <c r="S1835" s="129">
        <f t="shared" si="85"/>
        <v>0</v>
      </c>
      <c r="T1835" s="129">
        <f t="shared" si="86"/>
        <v>0</v>
      </c>
      <c r="U1835" s="10"/>
    </row>
    <row r="1836" spans="12:21" ht="15" customHeight="1" x14ac:dyDescent="0.4">
      <c r="L1836" s="36" t="s">
        <v>39</v>
      </c>
      <c r="N1836" s="37">
        <v>43541</v>
      </c>
      <c r="O1836" s="35">
        <v>0.83333333333333337</v>
      </c>
      <c r="P1836" s="299"/>
      <c r="Q1836" s="300"/>
      <c r="R1836" s="129">
        <f t="shared" si="84"/>
        <v>0</v>
      </c>
      <c r="S1836" s="129">
        <f t="shared" si="85"/>
        <v>0</v>
      </c>
      <c r="T1836" s="129">
        <f t="shared" si="86"/>
        <v>0</v>
      </c>
      <c r="U1836" s="10"/>
    </row>
    <row r="1837" spans="12:21" ht="15" customHeight="1" x14ac:dyDescent="0.4">
      <c r="L1837" s="36" t="s">
        <v>39</v>
      </c>
      <c r="N1837" s="37">
        <v>43541</v>
      </c>
      <c r="O1837" s="35">
        <v>0.87500000000000011</v>
      </c>
      <c r="P1837" s="299"/>
      <c r="Q1837" s="300"/>
      <c r="R1837" s="129">
        <f t="shared" si="84"/>
        <v>0</v>
      </c>
      <c r="S1837" s="129">
        <f t="shared" si="85"/>
        <v>0</v>
      </c>
      <c r="T1837" s="129">
        <f t="shared" si="86"/>
        <v>0</v>
      </c>
      <c r="U1837" s="10"/>
    </row>
    <row r="1838" spans="12:21" ht="15" customHeight="1" x14ac:dyDescent="0.4">
      <c r="L1838" s="36" t="s">
        <v>39</v>
      </c>
      <c r="N1838" s="37">
        <v>43541</v>
      </c>
      <c r="O1838" s="35">
        <v>0.91666666666666674</v>
      </c>
      <c r="P1838" s="299"/>
      <c r="Q1838" s="300"/>
      <c r="R1838" s="129">
        <f t="shared" si="84"/>
        <v>0</v>
      </c>
      <c r="S1838" s="129">
        <f t="shared" si="85"/>
        <v>0</v>
      </c>
      <c r="T1838" s="129">
        <f t="shared" si="86"/>
        <v>0</v>
      </c>
      <c r="U1838" s="10"/>
    </row>
    <row r="1839" spans="12:21" ht="15" customHeight="1" x14ac:dyDescent="0.4">
      <c r="L1839" s="36" t="s">
        <v>39</v>
      </c>
      <c r="N1839" s="37">
        <v>43541</v>
      </c>
      <c r="O1839" s="35">
        <v>0.95833333333333337</v>
      </c>
      <c r="P1839" s="299"/>
      <c r="Q1839" s="300"/>
      <c r="R1839" s="129">
        <f t="shared" si="84"/>
        <v>0</v>
      </c>
      <c r="S1839" s="129">
        <f t="shared" si="85"/>
        <v>0</v>
      </c>
      <c r="T1839" s="129">
        <f t="shared" si="86"/>
        <v>0</v>
      </c>
      <c r="U1839" s="10"/>
    </row>
    <row r="1840" spans="12:21" ht="15" customHeight="1" x14ac:dyDescent="0.4">
      <c r="L1840" s="40">
        <v>43542</v>
      </c>
      <c r="M1840" s="37"/>
      <c r="N1840" s="37">
        <v>43542</v>
      </c>
      <c r="O1840" s="35">
        <v>3.1225022567582528E-17</v>
      </c>
      <c r="P1840" s="299"/>
      <c r="Q1840" s="300"/>
      <c r="R1840" s="129">
        <f t="shared" si="84"/>
        <v>0</v>
      </c>
      <c r="S1840" s="129">
        <f t="shared" si="85"/>
        <v>0</v>
      </c>
      <c r="T1840" s="129">
        <f t="shared" si="86"/>
        <v>0</v>
      </c>
      <c r="U1840" s="10"/>
    </row>
    <row r="1841" spans="12:21" ht="15" customHeight="1" x14ac:dyDescent="0.4">
      <c r="L1841" s="36" t="s">
        <v>39</v>
      </c>
      <c r="N1841" s="37">
        <v>43542</v>
      </c>
      <c r="O1841" s="35">
        <v>4.1666666666666699E-2</v>
      </c>
      <c r="P1841" s="299"/>
      <c r="Q1841" s="300"/>
      <c r="R1841" s="129">
        <f t="shared" si="84"/>
        <v>0</v>
      </c>
      <c r="S1841" s="129">
        <f t="shared" si="85"/>
        <v>0</v>
      </c>
      <c r="T1841" s="129">
        <f t="shared" si="86"/>
        <v>0</v>
      </c>
      <c r="U1841" s="10"/>
    </row>
    <row r="1842" spans="12:21" ht="15" customHeight="1" x14ac:dyDescent="0.4">
      <c r="L1842" s="36" t="s">
        <v>39</v>
      </c>
      <c r="N1842" s="37">
        <v>43542</v>
      </c>
      <c r="O1842" s="35">
        <v>8.333333333333337E-2</v>
      </c>
      <c r="P1842" s="299"/>
      <c r="Q1842" s="300"/>
      <c r="R1842" s="129">
        <f t="shared" si="84"/>
        <v>0</v>
      </c>
      <c r="S1842" s="129">
        <f t="shared" si="85"/>
        <v>0</v>
      </c>
      <c r="T1842" s="129">
        <f t="shared" si="86"/>
        <v>0</v>
      </c>
      <c r="U1842" s="10"/>
    </row>
    <row r="1843" spans="12:21" ht="15" customHeight="1" x14ac:dyDescent="0.4">
      <c r="L1843" s="36" t="s">
        <v>39</v>
      </c>
      <c r="N1843" s="37">
        <v>43542</v>
      </c>
      <c r="O1843" s="35">
        <v>0.12500000000000006</v>
      </c>
      <c r="P1843" s="299"/>
      <c r="Q1843" s="300"/>
      <c r="R1843" s="129">
        <f t="shared" si="84"/>
        <v>0</v>
      </c>
      <c r="S1843" s="129">
        <f t="shared" si="85"/>
        <v>0</v>
      </c>
      <c r="T1843" s="129">
        <f t="shared" si="86"/>
        <v>0</v>
      </c>
      <c r="U1843" s="10"/>
    </row>
    <row r="1844" spans="12:21" ht="15" customHeight="1" x14ac:dyDescent="0.4">
      <c r="L1844" s="36" t="s">
        <v>39</v>
      </c>
      <c r="N1844" s="37">
        <v>43542</v>
      </c>
      <c r="O1844" s="35">
        <v>0.16666666666666669</v>
      </c>
      <c r="P1844" s="299"/>
      <c r="Q1844" s="300"/>
      <c r="R1844" s="129">
        <f t="shared" si="84"/>
        <v>0</v>
      </c>
      <c r="S1844" s="129">
        <f t="shared" si="85"/>
        <v>0</v>
      </c>
      <c r="T1844" s="129">
        <f t="shared" si="86"/>
        <v>0</v>
      </c>
      <c r="U1844" s="10"/>
    </row>
    <row r="1845" spans="12:21" ht="15" customHeight="1" x14ac:dyDescent="0.4">
      <c r="L1845" s="36" t="s">
        <v>39</v>
      </c>
      <c r="N1845" s="37">
        <v>43542</v>
      </c>
      <c r="O1845" s="35">
        <v>0.20833333333333337</v>
      </c>
      <c r="P1845" s="299"/>
      <c r="Q1845" s="300"/>
      <c r="R1845" s="129">
        <f t="shared" si="84"/>
        <v>0</v>
      </c>
      <c r="S1845" s="129">
        <f t="shared" si="85"/>
        <v>0</v>
      </c>
      <c r="T1845" s="129">
        <f t="shared" si="86"/>
        <v>0</v>
      </c>
      <c r="U1845" s="10"/>
    </row>
    <row r="1846" spans="12:21" ht="15" customHeight="1" x14ac:dyDescent="0.4">
      <c r="L1846" s="36" t="s">
        <v>39</v>
      </c>
      <c r="N1846" s="37">
        <v>43542</v>
      </c>
      <c r="O1846" s="35">
        <v>0.25</v>
      </c>
      <c r="P1846" s="299"/>
      <c r="Q1846" s="300"/>
      <c r="R1846" s="129">
        <f t="shared" si="84"/>
        <v>0</v>
      </c>
      <c r="S1846" s="129">
        <f t="shared" si="85"/>
        <v>0</v>
      </c>
      <c r="T1846" s="129">
        <f t="shared" si="86"/>
        <v>0</v>
      </c>
      <c r="U1846" s="10"/>
    </row>
    <row r="1847" spans="12:21" ht="15" customHeight="1" x14ac:dyDescent="0.4">
      <c r="L1847" s="36" t="s">
        <v>39</v>
      </c>
      <c r="N1847" s="37">
        <v>43542</v>
      </c>
      <c r="O1847" s="35">
        <v>0.29166666666666669</v>
      </c>
      <c r="P1847" s="299"/>
      <c r="Q1847" s="300"/>
      <c r="R1847" s="129">
        <f t="shared" si="84"/>
        <v>0</v>
      </c>
      <c r="S1847" s="129">
        <f t="shared" si="85"/>
        <v>0</v>
      </c>
      <c r="T1847" s="129">
        <f t="shared" si="86"/>
        <v>0</v>
      </c>
      <c r="U1847" s="10"/>
    </row>
    <row r="1848" spans="12:21" ht="15" customHeight="1" x14ac:dyDescent="0.4">
      <c r="L1848" s="36" t="s">
        <v>39</v>
      </c>
      <c r="N1848" s="37">
        <v>43542</v>
      </c>
      <c r="O1848" s="35">
        <v>0.33333333333333337</v>
      </c>
      <c r="P1848" s="299"/>
      <c r="Q1848" s="300"/>
      <c r="R1848" s="129">
        <f t="shared" si="84"/>
        <v>0</v>
      </c>
      <c r="S1848" s="129">
        <f t="shared" si="85"/>
        <v>0</v>
      </c>
      <c r="T1848" s="129">
        <f t="shared" si="86"/>
        <v>0</v>
      </c>
      <c r="U1848" s="10"/>
    </row>
    <row r="1849" spans="12:21" ht="15" customHeight="1" x14ac:dyDescent="0.4">
      <c r="L1849" s="36" t="s">
        <v>39</v>
      </c>
      <c r="N1849" s="37">
        <v>43542</v>
      </c>
      <c r="O1849" s="35">
        <v>0.375</v>
      </c>
      <c r="P1849" s="299"/>
      <c r="Q1849" s="300"/>
      <c r="R1849" s="129">
        <f t="shared" si="84"/>
        <v>0</v>
      </c>
      <c r="S1849" s="129">
        <f t="shared" si="85"/>
        <v>0</v>
      </c>
      <c r="T1849" s="129">
        <f t="shared" si="86"/>
        <v>0</v>
      </c>
      <c r="U1849" s="10"/>
    </row>
    <row r="1850" spans="12:21" ht="15" customHeight="1" x14ac:dyDescent="0.4">
      <c r="L1850" s="36" t="s">
        <v>39</v>
      </c>
      <c r="N1850" s="37">
        <v>43542</v>
      </c>
      <c r="O1850" s="35">
        <v>0.41666666666666669</v>
      </c>
      <c r="P1850" s="299"/>
      <c r="Q1850" s="300"/>
      <c r="R1850" s="129">
        <f t="shared" si="84"/>
        <v>0</v>
      </c>
      <c r="S1850" s="129">
        <f t="shared" si="85"/>
        <v>0</v>
      </c>
      <c r="T1850" s="129">
        <f t="shared" si="86"/>
        <v>0</v>
      </c>
      <c r="U1850" s="10"/>
    </row>
    <row r="1851" spans="12:21" ht="15" customHeight="1" x14ac:dyDescent="0.4">
      <c r="L1851" s="36" t="s">
        <v>39</v>
      </c>
      <c r="N1851" s="37">
        <v>43542</v>
      </c>
      <c r="O1851" s="35">
        <v>0.45833333333333337</v>
      </c>
      <c r="P1851" s="299"/>
      <c r="Q1851" s="300"/>
      <c r="R1851" s="129">
        <f t="shared" si="84"/>
        <v>0</v>
      </c>
      <c r="S1851" s="129">
        <f t="shared" si="85"/>
        <v>0</v>
      </c>
      <c r="T1851" s="129">
        <f t="shared" si="86"/>
        <v>0</v>
      </c>
      <c r="U1851" s="10"/>
    </row>
    <row r="1852" spans="12:21" ht="15" customHeight="1" x14ac:dyDescent="0.4">
      <c r="L1852" s="36" t="s">
        <v>39</v>
      </c>
      <c r="N1852" s="37">
        <v>43542</v>
      </c>
      <c r="O1852" s="35">
        <v>0.50000000000000011</v>
      </c>
      <c r="P1852" s="299"/>
      <c r="Q1852" s="300"/>
      <c r="R1852" s="129">
        <f t="shared" si="84"/>
        <v>0</v>
      </c>
      <c r="S1852" s="129">
        <f t="shared" si="85"/>
        <v>0</v>
      </c>
      <c r="T1852" s="129">
        <f t="shared" si="86"/>
        <v>0</v>
      </c>
      <c r="U1852" s="10"/>
    </row>
    <row r="1853" spans="12:21" ht="15" customHeight="1" x14ac:dyDescent="0.4">
      <c r="L1853" s="36" t="s">
        <v>39</v>
      </c>
      <c r="N1853" s="37">
        <v>43542</v>
      </c>
      <c r="O1853" s="35">
        <v>0.54166666666666674</v>
      </c>
      <c r="P1853" s="299"/>
      <c r="Q1853" s="300"/>
      <c r="R1853" s="129">
        <f t="shared" si="84"/>
        <v>0</v>
      </c>
      <c r="S1853" s="129">
        <f t="shared" si="85"/>
        <v>0</v>
      </c>
      <c r="T1853" s="129">
        <f t="shared" si="86"/>
        <v>0</v>
      </c>
      <c r="U1853" s="10"/>
    </row>
    <row r="1854" spans="12:21" ht="15" customHeight="1" x14ac:dyDescent="0.4">
      <c r="L1854" s="36" t="s">
        <v>39</v>
      </c>
      <c r="N1854" s="37">
        <v>43542</v>
      </c>
      <c r="O1854" s="35">
        <v>0.58333333333333337</v>
      </c>
      <c r="P1854" s="299"/>
      <c r="Q1854" s="300"/>
      <c r="R1854" s="129">
        <f t="shared" si="84"/>
        <v>0</v>
      </c>
      <c r="S1854" s="129">
        <f t="shared" si="85"/>
        <v>0</v>
      </c>
      <c r="T1854" s="129">
        <f t="shared" si="86"/>
        <v>0</v>
      </c>
      <c r="U1854" s="10"/>
    </row>
    <row r="1855" spans="12:21" ht="15" customHeight="1" x14ac:dyDescent="0.4">
      <c r="L1855" s="36" t="s">
        <v>39</v>
      </c>
      <c r="N1855" s="37">
        <v>43542</v>
      </c>
      <c r="O1855" s="35">
        <v>0.62500000000000011</v>
      </c>
      <c r="P1855" s="299"/>
      <c r="Q1855" s="300"/>
      <c r="R1855" s="129">
        <f t="shared" si="84"/>
        <v>0</v>
      </c>
      <c r="S1855" s="129">
        <f t="shared" si="85"/>
        <v>0</v>
      </c>
      <c r="T1855" s="129">
        <f t="shared" si="86"/>
        <v>0</v>
      </c>
      <c r="U1855" s="10"/>
    </row>
    <row r="1856" spans="12:21" ht="15" customHeight="1" x14ac:dyDescent="0.4">
      <c r="L1856" s="36" t="s">
        <v>39</v>
      </c>
      <c r="N1856" s="37">
        <v>43542</v>
      </c>
      <c r="O1856" s="35">
        <v>0.66666666666666674</v>
      </c>
      <c r="P1856" s="299"/>
      <c r="Q1856" s="300"/>
      <c r="R1856" s="129">
        <f t="shared" si="84"/>
        <v>0</v>
      </c>
      <c r="S1856" s="129">
        <f t="shared" si="85"/>
        <v>0</v>
      </c>
      <c r="T1856" s="129">
        <f t="shared" si="86"/>
        <v>0</v>
      </c>
      <c r="U1856" s="10"/>
    </row>
    <row r="1857" spans="12:21" ht="15" customHeight="1" x14ac:dyDescent="0.4">
      <c r="L1857" s="36" t="s">
        <v>39</v>
      </c>
      <c r="N1857" s="37">
        <v>43542</v>
      </c>
      <c r="O1857" s="35">
        <v>0.70833333333333337</v>
      </c>
      <c r="P1857" s="299"/>
      <c r="Q1857" s="300"/>
      <c r="R1857" s="129">
        <f t="shared" si="84"/>
        <v>0</v>
      </c>
      <c r="S1857" s="129">
        <f t="shared" si="85"/>
        <v>0</v>
      </c>
      <c r="T1857" s="129">
        <f t="shared" si="86"/>
        <v>0</v>
      </c>
      <c r="U1857" s="10"/>
    </row>
    <row r="1858" spans="12:21" ht="15" customHeight="1" x14ac:dyDescent="0.4">
      <c r="L1858" s="36" t="s">
        <v>39</v>
      </c>
      <c r="N1858" s="37">
        <v>43542</v>
      </c>
      <c r="O1858" s="35">
        <v>0.75000000000000011</v>
      </c>
      <c r="P1858" s="299"/>
      <c r="Q1858" s="300"/>
      <c r="R1858" s="129">
        <f t="shared" si="84"/>
        <v>0</v>
      </c>
      <c r="S1858" s="129">
        <f t="shared" si="85"/>
        <v>0</v>
      </c>
      <c r="T1858" s="129">
        <f t="shared" si="86"/>
        <v>0</v>
      </c>
      <c r="U1858" s="10"/>
    </row>
    <row r="1859" spans="12:21" ht="15" customHeight="1" x14ac:dyDescent="0.4">
      <c r="L1859" s="36" t="s">
        <v>39</v>
      </c>
      <c r="N1859" s="37">
        <v>43542</v>
      </c>
      <c r="O1859" s="35">
        <v>0.79166666666666674</v>
      </c>
      <c r="P1859" s="299"/>
      <c r="Q1859" s="300"/>
      <c r="R1859" s="129">
        <f t="shared" si="84"/>
        <v>0</v>
      </c>
      <c r="S1859" s="129">
        <f t="shared" si="85"/>
        <v>0</v>
      </c>
      <c r="T1859" s="129">
        <f t="shared" si="86"/>
        <v>0</v>
      </c>
      <c r="U1859" s="10"/>
    </row>
    <row r="1860" spans="12:21" ht="15" customHeight="1" x14ac:dyDescent="0.4">
      <c r="L1860" s="36" t="s">
        <v>39</v>
      </c>
      <c r="N1860" s="37">
        <v>43542</v>
      </c>
      <c r="O1860" s="35">
        <v>0.83333333333333337</v>
      </c>
      <c r="P1860" s="299"/>
      <c r="Q1860" s="300"/>
      <c r="R1860" s="129">
        <f t="shared" si="84"/>
        <v>0</v>
      </c>
      <c r="S1860" s="129">
        <f t="shared" si="85"/>
        <v>0</v>
      </c>
      <c r="T1860" s="129">
        <f t="shared" si="86"/>
        <v>0</v>
      </c>
      <c r="U1860" s="10"/>
    </row>
    <row r="1861" spans="12:21" ht="15" customHeight="1" x14ac:dyDescent="0.4">
      <c r="L1861" s="36" t="s">
        <v>39</v>
      </c>
      <c r="N1861" s="37">
        <v>43542</v>
      </c>
      <c r="O1861" s="35">
        <v>0.87500000000000011</v>
      </c>
      <c r="P1861" s="299"/>
      <c r="Q1861" s="300"/>
      <c r="R1861" s="129">
        <f t="shared" si="84"/>
        <v>0</v>
      </c>
      <c r="S1861" s="129">
        <f t="shared" si="85"/>
        <v>0</v>
      </c>
      <c r="T1861" s="129">
        <f t="shared" si="86"/>
        <v>0</v>
      </c>
      <c r="U1861" s="10"/>
    </row>
    <row r="1862" spans="12:21" ht="15" customHeight="1" x14ac:dyDescent="0.4">
      <c r="L1862" s="36" t="s">
        <v>39</v>
      </c>
      <c r="N1862" s="37">
        <v>43542</v>
      </c>
      <c r="O1862" s="35">
        <v>0.91666666666666674</v>
      </c>
      <c r="P1862" s="299"/>
      <c r="Q1862" s="300"/>
      <c r="R1862" s="129">
        <f t="shared" si="84"/>
        <v>0</v>
      </c>
      <c r="S1862" s="129">
        <f t="shared" si="85"/>
        <v>0</v>
      </c>
      <c r="T1862" s="129">
        <f t="shared" si="86"/>
        <v>0</v>
      </c>
      <c r="U1862" s="10"/>
    </row>
    <row r="1863" spans="12:21" ht="15" customHeight="1" x14ac:dyDescent="0.4">
      <c r="L1863" s="36" t="s">
        <v>39</v>
      </c>
      <c r="N1863" s="37">
        <v>43542</v>
      </c>
      <c r="O1863" s="35">
        <v>0.95833333333333337</v>
      </c>
      <c r="P1863" s="299"/>
      <c r="Q1863" s="300"/>
      <c r="R1863" s="129">
        <f t="shared" si="84"/>
        <v>0</v>
      </c>
      <c r="S1863" s="129">
        <f t="shared" si="85"/>
        <v>0</v>
      </c>
      <c r="T1863" s="129">
        <f t="shared" si="86"/>
        <v>0</v>
      </c>
      <c r="U1863" s="10"/>
    </row>
    <row r="1864" spans="12:21" ht="15" customHeight="1" x14ac:dyDescent="0.4">
      <c r="L1864" s="40">
        <v>43543</v>
      </c>
      <c r="M1864" s="37"/>
      <c r="N1864" s="37">
        <v>43543</v>
      </c>
      <c r="O1864" s="35">
        <v>3.1225022567582528E-17</v>
      </c>
      <c r="P1864" s="299"/>
      <c r="Q1864" s="300"/>
      <c r="R1864" s="129">
        <f t="shared" si="84"/>
        <v>0</v>
      </c>
      <c r="S1864" s="129">
        <f t="shared" si="85"/>
        <v>0</v>
      </c>
      <c r="T1864" s="129">
        <f t="shared" si="86"/>
        <v>0</v>
      </c>
      <c r="U1864" s="10"/>
    </row>
    <row r="1865" spans="12:21" ht="15" customHeight="1" x14ac:dyDescent="0.4">
      <c r="L1865" s="36" t="s">
        <v>39</v>
      </c>
      <c r="N1865" s="37">
        <v>43543</v>
      </c>
      <c r="O1865" s="35">
        <v>4.1666666666666699E-2</v>
      </c>
      <c r="P1865" s="299"/>
      <c r="Q1865" s="300"/>
      <c r="R1865" s="129">
        <f t="shared" si="84"/>
        <v>0</v>
      </c>
      <c r="S1865" s="129">
        <f t="shared" si="85"/>
        <v>0</v>
      </c>
      <c r="T1865" s="129">
        <f t="shared" si="86"/>
        <v>0</v>
      </c>
      <c r="U1865" s="10"/>
    </row>
    <row r="1866" spans="12:21" ht="15" customHeight="1" x14ac:dyDescent="0.4">
      <c r="L1866" s="36" t="s">
        <v>39</v>
      </c>
      <c r="N1866" s="37">
        <v>43543</v>
      </c>
      <c r="O1866" s="35">
        <v>8.333333333333337E-2</v>
      </c>
      <c r="P1866" s="299"/>
      <c r="Q1866" s="300"/>
      <c r="R1866" s="129">
        <f t="shared" si="84"/>
        <v>0</v>
      </c>
      <c r="S1866" s="129">
        <f t="shared" si="85"/>
        <v>0</v>
      </c>
      <c r="T1866" s="129">
        <f t="shared" si="86"/>
        <v>0</v>
      </c>
      <c r="U1866" s="10"/>
    </row>
    <row r="1867" spans="12:21" ht="15" customHeight="1" x14ac:dyDescent="0.4">
      <c r="L1867" s="36" t="s">
        <v>39</v>
      </c>
      <c r="N1867" s="37">
        <v>43543</v>
      </c>
      <c r="O1867" s="35">
        <v>0.12500000000000006</v>
      </c>
      <c r="P1867" s="299"/>
      <c r="Q1867" s="300"/>
      <c r="R1867" s="129">
        <f t="shared" si="84"/>
        <v>0</v>
      </c>
      <c r="S1867" s="129">
        <f t="shared" si="85"/>
        <v>0</v>
      </c>
      <c r="T1867" s="129">
        <f t="shared" si="86"/>
        <v>0</v>
      </c>
      <c r="U1867" s="10"/>
    </row>
    <row r="1868" spans="12:21" ht="15" customHeight="1" x14ac:dyDescent="0.4">
      <c r="L1868" s="36" t="s">
        <v>39</v>
      </c>
      <c r="N1868" s="37">
        <v>43543</v>
      </c>
      <c r="O1868" s="35">
        <v>0.16666666666666669</v>
      </c>
      <c r="P1868" s="299"/>
      <c r="Q1868" s="300"/>
      <c r="R1868" s="129">
        <f t="shared" si="84"/>
        <v>0</v>
      </c>
      <c r="S1868" s="129">
        <f t="shared" si="85"/>
        <v>0</v>
      </c>
      <c r="T1868" s="129">
        <f t="shared" si="86"/>
        <v>0</v>
      </c>
      <c r="U1868" s="10"/>
    </row>
    <row r="1869" spans="12:21" ht="15" customHeight="1" x14ac:dyDescent="0.4">
      <c r="L1869" s="36" t="s">
        <v>39</v>
      </c>
      <c r="N1869" s="37">
        <v>43543</v>
      </c>
      <c r="O1869" s="35">
        <v>0.20833333333333337</v>
      </c>
      <c r="P1869" s="299"/>
      <c r="Q1869" s="300"/>
      <c r="R1869" s="129">
        <f t="shared" si="84"/>
        <v>0</v>
      </c>
      <c r="S1869" s="129">
        <f t="shared" si="85"/>
        <v>0</v>
      </c>
      <c r="T1869" s="129">
        <f t="shared" si="86"/>
        <v>0</v>
      </c>
      <c r="U1869" s="10"/>
    </row>
    <row r="1870" spans="12:21" ht="15" customHeight="1" x14ac:dyDescent="0.4">
      <c r="L1870" s="36" t="s">
        <v>39</v>
      </c>
      <c r="N1870" s="37">
        <v>43543</v>
      </c>
      <c r="O1870" s="35">
        <v>0.25</v>
      </c>
      <c r="P1870" s="299"/>
      <c r="Q1870" s="300"/>
      <c r="R1870" s="129">
        <f t="shared" si="84"/>
        <v>0</v>
      </c>
      <c r="S1870" s="129">
        <f t="shared" si="85"/>
        <v>0</v>
      </c>
      <c r="T1870" s="129">
        <f t="shared" si="86"/>
        <v>0</v>
      </c>
      <c r="U1870" s="10"/>
    </row>
    <row r="1871" spans="12:21" ht="15" customHeight="1" x14ac:dyDescent="0.4">
      <c r="L1871" s="36" t="s">
        <v>39</v>
      </c>
      <c r="N1871" s="37">
        <v>43543</v>
      </c>
      <c r="O1871" s="35">
        <v>0.29166666666666669</v>
      </c>
      <c r="P1871" s="299"/>
      <c r="Q1871" s="300"/>
      <c r="R1871" s="129">
        <f t="shared" si="84"/>
        <v>0</v>
      </c>
      <c r="S1871" s="129">
        <f t="shared" si="85"/>
        <v>0</v>
      </c>
      <c r="T1871" s="129">
        <f t="shared" si="86"/>
        <v>0</v>
      </c>
      <c r="U1871" s="10"/>
    </row>
    <row r="1872" spans="12:21" ht="15" customHeight="1" x14ac:dyDescent="0.4">
      <c r="L1872" s="36" t="s">
        <v>39</v>
      </c>
      <c r="N1872" s="37">
        <v>43543</v>
      </c>
      <c r="O1872" s="35">
        <v>0.33333333333333337</v>
      </c>
      <c r="P1872" s="299"/>
      <c r="Q1872" s="300"/>
      <c r="R1872" s="129">
        <f t="shared" ref="R1872:R1935" si="87">IF(Q1872&gt;P1872,P1872,Q1872)</f>
        <v>0</v>
      </c>
      <c r="S1872" s="129">
        <f t="shared" ref="S1872:S1935" si="88">P1872-R1872</f>
        <v>0</v>
      </c>
      <c r="T1872" s="129">
        <f t="shared" si="86"/>
        <v>0</v>
      </c>
      <c r="U1872" s="10"/>
    </row>
    <row r="1873" spans="12:21" ht="15" customHeight="1" x14ac:dyDescent="0.4">
      <c r="L1873" s="36" t="s">
        <v>39</v>
      </c>
      <c r="N1873" s="37">
        <v>43543</v>
      </c>
      <c r="O1873" s="35">
        <v>0.375</v>
      </c>
      <c r="P1873" s="299"/>
      <c r="Q1873" s="300"/>
      <c r="R1873" s="129">
        <f t="shared" si="87"/>
        <v>0</v>
      </c>
      <c r="S1873" s="129">
        <f t="shared" si="88"/>
        <v>0</v>
      </c>
      <c r="T1873" s="129">
        <f t="shared" ref="T1873:T1936" si="89">Q1873-R1873</f>
        <v>0</v>
      </c>
      <c r="U1873" s="10"/>
    </row>
    <row r="1874" spans="12:21" ht="15" customHeight="1" x14ac:dyDescent="0.4">
      <c r="L1874" s="36" t="s">
        <v>39</v>
      </c>
      <c r="N1874" s="37">
        <v>43543</v>
      </c>
      <c r="O1874" s="35">
        <v>0.41666666666666669</v>
      </c>
      <c r="P1874" s="299"/>
      <c r="Q1874" s="300"/>
      <c r="R1874" s="129">
        <f t="shared" si="87"/>
        <v>0</v>
      </c>
      <c r="S1874" s="129">
        <f t="shared" si="88"/>
        <v>0</v>
      </c>
      <c r="T1874" s="129">
        <f t="shared" si="89"/>
        <v>0</v>
      </c>
      <c r="U1874" s="10"/>
    </row>
    <row r="1875" spans="12:21" ht="15" customHeight="1" x14ac:dyDescent="0.4">
      <c r="L1875" s="36" t="s">
        <v>39</v>
      </c>
      <c r="N1875" s="37">
        <v>43543</v>
      </c>
      <c r="O1875" s="35">
        <v>0.45833333333333337</v>
      </c>
      <c r="P1875" s="299"/>
      <c r="Q1875" s="300"/>
      <c r="R1875" s="129">
        <f t="shared" si="87"/>
        <v>0</v>
      </c>
      <c r="S1875" s="129">
        <f t="shared" si="88"/>
        <v>0</v>
      </c>
      <c r="T1875" s="129">
        <f t="shared" si="89"/>
        <v>0</v>
      </c>
      <c r="U1875" s="10"/>
    </row>
    <row r="1876" spans="12:21" ht="15" customHeight="1" x14ac:dyDescent="0.4">
      <c r="L1876" s="36" t="s">
        <v>39</v>
      </c>
      <c r="N1876" s="37">
        <v>43543</v>
      </c>
      <c r="O1876" s="35">
        <v>0.50000000000000011</v>
      </c>
      <c r="P1876" s="299"/>
      <c r="Q1876" s="300"/>
      <c r="R1876" s="129">
        <f t="shared" si="87"/>
        <v>0</v>
      </c>
      <c r="S1876" s="129">
        <f t="shared" si="88"/>
        <v>0</v>
      </c>
      <c r="T1876" s="129">
        <f t="shared" si="89"/>
        <v>0</v>
      </c>
      <c r="U1876" s="10"/>
    </row>
    <row r="1877" spans="12:21" ht="15" customHeight="1" x14ac:dyDescent="0.4">
      <c r="L1877" s="36" t="s">
        <v>39</v>
      </c>
      <c r="N1877" s="37">
        <v>43543</v>
      </c>
      <c r="O1877" s="35">
        <v>0.54166666666666674</v>
      </c>
      <c r="P1877" s="299"/>
      <c r="Q1877" s="300"/>
      <c r="R1877" s="129">
        <f t="shared" si="87"/>
        <v>0</v>
      </c>
      <c r="S1877" s="129">
        <f t="shared" si="88"/>
        <v>0</v>
      </c>
      <c r="T1877" s="129">
        <f t="shared" si="89"/>
        <v>0</v>
      </c>
      <c r="U1877" s="10"/>
    </row>
    <row r="1878" spans="12:21" ht="15" customHeight="1" x14ac:dyDescent="0.4">
      <c r="L1878" s="36" t="s">
        <v>39</v>
      </c>
      <c r="N1878" s="37">
        <v>43543</v>
      </c>
      <c r="O1878" s="35">
        <v>0.58333333333333337</v>
      </c>
      <c r="P1878" s="299"/>
      <c r="Q1878" s="300"/>
      <c r="R1878" s="129">
        <f t="shared" si="87"/>
        <v>0</v>
      </c>
      <c r="S1878" s="129">
        <f t="shared" si="88"/>
        <v>0</v>
      </c>
      <c r="T1878" s="129">
        <f t="shared" si="89"/>
        <v>0</v>
      </c>
      <c r="U1878" s="10"/>
    </row>
    <row r="1879" spans="12:21" ht="15" customHeight="1" x14ac:dyDescent="0.4">
      <c r="L1879" s="36" t="s">
        <v>39</v>
      </c>
      <c r="N1879" s="37">
        <v>43543</v>
      </c>
      <c r="O1879" s="35">
        <v>0.62500000000000011</v>
      </c>
      <c r="P1879" s="299"/>
      <c r="Q1879" s="300"/>
      <c r="R1879" s="129">
        <f t="shared" si="87"/>
        <v>0</v>
      </c>
      <c r="S1879" s="129">
        <f t="shared" si="88"/>
        <v>0</v>
      </c>
      <c r="T1879" s="129">
        <f t="shared" si="89"/>
        <v>0</v>
      </c>
      <c r="U1879" s="10"/>
    </row>
    <row r="1880" spans="12:21" ht="15" customHeight="1" x14ac:dyDescent="0.4">
      <c r="L1880" s="36" t="s">
        <v>39</v>
      </c>
      <c r="N1880" s="37">
        <v>43543</v>
      </c>
      <c r="O1880" s="35">
        <v>0.66666666666666674</v>
      </c>
      <c r="P1880" s="299"/>
      <c r="Q1880" s="300"/>
      <c r="R1880" s="129">
        <f t="shared" si="87"/>
        <v>0</v>
      </c>
      <c r="S1880" s="129">
        <f t="shared" si="88"/>
        <v>0</v>
      </c>
      <c r="T1880" s="129">
        <f t="shared" si="89"/>
        <v>0</v>
      </c>
      <c r="U1880" s="10"/>
    </row>
    <row r="1881" spans="12:21" ht="15" customHeight="1" x14ac:dyDescent="0.4">
      <c r="L1881" s="36" t="s">
        <v>39</v>
      </c>
      <c r="N1881" s="37">
        <v>43543</v>
      </c>
      <c r="O1881" s="35">
        <v>0.70833333333333337</v>
      </c>
      <c r="P1881" s="299"/>
      <c r="Q1881" s="300"/>
      <c r="R1881" s="129">
        <f t="shared" si="87"/>
        <v>0</v>
      </c>
      <c r="S1881" s="129">
        <f t="shared" si="88"/>
        <v>0</v>
      </c>
      <c r="T1881" s="129">
        <f t="shared" si="89"/>
        <v>0</v>
      </c>
      <c r="U1881" s="10"/>
    </row>
    <row r="1882" spans="12:21" ht="15" customHeight="1" x14ac:dyDescent="0.4">
      <c r="L1882" s="36" t="s">
        <v>39</v>
      </c>
      <c r="N1882" s="37">
        <v>43543</v>
      </c>
      <c r="O1882" s="35">
        <v>0.75000000000000011</v>
      </c>
      <c r="P1882" s="299"/>
      <c r="Q1882" s="300"/>
      <c r="R1882" s="129">
        <f t="shared" si="87"/>
        <v>0</v>
      </c>
      <c r="S1882" s="129">
        <f t="shared" si="88"/>
        <v>0</v>
      </c>
      <c r="T1882" s="129">
        <f t="shared" si="89"/>
        <v>0</v>
      </c>
      <c r="U1882" s="10"/>
    </row>
    <row r="1883" spans="12:21" ht="15" customHeight="1" x14ac:dyDescent="0.4">
      <c r="L1883" s="36" t="s">
        <v>39</v>
      </c>
      <c r="N1883" s="37">
        <v>43543</v>
      </c>
      <c r="O1883" s="35">
        <v>0.79166666666666674</v>
      </c>
      <c r="P1883" s="299"/>
      <c r="Q1883" s="300"/>
      <c r="R1883" s="129">
        <f t="shared" si="87"/>
        <v>0</v>
      </c>
      <c r="S1883" s="129">
        <f t="shared" si="88"/>
        <v>0</v>
      </c>
      <c r="T1883" s="129">
        <f t="shared" si="89"/>
        <v>0</v>
      </c>
      <c r="U1883" s="10"/>
    </row>
    <row r="1884" spans="12:21" ht="15" customHeight="1" x14ac:dyDescent="0.4">
      <c r="L1884" s="36" t="s">
        <v>39</v>
      </c>
      <c r="N1884" s="37">
        <v>43543</v>
      </c>
      <c r="O1884" s="35">
        <v>0.83333333333333337</v>
      </c>
      <c r="P1884" s="299"/>
      <c r="Q1884" s="300"/>
      <c r="R1884" s="129">
        <f t="shared" si="87"/>
        <v>0</v>
      </c>
      <c r="S1884" s="129">
        <f t="shared" si="88"/>
        <v>0</v>
      </c>
      <c r="T1884" s="129">
        <f t="shared" si="89"/>
        <v>0</v>
      </c>
      <c r="U1884" s="10"/>
    </row>
    <row r="1885" spans="12:21" ht="15" customHeight="1" x14ac:dyDescent="0.4">
      <c r="L1885" s="36" t="s">
        <v>39</v>
      </c>
      <c r="N1885" s="37">
        <v>43543</v>
      </c>
      <c r="O1885" s="35">
        <v>0.87500000000000011</v>
      </c>
      <c r="P1885" s="299"/>
      <c r="Q1885" s="300"/>
      <c r="R1885" s="129">
        <f t="shared" si="87"/>
        <v>0</v>
      </c>
      <c r="S1885" s="129">
        <f t="shared" si="88"/>
        <v>0</v>
      </c>
      <c r="T1885" s="129">
        <f t="shared" si="89"/>
        <v>0</v>
      </c>
      <c r="U1885" s="10"/>
    </row>
    <row r="1886" spans="12:21" ht="15" customHeight="1" x14ac:dyDescent="0.4">
      <c r="L1886" s="36" t="s">
        <v>39</v>
      </c>
      <c r="N1886" s="37">
        <v>43543</v>
      </c>
      <c r="O1886" s="35">
        <v>0.91666666666666674</v>
      </c>
      <c r="P1886" s="299"/>
      <c r="Q1886" s="300"/>
      <c r="R1886" s="129">
        <f t="shared" si="87"/>
        <v>0</v>
      </c>
      <c r="S1886" s="129">
        <f t="shared" si="88"/>
        <v>0</v>
      </c>
      <c r="T1886" s="129">
        <f t="shared" si="89"/>
        <v>0</v>
      </c>
      <c r="U1886" s="10"/>
    </row>
    <row r="1887" spans="12:21" ht="15" customHeight="1" x14ac:dyDescent="0.4">
      <c r="L1887" s="36" t="s">
        <v>39</v>
      </c>
      <c r="N1887" s="37">
        <v>43543</v>
      </c>
      <c r="O1887" s="35">
        <v>0.95833333333333337</v>
      </c>
      <c r="P1887" s="299"/>
      <c r="Q1887" s="300"/>
      <c r="R1887" s="129">
        <f t="shared" si="87"/>
        <v>0</v>
      </c>
      <c r="S1887" s="129">
        <f t="shared" si="88"/>
        <v>0</v>
      </c>
      <c r="T1887" s="129">
        <f t="shared" si="89"/>
        <v>0</v>
      </c>
      <c r="U1887" s="10"/>
    </row>
    <row r="1888" spans="12:21" ht="15" customHeight="1" x14ac:dyDescent="0.4">
      <c r="L1888" s="40">
        <v>43544</v>
      </c>
      <c r="M1888" s="37"/>
      <c r="N1888" s="37">
        <v>43544</v>
      </c>
      <c r="O1888" s="35">
        <v>3.1225022567582528E-17</v>
      </c>
      <c r="P1888" s="299"/>
      <c r="Q1888" s="300"/>
      <c r="R1888" s="129">
        <f t="shared" si="87"/>
        <v>0</v>
      </c>
      <c r="S1888" s="129">
        <f t="shared" si="88"/>
        <v>0</v>
      </c>
      <c r="T1888" s="129">
        <f t="shared" si="89"/>
        <v>0</v>
      </c>
      <c r="U1888" s="10"/>
    </row>
    <row r="1889" spans="12:21" ht="15" customHeight="1" x14ac:dyDescent="0.4">
      <c r="L1889" s="36" t="s">
        <v>39</v>
      </c>
      <c r="N1889" s="37">
        <v>43544</v>
      </c>
      <c r="O1889" s="35">
        <v>4.1666666666666699E-2</v>
      </c>
      <c r="P1889" s="299"/>
      <c r="Q1889" s="300"/>
      <c r="R1889" s="129">
        <f t="shared" si="87"/>
        <v>0</v>
      </c>
      <c r="S1889" s="129">
        <f t="shared" si="88"/>
        <v>0</v>
      </c>
      <c r="T1889" s="129">
        <f t="shared" si="89"/>
        <v>0</v>
      </c>
      <c r="U1889" s="10"/>
    </row>
    <row r="1890" spans="12:21" ht="15" customHeight="1" x14ac:dyDescent="0.4">
      <c r="L1890" s="36" t="s">
        <v>39</v>
      </c>
      <c r="N1890" s="37">
        <v>43544</v>
      </c>
      <c r="O1890" s="35">
        <v>8.333333333333337E-2</v>
      </c>
      <c r="P1890" s="299"/>
      <c r="Q1890" s="300"/>
      <c r="R1890" s="129">
        <f t="shared" si="87"/>
        <v>0</v>
      </c>
      <c r="S1890" s="129">
        <f t="shared" si="88"/>
        <v>0</v>
      </c>
      <c r="T1890" s="129">
        <f t="shared" si="89"/>
        <v>0</v>
      </c>
      <c r="U1890" s="10"/>
    </row>
    <row r="1891" spans="12:21" ht="15" customHeight="1" x14ac:dyDescent="0.4">
      <c r="L1891" s="36" t="s">
        <v>39</v>
      </c>
      <c r="N1891" s="37">
        <v>43544</v>
      </c>
      <c r="O1891" s="35">
        <v>0.12500000000000006</v>
      </c>
      <c r="P1891" s="299"/>
      <c r="Q1891" s="300"/>
      <c r="R1891" s="129">
        <f t="shared" si="87"/>
        <v>0</v>
      </c>
      <c r="S1891" s="129">
        <f t="shared" si="88"/>
        <v>0</v>
      </c>
      <c r="T1891" s="129">
        <f t="shared" si="89"/>
        <v>0</v>
      </c>
      <c r="U1891" s="10"/>
    </row>
    <row r="1892" spans="12:21" ht="15" customHeight="1" x14ac:dyDescent="0.4">
      <c r="L1892" s="36" t="s">
        <v>39</v>
      </c>
      <c r="N1892" s="37">
        <v>43544</v>
      </c>
      <c r="O1892" s="35">
        <v>0.16666666666666669</v>
      </c>
      <c r="P1892" s="299"/>
      <c r="Q1892" s="300"/>
      <c r="R1892" s="129">
        <f t="shared" si="87"/>
        <v>0</v>
      </c>
      <c r="S1892" s="129">
        <f t="shared" si="88"/>
        <v>0</v>
      </c>
      <c r="T1892" s="129">
        <f t="shared" si="89"/>
        <v>0</v>
      </c>
      <c r="U1892" s="10"/>
    </row>
    <row r="1893" spans="12:21" ht="15" customHeight="1" x14ac:dyDescent="0.4">
      <c r="L1893" s="36" t="s">
        <v>39</v>
      </c>
      <c r="N1893" s="37">
        <v>43544</v>
      </c>
      <c r="O1893" s="35">
        <v>0.20833333333333337</v>
      </c>
      <c r="P1893" s="299"/>
      <c r="Q1893" s="300"/>
      <c r="R1893" s="129">
        <f t="shared" si="87"/>
        <v>0</v>
      </c>
      <c r="S1893" s="129">
        <f t="shared" si="88"/>
        <v>0</v>
      </c>
      <c r="T1893" s="129">
        <f t="shared" si="89"/>
        <v>0</v>
      </c>
      <c r="U1893" s="10"/>
    </row>
    <row r="1894" spans="12:21" ht="15" customHeight="1" x14ac:dyDescent="0.4">
      <c r="L1894" s="36" t="s">
        <v>39</v>
      </c>
      <c r="N1894" s="37">
        <v>43544</v>
      </c>
      <c r="O1894" s="35">
        <v>0.25</v>
      </c>
      <c r="P1894" s="299"/>
      <c r="Q1894" s="300"/>
      <c r="R1894" s="129">
        <f t="shared" si="87"/>
        <v>0</v>
      </c>
      <c r="S1894" s="129">
        <f t="shared" si="88"/>
        <v>0</v>
      </c>
      <c r="T1894" s="129">
        <f t="shared" si="89"/>
        <v>0</v>
      </c>
      <c r="U1894" s="10"/>
    </row>
    <row r="1895" spans="12:21" ht="15" customHeight="1" x14ac:dyDescent="0.4">
      <c r="L1895" s="36" t="s">
        <v>39</v>
      </c>
      <c r="N1895" s="37">
        <v>43544</v>
      </c>
      <c r="O1895" s="35">
        <v>0.29166666666666669</v>
      </c>
      <c r="P1895" s="299"/>
      <c r="Q1895" s="300"/>
      <c r="R1895" s="129">
        <f t="shared" si="87"/>
        <v>0</v>
      </c>
      <c r="S1895" s="129">
        <f t="shared" si="88"/>
        <v>0</v>
      </c>
      <c r="T1895" s="129">
        <f t="shared" si="89"/>
        <v>0</v>
      </c>
      <c r="U1895" s="10"/>
    </row>
    <row r="1896" spans="12:21" ht="15" customHeight="1" x14ac:dyDescent="0.4">
      <c r="L1896" s="36" t="s">
        <v>39</v>
      </c>
      <c r="N1896" s="37">
        <v>43544</v>
      </c>
      <c r="O1896" s="35">
        <v>0.33333333333333337</v>
      </c>
      <c r="P1896" s="299"/>
      <c r="Q1896" s="300"/>
      <c r="R1896" s="129">
        <f t="shared" si="87"/>
        <v>0</v>
      </c>
      <c r="S1896" s="129">
        <f t="shared" si="88"/>
        <v>0</v>
      </c>
      <c r="T1896" s="129">
        <f t="shared" si="89"/>
        <v>0</v>
      </c>
      <c r="U1896" s="10"/>
    </row>
    <row r="1897" spans="12:21" ht="15" customHeight="1" x14ac:dyDescent="0.4">
      <c r="L1897" s="36" t="s">
        <v>39</v>
      </c>
      <c r="N1897" s="37">
        <v>43544</v>
      </c>
      <c r="O1897" s="35">
        <v>0.375</v>
      </c>
      <c r="P1897" s="299"/>
      <c r="Q1897" s="300"/>
      <c r="R1897" s="129">
        <f t="shared" si="87"/>
        <v>0</v>
      </c>
      <c r="S1897" s="129">
        <f t="shared" si="88"/>
        <v>0</v>
      </c>
      <c r="T1897" s="129">
        <f t="shared" si="89"/>
        <v>0</v>
      </c>
      <c r="U1897" s="10"/>
    </row>
    <row r="1898" spans="12:21" ht="15" customHeight="1" x14ac:dyDescent="0.4">
      <c r="L1898" s="36" t="s">
        <v>39</v>
      </c>
      <c r="N1898" s="37">
        <v>43544</v>
      </c>
      <c r="O1898" s="35">
        <v>0.41666666666666669</v>
      </c>
      <c r="P1898" s="299"/>
      <c r="Q1898" s="300"/>
      <c r="R1898" s="129">
        <f t="shared" si="87"/>
        <v>0</v>
      </c>
      <c r="S1898" s="129">
        <f t="shared" si="88"/>
        <v>0</v>
      </c>
      <c r="T1898" s="129">
        <f t="shared" si="89"/>
        <v>0</v>
      </c>
      <c r="U1898" s="10"/>
    </row>
    <row r="1899" spans="12:21" ht="15" customHeight="1" x14ac:dyDescent="0.4">
      <c r="L1899" s="36" t="s">
        <v>39</v>
      </c>
      <c r="N1899" s="37">
        <v>43544</v>
      </c>
      <c r="O1899" s="35">
        <v>0.45833333333333337</v>
      </c>
      <c r="P1899" s="299"/>
      <c r="Q1899" s="300"/>
      <c r="R1899" s="129">
        <f t="shared" si="87"/>
        <v>0</v>
      </c>
      <c r="S1899" s="129">
        <f t="shared" si="88"/>
        <v>0</v>
      </c>
      <c r="T1899" s="129">
        <f t="shared" si="89"/>
        <v>0</v>
      </c>
      <c r="U1899" s="10"/>
    </row>
    <row r="1900" spans="12:21" ht="15" customHeight="1" x14ac:dyDescent="0.4">
      <c r="L1900" s="36" t="s">
        <v>39</v>
      </c>
      <c r="N1900" s="37">
        <v>43544</v>
      </c>
      <c r="O1900" s="35">
        <v>0.50000000000000011</v>
      </c>
      <c r="P1900" s="299"/>
      <c r="Q1900" s="300"/>
      <c r="R1900" s="129">
        <f t="shared" si="87"/>
        <v>0</v>
      </c>
      <c r="S1900" s="129">
        <f t="shared" si="88"/>
        <v>0</v>
      </c>
      <c r="T1900" s="129">
        <f t="shared" si="89"/>
        <v>0</v>
      </c>
      <c r="U1900" s="10"/>
    </row>
    <row r="1901" spans="12:21" ht="15" customHeight="1" x14ac:dyDescent="0.4">
      <c r="L1901" s="36" t="s">
        <v>39</v>
      </c>
      <c r="N1901" s="37">
        <v>43544</v>
      </c>
      <c r="O1901" s="35">
        <v>0.54166666666666674</v>
      </c>
      <c r="P1901" s="299"/>
      <c r="Q1901" s="300"/>
      <c r="R1901" s="129">
        <f t="shared" si="87"/>
        <v>0</v>
      </c>
      <c r="S1901" s="129">
        <f t="shared" si="88"/>
        <v>0</v>
      </c>
      <c r="T1901" s="129">
        <f t="shared" si="89"/>
        <v>0</v>
      </c>
      <c r="U1901" s="10"/>
    </row>
    <row r="1902" spans="12:21" ht="15" customHeight="1" x14ac:dyDescent="0.4">
      <c r="L1902" s="36" t="s">
        <v>39</v>
      </c>
      <c r="N1902" s="37">
        <v>43544</v>
      </c>
      <c r="O1902" s="35">
        <v>0.58333333333333337</v>
      </c>
      <c r="P1902" s="299"/>
      <c r="Q1902" s="300"/>
      <c r="R1902" s="129">
        <f t="shared" si="87"/>
        <v>0</v>
      </c>
      <c r="S1902" s="129">
        <f t="shared" si="88"/>
        <v>0</v>
      </c>
      <c r="T1902" s="129">
        <f t="shared" si="89"/>
        <v>0</v>
      </c>
      <c r="U1902" s="10"/>
    </row>
    <row r="1903" spans="12:21" ht="15" customHeight="1" x14ac:dyDescent="0.4">
      <c r="L1903" s="36" t="s">
        <v>39</v>
      </c>
      <c r="N1903" s="37">
        <v>43544</v>
      </c>
      <c r="O1903" s="35">
        <v>0.62500000000000011</v>
      </c>
      <c r="P1903" s="299"/>
      <c r="Q1903" s="300"/>
      <c r="R1903" s="129">
        <f t="shared" si="87"/>
        <v>0</v>
      </c>
      <c r="S1903" s="129">
        <f t="shared" si="88"/>
        <v>0</v>
      </c>
      <c r="T1903" s="129">
        <f t="shared" si="89"/>
        <v>0</v>
      </c>
      <c r="U1903" s="10"/>
    </row>
    <row r="1904" spans="12:21" ht="15" customHeight="1" x14ac:dyDescent="0.4">
      <c r="L1904" s="36" t="s">
        <v>39</v>
      </c>
      <c r="N1904" s="37">
        <v>43544</v>
      </c>
      <c r="O1904" s="35">
        <v>0.66666666666666674</v>
      </c>
      <c r="P1904" s="299"/>
      <c r="Q1904" s="300"/>
      <c r="R1904" s="129">
        <f t="shared" si="87"/>
        <v>0</v>
      </c>
      <c r="S1904" s="129">
        <f t="shared" si="88"/>
        <v>0</v>
      </c>
      <c r="T1904" s="129">
        <f t="shared" si="89"/>
        <v>0</v>
      </c>
      <c r="U1904" s="10"/>
    </row>
    <row r="1905" spans="12:21" ht="15" customHeight="1" x14ac:dyDescent="0.4">
      <c r="L1905" s="36" t="s">
        <v>39</v>
      </c>
      <c r="N1905" s="37">
        <v>43544</v>
      </c>
      <c r="O1905" s="35">
        <v>0.70833333333333337</v>
      </c>
      <c r="P1905" s="299"/>
      <c r="Q1905" s="300"/>
      <c r="R1905" s="129">
        <f t="shared" si="87"/>
        <v>0</v>
      </c>
      <c r="S1905" s="129">
        <f t="shared" si="88"/>
        <v>0</v>
      </c>
      <c r="T1905" s="129">
        <f t="shared" si="89"/>
        <v>0</v>
      </c>
      <c r="U1905" s="10"/>
    </row>
    <row r="1906" spans="12:21" ht="15" customHeight="1" x14ac:dyDescent="0.4">
      <c r="L1906" s="36" t="s">
        <v>39</v>
      </c>
      <c r="N1906" s="37">
        <v>43544</v>
      </c>
      <c r="O1906" s="35">
        <v>0.75000000000000011</v>
      </c>
      <c r="P1906" s="299"/>
      <c r="Q1906" s="300"/>
      <c r="R1906" s="129">
        <f t="shared" si="87"/>
        <v>0</v>
      </c>
      <c r="S1906" s="129">
        <f t="shared" si="88"/>
        <v>0</v>
      </c>
      <c r="T1906" s="129">
        <f t="shared" si="89"/>
        <v>0</v>
      </c>
      <c r="U1906" s="10"/>
    </row>
    <row r="1907" spans="12:21" ht="15" customHeight="1" x14ac:dyDescent="0.4">
      <c r="L1907" s="36" t="s">
        <v>39</v>
      </c>
      <c r="N1907" s="37">
        <v>43544</v>
      </c>
      <c r="O1907" s="35">
        <v>0.79166666666666674</v>
      </c>
      <c r="P1907" s="299"/>
      <c r="Q1907" s="300"/>
      <c r="R1907" s="129">
        <f t="shared" si="87"/>
        <v>0</v>
      </c>
      <c r="S1907" s="129">
        <f t="shared" si="88"/>
        <v>0</v>
      </c>
      <c r="T1907" s="129">
        <f t="shared" si="89"/>
        <v>0</v>
      </c>
      <c r="U1907" s="10"/>
    </row>
    <row r="1908" spans="12:21" ht="15" customHeight="1" x14ac:dyDescent="0.4">
      <c r="L1908" s="36" t="s">
        <v>39</v>
      </c>
      <c r="N1908" s="37">
        <v>43544</v>
      </c>
      <c r="O1908" s="35">
        <v>0.83333333333333337</v>
      </c>
      <c r="P1908" s="299"/>
      <c r="Q1908" s="300"/>
      <c r="R1908" s="129">
        <f t="shared" si="87"/>
        <v>0</v>
      </c>
      <c r="S1908" s="129">
        <f t="shared" si="88"/>
        <v>0</v>
      </c>
      <c r="T1908" s="129">
        <f t="shared" si="89"/>
        <v>0</v>
      </c>
      <c r="U1908" s="10"/>
    </row>
    <row r="1909" spans="12:21" ht="15" customHeight="1" x14ac:dyDescent="0.4">
      <c r="L1909" s="36" t="s">
        <v>39</v>
      </c>
      <c r="N1909" s="37">
        <v>43544</v>
      </c>
      <c r="O1909" s="35">
        <v>0.87500000000000011</v>
      </c>
      <c r="P1909" s="299"/>
      <c r="Q1909" s="300"/>
      <c r="R1909" s="129">
        <f t="shared" si="87"/>
        <v>0</v>
      </c>
      <c r="S1909" s="129">
        <f t="shared" si="88"/>
        <v>0</v>
      </c>
      <c r="T1909" s="129">
        <f t="shared" si="89"/>
        <v>0</v>
      </c>
      <c r="U1909" s="10"/>
    </row>
    <row r="1910" spans="12:21" ht="15" customHeight="1" x14ac:dyDescent="0.4">
      <c r="L1910" s="36" t="s">
        <v>39</v>
      </c>
      <c r="N1910" s="37">
        <v>43544</v>
      </c>
      <c r="O1910" s="35">
        <v>0.91666666666666674</v>
      </c>
      <c r="P1910" s="299"/>
      <c r="Q1910" s="300"/>
      <c r="R1910" s="129">
        <f t="shared" si="87"/>
        <v>0</v>
      </c>
      <c r="S1910" s="129">
        <f t="shared" si="88"/>
        <v>0</v>
      </c>
      <c r="T1910" s="129">
        <f t="shared" si="89"/>
        <v>0</v>
      </c>
      <c r="U1910" s="10"/>
    </row>
    <row r="1911" spans="12:21" ht="15" customHeight="1" x14ac:dyDescent="0.4">
      <c r="L1911" s="36" t="s">
        <v>39</v>
      </c>
      <c r="N1911" s="37">
        <v>43544</v>
      </c>
      <c r="O1911" s="35">
        <v>0.95833333333333337</v>
      </c>
      <c r="P1911" s="299"/>
      <c r="Q1911" s="300"/>
      <c r="R1911" s="129">
        <f t="shared" si="87"/>
        <v>0</v>
      </c>
      <c r="S1911" s="129">
        <f t="shared" si="88"/>
        <v>0</v>
      </c>
      <c r="T1911" s="129">
        <f t="shared" si="89"/>
        <v>0</v>
      </c>
      <c r="U1911" s="10"/>
    </row>
    <row r="1912" spans="12:21" ht="15" customHeight="1" x14ac:dyDescent="0.4">
      <c r="L1912" s="40">
        <v>43545</v>
      </c>
      <c r="M1912" s="37"/>
      <c r="N1912" s="37">
        <v>43545</v>
      </c>
      <c r="O1912" s="35">
        <v>3.1225022567582528E-17</v>
      </c>
      <c r="P1912" s="299"/>
      <c r="Q1912" s="300"/>
      <c r="R1912" s="129">
        <f t="shared" si="87"/>
        <v>0</v>
      </c>
      <c r="S1912" s="129">
        <f t="shared" si="88"/>
        <v>0</v>
      </c>
      <c r="T1912" s="129">
        <f t="shared" si="89"/>
        <v>0</v>
      </c>
      <c r="U1912" s="10"/>
    </row>
    <row r="1913" spans="12:21" ht="15" customHeight="1" x14ac:dyDescent="0.4">
      <c r="L1913" s="36" t="s">
        <v>39</v>
      </c>
      <c r="N1913" s="37">
        <v>43545</v>
      </c>
      <c r="O1913" s="35">
        <v>4.1666666666666699E-2</v>
      </c>
      <c r="P1913" s="299"/>
      <c r="Q1913" s="300"/>
      <c r="R1913" s="129">
        <f t="shared" si="87"/>
        <v>0</v>
      </c>
      <c r="S1913" s="129">
        <f t="shared" si="88"/>
        <v>0</v>
      </c>
      <c r="T1913" s="129">
        <f t="shared" si="89"/>
        <v>0</v>
      </c>
      <c r="U1913" s="10"/>
    </row>
    <row r="1914" spans="12:21" ht="15" customHeight="1" x14ac:dyDescent="0.4">
      <c r="L1914" s="36" t="s">
        <v>39</v>
      </c>
      <c r="N1914" s="37">
        <v>43545</v>
      </c>
      <c r="O1914" s="35">
        <v>8.333333333333337E-2</v>
      </c>
      <c r="P1914" s="299"/>
      <c r="Q1914" s="300"/>
      <c r="R1914" s="129">
        <f t="shared" si="87"/>
        <v>0</v>
      </c>
      <c r="S1914" s="129">
        <f t="shared" si="88"/>
        <v>0</v>
      </c>
      <c r="T1914" s="129">
        <f t="shared" si="89"/>
        <v>0</v>
      </c>
      <c r="U1914" s="10"/>
    </row>
    <row r="1915" spans="12:21" ht="15" customHeight="1" x14ac:dyDescent="0.4">
      <c r="L1915" s="36" t="s">
        <v>39</v>
      </c>
      <c r="N1915" s="37">
        <v>43545</v>
      </c>
      <c r="O1915" s="35">
        <v>0.12500000000000006</v>
      </c>
      <c r="P1915" s="299"/>
      <c r="Q1915" s="300"/>
      <c r="R1915" s="129">
        <f t="shared" si="87"/>
        <v>0</v>
      </c>
      <c r="S1915" s="129">
        <f t="shared" si="88"/>
        <v>0</v>
      </c>
      <c r="T1915" s="129">
        <f t="shared" si="89"/>
        <v>0</v>
      </c>
      <c r="U1915" s="10"/>
    </row>
    <row r="1916" spans="12:21" ht="15" customHeight="1" x14ac:dyDescent="0.4">
      <c r="L1916" s="36" t="s">
        <v>39</v>
      </c>
      <c r="N1916" s="37">
        <v>43545</v>
      </c>
      <c r="O1916" s="35">
        <v>0.16666666666666669</v>
      </c>
      <c r="P1916" s="299"/>
      <c r="Q1916" s="300"/>
      <c r="R1916" s="129">
        <f t="shared" si="87"/>
        <v>0</v>
      </c>
      <c r="S1916" s="129">
        <f t="shared" si="88"/>
        <v>0</v>
      </c>
      <c r="T1916" s="129">
        <f t="shared" si="89"/>
        <v>0</v>
      </c>
      <c r="U1916" s="10"/>
    </row>
    <row r="1917" spans="12:21" ht="15" customHeight="1" x14ac:dyDescent="0.4">
      <c r="L1917" s="36" t="s">
        <v>39</v>
      </c>
      <c r="N1917" s="37">
        <v>43545</v>
      </c>
      <c r="O1917" s="35">
        <v>0.20833333333333337</v>
      </c>
      <c r="P1917" s="299"/>
      <c r="Q1917" s="300"/>
      <c r="R1917" s="129">
        <f t="shared" si="87"/>
        <v>0</v>
      </c>
      <c r="S1917" s="129">
        <f t="shared" si="88"/>
        <v>0</v>
      </c>
      <c r="T1917" s="129">
        <f t="shared" si="89"/>
        <v>0</v>
      </c>
      <c r="U1917" s="10"/>
    </row>
    <row r="1918" spans="12:21" ht="15" customHeight="1" x14ac:dyDescent="0.4">
      <c r="L1918" s="36" t="s">
        <v>39</v>
      </c>
      <c r="N1918" s="37">
        <v>43545</v>
      </c>
      <c r="O1918" s="35">
        <v>0.25</v>
      </c>
      <c r="P1918" s="299"/>
      <c r="Q1918" s="300"/>
      <c r="R1918" s="129">
        <f t="shared" si="87"/>
        <v>0</v>
      </c>
      <c r="S1918" s="129">
        <f t="shared" si="88"/>
        <v>0</v>
      </c>
      <c r="T1918" s="129">
        <f t="shared" si="89"/>
        <v>0</v>
      </c>
      <c r="U1918" s="10"/>
    </row>
    <row r="1919" spans="12:21" ht="15" customHeight="1" x14ac:dyDescent="0.4">
      <c r="L1919" s="36" t="s">
        <v>39</v>
      </c>
      <c r="N1919" s="37">
        <v>43545</v>
      </c>
      <c r="O1919" s="35">
        <v>0.29166666666666669</v>
      </c>
      <c r="P1919" s="299"/>
      <c r="Q1919" s="300"/>
      <c r="R1919" s="129">
        <f t="shared" si="87"/>
        <v>0</v>
      </c>
      <c r="S1919" s="129">
        <f t="shared" si="88"/>
        <v>0</v>
      </c>
      <c r="T1919" s="129">
        <f t="shared" si="89"/>
        <v>0</v>
      </c>
      <c r="U1919" s="10"/>
    </row>
    <row r="1920" spans="12:21" ht="15" customHeight="1" x14ac:dyDescent="0.4">
      <c r="L1920" s="36" t="s">
        <v>39</v>
      </c>
      <c r="N1920" s="37">
        <v>43545</v>
      </c>
      <c r="O1920" s="35">
        <v>0.33333333333333337</v>
      </c>
      <c r="P1920" s="299"/>
      <c r="Q1920" s="300"/>
      <c r="R1920" s="129">
        <f t="shared" si="87"/>
        <v>0</v>
      </c>
      <c r="S1920" s="129">
        <f t="shared" si="88"/>
        <v>0</v>
      </c>
      <c r="T1920" s="129">
        <f t="shared" si="89"/>
        <v>0</v>
      </c>
      <c r="U1920" s="10"/>
    </row>
    <row r="1921" spans="12:21" ht="15" customHeight="1" x14ac:dyDescent="0.4">
      <c r="L1921" s="36" t="s">
        <v>39</v>
      </c>
      <c r="N1921" s="37">
        <v>43545</v>
      </c>
      <c r="O1921" s="35">
        <v>0.375</v>
      </c>
      <c r="P1921" s="299"/>
      <c r="Q1921" s="300"/>
      <c r="R1921" s="129">
        <f t="shared" si="87"/>
        <v>0</v>
      </c>
      <c r="S1921" s="129">
        <f t="shared" si="88"/>
        <v>0</v>
      </c>
      <c r="T1921" s="129">
        <f t="shared" si="89"/>
        <v>0</v>
      </c>
      <c r="U1921" s="10"/>
    </row>
    <row r="1922" spans="12:21" ht="15" customHeight="1" x14ac:dyDescent="0.4">
      <c r="L1922" s="36" t="s">
        <v>39</v>
      </c>
      <c r="N1922" s="37">
        <v>43545</v>
      </c>
      <c r="O1922" s="35">
        <v>0.41666666666666669</v>
      </c>
      <c r="P1922" s="299"/>
      <c r="Q1922" s="300"/>
      <c r="R1922" s="129">
        <f t="shared" si="87"/>
        <v>0</v>
      </c>
      <c r="S1922" s="129">
        <f t="shared" si="88"/>
        <v>0</v>
      </c>
      <c r="T1922" s="129">
        <f t="shared" si="89"/>
        <v>0</v>
      </c>
      <c r="U1922" s="10"/>
    </row>
    <row r="1923" spans="12:21" ht="15" customHeight="1" x14ac:dyDescent="0.4">
      <c r="L1923" s="36" t="s">
        <v>39</v>
      </c>
      <c r="N1923" s="37">
        <v>43545</v>
      </c>
      <c r="O1923" s="35">
        <v>0.45833333333333337</v>
      </c>
      <c r="P1923" s="299"/>
      <c r="Q1923" s="300"/>
      <c r="R1923" s="129">
        <f t="shared" si="87"/>
        <v>0</v>
      </c>
      <c r="S1923" s="129">
        <f t="shared" si="88"/>
        <v>0</v>
      </c>
      <c r="T1923" s="129">
        <f t="shared" si="89"/>
        <v>0</v>
      </c>
      <c r="U1923" s="10"/>
    </row>
    <row r="1924" spans="12:21" ht="15" customHeight="1" x14ac:dyDescent="0.4">
      <c r="L1924" s="36" t="s">
        <v>39</v>
      </c>
      <c r="N1924" s="37">
        <v>43545</v>
      </c>
      <c r="O1924" s="35">
        <v>0.50000000000000011</v>
      </c>
      <c r="P1924" s="299"/>
      <c r="Q1924" s="300"/>
      <c r="R1924" s="129">
        <f t="shared" si="87"/>
        <v>0</v>
      </c>
      <c r="S1924" s="129">
        <f t="shared" si="88"/>
        <v>0</v>
      </c>
      <c r="T1924" s="129">
        <f t="shared" si="89"/>
        <v>0</v>
      </c>
      <c r="U1924" s="10"/>
    </row>
    <row r="1925" spans="12:21" ht="15" customHeight="1" x14ac:dyDescent="0.4">
      <c r="L1925" s="36" t="s">
        <v>39</v>
      </c>
      <c r="N1925" s="37">
        <v>43545</v>
      </c>
      <c r="O1925" s="35">
        <v>0.54166666666666674</v>
      </c>
      <c r="P1925" s="299"/>
      <c r="Q1925" s="300"/>
      <c r="R1925" s="129">
        <f t="shared" si="87"/>
        <v>0</v>
      </c>
      <c r="S1925" s="129">
        <f t="shared" si="88"/>
        <v>0</v>
      </c>
      <c r="T1925" s="129">
        <f t="shared" si="89"/>
        <v>0</v>
      </c>
      <c r="U1925" s="10"/>
    </row>
    <row r="1926" spans="12:21" ht="15" customHeight="1" x14ac:dyDescent="0.4">
      <c r="L1926" s="36" t="s">
        <v>39</v>
      </c>
      <c r="N1926" s="37">
        <v>43545</v>
      </c>
      <c r="O1926" s="35">
        <v>0.58333333333333337</v>
      </c>
      <c r="P1926" s="299"/>
      <c r="Q1926" s="300"/>
      <c r="R1926" s="129">
        <f t="shared" si="87"/>
        <v>0</v>
      </c>
      <c r="S1926" s="129">
        <f t="shared" si="88"/>
        <v>0</v>
      </c>
      <c r="T1926" s="129">
        <f t="shared" si="89"/>
        <v>0</v>
      </c>
      <c r="U1926" s="10"/>
    </row>
    <row r="1927" spans="12:21" ht="15" customHeight="1" x14ac:dyDescent="0.4">
      <c r="L1927" s="36" t="s">
        <v>39</v>
      </c>
      <c r="N1927" s="37">
        <v>43545</v>
      </c>
      <c r="O1927" s="35">
        <v>0.62500000000000011</v>
      </c>
      <c r="P1927" s="299"/>
      <c r="Q1927" s="300"/>
      <c r="R1927" s="129">
        <f t="shared" si="87"/>
        <v>0</v>
      </c>
      <c r="S1927" s="129">
        <f t="shared" si="88"/>
        <v>0</v>
      </c>
      <c r="T1927" s="129">
        <f t="shared" si="89"/>
        <v>0</v>
      </c>
      <c r="U1927" s="10"/>
    </row>
    <row r="1928" spans="12:21" ht="15" customHeight="1" x14ac:dyDescent="0.4">
      <c r="L1928" s="36" t="s">
        <v>39</v>
      </c>
      <c r="N1928" s="37">
        <v>43545</v>
      </c>
      <c r="O1928" s="35">
        <v>0.66666666666666674</v>
      </c>
      <c r="P1928" s="299"/>
      <c r="Q1928" s="300"/>
      <c r="R1928" s="129">
        <f t="shared" si="87"/>
        <v>0</v>
      </c>
      <c r="S1928" s="129">
        <f t="shared" si="88"/>
        <v>0</v>
      </c>
      <c r="T1928" s="129">
        <f t="shared" si="89"/>
        <v>0</v>
      </c>
      <c r="U1928" s="10"/>
    </row>
    <row r="1929" spans="12:21" ht="15" customHeight="1" x14ac:dyDescent="0.4">
      <c r="L1929" s="36" t="s">
        <v>39</v>
      </c>
      <c r="N1929" s="37">
        <v>43545</v>
      </c>
      <c r="O1929" s="35">
        <v>0.70833333333333337</v>
      </c>
      <c r="P1929" s="299"/>
      <c r="Q1929" s="300"/>
      <c r="R1929" s="129">
        <f t="shared" si="87"/>
        <v>0</v>
      </c>
      <c r="S1929" s="129">
        <f t="shared" si="88"/>
        <v>0</v>
      </c>
      <c r="T1929" s="129">
        <f t="shared" si="89"/>
        <v>0</v>
      </c>
      <c r="U1929" s="10"/>
    </row>
    <row r="1930" spans="12:21" ht="15" customHeight="1" x14ac:dyDescent="0.4">
      <c r="L1930" s="36" t="s">
        <v>39</v>
      </c>
      <c r="N1930" s="37">
        <v>43545</v>
      </c>
      <c r="O1930" s="35">
        <v>0.75000000000000011</v>
      </c>
      <c r="P1930" s="299"/>
      <c r="Q1930" s="300"/>
      <c r="R1930" s="129">
        <f t="shared" si="87"/>
        <v>0</v>
      </c>
      <c r="S1930" s="129">
        <f t="shared" si="88"/>
        <v>0</v>
      </c>
      <c r="T1930" s="129">
        <f t="shared" si="89"/>
        <v>0</v>
      </c>
      <c r="U1930" s="10"/>
    </row>
    <row r="1931" spans="12:21" ht="15" customHeight="1" x14ac:dyDescent="0.4">
      <c r="L1931" s="36" t="s">
        <v>39</v>
      </c>
      <c r="N1931" s="37">
        <v>43545</v>
      </c>
      <c r="O1931" s="35">
        <v>0.79166666666666674</v>
      </c>
      <c r="P1931" s="299"/>
      <c r="Q1931" s="300"/>
      <c r="R1931" s="129">
        <f t="shared" si="87"/>
        <v>0</v>
      </c>
      <c r="S1931" s="129">
        <f t="shared" si="88"/>
        <v>0</v>
      </c>
      <c r="T1931" s="129">
        <f t="shared" si="89"/>
        <v>0</v>
      </c>
      <c r="U1931" s="10"/>
    </row>
    <row r="1932" spans="12:21" ht="15" customHeight="1" x14ac:dyDescent="0.4">
      <c r="L1932" s="36" t="s">
        <v>39</v>
      </c>
      <c r="N1932" s="37">
        <v>43545</v>
      </c>
      <c r="O1932" s="35">
        <v>0.83333333333333337</v>
      </c>
      <c r="P1932" s="299"/>
      <c r="Q1932" s="300"/>
      <c r="R1932" s="129">
        <f t="shared" si="87"/>
        <v>0</v>
      </c>
      <c r="S1932" s="129">
        <f t="shared" si="88"/>
        <v>0</v>
      </c>
      <c r="T1932" s="129">
        <f t="shared" si="89"/>
        <v>0</v>
      </c>
      <c r="U1932" s="10"/>
    </row>
    <row r="1933" spans="12:21" ht="15" customHeight="1" x14ac:dyDescent="0.4">
      <c r="L1933" s="36" t="s">
        <v>39</v>
      </c>
      <c r="N1933" s="37">
        <v>43545</v>
      </c>
      <c r="O1933" s="35">
        <v>0.87500000000000011</v>
      </c>
      <c r="P1933" s="299"/>
      <c r="Q1933" s="300"/>
      <c r="R1933" s="129">
        <f t="shared" si="87"/>
        <v>0</v>
      </c>
      <c r="S1933" s="129">
        <f t="shared" si="88"/>
        <v>0</v>
      </c>
      <c r="T1933" s="129">
        <f t="shared" si="89"/>
        <v>0</v>
      </c>
      <c r="U1933" s="10"/>
    </row>
    <row r="1934" spans="12:21" ht="15" customHeight="1" x14ac:dyDescent="0.4">
      <c r="L1934" s="36" t="s">
        <v>39</v>
      </c>
      <c r="N1934" s="37">
        <v>43545</v>
      </c>
      <c r="O1934" s="35">
        <v>0.91666666666666674</v>
      </c>
      <c r="P1934" s="299"/>
      <c r="Q1934" s="300"/>
      <c r="R1934" s="129">
        <f t="shared" si="87"/>
        <v>0</v>
      </c>
      <c r="S1934" s="129">
        <f t="shared" si="88"/>
        <v>0</v>
      </c>
      <c r="T1934" s="129">
        <f t="shared" si="89"/>
        <v>0</v>
      </c>
      <c r="U1934" s="10"/>
    </row>
    <row r="1935" spans="12:21" ht="15" customHeight="1" x14ac:dyDescent="0.4">
      <c r="L1935" s="36" t="s">
        <v>39</v>
      </c>
      <c r="N1935" s="37">
        <v>43545</v>
      </c>
      <c r="O1935" s="35">
        <v>0.95833333333333337</v>
      </c>
      <c r="P1935" s="299"/>
      <c r="Q1935" s="300"/>
      <c r="R1935" s="129">
        <f t="shared" si="87"/>
        <v>0</v>
      </c>
      <c r="S1935" s="129">
        <f t="shared" si="88"/>
        <v>0</v>
      </c>
      <c r="T1935" s="129">
        <f t="shared" si="89"/>
        <v>0</v>
      </c>
      <c r="U1935" s="10"/>
    </row>
    <row r="1936" spans="12:21" ht="15" customHeight="1" x14ac:dyDescent="0.4">
      <c r="L1936" s="40">
        <v>43546</v>
      </c>
      <c r="M1936" s="37"/>
      <c r="N1936" s="37">
        <v>43546</v>
      </c>
      <c r="O1936" s="35">
        <v>3.1225022567582528E-17</v>
      </c>
      <c r="P1936" s="299"/>
      <c r="Q1936" s="300"/>
      <c r="R1936" s="129">
        <f t="shared" ref="R1936:R1999" si="90">IF(Q1936&gt;P1936,P1936,Q1936)</f>
        <v>0</v>
      </c>
      <c r="S1936" s="129">
        <f t="shared" ref="S1936:S1999" si="91">P1936-R1936</f>
        <v>0</v>
      </c>
      <c r="T1936" s="129">
        <f t="shared" si="89"/>
        <v>0</v>
      </c>
      <c r="U1936" s="10"/>
    </row>
    <row r="1937" spans="12:21" ht="15" customHeight="1" x14ac:dyDescent="0.4">
      <c r="L1937" s="36" t="s">
        <v>39</v>
      </c>
      <c r="N1937" s="37">
        <v>43546</v>
      </c>
      <c r="O1937" s="35">
        <v>4.1666666666666699E-2</v>
      </c>
      <c r="P1937" s="299"/>
      <c r="Q1937" s="300"/>
      <c r="R1937" s="129">
        <f t="shared" si="90"/>
        <v>0</v>
      </c>
      <c r="S1937" s="129">
        <f t="shared" si="91"/>
        <v>0</v>
      </c>
      <c r="T1937" s="129">
        <f t="shared" ref="T1937:T1960" si="92">Q1937-R1937</f>
        <v>0</v>
      </c>
      <c r="U1937" s="10"/>
    </row>
    <row r="1938" spans="12:21" ht="15" customHeight="1" x14ac:dyDescent="0.4">
      <c r="L1938" s="36" t="s">
        <v>39</v>
      </c>
      <c r="N1938" s="37">
        <v>43546</v>
      </c>
      <c r="O1938" s="35">
        <v>8.333333333333337E-2</v>
      </c>
      <c r="P1938" s="299"/>
      <c r="Q1938" s="300"/>
      <c r="R1938" s="129">
        <f t="shared" si="90"/>
        <v>0</v>
      </c>
      <c r="S1938" s="129">
        <f t="shared" si="91"/>
        <v>0</v>
      </c>
      <c r="T1938" s="129">
        <f t="shared" si="92"/>
        <v>0</v>
      </c>
      <c r="U1938" s="10"/>
    </row>
    <row r="1939" spans="12:21" ht="15" customHeight="1" x14ac:dyDescent="0.4">
      <c r="L1939" s="36" t="s">
        <v>39</v>
      </c>
      <c r="N1939" s="37">
        <v>43546</v>
      </c>
      <c r="O1939" s="35">
        <v>0.12500000000000006</v>
      </c>
      <c r="P1939" s="299"/>
      <c r="Q1939" s="300"/>
      <c r="R1939" s="129">
        <f t="shared" si="90"/>
        <v>0</v>
      </c>
      <c r="S1939" s="129">
        <f t="shared" si="91"/>
        <v>0</v>
      </c>
      <c r="T1939" s="129">
        <f t="shared" si="92"/>
        <v>0</v>
      </c>
      <c r="U1939" s="10"/>
    </row>
    <row r="1940" spans="12:21" ht="15" customHeight="1" x14ac:dyDescent="0.4">
      <c r="L1940" s="36" t="s">
        <v>39</v>
      </c>
      <c r="N1940" s="37">
        <v>43546</v>
      </c>
      <c r="O1940" s="35">
        <v>0.16666666666666669</v>
      </c>
      <c r="P1940" s="299"/>
      <c r="Q1940" s="300"/>
      <c r="R1940" s="129">
        <f t="shared" si="90"/>
        <v>0</v>
      </c>
      <c r="S1940" s="129">
        <f t="shared" si="91"/>
        <v>0</v>
      </c>
      <c r="T1940" s="129">
        <f t="shared" si="92"/>
        <v>0</v>
      </c>
      <c r="U1940" s="10"/>
    </row>
    <row r="1941" spans="12:21" ht="15" customHeight="1" x14ac:dyDescent="0.4">
      <c r="L1941" s="36" t="s">
        <v>39</v>
      </c>
      <c r="N1941" s="37">
        <v>43546</v>
      </c>
      <c r="O1941" s="35">
        <v>0.20833333333333337</v>
      </c>
      <c r="P1941" s="299"/>
      <c r="Q1941" s="300"/>
      <c r="R1941" s="129">
        <f t="shared" si="90"/>
        <v>0</v>
      </c>
      <c r="S1941" s="129">
        <f t="shared" si="91"/>
        <v>0</v>
      </c>
      <c r="T1941" s="129">
        <f t="shared" si="92"/>
        <v>0</v>
      </c>
      <c r="U1941" s="10"/>
    </row>
    <row r="1942" spans="12:21" ht="15" customHeight="1" x14ac:dyDescent="0.4">
      <c r="L1942" s="36" t="s">
        <v>39</v>
      </c>
      <c r="N1942" s="37">
        <v>43546</v>
      </c>
      <c r="O1942" s="35">
        <v>0.25</v>
      </c>
      <c r="P1942" s="299"/>
      <c r="Q1942" s="300"/>
      <c r="R1942" s="129">
        <f t="shared" si="90"/>
        <v>0</v>
      </c>
      <c r="S1942" s="129">
        <f t="shared" si="91"/>
        <v>0</v>
      </c>
      <c r="T1942" s="129">
        <f t="shared" si="92"/>
        <v>0</v>
      </c>
      <c r="U1942" s="10"/>
    </row>
    <row r="1943" spans="12:21" ht="15" customHeight="1" x14ac:dyDescent="0.4">
      <c r="L1943" s="36" t="s">
        <v>39</v>
      </c>
      <c r="N1943" s="37">
        <v>43546</v>
      </c>
      <c r="O1943" s="35">
        <v>0.29166666666666669</v>
      </c>
      <c r="P1943" s="299"/>
      <c r="Q1943" s="300"/>
      <c r="R1943" s="129">
        <f t="shared" si="90"/>
        <v>0</v>
      </c>
      <c r="S1943" s="129">
        <f t="shared" si="91"/>
        <v>0</v>
      </c>
      <c r="T1943" s="129">
        <f t="shared" si="92"/>
        <v>0</v>
      </c>
      <c r="U1943" s="10"/>
    </row>
    <row r="1944" spans="12:21" ht="15" customHeight="1" x14ac:dyDescent="0.4">
      <c r="L1944" s="36" t="s">
        <v>39</v>
      </c>
      <c r="N1944" s="37">
        <v>43546</v>
      </c>
      <c r="O1944" s="35">
        <v>0.33333333333333337</v>
      </c>
      <c r="P1944" s="299"/>
      <c r="Q1944" s="300"/>
      <c r="R1944" s="129">
        <f t="shared" si="90"/>
        <v>0</v>
      </c>
      <c r="S1944" s="129">
        <f t="shared" si="91"/>
        <v>0</v>
      </c>
      <c r="T1944" s="129">
        <f t="shared" si="92"/>
        <v>0</v>
      </c>
      <c r="U1944" s="10"/>
    </row>
    <row r="1945" spans="12:21" ht="15" customHeight="1" x14ac:dyDescent="0.4">
      <c r="L1945" s="36" t="s">
        <v>39</v>
      </c>
      <c r="N1945" s="37">
        <v>43546</v>
      </c>
      <c r="O1945" s="35">
        <v>0.375</v>
      </c>
      <c r="P1945" s="299"/>
      <c r="Q1945" s="300"/>
      <c r="R1945" s="129">
        <f t="shared" si="90"/>
        <v>0</v>
      </c>
      <c r="S1945" s="129">
        <f t="shared" si="91"/>
        <v>0</v>
      </c>
      <c r="T1945" s="129">
        <f t="shared" si="92"/>
        <v>0</v>
      </c>
      <c r="U1945" s="10"/>
    </row>
    <row r="1946" spans="12:21" ht="15" customHeight="1" x14ac:dyDescent="0.4">
      <c r="L1946" s="36" t="s">
        <v>39</v>
      </c>
      <c r="N1946" s="37">
        <v>43546</v>
      </c>
      <c r="O1946" s="35">
        <v>0.41666666666666669</v>
      </c>
      <c r="P1946" s="299"/>
      <c r="Q1946" s="300"/>
      <c r="R1946" s="129">
        <f t="shared" si="90"/>
        <v>0</v>
      </c>
      <c r="S1946" s="129">
        <f t="shared" si="91"/>
        <v>0</v>
      </c>
      <c r="T1946" s="129">
        <f t="shared" si="92"/>
        <v>0</v>
      </c>
      <c r="U1946" s="10"/>
    </row>
    <row r="1947" spans="12:21" ht="15" customHeight="1" x14ac:dyDescent="0.4">
      <c r="L1947" s="36" t="s">
        <v>39</v>
      </c>
      <c r="N1947" s="37">
        <v>43546</v>
      </c>
      <c r="O1947" s="35">
        <v>0.45833333333333337</v>
      </c>
      <c r="P1947" s="299"/>
      <c r="Q1947" s="300"/>
      <c r="R1947" s="129">
        <f t="shared" si="90"/>
        <v>0</v>
      </c>
      <c r="S1947" s="129">
        <f t="shared" si="91"/>
        <v>0</v>
      </c>
      <c r="T1947" s="129">
        <f t="shared" si="92"/>
        <v>0</v>
      </c>
      <c r="U1947" s="10"/>
    </row>
    <row r="1948" spans="12:21" ht="15" customHeight="1" x14ac:dyDescent="0.4">
      <c r="L1948" s="36" t="s">
        <v>39</v>
      </c>
      <c r="N1948" s="37">
        <v>43546</v>
      </c>
      <c r="O1948" s="35">
        <v>0.50000000000000011</v>
      </c>
      <c r="P1948" s="299"/>
      <c r="Q1948" s="300"/>
      <c r="R1948" s="129">
        <f t="shared" si="90"/>
        <v>0</v>
      </c>
      <c r="S1948" s="129">
        <f t="shared" si="91"/>
        <v>0</v>
      </c>
      <c r="T1948" s="129">
        <f t="shared" si="92"/>
        <v>0</v>
      </c>
      <c r="U1948" s="10"/>
    </row>
    <row r="1949" spans="12:21" ht="15" customHeight="1" x14ac:dyDescent="0.4">
      <c r="L1949" s="36" t="s">
        <v>39</v>
      </c>
      <c r="N1949" s="37">
        <v>43546</v>
      </c>
      <c r="O1949" s="35">
        <v>0.54166666666666674</v>
      </c>
      <c r="P1949" s="299"/>
      <c r="Q1949" s="300"/>
      <c r="R1949" s="129">
        <f t="shared" si="90"/>
        <v>0</v>
      </c>
      <c r="S1949" s="129">
        <f t="shared" si="91"/>
        <v>0</v>
      </c>
      <c r="T1949" s="129">
        <f t="shared" si="92"/>
        <v>0</v>
      </c>
      <c r="U1949" s="10"/>
    </row>
    <row r="1950" spans="12:21" ht="15" customHeight="1" x14ac:dyDescent="0.4">
      <c r="L1950" s="36" t="s">
        <v>39</v>
      </c>
      <c r="N1950" s="37">
        <v>43546</v>
      </c>
      <c r="O1950" s="35">
        <v>0.58333333333333337</v>
      </c>
      <c r="P1950" s="299"/>
      <c r="Q1950" s="300"/>
      <c r="R1950" s="129">
        <f t="shared" si="90"/>
        <v>0</v>
      </c>
      <c r="S1950" s="129">
        <f t="shared" si="91"/>
        <v>0</v>
      </c>
      <c r="T1950" s="129">
        <f t="shared" si="92"/>
        <v>0</v>
      </c>
      <c r="U1950" s="10"/>
    </row>
    <row r="1951" spans="12:21" ht="15" customHeight="1" x14ac:dyDescent="0.4">
      <c r="L1951" s="36" t="s">
        <v>39</v>
      </c>
      <c r="N1951" s="37">
        <v>43546</v>
      </c>
      <c r="O1951" s="35">
        <v>0.62500000000000011</v>
      </c>
      <c r="P1951" s="299"/>
      <c r="Q1951" s="300"/>
      <c r="R1951" s="129">
        <f t="shared" si="90"/>
        <v>0</v>
      </c>
      <c r="S1951" s="129">
        <f t="shared" si="91"/>
        <v>0</v>
      </c>
      <c r="T1951" s="129">
        <f t="shared" si="92"/>
        <v>0</v>
      </c>
      <c r="U1951" s="10"/>
    </row>
    <row r="1952" spans="12:21" ht="15" customHeight="1" x14ac:dyDescent="0.4">
      <c r="L1952" s="36" t="s">
        <v>39</v>
      </c>
      <c r="N1952" s="37">
        <v>43546</v>
      </c>
      <c r="O1952" s="35">
        <v>0.66666666666666674</v>
      </c>
      <c r="P1952" s="299"/>
      <c r="Q1952" s="300"/>
      <c r="R1952" s="129">
        <f t="shared" si="90"/>
        <v>0</v>
      </c>
      <c r="S1952" s="129">
        <f t="shared" si="91"/>
        <v>0</v>
      </c>
      <c r="T1952" s="129">
        <f t="shared" si="92"/>
        <v>0</v>
      </c>
      <c r="U1952" s="10"/>
    </row>
    <row r="1953" spans="12:21" ht="15" customHeight="1" x14ac:dyDescent="0.4">
      <c r="L1953" s="36" t="s">
        <v>39</v>
      </c>
      <c r="N1953" s="37">
        <v>43546</v>
      </c>
      <c r="O1953" s="35">
        <v>0.70833333333333337</v>
      </c>
      <c r="P1953" s="299"/>
      <c r="Q1953" s="300"/>
      <c r="R1953" s="129">
        <f t="shared" si="90"/>
        <v>0</v>
      </c>
      <c r="S1953" s="129">
        <f t="shared" si="91"/>
        <v>0</v>
      </c>
      <c r="T1953" s="129">
        <f t="shared" si="92"/>
        <v>0</v>
      </c>
      <c r="U1953" s="10"/>
    </row>
    <row r="1954" spans="12:21" ht="15" customHeight="1" x14ac:dyDescent="0.4">
      <c r="L1954" s="36" t="s">
        <v>39</v>
      </c>
      <c r="N1954" s="37">
        <v>43546</v>
      </c>
      <c r="O1954" s="35">
        <v>0.75000000000000011</v>
      </c>
      <c r="P1954" s="299"/>
      <c r="Q1954" s="300"/>
      <c r="R1954" s="129">
        <f t="shared" si="90"/>
        <v>0</v>
      </c>
      <c r="S1954" s="129">
        <f t="shared" si="91"/>
        <v>0</v>
      </c>
      <c r="T1954" s="129">
        <f t="shared" si="92"/>
        <v>0</v>
      </c>
      <c r="U1954" s="10"/>
    </row>
    <row r="1955" spans="12:21" ht="15" customHeight="1" x14ac:dyDescent="0.4">
      <c r="L1955" s="36" t="s">
        <v>39</v>
      </c>
      <c r="N1955" s="37">
        <v>43546</v>
      </c>
      <c r="O1955" s="35">
        <v>0.79166666666666674</v>
      </c>
      <c r="P1955" s="299"/>
      <c r="Q1955" s="300"/>
      <c r="R1955" s="129">
        <f t="shared" si="90"/>
        <v>0</v>
      </c>
      <c r="S1955" s="129">
        <f t="shared" si="91"/>
        <v>0</v>
      </c>
      <c r="T1955" s="129">
        <f t="shared" si="92"/>
        <v>0</v>
      </c>
      <c r="U1955" s="10"/>
    </row>
    <row r="1956" spans="12:21" ht="15" customHeight="1" x14ac:dyDescent="0.4">
      <c r="L1956" s="36" t="s">
        <v>39</v>
      </c>
      <c r="N1956" s="37">
        <v>43546</v>
      </c>
      <c r="O1956" s="35">
        <v>0.83333333333333337</v>
      </c>
      <c r="P1956" s="299"/>
      <c r="Q1956" s="300"/>
      <c r="R1956" s="129">
        <f t="shared" si="90"/>
        <v>0</v>
      </c>
      <c r="S1956" s="129">
        <f t="shared" si="91"/>
        <v>0</v>
      </c>
      <c r="T1956" s="129">
        <f t="shared" si="92"/>
        <v>0</v>
      </c>
      <c r="U1956" s="10"/>
    </row>
    <row r="1957" spans="12:21" ht="15" customHeight="1" x14ac:dyDescent="0.4">
      <c r="L1957" s="36" t="s">
        <v>39</v>
      </c>
      <c r="N1957" s="37">
        <v>43546</v>
      </c>
      <c r="O1957" s="35">
        <v>0.87500000000000011</v>
      </c>
      <c r="P1957" s="299"/>
      <c r="Q1957" s="300"/>
      <c r="R1957" s="129">
        <f t="shared" si="90"/>
        <v>0</v>
      </c>
      <c r="S1957" s="129">
        <f t="shared" si="91"/>
        <v>0</v>
      </c>
      <c r="T1957" s="129">
        <f t="shared" si="92"/>
        <v>0</v>
      </c>
      <c r="U1957" s="10"/>
    </row>
    <row r="1958" spans="12:21" ht="15" customHeight="1" x14ac:dyDescent="0.4">
      <c r="L1958" s="36" t="s">
        <v>39</v>
      </c>
      <c r="N1958" s="37">
        <v>43546</v>
      </c>
      <c r="O1958" s="35">
        <v>0.91666666666666674</v>
      </c>
      <c r="P1958" s="299"/>
      <c r="Q1958" s="300"/>
      <c r="R1958" s="129">
        <f t="shared" si="90"/>
        <v>0</v>
      </c>
      <c r="S1958" s="129">
        <f t="shared" si="91"/>
        <v>0</v>
      </c>
      <c r="T1958" s="129">
        <f t="shared" si="92"/>
        <v>0</v>
      </c>
      <c r="U1958" s="10"/>
    </row>
    <row r="1959" spans="12:21" ht="15" customHeight="1" x14ac:dyDescent="0.4">
      <c r="L1959" s="36" t="s">
        <v>39</v>
      </c>
      <c r="N1959" s="37">
        <v>43546</v>
      </c>
      <c r="O1959" s="35">
        <v>0.95833333333333337</v>
      </c>
      <c r="P1959" s="299"/>
      <c r="Q1959" s="300"/>
      <c r="R1959" s="129">
        <f t="shared" si="90"/>
        <v>0</v>
      </c>
      <c r="S1959" s="129">
        <f t="shared" si="91"/>
        <v>0</v>
      </c>
      <c r="T1959" s="129">
        <f t="shared" si="92"/>
        <v>0</v>
      </c>
      <c r="U1959" s="10"/>
    </row>
    <row r="1960" spans="12:21" ht="15" customHeight="1" x14ac:dyDescent="0.4">
      <c r="L1960" s="40">
        <v>43547</v>
      </c>
      <c r="M1960" s="37"/>
      <c r="N1960" s="37">
        <v>43547</v>
      </c>
      <c r="O1960" s="35">
        <v>3.1225022567582528E-17</v>
      </c>
      <c r="P1960" s="299"/>
      <c r="Q1960" s="300"/>
      <c r="R1960" s="129">
        <f t="shared" si="90"/>
        <v>0</v>
      </c>
      <c r="S1960" s="129">
        <f t="shared" si="91"/>
        <v>0</v>
      </c>
      <c r="T1960" s="129">
        <f t="shared" si="92"/>
        <v>0</v>
      </c>
      <c r="U1960" s="10"/>
    </row>
    <row r="1961" spans="12:21" ht="15" customHeight="1" x14ac:dyDescent="0.4">
      <c r="L1961" s="36" t="s">
        <v>39</v>
      </c>
      <c r="N1961" s="37">
        <v>43547</v>
      </c>
      <c r="O1961" s="35">
        <v>4.1666666666666699E-2</v>
      </c>
      <c r="P1961" s="299"/>
      <c r="Q1961" s="300"/>
      <c r="R1961" s="129">
        <f t="shared" si="90"/>
        <v>0</v>
      </c>
      <c r="S1961" s="129">
        <f t="shared" si="91"/>
        <v>0</v>
      </c>
      <c r="T1961" s="129">
        <f t="shared" ref="T1961:T2024" si="93">Q1961-R1961</f>
        <v>0</v>
      </c>
      <c r="U1961" s="10"/>
    </row>
    <row r="1962" spans="12:21" ht="15" customHeight="1" x14ac:dyDescent="0.4">
      <c r="L1962" s="36" t="s">
        <v>39</v>
      </c>
      <c r="N1962" s="37">
        <v>43547</v>
      </c>
      <c r="O1962" s="35">
        <v>8.333333333333337E-2</v>
      </c>
      <c r="P1962" s="299"/>
      <c r="Q1962" s="300"/>
      <c r="R1962" s="129">
        <f t="shared" si="90"/>
        <v>0</v>
      </c>
      <c r="S1962" s="129">
        <f t="shared" si="91"/>
        <v>0</v>
      </c>
      <c r="T1962" s="129">
        <f t="shared" si="93"/>
        <v>0</v>
      </c>
      <c r="U1962" s="10"/>
    </row>
    <row r="1963" spans="12:21" ht="15" customHeight="1" x14ac:dyDescent="0.4">
      <c r="L1963" s="36" t="s">
        <v>39</v>
      </c>
      <c r="N1963" s="37">
        <v>43547</v>
      </c>
      <c r="O1963" s="35">
        <v>0.12500000000000006</v>
      </c>
      <c r="P1963" s="299"/>
      <c r="Q1963" s="300"/>
      <c r="R1963" s="129">
        <f t="shared" si="90"/>
        <v>0</v>
      </c>
      <c r="S1963" s="129">
        <f t="shared" si="91"/>
        <v>0</v>
      </c>
      <c r="T1963" s="129">
        <f t="shared" si="93"/>
        <v>0</v>
      </c>
      <c r="U1963" s="10"/>
    </row>
    <row r="1964" spans="12:21" ht="15" customHeight="1" x14ac:dyDescent="0.4">
      <c r="L1964" s="36" t="s">
        <v>39</v>
      </c>
      <c r="N1964" s="37">
        <v>43547</v>
      </c>
      <c r="O1964" s="35">
        <v>0.16666666666666669</v>
      </c>
      <c r="P1964" s="299"/>
      <c r="Q1964" s="300"/>
      <c r="R1964" s="129">
        <f t="shared" si="90"/>
        <v>0</v>
      </c>
      <c r="S1964" s="129">
        <f t="shared" si="91"/>
        <v>0</v>
      </c>
      <c r="T1964" s="129">
        <f t="shared" si="93"/>
        <v>0</v>
      </c>
      <c r="U1964" s="10"/>
    </row>
    <row r="1965" spans="12:21" ht="15" customHeight="1" x14ac:dyDescent="0.4">
      <c r="L1965" s="36" t="s">
        <v>39</v>
      </c>
      <c r="N1965" s="37">
        <v>43547</v>
      </c>
      <c r="O1965" s="35">
        <v>0.20833333333333337</v>
      </c>
      <c r="P1965" s="299"/>
      <c r="Q1965" s="300"/>
      <c r="R1965" s="129">
        <f t="shared" si="90"/>
        <v>0</v>
      </c>
      <c r="S1965" s="129">
        <f t="shared" si="91"/>
        <v>0</v>
      </c>
      <c r="T1965" s="129">
        <f t="shared" si="93"/>
        <v>0</v>
      </c>
      <c r="U1965" s="10"/>
    </row>
    <row r="1966" spans="12:21" ht="15" customHeight="1" x14ac:dyDescent="0.4">
      <c r="L1966" s="36" t="s">
        <v>39</v>
      </c>
      <c r="N1966" s="37">
        <v>43547</v>
      </c>
      <c r="O1966" s="35">
        <v>0.25</v>
      </c>
      <c r="P1966" s="299"/>
      <c r="Q1966" s="300"/>
      <c r="R1966" s="129">
        <f t="shared" si="90"/>
        <v>0</v>
      </c>
      <c r="S1966" s="129">
        <f t="shared" si="91"/>
        <v>0</v>
      </c>
      <c r="T1966" s="129">
        <f t="shared" si="93"/>
        <v>0</v>
      </c>
      <c r="U1966" s="10"/>
    </row>
    <row r="1967" spans="12:21" ht="15" customHeight="1" x14ac:dyDescent="0.4">
      <c r="L1967" s="36" t="s">
        <v>39</v>
      </c>
      <c r="N1967" s="37">
        <v>43547</v>
      </c>
      <c r="O1967" s="35">
        <v>0.29166666666666669</v>
      </c>
      <c r="P1967" s="299"/>
      <c r="Q1967" s="300"/>
      <c r="R1967" s="129">
        <f t="shared" si="90"/>
        <v>0</v>
      </c>
      <c r="S1967" s="129">
        <f t="shared" si="91"/>
        <v>0</v>
      </c>
      <c r="T1967" s="129">
        <f t="shared" si="93"/>
        <v>0</v>
      </c>
      <c r="U1967" s="10"/>
    </row>
    <row r="1968" spans="12:21" ht="15" customHeight="1" x14ac:dyDescent="0.4">
      <c r="L1968" s="36" t="s">
        <v>39</v>
      </c>
      <c r="N1968" s="37">
        <v>43547</v>
      </c>
      <c r="O1968" s="35">
        <v>0.33333333333333337</v>
      </c>
      <c r="P1968" s="299"/>
      <c r="Q1968" s="300"/>
      <c r="R1968" s="129">
        <f t="shared" si="90"/>
        <v>0</v>
      </c>
      <c r="S1968" s="129">
        <f t="shared" si="91"/>
        <v>0</v>
      </c>
      <c r="T1968" s="129">
        <f t="shared" si="93"/>
        <v>0</v>
      </c>
      <c r="U1968" s="10"/>
    </row>
    <row r="1969" spans="12:21" ht="15" customHeight="1" x14ac:dyDescent="0.4">
      <c r="L1969" s="36" t="s">
        <v>39</v>
      </c>
      <c r="N1969" s="37">
        <v>43547</v>
      </c>
      <c r="O1969" s="35">
        <v>0.375</v>
      </c>
      <c r="P1969" s="299"/>
      <c r="Q1969" s="300"/>
      <c r="R1969" s="129">
        <f t="shared" si="90"/>
        <v>0</v>
      </c>
      <c r="S1969" s="129">
        <f t="shared" si="91"/>
        <v>0</v>
      </c>
      <c r="T1969" s="129">
        <f t="shared" si="93"/>
        <v>0</v>
      </c>
      <c r="U1969" s="10"/>
    </row>
    <row r="1970" spans="12:21" ht="15" customHeight="1" x14ac:dyDescent="0.4">
      <c r="L1970" s="36" t="s">
        <v>39</v>
      </c>
      <c r="N1970" s="37">
        <v>43547</v>
      </c>
      <c r="O1970" s="35">
        <v>0.41666666666666669</v>
      </c>
      <c r="P1970" s="299"/>
      <c r="Q1970" s="300"/>
      <c r="R1970" s="129">
        <f t="shared" si="90"/>
        <v>0</v>
      </c>
      <c r="S1970" s="129">
        <f t="shared" si="91"/>
        <v>0</v>
      </c>
      <c r="T1970" s="129">
        <f t="shared" si="93"/>
        <v>0</v>
      </c>
      <c r="U1970" s="10"/>
    </row>
    <row r="1971" spans="12:21" ht="15" customHeight="1" x14ac:dyDescent="0.4">
      <c r="L1971" s="36" t="s">
        <v>39</v>
      </c>
      <c r="N1971" s="37">
        <v>43547</v>
      </c>
      <c r="O1971" s="35">
        <v>0.45833333333333337</v>
      </c>
      <c r="P1971" s="299"/>
      <c r="Q1971" s="300"/>
      <c r="R1971" s="129">
        <f t="shared" si="90"/>
        <v>0</v>
      </c>
      <c r="S1971" s="129">
        <f t="shared" si="91"/>
        <v>0</v>
      </c>
      <c r="T1971" s="129">
        <f t="shared" si="93"/>
        <v>0</v>
      </c>
      <c r="U1971" s="10"/>
    </row>
    <row r="1972" spans="12:21" ht="15" customHeight="1" x14ac:dyDescent="0.4">
      <c r="L1972" s="36" t="s">
        <v>39</v>
      </c>
      <c r="N1972" s="37">
        <v>43547</v>
      </c>
      <c r="O1972" s="35">
        <v>0.50000000000000011</v>
      </c>
      <c r="P1972" s="299"/>
      <c r="Q1972" s="300"/>
      <c r="R1972" s="129">
        <f t="shared" si="90"/>
        <v>0</v>
      </c>
      <c r="S1972" s="129">
        <f t="shared" si="91"/>
        <v>0</v>
      </c>
      <c r="T1972" s="129">
        <f t="shared" si="93"/>
        <v>0</v>
      </c>
      <c r="U1972" s="10"/>
    </row>
    <row r="1973" spans="12:21" ht="15" customHeight="1" x14ac:dyDescent="0.4">
      <c r="L1973" s="36" t="s">
        <v>39</v>
      </c>
      <c r="N1973" s="37">
        <v>43547</v>
      </c>
      <c r="O1973" s="35">
        <v>0.54166666666666674</v>
      </c>
      <c r="P1973" s="299"/>
      <c r="Q1973" s="300"/>
      <c r="R1973" s="129">
        <f t="shared" si="90"/>
        <v>0</v>
      </c>
      <c r="S1973" s="129">
        <f t="shared" si="91"/>
        <v>0</v>
      </c>
      <c r="T1973" s="129">
        <f t="shared" si="93"/>
        <v>0</v>
      </c>
      <c r="U1973" s="10"/>
    </row>
    <row r="1974" spans="12:21" ht="15" customHeight="1" x14ac:dyDescent="0.4">
      <c r="L1974" s="36" t="s">
        <v>39</v>
      </c>
      <c r="N1974" s="37">
        <v>43547</v>
      </c>
      <c r="O1974" s="35">
        <v>0.58333333333333337</v>
      </c>
      <c r="P1974" s="299"/>
      <c r="Q1974" s="300"/>
      <c r="R1974" s="129">
        <f t="shared" si="90"/>
        <v>0</v>
      </c>
      <c r="S1974" s="129">
        <f t="shared" si="91"/>
        <v>0</v>
      </c>
      <c r="T1974" s="129">
        <f t="shared" si="93"/>
        <v>0</v>
      </c>
      <c r="U1974" s="10"/>
    </row>
    <row r="1975" spans="12:21" ht="15" customHeight="1" x14ac:dyDescent="0.4">
      <c r="L1975" s="36" t="s">
        <v>39</v>
      </c>
      <c r="N1975" s="37">
        <v>43547</v>
      </c>
      <c r="O1975" s="35">
        <v>0.62500000000000011</v>
      </c>
      <c r="P1975" s="299"/>
      <c r="Q1975" s="300"/>
      <c r="R1975" s="129">
        <f t="shared" si="90"/>
        <v>0</v>
      </c>
      <c r="S1975" s="129">
        <f t="shared" si="91"/>
        <v>0</v>
      </c>
      <c r="T1975" s="129">
        <f t="shared" si="93"/>
        <v>0</v>
      </c>
      <c r="U1975" s="10"/>
    </row>
    <row r="1976" spans="12:21" ht="15" customHeight="1" x14ac:dyDescent="0.4">
      <c r="L1976" s="36" t="s">
        <v>39</v>
      </c>
      <c r="N1976" s="37">
        <v>43547</v>
      </c>
      <c r="O1976" s="35">
        <v>0.66666666666666674</v>
      </c>
      <c r="P1976" s="299"/>
      <c r="Q1976" s="300"/>
      <c r="R1976" s="129">
        <f t="shared" si="90"/>
        <v>0</v>
      </c>
      <c r="S1976" s="129">
        <f t="shared" si="91"/>
        <v>0</v>
      </c>
      <c r="T1976" s="129">
        <f t="shared" si="93"/>
        <v>0</v>
      </c>
      <c r="U1976" s="10"/>
    </row>
    <row r="1977" spans="12:21" ht="15" customHeight="1" x14ac:dyDescent="0.4">
      <c r="L1977" s="36" t="s">
        <v>39</v>
      </c>
      <c r="N1977" s="37">
        <v>43547</v>
      </c>
      <c r="O1977" s="35">
        <v>0.70833333333333337</v>
      </c>
      <c r="P1977" s="299"/>
      <c r="Q1977" s="300"/>
      <c r="R1977" s="129">
        <f t="shared" si="90"/>
        <v>0</v>
      </c>
      <c r="S1977" s="129">
        <f t="shared" si="91"/>
        <v>0</v>
      </c>
      <c r="T1977" s="129">
        <f t="shared" si="93"/>
        <v>0</v>
      </c>
      <c r="U1977" s="10"/>
    </row>
    <row r="1978" spans="12:21" ht="15" customHeight="1" x14ac:dyDescent="0.4">
      <c r="L1978" s="36" t="s">
        <v>39</v>
      </c>
      <c r="N1978" s="37">
        <v>43547</v>
      </c>
      <c r="O1978" s="35">
        <v>0.75000000000000011</v>
      </c>
      <c r="P1978" s="299"/>
      <c r="Q1978" s="300"/>
      <c r="R1978" s="129">
        <f t="shared" si="90"/>
        <v>0</v>
      </c>
      <c r="S1978" s="129">
        <f t="shared" si="91"/>
        <v>0</v>
      </c>
      <c r="T1978" s="129">
        <f t="shared" si="93"/>
        <v>0</v>
      </c>
      <c r="U1978" s="10"/>
    </row>
    <row r="1979" spans="12:21" ht="15" customHeight="1" x14ac:dyDescent="0.4">
      <c r="L1979" s="36" t="s">
        <v>39</v>
      </c>
      <c r="N1979" s="37">
        <v>43547</v>
      </c>
      <c r="O1979" s="35">
        <v>0.79166666666666674</v>
      </c>
      <c r="P1979" s="299"/>
      <c r="Q1979" s="300"/>
      <c r="R1979" s="129">
        <f t="shared" si="90"/>
        <v>0</v>
      </c>
      <c r="S1979" s="129">
        <f t="shared" si="91"/>
        <v>0</v>
      </c>
      <c r="T1979" s="129">
        <f t="shared" si="93"/>
        <v>0</v>
      </c>
      <c r="U1979" s="10"/>
    </row>
    <row r="1980" spans="12:21" ht="15" customHeight="1" x14ac:dyDescent="0.4">
      <c r="L1980" s="36" t="s">
        <v>39</v>
      </c>
      <c r="N1980" s="37">
        <v>43547</v>
      </c>
      <c r="O1980" s="35">
        <v>0.83333333333333337</v>
      </c>
      <c r="P1980" s="299"/>
      <c r="Q1980" s="300"/>
      <c r="R1980" s="129">
        <f t="shared" si="90"/>
        <v>0</v>
      </c>
      <c r="S1980" s="129">
        <f t="shared" si="91"/>
        <v>0</v>
      </c>
      <c r="T1980" s="129">
        <f t="shared" si="93"/>
        <v>0</v>
      </c>
      <c r="U1980" s="10"/>
    </row>
    <row r="1981" spans="12:21" ht="15" customHeight="1" x14ac:dyDescent="0.4">
      <c r="L1981" s="36" t="s">
        <v>39</v>
      </c>
      <c r="N1981" s="37">
        <v>43547</v>
      </c>
      <c r="O1981" s="35">
        <v>0.87500000000000011</v>
      </c>
      <c r="P1981" s="299"/>
      <c r="Q1981" s="300"/>
      <c r="R1981" s="129">
        <f t="shared" si="90"/>
        <v>0</v>
      </c>
      <c r="S1981" s="129">
        <f t="shared" si="91"/>
        <v>0</v>
      </c>
      <c r="T1981" s="129">
        <f t="shared" si="93"/>
        <v>0</v>
      </c>
      <c r="U1981" s="10"/>
    </row>
    <row r="1982" spans="12:21" ht="15" customHeight="1" x14ac:dyDescent="0.4">
      <c r="L1982" s="36" t="s">
        <v>39</v>
      </c>
      <c r="N1982" s="37">
        <v>43547</v>
      </c>
      <c r="O1982" s="35">
        <v>0.91666666666666674</v>
      </c>
      <c r="P1982" s="299"/>
      <c r="Q1982" s="300"/>
      <c r="R1982" s="129">
        <f t="shared" si="90"/>
        <v>0</v>
      </c>
      <c r="S1982" s="129">
        <f t="shared" si="91"/>
        <v>0</v>
      </c>
      <c r="T1982" s="129">
        <f t="shared" si="93"/>
        <v>0</v>
      </c>
      <c r="U1982" s="10"/>
    </row>
    <row r="1983" spans="12:21" ht="15" customHeight="1" x14ac:dyDescent="0.4">
      <c r="L1983" s="36" t="s">
        <v>39</v>
      </c>
      <c r="N1983" s="37">
        <v>43547</v>
      </c>
      <c r="O1983" s="35">
        <v>0.95833333333333337</v>
      </c>
      <c r="P1983" s="299"/>
      <c r="Q1983" s="300"/>
      <c r="R1983" s="129">
        <f t="shared" si="90"/>
        <v>0</v>
      </c>
      <c r="S1983" s="129">
        <f t="shared" si="91"/>
        <v>0</v>
      </c>
      <c r="T1983" s="129">
        <f t="shared" si="93"/>
        <v>0</v>
      </c>
      <c r="U1983" s="10"/>
    </row>
    <row r="1984" spans="12:21" ht="15" customHeight="1" x14ac:dyDescent="0.4">
      <c r="L1984" s="40">
        <v>43548</v>
      </c>
      <c r="M1984" s="37"/>
      <c r="N1984" s="37">
        <v>43548</v>
      </c>
      <c r="O1984" s="35">
        <v>3.1225022567582528E-17</v>
      </c>
      <c r="P1984" s="299"/>
      <c r="Q1984" s="300"/>
      <c r="R1984" s="129">
        <f t="shared" si="90"/>
        <v>0</v>
      </c>
      <c r="S1984" s="129">
        <f t="shared" si="91"/>
        <v>0</v>
      </c>
      <c r="T1984" s="129">
        <f t="shared" si="93"/>
        <v>0</v>
      </c>
      <c r="U1984" s="10"/>
    </row>
    <row r="1985" spans="12:21" ht="15" customHeight="1" x14ac:dyDescent="0.4">
      <c r="L1985" s="36" t="s">
        <v>39</v>
      </c>
      <c r="N1985" s="37">
        <v>43548</v>
      </c>
      <c r="O1985" s="35">
        <v>4.1666666666666699E-2</v>
      </c>
      <c r="P1985" s="299"/>
      <c r="Q1985" s="300"/>
      <c r="R1985" s="129">
        <f t="shared" si="90"/>
        <v>0</v>
      </c>
      <c r="S1985" s="129">
        <f t="shared" si="91"/>
        <v>0</v>
      </c>
      <c r="T1985" s="129">
        <f t="shared" si="93"/>
        <v>0</v>
      </c>
      <c r="U1985" s="10"/>
    </row>
    <row r="1986" spans="12:21" ht="15" customHeight="1" x14ac:dyDescent="0.4">
      <c r="L1986" s="36" t="s">
        <v>39</v>
      </c>
      <c r="N1986" s="37">
        <v>43548</v>
      </c>
      <c r="O1986" s="35">
        <v>8.333333333333337E-2</v>
      </c>
      <c r="P1986" s="299"/>
      <c r="Q1986" s="300"/>
      <c r="R1986" s="129">
        <f t="shared" si="90"/>
        <v>0</v>
      </c>
      <c r="S1986" s="129">
        <f t="shared" si="91"/>
        <v>0</v>
      </c>
      <c r="T1986" s="129">
        <f t="shared" si="93"/>
        <v>0</v>
      </c>
      <c r="U1986" s="10"/>
    </row>
    <row r="1987" spans="12:21" ht="15" customHeight="1" x14ac:dyDescent="0.4">
      <c r="L1987" s="36" t="s">
        <v>39</v>
      </c>
      <c r="N1987" s="37">
        <v>43548</v>
      </c>
      <c r="O1987" s="35">
        <v>0.12500000000000006</v>
      </c>
      <c r="P1987" s="299"/>
      <c r="Q1987" s="300"/>
      <c r="R1987" s="129">
        <f t="shared" si="90"/>
        <v>0</v>
      </c>
      <c r="S1987" s="129">
        <f t="shared" si="91"/>
        <v>0</v>
      </c>
      <c r="T1987" s="129">
        <f t="shared" si="93"/>
        <v>0</v>
      </c>
      <c r="U1987" s="10"/>
    </row>
    <row r="1988" spans="12:21" ht="15" customHeight="1" x14ac:dyDescent="0.4">
      <c r="L1988" s="36" t="s">
        <v>39</v>
      </c>
      <c r="N1988" s="37">
        <v>43548</v>
      </c>
      <c r="O1988" s="35">
        <v>0.16666666666666669</v>
      </c>
      <c r="P1988" s="299"/>
      <c r="Q1988" s="300"/>
      <c r="R1988" s="129">
        <f t="shared" si="90"/>
        <v>0</v>
      </c>
      <c r="S1988" s="129">
        <f t="shared" si="91"/>
        <v>0</v>
      </c>
      <c r="T1988" s="129">
        <f t="shared" si="93"/>
        <v>0</v>
      </c>
      <c r="U1988" s="10"/>
    </row>
    <row r="1989" spans="12:21" ht="15" customHeight="1" x14ac:dyDescent="0.4">
      <c r="L1989" s="36" t="s">
        <v>39</v>
      </c>
      <c r="N1989" s="37">
        <v>43548</v>
      </c>
      <c r="O1989" s="35">
        <v>0.20833333333333337</v>
      </c>
      <c r="P1989" s="299"/>
      <c r="Q1989" s="300"/>
      <c r="R1989" s="129">
        <f t="shared" si="90"/>
        <v>0</v>
      </c>
      <c r="S1989" s="129">
        <f t="shared" si="91"/>
        <v>0</v>
      </c>
      <c r="T1989" s="129">
        <f t="shared" si="93"/>
        <v>0</v>
      </c>
      <c r="U1989" s="10"/>
    </row>
    <row r="1990" spans="12:21" ht="15" customHeight="1" x14ac:dyDescent="0.4">
      <c r="L1990" s="36" t="s">
        <v>39</v>
      </c>
      <c r="N1990" s="37">
        <v>43548</v>
      </c>
      <c r="O1990" s="35">
        <v>0.25</v>
      </c>
      <c r="P1990" s="299"/>
      <c r="Q1990" s="300"/>
      <c r="R1990" s="129">
        <f t="shared" si="90"/>
        <v>0</v>
      </c>
      <c r="S1990" s="129">
        <f t="shared" si="91"/>
        <v>0</v>
      </c>
      <c r="T1990" s="129">
        <f t="shared" si="93"/>
        <v>0</v>
      </c>
      <c r="U1990" s="10"/>
    </row>
    <row r="1991" spans="12:21" ht="15" customHeight="1" x14ac:dyDescent="0.4">
      <c r="L1991" s="36" t="s">
        <v>39</v>
      </c>
      <c r="N1991" s="37">
        <v>43548</v>
      </c>
      <c r="O1991" s="35">
        <v>0.29166666666666669</v>
      </c>
      <c r="P1991" s="299"/>
      <c r="Q1991" s="300"/>
      <c r="R1991" s="129">
        <f t="shared" si="90"/>
        <v>0</v>
      </c>
      <c r="S1991" s="129">
        <f t="shared" si="91"/>
        <v>0</v>
      </c>
      <c r="T1991" s="129">
        <f t="shared" si="93"/>
        <v>0</v>
      </c>
      <c r="U1991" s="10"/>
    </row>
    <row r="1992" spans="12:21" ht="15" customHeight="1" x14ac:dyDescent="0.4">
      <c r="L1992" s="36" t="s">
        <v>39</v>
      </c>
      <c r="N1992" s="37">
        <v>43548</v>
      </c>
      <c r="O1992" s="35">
        <v>0.33333333333333337</v>
      </c>
      <c r="P1992" s="299"/>
      <c r="Q1992" s="300"/>
      <c r="R1992" s="129">
        <f t="shared" si="90"/>
        <v>0</v>
      </c>
      <c r="S1992" s="129">
        <f t="shared" si="91"/>
        <v>0</v>
      </c>
      <c r="T1992" s="129">
        <f t="shared" si="93"/>
        <v>0</v>
      </c>
      <c r="U1992" s="10"/>
    </row>
    <row r="1993" spans="12:21" ht="15" customHeight="1" x14ac:dyDescent="0.4">
      <c r="L1993" s="36" t="s">
        <v>39</v>
      </c>
      <c r="N1993" s="37">
        <v>43548</v>
      </c>
      <c r="O1993" s="35">
        <v>0.375</v>
      </c>
      <c r="P1993" s="299"/>
      <c r="Q1993" s="300"/>
      <c r="R1993" s="129">
        <f t="shared" si="90"/>
        <v>0</v>
      </c>
      <c r="S1993" s="129">
        <f t="shared" si="91"/>
        <v>0</v>
      </c>
      <c r="T1993" s="129">
        <f t="shared" si="93"/>
        <v>0</v>
      </c>
      <c r="U1993" s="10"/>
    </row>
    <row r="1994" spans="12:21" ht="15" customHeight="1" x14ac:dyDescent="0.4">
      <c r="L1994" s="36" t="s">
        <v>39</v>
      </c>
      <c r="N1994" s="37">
        <v>43548</v>
      </c>
      <c r="O1994" s="35">
        <v>0.41666666666666669</v>
      </c>
      <c r="P1994" s="299"/>
      <c r="Q1994" s="300"/>
      <c r="R1994" s="129">
        <f t="shared" si="90"/>
        <v>0</v>
      </c>
      <c r="S1994" s="129">
        <f t="shared" si="91"/>
        <v>0</v>
      </c>
      <c r="T1994" s="129">
        <f t="shared" si="93"/>
        <v>0</v>
      </c>
      <c r="U1994" s="10"/>
    </row>
    <row r="1995" spans="12:21" ht="15" customHeight="1" x14ac:dyDescent="0.4">
      <c r="L1995" s="36" t="s">
        <v>39</v>
      </c>
      <c r="N1995" s="37">
        <v>43548</v>
      </c>
      <c r="O1995" s="35">
        <v>0.45833333333333337</v>
      </c>
      <c r="P1995" s="299"/>
      <c r="Q1995" s="300"/>
      <c r="R1995" s="129">
        <f t="shared" si="90"/>
        <v>0</v>
      </c>
      <c r="S1995" s="129">
        <f t="shared" si="91"/>
        <v>0</v>
      </c>
      <c r="T1995" s="129">
        <f t="shared" si="93"/>
        <v>0</v>
      </c>
      <c r="U1995" s="10"/>
    </row>
    <row r="1996" spans="12:21" ht="15" customHeight="1" x14ac:dyDescent="0.4">
      <c r="L1996" s="36" t="s">
        <v>39</v>
      </c>
      <c r="N1996" s="37">
        <v>43548</v>
      </c>
      <c r="O1996" s="35">
        <v>0.50000000000000011</v>
      </c>
      <c r="P1996" s="299"/>
      <c r="Q1996" s="300"/>
      <c r="R1996" s="129">
        <f t="shared" si="90"/>
        <v>0</v>
      </c>
      <c r="S1996" s="129">
        <f t="shared" si="91"/>
        <v>0</v>
      </c>
      <c r="T1996" s="129">
        <f t="shared" si="93"/>
        <v>0</v>
      </c>
      <c r="U1996" s="10"/>
    </row>
    <row r="1997" spans="12:21" ht="15" customHeight="1" x14ac:dyDescent="0.4">
      <c r="L1997" s="36" t="s">
        <v>39</v>
      </c>
      <c r="N1997" s="37">
        <v>43548</v>
      </c>
      <c r="O1997" s="35">
        <v>0.54166666666666674</v>
      </c>
      <c r="P1997" s="299"/>
      <c r="Q1997" s="300"/>
      <c r="R1997" s="129">
        <f t="shared" si="90"/>
        <v>0</v>
      </c>
      <c r="S1997" s="129">
        <f t="shared" si="91"/>
        <v>0</v>
      </c>
      <c r="T1997" s="129">
        <f t="shared" si="93"/>
        <v>0</v>
      </c>
      <c r="U1997" s="10"/>
    </row>
    <row r="1998" spans="12:21" ht="15" customHeight="1" x14ac:dyDescent="0.4">
      <c r="L1998" s="36" t="s">
        <v>39</v>
      </c>
      <c r="N1998" s="37">
        <v>43548</v>
      </c>
      <c r="O1998" s="35">
        <v>0.58333333333333337</v>
      </c>
      <c r="P1998" s="299"/>
      <c r="Q1998" s="300"/>
      <c r="R1998" s="129">
        <f t="shared" si="90"/>
        <v>0</v>
      </c>
      <c r="S1998" s="129">
        <f t="shared" si="91"/>
        <v>0</v>
      </c>
      <c r="T1998" s="129">
        <f t="shared" si="93"/>
        <v>0</v>
      </c>
      <c r="U1998" s="10"/>
    </row>
    <row r="1999" spans="12:21" ht="15" customHeight="1" x14ac:dyDescent="0.4">
      <c r="L1999" s="36" t="s">
        <v>39</v>
      </c>
      <c r="N1999" s="37">
        <v>43548</v>
      </c>
      <c r="O1999" s="35">
        <v>0.62500000000000011</v>
      </c>
      <c r="P1999" s="299"/>
      <c r="Q1999" s="300"/>
      <c r="R1999" s="129">
        <f t="shared" si="90"/>
        <v>0</v>
      </c>
      <c r="S1999" s="129">
        <f t="shared" si="91"/>
        <v>0</v>
      </c>
      <c r="T1999" s="129">
        <f t="shared" si="93"/>
        <v>0</v>
      </c>
      <c r="U1999" s="10"/>
    </row>
    <row r="2000" spans="12:21" ht="15" customHeight="1" x14ac:dyDescent="0.4">
      <c r="L2000" s="36" t="s">
        <v>39</v>
      </c>
      <c r="N2000" s="37">
        <v>43548</v>
      </c>
      <c r="O2000" s="35">
        <v>0.66666666666666674</v>
      </c>
      <c r="P2000" s="299"/>
      <c r="Q2000" s="300"/>
      <c r="R2000" s="129">
        <f t="shared" ref="R2000:R2063" si="94">IF(Q2000&gt;P2000,P2000,Q2000)</f>
        <v>0</v>
      </c>
      <c r="S2000" s="129">
        <f t="shared" ref="S2000:S2063" si="95">P2000-R2000</f>
        <v>0</v>
      </c>
      <c r="T2000" s="129">
        <f t="shared" si="93"/>
        <v>0</v>
      </c>
      <c r="U2000" s="10"/>
    </row>
    <row r="2001" spans="12:21" ht="15" customHeight="1" x14ac:dyDescent="0.4">
      <c r="L2001" s="36" t="s">
        <v>39</v>
      </c>
      <c r="N2001" s="37">
        <v>43548</v>
      </c>
      <c r="O2001" s="35">
        <v>0.70833333333333337</v>
      </c>
      <c r="P2001" s="299"/>
      <c r="Q2001" s="300"/>
      <c r="R2001" s="129">
        <f t="shared" si="94"/>
        <v>0</v>
      </c>
      <c r="S2001" s="129">
        <f t="shared" si="95"/>
        <v>0</v>
      </c>
      <c r="T2001" s="129">
        <f t="shared" si="93"/>
        <v>0</v>
      </c>
      <c r="U2001" s="10"/>
    </row>
    <row r="2002" spans="12:21" ht="15" customHeight="1" x14ac:dyDescent="0.4">
      <c r="L2002" s="36" t="s">
        <v>39</v>
      </c>
      <c r="N2002" s="37">
        <v>43548</v>
      </c>
      <c r="O2002" s="35">
        <v>0.75000000000000011</v>
      </c>
      <c r="P2002" s="299"/>
      <c r="Q2002" s="300"/>
      <c r="R2002" s="129">
        <f t="shared" si="94"/>
        <v>0</v>
      </c>
      <c r="S2002" s="129">
        <f t="shared" si="95"/>
        <v>0</v>
      </c>
      <c r="T2002" s="129">
        <f t="shared" si="93"/>
        <v>0</v>
      </c>
      <c r="U2002" s="10"/>
    </row>
    <row r="2003" spans="12:21" ht="15" customHeight="1" x14ac:dyDescent="0.4">
      <c r="L2003" s="36" t="s">
        <v>39</v>
      </c>
      <c r="N2003" s="37">
        <v>43548</v>
      </c>
      <c r="O2003" s="35">
        <v>0.79166666666666674</v>
      </c>
      <c r="P2003" s="299"/>
      <c r="Q2003" s="300"/>
      <c r="R2003" s="129">
        <f t="shared" si="94"/>
        <v>0</v>
      </c>
      <c r="S2003" s="129">
        <f t="shared" si="95"/>
        <v>0</v>
      </c>
      <c r="T2003" s="129">
        <f t="shared" si="93"/>
        <v>0</v>
      </c>
      <c r="U2003" s="10"/>
    </row>
    <row r="2004" spans="12:21" ht="15" customHeight="1" x14ac:dyDescent="0.4">
      <c r="L2004" s="36" t="s">
        <v>39</v>
      </c>
      <c r="N2004" s="37">
        <v>43548</v>
      </c>
      <c r="O2004" s="35">
        <v>0.83333333333333337</v>
      </c>
      <c r="P2004" s="299"/>
      <c r="Q2004" s="300"/>
      <c r="R2004" s="129">
        <f t="shared" si="94"/>
        <v>0</v>
      </c>
      <c r="S2004" s="129">
        <f t="shared" si="95"/>
        <v>0</v>
      </c>
      <c r="T2004" s="129">
        <f t="shared" si="93"/>
        <v>0</v>
      </c>
      <c r="U2004" s="10"/>
    </row>
    <row r="2005" spans="12:21" ht="15" customHeight="1" x14ac:dyDescent="0.4">
      <c r="L2005" s="36" t="s">
        <v>39</v>
      </c>
      <c r="N2005" s="37">
        <v>43548</v>
      </c>
      <c r="O2005" s="35">
        <v>0.87500000000000011</v>
      </c>
      <c r="P2005" s="299"/>
      <c r="Q2005" s="300"/>
      <c r="R2005" s="129">
        <f t="shared" si="94"/>
        <v>0</v>
      </c>
      <c r="S2005" s="129">
        <f t="shared" si="95"/>
        <v>0</v>
      </c>
      <c r="T2005" s="129">
        <f t="shared" si="93"/>
        <v>0</v>
      </c>
      <c r="U2005" s="10"/>
    </row>
    <row r="2006" spans="12:21" ht="15" customHeight="1" x14ac:dyDescent="0.4">
      <c r="L2006" s="36" t="s">
        <v>39</v>
      </c>
      <c r="N2006" s="37">
        <v>43548</v>
      </c>
      <c r="O2006" s="35">
        <v>0.91666666666666674</v>
      </c>
      <c r="P2006" s="299"/>
      <c r="Q2006" s="300"/>
      <c r="R2006" s="129">
        <f t="shared" si="94"/>
        <v>0</v>
      </c>
      <c r="S2006" s="129">
        <f t="shared" si="95"/>
        <v>0</v>
      </c>
      <c r="T2006" s="129">
        <f t="shared" si="93"/>
        <v>0</v>
      </c>
      <c r="U2006" s="10"/>
    </row>
    <row r="2007" spans="12:21" ht="15" customHeight="1" x14ac:dyDescent="0.4">
      <c r="L2007" s="36" t="s">
        <v>39</v>
      </c>
      <c r="N2007" s="37">
        <v>43548</v>
      </c>
      <c r="O2007" s="35">
        <v>0.95833333333333337</v>
      </c>
      <c r="P2007" s="299"/>
      <c r="Q2007" s="300"/>
      <c r="R2007" s="129">
        <f t="shared" si="94"/>
        <v>0</v>
      </c>
      <c r="S2007" s="129">
        <f t="shared" si="95"/>
        <v>0</v>
      </c>
      <c r="T2007" s="129">
        <f t="shared" si="93"/>
        <v>0</v>
      </c>
      <c r="U2007" s="10"/>
    </row>
    <row r="2008" spans="12:21" ht="15" customHeight="1" x14ac:dyDescent="0.4">
      <c r="L2008" s="40">
        <v>43549</v>
      </c>
      <c r="M2008" s="37"/>
      <c r="N2008" s="37">
        <v>43549</v>
      </c>
      <c r="O2008" s="35">
        <v>3.1225022567582528E-17</v>
      </c>
      <c r="P2008" s="299"/>
      <c r="Q2008" s="300"/>
      <c r="R2008" s="129">
        <f t="shared" si="94"/>
        <v>0</v>
      </c>
      <c r="S2008" s="129">
        <f t="shared" si="95"/>
        <v>0</v>
      </c>
      <c r="T2008" s="129">
        <f t="shared" si="93"/>
        <v>0</v>
      </c>
      <c r="U2008" s="10"/>
    </row>
    <row r="2009" spans="12:21" ht="15" customHeight="1" x14ac:dyDescent="0.4">
      <c r="L2009" s="36" t="s">
        <v>39</v>
      </c>
      <c r="N2009" s="37">
        <v>43549</v>
      </c>
      <c r="O2009" s="35">
        <v>4.1666666666666699E-2</v>
      </c>
      <c r="P2009" s="299"/>
      <c r="Q2009" s="300"/>
      <c r="R2009" s="129">
        <f t="shared" si="94"/>
        <v>0</v>
      </c>
      <c r="S2009" s="129">
        <f t="shared" si="95"/>
        <v>0</v>
      </c>
      <c r="T2009" s="129">
        <f t="shared" si="93"/>
        <v>0</v>
      </c>
      <c r="U2009" s="10"/>
    </row>
    <row r="2010" spans="12:21" ht="15" customHeight="1" x14ac:dyDescent="0.4">
      <c r="L2010" s="36" t="s">
        <v>39</v>
      </c>
      <c r="N2010" s="37">
        <v>43549</v>
      </c>
      <c r="O2010" s="35">
        <v>8.333333333333337E-2</v>
      </c>
      <c r="P2010" s="299"/>
      <c r="Q2010" s="300"/>
      <c r="R2010" s="129">
        <f t="shared" si="94"/>
        <v>0</v>
      </c>
      <c r="S2010" s="129">
        <f t="shared" si="95"/>
        <v>0</v>
      </c>
      <c r="T2010" s="129">
        <f t="shared" si="93"/>
        <v>0</v>
      </c>
      <c r="U2010" s="10"/>
    </row>
    <row r="2011" spans="12:21" ht="15" customHeight="1" x14ac:dyDescent="0.4">
      <c r="L2011" s="36" t="s">
        <v>39</v>
      </c>
      <c r="N2011" s="37">
        <v>43549</v>
      </c>
      <c r="O2011" s="35">
        <v>0.12500000000000006</v>
      </c>
      <c r="P2011" s="299"/>
      <c r="Q2011" s="300"/>
      <c r="R2011" s="129">
        <f t="shared" si="94"/>
        <v>0</v>
      </c>
      <c r="S2011" s="129">
        <f t="shared" si="95"/>
        <v>0</v>
      </c>
      <c r="T2011" s="129">
        <f t="shared" si="93"/>
        <v>0</v>
      </c>
      <c r="U2011" s="10"/>
    </row>
    <row r="2012" spans="12:21" ht="15" customHeight="1" x14ac:dyDescent="0.4">
      <c r="L2012" s="36" t="s">
        <v>39</v>
      </c>
      <c r="N2012" s="37">
        <v>43549</v>
      </c>
      <c r="O2012" s="35">
        <v>0.16666666666666669</v>
      </c>
      <c r="P2012" s="299"/>
      <c r="Q2012" s="300"/>
      <c r="R2012" s="129">
        <f t="shared" si="94"/>
        <v>0</v>
      </c>
      <c r="S2012" s="129">
        <f t="shared" si="95"/>
        <v>0</v>
      </c>
      <c r="T2012" s="129">
        <f t="shared" si="93"/>
        <v>0</v>
      </c>
      <c r="U2012" s="10"/>
    </row>
    <row r="2013" spans="12:21" ht="15" customHeight="1" x14ac:dyDescent="0.4">
      <c r="L2013" s="36" t="s">
        <v>39</v>
      </c>
      <c r="N2013" s="37">
        <v>43549</v>
      </c>
      <c r="O2013" s="35">
        <v>0.20833333333333337</v>
      </c>
      <c r="P2013" s="299"/>
      <c r="Q2013" s="300"/>
      <c r="R2013" s="129">
        <f t="shared" si="94"/>
        <v>0</v>
      </c>
      <c r="S2013" s="129">
        <f t="shared" si="95"/>
        <v>0</v>
      </c>
      <c r="T2013" s="129">
        <f t="shared" si="93"/>
        <v>0</v>
      </c>
      <c r="U2013" s="10"/>
    </row>
    <row r="2014" spans="12:21" ht="15" customHeight="1" x14ac:dyDescent="0.4">
      <c r="L2014" s="36" t="s">
        <v>39</v>
      </c>
      <c r="N2014" s="37">
        <v>43549</v>
      </c>
      <c r="O2014" s="35">
        <v>0.25</v>
      </c>
      <c r="P2014" s="299"/>
      <c r="Q2014" s="300"/>
      <c r="R2014" s="129">
        <f t="shared" si="94"/>
        <v>0</v>
      </c>
      <c r="S2014" s="129">
        <f t="shared" si="95"/>
        <v>0</v>
      </c>
      <c r="T2014" s="129">
        <f t="shared" si="93"/>
        <v>0</v>
      </c>
      <c r="U2014" s="10"/>
    </row>
    <row r="2015" spans="12:21" ht="15" customHeight="1" x14ac:dyDescent="0.4">
      <c r="L2015" s="36" t="s">
        <v>39</v>
      </c>
      <c r="N2015" s="37">
        <v>43549</v>
      </c>
      <c r="O2015" s="35">
        <v>0.29166666666666669</v>
      </c>
      <c r="P2015" s="299"/>
      <c r="Q2015" s="300"/>
      <c r="R2015" s="129">
        <f t="shared" si="94"/>
        <v>0</v>
      </c>
      <c r="S2015" s="129">
        <f t="shared" si="95"/>
        <v>0</v>
      </c>
      <c r="T2015" s="129">
        <f t="shared" si="93"/>
        <v>0</v>
      </c>
      <c r="U2015" s="10"/>
    </row>
    <row r="2016" spans="12:21" ht="15" customHeight="1" x14ac:dyDescent="0.4">
      <c r="L2016" s="36" t="s">
        <v>39</v>
      </c>
      <c r="N2016" s="37">
        <v>43549</v>
      </c>
      <c r="O2016" s="35">
        <v>0.33333333333333337</v>
      </c>
      <c r="P2016" s="299"/>
      <c r="Q2016" s="300"/>
      <c r="R2016" s="129">
        <f t="shared" si="94"/>
        <v>0</v>
      </c>
      <c r="S2016" s="129">
        <f t="shared" si="95"/>
        <v>0</v>
      </c>
      <c r="T2016" s="129">
        <f t="shared" si="93"/>
        <v>0</v>
      </c>
      <c r="U2016" s="10"/>
    </row>
    <row r="2017" spans="12:21" ht="15" customHeight="1" x14ac:dyDescent="0.4">
      <c r="L2017" s="36" t="s">
        <v>39</v>
      </c>
      <c r="N2017" s="37">
        <v>43549</v>
      </c>
      <c r="O2017" s="35">
        <v>0.375</v>
      </c>
      <c r="P2017" s="299"/>
      <c r="Q2017" s="300"/>
      <c r="R2017" s="129">
        <f t="shared" si="94"/>
        <v>0</v>
      </c>
      <c r="S2017" s="129">
        <f t="shared" si="95"/>
        <v>0</v>
      </c>
      <c r="T2017" s="129">
        <f t="shared" si="93"/>
        <v>0</v>
      </c>
      <c r="U2017" s="10"/>
    </row>
    <row r="2018" spans="12:21" ht="15" customHeight="1" x14ac:dyDescent="0.4">
      <c r="L2018" s="36" t="s">
        <v>39</v>
      </c>
      <c r="N2018" s="37">
        <v>43549</v>
      </c>
      <c r="O2018" s="35">
        <v>0.41666666666666669</v>
      </c>
      <c r="P2018" s="299"/>
      <c r="Q2018" s="300"/>
      <c r="R2018" s="129">
        <f t="shared" si="94"/>
        <v>0</v>
      </c>
      <c r="S2018" s="129">
        <f t="shared" si="95"/>
        <v>0</v>
      </c>
      <c r="T2018" s="129">
        <f t="shared" si="93"/>
        <v>0</v>
      </c>
      <c r="U2018" s="10"/>
    </row>
    <row r="2019" spans="12:21" ht="15" customHeight="1" x14ac:dyDescent="0.4">
      <c r="L2019" s="36" t="s">
        <v>39</v>
      </c>
      <c r="N2019" s="37">
        <v>43549</v>
      </c>
      <c r="O2019" s="35">
        <v>0.45833333333333337</v>
      </c>
      <c r="P2019" s="299"/>
      <c r="Q2019" s="300"/>
      <c r="R2019" s="129">
        <f t="shared" si="94"/>
        <v>0</v>
      </c>
      <c r="S2019" s="129">
        <f t="shared" si="95"/>
        <v>0</v>
      </c>
      <c r="T2019" s="129">
        <f t="shared" si="93"/>
        <v>0</v>
      </c>
      <c r="U2019" s="10"/>
    </row>
    <row r="2020" spans="12:21" ht="15" customHeight="1" x14ac:dyDescent="0.4">
      <c r="L2020" s="36" t="s">
        <v>39</v>
      </c>
      <c r="N2020" s="37">
        <v>43549</v>
      </c>
      <c r="O2020" s="35">
        <v>0.50000000000000011</v>
      </c>
      <c r="P2020" s="299"/>
      <c r="Q2020" s="300"/>
      <c r="R2020" s="129">
        <f t="shared" si="94"/>
        <v>0</v>
      </c>
      <c r="S2020" s="129">
        <f t="shared" si="95"/>
        <v>0</v>
      </c>
      <c r="T2020" s="129">
        <f t="shared" si="93"/>
        <v>0</v>
      </c>
      <c r="U2020" s="10"/>
    </row>
    <row r="2021" spans="12:21" ht="15" customHeight="1" x14ac:dyDescent="0.4">
      <c r="L2021" s="36" t="s">
        <v>39</v>
      </c>
      <c r="N2021" s="37">
        <v>43549</v>
      </c>
      <c r="O2021" s="35">
        <v>0.54166666666666674</v>
      </c>
      <c r="P2021" s="299"/>
      <c r="Q2021" s="300"/>
      <c r="R2021" s="129">
        <f t="shared" si="94"/>
        <v>0</v>
      </c>
      <c r="S2021" s="129">
        <f t="shared" si="95"/>
        <v>0</v>
      </c>
      <c r="T2021" s="129">
        <f t="shared" si="93"/>
        <v>0</v>
      </c>
      <c r="U2021" s="10"/>
    </row>
    <row r="2022" spans="12:21" ht="15" customHeight="1" x14ac:dyDescent="0.4">
      <c r="L2022" s="36" t="s">
        <v>39</v>
      </c>
      <c r="N2022" s="37">
        <v>43549</v>
      </c>
      <c r="O2022" s="35">
        <v>0.58333333333333337</v>
      </c>
      <c r="P2022" s="299"/>
      <c r="Q2022" s="300"/>
      <c r="R2022" s="129">
        <f t="shared" si="94"/>
        <v>0</v>
      </c>
      <c r="S2022" s="129">
        <f t="shared" si="95"/>
        <v>0</v>
      </c>
      <c r="T2022" s="129">
        <f t="shared" si="93"/>
        <v>0</v>
      </c>
      <c r="U2022" s="10"/>
    </row>
    <row r="2023" spans="12:21" ht="15" customHeight="1" x14ac:dyDescent="0.4">
      <c r="L2023" s="36" t="s">
        <v>39</v>
      </c>
      <c r="N2023" s="37">
        <v>43549</v>
      </c>
      <c r="O2023" s="35">
        <v>0.62500000000000011</v>
      </c>
      <c r="P2023" s="299"/>
      <c r="Q2023" s="300"/>
      <c r="R2023" s="129">
        <f t="shared" si="94"/>
        <v>0</v>
      </c>
      <c r="S2023" s="129">
        <f t="shared" si="95"/>
        <v>0</v>
      </c>
      <c r="T2023" s="129">
        <f t="shared" si="93"/>
        <v>0</v>
      </c>
      <c r="U2023" s="10"/>
    </row>
    <row r="2024" spans="12:21" ht="15" customHeight="1" x14ac:dyDescent="0.4">
      <c r="L2024" s="36" t="s">
        <v>39</v>
      </c>
      <c r="N2024" s="37">
        <v>43549</v>
      </c>
      <c r="O2024" s="35">
        <v>0.66666666666666674</v>
      </c>
      <c r="P2024" s="299"/>
      <c r="Q2024" s="300"/>
      <c r="R2024" s="129">
        <f t="shared" si="94"/>
        <v>0</v>
      </c>
      <c r="S2024" s="129">
        <f t="shared" si="95"/>
        <v>0</v>
      </c>
      <c r="T2024" s="129">
        <f t="shared" si="93"/>
        <v>0</v>
      </c>
      <c r="U2024" s="10"/>
    </row>
    <row r="2025" spans="12:21" ht="15" customHeight="1" x14ac:dyDescent="0.4">
      <c r="L2025" s="36" t="s">
        <v>39</v>
      </c>
      <c r="N2025" s="37">
        <v>43549</v>
      </c>
      <c r="O2025" s="35">
        <v>0.70833333333333337</v>
      </c>
      <c r="P2025" s="299"/>
      <c r="Q2025" s="300"/>
      <c r="R2025" s="129">
        <f t="shared" si="94"/>
        <v>0</v>
      </c>
      <c r="S2025" s="129">
        <f t="shared" si="95"/>
        <v>0</v>
      </c>
      <c r="T2025" s="129">
        <f t="shared" ref="T2025:T2088" si="96">Q2025-R2025</f>
        <v>0</v>
      </c>
      <c r="U2025" s="10"/>
    </row>
    <row r="2026" spans="12:21" ht="15" customHeight="1" x14ac:dyDescent="0.4">
      <c r="L2026" s="36" t="s">
        <v>39</v>
      </c>
      <c r="N2026" s="37">
        <v>43549</v>
      </c>
      <c r="O2026" s="35">
        <v>0.75000000000000011</v>
      </c>
      <c r="P2026" s="299"/>
      <c r="Q2026" s="300"/>
      <c r="R2026" s="129">
        <f t="shared" si="94"/>
        <v>0</v>
      </c>
      <c r="S2026" s="129">
        <f t="shared" si="95"/>
        <v>0</v>
      </c>
      <c r="T2026" s="129">
        <f t="shared" si="96"/>
        <v>0</v>
      </c>
      <c r="U2026" s="10"/>
    </row>
    <row r="2027" spans="12:21" ht="15" customHeight="1" x14ac:dyDescent="0.4">
      <c r="L2027" s="36" t="s">
        <v>39</v>
      </c>
      <c r="N2027" s="37">
        <v>43549</v>
      </c>
      <c r="O2027" s="35">
        <v>0.79166666666666674</v>
      </c>
      <c r="P2027" s="299"/>
      <c r="Q2027" s="300"/>
      <c r="R2027" s="129">
        <f t="shared" si="94"/>
        <v>0</v>
      </c>
      <c r="S2027" s="129">
        <f t="shared" si="95"/>
        <v>0</v>
      </c>
      <c r="T2027" s="129">
        <f t="shared" si="96"/>
        <v>0</v>
      </c>
      <c r="U2027" s="10"/>
    </row>
    <row r="2028" spans="12:21" ht="15" customHeight="1" x14ac:dyDescent="0.4">
      <c r="L2028" s="36" t="s">
        <v>39</v>
      </c>
      <c r="N2028" s="37">
        <v>43549</v>
      </c>
      <c r="O2028" s="35">
        <v>0.83333333333333337</v>
      </c>
      <c r="P2028" s="299"/>
      <c r="Q2028" s="300"/>
      <c r="R2028" s="129">
        <f t="shared" si="94"/>
        <v>0</v>
      </c>
      <c r="S2028" s="129">
        <f t="shared" si="95"/>
        <v>0</v>
      </c>
      <c r="T2028" s="129">
        <f t="shared" si="96"/>
        <v>0</v>
      </c>
      <c r="U2028" s="10"/>
    </row>
    <row r="2029" spans="12:21" ht="15" customHeight="1" x14ac:dyDescent="0.4">
      <c r="L2029" s="36" t="s">
        <v>39</v>
      </c>
      <c r="N2029" s="37">
        <v>43549</v>
      </c>
      <c r="O2029" s="35">
        <v>0.87500000000000011</v>
      </c>
      <c r="P2029" s="299"/>
      <c r="Q2029" s="300"/>
      <c r="R2029" s="129">
        <f t="shared" si="94"/>
        <v>0</v>
      </c>
      <c r="S2029" s="129">
        <f t="shared" si="95"/>
        <v>0</v>
      </c>
      <c r="T2029" s="129">
        <f t="shared" si="96"/>
        <v>0</v>
      </c>
      <c r="U2029" s="10"/>
    </row>
    <row r="2030" spans="12:21" ht="15" customHeight="1" x14ac:dyDescent="0.4">
      <c r="L2030" s="36" t="s">
        <v>39</v>
      </c>
      <c r="N2030" s="37">
        <v>43549</v>
      </c>
      <c r="O2030" s="35">
        <v>0.91666666666666674</v>
      </c>
      <c r="P2030" s="299"/>
      <c r="Q2030" s="300"/>
      <c r="R2030" s="129">
        <f t="shared" si="94"/>
        <v>0</v>
      </c>
      <c r="S2030" s="129">
        <f t="shared" si="95"/>
        <v>0</v>
      </c>
      <c r="T2030" s="129">
        <f t="shared" si="96"/>
        <v>0</v>
      </c>
      <c r="U2030" s="10"/>
    </row>
    <row r="2031" spans="12:21" ht="15" customHeight="1" x14ac:dyDescent="0.4">
      <c r="L2031" s="36" t="s">
        <v>39</v>
      </c>
      <c r="N2031" s="37">
        <v>43549</v>
      </c>
      <c r="O2031" s="35">
        <v>0.95833333333333337</v>
      </c>
      <c r="P2031" s="299"/>
      <c r="Q2031" s="300"/>
      <c r="R2031" s="129">
        <f t="shared" si="94"/>
        <v>0</v>
      </c>
      <c r="S2031" s="129">
        <f t="shared" si="95"/>
        <v>0</v>
      </c>
      <c r="T2031" s="129">
        <f t="shared" si="96"/>
        <v>0</v>
      </c>
      <c r="U2031" s="10"/>
    </row>
    <row r="2032" spans="12:21" ht="15" customHeight="1" x14ac:dyDescent="0.4">
      <c r="L2032" s="40">
        <v>43550</v>
      </c>
      <c r="M2032" s="37"/>
      <c r="N2032" s="37">
        <v>43550</v>
      </c>
      <c r="O2032" s="35">
        <v>3.1225022567582528E-17</v>
      </c>
      <c r="P2032" s="299"/>
      <c r="Q2032" s="300"/>
      <c r="R2032" s="129">
        <f t="shared" si="94"/>
        <v>0</v>
      </c>
      <c r="S2032" s="129">
        <f t="shared" si="95"/>
        <v>0</v>
      </c>
      <c r="T2032" s="129">
        <f t="shared" si="96"/>
        <v>0</v>
      </c>
      <c r="U2032" s="10"/>
    </row>
    <row r="2033" spans="12:21" ht="15" customHeight="1" x14ac:dyDescent="0.4">
      <c r="L2033" s="36" t="s">
        <v>39</v>
      </c>
      <c r="N2033" s="37">
        <v>43550</v>
      </c>
      <c r="O2033" s="35">
        <v>4.1666666666666699E-2</v>
      </c>
      <c r="P2033" s="299"/>
      <c r="Q2033" s="300"/>
      <c r="R2033" s="129">
        <f t="shared" si="94"/>
        <v>0</v>
      </c>
      <c r="S2033" s="129">
        <f t="shared" si="95"/>
        <v>0</v>
      </c>
      <c r="T2033" s="129">
        <f t="shared" si="96"/>
        <v>0</v>
      </c>
      <c r="U2033" s="10"/>
    </row>
    <row r="2034" spans="12:21" ht="15" customHeight="1" x14ac:dyDescent="0.4">
      <c r="L2034" s="36" t="s">
        <v>39</v>
      </c>
      <c r="N2034" s="37">
        <v>43550</v>
      </c>
      <c r="O2034" s="35">
        <v>8.333333333333337E-2</v>
      </c>
      <c r="P2034" s="299"/>
      <c r="Q2034" s="300"/>
      <c r="R2034" s="129">
        <f t="shared" si="94"/>
        <v>0</v>
      </c>
      <c r="S2034" s="129">
        <f t="shared" si="95"/>
        <v>0</v>
      </c>
      <c r="T2034" s="129">
        <f t="shared" si="96"/>
        <v>0</v>
      </c>
      <c r="U2034" s="10"/>
    </row>
    <row r="2035" spans="12:21" ht="15" customHeight="1" x14ac:dyDescent="0.4">
      <c r="L2035" s="36" t="s">
        <v>39</v>
      </c>
      <c r="N2035" s="37">
        <v>43550</v>
      </c>
      <c r="O2035" s="35">
        <v>0.12500000000000006</v>
      </c>
      <c r="P2035" s="299"/>
      <c r="Q2035" s="300"/>
      <c r="R2035" s="129">
        <f t="shared" si="94"/>
        <v>0</v>
      </c>
      <c r="S2035" s="129">
        <f t="shared" si="95"/>
        <v>0</v>
      </c>
      <c r="T2035" s="129">
        <f t="shared" si="96"/>
        <v>0</v>
      </c>
      <c r="U2035" s="10"/>
    </row>
    <row r="2036" spans="12:21" ht="15" customHeight="1" x14ac:dyDescent="0.4">
      <c r="L2036" s="36" t="s">
        <v>39</v>
      </c>
      <c r="N2036" s="37">
        <v>43550</v>
      </c>
      <c r="O2036" s="35">
        <v>0.16666666666666669</v>
      </c>
      <c r="P2036" s="299"/>
      <c r="Q2036" s="300"/>
      <c r="R2036" s="129">
        <f t="shared" si="94"/>
        <v>0</v>
      </c>
      <c r="S2036" s="129">
        <f t="shared" si="95"/>
        <v>0</v>
      </c>
      <c r="T2036" s="129">
        <f t="shared" si="96"/>
        <v>0</v>
      </c>
      <c r="U2036" s="10"/>
    </row>
    <row r="2037" spans="12:21" ht="15" customHeight="1" x14ac:dyDescent="0.4">
      <c r="L2037" s="36" t="s">
        <v>39</v>
      </c>
      <c r="N2037" s="37">
        <v>43550</v>
      </c>
      <c r="O2037" s="35">
        <v>0.20833333333333337</v>
      </c>
      <c r="P2037" s="299"/>
      <c r="Q2037" s="300"/>
      <c r="R2037" s="129">
        <f t="shared" si="94"/>
        <v>0</v>
      </c>
      <c r="S2037" s="129">
        <f t="shared" si="95"/>
        <v>0</v>
      </c>
      <c r="T2037" s="129">
        <f t="shared" si="96"/>
        <v>0</v>
      </c>
      <c r="U2037" s="10"/>
    </row>
    <row r="2038" spans="12:21" ht="15" customHeight="1" x14ac:dyDescent="0.4">
      <c r="L2038" s="36" t="s">
        <v>39</v>
      </c>
      <c r="N2038" s="37">
        <v>43550</v>
      </c>
      <c r="O2038" s="35">
        <v>0.25</v>
      </c>
      <c r="P2038" s="299"/>
      <c r="Q2038" s="300"/>
      <c r="R2038" s="129">
        <f t="shared" si="94"/>
        <v>0</v>
      </c>
      <c r="S2038" s="129">
        <f t="shared" si="95"/>
        <v>0</v>
      </c>
      <c r="T2038" s="129">
        <f t="shared" si="96"/>
        <v>0</v>
      </c>
      <c r="U2038" s="10"/>
    </row>
    <row r="2039" spans="12:21" ht="15" customHeight="1" x14ac:dyDescent="0.4">
      <c r="L2039" s="36" t="s">
        <v>39</v>
      </c>
      <c r="N2039" s="37">
        <v>43550</v>
      </c>
      <c r="O2039" s="35">
        <v>0.29166666666666669</v>
      </c>
      <c r="P2039" s="299"/>
      <c r="Q2039" s="300"/>
      <c r="R2039" s="129">
        <f t="shared" si="94"/>
        <v>0</v>
      </c>
      <c r="S2039" s="129">
        <f t="shared" si="95"/>
        <v>0</v>
      </c>
      <c r="T2039" s="129">
        <f t="shared" si="96"/>
        <v>0</v>
      </c>
      <c r="U2039" s="10"/>
    </row>
    <row r="2040" spans="12:21" ht="15" customHeight="1" x14ac:dyDescent="0.4">
      <c r="L2040" s="36" t="s">
        <v>39</v>
      </c>
      <c r="N2040" s="37">
        <v>43550</v>
      </c>
      <c r="O2040" s="35">
        <v>0.33333333333333337</v>
      </c>
      <c r="P2040" s="299"/>
      <c r="Q2040" s="300"/>
      <c r="R2040" s="129">
        <f t="shared" si="94"/>
        <v>0</v>
      </c>
      <c r="S2040" s="129">
        <f t="shared" si="95"/>
        <v>0</v>
      </c>
      <c r="T2040" s="129">
        <f t="shared" si="96"/>
        <v>0</v>
      </c>
      <c r="U2040" s="10"/>
    </row>
    <row r="2041" spans="12:21" ht="15" customHeight="1" x14ac:dyDescent="0.4">
      <c r="L2041" s="36" t="s">
        <v>39</v>
      </c>
      <c r="N2041" s="37">
        <v>43550</v>
      </c>
      <c r="O2041" s="35">
        <v>0.375</v>
      </c>
      <c r="P2041" s="299"/>
      <c r="Q2041" s="300"/>
      <c r="R2041" s="129">
        <f t="shared" si="94"/>
        <v>0</v>
      </c>
      <c r="S2041" s="129">
        <f t="shared" si="95"/>
        <v>0</v>
      </c>
      <c r="T2041" s="129">
        <f t="shared" si="96"/>
        <v>0</v>
      </c>
      <c r="U2041" s="10"/>
    </row>
    <row r="2042" spans="12:21" ht="15" customHeight="1" x14ac:dyDescent="0.4">
      <c r="L2042" s="36" t="s">
        <v>39</v>
      </c>
      <c r="N2042" s="37">
        <v>43550</v>
      </c>
      <c r="O2042" s="35">
        <v>0.41666666666666669</v>
      </c>
      <c r="P2042" s="299"/>
      <c r="Q2042" s="300"/>
      <c r="R2042" s="129">
        <f t="shared" si="94"/>
        <v>0</v>
      </c>
      <c r="S2042" s="129">
        <f t="shared" si="95"/>
        <v>0</v>
      </c>
      <c r="T2042" s="129">
        <f t="shared" si="96"/>
        <v>0</v>
      </c>
      <c r="U2042" s="10"/>
    </row>
    <row r="2043" spans="12:21" ht="15" customHeight="1" x14ac:dyDescent="0.4">
      <c r="L2043" s="36" t="s">
        <v>39</v>
      </c>
      <c r="N2043" s="37">
        <v>43550</v>
      </c>
      <c r="O2043" s="35">
        <v>0.45833333333333337</v>
      </c>
      <c r="P2043" s="299"/>
      <c r="Q2043" s="300"/>
      <c r="R2043" s="129">
        <f t="shared" si="94"/>
        <v>0</v>
      </c>
      <c r="S2043" s="129">
        <f t="shared" si="95"/>
        <v>0</v>
      </c>
      <c r="T2043" s="129">
        <f t="shared" si="96"/>
        <v>0</v>
      </c>
      <c r="U2043" s="10"/>
    </row>
    <row r="2044" spans="12:21" ht="15" customHeight="1" x14ac:dyDescent="0.4">
      <c r="L2044" s="36" t="s">
        <v>39</v>
      </c>
      <c r="N2044" s="37">
        <v>43550</v>
      </c>
      <c r="O2044" s="35">
        <v>0.50000000000000011</v>
      </c>
      <c r="P2044" s="299"/>
      <c r="Q2044" s="300"/>
      <c r="R2044" s="129">
        <f t="shared" si="94"/>
        <v>0</v>
      </c>
      <c r="S2044" s="129">
        <f t="shared" si="95"/>
        <v>0</v>
      </c>
      <c r="T2044" s="129">
        <f t="shared" si="96"/>
        <v>0</v>
      </c>
      <c r="U2044" s="10"/>
    </row>
    <row r="2045" spans="12:21" ht="15" customHeight="1" x14ac:dyDescent="0.4">
      <c r="L2045" s="36" t="s">
        <v>39</v>
      </c>
      <c r="N2045" s="37">
        <v>43550</v>
      </c>
      <c r="O2045" s="35">
        <v>0.54166666666666674</v>
      </c>
      <c r="P2045" s="299"/>
      <c r="Q2045" s="300"/>
      <c r="R2045" s="129">
        <f t="shared" si="94"/>
        <v>0</v>
      </c>
      <c r="S2045" s="129">
        <f t="shared" si="95"/>
        <v>0</v>
      </c>
      <c r="T2045" s="129">
        <f t="shared" si="96"/>
        <v>0</v>
      </c>
      <c r="U2045" s="10"/>
    </row>
    <row r="2046" spans="12:21" ht="15" customHeight="1" x14ac:dyDescent="0.4">
      <c r="L2046" s="36" t="s">
        <v>39</v>
      </c>
      <c r="N2046" s="37">
        <v>43550</v>
      </c>
      <c r="O2046" s="35">
        <v>0.58333333333333337</v>
      </c>
      <c r="P2046" s="299"/>
      <c r="Q2046" s="300"/>
      <c r="R2046" s="129">
        <f t="shared" si="94"/>
        <v>0</v>
      </c>
      <c r="S2046" s="129">
        <f t="shared" si="95"/>
        <v>0</v>
      </c>
      <c r="T2046" s="129">
        <f t="shared" si="96"/>
        <v>0</v>
      </c>
      <c r="U2046" s="10"/>
    </row>
    <row r="2047" spans="12:21" ht="15" customHeight="1" x14ac:dyDescent="0.4">
      <c r="L2047" s="36" t="s">
        <v>39</v>
      </c>
      <c r="N2047" s="37">
        <v>43550</v>
      </c>
      <c r="O2047" s="35">
        <v>0.62500000000000011</v>
      </c>
      <c r="P2047" s="299"/>
      <c r="Q2047" s="300"/>
      <c r="R2047" s="129">
        <f t="shared" si="94"/>
        <v>0</v>
      </c>
      <c r="S2047" s="129">
        <f t="shared" si="95"/>
        <v>0</v>
      </c>
      <c r="T2047" s="129">
        <f t="shared" si="96"/>
        <v>0</v>
      </c>
      <c r="U2047" s="10"/>
    </row>
    <row r="2048" spans="12:21" ht="15" customHeight="1" x14ac:dyDescent="0.4">
      <c r="L2048" s="36" t="s">
        <v>39</v>
      </c>
      <c r="N2048" s="37">
        <v>43550</v>
      </c>
      <c r="O2048" s="35">
        <v>0.66666666666666674</v>
      </c>
      <c r="P2048" s="299"/>
      <c r="Q2048" s="300"/>
      <c r="R2048" s="129">
        <f t="shared" si="94"/>
        <v>0</v>
      </c>
      <c r="S2048" s="129">
        <f t="shared" si="95"/>
        <v>0</v>
      </c>
      <c r="T2048" s="129">
        <f t="shared" si="96"/>
        <v>0</v>
      </c>
      <c r="U2048" s="10"/>
    </row>
    <row r="2049" spans="12:21" ht="15" customHeight="1" x14ac:dyDescent="0.4">
      <c r="L2049" s="36" t="s">
        <v>39</v>
      </c>
      <c r="N2049" s="37">
        <v>43550</v>
      </c>
      <c r="O2049" s="35">
        <v>0.70833333333333337</v>
      </c>
      <c r="P2049" s="299"/>
      <c r="Q2049" s="300"/>
      <c r="R2049" s="129">
        <f t="shared" si="94"/>
        <v>0</v>
      </c>
      <c r="S2049" s="129">
        <f t="shared" si="95"/>
        <v>0</v>
      </c>
      <c r="T2049" s="129">
        <f t="shared" si="96"/>
        <v>0</v>
      </c>
      <c r="U2049" s="10"/>
    </row>
    <row r="2050" spans="12:21" ht="15" customHeight="1" x14ac:dyDescent="0.4">
      <c r="L2050" s="36" t="s">
        <v>39</v>
      </c>
      <c r="N2050" s="37">
        <v>43550</v>
      </c>
      <c r="O2050" s="35">
        <v>0.75000000000000011</v>
      </c>
      <c r="P2050" s="299"/>
      <c r="Q2050" s="300"/>
      <c r="R2050" s="129">
        <f t="shared" si="94"/>
        <v>0</v>
      </c>
      <c r="S2050" s="129">
        <f t="shared" si="95"/>
        <v>0</v>
      </c>
      <c r="T2050" s="129">
        <f t="shared" si="96"/>
        <v>0</v>
      </c>
      <c r="U2050" s="10"/>
    </row>
    <row r="2051" spans="12:21" ht="15" customHeight="1" x14ac:dyDescent="0.4">
      <c r="L2051" s="36" t="s">
        <v>39</v>
      </c>
      <c r="N2051" s="37">
        <v>43550</v>
      </c>
      <c r="O2051" s="35">
        <v>0.79166666666666674</v>
      </c>
      <c r="P2051" s="299"/>
      <c r="Q2051" s="300"/>
      <c r="R2051" s="129">
        <f t="shared" si="94"/>
        <v>0</v>
      </c>
      <c r="S2051" s="129">
        <f t="shared" si="95"/>
        <v>0</v>
      </c>
      <c r="T2051" s="129">
        <f t="shared" si="96"/>
        <v>0</v>
      </c>
      <c r="U2051" s="10"/>
    </row>
    <row r="2052" spans="12:21" ht="15" customHeight="1" x14ac:dyDescent="0.4">
      <c r="L2052" s="36" t="s">
        <v>39</v>
      </c>
      <c r="N2052" s="37">
        <v>43550</v>
      </c>
      <c r="O2052" s="35">
        <v>0.83333333333333337</v>
      </c>
      <c r="P2052" s="299"/>
      <c r="Q2052" s="300"/>
      <c r="R2052" s="129">
        <f t="shared" si="94"/>
        <v>0</v>
      </c>
      <c r="S2052" s="129">
        <f t="shared" si="95"/>
        <v>0</v>
      </c>
      <c r="T2052" s="129">
        <f t="shared" si="96"/>
        <v>0</v>
      </c>
      <c r="U2052" s="10"/>
    </row>
    <row r="2053" spans="12:21" ht="15" customHeight="1" x14ac:dyDescent="0.4">
      <c r="L2053" s="36" t="s">
        <v>39</v>
      </c>
      <c r="N2053" s="37">
        <v>43550</v>
      </c>
      <c r="O2053" s="35">
        <v>0.87500000000000011</v>
      </c>
      <c r="P2053" s="299"/>
      <c r="Q2053" s="300"/>
      <c r="R2053" s="129">
        <f t="shared" si="94"/>
        <v>0</v>
      </c>
      <c r="S2053" s="129">
        <f t="shared" si="95"/>
        <v>0</v>
      </c>
      <c r="T2053" s="129">
        <f t="shared" si="96"/>
        <v>0</v>
      </c>
      <c r="U2053" s="10"/>
    </row>
    <row r="2054" spans="12:21" ht="15" customHeight="1" x14ac:dyDescent="0.4">
      <c r="L2054" s="36" t="s">
        <v>39</v>
      </c>
      <c r="N2054" s="37">
        <v>43550</v>
      </c>
      <c r="O2054" s="35">
        <v>0.91666666666666674</v>
      </c>
      <c r="P2054" s="299"/>
      <c r="Q2054" s="300"/>
      <c r="R2054" s="129">
        <f t="shared" si="94"/>
        <v>0</v>
      </c>
      <c r="S2054" s="129">
        <f t="shared" si="95"/>
        <v>0</v>
      </c>
      <c r="T2054" s="129">
        <f t="shared" si="96"/>
        <v>0</v>
      </c>
      <c r="U2054" s="10"/>
    </row>
    <row r="2055" spans="12:21" ht="15" customHeight="1" x14ac:dyDescent="0.4">
      <c r="L2055" s="36" t="s">
        <v>39</v>
      </c>
      <c r="N2055" s="37">
        <v>43550</v>
      </c>
      <c r="O2055" s="35">
        <v>0.95833333333333337</v>
      </c>
      <c r="P2055" s="299"/>
      <c r="Q2055" s="300"/>
      <c r="R2055" s="129">
        <f t="shared" si="94"/>
        <v>0</v>
      </c>
      <c r="S2055" s="129">
        <f t="shared" si="95"/>
        <v>0</v>
      </c>
      <c r="T2055" s="129">
        <f t="shared" si="96"/>
        <v>0</v>
      </c>
      <c r="U2055" s="10"/>
    </row>
    <row r="2056" spans="12:21" ht="15" customHeight="1" x14ac:dyDescent="0.4">
      <c r="L2056" s="40">
        <v>43551</v>
      </c>
      <c r="M2056" s="37"/>
      <c r="N2056" s="37">
        <v>43551</v>
      </c>
      <c r="O2056" s="35">
        <v>3.1225022567582528E-17</v>
      </c>
      <c r="P2056" s="299"/>
      <c r="Q2056" s="300"/>
      <c r="R2056" s="129">
        <f t="shared" si="94"/>
        <v>0</v>
      </c>
      <c r="S2056" s="129">
        <f t="shared" si="95"/>
        <v>0</v>
      </c>
      <c r="T2056" s="129">
        <f t="shared" si="96"/>
        <v>0</v>
      </c>
      <c r="U2056" s="10"/>
    </row>
    <row r="2057" spans="12:21" ht="15" customHeight="1" x14ac:dyDescent="0.4">
      <c r="L2057" s="36" t="s">
        <v>39</v>
      </c>
      <c r="N2057" s="37">
        <v>43551</v>
      </c>
      <c r="O2057" s="35">
        <v>4.1666666666666699E-2</v>
      </c>
      <c r="P2057" s="299"/>
      <c r="Q2057" s="300"/>
      <c r="R2057" s="129">
        <f t="shared" si="94"/>
        <v>0</v>
      </c>
      <c r="S2057" s="129">
        <f t="shared" si="95"/>
        <v>0</v>
      </c>
      <c r="T2057" s="129">
        <f t="shared" si="96"/>
        <v>0</v>
      </c>
      <c r="U2057" s="10"/>
    </row>
    <row r="2058" spans="12:21" ht="15" customHeight="1" x14ac:dyDescent="0.4">
      <c r="L2058" s="36" t="s">
        <v>39</v>
      </c>
      <c r="N2058" s="37">
        <v>43551</v>
      </c>
      <c r="O2058" s="35">
        <v>8.333333333333337E-2</v>
      </c>
      <c r="P2058" s="299"/>
      <c r="Q2058" s="300"/>
      <c r="R2058" s="129">
        <f t="shared" si="94"/>
        <v>0</v>
      </c>
      <c r="S2058" s="129">
        <f t="shared" si="95"/>
        <v>0</v>
      </c>
      <c r="T2058" s="129">
        <f t="shared" si="96"/>
        <v>0</v>
      </c>
      <c r="U2058" s="10"/>
    </row>
    <row r="2059" spans="12:21" ht="15" customHeight="1" x14ac:dyDescent="0.4">
      <c r="L2059" s="36" t="s">
        <v>39</v>
      </c>
      <c r="N2059" s="37">
        <v>43551</v>
      </c>
      <c r="O2059" s="35">
        <v>0.12500000000000006</v>
      </c>
      <c r="P2059" s="299"/>
      <c r="Q2059" s="300"/>
      <c r="R2059" s="129">
        <f t="shared" si="94"/>
        <v>0</v>
      </c>
      <c r="S2059" s="129">
        <f t="shared" si="95"/>
        <v>0</v>
      </c>
      <c r="T2059" s="129">
        <f t="shared" si="96"/>
        <v>0</v>
      </c>
      <c r="U2059" s="10"/>
    </row>
    <row r="2060" spans="12:21" ht="15" customHeight="1" x14ac:dyDescent="0.4">
      <c r="L2060" s="36" t="s">
        <v>39</v>
      </c>
      <c r="N2060" s="37">
        <v>43551</v>
      </c>
      <c r="O2060" s="35">
        <v>0.16666666666666669</v>
      </c>
      <c r="P2060" s="299"/>
      <c r="Q2060" s="300"/>
      <c r="R2060" s="129">
        <f t="shared" si="94"/>
        <v>0</v>
      </c>
      <c r="S2060" s="129">
        <f t="shared" si="95"/>
        <v>0</v>
      </c>
      <c r="T2060" s="129">
        <f t="shared" si="96"/>
        <v>0</v>
      </c>
      <c r="U2060" s="10"/>
    </row>
    <row r="2061" spans="12:21" ht="15" customHeight="1" x14ac:dyDescent="0.4">
      <c r="L2061" s="36" t="s">
        <v>39</v>
      </c>
      <c r="N2061" s="37">
        <v>43551</v>
      </c>
      <c r="O2061" s="35">
        <v>0.20833333333333337</v>
      </c>
      <c r="P2061" s="299"/>
      <c r="Q2061" s="300"/>
      <c r="R2061" s="129">
        <f t="shared" si="94"/>
        <v>0</v>
      </c>
      <c r="S2061" s="129">
        <f t="shared" si="95"/>
        <v>0</v>
      </c>
      <c r="T2061" s="129">
        <f t="shared" si="96"/>
        <v>0</v>
      </c>
      <c r="U2061" s="10"/>
    </row>
    <row r="2062" spans="12:21" ht="15" customHeight="1" x14ac:dyDescent="0.4">
      <c r="L2062" s="36" t="s">
        <v>39</v>
      </c>
      <c r="N2062" s="37">
        <v>43551</v>
      </c>
      <c r="O2062" s="35">
        <v>0.25</v>
      </c>
      <c r="P2062" s="299"/>
      <c r="Q2062" s="300"/>
      <c r="R2062" s="129">
        <f t="shared" si="94"/>
        <v>0</v>
      </c>
      <c r="S2062" s="129">
        <f t="shared" si="95"/>
        <v>0</v>
      </c>
      <c r="T2062" s="129">
        <f t="shared" si="96"/>
        <v>0</v>
      </c>
      <c r="U2062" s="10"/>
    </row>
    <row r="2063" spans="12:21" ht="15" customHeight="1" x14ac:dyDescent="0.4">
      <c r="L2063" s="36" t="s">
        <v>39</v>
      </c>
      <c r="N2063" s="37">
        <v>43551</v>
      </c>
      <c r="O2063" s="35">
        <v>0.29166666666666669</v>
      </c>
      <c r="P2063" s="299"/>
      <c r="Q2063" s="300"/>
      <c r="R2063" s="129">
        <f t="shared" si="94"/>
        <v>0</v>
      </c>
      <c r="S2063" s="129">
        <f t="shared" si="95"/>
        <v>0</v>
      </c>
      <c r="T2063" s="129">
        <f t="shared" si="96"/>
        <v>0</v>
      </c>
      <c r="U2063" s="10"/>
    </row>
    <row r="2064" spans="12:21" ht="15" customHeight="1" x14ac:dyDescent="0.4">
      <c r="L2064" s="36" t="s">
        <v>39</v>
      </c>
      <c r="N2064" s="37">
        <v>43551</v>
      </c>
      <c r="O2064" s="35">
        <v>0.33333333333333337</v>
      </c>
      <c r="P2064" s="299"/>
      <c r="Q2064" s="300"/>
      <c r="R2064" s="129">
        <f t="shared" ref="R2064:R2127" si="97">IF(Q2064&gt;P2064,P2064,Q2064)</f>
        <v>0</v>
      </c>
      <c r="S2064" s="129">
        <f t="shared" ref="S2064:S2127" si="98">P2064-R2064</f>
        <v>0</v>
      </c>
      <c r="T2064" s="129">
        <f t="shared" si="96"/>
        <v>0</v>
      </c>
      <c r="U2064" s="10"/>
    </row>
    <row r="2065" spans="12:21" ht="15" customHeight="1" x14ac:dyDescent="0.4">
      <c r="L2065" s="36" t="s">
        <v>39</v>
      </c>
      <c r="N2065" s="37">
        <v>43551</v>
      </c>
      <c r="O2065" s="35">
        <v>0.375</v>
      </c>
      <c r="P2065" s="299"/>
      <c r="Q2065" s="300"/>
      <c r="R2065" s="129">
        <f t="shared" si="97"/>
        <v>0</v>
      </c>
      <c r="S2065" s="129">
        <f t="shared" si="98"/>
        <v>0</v>
      </c>
      <c r="T2065" s="129">
        <f t="shared" si="96"/>
        <v>0</v>
      </c>
      <c r="U2065" s="10"/>
    </row>
    <row r="2066" spans="12:21" ht="15" customHeight="1" x14ac:dyDescent="0.4">
      <c r="L2066" s="36" t="s">
        <v>39</v>
      </c>
      <c r="N2066" s="37">
        <v>43551</v>
      </c>
      <c r="O2066" s="35">
        <v>0.41666666666666669</v>
      </c>
      <c r="P2066" s="299"/>
      <c r="Q2066" s="300"/>
      <c r="R2066" s="129">
        <f t="shared" si="97"/>
        <v>0</v>
      </c>
      <c r="S2066" s="129">
        <f t="shared" si="98"/>
        <v>0</v>
      </c>
      <c r="T2066" s="129">
        <f t="shared" si="96"/>
        <v>0</v>
      </c>
      <c r="U2066" s="10"/>
    </row>
    <row r="2067" spans="12:21" ht="15" customHeight="1" x14ac:dyDescent="0.4">
      <c r="L2067" s="36" t="s">
        <v>39</v>
      </c>
      <c r="N2067" s="37">
        <v>43551</v>
      </c>
      <c r="O2067" s="35">
        <v>0.45833333333333337</v>
      </c>
      <c r="P2067" s="299"/>
      <c r="Q2067" s="300"/>
      <c r="R2067" s="129">
        <f t="shared" si="97"/>
        <v>0</v>
      </c>
      <c r="S2067" s="129">
        <f t="shared" si="98"/>
        <v>0</v>
      </c>
      <c r="T2067" s="129">
        <f t="shared" si="96"/>
        <v>0</v>
      </c>
      <c r="U2067" s="10"/>
    </row>
    <row r="2068" spans="12:21" ht="15" customHeight="1" x14ac:dyDescent="0.4">
      <c r="L2068" s="36" t="s">
        <v>39</v>
      </c>
      <c r="N2068" s="37">
        <v>43551</v>
      </c>
      <c r="O2068" s="35">
        <v>0.50000000000000011</v>
      </c>
      <c r="P2068" s="299"/>
      <c r="Q2068" s="300"/>
      <c r="R2068" s="129">
        <f t="shared" si="97"/>
        <v>0</v>
      </c>
      <c r="S2068" s="129">
        <f t="shared" si="98"/>
        <v>0</v>
      </c>
      <c r="T2068" s="129">
        <f t="shared" si="96"/>
        <v>0</v>
      </c>
      <c r="U2068" s="10"/>
    </row>
    <row r="2069" spans="12:21" ht="15" customHeight="1" x14ac:dyDescent="0.4">
      <c r="L2069" s="36" t="s">
        <v>39</v>
      </c>
      <c r="N2069" s="37">
        <v>43551</v>
      </c>
      <c r="O2069" s="35">
        <v>0.54166666666666674</v>
      </c>
      <c r="P2069" s="299"/>
      <c r="Q2069" s="300"/>
      <c r="R2069" s="129">
        <f t="shared" si="97"/>
        <v>0</v>
      </c>
      <c r="S2069" s="129">
        <f t="shared" si="98"/>
        <v>0</v>
      </c>
      <c r="T2069" s="129">
        <f t="shared" si="96"/>
        <v>0</v>
      </c>
      <c r="U2069" s="10"/>
    </row>
    <row r="2070" spans="12:21" ht="15" customHeight="1" x14ac:dyDescent="0.4">
      <c r="L2070" s="36" t="s">
        <v>39</v>
      </c>
      <c r="N2070" s="37">
        <v>43551</v>
      </c>
      <c r="O2070" s="35">
        <v>0.58333333333333337</v>
      </c>
      <c r="P2070" s="299"/>
      <c r="Q2070" s="300"/>
      <c r="R2070" s="129">
        <f t="shared" si="97"/>
        <v>0</v>
      </c>
      <c r="S2070" s="129">
        <f t="shared" si="98"/>
        <v>0</v>
      </c>
      <c r="T2070" s="129">
        <f t="shared" si="96"/>
        <v>0</v>
      </c>
      <c r="U2070" s="10"/>
    </row>
    <row r="2071" spans="12:21" ht="15" customHeight="1" x14ac:dyDescent="0.4">
      <c r="L2071" s="36" t="s">
        <v>39</v>
      </c>
      <c r="N2071" s="37">
        <v>43551</v>
      </c>
      <c r="O2071" s="35">
        <v>0.62500000000000011</v>
      </c>
      <c r="P2071" s="299"/>
      <c r="Q2071" s="300"/>
      <c r="R2071" s="129">
        <f t="shared" si="97"/>
        <v>0</v>
      </c>
      <c r="S2071" s="129">
        <f t="shared" si="98"/>
        <v>0</v>
      </c>
      <c r="T2071" s="129">
        <f t="shared" si="96"/>
        <v>0</v>
      </c>
      <c r="U2071" s="10"/>
    </row>
    <row r="2072" spans="12:21" ht="15" customHeight="1" x14ac:dyDescent="0.4">
      <c r="L2072" s="36" t="s">
        <v>39</v>
      </c>
      <c r="N2072" s="37">
        <v>43551</v>
      </c>
      <c r="O2072" s="35">
        <v>0.66666666666666674</v>
      </c>
      <c r="P2072" s="299"/>
      <c r="Q2072" s="300"/>
      <c r="R2072" s="129">
        <f t="shared" si="97"/>
        <v>0</v>
      </c>
      <c r="S2072" s="129">
        <f t="shared" si="98"/>
        <v>0</v>
      </c>
      <c r="T2072" s="129">
        <f t="shared" si="96"/>
        <v>0</v>
      </c>
      <c r="U2072" s="10"/>
    </row>
    <row r="2073" spans="12:21" ht="15" customHeight="1" x14ac:dyDescent="0.4">
      <c r="L2073" s="36" t="s">
        <v>39</v>
      </c>
      <c r="N2073" s="37">
        <v>43551</v>
      </c>
      <c r="O2073" s="35">
        <v>0.70833333333333337</v>
      </c>
      <c r="P2073" s="299"/>
      <c r="Q2073" s="300"/>
      <c r="R2073" s="129">
        <f t="shared" si="97"/>
        <v>0</v>
      </c>
      <c r="S2073" s="129">
        <f t="shared" si="98"/>
        <v>0</v>
      </c>
      <c r="T2073" s="129">
        <f t="shared" si="96"/>
        <v>0</v>
      </c>
      <c r="U2073" s="10"/>
    </row>
    <row r="2074" spans="12:21" ht="15" customHeight="1" x14ac:dyDescent="0.4">
      <c r="L2074" s="36" t="s">
        <v>39</v>
      </c>
      <c r="N2074" s="37">
        <v>43551</v>
      </c>
      <c r="O2074" s="35">
        <v>0.75000000000000011</v>
      </c>
      <c r="P2074" s="299"/>
      <c r="Q2074" s="300"/>
      <c r="R2074" s="129">
        <f t="shared" si="97"/>
        <v>0</v>
      </c>
      <c r="S2074" s="129">
        <f t="shared" si="98"/>
        <v>0</v>
      </c>
      <c r="T2074" s="129">
        <f t="shared" si="96"/>
        <v>0</v>
      </c>
      <c r="U2074" s="10"/>
    </row>
    <row r="2075" spans="12:21" ht="15" customHeight="1" x14ac:dyDescent="0.4">
      <c r="L2075" s="36" t="s">
        <v>39</v>
      </c>
      <c r="N2075" s="37">
        <v>43551</v>
      </c>
      <c r="O2075" s="35">
        <v>0.79166666666666674</v>
      </c>
      <c r="P2075" s="299"/>
      <c r="Q2075" s="300"/>
      <c r="R2075" s="129">
        <f t="shared" si="97"/>
        <v>0</v>
      </c>
      <c r="S2075" s="129">
        <f t="shared" si="98"/>
        <v>0</v>
      </c>
      <c r="T2075" s="129">
        <f t="shared" si="96"/>
        <v>0</v>
      </c>
      <c r="U2075" s="10"/>
    </row>
    <row r="2076" spans="12:21" ht="15" customHeight="1" x14ac:dyDescent="0.4">
      <c r="L2076" s="36" t="s">
        <v>39</v>
      </c>
      <c r="N2076" s="37">
        <v>43551</v>
      </c>
      <c r="O2076" s="35">
        <v>0.83333333333333337</v>
      </c>
      <c r="P2076" s="299"/>
      <c r="Q2076" s="300"/>
      <c r="R2076" s="129">
        <f t="shared" si="97"/>
        <v>0</v>
      </c>
      <c r="S2076" s="129">
        <f t="shared" si="98"/>
        <v>0</v>
      </c>
      <c r="T2076" s="129">
        <f t="shared" si="96"/>
        <v>0</v>
      </c>
      <c r="U2076" s="10"/>
    </row>
    <row r="2077" spans="12:21" ht="15" customHeight="1" x14ac:dyDescent="0.4">
      <c r="L2077" s="36" t="s">
        <v>39</v>
      </c>
      <c r="N2077" s="37">
        <v>43551</v>
      </c>
      <c r="O2077" s="35">
        <v>0.87500000000000011</v>
      </c>
      <c r="P2077" s="299"/>
      <c r="Q2077" s="300"/>
      <c r="R2077" s="129">
        <f t="shared" si="97"/>
        <v>0</v>
      </c>
      <c r="S2077" s="129">
        <f t="shared" si="98"/>
        <v>0</v>
      </c>
      <c r="T2077" s="129">
        <f t="shared" si="96"/>
        <v>0</v>
      </c>
      <c r="U2077" s="10"/>
    </row>
    <row r="2078" spans="12:21" ht="15" customHeight="1" x14ac:dyDescent="0.4">
      <c r="L2078" s="36" t="s">
        <v>39</v>
      </c>
      <c r="N2078" s="37">
        <v>43551</v>
      </c>
      <c r="O2078" s="35">
        <v>0.91666666666666674</v>
      </c>
      <c r="P2078" s="299"/>
      <c r="Q2078" s="300"/>
      <c r="R2078" s="129">
        <f t="shared" si="97"/>
        <v>0</v>
      </c>
      <c r="S2078" s="129">
        <f t="shared" si="98"/>
        <v>0</v>
      </c>
      <c r="T2078" s="129">
        <f t="shared" si="96"/>
        <v>0</v>
      </c>
      <c r="U2078" s="10"/>
    </row>
    <row r="2079" spans="12:21" ht="15" customHeight="1" x14ac:dyDescent="0.4">
      <c r="L2079" s="36" t="s">
        <v>39</v>
      </c>
      <c r="N2079" s="37">
        <v>43551</v>
      </c>
      <c r="O2079" s="35">
        <v>0.95833333333333337</v>
      </c>
      <c r="P2079" s="299"/>
      <c r="Q2079" s="300"/>
      <c r="R2079" s="129">
        <f t="shared" si="97"/>
        <v>0</v>
      </c>
      <c r="S2079" s="129">
        <f t="shared" si="98"/>
        <v>0</v>
      </c>
      <c r="T2079" s="129">
        <f t="shared" si="96"/>
        <v>0</v>
      </c>
      <c r="U2079" s="10"/>
    </row>
    <row r="2080" spans="12:21" ht="15" customHeight="1" x14ac:dyDescent="0.4">
      <c r="L2080" s="40">
        <v>43552</v>
      </c>
      <c r="M2080" s="37"/>
      <c r="N2080" s="37">
        <v>43552</v>
      </c>
      <c r="O2080" s="35">
        <v>3.1225022567582528E-17</v>
      </c>
      <c r="P2080" s="299"/>
      <c r="Q2080" s="300"/>
      <c r="R2080" s="129">
        <f t="shared" si="97"/>
        <v>0</v>
      </c>
      <c r="S2080" s="129">
        <f t="shared" si="98"/>
        <v>0</v>
      </c>
      <c r="T2080" s="129">
        <f t="shared" si="96"/>
        <v>0</v>
      </c>
      <c r="U2080" s="10"/>
    </row>
    <row r="2081" spans="12:21" ht="15" customHeight="1" x14ac:dyDescent="0.4">
      <c r="L2081" s="36" t="s">
        <v>39</v>
      </c>
      <c r="N2081" s="37">
        <v>43552</v>
      </c>
      <c r="O2081" s="35">
        <v>4.1666666666666699E-2</v>
      </c>
      <c r="P2081" s="299"/>
      <c r="Q2081" s="300"/>
      <c r="R2081" s="129">
        <f t="shared" si="97"/>
        <v>0</v>
      </c>
      <c r="S2081" s="129">
        <f t="shared" si="98"/>
        <v>0</v>
      </c>
      <c r="T2081" s="129">
        <f t="shared" si="96"/>
        <v>0</v>
      </c>
      <c r="U2081" s="10"/>
    </row>
    <row r="2082" spans="12:21" ht="15" customHeight="1" x14ac:dyDescent="0.4">
      <c r="L2082" s="36" t="s">
        <v>39</v>
      </c>
      <c r="N2082" s="37">
        <v>43552</v>
      </c>
      <c r="O2082" s="35">
        <v>8.333333333333337E-2</v>
      </c>
      <c r="P2082" s="299"/>
      <c r="Q2082" s="300"/>
      <c r="R2082" s="129">
        <f t="shared" si="97"/>
        <v>0</v>
      </c>
      <c r="S2082" s="129">
        <f t="shared" si="98"/>
        <v>0</v>
      </c>
      <c r="T2082" s="129">
        <f t="shared" si="96"/>
        <v>0</v>
      </c>
      <c r="U2082" s="10"/>
    </row>
    <row r="2083" spans="12:21" ht="15" customHeight="1" x14ac:dyDescent="0.4">
      <c r="L2083" s="36" t="s">
        <v>39</v>
      </c>
      <c r="N2083" s="37">
        <v>43552</v>
      </c>
      <c r="O2083" s="35">
        <v>0.12500000000000006</v>
      </c>
      <c r="P2083" s="299"/>
      <c r="Q2083" s="300"/>
      <c r="R2083" s="129">
        <f t="shared" si="97"/>
        <v>0</v>
      </c>
      <c r="S2083" s="129">
        <f t="shared" si="98"/>
        <v>0</v>
      </c>
      <c r="T2083" s="129">
        <f t="shared" si="96"/>
        <v>0</v>
      </c>
      <c r="U2083" s="10"/>
    </row>
    <row r="2084" spans="12:21" ht="15" customHeight="1" x14ac:dyDescent="0.4">
      <c r="L2084" s="36" t="s">
        <v>39</v>
      </c>
      <c r="N2084" s="37">
        <v>43552</v>
      </c>
      <c r="O2084" s="35">
        <v>0.16666666666666669</v>
      </c>
      <c r="P2084" s="299"/>
      <c r="Q2084" s="300"/>
      <c r="R2084" s="129">
        <f t="shared" si="97"/>
        <v>0</v>
      </c>
      <c r="S2084" s="129">
        <f t="shared" si="98"/>
        <v>0</v>
      </c>
      <c r="T2084" s="129">
        <f t="shared" si="96"/>
        <v>0</v>
      </c>
      <c r="U2084" s="10"/>
    </row>
    <row r="2085" spans="12:21" ht="15" customHeight="1" x14ac:dyDescent="0.4">
      <c r="L2085" s="36" t="s">
        <v>39</v>
      </c>
      <c r="N2085" s="37">
        <v>43552</v>
      </c>
      <c r="O2085" s="35">
        <v>0.20833333333333337</v>
      </c>
      <c r="P2085" s="299"/>
      <c r="Q2085" s="300"/>
      <c r="R2085" s="129">
        <f t="shared" si="97"/>
        <v>0</v>
      </c>
      <c r="S2085" s="129">
        <f t="shared" si="98"/>
        <v>0</v>
      </c>
      <c r="T2085" s="129">
        <f t="shared" si="96"/>
        <v>0</v>
      </c>
      <c r="U2085" s="10"/>
    </row>
    <row r="2086" spans="12:21" ht="15" customHeight="1" x14ac:dyDescent="0.4">
      <c r="L2086" s="36" t="s">
        <v>39</v>
      </c>
      <c r="N2086" s="37">
        <v>43552</v>
      </c>
      <c r="O2086" s="35">
        <v>0.25</v>
      </c>
      <c r="P2086" s="299"/>
      <c r="Q2086" s="300"/>
      <c r="R2086" s="129">
        <f t="shared" si="97"/>
        <v>0</v>
      </c>
      <c r="S2086" s="129">
        <f t="shared" si="98"/>
        <v>0</v>
      </c>
      <c r="T2086" s="129">
        <f t="shared" si="96"/>
        <v>0</v>
      </c>
      <c r="U2086" s="10"/>
    </row>
    <row r="2087" spans="12:21" ht="15" customHeight="1" x14ac:dyDescent="0.4">
      <c r="L2087" s="36" t="s">
        <v>39</v>
      </c>
      <c r="N2087" s="37">
        <v>43552</v>
      </c>
      <c r="O2087" s="35">
        <v>0.29166666666666669</v>
      </c>
      <c r="P2087" s="299"/>
      <c r="Q2087" s="300"/>
      <c r="R2087" s="129">
        <f t="shared" si="97"/>
        <v>0</v>
      </c>
      <c r="S2087" s="129">
        <f t="shared" si="98"/>
        <v>0</v>
      </c>
      <c r="T2087" s="129">
        <f t="shared" si="96"/>
        <v>0</v>
      </c>
      <c r="U2087" s="10"/>
    </row>
    <row r="2088" spans="12:21" ht="15" customHeight="1" x14ac:dyDescent="0.4">
      <c r="L2088" s="36" t="s">
        <v>39</v>
      </c>
      <c r="N2088" s="37">
        <v>43552</v>
      </c>
      <c r="O2088" s="35">
        <v>0.33333333333333337</v>
      </c>
      <c r="P2088" s="299"/>
      <c r="Q2088" s="300"/>
      <c r="R2088" s="129">
        <f t="shared" si="97"/>
        <v>0</v>
      </c>
      <c r="S2088" s="129">
        <f t="shared" si="98"/>
        <v>0</v>
      </c>
      <c r="T2088" s="129">
        <f t="shared" si="96"/>
        <v>0</v>
      </c>
      <c r="U2088" s="10"/>
    </row>
    <row r="2089" spans="12:21" ht="15" customHeight="1" x14ac:dyDescent="0.4">
      <c r="L2089" s="36" t="s">
        <v>39</v>
      </c>
      <c r="N2089" s="37">
        <v>43552</v>
      </c>
      <c r="O2089" s="35">
        <v>0.375</v>
      </c>
      <c r="P2089" s="299"/>
      <c r="Q2089" s="300"/>
      <c r="R2089" s="129">
        <f t="shared" si="97"/>
        <v>0</v>
      </c>
      <c r="S2089" s="129">
        <f t="shared" si="98"/>
        <v>0</v>
      </c>
      <c r="T2089" s="129">
        <f t="shared" ref="T2089:T2152" si="99">Q2089-R2089</f>
        <v>0</v>
      </c>
      <c r="U2089" s="10"/>
    </row>
    <row r="2090" spans="12:21" ht="15" customHeight="1" x14ac:dyDescent="0.4">
      <c r="L2090" s="36" t="s">
        <v>39</v>
      </c>
      <c r="N2090" s="37">
        <v>43552</v>
      </c>
      <c r="O2090" s="35">
        <v>0.41666666666666669</v>
      </c>
      <c r="P2090" s="299"/>
      <c r="Q2090" s="300"/>
      <c r="R2090" s="129">
        <f t="shared" si="97"/>
        <v>0</v>
      </c>
      <c r="S2090" s="129">
        <f t="shared" si="98"/>
        <v>0</v>
      </c>
      <c r="T2090" s="129">
        <f t="shared" si="99"/>
        <v>0</v>
      </c>
      <c r="U2090" s="10"/>
    </row>
    <row r="2091" spans="12:21" ht="15" customHeight="1" x14ac:dyDescent="0.4">
      <c r="L2091" s="36" t="s">
        <v>39</v>
      </c>
      <c r="N2091" s="37">
        <v>43552</v>
      </c>
      <c r="O2091" s="35">
        <v>0.45833333333333337</v>
      </c>
      <c r="P2091" s="299"/>
      <c r="Q2091" s="300"/>
      <c r="R2091" s="129">
        <f t="shared" si="97"/>
        <v>0</v>
      </c>
      <c r="S2091" s="129">
        <f t="shared" si="98"/>
        <v>0</v>
      </c>
      <c r="T2091" s="129">
        <f t="shared" si="99"/>
        <v>0</v>
      </c>
      <c r="U2091" s="10"/>
    </row>
    <row r="2092" spans="12:21" ht="15" customHeight="1" x14ac:dyDescent="0.4">
      <c r="L2092" s="36" t="s">
        <v>39</v>
      </c>
      <c r="N2092" s="37">
        <v>43552</v>
      </c>
      <c r="O2092" s="35">
        <v>0.50000000000000011</v>
      </c>
      <c r="P2092" s="299"/>
      <c r="Q2092" s="300"/>
      <c r="R2092" s="129">
        <f t="shared" si="97"/>
        <v>0</v>
      </c>
      <c r="S2092" s="129">
        <f t="shared" si="98"/>
        <v>0</v>
      </c>
      <c r="T2092" s="129">
        <f t="shared" si="99"/>
        <v>0</v>
      </c>
      <c r="U2092" s="10"/>
    </row>
    <row r="2093" spans="12:21" ht="15" customHeight="1" x14ac:dyDescent="0.4">
      <c r="L2093" s="36" t="s">
        <v>39</v>
      </c>
      <c r="N2093" s="37">
        <v>43552</v>
      </c>
      <c r="O2093" s="35">
        <v>0.54166666666666674</v>
      </c>
      <c r="P2093" s="299"/>
      <c r="Q2093" s="300"/>
      <c r="R2093" s="129">
        <f t="shared" si="97"/>
        <v>0</v>
      </c>
      <c r="S2093" s="129">
        <f t="shared" si="98"/>
        <v>0</v>
      </c>
      <c r="T2093" s="129">
        <f t="shared" si="99"/>
        <v>0</v>
      </c>
      <c r="U2093" s="10"/>
    </row>
    <row r="2094" spans="12:21" ht="15" customHeight="1" x14ac:dyDescent="0.4">
      <c r="L2094" s="36" t="s">
        <v>39</v>
      </c>
      <c r="N2094" s="37">
        <v>43552</v>
      </c>
      <c r="O2094" s="35">
        <v>0.58333333333333337</v>
      </c>
      <c r="P2094" s="299"/>
      <c r="Q2094" s="300"/>
      <c r="R2094" s="129">
        <f t="shared" si="97"/>
        <v>0</v>
      </c>
      <c r="S2094" s="129">
        <f t="shared" si="98"/>
        <v>0</v>
      </c>
      <c r="T2094" s="129">
        <f t="shared" si="99"/>
        <v>0</v>
      </c>
      <c r="U2094" s="10"/>
    </row>
    <row r="2095" spans="12:21" ht="15" customHeight="1" x14ac:dyDescent="0.4">
      <c r="L2095" s="36" t="s">
        <v>39</v>
      </c>
      <c r="N2095" s="37">
        <v>43552</v>
      </c>
      <c r="O2095" s="35">
        <v>0.62500000000000011</v>
      </c>
      <c r="P2095" s="299"/>
      <c r="Q2095" s="300"/>
      <c r="R2095" s="129">
        <f t="shared" si="97"/>
        <v>0</v>
      </c>
      <c r="S2095" s="129">
        <f t="shared" si="98"/>
        <v>0</v>
      </c>
      <c r="T2095" s="129">
        <f t="shared" si="99"/>
        <v>0</v>
      </c>
      <c r="U2095" s="10"/>
    </row>
    <row r="2096" spans="12:21" ht="15" customHeight="1" x14ac:dyDescent="0.4">
      <c r="L2096" s="36" t="s">
        <v>39</v>
      </c>
      <c r="N2096" s="37">
        <v>43552</v>
      </c>
      <c r="O2096" s="35">
        <v>0.66666666666666674</v>
      </c>
      <c r="P2096" s="299"/>
      <c r="Q2096" s="300"/>
      <c r="R2096" s="129">
        <f t="shared" si="97"/>
        <v>0</v>
      </c>
      <c r="S2096" s="129">
        <f t="shared" si="98"/>
        <v>0</v>
      </c>
      <c r="T2096" s="129">
        <f t="shared" si="99"/>
        <v>0</v>
      </c>
      <c r="U2096" s="10"/>
    </row>
    <row r="2097" spans="12:21" ht="15" customHeight="1" x14ac:dyDescent="0.4">
      <c r="L2097" s="36" t="s">
        <v>39</v>
      </c>
      <c r="N2097" s="37">
        <v>43552</v>
      </c>
      <c r="O2097" s="35">
        <v>0.70833333333333337</v>
      </c>
      <c r="P2097" s="299"/>
      <c r="Q2097" s="300"/>
      <c r="R2097" s="129">
        <f t="shared" si="97"/>
        <v>0</v>
      </c>
      <c r="S2097" s="129">
        <f t="shared" si="98"/>
        <v>0</v>
      </c>
      <c r="T2097" s="129">
        <f t="shared" si="99"/>
        <v>0</v>
      </c>
      <c r="U2097" s="10"/>
    </row>
    <row r="2098" spans="12:21" ht="15" customHeight="1" x14ac:dyDescent="0.4">
      <c r="L2098" s="36" t="s">
        <v>39</v>
      </c>
      <c r="N2098" s="37">
        <v>43552</v>
      </c>
      <c r="O2098" s="35">
        <v>0.75000000000000011</v>
      </c>
      <c r="P2098" s="299"/>
      <c r="Q2098" s="300"/>
      <c r="R2098" s="129">
        <f t="shared" si="97"/>
        <v>0</v>
      </c>
      <c r="S2098" s="129">
        <f t="shared" si="98"/>
        <v>0</v>
      </c>
      <c r="T2098" s="129">
        <f t="shared" si="99"/>
        <v>0</v>
      </c>
      <c r="U2098" s="10"/>
    </row>
    <row r="2099" spans="12:21" ht="15" customHeight="1" x14ac:dyDescent="0.4">
      <c r="L2099" s="36" t="s">
        <v>39</v>
      </c>
      <c r="N2099" s="37">
        <v>43552</v>
      </c>
      <c r="O2099" s="35">
        <v>0.79166666666666674</v>
      </c>
      <c r="P2099" s="299"/>
      <c r="Q2099" s="300"/>
      <c r="R2099" s="129">
        <f t="shared" si="97"/>
        <v>0</v>
      </c>
      <c r="S2099" s="129">
        <f t="shared" si="98"/>
        <v>0</v>
      </c>
      <c r="T2099" s="129">
        <f t="shared" si="99"/>
        <v>0</v>
      </c>
      <c r="U2099" s="10"/>
    </row>
    <row r="2100" spans="12:21" ht="15" customHeight="1" x14ac:dyDescent="0.4">
      <c r="L2100" s="36" t="s">
        <v>39</v>
      </c>
      <c r="N2100" s="37">
        <v>43552</v>
      </c>
      <c r="O2100" s="35">
        <v>0.83333333333333337</v>
      </c>
      <c r="P2100" s="299"/>
      <c r="Q2100" s="300"/>
      <c r="R2100" s="129">
        <f t="shared" si="97"/>
        <v>0</v>
      </c>
      <c r="S2100" s="129">
        <f t="shared" si="98"/>
        <v>0</v>
      </c>
      <c r="T2100" s="129">
        <f t="shared" si="99"/>
        <v>0</v>
      </c>
      <c r="U2100" s="10"/>
    </row>
    <row r="2101" spans="12:21" ht="15" customHeight="1" x14ac:dyDescent="0.4">
      <c r="L2101" s="36" t="s">
        <v>39</v>
      </c>
      <c r="N2101" s="37">
        <v>43552</v>
      </c>
      <c r="O2101" s="35">
        <v>0.87500000000000011</v>
      </c>
      <c r="P2101" s="299"/>
      <c r="Q2101" s="300"/>
      <c r="R2101" s="129">
        <f t="shared" si="97"/>
        <v>0</v>
      </c>
      <c r="S2101" s="129">
        <f t="shared" si="98"/>
        <v>0</v>
      </c>
      <c r="T2101" s="129">
        <f t="shared" si="99"/>
        <v>0</v>
      </c>
      <c r="U2101" s="10"/>
    </row>
    <row r="2102" spans="12:21" ht="15" customHeight="1" x14ac:dyDescent="0.4">
      <c r="L2102" s="36" t="s">
        <v>39</v>
      </c>
      <c r="N2102" s="37">
        <v>43552</v>
      </c>
      <c r="O2102" s="35">
        <v>0.91666666666666674</v>
      </c>
      <c r="P2102" s="299"/>
      <c r="Q2102" s="300"/>
      <c r="R2102" s="129">
        <f t="shared" si="97"/>
        <v>0</v>
      </c>
      <c r="S2102" s="129">
        <f t="shared" si="98"/>
        <v>0</v>
      </c>
      <c r="T2102" s="129">
        <f t="shared" si="99"/>
        <v>0</v>
      </c>
      <c r="U2102" s="10"/>
    </row>
    <row r="2103" spans="12:21" ht="15" customHeight="1" x14ac:dyDescent="0.4">
      <c r="L2103" s="36" t="s">
        <v>39</v>
      </c>
      <c r="N2103" s="37">
        <v>43552</v>
      </c>
      <c r="O2103" s="35">
        <v>0.95833333333333337</v>
      </c>
      <c r="P2103" s="299"/>
      <c r="Q2103" s="300"/>
      <c r="R2103" s="129">
        <f t="shared" si="97"/>
        <v>0</v>
      </c>
      <c r="S2103" s="129">
        <f t="shared" si="98"/>
        <v>0</v>
      </c>
      <c r="T2103" s="129">
        <f t="shared" si="99"/>
        <v>0</v>
      </c>
      <c r="U2103" s="10"/>
    </row>
    <row r="2104" spans="12:21" ht="15" customHeight="1" x14ac:dyDescent="0.4">
      <c r="L2104" s="40">
        <v>43553</v>
      </c>
      <c r="M2104" s="37"/>
      <c r="N2104" s="37">
        <v>43553</v>
      </c>
      <c r="O2104" s="35">
        <v>3.1225022567582528E-17</v>
      </c>
      <c r="P2104" s="299"/>
      <c r="Q2104" s="300"/>
      <c r="R2104" s="129">
        <f t="shared" si="97"/>
        <v>0</v>
      </c>
      <c r="S2104" s="129">
        <f t="shared" si="98"/>
        <v>0</v>
      </c>
      <c r="T2104" s="129">
        <f t="shared" si="99"/>
        <v>0</v>
      </c>
      <c r="U2104" s="10"/>
    </row>
    <row r="2105" spans="12:21" ht="15" customHeight="1" x14ac:dyDescent="0.4">
      <c r="L2105" s="36" t="s">
        <v>39</v>
      </c>
      <c r="N2105" s="37">
        <v>43553</v>
      </c>
      <c r="O2105" s="35">
        <v>4.1666666666666699E-2</v>
      </c>
      <c r="P2105" s="299"/>
      <c r="Q2105" s="300"/>
      <c r="R2105" s="129">
        <f t="shared" si="97"/>
        <v>0</v>
      </c>
      <c r="S2105" s="129">
        <f t="shared" si="98"/>
        <v>0</v>
      </c>
      <c r="T2105" s="129">
        <f t="shared" si="99"/>
        <v>0</v>
      </c>
      <c r="U2105" s="10"/>
    </row>
    <row r="2106" spans="12:21" ht="15" customHeight="1" x14ac:dyDescent="0.4">
      <c r="L2106" s="36" t="s">
        <v>39</v>
      </c>
      <c r="N2106" s="37">
        <v>43553</v>
      </c>
      <c r="O2106" s="35">
        <v>8.333333333333337E-2</v>
      </c>
      <c r="P2106" s="299"/>
      <c r="Q2106" s="300"/>
      <c r="R2106" s="129">
        <f t="shared" si="97"/>
        <v>0</v>
      </c>
      <c r="S2106" s="129">
        <f t="shared" si="98"/>
        <v>0</v>
      </c>
      <c r="T2106" s="129">
        <f t="shared" si="99"/>
        <v>0</v>
      </c>
      <c r="U2106" s="10"/>
    </row>
    <row r="2107" spans="12:21" ht="15" customHeight="1" x14ac:dyDescent="0.4">
      <c r="L2107" s="36" t="s">
        <v>39</v>
      </c>
      <c r="N2107" s="37">
        <v>43553</v>
      </c>
      <c r="O2107" s="35">
        <v>0.12500000000000006</v>
      </c>
      <c r="P2107" s="299"/>
      <c r="Q2107" s="300"/>
      <c r="R2107" s="129">
        <f t="shared" si="97"/>
        <v>0</v>
      </c>
      <c r="S2107" s="129">
        <f t="shared" si="98"/>
        <v>0</v>
      </c>
      <c r="T2107" s="129">
        <f t="shared" si="99"/>
        <v>0</v>
      </c>
      <c r="U2107" s="10"/>
    </row>
    <row r="2108" spans="12:21" ht="15" customHeight="1" x14ac:dyDescent="0.4">
      <c r="L2108" s="36" t="s">
        <v>39</v>
      </c>
      <c r="N2108" s="37">
        <v>43553</v>
      </c>
      <c r="O2108" s="35">
        <v>0.16666666666666669</v>
      </c>
      <c r="P2108" s="299"/>
      <c r="Q2108" s="300"/>
      <c r="R2108" s="129">
        <f t="shared" si="97"/>
        <v>0</v>
      </c>
      <c r="S2108" s="129">
        <f t="shared" si="98"/>
        <v>0</v>
      </c>
      <c r="T2108" s="129">
        <f t="shared" si="99"/>
        <v>0</v>
      </c>
      <c r="U2108" s="10"/>
    </row>
    <row r="2109" spans="12:21" ht="15" customHeight="1" x14ac:dyDescent="0.4">
      <c r="L2109" s="36" t="s">
        <v>39</v>
      </c>
      <c r="N2109" s="37">
        <v>43553</v>
      </c>
      <c r="O2109" s="35">
        <v>0.20833333333333337</v>
      </c>
      <c r="P2109" s="299"/>
      <c r="Q2109" s="300"/>
      <c r="R2109" s="129">
        <f t="shared" si="97"/>
        <v>0</v>
      </c>
      <c r="S2109" s="129">
        <f t="shared" si="98"/>
        <v>0</v>
      </c>
      <c r="T2109" s="129">
        <f t="shared" si="99"/>
        <v>0</v>
      </c>
      <c r="U2109" s="10"/>
    </row>
    <row r="2110" spans="12:21" ht="15" customHeight="1" x14ac:dyDescent="0.4">
      <c r="L2110" s="36" t="s">
        <v>39</v>
      </c>
      <c r="N2110" s="37">
        <v>43553</v>
      </c>
      <c r="O2110" s="35">
        <v>0.25</v>
      </c>
      <c r="P2110" s="299"/>
      <c r="Q2110" s="300"/>
      <c r="R2110" s="129">
        <f t="shared" si="97"/>
        <v>0</v>
      </c>
      <c r="S2110" s="129">
        <f t="shared" si="98"/>
        <v>0</v>
      </c>
      <c r="T2110" s="129">
        <f t="shared" si="99"/>
        <v>0</v>
      </c>
      <c r="U2110" s="10"/>
    </row>
    <row r="2111" spans="12:21" ht="15" customHeight="1" x14ac:dyDescent="0.4">
      <c r="L2111" s="36" t="s">
        <v>39</v>
      </c>
      <c r="N2111" s="37">
        <v>43553</v>
      </c>
      <c r="O2111" s="35">
        <v>0.29166666666666669</v>
      </c>
      <c r="P2111" s="299"/>
      <c r="Q2111" s="300"/>
      <c r="R2111" s="129">
        <f t="shared" si="97"/>
        <v>0</v>
      </c>
      <c r="S2111" s="129">
        <f t="shared" si="98"/>
        <v>0</v>
      </c>
      <c r="T2111" s="129">
        <f t="shared" si="99"/>
        <v>0</v>
      </c>
      <c r="U2111" s="10"/>
    </row>
    <row r="2112" spans="12:21" ht="15" customHeight="1" x14ac:dyDescent="0.4">
      <c r="L2112" s="36" t="s">
        <v>39</v>
      </c>
      <c r="N2112" s="37">
        <v>43553</v>
      </c>
      <c r="O2112" s="35">
        <v>0.33333333333333337</v>
      </c>
      <c r="P2112" s="299"/>
      <c r="Q2112" s="300"/>
      <c r="R2112" s="129">
        <f t="shared" si="97"/>
        <v>0</v>
      </c>
      <c r="S2112" s="129">
        <f t="shared" si="98"/>
        <v>0</v>
      </c>
      <c r="T2112" s="129">
        <f t="shared" si="99"/>
        <v>0</v>
      </c>
      <c r="U2112" s="10"/>
    </row>
    <row r="2113" spans="12:21" ht="15" customHeight="1" x14ac:dyDescent="0.4">
      <c r="L2113" s="36" t="s">
        <v>39</v>
      </c>
      <c r="N2113" s="37">
        <v>43553</v>
      </c>
      <c r="O2113" s="35">
        <v>0.375</v>
      </c>
      <c r="P2113" s="299"/>
      <c r="Q2113" s="300"/>
      <c r="R2113" s="129">
        <f t="shared" si="97"/>
        <v>0</v>
      </c>
      <c r="S2113" s="129">
        <f t="shared" si="98"/>
        <v>0</v>
      </c>
      <c r="T2113" s="129">
        <f t="shared" si="99"/>
        <v>0</v>
      </c>
      <c r="U2113" s="10"/>
    </row>
    <row r="2114" spans="12:21" ht="15" customHeight="1" x14ac:dyDescent="0.4">
      <c r="L2114" s="36" t="s">
        <v>39</v>
      </c>
      <c r="N2114" s="37">
        <v>43553</v>
      </c>
      <c r="O2114" s="35">
        <v>0.41666666666666669</v>
      </c>
      <c r="P2114" s="299"/>
      <c r="Q2114" s="300"/>
      <c r="R2114" s="129">
        <f t="shared" si="97"/>
        <v>0</v>
      </c>
      <c r="S2114" s="129">
        <f t="shared" si="98"/>
        <v>0</v>
      </c>
      <c r="T2114" s="129">
        <f t="shared" si="99"/>
        <v>0</v>
      </c>
      <c r="U2114" s="10"/>
    </row>
    <row r="2115" spans="12:21" ht="15" customHeight="1" x14ac:dyDescent="0.4">
      <c r="L2115" s="36" t="s">
        <v>39</v>
      </c>
      <c r="N2115" s="37">
        <v>43553</v>
      </c>
      <c r="O2115" s="35">
        <v>0.45833333333333337</v>
      </c>
      <c r="P2115" s="299"/>
      <c r="Q2115" s="300"/>
      <c r="R2115" s="129">
        <f t="shared" si="97"/>
        <v>0</v>
      </c>
      <c r="S2115" s="129">
        <f t="shared" si="98"/>
        <v>0</v>
      </c>
      <c r="T2115" s="129">
        <f t="shared" si="99"/>
        <v>0</v>
      </c>
      <c r="U2115" s="10"/>
    </row>
    <row r="2116" spans="12:21" ht="15" customHeight="1" x14ac:dyDescent="0.4">
      <c r="L2116" s="36" t="s">
        <v>39</v>
      </c>
      <c r="N2116" s="37">
        <v>43553</v>
      </c>
      <c r="O2116" s="35">
        <v>0.50000000000000011</v>
      </c>
      <c r="P2116" s="299"/>
      <c r="Q2116" s="300"/>
      <c r="R2116" s="129">
        <f t="shared" si="97"/>
        <v>0</v>
      </c>
      <c r="S2116" s="129">
        <f t="shared" si="98"/>
        <v>0</v>
      </c>
      <c r="T2116" s="129">
        <f t="shared" si="99"/>
        <v>0</v>
      </c>
      <c r="U2116" s="10"/>
    </row>
    <row r="2117" spans="12:21" ht="15" customHeight="1" x14ac:dyDescent="0.4">
      <c r="L2117" s="36" t="s">
        <v>39</v>
      </c>
      <c r="N2117" s="37">
        <v>43553</v>
      </c>
      <c r="O2117" s="35">
        <v>0.54166666666666674</v>
      </c>
      <c r="P2117" s="299"/>
      <c r="Q2117" s="300"/>
      <c r="R2117" s="129">
        <f t="shared" si="97"/>
        <v>0</v>
      </c>
      <c r="S2117" s="129">
        <f t="shared" si="98"/>
        <v>0</v>
      </c>
      <c r="T2117" s="129">
        <f t="shared" si="99"/>
        <v>0</v>
      </c>
      <c r="U2117" s="10"/>
    </row>
    <row r="2118" spans="12:21" ht="15" customHeight="1" x14ac:dyDescent="0.4">
      <c r="L2118" s="36" t="s">
        <v>39</v>
      </c>
      <c r="N2118" s="37">
        <v>43553</v>
      </c>
      <c r="O2118" s="35">
        <v>0.58333333333333337</v>
      </c>
      <c r="P2118" s="299"/>
      <c r="Q2118" s="300"/>
      <c r="R2118" s="129">
        <f t="shared" si="97"/>
        <v>0</v>
      </c>
      <c r="S2118" s="129">
        <f t="shared" si="98"/>
        <v>0</v>
      </c>
      <c r="T2118" s="129">
        <f t="shared" si="99"/>
        <v>0</v>
      </c>
      <c r="U2118" s="10"/>
    </row>
    <row r="2119" spans="12:21" ht="15" customHeight="1" x14ac:dyDescent="0.4">
      <c r="L2119" s="36" t="s">
        <v>39</v>
      </c>
      <c r="N2119" s="37">
        <v>43553</v>
      </c>
      <c r="O2119" s="35">
        <v>0.62500000000000011</v>
      </c>
      <c r="P2119" s="299"/>
      <c r="Q2119" s="300"/>
      <c r="R2119" s="129">
        <f t="shared" si="97"/>
        <v>0</v>
      </c>
      <c r="S2119" s="129">
        <f t="shared" si="98"/>
        <v>0</v>
      </c>
      <c r="T2119" s="129">
        <f t="shared" si="99"/>
        <v>0</v>
      </c>
      <c r="U2119" s="10"/>
    </row>
    <row r="2120" spans="12:21" ht="15" customHeight="1" x14ac:dyDescent="0.4">
      <c r="L2120" s="36" t="s">
        <v>39</v>
      </c>
      <c r="N2120" s="37">
        <v>43553</v>
      </c>
      <c r="O2120" s="35">
        <v>0.66666666666666674</v>
      </c>
      <c r="P2120" s="299"/>
      <c r="Q2120" s="300"/>
      <c r="R2120" s="129">
        <f t="shared" si="97"/>
        <v>0</v>
      </c>
      <c r="S2120" s="129">
        <f t="shared" si="98"/>
        <v>0</v>
      </c>
      <c r="T2120" s="129">
        <f t="shared" si="99"/>
        <v>0</v>
      </c>
      <c r="U2120" s="10"/>
    </row>
    <row r="2121" spans="12:21" ht="15" customHeight="1" x14ac:dyDescent="0.4">
      <c r="L2121" s="36" t="s">
        <v>39</v>
      </c>
      <c r="N2121" s="37">
        <v>43553</v>
      </c>
      <c r="O2121" s="35">
        <v>0.70833333333333337</v>
      </c>
      <c r="P2121" s="299"/>
      <c r="Q2121" s="300"/>
      <c r="R2121" s="129">
        <f t="shared" si="97"/>
        <v>0</v>
      </c>
      <c r="S2121" s="129">
        <f t="shared" si="98"/>
        <v>0</v>
      </c>
      <c r="T2121" s="129">
        <f t="shared" si="99"/>
        <v>0</v>
      </c>
      <c r="U2121" s="10"/>
    </row>
    <row r="2122" spans="12:21" ht="15" customHeight="1" x14ac:dyDescent="0.4">
      <c r="L2122" s="36" t="s">
        <v>39</v>
      </c>
      <c r="N2122" s="37">
        <v>43553</v>
      </c>
      <c r="O2122" s="35">
        <v>0.75000000000000011</v>
      </c>
      <c r="P2122" s="299"/>
      <c r="Q2122" s="300"/>
      <c r="R2122" s="129">
        <f t="shared" si="97"/>
        <v>0</v>
      </c>
      <c r="S2122" s="129">
        <f t="shared" si="98"/>
        <v>0</v>
      </c>
      <c r="T2122" s="129">
        <f t="shared" si="99"/>
        <v>0</v>
      </c>
      <c r="U2122" s="10"/>
    </row>
    <row r="2123" spans="12:21" ht="15" customHeight="1" x14ac:dyDescent="0.4">
      <c r="L2123" s="36" t="s">
        <v>39</v>
      </c>
      <c r="N2123" s="37">
        <v>43553</v>
      </c>
      <c r="O2123" s="35">
        <v>0.79166666666666674</v>
      </c>
      <c r="P2123" s="299"/>
      <c r="Q2123" s="300"/>
      <c r="R2123" s="129">
        <f t="shared" si="97"/>
        <v>0</v>
      </c>
      <c r="S2123" s="129">
        <f t="shared" si="98"/>
        <v>0</v>
      </c>
      <c r="T2123" s="129">
        <f t="shared" si="99"/>
        <v>0</v>
      </c>
      <c r="U2123" s="10"/>
    </row>
    <row r="2124" spans="12:21" ht="15" customHeight="1" x14ac:dyDescent="0.4">
      <c r="L2124" s="36" t="s">
        <v>39</v>
      </c>
      <c r="N2124" s="37">
        <v>43553</v>
      </c>
      <c r="O2124" s="35">
        <v>0.83333333333333337</v>
      </c>
      <c r="P2124" s="299"/>
      <c r="Q2124" s="300"/>
      <c r="R2124" s="129">
        <f t="shared" si="97"/>
        <v>0</v>
      </c>
      <c r="S2124" s="129">
        <f t="shared" si="98"/>
        <v>0</v>
      </c>
      <c r="T2124" s="129">
        <f t="shared" si="99"/>
        <v>0</v>
      </c>
      <c r="U2124" s="10"/>
    </row>
    <row r="2125" spans="12:21" ht="15" customHeight="1" x14ac:dyDescent="0.4">
      <c r="L2125" s="36" t="s">
        <v>39</v>
      </c>
      <c r="N2125" s="37">
        <v>43553</v>
      </c>
      <c r="O2125" s="35">
        <v>0.87500000000000011</v>
      </c>
      <c r="P2125" s="299"/>
      <c r="Q2125" s="300"/>
      <c r="R2125" s="129">
        <f t="shared" si="97"/>
        <v>0</v>
      </c>
      <c r="S2125" s="129">
        <f t="shared" si="98"/>
        <v>0</v>
      </c>
      <c r="T2125" s="129">
        <f t="shared" si="99"/>
        <v>0</v>
      </c>
      <c r="U2125" s="10"/>
    </row>
    <row r="2126" spans="12:21" ht="15" customHeight="1" x14ac:dyDescent="0.4">
      <c r="L2126" s="36" t="s">
        <v>39</v>
      </c>
      <c r="N2126" s="37">
        <v>43553</v>
      </c>
      <c r="O2126" s="35">
        <v>0.91666666666666674</v>
      </c>
      <c r="P2126" s="299"/>
      <c r="Q2126" s="300"/>
      <c r="R2126" s="129">
        <f t="shared" si="97"/>
        <v>0</v>
      </c>
      <c r="S2126" s="129">
        <f t="shared" si="98"/>
        <v>0</v>
      </c>
      <c r="T2126" s="129">
        <f t="shared" si="99"/>
        <v>0</v>
      </c>
      <c r="U2126" s="10"/>
    </row>
    <row r="2127" spans="12:21" ht="15" customHeight="1" x14ac:dyDescent="0.4">
      <c r="L2127" s="36" t="s">
        <v>39</v>
      </c>
      <c r="N2127" s="37">
        <v>43553</v>
      </c>
      <c r="O2127" s="35">
        <v>0.95833333333333337</v>
      </c>
      <c r="P2127" s="299"/>
      <c r="Q2127" s="300"/>
      <c r="R2127" s="129">
        <f t="shared" si="97"/>
        <v>0</v>
      </c>
      <c r="S2127" s="129">
        <f t="shared" si="98"/>
        <v>0</v>
      </c>
      <c r="T2127" s="129">
        <f t="shared" si="99"/>
        <v>0</v>
      </c>
      <c r="U2127" s="10"/>
    </row>
    <row r="2128" spans="12:21" ht="15" customHeight="1" x14ac:dyDescent="0.4">
      <c r="L2128" s="40">
        <v>43554</v>
      </c>
      <c r="M2128" s="37"/>
      <c r="N2128" s="37">
        <v>43554</v>
      </c>
      <c r="O2128" s="35">
        <v>3.1225022567582528E-17</v>
      </c>
      <c r="P2128" s="299"/>
      <c r="Q2128" s="300"/>
      <c r="R2128" s="129">
        <f t="shared" ref="R2128:R2191" si="100">IF(Q2128&gt;P2128,P2128,Q2128)</f>
        <v>0</v>
      </c>
      <c r="S2128" s="129">
        <f t="shared" ref="S2128:S2191" si="101">P2128-R2128</f>
        <v>0</v>
      </c>
      <c r="T2128" s="129">
        <f t="shared" si="99"/>
        <v>0</v>
      </c>
      <c r="U2128" s="10"/>
    </row>
    <row r="2129" spans="12:21" ht="15" customHeight="1" x14ac:dyDescent="0.4">
      <c r="L2129" s="36" t="s">
        <v>39</v>
      </c>
      <c r="N2129" s="37">
        <v>43554</v>
      </c>
      <c r="O2129" s="35">
        <v>4.1666666666666699E-2</v>
      </c>
      <c r="P2129" s="299"/>
      <c r="Q2129" s="300"/>
      <c r="R2129" s="129">
        <f t="shared" si="100"/>
        <v>0</v>
      </c>
      <c r="S2129" s="129">
        <f t="shared" si="101"/>
        <v>0</v>
      </c>
      <c r="T2129" s="129">
        <f t="shared" si="99"/>
        <v>0</v>
      </c>
      <c r="U2129" s="10"/>
    </row>
    <row r="2130" spans="12:21" ht="15" customHeight="1" x14ac:dyDescent="0.4">
      <c r="L2130" s="36" t="s">
        <v>39</v>
      </c>
      <c r="N2130" s="37">
        <v>43554</v>
      </c>
      <c r="O2130" s="35">
        <v>8.333333333333337E-2</v>
      </c>
      <c r="P2130" s="299"/>
      <c r="Q2130" s="300"/>
      <c r="R2130" s="129">
        <f t="shared" si="100"/>
        <v>0</v>
      </c>
      <c r="S2130" s="129">
        <f t="shared" si="101"/>
        <v>0</v>
      </c>
      <c r="T2130" s="129">
        <f t="shared" si="99"/>
        <v>0</v>
      </c>
      <c r="U2130" s="10"/>
    </row>
    <row r="2131" spans="12:21" ht="15" customHeight="1" x14ac:dyDescent="0.4">
      <c r="L2131" s="36" t="s">
        <v>39</v>
      </c>
      <c r="N2131" s="37">
        <v>43554</v>
      </c>
      <c r="O2131" s="35">
        <v>0.12500000000000006</v>
      </c>
      <c r="P2131" s="299"/>
      <c r="Q2131" s="300"/>
      <c r="R2131" s="129">
        <f t="shared" si="100"/>
        <v>0</v>
      </c>
      <c r="S2131" s="129">
        <f t="shared" si="101"/>
        <v>0</v>
      </c>
      <c r="T2131" s="129">
        <f t="shared" si="99"/>
        <v>0</v>
      </c>
      <c r="U2131" s="10"/>
    </row>
    <row r="2132" spans="12:21" ht="15" customHeight="1" x14ac:dyDescent="0.4">
      <c r="L2132" s="36" t="s">
        <v>39</v>
      </c>
      <c r="N2132" s="37">
        <v>43554</v>
      </c>
      <c r="O2132" s="35">
        <v>0.16666666666666669</v>
      </c>
      <c r="P2132" s="299"/>
      <c r="Q2132" s="300"/>
      <c r="R2132" s="129">
        <f t="shared" si="100"/>
        <v>0</v>
      </c>
      <c r="S2132" s="129">
        <f t="shared" si="101"/>
        <v>0</v>
      </c>
      <c r="T2132" s="129">
        <f t="shared" si="99"/>
        <v>0</v>
      </c>
      <c r="U2132" s="10"/>
    </row>
    <row r="2133" spans="12:21" ht="15" customHeight="1" x14ac:dyDescent="0.4">
      <c r="L2133" s="36" t="s">
        <v>39</v>
      </c>
      <c r="N2133" s="37">
        <v>43554</v>
      </c>
      <c r="O2133" s="35">
        <v>0.20833333333333337</v>
      </c>
      <c r="P2133" s="299"/>
      <c r="Q2133" s="300"/>
      <c r="R2133" s="129">
        <f t="shared" si="100"/>
        <v>0</v>
      </c>
      <c r="S2133" s="129">
        <f t="shared" si="101"/>
        <v>0</v>
      </c>
      <c r="T2133" s="129">
        <f t="shared" si="99"/>
        <v>0</v>
      </c>
      <c r="U2133" s="10"/>
    </row>
    <row r="2134" spans="12:21" ht="15" customHeight="1" x14ac:dyDescent="0.4">
      <c r="L2134" s="36" t="s">
        <v>39</v>
      </c>
      <c r="N2134" s="37">
        <v>43554</v>
      </c>
      <c r="O2134" s="35">
        <v>0.25</v>
      </c>
      <c r="P2134" s="299"/>
      <c r="Q2134" s="300"/>
      <c r="R2134" s="129">
        <f t="shared" si="100"/>
        <v>0</v>
      </c>
      <c r="S2134" s="129">
        <f t="shared" si="101"/>
        <v>0</v>
      </c>
      <c r="T2134" s="129">
        <f t="shared" si="99"/>
        <v>0</v>
      </c>
      <c r="U2134" s="10"/>
    </row>
    <row r="2135" spans="12:21" ht="15" customHeight="1" x14ac:dyDescent="0.4">
      <c r="L2135" s="36" t="s">
        <v>39</v>
      </c>
      <c r="N2135" s="37">
        <v>43554</v>
      </c>
      <c r="O2135" s="35">
        <v>0.29166666666666669</v>
      </c>
      <c r="P2135" s="299"/>
      <c r="Q2135" s="300"/>
      <c r="R2135" s="129">
        <f t="shared" si="100"/>
        <v>0</v>
      </c>
      <c r="S2135" s="129">
        <f t="shared" si="101"/>
        <v>0</v>
      </c>
      <c r="T2135" s="129">
        <f t="shared" si="99"/>
        <v>0</v>
      </c>
      <c r="U2135" s="10"/>
    </row>
    <row r="2136" spans="12:21" ht="15" customHeight="1" x14ac:dyDescent="0.4">
      <c r="L2136" s="36" t="s">
        <v>39</v>
      </c>
      <c r="N2136" s="37">
        <v>43554</v>
      </c>
      <c r="O2136" s="35">
        <v>0.33333333333333337</v>
      </c>
      <c r="P2136" s="299"/>
      <c r="Q2136" s="300"/>
      <c r="R2136" s="129">
        <f t="shared" si="100"/>
        <v>0</v>
      </c>
      <c r="S2136" s="129">
        <f t="shared" si="101"/>
        <v>0</v>
      </c>
      <c r="T2136" s="129">
        <f t="shared" si="99"/>
        <v>0</v>
      </c>
      <c r="U2136" s="10"/>
    </row>
    <row r="2137" spans="12:21" ht="15" customHeight="1" x14ac:dyDescent="0.4">
      <c r="L2137" s="36" t="s">
        <v>39</v>
      </c>
      <c r="N2137" s="37">
        <v>43554</v>
      </c>
      <c r="O2137" s="35">
        <v>0.375</v>
      </c>
      <c r="P2137" s="299"/>
      <c r="Q2137" s="300"/>
      <c r="R2137" s="129">
        <f t="shared" si="100"/>
        <v>0</v>
      </c>
      <c r="S2137" s="129">
        <f t="shared" si="101"/>
        <v>0</v>
      </c>
      <c r="T2137" s="129">
        <f t="shared" si="99"/>
        <v>0</v>
      </c>
      <c r="U2137" s="10"/>
    </row>
    <row r="2138" spans="12:21" ht="15" customHeight="1" x14ac:dyDescent="0.4">
      <c r="L2138" s="36" t="s">
        <v>39</v>
      </c>
      <c r="N2138" s="37">
        <v>43554</v>
      </c>
      <c r="O2138" s="35">
        <v>0.41666666666666669</v>
      </c>
      <c r="P2138" s="299"/>
      <c r="Q2138" s="300"/>
      <c r="R2138" s="129">
        <f t="shared" si="100"/>
        <v>0</v>
      </c>
      <c r="S2138" s="129">
        <f t="shared" si="101"/>
        <v>0</v>
      </c>
      <c r="T2138" s="129">
        <f t="shared" si="99"/>
        <v>0</v>
      </c>
      <c r="U2138" s="10"/>
    </row>
    <row r="2139" spans="12:21" ht="15" customHeight="1" x14ac:dyDescent="0.4">
      <c r="L2139" s="36" t="s">
        <v>39</v>
      </c>
      <c r="N2139" s="37">
        <v>43554</v>
      </c>
      <c r="O2139" s="35">
        <v>0.45833333333333337</v>
      </c>
      <c r="P2139" s="299"/>
      <c r="Q2139" s="300"/>
      <c r="R2139" s="129">
        <f t="shared" si="100"/>
        <v>0</v>
      </c>
      <c r="S2139" s="129">
        <f t="shared" si="101"/>
        <v>0</v>
      </c>
      <c r="T2139" s="129">
        <f t="shared" si="99"/>
        <v>0</v>
      </c>
      <c r="U2139" s="10"/>
    </row>
    <row r="2140" spans="12:21" ht="15" customHeight="1" x14ac:dyDescent="0.4">
      <c r="L2140" s="36" t="s">
        <v>39</v>
      </c>
      <c r="N2140" s="37">
        <v>43554</v>
      </c>
      <c r="O2140" s="35">
        <v>0.50000000000000011</v>
      </c>
      <c r="P2140" s="299"/>
      <c r="Q2140" s="300"/>
      <c r="R2140" s="129">
        <f t="shared" si="100"/>
        <v>0</v>
      </c>
      <c r="S2140" s="129">
        <f t="shared" si="101"/>
        <v>0</v>
      </c>
      <c r="T2140" s="129">
        <f t="shared" si="99"/>
        <v>0</v>
      </c>
      <c r="U2140" s="10"/>
    </row>
    <row r="2141" spans="12:21" ht="15" customHeight="1" x14ac:dyDescent="0.4">
      <c r="L2141" s="36" t="s">
        <v>39</v>
      </c>
      <c r="N2141" s="37">
        <v>43554</v>
      </c>
      <c r="O2141" s="35">
        <v>0.54166666666666674</v>
      </c>
      <c r="P2141" s="299"/>
      <c r="Q2141" s="300"/>
      <c r="R2141" s="129">
        <f t="shared" si="100"/>
        <v>0</v>
      </c>
      <c r="S2141" s="129">
        <f t="shared" si="101"/>
        <v>0</v>
      </c>
      <c r="T2141" s="129">
        <f t="shared" si="99"/>
        <v>0</v>
      </c>
      <c r="U2141" s="10"/>
    </row>
    <row r="2142" spans="12:21" ht="15" customHeight="1" x14ac:dyDescent="0.4">
      <c r="L2142" s="36" t="s">
        <v>39</v>
      </c>
      <c r="N2142" s="37">
        <v>43554</v>
      </c>
      <c r="O2142" s="35">
        <v>0.58333333333333337</v>
      </c>
      <c r="P2142" s="299"/>
      <c r="Q2142" s="300"/>
      <c r="R2142" s="129">
        <f t="shared" si="100"/>
        <v>0</v>
      </c>
      <c r="S2142" s="129">
        <f t="shared" si="101"/>
        <v>0</v>
      </c>
      <c r="T2142" s="129">
        <f t="shared" si="99"/>
        <v>0</v>
      </c>
      <c r="U2142" s="10"/>
    </row>
    <row r="2143" spans="12:21" ht="15" customHeight="1" x14ac:dyDescent="0.4">
      <c r="L2143" s="36" t="s">
        <v>39</v>
      </c>
      <c r="N2143" s="37">
        <v>43554</v>
      </c>
      <c r="O2143" s="35">
        <v>0.62500000000000011</v>
      </c>
      <c r="P2143" s="299"/>
      <c r="Q2143" s="300"/>
      <c r="R2143" s="129">
        <f t="shared" si="100"/>
        <v>0</v>
      </c>
      <c r="S2143" s="129">
        <f t="shared" si="101"/>
        <v>0</v>
      </c>
      <c r="T2143" s="129">
        <f t="shared" si="99"/>
        <v>0</v>
      </c>
      <c r="U2143" s="10"/>
    </row>
    <row r="2144" spans="12:21" ht="15" customHeight="1" x14ac:dyDescent="0.4">
      <c r="L2144" s="36" t="s">
        <v>39</v>
      </c>
      <c r="N2144" s="37">
        <v>43554</v>
      </c>
      <c r="O2144" s="35">
        <v>0.66666666666666674</v>
      </c>
      <c r="P2144" s="299"/>
      <c r="Q2144" s="300"/>
      <c r="R2144" s="129">
        <f t="shared" si="100"/>
        <v>0</v>
      </c>
      <c r="S2144" s="129">
        <f t="shared" si="101"/>
        <v>0</v>
      </c>
      <c r="T2144" s="129">
        <f t="shared" si="99"/>
        <v>0</v>
      </c>
      <c r="U2144" s="10"/>
    </row>
    <row r="2145" spans="12:21" ht="15" customHeight="1" x14ac:dyDescent="0.4">
      <c r="L2145" s="36" t="s">
        <v>39</v>
      </c>
      <c r="N2145" s="37">
        <v>43554</v>
      </c>
      <c r="O2145" s="35">
        <v>0.70833333333333337</v>
      </c>
      <c r="P2145" s="299"/>
      <c r="Q2145" s="300"/>
      <c r="R2145" s="129">
        <f t="shared" si="100"/>
        <v>0</v>
      </c>
      <c r="S2145" s="129">
        <f t="shared" si="101"/>
        <v>0</v>
      </c>
      <c r="T2145" s="129">
        <f t="shared" si="99"/>
        <v>0</v>
      </c>
      <c r="U2145" s="10"/>
    </row>
    <row r="2146" spans="12:21" ht="15" customHeight="1" x14ac:dyDescent="0.4">
      <c r="L2146" s="36" t="s">
        <v>39</v>
      </c>
      <c r="N2146" s="37">
        <v>43554</v>
      </c>
      <c r="O2146" s="35">
        <v>0.75000000000000011</v>
      </c>
      <c r="P2146" s="299"/>
      <c r="Q2146" s="300"/>
      <c r="R2146" s="129">
        <f t="shared" si="100"/>
        <v>0</v>
      </c>
      <c r="S2146" s="129">
        <f t="shared" si="101"/>
        <v>0</v>
      </c>
      <c r="T2146" s="129">
        <f t="shared" si="99"/>
        <v>0</v>
      </c>
      <c r="U2146" s="10"/>
    </row>
    <row r="2147" spans="12:21" ht="15" customHeight="1" x14ac:dyDescent="0.4">
      <c r="L2147" s="36" t="s">
        <v>39</v>
      </c>
      <c r="N2147" s="37">
        <v>43554</v>
      </c>
      <c r="O2147" s="35">
        <v>0.79166666666666674</v>
      </c>
      <c r="P2147" s="299"/>
      <c r="Q2147" s="300"/>
      <c r="R2147" s="129">
        <f t="shared" si="100"/>
        <v>0</v>
      </c>
      <c r="S2147" s="129">
        <f t="shared" si="101"/>
        <v>0</v>
      </c>
      <c r="T2147" s="129">
        <f t="shared" si="99"/>
        <v>0</v>
      </c>
      <c r="U2147" s="10"/>
    </row>
    <row r="2148" spans="12:21" ht="15" customHeight="1" x14ac:dyDescent="0.4">
      <c r="L2148" s="36" t="s">
        <v>39</v>
      </c>
      <c r="N2148" s="37">
        <v>43554</v>
      </c>
      <c r="O2148" s="35">
        <v>0.83333333333333337</v>
      </c>
      <c r="P2148" s="299"/>
      <c r="Q2148" s="300"/>
      <c r="R2148" s="129">
        <f t="shared" si="100"/>
        <v>0</v>
      </c>
      <c r="S2148" s="129">
        <f t="shared" si="101"/>
        <v>0</v>
      </c>
      <c r="T2148" s="129">
        <f t="shared" si="99"/>
        <v>0</v>
      </c>
      <c r="U2148" s="10"/>
    </row>
    <row r="2149" spans="12:21" ht="15" customHeight="1" x14ac:dyDescent="0.4">
      <c r="L2149" s="36" t="s">
        <v>39</v>
      </c>
      <c r="N2149" s="37">
        <v>43554</v>
      </c>
      <c r="O2149" s="35">
        <v>0.87500000000000011</v>
      </c>
      <c r="P2149" s="299"/>
      <c r="Q2149" s="300"/>
      <c r="R2149" s="129">
        <f t="shared" si="100"/>
        <v>0</v>
      </c>
      <c r="S2149" s="129">
        <f t="shared" si="101"/>
        <v>0</v>
      </c>
      <c r="T2149" s="129">
        <f t="shared" si="99"/>
        <v>0</v>
      </c>
      <c r="U2149" s="10"/>
    </row>
    <row r="2150" spans="12:21" ht="15" customHeight="1" x14ac:dyDescent="0.4">
      <c r="L2150" s="36" t="s">
        <v>39</v>
      </c>
      <c r="N2150" s="37">
        <v>43554</v>
      </c>
      <c r="O2150" s="35">
        <v>0.91666666666666674</v>
      </c>
      <c r="P2150" s="299"/>
      <c r="Q2150" s="300"/>
      <c r="R2150" s="129">
        <f t="shared" si="100"/>
        <v>0</v>
      </c>
      <c r="S2150" s="129">
        <f t="shared" si="101"/>
        <v>0</v>
      </c>
      <c r="T2150" s="129">
        <f t="shared" si="99"/>
        <v>0</v>
      </c>
      <c r="U2150" s="10"/>
    </row>
    <row r="2151" spans="12:21" ht="15" customHeight="1" x14ac:dyDescent="0.4">
      <c r="L2151" s="36" t="s">
        <v>39</v>
      </c>
      <c r="N2151" s="37">
        <v>43554</v>
      </c>
      <c r="O2151" s="35">
        <v>0.95833333333333337</v>
      </c>
      <c r="P2151" s="299"/>
      <c r="Q2151" s="300"/>
      <c r="R2151" s="129">
        <f t="shared" si="100"/>
        <v>0</v>
      </c>
      <c r="S2151" s="129">
        <f t="shared" si="101"/>
        <v>0</v>
      </c>
      <c r="T2151" s="129">
        <f t="shared" si="99"/>
        <v>0</v>
      </c>
      <c r="U2151" s="10"/>
    </row>
    <row r="2152" spans="12:21" ht="15" customHeight="1" x14ac:dyDescent="0.4">
      <c r="L2152" s="40">
        <v>43555</v>
      </c>
      <c r="M2152" s="37"/>
      <c r="N2152" s="37">
        <v>43555</v>
      </c>
      <c r="O2152" s="35">
        <v>3.1225022567582528E-17</v>
      </c>
      <c r="P2152" s="299"/>
      <c r="Q2152" s="300"/>
      <c r="R2152" s="129">
        <f t="shared" si="100"/>
        <v>0</v>
      </c>
      <c r="S2152" s="129">
        <f t="shared" si="101"/>
        <v>0</v>
      </c>
      <c r="T2152" s="129">
        <f t="shared" si="99"/>
        <v>0</v>
      </c>
      <c r="U2152" s="10"/>
    </row>
    <row r="2153" spans="12:21" ht="15" customHeight="1" x14ac:dyDescent="0.4">
      <c r="L2153" s="36" t="s">
        <v>39</v>
      </c>
      <c r="N2153" s="37">
        <v>43555</v>
      </c>
      <c r="O2153" s="35">
        <v>4.1666666666666699E-2</v>
      </c>
      <c r="P2153" s="299"/>
      <c r="Q2153" s="300"/>
      <c r="R2153" s="129">
        <f t="shared" si="100"/>
        <v>0</v>
      </c>
      <c r="S2153" s="129">
        <f t="shared" si="101"/>
        <v>0</v>
      </c>
      <c r="T2153" s="129">
        <f t="shared" ref="T2153:T2216" si="102">Q2153-R2153</f>
        <v>0</v>
      </c>
      <c r="U2153" s="10"/>
    </row>
    <row r="2154" spans="12:21" ht="15" customHeight="1" x14ac:dyDescent="0.4">
      <c r="L2154" s="36" t="s">
        <v>39</v>
      </c>
      <c r="N2154" s="37">
        <v>43555</v>
      </c>
      <c r="O2154" s="35">
        <v>8.333333333333337E-2</v>
      </c>
      <c r="P2154" s="299"/>
      <c r="Q2154" s="300"/>
      <c r="R2154" s="129">
        <f t="shared" si="100"/>
        <v>0</v>
      </c>
      <c r="S2154" s="129">
        <f t="shared" si="101"/>
        <v>0</v>
      </c>
      <c r="T2154" s="129">
        <f t="shared" si="102"/>
        <v>0</v>
      </c>
      <c r="U2154" s="10"/>
    </row>
    <row r="2155" spans="12:21" ht="15" customHeight="1" x14ac:dyDescent="0.4">
      <c r="L2155" s="36" t="s">
        <v>39</v>
      </c>
      <c r="N2155" s="37">
        <v>43555</v>
      </c>
      <c r="O2155" s="35">
        <v>0.12500000000000006</v>
      </c>
      <c r="P2155" s="299"/>
      <c r="Q2155" s="300"/>
      <c r="R2155" s="129">
        <f t="shared" si="100"/>
        <v>0</v>
      </c>
      <c r="S2155" s="129">
        <f t="shared" si="101"/>
        <v>0</v>
      </c>
      <c r="T2155" s="129">
        <f t="shared" si="102"/>
        <v>0</v>
      </c>
      <c r="U2155" s="10"/>
    </row>
    <row r="2156" spans="12:21" ht="15" customHeight="1" x14ac:dyDescent="0.4">
      <c r="L2156" s="36" t="s">
        <v>39</v>
      </c>
      <c r="N2156" s="37">
        <v>43555</v>
      </c>
      <c r="O2156" s="35">
        <v>0.16666666666666669</v>
      </c>
      <c r="P2156" s="299"/>
      <c r="Q2156" s="300"/>
      <c r="R2156" s="129">
        <f t="shared" si="100"/>
        <v>0</v>
      </c>
      <c r="S2156" s="129">
        <f t="shared" si="101"/>
        <v>0</v>
      </c>
      <c r="T2156" s="129">
        <f t="shared" si="102"/>
        <v>0</v>
      </c>
      <c r="U2156" s="10"/>
    </row>
    <row r="2157" spans="12:21" ht="15" customHeight="1" x14ac:dyDescent="0.4">
      <c r="L2157" s="36" t="s">
        <v>39</v>
      </c>
      <c r="N2157" s="37">
        <v>43555</v>
      </c>
      <c r="O2157" s="35">
        <v>0.20833333333333337</v>
      </c>
      <c r="P2157" s="299"/>
      <c r="Q2157" s="300"/>
      <c r="R2157" s="129">
        <f t="shared" si="100"/>
        <v>0</v>
      </c>
      <c r="S2157" s="129">
        <f t="shared" si="101"/>
        <v>0</v>
      </c>
      <c r="T2157" s="129">
        <f t="shared" si="102"/>
        <v>0</v>
      </c>
      <c r="U2157" s="10"/>
    </row>
    <row r="2158" spans="12:21" ht="15" customHeight="1" x14ac:dyDescent="0.4">
      <c r="L2158" s="36" t="s">
        <v>39</v>
      </c>
      <c r="N2158" s="37">
        <v>43555</v>
      </c>
      <c r="O2158" s="35">
        <v>0.25</v>
      </c>
      <c r="P2158" s="299"/>
      <c r="Q2158" s="300"/>
      <c r="R2158" s="129">
        <f t="shared" si="100"/>
        <v>0</v>
      </c>
      <c r="S2158" s="129">
        <f t="shared" si="101"/>
        <v>0</v>
      </c>
      <c r="T2158" s="129">
        <f t="shared" si="102"/>
        <v>0</v>
      </c>
      <c r="U2158" s="10"/>
    </row>
    <row r="2159" spans="12:21" ht="15" customHeight="1" x14ac:dyDescent="0.4">
      <c r="L2159" s="36" t="s">
        <v>39</v>
      </c>
      <c r="N2159" s="37">
        <v>43555</v>
      </c>
      <c r="O2159" s="35">
        <v>0.29166666666666669</v>
      </c>
      <c r="P2159" s="299"/>
      <c r="Q2159" s="300"/>
      <c r="R2159" s="129">
        <f t="shared" si="100"/>
        <v>0</v>
      </c>
      <c r="S2159" s="129">
        <f t="shared" si="101"/>
        <v>0</v>
      </c>
      <c r="T2159" s="129">
        <f t="shared" si="102"/>
        <v>0</v>
      </c>
      <c r="U2159" s="10"/>
    </row>
    <row r="2160" spans="12:21" ht="15" customHeight="1" x14ac:dyDescent="0.4">
      <c r="L2160" s="36" t="s">
        <v>39</v>
      </c>
      <c r="N2160" s="37">
        <v>43555</v>
      </c>
      <c r="O2160" s="35">
        <v>0.33333333333333337</v>
      </c>
      <c r="P2160" s="299"/>
      <c r="Q2160" s="300"/>
      <c r="R2160" s="129">
        <f t="shared" si="100"/>
        <v>0</v>
      </c>
      <c r="S2160" s="129">
        <f t="shared" si="101"/>
        <v>0</v>
      </c>
      <c r="T2160" s="129">
        <f t="shared" si="102"/>
        <v>0</v>
      </c>
      <c r="U2160" s="10"/>
    </row>
    <row r="2161" spans="12:21" ht="15" customHeight="1" x14ac:dyDescent="0.4">
      <c r="L2161" s="36" t="s">
        <v>39</v>
      </c>
      <c r="N2161" s="37">
        <v>43555</v>
      </c>
      <c r="O2161" s="35">
        <v>0.375</v>
      </c>
      <c r="P2161" s="299"/>
      <c r="Q2161" s="300"/>
      <c r="R2161" s="129">
        <f t="shared" si="100"/>
        <v>0</v>
      </c>
      <c r="S2161" s="129">
        <f t="shared" si="101"/>
        <v>0</v>
      </c>
      <c r="T2161" s="129">
        <f t="shared" si="102"/>
        <v>0</v>
      </c>
      <c r="U2161" s="10"/>
    </row>
    <row r="2162" spans="12:21" ht="15" customHeight="1" x14ac:dyDescent="0.4">
      <c r="L2162" s="36" t="s">
        <v>39</v>
      </c>
      <c r="N2162" s="37">
        <v>43555</v>
      </c>
      <c r="O2162" s="35">
        <v>0.41666666666666669</v>
      </c>
      <c r="P2162" s="299"/>
      <c r="Q2162" s="300"/>
      <c r="R2162" s="129">
        <f t="shared" si="100"/>
        <v>0</v>
      </c>
      <c r="S2162" s="129">
        <f t="shared" si="101"/>
        <v>0</v>
      </c>
      <c r="T2162" s="129">
        <f t="shared" si="102"/>
        <v>0</v>
      </c>
      <c r="U2162" s="10"/>
    </row>
    <row r="2163" spans="12:21" ht="15" customHeight="1" x14ac:dyDescent="0.4">
      <c r="L2163" s="36" t="s">
        <v>39</v>
      </c>
      <c r="N2163" s="37">
        <v>43555</v>
      </c>
      <c r="O2163" s="35">
        <v>0.45833333333333337</v>
      </c>
      <c r="P2163" s="299"/>
      <c r="Q2163" s="300"/>
      <c r="R2163" s="129">
        <f t="shared" si="100"/>
        <v>0</v>
      </c>
      <c r="S2163" s="129">
        <f t="shared" si="101"/>
        <v>0</v>
      </c>
      <c r="T2163" s="129">
        <f t="shared" si="102"/>
        <v>0</v>
      </c>
      <c r="U2163" s="10"/>
    </row>
    <row r="2164" spans="12:21" ht="15" customHeight="1" x14ac:dyDescent="0.4">
      <c r="L2164" s="36" t="s">
        <v>39</v>
      </c>
      <c r="N2164" s="37">
        <v>43555</v>
      </c>
      <c r="O2164" s="35">
        <v>0.50000000000000011</v>
      </c>
      <c r="P2164" s="299"/>
      <c r="Q2164" s="300"/>
      <c r="R2164" s="129">
        <f t="shared" si="100"/>
        <v>0</v>
      </c>
      <c r="S2164" s="129">
        <f t="shared" si="101"/>
        <v>0</v>
      </c>
      <c r="T2164" s="129">
        <f t="shared" si="102"/>
        <v>0</v>
      </c>
      <c r="U2164" s="10"/>
    </row>
    <row r="2165" spans="12:21" ht="15" customHeight="1" x14ac:dyDescent="0.4">
      <c r="L2165" s="36" t="s">
        <v>39</v>
      </c>
      <c r="N2165" s="37">
        <v>43555</v>
      </c>
      <c r="O2165" s="35">
        <v>0.54166666666666674</v>
      </c>
      <c r="P2165" s="299"/>
      <c r="Q2165" s="300"/>
      <c r="R2165" s="129">
        <f t="shared" si="100"/>
        <v>0</v>
      </c>
      <c r="S2165" s="129">
        <f t="shared" si="101"/>
        <v>0</v>
      </c>
      <c r="T2165" s="129">
        <f t="shared" si="102"/>
        <v>0</v>
      </c>
      <c r="U2165" s="10"/>
    </row>
    <row r="2166" spans="12:21" ht="15" customHeight="1" x14ac:dyDescent="0.4">
      <c r="L2166" s="36" t="s">
        <v>39</v>
      </c>
      <c r="N2166" s="37">
        <v>43555</v>
      </c>
      <c r="O2166" s="35">
        <v>0.58333333333333337</v>
      </c>
      <c r="P2166" s="299"/>
      <c r="Q2166" s="300"/>
      <c r="R2166" s="129">
        <f t="shared" si="100"/>
        <v>0</v>
      </c>
      <c r="S2166" s="129">
        <f t="shared" si="101"/>
        <v>0</v>
      </c>
      <c r="T2166" s="129">
        <f t="shared" si="102"/>
        <v>0</v>
      </c>
      <c r="U2166" s="10"/>
    </row>
    <row r="2167" spans="12:21" ht="15" customHeight="1" x14ac:dyDescent="0.4">
      <c r="L2167" s="36" t="s">
        <v>39</v>
      </c>
      <c r="N2167" s="37">
        <v>43555</v>
      </c>
      <c r="O2167" s="35">
        <v>0.62500000000000011</v>
      </c>
      <c r="P2167" s="299"/>
      <c r="Q2167" s="300"/>
      <c r="R2167" s="129">
        <f t="shared" si="100"/>
        <v>0</v>
      </c>
      <c r="S2167" s="129">
        <f t="shared" si="101"/>
        <v>0</v>
      </c>
      <c r="T2167" s="129">
        <f t="shared" si="102"/>
        <v>0</v>
      </c>
      <c r="U2167" s="10"/>
    </row>
    <row r="2168" spans="12:21" ht="15" customHeight="1" x14ac:dyDescent="0.4">
      <c r="L2168" s="36" t="s">
        <v>39</v>
      </c>
      <c r="N2168" s="37">
        <v>43555</v>
      </c>
      <c r="O2168" s="35">
        <v>0.66666666666666674</v>
      </c>
      <c r="P2168" s="299"/>
      <c r="Q2168" s="300"/>
      <c r="R2168" s="129">
        <f t="shared" si="100"/>
        <v>0</v>
      </c>
      <c r="S2168" s="129">
        <f t="shared" si="101"/>
        <v>0</v>
      </c>
      <c r="T2168" s="129">
        <f t="shared" si="102"/>
        <v>0</v>
      </c>
      <c r="U2168" s="10"/>
    </row>
    <row r="2169" spans="12:21" ht="15" customHeight="1" x14ac:dyDescent="0.4">
      <c r="L2169" s="36" t="s">
        <v>39</v>
      </c>
      <c r="N2169" s="37">
        <v>43555</v>
      </c>
      <c r="O2169" s="35">
        <v>0.70833333333333337</v>
      </c>
      <c r="P2169" s="299"/>
      <c r="Q2169" s="300"/>
      <c r="R2169" s="129">
        <f t="shared" si="100"/>
        <v>0</v>
      </c>
      <c r="S2169" s="129">
        <f t="shared" si="101"/>
        <v>0</v>
      </c>
      <c r="T2169" s="129">
        <f t="shared" si="102"/>
        <v>0</v>
      </c>
      <c r="U2169" s="10"/>
    </row>
    <row r="2170" spans="12:21" ht="15" customHeight="1" x14ac:dyDescent="0.4">
      <c r="L2170" s="36" t="s">
        <v>39</v>
      </c>
      <c r="N2170" s="37">
        <v>43555</v>
      </c>
      <c r="O2170" s="35">
        <v>0.75000000000000011</v>
      </c>
      <c r="P2170" s="299"/>
      <c r="Q2170" s="300"/>
      <c r="R2170" s="129">
        <f t="shared" si="100"/>
        <v>0</v>
      </c>
      <c r="S2170" s="129">
        <f t="shared" si="101"/>
        <v>0</v>
      </c>
      <c r="T2170" s="129">
        <f t="shared" si="102"/>
        <v>0</v>
      </c>
      <c r="U2170" s="10"/>
    </row>
    <row r="2171" spans="12:21" ht="15" customHeight="1" x14ac:dyDescent="0.4">
      <c r="L2171" s="36" t="s">
        <v>39</v>
      </c>
      <c r="N2171" s="37">
        <v>43555</v>
      </c>
      <c r="O2171" s="35">
        <v>0.79166666666666674</v>
      </c>
      <c r="P2171" s="299"/>
      <c r="Q2171" s="300"/>
      <c r="R2171" s="129">
        <f t="shared" si="100"/>
        <v>0</v>
      </c>
      <c r="S2171" s="129">
        <f t="shared" si="101"/>
        <v>0</v>
      </c>
      <c r="T2171" s="129">
        <f t="shared" si="102"/>
        <v>0</v>
      </c>
      <c r="U2171" s="10"/>
    </row>
    <row r="2172" spans="12:21" ht="15" customHeight="1" x14ac:dyDescent="0.4">
      <c r="L2172" s="36" t="s">
        <v>39</v>
      </c>
      <c r="N2172" s="37">
        <v>43555</v>
      </c>
      <c r="O2172" s="35">
        <v>0.83333333333333337</v>
      </c>
      <c r="P2172" s="299"/>
      <c r="Q2172" s="300"/>
      <c r="R2172" s="129">
        <f t="shared" si="100"/>
        <v>0</v>
      </c>
      <c r="S2172" s="129">
        <f t="shared" si="101"/>
        <v>0</v>
      </c>
      <c r="T2172" s="129">
        <f t="shared" si="102"/>
        <v>0</v>
      </c>
      <c r="U2172" s="10"/>
    </row>
    <row r="2173" spans="12:21" ht="15" customHeight="1" x14ac:dyDescent="0.4">
      <c r="L2173" s="36" t="s">
        <v>39</v>
      </c>
      <c r="N2173" s="37">
        <v>43555</v>
      </c>
      <c r="O2173" s="35">
        <v>0.87500000000000011</v>
      </c>
      <c r="P2173" s="299"/>
      <c r="Q2173" s="300"/>
      <c r="R2173" s="129">
        <f t="shared" si="100"/>
        <v>0</v>
      </c>
      <c r="S2173" s="129">
        <f t="shared" si="101"/>
        <v>0</v>
      </c>
      <c r="T2173" s="129">
        <f t="shared" si="102"/>
        <v>0</v>
      </c>
      <c r="U2173" s="10"/>
    </row>
    <row r="2174" spans="12:21" ht="15" customHeight="1" x14ac:dyDescent="0.4">
      <c r="L2174" s="36" t="s">
        <v>39</v>
      </c>
      <c r="N2174" s="37">
        <v>43555</v>
      </c>
      <c r="O2174" s="35">
        <v>0.91666666666666674</v>
      </c>
      <c r="P2174" s="299"/>
      <c r="Q2174" s="300"/>
      <c r="R2174" s="129">
        <f t="shared" si="100"/>
        <v>0</v>
      </c>
      <c r="S2174" s="129">
        <f t="shared" si="101"/>
        <v>0</v>
      </c>
      <c r="T2174" s="129">
        <f t="shared" si="102"/>
        <v>0</v>
      </c>
      <c r="U2174" s="10"/>
    </row>
    <row r="2175" spans="12:21" ht="15" customHeight="1" x14ac:dyDescent="0.4">
      <c r="L2175" s="36" t="s">
        <v>39</v>
      </c>
      <c r="N2175" s="37">
        <v>43555</v>
      </c>
      <c r="O2175" s="35">
        <v>0.95833333333333337</v>
      </c>
      <c r="P2175" s="299"/>
      <c r="Q2175" s="300"/>
      <c r="R2175" s="129">
        <f t="shared" si="100"/>
        <v>0</v>
      </c>
      <c r="S2175" s="129">
        <f t="shared" si="101"/>
        <v>0</v>
      </c>
      <c r="T2175" s="129">
        <f t="shared" si="102"/>
        <v>0</v>
      </c>
      <c r="U2175" s="10"/>
    </row>
    <row r="2176" spans="12:21" ht="15" customHeight="1" x14ac:dyDescent="0.4">
      <c r="L2176" s="40">
        <v>43556</v>
      </c>
      <c r="M2176" s="37"/>
      <c r="N2176" s="37">
        <v>43556</v>
      </c>
      <c r="O2176" s="35">
        <v>3.1225022567582528E-17</v>
      </c>
      <c r="P2176" s="299"/>
      <c r="Q2176" s="300"/>
      <c r="R2176" s="129">
        <f t="shared" si="100"/>
        <v>0</v>
      </c>
      <c r="S2176" s="129">
        <f t="shared" si="101"/>
        <v>0</v>
      </c>
      <c r="T2176" s="129">
        <f t="shared" si="102"/>
        <v>0</v>
      </c>
      <c r="U2176" s="10"/>
    </row>
    <row r="2177" spans="12:21" ht="15" customHeight="1" x14ac:dyDescent="0.4">
      <c r="L2177" s="36" t="s">
        <v>39</v>
      </c>
      <c r="N2177" s="37">
        <v>43556</v>
      </c>
      <c r="O2177" s="35">
        <v>4.1666666666666699E-2</v>
      </c>
      <c r="P2177" s="299"/>
      <c r="Q2177" s="300"/>
      <c r="R2177" s="129">
        <f t="shared" si="100"/>
        <v>0</v>
      </c>
      <c r="S2177" s="129">
        <f t="shared" si="101"/>
        <v>0</v>
      </c>
      <c r="T2177" s="129">
        <f t="shared" si="102"/>
        <v>0</v>
      </c>
      <c r="U2177" s="10"/>
    </row>
    <row r="2178" spans="12:21" ht="15" customHeight="1" x14ac:dyDescent="0.4">
      <c r="L2178" s="36" t="s">
        <v>39</v>
      </c>
      <c r="N2178" s="37">
        <v>43556</v>
      </c>
      <c r="O2178" s="35">
        <v>8.333333333333337E-2</v>
      </c>
      <c r="P2178" s="299"/>
      <c r="Q2178" s="300"/>
      <c r="R2178" s="129">
        <f t="shared" si="100"/>
        <v>0</v>
      </c>
      <c r="S2178" s="129">
        <f t="shared" si="101"/>
        <v>0</v>
      </c>
      <c r="T2178" s="129">
        <f t="shared" si="102"/>
        <v>0</v>
      </c>
      <c r="U2178" s="10"/>
    </row>
    <row r="2179" spans="12:21" ht="15" customHeight="1" x14ac:dyDescent="0.4">
      <c r="L2179" s="36" t="s">
        <v>39</v>
      </c>
      <c r="N2179" s="37">
        <v>43556</v>
      </c>
      <c r="O2179" s="35">
        <v>0.12500000000000006</v>
      </c>
      <c r="P2179" s="299"/>
      <c r="Q2179" s="300"/>
      <c r="R2179" s="129">
        <f t="shared" si="100"/>
        <v>0</v>
      </c>
      <c r="S2179" s="129">
        <f t="shared" si="101"/>
        <v>0</v>
      </c>
      <c r="T2179" s="129">
        <f t="shared" si="102"/>
        <v>0</v>
      </c>
      <c r="U2179" s="10"/>
    </row>
    <row r="2180" spans="12:21" ht="15" customHeight="1" x14ac:dyDescent="0.4">
      <c r="L2180" s="36" t="s">
        <v>39</v>
      </c>
      <c r="N2180" s="37">
        <v>43556</v>
      </c>
      <c r="O2180" s="35">
        <v>0.16666666666666669</v>
      </c>
      <c r="P2180" s="299"/>
      <c r="Q2180" s="300"/>
      <c r="R2180" s="129">
        <f t="shared" si="100"/>
        <v>0</v>
      </c>
      <c r="S2180" s="129">
        <f t="shared" si="101"/>
        <v>0</v>
      </c>
      <c r="T2180" s="129">
        <f t="shared" si="102"/>
        <v>0</v>
      </c>
      <c r="U2180" s="10"/>
    </row>
    <row r="2181" spans="12:21" ht="15" customHeight="1" x14ac:dyDescent="0.4">
      <c r="L2181" s="36" t="s">
        <v>39</v>
      </c>
      <c r="N2181" s="37">
        <v>43556</v>
      </c>
      <c r="O2181" s="35">
        <v>0.20833333333333337</v>
      </c>
      <c r="P2181" s="299"/>
      <c r="Q2181" s="300"/>
      <c r="R2181" s="129">
        <f t="shared" si="100"/>
        <v>0</v>
      </c>
      <c r="S2181" s="129">
        <f t="shared" si="101"/>
        <v>0</v>
      </c>
      <c r="T2181" s="129">
        <f t="shared" si="102"/>
        <v>0</v>
      </c>
      <c r="U2181" s="10"/>
    </row>
    <row r="2182" spans="12:21" ht="15" customHeight="1" x14ac:dyDescent="0.4">
      <c r="L2182" s="36" t="s">
        <v>39</v>
      </c>
      <c r="N2182" s="37">
        <v>43556</v>
      </c>
      <c r="O2182" s="35">
        <v>0.25</v>
      </c>
      <c r="P2182" s="299"/>
      <c r="Q2182" s="300"/>
      <c r="R2182" s="129">
        <f t="shared" si="100"/>
        <v>0</v>
      </c>
      <c r="S2182" s="129">
        <f t="shared" si="101"/>
        <v>0</v>
      </c>
      <c r="T2182" s="129">
        <f t="shared" si="102"/>
        <v>0</v>
      </c>
      <c r="U2182" s="10"/>
    </row>
    <row r="2183" spans="12:21" ht="15" customHeight="1" x14ac:dyDescent="0.4">
      <c r="L2183" s="36" t="s">
        <v>39</v>
      </c>
      <c r="N2183" s="37">
        <v>43556</v>
      </c>
      <c r="O2183" s="35">
        <v>0.29166666666666669</v>
      </c>
      <c r="P2183" s="299"/>
      <c r="Q2183" s="300"/>
      <c r="R2183" s="129">
        <f t="shared" si="100"/>
        <v>0</v>
      </c>
      <c r="S2183" s="129">
        <f t="shared" si="101"/>
        <v>0</v>
      </c>
      <c r="T2183" s="129">
        <f t="shared" si="102"/>
        <v>0</v>
      </c>
      <c r="U2183" s="10"/>
    </row>
    <row r="2184" spans="12:21" ht="15" customHeight="1" x14ac:dyDescent="0.4">
      <c r="L2184" s="36" t="s">
        <v>39</v>
      </c>
      <c r="N2184" s="37">
        <v>43556</v>
      </c>
      <c r="O2184" s="35">
        <v>0.33333333333333337</v>
      </c>
      <c r="P2184" s="299"/>
      <c r="Q2184" s="300"/>
      <c r="R2184" s="129">
        <f t="shared" si="100"/>
        <v>0</v>
      </c>
      <c r="S2184" s="129">
        <f t="shared" si="101"/>
        <v>0</v>
      </c>
      <c r="T2184" s="129">
        <f t="shared" si="102"/>
        <v>0</v>
      </c>
      <c r="U2184" s="10"/>
    </row>
    <row r="2185" spans="12:21" ht="15" customHeight="1" x14ac:dyDescent="0.4">
      <c r="L2185" s="36" t="s">
        <v>39</v>
      </c>
      <c r="N2185" s="37">
        <v>43556</v>
      </c>
      <c r="O2185" s="35">
        <v>0.375</v>
      </c>
      <c r="P2185" s="299"/>
      <c r="Q2185" s="300"/>
      <c r="R2185" s="129">
        <f t="shared" si="100"/>
        <v>0</v>
      </c>
      <c r="S2185" s="129">
        <f t="shared" si="101"/>
        <v>0</v>
      </c>
      <c r="T2185" s="129">
        <f t="shared" si="102"/>
        <v>0</v>
      </c>
      <c r="U2185" s="10"/>
    </row>
    <row r="2186" spans="12:21" ht="15" customHeight="1" x14ac:dyDescent="0.4">
      <c r="L2186" s="36" t="s">
        <v>39</v>
      </c>
      <c r="N2186" s="37">
        <v>43556</v>
      </c>
      <c r="O2186" s="35">
        <v>0.41666666666666669</v>
      </c>
      <c r="P2186" s="299"/>
      <c r="Q2186" s="300"/>
      <c r="R2186" s="129">
        <f t="shared" si="100"/>
        <v>0</v>
      </c>
      <c r="S2186" s="129">
        <f t="shared" si="101"/>
        <v>0</v>
      </c>
      <c r="T2186" s="129">
        <f t="shared" si="102"/>
        <v>0</v>
      </c>
      <c r="U2186" s="10"/>
    </row>
    <row r="2187" spans="12:21" ht="15" customHeight="1" x14ac:dyDescent="0.4">
      <c r="L2187" s="36" t="s">
        <v>39</v>
      </c>
      <c r="N2187" s="37">
        <v>43556</v>
      </c>
      <c r="O2187" s="35">
        <v>0.45833333333333337</v>
      </c>
      <c r="P2187" s="299"/>
      <c r="Q2187" s="300"/>
      <c r="R2187" s="129">
        <f t="shared" si="100"/>
        <v>0</v>
      </c>
      <c r="S2187" s="129">
        <f t="shared" si="101"/>
        <v>0</v>
      </c>
      <c r="T2187" s="129">
        <f t="shared" si="102"/>
        <v>0</v>
      </c>
      <c r="U2187" s="10"/>
    </row>
    <row r="2188" spans="12:21" ht="15" customHeight="1" x14ac:dyDescent="0.4">
      <c r="L2188" s="36" t="s">
        <v>39</v>
      </c>
      <c r="N2188" s="37">
        <v>43556</v>
      </c>
      <c r="O2188" s="35">
        <v>0.50000000000000011</v>
      </c>
      <c r="P2188" s="299"/>
      <c r="Q2188" s="300"/>
      <c r="R2188" s="129">
        <f t="shared" si="100"/>
        <v>0</v>
      </c>
      <c r="S2188" s="129">
        <f t="shared" si="101"/>
        <v>0</v>
      </c>
      <c r="T2188" s="129">
        <f t="shared" si="102"/>
        <v>0</v>
      </c>
      <c r="U2188" s="10"/>
    </row>
    <row r="2189" spans="12:21" ht="15" customHeight="1" x14ac:dyDescent="0.4">
      <c r="L2189" s="36" t="s">
        <v>39</v>
      </c>
      <c r="N2189" s="37">
        <v>43556</v>
      </c>
      <c r="O2189" s="35">
        <v>0.54166666666666674</v>
      </c>
      <c r="P2189" s="299"/>
      <c r="Q2189" s="300"/>
      <c r="R2189" s="129">
        <f t="shared" si="100"/>
        <v>0</v>
      </c>
      <c r="S2189" s="129">
        <f t="shared" si="101"/>
        <v>0</v>
      </c>
      <c r="T2189" s="129">
        <f t="shared" si="102"/>
        <v>0</v>
      </c>
      <c r="U2189" s="10"/>
    </row>
    <row r="2190" spans="12:21" ht="15" customHeight="1" x14ac:dyDescent="0.4">
      <c r="L2190" s="36" t="s">
        <v>39</v>
      </c>
      <c r="N2190" s="37">
        <v>43556</v>
      </c>
      <c r="O2190" s="35">
        <v>0.58333333333333337</v>
      </c>
      <c r="P2190" s="299"/>
      <c r="Q2190" s="300"/>
      <c r="R2190" s="129">
        <f t="shared" si="100"/>
        <v>0</v>
      </c>
      <c r="S2190" s="129">
        <f t="shared" si="101"/>
        <v>0</v>
      </c>
      <c r="T2190" s="129">
        <f t="shared" si="102"/>
        <v>0</v>
      </c>
      <c r="U2190" s="10"/>
    </row>
    <row r="2191" spans="12:21" ht="15" customHeight="1" x14ac:dyDescent="0.4">
      <c r="L2191" s="36" t="s">
        <v>39</v>
      </c>
      <c r="N2191" s="37">
        <v>43556</v>
      </c>
      <c r="O2191" s="35">
        <v>0.62500000000000011</v>
      </c>
      <c r="P2191" s="299"/>
      <c r="Q2191" s="300"/>
      <c r="R2191" s="129">
        <f t="shared" si="100"/>
        <v>0</v>
      </c>
      <c r="S2191" s="129">
        <f t="shared" si="101"/>
        <v>0</v>
      </c>
      <c r="T2191" s="129">
        <f t="shared" si="102"/>
        <v>0</v>
      </c>
      <c r="U2191" s="10"/>
    </row>
    <row r="2192" spans="12:21" ht="15" customHeight="1" x14ac:dyDescent="0.4">
      <c r="L2192" s="36" t="s">
        <v>39</v>
      </c>
      <c r="N2192" s="37">
        <v>43556</v>
      </c>
      <c r="O2192" s="35">
        <v>0.66666666666666674</v>
      </c>
      <c r="P2192" s="299"/>
      <c r="Q2192" s="300"/>
      <c r="R2192" s="129">
        <f t="shared" ref="R2192:R2255" si="103">IF(Q2192&gt;P2192,P2192,Q2192)</f>
        <v>0</v>
      </c>
      <c r="S2192" s="129">
        <f t="shared" ref="S2192:S2255" si="104">P2192-R2192</f>
        <v>0</v>
      </c>
      <c r="T2192" s="129">
        <f t="shared" si="102"/>
        <v>0</v>
      </c>
      <c r="U2192" s="10"/>
    </row>
    <row r="2193" spans="12:21" ht="15" customHeight="1" x14ac:dyDescent="0.4">
      <c r="L2193" s="36" t="s">
        <v>39</v>
      </c>
      <c r="N2193" s="37">
        <v>43556</v>
      </c>
      <c r="O2193" s="35">
        <v>0.70833333333333337</v>
      </c>
      <c r="P2193" s="299"/>
      <c r="Q2193" s="300"/>
      <c r="R2193" s="129">
        <f t="shared" si="103"/>
        <v>0</v>
      </c>
      <c r="S2193" s="129">
        <f t="shared" si="104"/>
        <v>0</v>
      </c>
      <c r="T2193" s="129">
        <f t="shared" si="102"/>
        <v>0</v>
      </c>
      <c r="U2193" s="10"/>
    </row>
    <row r="2194" spans="12:21" ht="15" customHeight="1" x14ac:dyDescent="0.4">
      <c r="L2194" s="36" t="s">
        <v>39</v>
      </c>
      <c r="N2194" s="37">
        <v>43556</v>
      </c>
      <c r="O2194" s="35">
        <v>0.75000000000000011</v>
      </c>
      <c r="P2194" s="299"/>
      <c r="Q2194" s="300"/>
      <c r="R2194" s="129">
        <f t="shared" si="103"/>
        <v>0</v>
      </c>
      <c r="S2194" s="129">
        <f t="shared" si="104"/>
        <v>0</v>
      </c>
      <c r="T2194" s="129">
        <f t="shared" si="102"/>
        <v>0</v>
      </c>
      <c r="U2194" s="10"/>
    </row>
    <row r="2195" spans="12:21" ht="15" customHeight="1" x14ac:dyDescent="0.4">
      <c r="L2195" s="36" t="s">
        <v>39</v>
      </c>
      <c r="N2195" s="37">
        <v>43556</v>
      </c>
      <c r="O2195" s="35">
        <v>0.79166666666666674</v>
      </c>
      <c r="P2195" s="299"/>
      <c r="Q2195" s="300"/>
      <c r="R2195" s="129">
        <f t="shared" si="103"/>
        <v>0</v>
      </c>
      <c r="S2195" s="129">
        <f t="shared" si="104"/>
        <v>0</v>
      </c>
      <c r="T2195" s="129">
        <f t="shared" si="102"/>
        <v>0</v>
      </c>
      <c r="U2195" s="10"/>
    </row>
    <row r="2196" spans="12:21" ht="15" customHeight="1" x14ac:dyDescent="0.4">
      <c r="L2196" s="36" t="s">
        <v>39</v>
      </c>
      <c r="N2196" s="37">
        <v>43556</v>
      </c>
      <c r="O2196" s="35">
        <v>0.83333333333333337</v>
      </c>
      <c r="P2196" s="299"/>
      <c r="Q2196" s="300"/>
      <c r="R2196" s="129">
        <f t="shared" si="103"/>
        <v>0</v>
      </c>
      <c r="S2196" s="129">
        <f t="shared" si="104"/>
        <v>0</v>
      </c>
      <c r="T2196" s="129">
        <f t="shared" si="102"/>
        <v>0</v>
      </c>
      <c r="U2196" s="10"/>
    </row>
    <row r="2197" spans="12:21" ht="15" customHeight="1" x14ac:dyDescent="0.4">
      <c r="L2197" s="36" t="s">
        <v>39</v>
      </c>
      <c r="N2197" s="37">
        <v>43556</v>
      </c>
      <c r="O2197" s="35">
        <v>0.87500000000000011</v>
      </c>
      <c r="P2197" s="299"/>
      <c r="Q2197" s="300"/>
      <c r="R2197" s="129">
        <f t="shared" si="103"/>
        <v>0</v>
      </c>
      <c r="S2197" s="129">
        <f t="shared" si="104"/>
        <v>0</v>
      </c>
      <c r="T2197" s="129">
        <f t="shared" si="102"/>
        <v>0</v>
      </c>
      <c r="U2197" s="10"/>
    </row>
    <row r="2198" spans="12:21" ht="15" customHeight="1" x14ac:dyDescent="0.4">
      <c r="L2198" s="36" t="s">
        <v>39</v>
      </c>
      <c r="N2198" s="37">
        <v>43556</v>
      </c>
      <c r="O2198" s="35">
        <v>0.91666666666666674</v>
      </c>
      <c r="P2198" s="299"/>
      <c r="Q2198" s="300"/>
      <c r="R2198" s="129">
        <f t="shared" si="103"/>
        <v>0</v>
      </c>
      <c r="S2198" s="129">
        <f t="shared" si="104"/>
        <v>0</v>
      </c>
      <c r="T2198" s="129">
        <f t="shared" si="102"/>
        <v>0</v>
      </c>
      <c r="U2198" s="10"/>
    </row>
    <row r="2199" spans="12:21" ht="15" customHeight="1" x14ac:dyDescent="0.4">
      <c r="L2199" s="36" t="s">
        <v>39</v>
      </c>
      <c r="N2199" s="37">
        <v>43556</v>
      </c>
      <c r="O2199" s="35">
        <v>0.95833333333333337</v>
      </c>
      <c r="P2199" s="299"/>
      <c r="Q2199" s="300"/>
      <c r="R2199" s="129">
        <f t="shared" si="103"/>
        <v>0</v>
      </c>
      <c r="S2199" s="129">
        <f t="shared" si="104"/>
        <v>0</v>
      </c>
      <c r="T2199" s="129">
        <f t="shared" si="102"/>
        <v>0</v>
      </c>
      <c r="U2199" s="10"/>
    </row>
    <row r="2200" spans="12:21" ht="15" customHeight="1" x14ac:dyDescent="0.4">
      <c r="L2200" s="40">
        <v>43557</v>
      </c>
      <c r="M2200" s="37"/>
      <c r="N2200" s="37">
        <v>43557</v>
      </c>
      <c r="O2200" s="35">
        <v>3.1225022567582528E-17</v>
      </c>
      <c r="P2200" s="299"/>
      <c r="Q2200" s="300"/>
      <c r="R2200" s="129">
        <f t="shared" si="103"/>
        <v>0</v>
      </c>
      <c r="S2200" s="129">
        <f t="shared" si="104"/>
        <v>0</v>
      </c>
      <c r="T2200" s="129">
        <f t="shared" si="102"/>
        <v>0</v>
      </c>
      <c r="U2200" s="10"/>
    </row>
    <row r="2201" spans="12:21" ht="15" customHeight="1" x14ac:dyDescent="0.4">
      <c r="L2201" s="36" t="s">
        <v>39</v>
      </c>
      <c r="N2201" s="37">
        <v>43557</v>
      </c>
      <c r="O2201" s="35">
        <v>4.1666666666666699E-2</v>
      </c>
      <c r="P2201" s="299"/>
      <c r="Q2201" s="300"/>
      <c r="R2201" s="129">
        <f t="shared" si="103"/>
        <v>0</v>
      </c>
      <c r="S2201" s="129">
        <f t="shared" si="104"/>
        <v>0</v>
      </c>
      <c r="T2201" s="129">
        <f t="shared" si="102"/>
        <v>0</v>
      </c>
      <c r="U2201" s="10"/>
    </row>
    <row r="2202" spans="12:21" ht="15" customHeight="1" x14ac:dyDescent="0.4">
      <c r="L2202" s="36" t="s">
        <v>39</v>
      </c>
      <c r="N2202" s="37">
        <v>43557</v>
      </c>
      <c r="O2202" s="35">
        <v>8.333333333333337E-2</v>
      </c>
      <c r="P2202" s="299"/>
      <c r="Q2202" s="300"/>
      <c r="R2202" s="129">
        <f t="shared" si="103"/>
        <v>0</v>
      </c>
      <c r="S2202" s="129">
        <f t="shared" si="104"/>
        <v>0</v>
      </c>
      <c r="T2202" s="129">
        <f t="shared" si="102"/>
        <v>0</v>
      </c>
      <c r="U2202" s="10"/>
    </row>
    <row r="2203" spans="12:21" ht="15" customHeight="1" x14ac:dyDescent="0.4">
      <c r="L2203" s="36" t="s">
        <v>39</v>
      </c>
      <c r="N2203" s="37">
        <v>43557</v>
      </c>
      <c r="O2203" s="35">
        <v>0.12500000000000006</v>
      </c>
      <c r="P2203" s="299"/>
      <c r="Q2203" s="300"/>
      <c r="R2203" s="129">
        <f t="shared" si="103"/>
        <v>0</v>
      </c>
      <c r="S2203" s="129">
        <f t="shared" si="104"/>
        <v>0</v>
      </c>
      <c r="T2203" s="129">
        <f t="shared" si="102"/>
        <v>0</v>
      </c>
      <c r="U2203" s="10"/>
    </row>
    <row r="2204" spans="12:21" ht="15" customHeight="1" x14ac:dyDescent="0.4">
      <c r="L2204" s="36" t="s">
        <v>39</v>
      </c>
      <c r="N2204" s="37">
        <v>43557</v>
      </c>
      <c r="O2204" s="35">
        <v>0.16666666666666669</v>
      </c>
      <c r="P2204" s="299"/>
      <c r="Q2204" s="300"/>
      <c r="R2204" s="129">
        <f t="shared" si="103"/>
        <v>0</v>
      </c>
      <c r="S2204" s="129">
        <f t="shared" si="104"/>
        <v>0</v>
      </c>
      <c r="T2204" s="129">
        <f t="shared" si="102"/>
        <v>0</v>
      </c>
      <c r="U2204" s="10"/>
    </row>
    <row r="2205" spans="12:21" ht="15" customHeight="1" x14ac:dyDescent="0.4">
      <c r="L2205" s="36" t="s">
        <v>39</v>
      </c>
      <c r="N2205" s="37">
        <v>43557</v>
      </c>
      <c r="O2205" s="35">
        <v>0.20833333333333337</v>
      </c>
      <c r="P2205" s="299"/>
      <c r="Q2205" s="300"/>
      <c r="R2205" s="129">
        <f t="shared" si="103"/>
        <v>0</v>
      </c>
      <c r="S2205" s="129">
        <f t="shared" si="104"/>
        <v>0</v>
      </c>
      <c r="T2205" s="129">
        <f t="shared" si="102"/>
        <v>0</v>
      </c>
      <c r="U2205" s="10"/>
    </row>
    <row r="2206" spans="12:21" ht="15" customHeight="1" x14ac:dyDescent="0.4">
      <c r="L2206" s="36" t="s">
        <v>39</v>
      </c>
      <c r="N2206" s="37">
        <v>43557</v>
      </c>
      <c r="O2206" s="35">
        <v>0.25</v>
      </c>
      <c r="P2206" s="299"/>
      <c r="Q2206" s="300"/>
      <c r="R2206" s="129">
        <f t="shared" si="103"/>
        <v>0</v>
      </c>
      <c r="S2206" s="129">
        <f t="shared" si="104"/>
        <v>0</v>
      </c>
      <c r="T2206" s="129">
        <f t="shared" si="102"/>
        <v>0</v>
      </c>
      <c r="U2206" s="10"/>
    </row>
    <row r="2207" spans="12:21" ht="15" customHeight="1" x14ac:dyDescent="0.4">
      <c r="L2207" s="36" t="s">
        <v>39</v>
      </c>
      <c r="N2207" s="37">
        <v>43557</v>
      </c>
      <c r="O2207" s="35">
        <v>0.29166666666666669</v>
      </c>
      <c r="P2207" s="299"/>
      <c r="Q2207" s="300"/>
      <c r="R2207" s="129">
        <f t="shared" si="103"/>
        <v>0</v>
      </c>
      <c r="S2207" s="129">
        <f t="shared" si="104"/>
        <v>0</v>
      </c>
      <c r="T2207" s="129">
        <f t="shared" si="102"/>
        <v>0</v>
      </c>
      <c r="U2207" s="10"/>
    </row>
    <row r="2208" spans="12:21" ht="15" customHeight="1" x14ac:dyDescent="0.4">
      <c r="L2208" s="36" t="s">
        <v>39</v>
      </c>
      <c r="N2208" s="37">
        <v>43557</v>
      </c>
      <c r="O2208" s="35">
        <v>0.33333333333333337</v>
      </c>
      <c r="P2208" s="299"/>
      <c r="Q2208" s="300"/>
      <c r="R2208" s="129">
        <f t="shared" si="103"/>
        <v>0</v>
      </c>
      <c r="S2208" s="129">
        <f t="shared" si="104"/>
        <v>0</v>
      </c>
      <c r="T2208" s="129">
        <f t="shared" si="102"/>
        <v>0</v>
      </c>
      <c r="U2208" s="10"/>
    </row>
    <row r="2209" spans="12:21" ht="15" customHeight="1" x14ac:dyDescent="0.4">
      <c r="L2209" s="36" t="s">
        <v>39</v>
      </c>
      <c r="N2209" s="37">
        <v>43557</v>
      </c>
      <c r="O2209" s="35">
        <v>0.375</v>
      </c>
      <c r="P2209" s="299"/>
      <c r="Q2209" s="300"/>
      <c r="R2209" s="129">
        <f t="shared" si="103"/>
        <v>0</v>
      </c>
      <c r="S2209" s="129">
        <f t="shared" si="104"/>
        <v>0</v>
      </c>
      <c r="T2209" s="129">
        <f t="shared" si="102"/>
        <v>0</v>
      </c>
      <c r="U2209" s="10"/>
    </row>
    <row r="2210" spans="12:21" ht="15" customHeight="1" x14ac:dyDescent="0.4">
      <c r="L2210" s="36" t="s">
        <v>39</v>
      </c>
      <c r="N2210" s="37">
        <v>43557</v>
      </c>
      <c r="O2210" s="35">
        <v>0.41666666666666669</v>
      </c>
      <c r="P2210" s="299"/>
      <c r="Q2210" s="300"/>
      <c r="R2210" s="129">
        <f t="shared" si="103"/>
        <v>0</v>
      </c>
      <c r="S2210" s="129">
        <f t="shared" si="104"/>
        <v>0</v>
      </c>
      <c r="T2210" s="129">
        <f t="shared" si="102"/>
        <v>0</v>
      </c>
      <c r="U2210" s="10"/>
    </row>
    <row r="2211" spans="12:21" ht="15" customHeight="1" x14ac:dyDescent="0.4">
      <c r="L2211" s="36" t="s">
        <v>39</v>
      </c>
      <c r="N2211" s="37">
        <v>43557</v>
      </c>
      <c r="O2211" s="35">
        <v>0.45833333333333337</v>
      </c>
      <c r="P2211" s="299"/>
      <c r="Q2211" s="300"/>
      <c r="R2211" s="129">
        <f t="shared" si="103"/>
        <v>0</v>
      </c>
      <c r="S2211" s="129">
        <f t="shared" si="104"/>
        <v>0</v>
      </c>
      <c r="T2211" s="129">
        <f t="shared" si="102"/>
        <v>0</v>
      </c>
      <c r="U2211" s="10"/>
    </row>
    <row r="2212" spans="12:21" ht="15" customHeight="1" x14ac:dyDescent="0.4">
      <c r="L2212" s="36" t="s">
        <v>39</v>
      </c>
      <c r="N2212" s="37">
        <v>43557</v>
      </c>
      <c r="O2212" s="35">
        <v>0.50000000000000011</v>
      </c>
      <c r="P2212" s="299"/>
      <c r="Q2212" s="300"/>
      <c r="R2212" s="129">
        <f t="shared" si="103"/>
        <v>0</v>
      </c>
      <c r="S2212" s="129">
        <f t="shared" si="104"/>
        <v>0</v>
      </c>
      <c r="T2212" s="129">
        <f t="shared" si="102"/>
        <v>0</v>
      </c>
      <c r="U2212" s="10"/>
    </row>
    <row r="2213" spans="12:21" ht="15" customHeight="1" x14ac:dyDescent="0.4">
      <c r="L2213" s="36" t="s">
        <v>39</v>
      </c>
      <c r="N2213" s="37">
        <v>43557</v>
      </c>
      <c r="O2213" s="35">
        <v>0.54166666666666674</v>
      </c>
      <c r="P2213" s="299"/>
      <c r="Q2213" s="300"/>
      <c r="R2213" s="129">
        <f t="shared" si="103"/>
        <v>0</v>
      </c>
      <c r="S2213" s="129">
        <f t="shared" si="104"/>
        <v>0</v>
      </c>
      <c r="T2213" s="129">
        <f t="shared" si="102"/>
        <v>0</v>
      </c>
      <c r="U2213" s="10"/>
    </row>
    <row r="2214" spans="12:21" ht="15" customHeight="1" x14ac:dyDescent="0.4">
      <c r="L2214" s="36" t="s">
        <v>39</v>
      </c>
      <c r="N2214" s="37">
        <v>43557</v>
      </c>
      <c r="O2214" s="35">
        <v>0.58333333333333337</v>
      </c>
      <c r="P2214" s="299"/>
      <c r="Q2214" s="300"/>
      <c r="R2214" s="129">
        <f t="shared" si="103"/>
        <v>0</v>
      </c>
      <c r="S2214" s="129">
        <f t="shared" si="104"/>
        <v>0</v>
      </c>
      <c r="T2214" s="129">
        <f t="shared" si="102"/>
        <v>0</v>
      </c>
      <c r="U2214" s="10"/>
    </row>
    <row r="2215" spans="12:21" ht="15" customHeight="1" x14ac:dyDescent="0.4">
      <c r="L2215" s="36" t="s">
        <v>39</v>
      </c>
      <c r="N2215" s="37">
        <v>43557</v>
      </c>
      <c r="O2215" s="35">
        <v>0.62500000000000011</v>
      </c>
      <c r="P2215" s="299"/>
      <c r="Q2215" s="300"/>
      <c r="R2215" s="129">
        <f t="shared" si="103"/>
        <v>0</v>
      </c>
      <c r="S2215" s="129">
        <f t="shared" si="104"/>
        <v>0</v>
      </c>
      <c r="T2215" s="129">
        <f t="shared" si="102"/>
        <v>0</v>
      </c>
      <c r="U2215" s="10"/>
    </row>
    <row r="2216" spans="12:21" ht="15" customHeight="1" x14ac:dyDescent="0.4">
      <c r="L2216" s="36" t="s">
        <v>39</v>
      </c>
      <c r="N2216" s="37">
        <v>43557</v>
      </c>
      <c r="O2216" s="35">
        <v>0.66666666666666674</v>
      </c>
      <c r="P2216" s="299"/>
      <c r="Q2216" s="300"/>
      <c r="R2216" s="129">
        <f t="shared" si="103"/>
        <v>0</v>
      </c>
      <c r="S2216" s="129">
        <f t="shared" si="104"/>
        <v>0</v>
      </c>
      <c r="T2216" s="129">
        <f t="shared" si="102"/>
        <v>0</v>
      </c>
      <c r="U2216" s="10"/>
    </row>
    <row r="2217" spans="12:21" ht="15" customHeight="1" x14ac:dyDescent="0.4">
      <c r="L2217" s="36" t="s">
        <v>39</v>
      </c>
      <c r="N2217" s="37">
        <v>43557</v>
      </c>
      <c r="O2217" s="35">
        <v>0.70833333333333337</v>
      </c>
      <c r="P2217" s="299"/>
      <c r="Q2217" s="300"/>
      <c r="R2217" s="129">
        <f t="shared" si="103"/>
        <v>0</v>
      </c>
      <c r="S2217" s="129">
        <f t="shared" si="104"/>
        <v>0</v>
      </c>
      <c r="T2217" s="129">
        <f t="shared" ref="T2217:T2280" si="105">Q2217-R2217</f>
        <v>0</v>
      </c>
      <c r="U2217" s="10"/>
    </row>
    <row r="2218" spans="12:21" ht="15" customHeight="1" x14ac:dyDescent="0.4">
      <c r="L2218" s="36" t="s">
        <v>39</v>
      </c>
      <c r="N2218" s="37">
        <v>43557</v>
      </c>
      <c r="O2218" s="35">
        <v>0.75000000000000011</v>
      </c>
      <c r="P2218" s="299"/>
      <c r="Q2218" s="300"/>
      <c r="R2218" s="129">
        <f t="shared" si="103"/>
        <v>0</v>
      </c>
      <c r="S2218" s="129">
        <f t="shared" si="104"/>
        <v>0</v>
      </c>
      <c r="T2218" s="129">
        <f t="shared" si="105"/>
        <v>0</v>
      </c>
      <c r="U2218" s="10"/>
    </row>
    <row r="2219" spans="12:21" ht="15" customHeight="1" x14ac:dyDescent="0.4">
      <c r="L2219" s="36" t="s">
        <v>39</v>
      </c>
      <c r="N2219" s="37">
        <v>43557</v>
      </c>
      <c r="O2219" s="35">
        <v>0.79166666666666674</v>
      </c>
      <c r="P2219" s="299"/>
      <c r="Q2219" s="300"/>
      <c r="R2219" s="129">
        <f t="shared" si="103"/>
        <v>0</v>
      </c>
      <c r="S2219" s="129">
        <f t="shared" si="104"/>
        <v>0</v>
      </c>
      <c r="T2219" s="129">
        <f t="shared" si="105"/>
        <v>0</v>
      </c>
      <c r="U2219" s="10"/>
    </row>
    <row r="2220" spans="12:21" ht="15" customHeight="1" x14ac:dyDescent="0.4">
      <c r="L2220" s="36" t="s">
        <v>39</v>
      </c>
      <c r="N2220" s="37">
        <v>43557</v>
      </c>
      <c r="O2220" s="35">
        <v>0.83333333333333337</v>
      </c>
      <c r="P2220" s="299"/>
      <c r="Q2220" s="300"/>
      <c r="R2220" s="129">
        <f t="shared" si="103"/>
        <v>0</v>
      </c>
      <c r="S2220" s="129">
        <f t="shared" si="104"/>
        <v>0</v>
      </c>
      <c r="T2220" s="129">
        <f t="shared" si="105"/>
        <v>0</v>
      </c>
      <c r="U2220" s="10"/>
    </row>
    <row r="2221" spans="12:21" ht="15" customHeight="1" x14ac:dyDescent="0.4">
      <c r="L2221" s="36" t="s">
        <v>39</v>
      </c>
      <c r="N2221" s="37">
        <v>43557</v>
      </c>
      <c r="O2221" s="35">
        <v>0.87500000000000011</v>
      </c>
      <c r="P2221" s="299"/>
      <c r="Q2221" s="300"/>
      <c r="R2221" s="129">
        <f t="shared" si="103"/>
        <v>0</v>
      </c>
      <c r="S2221" s="129">
        <f t="shared" si="104"/>
        <v>0</v>
      </c>
      <c r="T2221" s="129">
        <f t="shared" si="105"/>
        <v>0</v>
      </c>
      <c r="U2221" s="10"/>
    </row>
    <row r="2222" spans="12:21" ht="15" customHeight="1" x14ac:dyDescent="0.4">
      <c r="L2222" s="36" t="s">
        <v>39</v>
      </c>
      <c r="N2222" s="37">
        <v>43557</v>
      </c>
      <c r="O2222" s="35">
        <v>0.91666666666666674</v>
      </c>
      <c r="P2222" s="299"/>
      <c r="Q2222" s="300"/>
      <c r="R2222" s="129">
        <f t="shared" si="103"/>
        <v>0</v>
      </c>
      <c r="S2222" s="129">
        <f t="shared" si="104"/>
        <v>0</v>
      </c>
      <c r="T2222" s="129">
        <f t="shared" si="105"/>
        <v>0</v>
      </c>
      <c r="U2222" s="10"/>
    </row>
    <row r="2223" spans="12:21" ht="15" customHeight="1" x14ac:dyDescent="0.4">
      <c r="L2223" s="36" t="s">
        <v>39</v>
      </c>
      <c r="N2223" s="37">
        <v>43557</v>
      </c>
      <c r="O2223" s="35">
        <v>0.95833333333333337</v>
      </c>
      <c r="P2223" s="299"/>
      <c r="Q2223" s="300"/>
      <c r="R2223" s="129">
        <f t="shared" si="103"/>
        <v>0</v>
      </c>
      <c r="S2223" s="129">
        <f t="shared" si="104"/>
        <v>0</v>
      </c>
      <c r="T2223" s="129">
        <f t="shared" si="105"/>
        <v>0</v>
      </c>
      <c r="U2223" s="10"/>
    </row>
    <row r="2224" spans="12:21" ht="15" customHeight="1" x14ac:dyDescent="0.4">
      <c r="L2224" s="40">
        <v>43558</v>
      </c>
      <c r="M2224" s="37"/>
      <c r="N2224" s="37">
        <v>43558</v>
      </c>
      <c r="O2224" s="35">
        <v>3.1225022567582528E-17</v>
      </c>
      <c r="P2224" s="299"/>
      <c r="Q2224" s="300"/>
      <c r="R2224" s="129">
        <f t="shared" si="103"/>
        <v>0</v>
      </c>
      <c r="S2224" s="129">
        <f t="shared" si="104"/>
        <v>0</v>
      </c>
      <c r="T2224" s="129">
        <f t="shared" si="105"/>
        <v>0</v>
      </c>
      <c r="U2224" s="10"/>
    </row>
    <row r="2225" spans="12:21" ht="15" customHeight="1" x14ac:dyDescent="0.4">
      <c r="L2225" s="36" t="s">
        <v>39</v>
      </c>
      <c r="N2225" s="37">
        <v>43558</v>
      </c>
      <c r="O2225" s="35">
        <v>4.1666666666666699E-2</v>
      </c>
      <c r="P2225" s="299"/>
      <c r="Q2225" s="300"/>
      <c r="R2225" s="129">
        <f t="shared" si="103"/>
        <v>0</v>
      </c>
      <c r="S2225" s="129">
        <f t="shared" si="104"/>
        <v>0</v>
      </c>
      <c r="T2225" s="129">
        <f t="shared" si="105"/>
        <v>0</v>
      </c>
      <c r="U2225" s="10"/>
    </row>
    <row r="2226" spans="12:21" ht="15" customHeight="1" x14ac:dyDescent="0.4">
      <c r="L2226" s="36" t="s">
        <v>39</v>
      </c>
      <c r="N2226" s="37">
        <v>43558</v>
      </c>
      <c r="O2226" s="35">
        <v>8.333333333333337E-2</v>
      </c>
      <c r="P2226" s="299"/>
      <c r="Q2226" s="300"/>
      <c r="R2226" s="129">
        <f t="shared" si="103"/>
        <v>0</v>
      </c>
      <c r="S2226" s="129">
        <f t="shared" si="104"/>
        <v>0</v>
      </c>
      <c r="T2226" s="129">
        <f t="shared" si="105"/>
        <v>0</v>
      </c>
      <c r="U2226" s="10"/>
    </row>
    <row r="2227" spans="12:21" ht="15" customHeight="1" x14ac:dyDescent="0.4">
      <c r="L2227" s="36" t="s">
        <v>39</v>
      </c>
      <c r="N2227" s="37">
        <v>43558</v>
      </c>
      <c r="O2227" s="35">
        <v>0.12500000000000006</v>
      </c>
      <c r="P2227" s="299"/>
      <c r="Q2227" s="300"/>
      <c r="R2227" s="129">
        <f t="shared" si="103"/>
        <v>0</v>
      </c>
      <c r="S2227" s="129">
        <f t="shared" si="104"/>
        <v>0</v>
      </c>
      <c r="T2227" s="129">
        <f t="shared" si="105"/>
        <v>0</v>
      </c>
      <c r="U2227" s="10"/>
    </row>
    <row r="2228" spans="12:21" ht="15" customHeight="1" x14ac:dyDescent="0.4">
      <c r="L2228" s="36" t="s">
        <v>39</v>
      </c>
      <c r="N2228" s="37">
        <v>43558</v>
      </c>
      <c r="O2228" s="35">
        <v>0.16666666666666669</v>
      </c>
      <c r="P2228" s="299"/>
      <c r="Q2228" s="300"/>
      <c r="R2228" s="129">
        <f t="shared" si="103"/>
        <v>0</v>
      </c>
      <c r="S2228" s="129">
        <f t="shared" si="104"/>
        <v>0</v>
      </c>
      <c r="T2228" s="129">
        <f t="shared" si="105"/>
        <v>0</v>
      </c>
      <c r="U2228" s="10"/>
    </row>
    <row r="2229" spans="12:21" ht="15" customHeight="1" x14ac:dyDescent="0.4">
      <c r="L2229" s="36" t="s">
        <v>39</v>
      </c>
      <c r="N2229" s="37">
        <v>43558</v>
      </c>
      <c r="O2229" s="35">
        <v>0.20833333333333337</v>
      </c>
      <c r="P2229" s="299"/>
      <c r="Q2229" s="300"/>
      <c r="R2229" s="129">
        <f t="shared" si="103"/>
        <v>0</v>
      </c>
      <c r="S2229" s="129">
        <f t="shared" si="104"/>
        <v>0</v>
      </c>
      <c r="T2229" s="129">
        <f t="shared" si="105"/>
        <v>0</v>
      </c>
      <c r="U2229" s="10"/>
    </row>
    <row r="2230" spans="12:21" ht="15" customHeight="1" x14ac:dyDescent="0.4">
      <c r="L2230" s="36" t="s">
        <v>39</v>
      </c>
      <c r="N2230" s="37">
        <v>43558</v>
      </c>
      <c r="O2230" s="35">
        <v>0.25</v>
      </c>
      <c r="P2230" s="299"/>
      <c r="Q2230" s="300"/>
      <c r="R2230" s="129">
        <f t="shared" si="103"/>
        <v>0</v>
      </c>
      <c r="S2230" s="129">
        <f t="shared" si="104"/>
        <v>0</v>
      </c>
      <c r="T2230" s="129">
        <f t="shared" si="105"/>
        <v>0</v>
      </c>
      <c r="U2230" s="10"/>
    </row>
    <row r="2231" spans="12:21" ht="15" customHeight="1" x14ac:dyDescent="0.4">
      <c r="L2231" s="36" t="s">
        <v>39</v>
      </c>
      <c r="N2231" s="37">
        <v>43558</v>
      </c>
      <c r="O2231" s="35">
        <v>0.29166666666666669</v>
      </c>
      <c r="P2231" s="299"/>
      <c r="Q2231" s="300"/>
      <c r="R2231" s="129">
        <f t="shared" si="103"/>
        <v>0</v>
      </c>
      <c r="S2231" s="129">
        <f t="shared" si="104"/>
        <v>0</v>
      </c>
      <c r="T2231" s="129">
        <f t="shared" si="105"/>
        <v>0</v>
      </c>
      <c r="U2231" s="10"/>
    </row>
    <row r="2232" spans="12:21" ht="15" customHeight="1" x14ac:dyDescent="0.4">
      <c r="L2232" s="36" t="s">
        <v>39</v>
      </c>
      <c r="N2232" s="37">
        <v>43558</v>
      </c>
      <c r="O2232" s="35">
        <v>0.33333333333333337</v>
      </c>
      <c r="P2232" s="299"/>
      <c r="Q2232" s="300"/>
      <c r="R2232" s="129">
        <f t="shared" si="103"/>
        <v>0</v>
      </c>
      <c r="S2232" s="129">
        <f t="shared" si="104"/>
        <v>0</v>
      </c>
      <c r="T2232" s="129">
        <f t="shared" si="105"/>
        <v>0</v>
      </c>
      <c r="U2232" s="10"/>
    </row>
    <row r="2233" spans="12:21" ht="15" customHeight="1" x14ac:dyDescent="0.4">
      <c r="L2233" s="36" t="s">
        <v>39</v>
      </c>
      <c r="N2233" s="37">
        <v>43558</v>
      </c>
      <c r="O2233" s="35">
        <v>0.375</v>
      </c>
      <c r="P2233" s="299"/>
      <c r="Q2233" s="300"/>
      <c r="R2233" s="129">
        <f t="shared" si="103"/>
        <v>0</v>
      </c>
      <c r="S2233" s="129">
        <f t="shared" si="104"/>
        <v>0</v>
      </c>
      <c r="T2233" s="129">
        <f t="shared" si="105"/>
        <v>0</v>
      </c>
      <c r="U2233" s="10"/>
    </row>
    <row r="2234" spans="12:21" ht="15" customHeight="1" x14ac:dyDescent="0.4">
      <c r="L2234" s="36" t="s">
        <v>39</v>
      </c>
      <c r="N2234" s="37">
        <v>43558</v>
      </c>
      <c r="O2234" s="35">
        <v>0.41666666666666669</v>
      </c>
      <c r="P2234" s="299"/>
      <c r="Q2234" s="300"/>
      <c r="R2234" s="129">
        <f t="shared" si="103"/>
        <v>0</v>
      </c>
      <c r="S2234" s="129">
        <f t="shared" si="104"/>
        <v>0</v>
      </c>
      <c r="T2234" s="129">
        <f t="shared" si="105"/>
        <v>0</v>
      </c>
      <c r="U2234" s="10"/>
    </row>
    <row r="2235" spans="12:21" ht="15" customHeight="1" x14ac:dyDescent="0.4">
      <c r="L2235" s="36" t="s">
        <v>39</v>
      </c>
      <c r="N2235" s="37">
        <v>43558</v>
      </c>
      <c r="O2235" s="35">
        <v>0.45833333333333337</v>
      </c>
      <c r="P2235" s="299"/>
      <c r="Q2235" s="300"/>
      <c r="R2235" s="129">
        <f t="shared" si="103"/>
        <v>0</v>
      </c>
      <c r="S2235" s="129">
        <f t="shared" si="104"/>
        <v>0</v>
      </c>
      <c r="T2235" s="129">
        <f t="shared" si="105"/>
        <v>0</v>
      </c>
      <c r="U2235" s="10"/>
    </row>
    <row r="2236" spans="12:21" ht="15" customHeight="1" x14ac:dyDescent="0.4">
      <c r="L2236" s="36" t="s">
        <v>39</v>
      </c>
      <c r="N2236" s="37">
        <v>43558</v>
      </c>
      <c r="O2236" s="35">
        <v>0.50000000000000011</v>
      </c>
      <c r="P2236" s="299"/>
      <c r="Q2236" s="300"/>
      <c r="R2236" s="129">
        <f t="shared" si="103"/>
        <v>0</v>
      </c>
      <c r="S2236" s="129">
        <f t="shared" si="104"/>
        <v>0</v>
      </c>
      <c r="T2236" s="129">
        <f t="shared" si="105"/>
        <v>0</v>
      </c>
      <c r="U2236" s="10"/>
    </row>
    <row r="2237" spans="12:21" ht="15" customHeight="1" x14ac:dyDescent="0.4">
      <c r="L2237" s="36" t="s">
        <v>39</v>
      </c>
      <c r="N2237" s="37">
        <v>43558</v>
      </c>
      <c r="O2237" s="35">
        <v>0.54166666666666674</v>
      </c>
      <c r="P2237" s="299"/>
      <c r="Q2237" s="300"/>
      <c r="R2237" s="129">
        <f t="shared" si="103"/>
        <v>0</v>
      </c>
      <c r="S2237" s="129">
        <f t="shared" si="104"/>
        <v>0</v>
      </c>
      <c r="T2237" s="129">
        <f t="shared" si="105"/>
        <v>0</v>
      </c>
      <c r="U2237" s="10"/>
    </row>
    <row r="2238" spans="12:21" ht="15" customHeight="1" x14ac:dyDescent="0.4">
      <c r="L2238" s="36" t="s">
        <v>39</v>
      </c>
      <c r="N2238" s="37">
        <v>43558</v>
      </c>
      <c r="O2238" s="35">
        <v>0.58333333333333337</v>
      </c>
      <c r="P2238" s="299"/>
      <c r="Q2238" s="300"/>
      <c r="R2238" s="129">
        <f t="shared" si="103"/>
        <v>0</v>
      </c>
      <c r="S2238" s="129">
        <f t="shared" si="104"/>
        <v>0</v>
      </c>
      <c r="T2238" s="129">
        <f t="shared" si="105"/>
        <v>0</v>
      </c>
      <c r="U2238" s="10"/>
    </row>
    <row r="2239" spans="12:21" ht="15" customHeight="1" x14ac:dyDescent="0.4">
      <c r="L2239" s="36" t="s">
        <v>39</v>
      </c>
      <c r="N2239" s="37">
        <v>43558</v>
      </c>
      <c r="O2239" s="35">
        <v>0.62500000000000011</v>
      </c>
      <c r="P2239" s="299"/>
      <c r="Q2239" s="300"/>
      <c r="R2239" s="129">
        <f t="shared" si="103"/>
        <v>0</v>
      </c>
      <c r="S2239" s="129">
        <f t="shared" si="104"/>
        <v>0</v>
      </c>
      <c r="T2239" s="129">
        <f t="shared" si="105"/>
        <v>0</v>
      </c>
      <c r="U2239" s="10"/>
    </row>
    <row r="2240" spans="12:21" ht="15" customHeight="1" x14ac:dyDescent="0.4">
      <c r="L2240" s="36" t="s">
        <v>39</v>
      </c>
      <c r="N2240" s="37">
        <v>43558</v>
      </c>
      <c r="O2240" s="35">
        <v>0.66666666666666674</v>
      </c>
      <c r="P2240" s="299"/>
      <c r="Q2240" s="300"/>
      <c r="R2240" s="129">
        <f t="shared" si="103"/>
        <v>0</v>
      </c>
      <c r="S2240" s="129">
        <f t="shared" si="104"/>
        <v>0</v>
      </c>
      <c r="T2240" s="129">
        <f t="shared" si="105"/>
        <v>0</v>
      </c>
      <c r="U2240" s="10"/>
    </row>
    <row r="2241" spans="12:21" ht="15" customHeight="1" x14ac:dyDescent="0.4">
      <c r="L2241" s="36" t="s">
        <v>39</v>
      </c>
      <c r="N2241" s="37">
        <v>43558</v>
      </c>
      <c r="O2241" s="35">
        <v>0.70833333333333337</v>
      </c>
      <c r="P2241" s="299"/>
      <c r="Q2241" s="300"/>
      <c r="R2241" s="129">
        <f t="shared" si="103"/>
        <v>0</v>
      </c>
      <c r="S2241" s="129">
        <f t="shared" si="104"/>
        <v>0</v>
      </c>
      <c r="T2241" s="129">
        <f t="shared" si="105"/>
        <v>0</v>
      </c>
      <c r="U2241" s="10"/>
    </row>
    <row r="2242" spans="12:21" ht="15" customHeight="1" x14ac:dyDescent="0.4">
      <c r="L2242" s="36" t="s">
        <v>39</v>
      </c>
      <c r="N2242" s="37">
        <v>43558</v>
      </c>
      <c r="O2242" s="35">
        <v>0.75000000000000011</v>
      </c>
      <c r="P2242" s="299"/>
      <c r="Q2242" s="300"/>
      <c r="R2242" s="129">
        <f t="shared" si="103"/>
        <v>0</v>
      </c>
      <c r="S2242" s="129">
        <f t="shared" si="104"/>
        <v>0</v>
      </c>
      <c r="T2242" s="129">
        <f t="shared" si="105"/>
        <v>0</v>
      </c>
      <c r="U2242" s="10"/>
    </row>
    <row r="2243" spans="12:21" ht="15" customHeight="1" x14ac:dyDescent="0.4">
      <c r="L2243" s="36" t="s">
        <v>39</v>
      </c>
      <c r="N2243" s="37">
        <v>43558</v>
      </c>
      <c r="O2243" s="35">
        <v>0.79166666666666674</v>
      </c>
      <c r="P2243" s="299"/>
      <c r="Q2243" s="300"/>
      <c r="R2243" s="129">
        <f t="shared" si="103"/>
        <v>0</v>
      </c>
      <c r="S2243" s="129">
        <f t="shared" si="104"/>
        <v>0</v>
      </c>
      <c r="T2243" s="129">
        <f t="shared" si="105"/>
        <v>0</v>
      </c>
      <c r="U2243" s="10"/>
    </row>
    <row r="2244" spans="12:21" ht="15" customHeight="1" x14ac:dyDescent="0.4">
      <c r="L2244" s="36" t="s">
        <v>39</v>
      </c>
      <c r="N2244" s="37">
        <v>43558</v>
      </c>
      <c r="O2244" s="35">
        <v>0.83333333333333337</v>
      </c>
      <c r="P2244" s="299"/>
      <c r="Q2244" s="300"/>
      <c r="R2244" s="129">
        <f t="shared" si="103"/>
        <v>0</v>
      </c>
      <c r="S2244" s="129">
        <f t="shared" si="104"/>
        <v>0</v>
      </c>
      <c r="T2244" s="129">
        <f t="shared" si="105"/>
        <v>0</v>
      </c>
      <c r="U2244" s="10"/>
    </row>
    <row r="2245" spans="12:21" ht="15" customHeight="1" x14ac:dyDescent="0.4">
      <c r="L2245" s="36" t="s">
        <v>39</v>
      </c>
      <c r="N2245" s="37">
        <v>43558</v>
      </c>
      <c r="O2245" s="35">
        <v>0.87500000000000011</v>
      </c>
      <c r="P2245" s="299"/>
      <c r="Q2245" s="300"/>
      <c r="R2245" s="129">
        <f t="shared" si="103"/>
        <v>0</v>
      </c>
      <c r="S2245" s="129">
        <f t="shared" si="104"/>
        <v>0</v>
      </c>
      <c r="T2245" s="129">
        <f t="shared" si="105"/>
        <v>0</v>
      </c>
      <c r="U2245" s="10"/>
    </row>
    <row r="2246" spans="12:21" ht="15" customHeight="1" x14ac:dyDescent="0.4">
      <c r="L2246" s="36" t="s">
        <v>39</v>
      </c>
      <c r="N2246" s="37">
        <v>43558</v>
      </c>
      <c r="O2246" s="35">
        <v>0.91666666666666674</v>
      </c>
      <c r="P2246" s="299"/>
      <c r="Q2246" s="300"/>
      <c r="R2246" s="129">
        <f t="shared" si="103"/>
        <v>0</v>
      </c>
      <c r="S2246" s="129">
        <f t="shared" si="104"/>
        <v>0</v>
      </c>
      <c r="T2246" s="129">
        <f t="shared" si="105"/>
        <v>0</v>
      </c>
      <c r="U2246" s="10"/>
    </row>
    <row r="2247" spans="12:21" ht="15" customHeight="1" x14ac:dyDescent="0.4">
      <c r="L2247" s="36" t="s">
        <v>39</v>
      </c>
      <c r="N2247" s="37">
        <v>43558</v>
      </c>
      <c r="O2247" s="35">
        <v>0.95833333333333337</v>
      </c>
      <c r="P2247" s="299"/>
      <c r="Q2247" s="300"/>
      <c r="R2247" s="129">
        <f t="shared" si="103"/>
        <v>0</v>
      </c>
      <c r="S2247" s="129">
        <f t="shared" si="104"/>
        <v>0</v>
      </c>
      <c r="T2247" s="129">
        <f t="shared" si="105"/>
        <v>0</v>
      </c>
      <c r="U2247" s="10"/>
    </row>
    <row r="2248" spans="12:21" ht="15" customHeight="1" x14ac:dyDescent="0.4">
      <c r="L2248" s="40">
        <v>43559</v>
      </c>
      <c r="M2248" s="37"/>
      <c r="N2248" s="37">
        <v>43559</v>
      </c>
      <c r="O2248" s="35">
        <v>3.1225022567582528E-17</v>
      </c>
      <c r="P2248" s="299"/>
      <c r="Q2248" s="300"/>
      <c r="R2248" s="129">
        <f t="shared" si="103"/>
        <v>0</v>
      </c>
      <c r="S2248" s="129">
        <f t="shared" si="104"/>
        <v>0</v>
      </c>
      <c r="T2248" s="129">
        <f t="shared" si="105"/>
        <v>0</v>
      </c>
      <c r="U2248" s="10"/>
    </row>
    <row r="2249" spans="12:21" ht="15" customHeight="1" x14ac:dyDescent="0.4">
      <c r="L2249" s="36" t="s">
        <v>39</v>
      </c>
      <c r="N2249" s="37">
        <v>43559</v>
      </c>
      <c r="O2249" s="35">
        <v>4.1666666666666699E-2</v>
      </c>
      <c r="P2249" s="299"/>
      <c r="Q2249" s="300"/>
      <c r="R2249" s="129">
        <f t="shared" si="103"/>
        <v>0</v>
      </c>
      <c r="S2249" s="129">
        <f t="shared" si="104"/>
        <v>0</v>
      </c>
      <c r="T2249" s="129">
        <f t="shared" si="105"/>
        <v>0</v>
      </c>
      <c r="U2249" s="10"/>
    </row>
    <row r="2250" spans="12:21" ht="15" customHeight="1" x14ac:dyDescent="0.4">
      <c r="L2250" s="36" t="s">
        <v>39</v>
      </c>
      <c r="N2250" s="37">
        <v>43559</v>
      </c>
      <c r="O2250" s="35">
        <v>8.333333333333337E-2</v>
      </c>
      <c r="P2250" s="299"/>
      <c r="Q2250" s="300"/>
      <c r="R2250" s="129">
        <f t="shared" si="103"/>
        <v>0</v>
      </c>
      <c r="S2250" s="129">
        <f t="shared" si="104"/>
        <v>0</v>
      </c>
      <c r="T2250" s="129">
        <f t="shared" si="105"/>
        <v>0</v>
      </c>
      <c r="U2250" s="10"/>
    </row>
    <row r="2251" spans="12:21" ht="15" customHeight="1" x14ac:dyDescent="0.4">
      <c r="L2251" s="36" t="s">
        <v>39</v>
      </c>
      <c r="N2251" s="37">
        <v>43559</v>
      </c>
      <c r="O2251" s="35">
        <v>0.12500000000000006</v>
      </c>
      <c r="P2251" s="299"/>
      <c r="Q2251" s="300"/>
      <c r="R2251" s="129">
        <f t="shared" si="103"/>
        <v>0</v>
      </c>
      <c r="S2251" s="129">
        <f t="shared" si="104"/>
        <v>0</v>
      </c>
      <c r="T2251" s="129">
        <f t="shared" si="105"/>
        <v>0</v>
      </c>
      <c r="U2251" s="10"/>
    </row>
    <row r="2252" spans="12:21" ht="15" customHeight="1" x14ac:dyDescent="0.4">
      <c r="L2252" s="36" t="s">
        <v>39</v>
      </c>
      <c r="N2252" s="37">
        <v>43559</v>
      </c>
      <c r="O2252" s="35">
        <v>0.16666666666666669</v>
      </c>
      <c r="P2252" s="299"/>
      <c r="Q2252" s="300"/>
      <c r="R2252" s="129">
        <f t="shared" si="103"/>
        <v>0</v>
      </c>
      <c r="S2252" s="129">
        <f t="shared" si="104"/>
        <v>0</v>
      </c>
      <c r="T2252" s="129">
        <f t="shared" si="105"/>
        <v>0</v>
      </c>
      <c r="U2252" s="10"/>
    </row>
    <row r="2253" spans="12:21" ht="15" customHeight="1" x14ac:dyDescent="0.4">
      <c r="L2253" s="36" t="s">
        <v>39</v>
      </c>
      <c r="N2253" s="37">
        <v>43559</v>
      </c>
      <c r="O2253" s="35">
        <v>0.20833333333333337</v>
      </c>
      <c r="P2253" s="299"/>
      <c r="Q2253" s="300"/>
      <c r="R2253" s="129">
        <f t="shared" si="103"/>
        <v>0</v>
      </c>
      <c r="S2253" s="129">
        <f t="shared" si="104"/>
        <v>0</v>
      </c>
      <c r="T2253" s="129">
        <f t="shared" si="105"/>
        <v>0</v>
      </c>
      <c r="U2253" s="10"/>
    </row>
    <row r="2254" spans="12:21" ht="15" customHeight="1" x14ac:dyDescent="0.4">
      <c r="L2254" s="36" t="s">
        <v>39</v>
      </c>
      <c r="N2254" s="37">
        <v>43559</v>
      </c>
      <c r="O2254" s="35">
        <v>0.25</v>
      </c>
      <c r="P2254" s="299"/>
      <c r="Q2254" s="300"/>
      <c r="R2254" s="129">
        <f t="shared" si="103"/>
        <v>0</v>
      </c>
      <c r="S2254" s="129">
        <f t="shared" si="104"/>
        <v>0</v>
      </c>
      <c r="T2254" s="129">
        <f t="shared" si="105"/>
        <v>0</v>
      </c>
      <c r="U2254" s="10"/>
    </row>
    <row r="2255" spans="12:21" ht="15" customHeight="1" x14ac:dyDescent="0.4">
      <c r="L2255" s="36" t="s">
        <v>39</v>
      </c>
      <c r="N2255" s="37">
        <v>43559</v>
      </c>
      <c r="O2255" s="35">
        <v>0.29166666666666669</v>
      </c>
      <c r="P2255" s="299"/>
      <c r="Q2255" s="300"/>
      <c r="R2255" s="129">
        <f t="shared" si="103"/>
        <v>0</v>
      </c>
      <c r="S2255" s="129">
        <f t="shared" si="104"/>
        <v>0</v>
      </c>
      <c r="T2255" s="129">
        <f t="shared" si="105"/>
        <v>0</v>
      </c>
      <c r="U2255" s="10"/>
    </row>
    <row r="2256" spans="12:21" ht="15" customHeight="1" x14ac:dyDescent="0.4">
      <c r="L2256" s="36" t="s">
        <v>39</v>
      </c>
      <c r="N2256" s="37">
        <v>43559</v>
      </c>
      <c r="O2256" s="35">
        <v>0.33333333333333337</v>
      </c>
      <c r="P2256" s="299"/>
      <c r="Q2256" s="300"/>
      <c r="R2256" s="129">
        <f t="shared" ref="R2256:R2319" si="106">IF(Q2256&gt;P2256,P2256,Q2256)</f>
        <v>0</v>
      </c>
      <c r="S2256" s="129">
        <f t="shared" ref="S2256:S2319" si="107">P2256-R2256</f>
        <v>0</v>
      </c>
      <c r="T2256" s="129">
        <f t="shared" si="105"/>
        <v>0</v>
      </c>
      <c r="U2256" s="10"/>
    </row>
    <row r="2257" spans="12:21" ht="15" customHeight="1" x14ac:dyDescent="0.4">
      <c r="L2257" s="36" t="s">
        <v>39</v>
      </c>
      <c r="N2257" s="37">
        <v>43559</v>
      </c>
      <c r="O2257" s="35">
        <v>0.375</v>
      </c>
      <c r="P2257" s="299"/>
      <c r="Q2257" s="300"/>
      <c r="R2257" s="129">
        <f t="shared" si="106"/>
        <v>0</v>
      </c>
      <c r="S2257" s="129">
        <f t="shared" si="107"/>
        <v>0</v>
      </c>
      <c r="T2257" s="129">
        <f t="shared" si="105"/>
        <v>0</v>
      </c>
      <c r="U2257" s="10"/>
    </row>
    <row r="2258" spans="12:21" ht="15" customHeight="1" x14ac:dyDescent="0.4">
      <c r="L2258" s="36" t="s">
        <v>39</v>
      </c>
      <c r="N2258" s="37">
        <v>43559</v>
      </c>
      <c r="O2258" s="35">
        <v>0.41666666666666669</v>
      </c>
      <c r="P2258" s="299"/>
      <c r="Q2258" s="300"/>
      <c r="R2258" s="129">
        <f t="shared" si="106"/>
        <v>0</v>
      </c>
      <c r="S2258" s="129">
        <f t="shared" si="107"/>
        <v>0</v>
      </c>
      <c r="T2258" s="129">
        <f t="shared" si="105"/>
        <v>0</v>
      </c>
      <c r="U2258" s="10"/>
    </row>
    <row r="2259" spans="12:21" ht="15" customHeight="1" x14ac:dyDescent="0.4">
      <c r="L2259" s="36" t="s">
        <v>39</v>
      </c>
      <c r="N2259" s="37">
        <v>43559</v>
      </c>
      <c r="O2259" s="35">
        <v>0.45833333333333337</v>
      </c>
      <c r="P2259" s="299"/>
      <c r="Q2259" s="300"/>
      <c r="R2259" s="129">
        <f t="shared" si="106"/>
        <v>0</v>
      </c>
      <c r="S2259" s="129">
        <f t="shared" si="107"/>
        <v>0</v>
      </c>
      <c r="T2259" s="129">
        <f t="shared" si="105"/>
        <v>0</v>
      </c>
      <c r="U2259" s="10"/>
    </row>
    <row r="2260" spans="12:21" ht="15" customHeight="1" x14ac:dyDescent="0.4">
      <c r="L2260" s="36" t="s">
        <v>39</v>
      </c>
      <c r="N2260" s="37">
        <v>43559</v>
      </c>
      <c r="O2260" s="35">
        <v>0.50000000000000011</v>
      </c>
      <c r="P2260" s="299"/>
      <c r="Q2260" s="300"/>
      <c r="R2260" s="129">
        <f t="shared" si="106"/>
        <v>0</v>
      </c>
      <c r="S2260" s="129">
        <f t="shared" si="107"/>
        <v>0</v>
      </c>
      <c r="T2260" s="129">
        <f t="shared" si="105"/>
        <v>0</v>
      </c>
      <c r="U2260" s="10"/>
    </row>
    <row r="2261" spans="12:21" ht="15" customHeight="1" x14ac:dyDescent="0.4">
      <c r="L2261" s="36" t="s">
        <v>39</v>
      </c>
      <c r="N2261" s="37">
        <v>43559</v>
      </c>
      <c r="O2261" s="35">
        <v>0.54166666666666674</v>
      </c>
      <c r="P2261" s="299"/>
      <c r="Q2261" s="300"/>
      <c r="R2261" s="129">
        <f t="shared" si="106"/>
        <v>0</v>
      </c>
      <c r="S2261" s="129">
        <f t="shared" si="107"/>
        <v>0</v>
      </c>
      <c r="T2261" s="129">
        <f t="shared" si="105"/>
        <v>0</v>
      </c>
      <c r="U2261" s="10"/>
    </row>
    <row r="2262" spans="12:21" ht="15" customHeight="1" x14ac:dyDescent="0.4">
      <c r="L2262" s="36" t="s">
        <v>39</v>
      </c>
      <c r="N2262" s="37">
        <v>43559</v>
      </c>
      <c r="O2262" s="35">
        <v>0.58333333333333337</v>
      </c>
      <c r="P2262" s="299"/>
      <c r="Q2262" s="300"/>
      <c r="R2262" s="129">
        <f t="shared" si="106"/>
        <v>0</v>
      </c>
      <c r="S2262" s="129">
        <f t="shared" si="107"/>
        <v>0</v>
      </c>
      <c r="T2262" s="129">
        <f t="shared" si="105"/>
        <v>0</v>
      </c>
      <c r="U2262" s="10"/>
    </row>
    <row r="2263" spans="12:21" ht="15" customHeight="1" x14ac:dyDescent="0.4">
      <c r="L2263" s="36" t="s">
        <v>39</v>
      </c>
      <c r="N2263" s="37">
        <v>43559</v>
      </c>
      <c r="O2263" s="35">
        <v>0.62500000000000011</v>
      </c>
      <c r="P2263" s="299"/>
      <c r="Q2263" s="300"/>
      <c r="R2263" s="129">
        <f t="shared" si="106"/>
        <v>0</v>
      </c>
      <c r="S2263" s="129">
        <f t="shared" si="107"/>
        <v>0</v>
      </c>
      <c r="T2263" s="129">
        <f t="shared" si="105"/>
        <v>0</v>
      </c>
      <c r="U2263" s="10"/>
    </row>
    <row r="2264" spans="12:21" ht="15" customHeight="1" x14ac:dyDescent="0.4">
      <c r="L2264" s="36" t="s">
        <v>39</v>
      </c>
      <c r="N2264" s="37">
        <v>43559</v>
      </c>
      <c r="O2264" s="35">
        <v>0.66666666666666674</v>
      </c>
      <c r="P2264" s="299"/>
      <c r="Q2264" s="300"/>
      <c r="R2264" s="129">
        <f t="shared" si="106"/>
        <v>0</v>
      </c>
      <c r="S2264" s="129">
        <f t="shared" si="107"/>
        <v>0</v>
      </c>
      <c r="T2264" s="129">
        <f t="shared" si="105"/>
        <v>0</v>
      </c>
      <c r="U2264" s="10"/>
    </row>
    <row r="2265" spans="12:21" ht="15" customHeight="1" x14ac:dyDescent="0.4">
      <c r="L2265" s="36" t="s">
        <v>39</v>
      </c>
      <c r="N2265" s="37">
        <v>43559</v>
      </c>
      <c r="O2265" s="35">
        <v>0.70833333333333337</v>
      </c>
      <c r="P2265" s="299"/>
      <c r="Q2265" s="300"/>
      <c r="R2265" s="129">
        <f t="shared" si="106"/>
        <v>0</v>
      </c>
      <c r="S2265" s="129">
        <f t="shared" si="107"/>
        <v>0</v>
      </c>
      <c r="T2265" s="129">
        <f t="shared" si="105"/>
        <v>0</v>
      </c>
      <c r="U2265" s="10"/>
    </row>
    <row r="2266" spans="12:21" ht="15" customHeight="1" x14ac:dyDescent="0.4">
      <c r="L2266" s="36" t="s">
        <v>39</v>
      </c>
      <c r="N2266" s="37">
        <v>43559</v>
      </c>
      <c r="O2266" s="35">
        <v>0.75000000000000011</v>
      </c>
      <c r="P2266" s="299"/>
      <c r="Q2266" s="300"/>
      <c r="R2266" s="129">
        <f t="shared" si="106"/>
        <v>0</v>
      </c>
      <c r="S2266" s="129">
        <f t="shared" si="107"/>
        <v>0</v>
      </c>
      <c r="T2266" s="129">
        <f t="shared" si="105"/>
        <v>0</v>
      </c>
      <c r="U2266" s="10"/>
    </row>
    <row r="2267" spans="12:21" ht="15" customHeight="1" x14ac:dyDescent="0.4">
      <c r="L2267" s="36" t="s">
        <v>39</v>
      </c>
      <c r="N2267" s="37">
        <v>43559</v>
      </c>
      <c r="O2267" s="35">
        <v>0.79166666666666674</v>
      </c>
      <c r="P2267" s="299"/>
      <c r="Q2267" s="300"/>
      <c r="R2267" s="129">
        <f t="shared" si="106"/>
        <v>0</v>
      </c>
      <c r="S2267" s="129">
        <f t="shared" si="107"/>
        <v>0</v>
      </c>
      <c r="T2267" s="129">
        <f t="shared" si="105"/>
        <v>0</v>
      </c>
      <c r="U2267" s="10"/>
    </row>
    <row r="2268" spans="12:21" ht="15" customHeight="1" x14ac:dyDescent="0.4">
      <c r="L2268" s="36" t="s">
        <v>39</v>
      </c>
      <c r="N2268" s="37">
        <v>43559</v>
      </c>
      <c r="O2268" s="35">
        <v>0.83333333333333337</v>
      </c>
      <c r="P2268" s="299"/>
      <c r="Q2268" s="300"/>
      <c r="R2268" s="129">
        <f t="shared" si="106"/>
        <v>0</v>
      </c>
      <c r="S2268" s="129">
        <f t="shared" si="107"/>
        <v>0</v>
      </c>
      <c r="T2268" s="129">
        <f t="shared" si="105"/>
        <v>0</v>
      </c>
      <c r="U2268" s="10"/>
    </row>
    <row r="2269" spans="12:21" ht="15" customHeight="1" x14ac:dyDescent="0.4">
      <c r="L2269" s="36" t="s">
        <v>39</v>
      </c>
      <c r="N2269" s="37">
        <v>43559</v>
      </c>
      <c r="O2269" s="35">
        <v>0.87500000000000011</v>
      </c>
      <c r="P2269" s="299"/>
      <c r="Q2269" s="300"/>
      <c r="R2269" s="129">
        <f t="shared" si="106"/>
        <v>0</v>
      </c>
      <c r="S2269" s="129">
        <f t="shared" si="107"/>
        <v>0</v>
      </c>
      <c r="T2269" s="129">
        <f t="shared" si="105"/>
        <v>0</v>
      </c>
      <c r="U2269" s="10"/>
    </row>
    <row r="2270" spans="12:21" ht="15" customHeight="1" x14ac:dyDescent="0.4">
      <c r="L2270" s="36" t="s">
        <v>39</v>
      </c>
      <c r="N2270" s="37">
        <v>43559</v>
      </c>
      <c r="O2270" s="35">
        <v>0.91666666666666674</v>
      </c>
      <c r="P2270" s="299"/>
      <c r="Q2270" s="300"/>
      <c r="R2270" s="129">
        <f t="shared" si="106"/>
        <v>0</v>
      </c>
      <c r="S2270" s="129">
        <f t="shared" si="107"/>
        <v>0</v>
      </c>
      <c r="T2270" s="129">
        <f t="shared" si="105"/>
        <v>0</v>
      </c>
      <c r="U2270" s="10"/>
    </row>
    <row r="2271" spans="12:21" ht="15" customHeight="1" x14ac:dyDescent="0.4">
      <c r="L2271" s="36" t="s">
        <v>39</v>
      </c>
      <c r="N2271" s="37">
        <v>43559</v>
      </c>
      <c r="O2271" s="35">
        <v>0.95833333333333337</v>
      </c>
      <c r="P2271" s="299"/>
      <c r="Q2271" s="300"/>
      <c r="R2271" s="129">
        <f t="shared" si="106"/>
        <v>0</v>
      </c>
      <c r="S2271" s="129">
        <f t="shared" si="107"/>
        <v>0</v>
      </c>
      <c r="T2271" s="129">
        <f t="shared" si="105"/>
        <v>0</v>
      </c>
      <c r="U2271" s="10"/>
    </row>
    <row r="2272" spans="12:21" ht="15" customHeight="1" x14ac:dyDescent="0.4">
      <c r="L2272" s="40">
        <v>43560</v>
      </c>
      <c r="M2272" s="37"/>
      <c r="N2272" s="37">
        <v>43560</v>
      </c>
      <c r="O2272" s="35">
        <v>3.1225022567582528E-17</v>
      </c>
      <c r="P2272" s="299"/>
      <c r="Q2272" s="300"/>
      <c r="R2272" s="129">
        <f t="shared" si="106"/>
        <v>0</v>
      </c>
      <c r="S2272" s="129">
        <f t="shared" si="107"/>
        <v>0</v>
      </c>
      <c r="T2272" s="129">
        <f t="shared" si="105"/>
        <v>0</v>
      </c>
      <c r="U2272" s="10"/>
    </row>
    <row r="2273" spans="12:21" ht="15" customHeight="1" x14ac:dyDescent="0.4">
      <c r="L2273" s="36" t="s">
        <v>39</v>
      </c>
      <c r="N2273" s="37">
        <v>43560</v>
      </c>
      <c r="O2273" s="35">
        <v>4.1666666666666699E-2</v>
      </c>
      <c r="P2273" s="299"/>
      <c r="Q2273" s="300"/>
      <c r="R2273" s="129">
        <f t="shared" si="106"/>
        <v>0</v>
      </c>
      <c r="S2273" s="129">
        <f t="shared" si="107"/>
        <v>0</v>
      </c>
      <c r="T2273" s="129">
        <f t="shared" si="105"/>
        <v>0</v>
      </c>
      <c r="U2273" s="10"/>
    </row>
    <row r="2274" spans="12:21" ht="15" customHeight="1" x14ac:dyDescent="0.4">
      <c r="L2274" s="36" t="s">
        <v>39</v>
      </c>
      <c r="N2274" s="37">
        <v>43560</v>
      </c>
      <c r="O2274" s="35">
        <v>8.333333333333337E-2</v>
      </c>
      <c r="P2274" s="299"/>
      <c r="Q2274" s="300"/>
      <c r="R2274" s="129">
        <f t="shared" si="106"/>
        <v>0</v>
      </c>
      <c r="S2274" s="129">
        <f t="shared" si="107"/>
        <v>0</v>
      </c>
      <c r="T2274" s="129">
        <f t="shared" si="105"/>
        <v>0</v>
      </c>
      <c r="U2274" s="10"/>
    </row>
    <row r="2275" spans="12:21" ht="15" customHeight="1" x14ac:dyDescent="0.4">
      <c r="L2275" s="36" t="s">
        <v>39</v>
      </c>
      <c r="N2275" s="37">
        <v>43560</v>
      </c>
      <c r="O2275" s="35">
        <v>0.12500000000000006</v>
      </c>
      <c r="P2275" s="299"/>
      <c r="Q2275" s="300"/>
      <c r="R2275" s="129">
        <f t="shared" si="106"/>
        <v>0</v>
      </c>
      <c r="S2275" s="129">
        <f t="shared" si="107"/>
        <v>0</v>
      </c>
      <c r="T2275" s="129">
        <f t="shared" si="105"/>
        <v>0</v>
      </c>
      <c r="U2275" s="10"/>
    </row>
    <row r="2276" spans="12:21" ht="15" customHeight="1" x14ac:dyDescent="0.4">
      <c r="L2276" s="36" t="s">
        <v>39</v>
      </c>
      <c r="N2276" s="37">
        <v>43560</v>
      </c>
      <c r="O2276" s="35">
        <v>0.16666666666666669</v>
      </c>
      <c r="P2276" s="299"/>
      <c r="Q2276" s="300"/>
      <c r="R2276" s="129">
        <f t="shared" si="106"/>
        <v>0</v>
      </c>
      <c r="S2276" s="129">
        <f t="shared" si="107"/>
        <v>0</v>
      </c>
      <c r="T2276" s="129">
        <f t="shared" si="105"/>
        <v>0</v>
      </c>
      <c r="U2276" s="10"/>
    </row>
    <row r="2277" spans="12:21" ht="15" customHeight="1" x14ac:dyDescent="0.4">
      <c r="L2277" s="36" t="s">
        <v>39</v>
      </c>
      <c r="N2277" s="37">
        <v>43560</v>
      </c>
      <c r="O2277" s="35">
        <v>0.20833333333333337</v>
      </c>
      <c r="P2277" s="299"/>
      <c r="Q2277" s="300"/>
      <c r="R2277" s="129">
        <f t="shared" si="106"/>
        <v>0</v>
      </c>
      <c r="S2277" s="129">
        <f t="shared" si="107"/>
        <v>0</v>
      </c>
      <c r="T2277" s="129">
        <f t="shared" si="105"/>
        <v>0</v>
      </c>
      <c r="U2277" s="10"/>
    </row>
    <row r="2278" spans="12:21" ht="15" customHeight="1" x14ac:dyDescent="0.4">
      <c r="L2278" s="36" t="s">
        <v>39</v>
      </c>
      <c r="N2278" s="37">
        <v>43560</v>
      </c>
      <c r="O2278" s="35">
        <v>0.25</v>
      </c>
      <c r="P2278" s="299"/>
      <c r="Q2278" s="300"/>
      <c r="R2278" s="129">
        <f t="shared" si="106"/>
        <v>0</v>
      </c>
      <c r="S2278" s="129">
        <f t="shared" si="107"/>
        <v>0</v>
      </c>
      <c r="T2278" s="129">
        <f t="shared" si="105"/>
        <v>0</v>
      </c>
      <c r="U2278" s="10"/>
    </row>
    <row r="2279" spans="12:21" ht="15" customHeight="1" x14ac:dyDescent="0.4">
      <c r="L2279" s="36" t="s">
        <v>39</v>
      </c>
      <c r="N2279" s="37">
        <v>43560</v>
      </c>
      <c r="O2279" s="35">
        <v>0.29166666666666669</v>
      </c>
      <c r="P2279" s="299"/>
      <c r="Q2279" s="300"/>
      <c r="R2279" s="129">
        <f t="shared" si="106"/>
        <v>0</v>
      </c>
      <c r="S2279" s="129">
        <f t="shared" si="107"/>
        <v>0</v>
      </c>
      <c r="T2279" s="129">
        <f t="shared" si="105"/>
        <v>0</v>
      </c>
      <c r="U2279" s="10"/>
    </row>
    <row r="2280" spans="12:21" ht="15" customHeight="1" x14ac:dyDescent="0.4">
      <c r="L2280" s="36" t="s">
        <v>39</v>
      </c>
      <c r="N2280" s="37">
        <v>43560</v>
      </c>
      <c r="O2280" s="35">
        <v>0.33333333333333337</v>
      </c>
      <c r="P2280" s="299"/>
      <c r="Q2280" s="300"/>
      <c r="R2280" s="129">
        <f t="shared" si="106"/>
        <v>0</v>
      </c>
      <c r="S2280" s="129">
        <f t="shared" si="107"/>
        <v>0</v>
      </c>
      <c r="T2280" s="129">
        <f t="shared" si="105"/>
        <v>0</v>
      </c>
      <c r="U2280" s="10"/>
    </row>
    <row r="2281" spans="12:21" ht="15" customHeight="1" x14ac:dyDescent="0.4">
      <c r="L2281" s="36" t="s">
        <v>39</v>
      </c>
      <c r="N2281" s="37">
        <v>43560</v>
      </c>
      <c r="O2281" s="35">
        <v>0.375</v>
      </c>
      <c r="P2281" s="299"/>
      <c r="Q2281" s="300"/>
      <c r="R2281" s="129">
        <f t="shared" si="106"/>
        <v>0</v>
      </c>
      <c r="S2281" s="129">
        <f t="shared" si="107"/>
        <v>0</v>
      </c>
      <c r="T2281" s="129">
        <f t="shared" ref="T2281:T2344" si="108">Q2281-R2281</f>
        <v>0</v>
      </c>
      <c r="U2281" s="10"/>
    </row>
    <row r="2282" spans="12:21" ht="15" customHeight="1" x14ac:dyDescent="0.4">
      <c r="L2282" s="36" t="s">
        <v>39</v>
      </c>
      <c r="N2282" s="37">
        <v>43560</v>
      </c>
      <c r="O2282" s="35">
        <v>0.41666666666666669</v>
      </c>
      <c r="P2282" s="299"/>
      <c r="Q2282" s="300"/>
      <c r="R2282" s="129">
        <f t="shared" si="106"/>
        <v>0</v>
      </c>
      <c r="S2282" s="129">
        <f t="shared" si="107"/>
        <v>0</v>
      </c>
      <c r="T2282" s="129">
        <f t="shared" si="108"/>
        <v>0</v>
      </c>
      <c r="U2282" s="10"/>
    </row>
    <row r="2283" spans="12:21" ht="15" customHeight="1" x14ac:dyDescent="0.4">
      <c r="L2283" s="36" t="s">
        <v>39</v>
      </c>
      <c r="N2283" s="37">
        <v>43560</v>
      </c>
      <c r="O2283" s="35">
        <v>0.45833333333333337</v>
      </c>
      <c r="P2283" s="299"/>
      <c r="Q2283" s="300"/>
      <c r="R2283" s="129">
        <f t="shared" si="106"/>
        <v>0</v>
      </c>
      <c r="S2283" s="129">
        <f t="shared" si="107"/>
        <v>0</v>
      </c>
      <c r="T2283" s="129">
        <f t="shared" si="108"/>
        <v>0</v>
      </c>
      <c r="U2283" s="10"/>
    </row>
    <row r="2284" spans="12:21" ht="15" customHeight="1" x14ac:dyDescent="0.4">
      <c r="L2284" s="36" t="s">
        <v>39</v>
      </c>
      <c r="N2284" s="37">
        <v>43560</v>
      </c>
      <c r="O2284" s="35">
        <v>0.50000000000000011</v>
      </c>
      <c r="P2284" s="299"/>
      <c r="Q2284" s="300"/>
      <c r="R2284" s="129">
        <f t="shared" si="106"/>
        <v>0</v>
      </c>
      <c r="S2284" s="129">
        <f t="shared" si="107"/>
        <v>0</v>
      </c>
      <c r="T2284" s="129">
        <f t="shared" si="108"/>
        <v>0</v>
      </c>
      <c r="U2284" s="10"/>
    </row>
    <row r="2285" spans="12:21" ht="15" customHeight="1" x14ac:dyDescent="0.4">
      <c r="L2285" s="36" t="s">
        <v>39</v>
      </c>
      <c r="N2285" s="37">
        <v>43560</v>
      </c>
      <c r="O2285" s="35">
        <v>0.54166666666666674</v>
      </c>
      <c r="P2285" s="299"/>
      <c r="Q2285" s="300"/>
      <c r="R2285" s="129">
        <f t="shared" si="106"/>
        <v>0</v>
      </c>
      <c r="S2285" s="129">
        <f t="shared" si="107"/>
        <v>0</v>
      </c>
      <c r="T2285" s="129">
        <f t="shared" si="108"/>
        <v>0</v>
      </c>
      <c r="U2285" s="10"/>
    </row>
    <row r="2286" spans="12:21" ht="15" customHeight="1" x14ac:dyDescent="0.4">
      <c r="L2286" s="36" t="s">
        <v>39</v>
      </c>
      <c r="N2286" s="37">
        <v>43560</v>
      </c>
      <c r="O2286" s="35">
        <v>0.58333333333333337</v>
      </c>
      <c r="P2286" s="299"/>
      <c r="Q2286" s="300"/>
      <c r="R2286" s="129">
        <f t="shared" si="106"/>
        <v>0</v>
      </c>
      <c r="S2286" s="129">
        <f t="shared" si="107"/>
        <v>0</v>
      </c>
      <c r="T2286" s="129">
        <f t="shared" si="108"/>
        <v>0</v>
      </c>
      <c r="U2286" s="10"/>
    </row>
    <row r="2287" spans="12:21" ht="15" customHeight="1" x14ac:dyDescent="0.4">
      <c r="L2287" s="36" t="s">
        <v>39</v>
      </c>
      <c r="N2287" s="37">
        <v>43560</v>
      </c>
      <c r="O2287" s="35">
        <v>0.62500000000000011</v>
      </c>
      <c r="P2287" s="299"/>
      <c r="Q2287" s="300"/>
      <c r="R2287" s="129">
        <f t="shared" si="106"/>
        <v>0</v>
      </c>
      <c r="S2287" s="129">
        <f t="shared" si="107"/>
        <v>0</v>
      </c>
      <c r="T2287" s="129">
        <f t="shared" si="108"/>
        <v>0</v>
      </c>
      <c r="U2287" s="10"/>
    </row>
    <row r="2288" spans="12:21" ht="15" customHeight="1" x14ac:dyDescent="0.4">
      <c r="L2288" s="36" t="s">
        <v>39</v>
      </c>
      <c r="N2288" s="37">
        <v>43560</v>
      </c>
      <c r="O2288" s="35">
        <v>0.66666666666666674</v>
      </c>
      <c r="P2288" s="299"/>
      <c r="Q2288" s="300"/>
      <c r="R2288" s="129">
        <f t="shared" si="106"/>
        <v>0</v>
      </c>
      <c r="S2288" s="129">
        <f t="shared" si="107"/>
        <v>0</v>
      </c>
      <c r="T2288" s="129">
        <f t="shared" si="108"/>
        <v>0</v>
      </c>
      <c r="U2288" s="10"/>
    </row>
    <row r="2289" spans="12:21" ht="15" customHeight="1" x14ac:dyDescent="0.4">
      <c r="L2289" s="36" t="s">
        <v>39</v>
      </c>
      <c r="N2289" s="37">
        <v>43560</v>
      </c>
      <c r="O2289" s="35">
        <v>0.70833333333333337</v>
      </c>
      <c r="P2289" s="299"/>
      <c r="Q2289" s="300"/>
      <c r="R2289" s="129">
        <f t="shared" si="106"/>
        <v>0</v>
      </c>
      <c r="S2289" s="129">
        <f t="shared" si="107"/>
        <v>0</v>
      </c>
      <c r="T2289" s="129">
        <f t="shared" si="108"/>
        <v>0</v>
      </c>
      <c r="U2289" s="10"/>
    </row>
    <row r="2290" spans="12:21" ht="15" customHeight="1" x14ac:dyDescent="0.4">
      <c r="L2290" s="36" t="s">
        <v>39</v>
      </c>
      <c r="N2290" s="37">
        <v>43560</v>
      </c>
      <c r="O2290" s="35">
        <v>0.75000000000000011</v>
      </c>
      <c r="P2290" s="299"/>
      <c r="Q2290" s="300"/>
      <c r="R2290" s="129">
        <f t="shared" si="106"/>
        <v>0</v>
      </c>
      <c r="S2290" s="129">
        <f t="shared" si="107"/>
        <v>0</v>
      </c>
      <c r="T2290" s="129">
        <f t="shared" si="108"/>
        <v>0</v>
      </c>
      <c r="U2290" s="10"/>
    </row>
    <row r="2291" spans="12:21" ht="15" customHeight="1" x14ac:dyDescent="0.4">
      <c r="L2291" s="36" t="s">
        <v>39</v>
      </c>
      <c r="N2291" s="37">
        <v>43560</v>
      </c>
      <c r="O2291" s="35">
        <v>0.79166666666666674</v>
      </c>
      <c r="P2291" s="299"/>
      <c r="Q2291" s="300"/>
      <c r="R2291" s="129">
        <f t="shared" si="106"/>
        <v>0</v>
      </c>
      <c r="S2291" s="129">
        <f t="shared" si="107"/>
        <v>0</v>
      </c>
      <c r="T2291" s="129">
        <f t="shared" si="108"/>
        <v>0</v>
      </c>
      <c r="U2291" s="10"/>
    </row>
    <row r="2292" spans="12:21" ht="15" customHeight="1" x14ac:dyDescent="0.4">
      <c r="L2292" s="36" t="s">
        <v>39</v>
      </c>
      <c r="N2292" s="37">
        <v>43560</v>
      </c>
      <c r="O2292" s="35">
        <v>0.83333333333333337</v>
      </c>
      <c r="P2292" s="299"/>
      <c r="Q2292" s="300"/>
      <c r="R2292" s="129">
        <f t="shared" si="106"/>
        <v>0</v>
      </c>
      <c r="S2292" s="129">
        <f t="shared" si="107"/>
        <v>0</v>
      </c>
      <c r="T2292" s="129">
        <f t="shared" si="108"/>
        <v>0</v>
      </c>
      <c r="U2292" s="10"/>
    </row>
    <row r="2293" spans="12:21" ht="15" customHeight="1" x14ac:dyDescent="0.4">
      <c r="L2293" s="36" t="s">
        <v>39</v>
      </c>
      <c r="N2293" s="37">
        <v>43560</v>
      </c>
      <c r="O2293" s="35">
        <v>0.87500000000000011</v>
      </c>
      <c r="P2293" s="299"/>
      <c r="Q2293" s="300"/>
      <c r="R2293" s="129">
        <f t="shared" si="106"/>
        <v>0</v>
      </c>
      <c r="S2293" s="129">
        <f t="shared" si="107"/>
        <v>0</v>
      </c>
      <c r="T2293" s="129">
        <f t="shared" si="108"/>
        <v>0</v>
      </c>
      <c r="U2293" s="10"/>
    </row>
    <row r="2294" spans="12:21" ht="15" customHeight="1" x14ac:dyDescent="0.4">
      <c r="L2294" s="36" t="s">
        <v>39</v>
      </c>
      <c r="N2294" s="37">
        <v>43560</v>
      </c>
      <c r="O2294" s="35">
        <v>0.91666666666666674</v>
      </c>
      <c r="P2294" s="299"/>
      <c r="Q2294" s="300"/>
      <c r="R2294" s="129">
        <f t="shared" si="106"/>
        <v>0</v>
      </c>
      <c r="S2294" s="129">
        <f t="shared" si="107"/>
        <v>0</v>
      </c>
      <c r="T2294" s="129">
        <f t="shared" si="108"/>
        <v>0</v>
      </c>
      <c r="U2294" s="10"/>
    </row>
    <row r="2295" spans="12:21" ht="15" customHeight="1" x14ac:dyDescent="0.4">
      <c r="L2295" s="36" t="s">
        <v>39</v>
      </c>
      <c r="N2295" s="37">
        <v>43560</v>
      </c>
      <c r="O2295" s="35">
        <v>0.95833333333333337</v>
      </c>
      <c r="P2295" s="299"/>
      <c r="Q2295" s="300"/>
      <c r="R2295" s="129">
        <f t="shared" si="106"/>
        <v>0</v>
      </c>
      <c r="S2295" s="129">
        <f t="shared" si="107"/>
        <v>0</v>
      </c>
      <c r="T2295" s="129">
        <f t="shared" si="108"/>
        <v>0</v>
      </c>
      <c r="U2295" s="10"/>
    </row>
    <row r="2296" spans="12:21" ht="15" customHeight="1" x14ac:dyDescent="0.4">
      <c r="L2296" s="40">
        <v>43561</v>
      </c>
      <c r="M2296" s="37"/>
      <c r="N2296" s="37">
        <v>43561</v>
      </c>
      <c r="O2296" s="35">
        <v>3.1225022567582528E-17</v>
      </c>
      <c r="P2296" s="299"/>
      <c r="Q2296" s="300"/>
      <c r="R2296" s="129">
        <f t="shared" si="106"/>
        <v>0</v>
      </c>
      <c r="S2296" s="129">
        <f t="shared" si="107"/>
        <v>0</v>
      </c>
      <c r="T2296" s="129">
        <f t="shared" si="108"/>
        <v>0</v>
      </c>
      <c r="U2296" s="10"/>
    </row>
    <row r="2297" spans="12:21" ht="15" customHeight="1" x14ac:dyDescent="0.4">
      <c r="L2297" s="36" t="s">
        <v>39</v>
      </c>
      <c r="N2297" s="37">
        <v>43561</v>
      </c>
      <c r="O2297" s="35">
        <v>4.1666666666666699E-2</v>
      </c>
      <c r="P2297" s="299"/>
      <c r="Q2297" s="300"/>
      <c r="R2297" s="129">
        <f t="shared" si="106"/>
        <v>0</v>
      </c>
      <c r="S2297" s="129">
        <f t="shared" si="107"/>
        <v>0</v>
      </c>
      <c r="T2297" s="129">
        <f t="shared" si="108"/>
        <v>0</v>
      </c>
      <c r="U2297" s="10"/>
    </row>
    <row r="2298" spans="12:21" ht="15" customHeight="1" x14ac:dyDescent="0.4">
      <c r="L2298" s="36" t="s">
        <v>39</v>
      </c>
      <c r="N2298" s="37">
        <v>43561</v>
      </c>
      <c r="O2298" s="35">
        <v>8.333333333333337E-2</v>
      </c>
      <c r="P2298" s="299"/>
      <c r="Q2298" s="300"/>
      <c r="R2298" s="129">
        <f t="shared" si="106"/>
        <v>0</v>
      </c>
      <c r="S2298" s="129">
        <f t="shared" si="107"/>
        <v>0</v>
      </c>
      <c r="T2298" s="129">
        <f t="shared" si="108"/>
        <v>0</v>
      </c>
      <c r="U2298" s="10"/>
    </row>
    <row r="2299" spans="12:21" ht="15" customHeight="1" x14ac:dyDescent="0.4">
      <c r="L2299" s="36" t="s">
        <v>39</v>
      </c>
      <c r="N2299" s="37">
        <v>43561</v>
      </c>
      <c r="O2299" s="35">
        <v>0.12500000000000006</v>
      </c>
      <c r="P2299" s="299"/>
      <c r="Q2299" s="300"/>
      <c r="R2299" s="129">
        <f t="shared" si="106"/>
        <v>0</v>
      </c>
      <c r="S2299" s="129">
        <f t="shared" si="107"/>
        <v>0</v>
      </c>
      <c r="T2299" s="129">
        <f t="shared" si="108"/>
        <v>0</v>
      </c>
      <c r="U2299" s="10"/>
    </row>
    <row r="2300" spans="12:21" ht="15" customHeight="1" x14ac:dyDescent="0.4">
      <c r="L2300" s="36" t="s">
        <v>39</v>
      </c>
      <c r="N2300" s="37">
        <v>43561</v>
      </c>
      <c r="O2300" s="35">
        <v>0.16666666666666669</v>
      </c>
      <c r="P2300" s="299"/>
      <c r="Q2300" s="300"/>
      <c r="R2300" s="129">
        <f t="shared" si="106"/>
        <v>0</v>
      </c>
      <c r="S2300" s="129">
        <f t="shared" si="107"/>
        <v>0</v>
      </c>
      <c r="T2300" s="129">
        <f t="shared" si="108"/>
        <v>0</v>
      </c>
      <c r="U2300" s="10"/>
    </row>
    <row r="2301" spans="12:21" ht="15" customHeight="1" x14ac:dyDescent="0.4">
      <c r="L2301" s="36" t="s">
        <v>39</v>
      </c>
      <c r="N2301" s="37">
        <v>43561</v>
      </c>
      <c r="O2301" s="35">
        <v>0.20833333333333337</v>
      </c>
      <c r="P2301" s="299"/>
      <c r="Q2301" s="300"/>
      <c r="R2301" s="129">
        <f t="shared" si="106"/>
        <v>0</v>
      </c>
      <c r="S2301" s="129">
        <f t="shared" si="107"/>
        <v>0</v>
      </c>
      <c r="T2301" s="129">
        <f t="shared" si="108"/>
        <v>0</v>
      </c>
      <c r="U2301" s="10"/>
    </row>
    <row r="2302" spans="12:21" ht="15" customHeight="1" x14ac:dyDescent="0.4">
      <c r="L2302" s="36" t="s">
        <v>39</v>
      </c>
      <c r="N2302" s="37">
        <v>43561</v>
      </c>
      <c r="O2302" s="35">
        <v>0.25</v>
      </c>
      <c r="P2302" s="299"/>
      <c r="Q2302" s="300"/>
      <c r="R2302" s="129">
        <f t="shared" si="106"/>
        <v>0</v>
      </c>
      <c r="S2302" s="129">
        <f t="shared" si="107"/>
        <v>0</v>
      </c>
      <c r="T2302" s="129">
        <f t="shared" si="108"/>
        <v>0</v>
      </c>
      <c r="U2302" s="10"/>
    </row>
    <row r="2303" spans="12:21" ht="15" customHeight="1" x14ac:dyDescent="0.4">
      <c r="L2303" s="36" t="s">
        <v>39</v>
      </c>
      <c r="N2303" s="37">
        <v>43561</v>
      </c>
      <c r="O2303" s="35">
        <v>0.29166666666666669</v>
      </c>
      <c r="P2303" s="299"/>
      <c r="Q2303" s="300"/>
      <c r="R2303" s="129">
        <f t="shared" si="106"/>
        <v>0</v>
      </c>
      <c r="S2303" s="129">
        <f t="shared" si="107"/>
        <v>0</v>
      </c>
      <c r="T2303" s="129">
        <f t="shared" si="108"/>
        <v>0</v>
      </c>
      <c r="U2303" s="10"/>
    </row>
    <row r="2304" spans="12:21" ht="15" customHeight="1" x14ac:dyDescent="0.4">
      <c r="L2304" s="36" t="s">
        <v>39</v>
      </c>
      <c r="N2304" s="37">
        <v>43561</v>
      </c>
      <c r="O2304" s="35">
        <v>0.33333333333333337</v>
      </c>
      <c r="P2304" s="299"/>
      <c r="Q2304" s="300"/>
      <c r="R2304" s="129">
        <f t="shared" si="106"/>
        <v>0</v>
      </c>
      <c r="S2304" s="129">
        <f t="shared" si="107"/>
        <v>0</v>
      </c>
      <c r="T2304" s="129">
        <f t="shared" si="108"/>
        <v>0</v>
      </c>
      <c r="U2304" s="10"/>
    </row>
    <row r="2305" spans="12:21" ht="15" customHeight="1" x14ac:dyDescent="0.4">
      <c r="L2305" s="36" t="s">
        <v>39</v>
      </c>
      <c r="N2305" s="37">
        <v>43561</v>
      </c>
      <c r="O2305" s="35">
        <v>0.375</v>
      </c>
      <c r="P2305" s="299"/>
      <c r="Q2305" s="300"/>
      <c r="R2305" s="129">
        <f t="shared" si="106"/>
        <v>0</v>
      </c>
      <c r="S2305" s="129">
        <f t="shared" si="107"/>
        <v>0</v>
      </c>
      <c r="T2305" s="129">
        <f t="shared" si="108"/>
        <v>0</v>
      </c>
      <c r="U2305" s="10"/>
    </row>
    <row r="2306" spans="12:21" ht="15" customHeight="1" x14ac:dyDescent="0.4">
      <c r="L2306" s="36" t="s">
        <v>39</v>
      </c>
      <c r="N2306" s="37">
        <v>43561</v>
      </c>
      <c r="O2306" s="35">
        <v>0.41666666666666669</v>
      </c>
      <c r="P2306" s="299"/>
      <c r="Q2306" s="300"/>
      <c r="R2306" s="129">
        <f t="shared" si="106"/>
        <v>0</v>
      </c>
      <c r="S2306" s="129">
        <f t="shared" si="107"/>
        <v>0</v>
      </c>
      <c r="T2306" s="129">
        <f t="shared" si="108"/>
        <v>0</v>
      </c>
      <c r="U2306" s="10"/>
    </row>
    <row r="2307" spans="12:21" ht="15" customHeight="1" x14ac:dyDescent="0.4">
      <c r="L2307" s="36" t="s">
        <v>39</v>
      </c>
      <c r="N2307" s="37">
        <v>43561</v>
      </c>
      <c r="O2307" s="35">
        <v>0.45833333333333337</v>
      </c>
      <c r="P2307" s="299"/>
      <c r="Q2307" s="300"/>
      <c r="R2307" s="129">
        <f t="shared" si="106"/>
        <v>0</v>
      </c>
      <c r="S2307" s="129">
        <f t="shared" si="107"/>
        <v>0</v>
      </c>
      <c r="T2307" s="129">
        <f t="shared" si="108"/>
        <v>0</v>
      </c>
      <c r="U2307" s="10"/>
    </row>
    <row r="2308" spans="12:21" ht="15" customHeight="1" x14ac:dyDescent="0.4">
      <c r="L2308" s="36" t="s">
        <v>39</v>
      </c>
      <c r="N2308" s="37">
        <v>43561</v>
      </c>
      <c r="O2308" s="35">
        <v>0.50000000000000011</v>
      </c>
      <c r="P2308" s="299"/>
      <c r="Q2308" s="300"/>
      <c r="R2308" s="129">
        <f t="shared" si="106"/>
        <v>0</v>
      </c>
      <c r="S2308" s="129">
        <f t="shared" si="107"/>
        <v>0</v>
      </c>
      <c r="T2308" s="129">
        <f t="shared" si="108"/>
        <v>0</v>
      </c>
      <c r="U2308" s="10"/>
    </row>
    <row r="2309" spans="12:21" ht="15" customHeight="1" x14ac:dyDescent="0.4">
      <c r="L2309" s="36" t="s">
        <v>39</v>
      </c>
      <c r="N2309" s="37">
        <v>43561</v>
      </c>
      <c r="O2309" s="35">
        <v>0.54166666666666674</v>
      </c>
      <c r="P2309" s="299"/>
      <c r="Q2309" s="300"/>
      <c r="R2309" s="129">
        <f t="shared" si="106"/>
        <v>0</v>
      </c>
      <c r="S2309" s="129">
        <f t="shared" si="107"/>
        <v>0</v>
      </c>
      <c r="T2309" s="129">
        <f t="shared" si="108"/>
        <v>0</v>
      </c>
      <c r="U2309" s="10"/>
    </row>
    <row r="2310" spans="12:21" ht="15" customHeight="1" x14ac:dyDescent="0.4">
      <c r="L2310" s="36" t="s">
        <v>39</v>
      </c>
      <c r="N2310" s="37">
        <v>43561</v>
      </c>
      <c r="O2310" s="35">
        <v>0.58333333333333337</v>
      </c>
      <c r="P2310" s="299"/>
      <c r="Q2310" s="300"/>
      <c r="R2310" s="129">
        <f t="shared" si="106"/>
        <v>0</v>
      </c>
      <c r="S2310" s="129">
        <f t="shared" si="107"/>
        <v>0</v>
      </c>
      <c r="T2310" s="129">
        <f t="shared" si="108"/>
        <v>0</v>
      </c>
      <c r="U2310" s="10"/>
    </row>
    <row r="2311" spans="12:21" ht="15" customHeight="1" x14ac:dyDescent="0.4">
      <c r="L2311" s="36" t="s">
        <v>39</v>
      </c>
      <c r="N2311" s="37">
        <v>43561</v>
      </c>
      <c r="O2311" s="35">
        <v>0.62500000000000011</v>
      </c>
      <c r="P2311" s="299"/>
      <c r="Q2311" s="300"/>
      <c r="R2311" s="129">
        <f t="shared" si="106"/>
        <v>0</v>
      </c>
      <c r="S2311" s="129">
        <f t="shared" si="107"/>
        <v>0</v>
      </c>
      <c r="T2311" s="129">
        <f t="shared" si="108"/>
        <v>0</v>
      </c>
      <c r="U2311" s="10"/>
    </row>
    <row r="2312" spans="12:21" ht="15" customHeight="1" x14ac:dyDescent="0.4">
      <c r="L2312" s="36" t="s">
        <v>39</v>
      </c>
      <c r="N2312" s="37">
        <v>43561</v>
      </c>
      <c r="O2312" s="35">
        <v>0.66666666666666674</v>
      </c>
      <c r="P2312" s="299"/>
      <c r="Q2312" s="300"/>
      <c r="R2312" s="129">
        <f t="shared" si="106"/>
        <v>0</v>
      </c>
      <c r="S2312" s="129">
        <f t="shared" si="107"/>
        <v>0</v>
      </c>
      <c r="T2312" s="129">
        <f t="shared" si="108"/>
        <v>0</v>
      </c>
      <c r="U2312" s="10"/>
    </row>
    <row r="2313" spans="12:21" ht="15" customHeight="1" x14ac:dyDescent="0.4">
      <c r="L2313" s="36" t="s">
        <v>39</v>
      </c>
      <c r="N2313" s="37">
        <v>43561</v>
      </c>
      <c r="O2313" s="35">
        <v>0.70833333333333337</v>
      </c>
      <c r="P2313" s="299"/>
      <c r="Q2313" s="300"/>
      <c r="R2313" s="129">
        <f t="shared" si="106"/>
        <v>0</v>
      </c>
      <c r="S2313" s="129">
        <f t="shared" si="107"/>
        <v>0</v>
      </c>
      <c r="T2313" s="129">
        <f t="shared" si="108"/>
        <v>0</v>
      </c>
      <c r="U2313" s="10"/>
    </row>
    <row r="2314" spans="12:21" ht="15" customHeight="1" x14ac:dyDescent="0.4">
      <c r="L2314" s="36" t="s">
        <v>39</v>
      </c>
      <c r="N2314" s="37">
        <v>43561</v>
      </c>
      <c r="O2314" s="35">
        <v>0.75000000000000011</v>
      </c>
      <c r="P2314" s="299"/>
      <c r="Q2314" s="300"/>
      <c r="R2314" s="129">
        <f t="shared" si="106"/>
        <v>0</v>
      </c>
      <c r="S2314" s="129">
        <f t="shared" si="107"/>
        <v>0</v>
      </c>
      <c r="T2314" s="129">
        <f t="shared" si="108"/>
        <v>0</v>
      </c>
      <c r="U2314" s="10"/>
    </row>
    <row r="2315" spans="12:21" ht="15" customHeight="1" x14ac:dyDescent="0.4">
      <c r="L2315" s="36" t="s">
        <v>39</v>
      </c>
      <c r="N2315" s="37">
        <v>43561</v>
      </c>
      <c r="O2315" s="35">
        <v>0.79166666666666674</v>
      </c>
      <c r="P2315" s="299"/>
      <c r="Q2315" s="300"/>
      <c r="R2315" s="129">
        <f t="shared" si="106"/>
        <v>0</v>
      </c>
      <c r="S2315" s="129">
        <f t="shared" si="107"/>
        <v>0</v>
      </c>
      <c r="T2315" s="129">
        <f t="shared" si="108"/>
        <v>0</v>
      </c>
      <c r="U2315" s="10"/>
    </row>
    <row r="2316" spans="12:21" ht="15" customHeight="1" x14ac:dyDescent="0.4">
      <c r="L2316" s="36" t="s">
        <v>39</v>
      </c>
      <c r="N2316" s="37">
        <v>43561</v>
      </c>
      <c r="O2316" s="35">
        <v>0.83333333333333337</v>
      </c>
      <c r="P2316" s="299"/>
      <c r="Q2316" s="300"/>
      <c r="R2316" s="129">
        <f t="shared" si="106"/>
        <v>0</v>
      </c>
      <c r="S2316" s="129">
        <f t="shared" si="107"/>
        <v>0</v>
      </c>
      <c r="T2316" s="129">
        <f t="shared" si="108"/>
        <v>0</v>
      </c>
      <c r="U2316" s="10"/>
    </row>
    <row r="2317" spans="12:21" ht="15" customHeight="1" x14ac:dyDescent="0.4">
      <c r="L2317" s="36" t="s">
        <v>39</v>
      </c>
      <c r="N2317" s="37">
        <v>43561</v>
      </c>
      <c r="O2317" s="35">
        <v>0.87500000000000011</v>
      </c>
      <c r="P2317" s="299"/>
      <c r="Q2317" s="300"/>
      <c r="R2317" s="129">
        <f t="shared" si="106"/>
        <v>0</v>
      </c>
      <c r="S2317" s="129">
        <f t="shared" si="107"/>
        <v>0</v>
      </c>
      <c r="T2317" s="129">
        <f t="shared" si="108"/>
        <v>0</v>
      </c>
      <c r="U2317" s="10"/>
    </row>
    <row r="2318" spans="12:21" ht="15" customHeight="1" x14ac:dyDescent="0.4">
      <c r="L2318" s="36" t="s">
        <v>39</v>
      </c>
      <c r="N2318" s="37">
        <v>43561</v>
      </c>
      <c r="O2318" s="35">
        <v>0.91666666666666674</v>
      </c>
      <c r="P2318" s="299"/>
      <c r="Q2318" s="300"/>
      <c r="R2318" s="129">
        <f t="shared" si="106"/>
        <v>0</v>
      </c>
      <c r="S2318" s="129">
        <f t="shared" si="107"/>
        <v>0</v>
      </c>
      <c r="T2318" s="129">
        <f t="shared" si="108"/>
        <v>0</v>
      </c>
      <c r="U2318" s="10"/>
    </row>
    <row r="2319" spans="12:21" ht="15" customHeight="1" x14ac:dyDescent="0.4">
      <c r="L2319" s="36" t="s">
        <v>39</v>
      </c>
      <c r="N2319" s="37">
        <v>43561</v>
      </c>
      <c r="O2319" s="35">
        <v>0.95833333333333337</v>
      </c>
      <c r="P2319" s="299"/>
      <c r="Q2319" s="300"/>
      <c r="R2319" s="129">
        <f t="shared" si="106"/>
        <v>0</v>
      </c>
      <c r="S2319" s="129">
        <f t="shared" si="107"/>
        <v>0</v>
      </c>
      <c r="T2319" s="129">
        <f t="shared" si="108"/>
        <v>0</v>
      </c>
      <c r="U2319" s="10"/>
    </row>
    <row r="2320" spans="12:21" ht="15" customHeight="1" x14ac:dyDescent="0.4">
      <c r="L2320" s="40">
        <v>43562</v>
      </c>
      <c r="M2320" s="37"/>
      <c r="N2320" s="37">
        <v>43562</v>
      </c>
      <c r="O2320" s="35">
        <v>3.1225022567582528E-17</v>
      </c>
      <c r="P2320" s="299"/>
      <c r="Q2320" s="300"/>
      <c r="R2320" s="129">
        <f t="shared" ref="R2320:R2383" si="109">IF(Q2320&gt;P2320,P2320,Q2320)</f>
        <v>0</v>
      </c>
      <c r="S2320" s="129">
        <f t="shared" ref="S2320:S2383" si="110">P2320-R2320</f>
        <v>0</v>
      </c>
      <c r="T2320" s="129">
        <f t="shared" si="108"/>
        <v>0</v>
      </c>
      <c r="U2320" s="10"/>
    </row>
    <row r="2321" spans="12:21" ht="15" customHeight="1" x14ac:dyDescent="0.4">
      <c r="L2321" s="36" t="s">
        <v>39</v>
      </c>
      <c r="N2321" s="37">
        <v>43562</v>
      </c>
      <c r="O2321" s="35">
        <v>4.1666666666666699E-2</v>
      </c>
      <c r="P2321" s="299"/>
      <c r="Q2321" s="300"/>
      <c r="R2321" s="129">
        <f t="shared" si="109"/>
        <v>0</v>
      </c>
      <c r="S2321" s="129">
        <f t="shared" si="110"/>
        <v>0</v>
      </c>
      <c r="T2321" s="129">
        <f t="shared" si="108"/>
        <v>0</v>
      </c>
      <c r="U2321" s="10"/>
    </row>
    <row r="2322" spans="12:21" ht="15" customHeight="1" x14ac:dyDescent="0.4">
      <c r="L2322" s="36" t="s">
        <v>39</v>
      </c>
      <c r="N2322" s="37">
        <v>43562</v>
      </c>
      <c r="O2322" s="35">
        <v>8.333333333333337E-2</v>
      </c>
      <c r="P2322" s="299"/>
      <c r="Q2322" s="300"/>
      <c r="R2322" s="129">
        <f t="shared" si="109"/>
        <v>0</v>
      </c>
      <c r="S2322" s="129">
        <f t="shared" si="110"/>
        <v>0</v>
      </c>
      <c r="T2322" s="129">
        <f t="shared" si="108"/>
        <v>0</v>
      </c>
      <c r="U2322" s="10"/>
    </row>
    <row r="2323" spans="12:21" ht="15" customHeight="1" x14ac:dyDescent="0.4">
      <c r="L2323" s="36" t="s">
        <v>39</v>
      </c>
      <c r="N2323" s="37">
        <v>43562</v>
      </c>
      <c r="O2323" s="35">
        <v>0.12500000000000006</v>
      </c>
      <c r="P2323" s="299"/>
      <c r="Q2323" s="300"/>
      <c r="R2323" s="129">
        <f t="shared" si="109"/>
        <v>0</v>
      </c>
      <c r="S2323" s="129">
        <f t="shared" si="110"/>
        <v>0</v>
      </c>
      <c r="T2323" s="129">
        <f t="shared" si="108"/>
        <v>0</v>
      </c>
      <c r="U2323" s="10"/>
    </row>
    <row r="2324" spans="12:21" ht="15" customHeight="1" x14ac:dyDescent="0.4">
      <c r="L2324" s="36" t="s">
        <v>39</v>
      </c>
      <c r="N2324" s="37">
        <v>43562</v>
      </c>
      <c r="O2324" s="35">
        <v>0.16666666666666669</v>
      </c>
      <c r="P2324" s="299"/>
      <c r="Q2324" s="300"/>
      <c r="R2324" s="129">
        <f t="shared" si="109"/>
        <v>0</v>
      </c>
      <c r="S2324" s="129">
        <f t="shared" si="110"/>
        <v>0</v>
      </c>
      <c r="T2324" s="129">
        <f t="shared" si="108"/>
        <v>0</v>
      </c>
      <c r="U2324" s="10"/>
    </row>
    <row r="2325" spans="12:21" ht="15" customHeight="1" x14ac:dyDescent="0.4">
      <c r="L2325" s="36" t="s">
        <v>39</v>
      </c>
      <c r="N2325" s="37">
        <v>43562</v>
      </c>
      <c r="O2325" s="35">
        <v>0.20833333333333337</v>
      </c>
      <c r="P2325" s="299"/>
      <c r="Q2325" s="300"/>
      <c r="R2325" s="129">
        <f t="shared" si="109"/>
        <v>0</v>
      </c>
      <c r="S2325" s="129">
        <f t="shared" si="110"/>
        <v>0</v>
      </c>
      <c r="T2325" s="129">
        <f t="shared" si="108"/>
        <v>0</v>
      </c>
      <c r="U2325" s="10"/>
    </row>
    <row r="2326" spans="12:21" ht="15" customHeight="1" x14ac:dyDescent="0.4">
      <c r="L2326" s="36" t="s">
        <v>39</v>
      </c>
      <c r="N2326" s="37">
        <v>43562</v>
      </c>
      <c r="O2326" s="35">
        <v>0.25</v>
      </c>
      <c r="P2326" s="299"/>
      <c r="Q2326" s="300"/>
      <c r="R2326" s="129">
        <f t="shared" si="109"/>
        <v>0</v>
      </c>
      <c r="S2326" s="129">
        <f t="shared" si="110"/>
        <v>0</v>
      </c>
      <c r="T2326" s="129">
        <f t="shared" si="108"/>
        <v>0</v>
      </c>
      <c r="U2326" s="10"/>
    </row>
    <row r="2327" spans="12:21" ht="15" customHeight="1" x14ac:dyDescent="0.4">
      <c r="L2327" s="36" t="s">
        <v>39</v>
      </c>
      <c r="N2327" s="37">
        <v>43562</v>
      </c>
      <c r="O2327" s="35">
        <v>0.29166666666666669</v>
      </c>
      <c r="P2327" s="299"/>
      <c r="Q2327" s="300"/>
      <c r="R2327" s="129">
        <f t="shared" si="109"/>
        <v>0</v>
      </c>
      <c r="S2327" s="129">
        <f t="shared" si="110"/>
        <v>0</v>
      </c>
      <c r="T2327" s="129">
        <f t="shared" si="108"/>
        <v>0</v>
      </c>
      <c r="U2327" s="10"/>
    </row>
    <row r="2328" spans="12:21" ht="15" customHeight="1" x14ac:dyDescent="0.4">
      <c r="L2328" s="36" t="s">
        <v>39</v>
      </c>
      <c r="N2328" s="37">
        <v>43562</v>
      </c>
      <c r="O2328" s="35">
        <v>0.33333333333333337</v>
      </c>
      <c r="P2328" s="299"/>
      <c r="Q2328" s="300"/>
      <c r="R2328" s="129">
        <f t="shared" si="109"/>
        <v>0</v>
      </c>
      <c r="S2328" s="129">
        <f t="shared" si="110"/>
        <v>0</v>
      </c>
      <c r="T2328" s="129">
        <f t="shared" si="108"/>
        <v>0</v>
      </c>
      <c r="U2328" s="10"/>
    </row>
    <row r="2329" spans="12:21" ht="15" customHeight="1" x14ac:dyDescent="0.4">
      <c r="L2329" s="36" t="s">
        <v>39</v>
      </c>
      <c r="N2329" s="37">
        <v>43562</v>
      </c>
      <c r="O2329" s="35">
        <v>0.375</v>
      </c>
      <c r="P2329" s="299"/>
      <c r="Q2329" s="300"/>
      <c r="R2329" s="129">
        <f t="shared" si="109"/>
        <v>0</v>
      </c>
      <c r="S2329" s="129">
        <f t="shared" si="110"/>
        <v>0</v>
      </c>
      <c r="T2329" s="129">
        <f t="shared" si="108"/>
        <v>0</v>
      </c>
      <c r="U2329" s="10"/>
    </row>
    <row r="2330" spans="12:21" ht="15" customHeight="1" x14ac:dyDescent="0.4">
      <c r="L2330" s="36" t="s">
        <v>39</v>
      </c>
      <c r="N2330" s="37">
        <v>43562</v>
      </c>
      <c r="O2330" s="35">
        <v>0.41666666666666669</v>
      </c>
      <c r="P2330" s="299"/>
      <c r="Q2330" s="300"/>
      <c r="R2330" s="129">
        <f t="shared" si="109"/>
        <v>0</v>
      </c>
      <c r="S2330" s="129">
        <f t="shared" si="110"/>
        <v>0</v>
      </c>
      <c r="T2330" s="129">
        <f t="shared" si="108"/>
        <v>0</v>
      </c>
      <c r="U2330" s="10"/>
    </row>
    <row r="2331" spans="12:21" ht="15" customHeight="1" x14ac:dyDescent="0.4">
      <c r="L2331" s="36" t="s">
        <v>39</v>
      </c>
      <c r="N2331" s="37">
        <v>43562</v>
      </c>
      <c r="O2331" s="35">
        <v>0.45833333333333337</v>
      </c>
      <c r="P2331" s="299"/>
      <c r="Q2331" s="300"/>
      <c r="R2331" s="129">
        <f t="shared" si="109"/>
        <v>0</v>
      </c>
      <c r="S2331" s="129">
        <f t="shared" si="110"/>
        <v>0</v>
      </c>
      <c r="T2331" s="129">
        <f t="shared" si="108"/>
        <v>0</v>
      </c>
      <c r="U2331" s="10"/>
    </row>
    <row r="2332" spans="12:21" ht="15" customHeight="1" x14ac:dyDescent="0.4">
      <c r="L2332" s="36" t="s">
        <v>39</v>
      </c>
      <c r="N2332" s="37">
        <v>43562</v>
      </c>
      <c r="O2332" s="35">
        <v>0.50000000000000011</v>
      </c>
      <c r="P2332" s="299"/>
      <c r="Q2332" s="300"/>
      <c r="R2332" s="129">
        <f t="shared" si="109"/>
        <v>0</v>
      </c>
      <c r="S2332" s="129">
        <f t="shared" si="110"/>
        <v>0</v>
      </c>
      <c r="T2332" s="129">
        <f t="shared" si="108"/>
        <v>0</v>
      </c>
      <c r="U2332" s="10"/>
    </row>
    <row r="2333" spans="12:21" ht="15" customHeight="1" x14ac:dyDescent="0.4">
      <c r="L2333" s="36" t="s">
        <v>39</v>
      </c>
      <c r="N2333" s="37">
        <v>43562</v>
      </c>
      <c r="O2333" s="35">
        <v>0.54166666666666674</v>
      </c>
      <c r="P2333" s="299"/>
      <c r="Q2333" s="300"/>
      <c r="R2333" s="129">
        <f t="shared" si="109"/>
        <v>0</v>
      </c>
      <c r="S2333" s="129">
        <f t="shared" si="110"/>
        <v>0</v>
      </c>
      <c r="T2333" s="129">
        <f t="shared" si="108"/>
        <v>0</v>
      </c>
      <c r="U2333" s="10"/>
    </row>
    <row r="2334" spans="12:21" ht="15" customHeight="1" x14ac:dyDescent="0.4">
      <c r="L2334" s="36" t="s">
        <v>39</v>
      </c>
      <c r="N2334" s="37">
        <v>43562</v>
      </c>
      <c r="O2334" s="35">
        <v>0.58333333333333337</v>
      </c>
      <c r="P2334" s="299"/>
      <c r="Q2334" s="300"/>
      <c r="R2334" s="129">
        <f t="shared" si="109"/>
        <v>0</v>
      </c>
      <c r="S2334" s="129">
        <f t="shared" si="110"/>
        <v>0</v>
      </c>
      <c r="T2334" s="129">
        <f t="shared" si="108"/>
        <v>0</v>
      </c>
      <c r="U2334" s="10"/>
    </row>
    <row r="2335" spans="12:21" ht="15" customHeight="1" x14ac:dyDescent="0.4">
      <c r="L2335" s="36" t="s">
        <v>39</v>
      </c>
      <c r="N2335" s="37">
        <v>43562</v>
      </c>
      <c r="O2335" s="35">
        <v>0.62500000000000011</v>
      </c>
      <c r="P2335" s="299"/>
      <c r="Q2335" s="300"/>
      <c r="R2335" s="129">
        <f t="shared" si="109"/>
        <v>0</v>
      </c>
      <c r="S2335" s="129">
        <f t="shared" si="110"/>
        <v>0</v>
      </c>
      <c r="T2335" s="129">
        <f t="shared" si="108"/>
        <v>0</v>
      </c>
      <c r="U2335" s="10"/>
    </row>
    <row r="2336" spans="12:21" ht="15" customHeight="1" x14ac:dyDescent="0.4">
      <c r="L2336" s="36" t="s">
        <v>39</v>
      </c>
      <c r="N2336" s="37">
        <v>43562</v>
      </c>
      <c r="O2336" s="35">
        <v>0.66666666666666674</v>
      </c>
      <c r="P2336" s="299"/>
      <c r="Q2336" s="300"/>
      <c r="R2336" s="129">
        <f t="shared" si="109"/>
        <v>0</v>
      </c>
      <c r="S2336" s="129">
        <f t="shared" si="110"/>
        <v>0</v>
      </c>
      <c r="T2336" s="129">
        <f t="shared" si="108"/>
        <v>0</v>
      </c>
      <c r="U2336" s="10"/>
    </row>
    <row r="2337" spans="12:21" ht="15" customHeight="1" x14ac:dyDescent="0.4">
      <c r="L2337" s="36" t="s">
        <v>39</v>
      </c>
      <c r="N2337" s="37">
        <v>43562</v>
      </c>
      <c r="O2337" s="35">
        <v>0.70833333333333337</v>
      </c>
      <c r="P2337" s="299"/>
      <c r="Q2337" s="300"/>
      <c r="R2337" s="129">
        <f t="shared" si="109"/>
        <v>0</v>
      </c>
      <c r="S2337" s="129">
        <f t="shared" si="110"/>
        <v>0</v>
      </c>
      <c r="T2337" s="129">
        <f t="shared" si="108"/>
        <v>0</v>
      </c>
      <c r="U2337" s="10"/>
    </row>
    <row r="2338" spans="12:21" ht="15" customHeight="1" x14ac:dyDescent="0.4">
      <c r="L2338" s="36" t="s">
        <v>39</v>
      </c>
      <c r="N2338" s="37">
        <v>43562</v>
      </c>
      <c r="O2338" s="35">
        <v>0.75000000000000011</v>
      </c>
      <c r="P2338" s="299"/>
      <c r="Q2338" s="300"/>
      <c r="R2338" s="129">
        <f t="shared" si="109"/>
        <v>0</v>
      </c>
      <c r="S2338" s="129">
        <f t="shared" si="110"/>
        <v>0</v>
      </c>
      <c r="T2338" s="129">
        <f t="shared" si="108"/>
        <v>0</v>
      </c>
      <c r="U2338" s="10"/>
    </row>
    <row r="2339" spans="12:21" ht="15" customHeight="1" x14ac:dyDescent="0.4">
      <c r="L2339" s="36" t="s">
        <v>39</v>
      </c>
      <c r="N2339" s="37">
        <v>43562</v>
      </c>
      <c r="O2339" s="35">
        <v>0.79166666666666674</v>
      </c>
      <c r="P2339" s="299"/>
      <c r="Q2339" s="300"/>
      <c r="R2339" s="129">
        <f t="shared" si="109"/>
        <v>0</v>
      </c>
      <c r="S2339" s="129">
        <f t="shared" si="110"/>
        <v>0</v>
      </c>
      <c r="T2339" s="129">
        <f t="shared" si="108"/>
        <v>0</v>
      </c>
      <c r="U2339" s="10"/>
    </row>
    <row r="2340" spans="12:21" ht="15" customHeight="1" x14ac:dyDescent="0.4">
      <c r="L2340" s="36" t="s">
        <v>39</v>
      </c>
      <c r="N2340" s="37">
        <v>43562</v>
      </c>
      <c r="O2340" s="35">
        <v>0.83333333333333337</v>
      </c>
      <c r="P2340" s="299"/>
      <c r="Q2340" s="300"/>
      <c r="R2340" s="129">
        <f t="shared" si="109"/>
        <v>0</v>
      </c>
      <c r="S2340" s="129">
        <f t="shared" si="110"/>
        <v>0</v>
      </c>
      <c r="T2340" s="129">
        <f t="shared" si="108"/>
        <v>0</v>
      </c>
      <c r="U2340" s="10"/>
    </row>
    <row r="2341" spans="12:21" ht="15" customHeight="1" x14ac:dyDescent="0.4">
      <c r="L2341" s="36" t="s">
        <v>39</v>
      </c>
      <c r="N2341" s="37">
        <v>43562</v>
      </c>
      <c r="O2341" s="35">
        <v>0.87500000000000011</v>
      </c>
      <c r="P2341" s="299"/>
      <c r="Q2341" s="300"/>
      <c r="R2341" s="129">
        <f t="shared" si="109"/>
        <v>0</v>
      </c>
      <c r="S2341" s="129">
        <f t="shared" si="110"/>
        <v>0</v>
      </c>
      <c r="T2341" s="129">
        <f t="shared" si="108"/>
        <v>0</v>
      </c>
      <c r="U2341" s="10"/>
    </row>
    <row r="2342" spans="12:21" ht="15" customHeight="1" x14ac:dyDescent="0.4">
      <c r="L2342" s="36" t="s">
        <v>39</v>
      </c>
      <c r="N2342" s="37">
        <v>43562</v>
      </c>
      <c r="O2342" s="35">
        <v>0.91666666666666674</v>
      </c>
      <c r="P2342" s="299"/>
      <c r="Q2342" s="300"/>
      <c r="R2342" s="129">
        <f t="shared" si="109"/>
        <v>0</v>
      </c>
      <c r="S2342" s="129">
        <f t="shared" si="110"/>
        <v>0</v>
      </c>
      <c r="T2342" s="129">
        <f t="shared" si="108"/>
        <v>0</v>
      </c>
      <c r="U2342" s="10"/>
    </row>
    <row r="2343" spans="12:21" ht="15" customHeight="1" x14ac:dyDescent="0.4">
      <c r="L2343" s="36" t="s">
        <v>39</v>
      </c>
      <c r="N2343" s="37">
        <v>43562</v>
      </c>
      <c r="O2343" s="35">
        <v>0.95833333333333337</v>
      </c>
      <c r="P2343" s="299"/>
      <c r="Q2343" s="300"/>
      <c r="R2343" s="129">
        <f t="shared" si="109"/>
        <v>0</v>
      </c>
      <c r="S2343" s="129">
        <f t="shared" si="110"/>
        <v>0</v>
      </c>
      <c r="T2343" s="129">
        <f t="shared" si="108"/>
        <v>0</v>
      </c>
      <c r="U2343" s="10"/>
    </row>
    <row r="2344" spans="12:21" ht="15" customHeight="1" x14ac:dyDescent="0.4">
      <c r="L2344" s="40">
        <v>43563</v>
      </c>
      <c r="M2344" s="37"/>
      <c r="N2344" s="37">
        <v>43563</v>
      </c>
      <c r="O2344" s="35">
        <v>3.1225022567582528E-17</v>
      </c>
      <c r="P2344" s="299"/>
      <c r="Q2344" s="300"/>
      <c r="R2344" s="129">
        <f t="shared" si="109"/>
        <v>0</v>
      </c>
      <c r="S2344" s="129">
        <f t="shared" si="110"/>
        <v>0</v>
      </c>
      <c r="T2344" s="129">
        <f t="shared" si="108"/>
        <v>0</v>
      </c>
      <c r="U2344" s="10"/>
    </row>
    <row r="2345" spans="12:21" ht="15" customHeight="1" x14ac:dyDescent="0.4">
      <c r="L2345" s="36" t="s">
        <v>39</v>
      </c>
      <c r="N2345" s="37">
        <v>43563</v>
      </c>
      <c r="O2345" s="35">
        <v>4.1666666666666699E-2</v>
      </c>
      <c r="P2345" s="299"/>
      <c r="Q2345" s="300"/>
      <c r="R2345" s="129">
        <f t="shared" si="109"/>
        <v>0</v>
      </c>
      <c r="S2345" s="129">
        <f t="shared" si="110"/>
        <v>0</v>
      </c>
      <c r="T2345" s="129">
        <f t="shared" ref="T2345:T2408" si="111">Q2345-R2345</f>
        <v>0</v>
      </c>
      <c r="U2345" s="10"/>
    </row>
    <row r="2346" spans="12:21" ht="15" customHeight="1" x14ac:dyDescent="0.4">
      <c r="L2346" s="36" t="s">
        <v>39</v>
      </c>
      <c r="N2346" s="37">
        <v>43563</v>
      </c>
      <c r="O2346" s="35">
        <v>8.333333333333337E-2</v>
      </c>
      <c r="P2346" s="299"/>
      <c r="Q2346" s="300"/>
      <c r="R2346" s="129">
        <f t="shared" si="109"/>
        <v>0</v>
      </c>
      <c r="S2346" s="129">
        <f t="shared" si="110"/>
        <v>0</v>
      </c>
      <c r="T2346" s="129">
        <f t="shared" si="111"/>
        <v>0</v>
      </c>
      <c r="U2346" s="10"/>
    </row>
    <row r="2347" spans="12:21" ht="15" customHeight="1" x14ac:dyDescent="0.4">
      <c r="L2347" s="36" t="s">
        <v>39</v>
      </c>
      <c r="N2347" s="37">
        <v>43563</v>
      </c>
      <c r="O2347" s="35">
        <v>0.12500000000000006</v>
      </c>
      <c r="P2347" s="299"/>
      <c r="Q2347" s="300"/>
      <c r="R2347" s="129">
        <f t="shared" si="109"/>
        <v>0</v>
      </c>
      <c r="S2347" s="129">
        <f t="shared" si="110"/>
        <v>0</v>
      </c>
      <c r="T2347" s="129">
        <f t="shared" si="111"/>
        <v>0</v>
      </c>
      <c r="U2347" s="10"/>
    </row>
    <row r="2348" spans="12:21" ht="15" customHeight="1" x14ac:dyDescent="0.4">
      <c r="L2348" s="36" t="s">
        <v>39</v>
      </c>
      <c r="N2348" s="37">
        <v>43563</v>
      </c>
      <c r="O2348" s="35">
        <v>0.16666666666666669</v>
      </c>
      <c r="P2348" s="299"/>
      <c r="Q2348" s="300"/>
      <c r="R2348" s="129">
        <f t="shared" si="109"/>
        <v>0</v>
      </c>
      <c r="S2348" s="129">
        <f t="shared" si="110"/>
        <v>0</v>
      </c>
      <c r="T2348" s="129">
        <f t="shared" si="111"/>
        <v>0</v>
      </c>
      <c r="U2348" s="10"/>
    </row>
    <row r="2349" spans="12:21" ht="15" customHeight="1" x14ac:dyDescent="0.4">
      <c r="L2349" s="36" t="s">
        <v>39</v>
      </c>
      <c r="N2349" s="37">
        <v>43563</v>
      </c>
      <c r="O2349" s="35">
        <v>0.20833333333333337</v>
      </c>
      <c r="P2349" s="299"/>
      <c r="Q2349" s="300"/>
      <c r="R2349" s="129">
        <f t="shared" si="109"/>
        <v>0</v>
      </c>
      <c r="S2349" s="129">
        <f t="shared" si="110"/>
        <v>0</v>
      </c>
      <c r="T2349" s="129">
        <f t="shared" si="111"/>
        <v>0</v>
      </c>
      <c r="U2349" s="10"/>
    </row>
    <row r="2350" spans="12:21" ht="15" customHeight="1" x14ac:dyDescent="0.4">
      <c r="L2350" s="36" t="s">
        <v>39</v>
      </c>
      <c r="N2350" s="37">
        <v>43563</v>
      </c>
      <c r="O2350" s="35">
        <v>0.25</v>
      </c>
      <c r="P2350" s="299"/>
      <c r="Q2350" s="300"/>
      <c r="R2350" s="129">
        <f t="shared" si="109"/>
        <v>0</v>
      </c>
      <c r="S2350" s="129">
        <f t="shared" si="110"/>
        <v>0</v>
      </c>
      <c r="T2350" s="129">
        <f t="shared" si="111"/>
        <v>0</v>
      </c>
      <c r="U2350" s="10"/>
    </row>
    <row r="2351" spans="12:21" ht="15" customHeight="1" x14ac:dyDescent="0.4">
      <c r="L2351" s="36" t="s">
        <v>39</v>
      </c>
      <c r="N2351" s="37">
        <v>43563</v>
      </c>
      <c r="O2351" s="35">
        <v>0.29166666666666669</v>
      </c>
      <c r="P2351" s="299"/>
      <c r="Q2351" s="300"/>
      <c r="R2351" s="129">
        <f t="shared" si="109"/>
        <v>0</v>
      </c>
      <c r="S2351" s="129">
        <f t="shared" si="110"/>
        <v>0</v>
      </c>
      <c r="T2351" s="129">
        <f t="shared" si="111"/>
        <v>0</v>
      </c>
      <c r="U2351" s="10"/>
    </row>
    <row r="2352" spans="12:21" ht="15" customHeight="1" x14ac:dyDescent="0.4">
      <c r="L2352" s="36" t="s">
        <v>39</v>
      </c>
      <c r="N2352" s="37">
        <v>43563</v>
      </c>
      <c r="O2352" s="35">
        <v>0.33333333333333337</v>
      </c>
      <c r="P2352" s="299"/>
      <c r="Q2352" s="300"/>
      <c r="R2352" s="129">
        <f t="shared" si="109"/>
        <v>0</v>
      </c>
      <c r="S2352" s="129">
        <f t="shared" si="110"/>
        <v>0</v>
      </c>
      <c r="T2352" s="129">
        <f t="shared" si="111"/>
        <v>0</v>
      </c>
      <c r="U2352" s="10"/>
    </row>
    <row r="2353" spans="12:21" ht="15" customHeight="1" x14ac:dyDescent="0.4">
      <c r="L2353" s="36" t="s">
        <v>39</v>
      </c>
      <c r="N2353" s="37">
        <v>43563</v>
      </c>
      <c r="O2353" s="35">
        <v>0.375</v>
      </c>
      <c r="P2353" s="299"/>
      <c r="Q2353" s="300"/>
      <c r="R2353" s="129">
        <f t="shared" si="109"/>
        <v>0</v>
      </c>
      <c r="S2353" s="129">
        <f t="shared" si="110"/>
        <v>0</v>
      </c>
      <c r="T2353" s="129">
        <f t="shared" si="111"/>
        <v>0</v>
      </c>
      <c r="U2353" s="10"/>
    </row>
    <row r="2354" spans="12:21" ht="15" customHeight="1" x14ac:dyDescent="0.4">
      <c r="L2354" s="36" t="s">
        <v>39</v>
      </c>
      <c r="N2354" s="37">
        <v>43563</v>
      </c>
      <c r="O2354" s="35">
        <v>0.41666666666666669</v>
      </c>
      <c r="P2354" s="299"/>
      <c r="Q2354" s="300"/>
      <c r="R2354" s="129">
        <f t="shared" si="109"/>
        <v>0</v>
      </c>
      <c r="S2354" s="129">
        <f t="shared" si="110"/>
        <v>0</v>
      </c>
      <c r="T2354" s="129">
        <f t="shared" si="111"/>
        <v>0</v>
      </c>
      <c r="U2354" s="10"/>
    </row>
    <row r="2355" spans="12:21" ht="15" customHeight="1" x14ac:dyDescent="0.4">
      <c r="L2355" s="36" t="s">
        <v>39</v>
      </c>
      <c r="N2355" s="37">
        <v>43563</v>
      </c>
      <c r="O2355" s="35">
        <v>0.45833333333333337</v>
      </c>
      <c r="P2355" s="299"/>
      <c r="Q2355" s="300"/>
      <c r="R2355" s="129">
        <f t="shared" si="109"/>
        <v>0</v>
      </c>
      <c r="S2355" s="129">
        <f t="shared" si="110"/>
        <v>0</v>
      </c>
      <c r="T2355" s="129">
        <f t="shared" si="111"/>
        <v>0</v>
      </c>
      <c r="U2355" s="10"/>
    </row>
    <row r="2356" spans="12:21" ht="15" customHeight="1" x14ac:dyDescent="0.4">
      <c r="L2356" s="36" t="s">
        <v>39</v>
      </c>
      <c r="N2356" s="37">
        <v>43563</v>
      </c>
      <c r="O2356" s="35">
        <v>0.50000000000000011</v>
      </c>
      <c r="P2356" s="299"/>
      <c r="Q2356" s="300"/>
      <c r="R2356" s="129">
        <f t="shared" si="109"/>
        <v>0</v>
      </c>
      <c r="S2356" s="129">
        <f t="shared" si="110"/>
        <v>0</v>
      </c>
      <c r="T2356" s="129">
        <f t="shared" si="111"/>
        <v>0</v>
      </c>
      <c r="U2356" s="10"/>
    </row>
    <row r="2357" spans="12:21" ht="15" customHeight="1" x14ac:dyDescent="0.4">
      <c r="L2357" s="36" t="s">
        <v>39</v>
      </c>
      <c r="N2357" s="37">
        <v>43563</v>
      </c>
      <c r="O2357" s="35">
        <v>0.54166666666666674</v>
      </c>
      <c r="P2357" s="299"/>
      <c r="Q2357" s="300"/>
      <c r="R2357" s="129">
        <f t="shared" si="109"/>
        <v>0</v>
      </c>
      <c r="S2357" s="129">
        <f t="shared" si="110"/>
        <v>0</v>
      </c>
      <c r="T2357" s="129">
        <f t="shared" si="111"/>
        <v>0</v>
      </c>
      <c r="U2357" s="10"/>
    </row>
    <row r="2358" spans="12:21" ht="15" customHeight="1" x14ac:dyDescent="0.4">
      <c r="L2358" s="36" t="s">
        <v>39</v>
      </c>
      <c r="N2358" s="37">
        <v>43563</v>
      </c>
      <c r="O2358" s="35">
        <v>0.58333333333333337</v>
      </c>
      <c r="P2358" s="299"/>
      <c r="Q2358" s="300"/>
      <c r="R2358" s="129">
        <f t="shared" si="109"/>
        <v>0</v>
      </c>
      <c r="S2358" s="129">
        <f t="shared" si="110"/>
        <v>0</v>
      </c>
      <c r="T2358" s="129">
        <f t="shared" si="111"/>
        <v>0</v>
      </c>
      <c r="U2358" s="10"/>
    </row>
    <row r="2359" spans="12:21" ht="15" customHeight="1" x14ac:dyDescent="0.4">
      <c r="L2359" s="36" t="s">
        <v>39</v>
      </c>
      <c r="N2359" s="37">
        <v>43563</v>
      </c>
      <c r="O2359" s="35">
        <v>0.62500000000000011</v>
      </c>
      <c r="P2359" s="299"/>
      <c r="Q2359" s="300"/>
      <c r="R2359" s="129">
        <f t="shared" si="109"/>
        <v>0</v>
      </c>
      <c r="S2359" s="129">
        <f t="shared" si="110"/>
        <v>0</v>
      </c>
      <c r="T2359" s="129">
        <f t="shared" si="111"/>
        <v>0</v>
      </c>
      <c r="U2359" s="10"/>
    </row>
    <row r="2360" spans="12:21" ht="15" customHeight="1" x14ac:dyDescent="0.4">
      <c r="L2360" s="36" t="s">
        <v>39</v>
      </c>
      <c r="N2360" s="37">
        <v>43563</v>
      </c>
      <c r="O2360" s="35">
        <v>0.66666666666666674</v>
      </c>
      <c r="P2360" s="299"/>
      <c r="Q2360" s="300"/>
      <c r="R2360" s="129">
        <f t="shared" si="109"/>
        <v>0</v>
      </c>
      <c r="S2360" s="129">
        <f t="shared" si="110"/>
        <v>0</v>
      </c>
      <c r="T2360" s="129">
        <f t="shared" si="111"/>
        <v>0</v>
      </c>
      <c r="U2360" s="10"/>
    </row>
    <row r="2361" spans="12:21" ht="15" customHeight="1" x14ac:dyDescent="0.4">
      <c r="L2361" s="36" t="s">
        <v>39</v>
      </c>
      <c r="N2361" s="37">
        <v>43563</v>
      </c>
      <c r="O2361" s="35">
        <v>0.70833333333333337</v>
      </c>
      <c r="P2361" s="299"/>
      <c r="Q2361" s="300"/>
      <c r="R2361" s="129">
        <f t="shared" si="109"/>
        <v>0</v>
      </c>
      <c r="S2361" s="129">
        <f t="shared" si="110"/>
        <v>0</v>
      </c>
      <c r="T2361" s="129">
        <f t="shared" si="111"/>
        <v>0</v>
      </c>
      <c r="U2361" s="10"/>
    </row>
    <row r="2362" spans="12:21" ht="15" customHeight="1" x14ac:dyDescent="0.4">
      <c r="L2362" s="36" t="s">
        <v>39</v>
      </c>
      <c r="N2362" s="37">
        <v>43563</v>
      </c>
      <c r="O2362" s="35">
        <v>0.75000000000000011</v>
      </c>
      <c r="P2362" s="299"/>
      <c r="Q2362" s="300"/>
      <c r="R2362" s="129">
        <f t="shared" si="109"/>
        <v>0</v>
      </c>
      <c r="S2362" s="129">
        <f t="shared" si="110"/>
        <v>0</v>
      </c>
      <c r="T2362" s="129">
        <f t="shared" si="111"/>
        <v>0</v>
      </c>
      <c r="U2362" s="10"/>
    </row>
    <row r="2363" spans="12:21" ht="15" customHeight="1" x14ac:dyDescent="0.4">
      <c r="L2363" s="36" t="s">
        <v>39</v>
      </c>
      <c r="N2363" s="37">
        <v>43563</v>
      </c>
      <c r="O2363" s="35">
        <v>0.79166666666666674</v>
      </c>
      <c r="P2363" s="299"/>
      <c r="Q2363" s="300"/>
      <c r="R2363" s="129">
        <f t="shared" si="109"/>
        <v>0</v>
      </c>
      <c r="S2363" s="129">
        <f t="shared" si="110"/>
        <v>0</v>
      </c>
      <c r="T2363" s="129">
        <f t="shared" si="111"/>
        <v>0</v>
      </c>
      <c r="U2363" s="10"/>
    </row>
    <row r="2364" spans="12:21" ht="15" customHeight="1" x14ac:dyDescent="0.4">
      <c r="L2364" s="36" t="s">
        <v>39</v>
      </c>
      <c r="N2364" s="37">
        <v>43563</v>
      </c>
      <c r="O2364" s="35">
        <v>0.83333333333333337</v>
      </c>
      <c r="P2364" s="299"/>
      <c r="Q2364" s="300"/>
      <c r="R2364" s="129">
        <f t="shared" si="109"/>
        <v>0</v>
      </c>
      <c r="S2364" s="129">
        <f t="shared" si="110"/>
        <v>0</v>
      </c>
      <c r="T2364" s="129">
        <f t="shared" si="111"/>
        <v>0</v>
      </c>
      <c r="U2364" s="10"/>
    </row>
    <row r="2365" spans="12:21" ht="15" customHeight="1" x14ac:dyDescent="0.4">
      <c r="L2365" s="36" t="s">
        <v>39</v>
      </c>
      <c r="N2365" s="37">
        <v>43563</v>
      </c>
      <c r="O2365" s="35">
        <v>0.87500000000000011</v>
      </c>
      <c r="P2365" s="299"/>
      <c r="Q2365" s="300"/>
      <c r="R2365" s="129">
        <f t="shared" si="109"/>
        <v>0</v>
      </c>
      <c r="S2365" s="129">
        <f t="shared" si="110"/>
        <v>0</v>
      </c>
      <c r="T2365" s="129">
        <f t="shared" si="111"/>
        <v>0</v>
      </c>
      <c r="U2365" s="10"/>
    </row>
    <row r="2366" spans="12:21" ht="15" customHeight="1" x14ac:dyDescent="0.4">
      <c r="L2366" s="36" t="s">
        <v>39</v>
      </c>
      <c r="N2366" s="37">
        <v>43563</v>
      </c>
      <c r="O2366" s="35">
        <v>0.91666666666666674</v>
      </c>
      <c r="P2366" s="299"/>
      <c r="Q2366" s="300"/>
      <c r="R2366" s="129">
        <f t="shared" si="109"/>
        <v>0</v>
      </c>
      <c r="S2366" s="129">
        <f t="shared" si="110"/>
        <v>0</v>
      </c>
      <c r="T2366" s="129">
        <f t="shared" si="111"/>
        <v>0</v>
      </c>
      <c r="U2366" s="10"/>
    </row>
    <row r="2367" spans="12:21" ht="15" customHeight="1" x14ac:dyDescent="0.4">
      <c r="L2367" s="36" t="s">
        <v>39</v>
      </c>
      <c r="N2367" s="37">
        <v>43563</v>
      </c>
      <c r="O2367" s="35">
        <v>0.95833333333333337</v>
      </c>
      <c r="P2367" s="299"/>
      <c r="Q2367" s="300"/>
      <c r="R2367" s="129">
        <f t="shared" si="109"/>
        <v>0</v>
      </c>
      <c r="S2367" s="129">
        <f t="shared" si="110"/>
        <v>0</v>
      </c>
      <c r="T2367" s="129">
        <f t="shared" si="111"/>
        <v>0</v>
      </c>
      <c r="U2367" s="10"/>
    </row>
    <row r="2368" spans="12:21" ht="15" customHeight="1" x14ac:dyDescent="0.4">
      <c r="L2368" s="40">
        <v>43564</v>
      </c>
      <c r="M2368" s="37"/>
      <c r="N2368" s="37">
        <v>43564</v>
      </c>
      <c r="O2368" s="35">
        <v>3.1225022567582528E-17</v>
      </c>
      <c r="P2368" s="299"/>
      <c r="Q2368" s="300"/>
      <c r="R2368" s="129">
        <f t="shared" si="109"/>
        <v>0</v>
      </c>
      <c r="S2368" s="129">
        <f t="shared" si="110"/>
        <v>0</v>
      </c>
      <c r="T2368" s="129">
        <f t="shared" si="111"/>
        <v>0</v>
      </c>
      <c r="U2368" s="10"/>
    </row>
    <row r="2369" spans="12:21" ht="15" customHeight="1" x14ac:dyDescent="0.4">
      <c r="L2369" s="36" t="s">
        <v>39</v>
      </c>
      <c r="N2369" s="37">
        <v>43564</v>
      </c>
      <c r="O2369" s="35">
        <v>4.1666666666666699E-2</v>
      </c>
      <c r="P2369" s="299"/>
      <c r="Q2369" s="300"/>
      <c r="R2369" s="129">
        <f t="shared" si="109"/>
        <v>0</v>
      </c>
      <c r="S2369" s="129">
        <f t="shared" si="110"/>
        <v>0</v>
      </c>
      <c r="T2369" s="129">
        <f t="shared" si="111"/>
        <v>0</v>
      </c>
      <c r="U2369" s="10"/>
    </row>
    <row r="2370" spans="12:21" ht="15" customHeight="1" x14ac:dyDescent="0.4">
      <c r="L2370" s="36" t="s">
        <v>39</v>
      </c>
      <c r="N2370" s="37">
        <v>43564</v>
      </c>
      <c r="O2370" s="35">
        <v>8.333333333333337E-2</v>
      </c>
      <c r="P2370" s="299"/>
      <c r="Q2370" s="300"/>
      <c r="R2370" s="129">
        <f t="shared" si="109"/>
        <v>0</v>
      </c>
      <c r="S2370" s="129">
        <f t="shared" si="110"/>
        <v>0</v>
      </c>
      <c r="T2370" s="129">
        <f t="shared" si="111"/>
        <v>0</v>
      </c>
      <c r="U2370" s="10"/>
    </row>
    <row r="2371" spans="12:21" ht="15" customHeight="1" x14ac:dyDescent="0.4">
      <c r="L2371" s="36" t="s">
        <v>39</v>
      </c>
      <c r="N2371" s="37">
        <v>43564</v>
      </c>
      <c r="O2371" s="35">
        <v>0.12500000000000006</v>
      </c>
      <c r="P2371" s="299"/>
      <c r="Q2371" s="300"/>
      <c r="R2371" s="129">
        <f t="shared" si="109"/>
        <v>0</v>
      </c>
      <c r="S2371" s="129">
        <f t="shared" si="110"/>
        <v>0</v>
      </c>
      <c r="T2371" s="129">
        <f t="shared" si="111"/>
        <v>0</v>
      </c>
      <c r="U2371" s="10"/>
    </row>
    <row r="2372" spans="12:21" ht="15" customHeight="1" x14ac:dyDescent="0.4">
      <c r="L2372" s="36" t="s">
        <v>39</v>
      </c>
      <c r="N2372" s="37">
        <v>43564</v>
      </c>
      <c r="O2372" s="35">
        <v>0.16666666666666669</v>
      </c>
      <c r="P2372" s="299"/>
      <c r="Q2372" s="300"/>
      <c r="R2372" s="129">
        <f t="shared" si="109"/>
        <v>0</v>
      </c>
      <c r="S2372" s="129">
        <f t="shared" si="110"/>
        <v>0</v>
      </c>
      <c r="T2372" s="129">
        <f t="shared" si="111"/>
        <v>0</v>
      </c>
      <c r="U2372" s="10"/>
    </row>
    <row r="2373" spans="12:21" ht="15" customHeight="1" x14ac:dyDescent="0.4">
      <c r="L2373" s="36" t="s">
        <v>39</v>
      </c>
      <c r="N2373" s="37">
        <v>43564</v>
      </c>
      <c r="O2373" s="35">
        <v>0.20833333333333337</v>
      </c>
      <c r="P2373" s="299"/>
      <c r="Q2373" s="300"/>
      <c r="R2373" s="129">
        <f t="shared" si="109"/>
        <v>0</v>
      </c>
      <c r="S2373" s="129">
        <f t="shared" si="110"/>
        <v>0</v>
      </c>
      <c r="T2373" s="129">
        <f t="shared" si="111"/>
        <v>0</v>
      </c>
      <c r="U2373" s="10"/>
    </row>
    <row r="2374" spans="12:21" ht="15" customHeight="1" x14ac:dyDescent="0.4">
      <c r="L2374" s="36" t="s">
        <v>39</v>
      </c>
      <c r="N2374" s="37">
        <v>43564</v>
      </c>
      <c r="O2374" s="35">
        <v>0.25</v>
      </c>
      <c r="P2374" s="299"/>
      <c r="Q2374" s="300"/>
      <c r="R2374" s="129">
        <f t="shared" si="109"/>
        <v>0</v>
      </c>
      <c r="S2374" s="129">
        <f t="shared" si="110"/>
        <v>0</v>
      </c>
      <c r="T2374" s="129">
        <f t="shared" si="111"/>
        <v>0</v>
      </c>
      <c r="U2374" s="10"/>
    </row>
    <row r="2375" spans="12:21" ht="15" customHeight="1" x14ac:dyDescent="0.4">
      <c r="L2375" s="36" t="s">
        <v>39</v>
      </c>
      <c r="N2375" s="37">
        <v>43564</v>
      </c>
      <c r="O2375" s="35">
        <v>0.29166666666666669</v>
      </c>
      <c r="P2375" s="299"/>
      <c r="Q2375" s="300"/>
      <c r="R2375" s="129">
        <f t="shared" si="109"/>
        <v>0</v>
      </c>
      <c r="S2375" s="129">
        <f t="shared" si="110"/>
        <v>0</v>
      </c>
      <c r="T2375" s="129">
        <f t="shared" si="111"/>
        <v>0</v>
      </c>
      <c r="U2375" s="10"/>
    </row>
    <row r="2376" spans="12:21" ht="15" customHeight="1" x14ac:dyDescent="0.4">
      <c r="L2376" s="36" t="s">
        <v>39</v>
      </c>
      <c r="N2376" s="37">
        <v>43564</v>
      </c>
      <c r="O2376" s="35">
        <v>0.33333333333333337</v>
      </c>
      <c r="P2376" s="299"/>
      <c r="Q2376" s="300"/>
      <c r="R2376" s="129">
        <f t="shared" si="109"/>
        <v>0</v>
      </c>
      <c r="S2376" s="129">
        <f t="shared" si="110"/>
        <v>0</v>
      </c>
      <c r="T2376" s="129">
        <f t="shared" si="111"/>
        <v>0</v>
      </c>
      <c r="U2376" s="10"/>
    </row>
    <row r="2377" spans="12:21" ht="15" customHeight="1" x14ac:dyDescent="0.4">
      <c r="L2377" s="36" t="s">
        <v>39</v>
      </c>
      <c r="N2377" s="37">
        <v>43564</v>
      </c>
      <c r="O2377" s="35">
        <v>0.375</v>
      </c>
      <c r="P2377" s="299"/>
      <c r="Q2377" s="300"/>
      <c r="R2377" s="129">
        <f t="shared" si="109"/>
        <v>0</v>
      </c>
      <c r="S2377" s="129">
        <f t="shared" si="110"/>
        <v>0</v>
      </c>
      <c r="T2377" s="129">
        <f t="shared" si="111"/>
        <v>0</v>
      </c>
      <c r="U2377" s="10"/>
    </row>
    <row r="2378" spans="12:21" ht="15" customHeight="1" x14ac:dyDescent="0.4">
      <c r="L2378" s="36" t="s">
        <v>39</v>
      </c>
      <c r="N2378" s="37">
        <v>43564</v>
      </c>
      <c r="O2378" s="35">
        <v>0.41666666666666669</v>
      </c>
      <c r="P2378" s="299"/>
      <c r="Q2378" s="300"/>
      <c r="R2378" s="129">
        <f t="shared" si="109"/>
        <v>0</v>
      </c>
      <c r="S2378" s="129">
        <f t="shared" si="110"/>
        <v>0</v>
      </c>
      <c r="T2378" s="129">
        <f t="shared" si="111"/>
        <v>0</v>
      </c>
      <c r="U2378" s="10"/>
    </row>
    <row r="2379" spans="12:21" ht="15" customHeight="1" x14ac:dyDescent="0.4">
      <c r="L2379" s="36" t="s">
        <v>39</v>
      </c>
      <c r="N2379" s="37">
        <v>43564</v>
      </c>
      <c r="O2379" s="35">
        <v>0.45833333333333337</v>
      </c>
      <c r="P2379" s="299"/>
      <c r="Q2379" s="300"/>
      <c r="R2379" s="129">
        <f t="shared" si="109"/>
        <v>0</v>
      </c>
      <c r="S2379" s="129">
        <f t="shared" si="110"/>
        <v>0</v>
      </c>
      <c r="T2379" s="129">
        <f t="shared" si="111"/>
        <v>0</v>
      </c>
      <c r="U2379" s="10"/>
    </row>
    <row r="2380" spans="12:21" ht="15" customHeight="1" x14ac:dyDescent="0.4">
      <c r="L2380" s="36" t="s">
        <v>39</v>
      </c>
      <c r="N2380" s="37">
        <v>43564</v>
      </c>
      <c r="O2380" s="35">
        <v>0.50000000000000011</v>
      </c>
      <c r="P2380" s="299"/>
      <c r="Q2380" s="300"/>
      <c r="R2380" s="129">
        <f t="shared" si="109"/>
        <v>0</v>
      </c>
      <c r="S2380" s="129">
        <f t="shared" si="110"/>
        <v>0</v>
      </c>
      <c r="T2380" s="129">
        <f t="shared" si="111"/>
        <v>0</v>
      </c>
      <c r="U2380" s="10"/>
    </row>
    <row r="2381" spans="12:21" ht="15" customHeight="1" x14ac:dyDescent="0.4">
      <c r="L2381" s="36" t="s">
        <v>39</v>
      </c>
      <c r="N2381" s="37">
        <v>43564</v>
      </c>
      <c r="O2381" s="35">
        <v>0.54166666666666674</v>
      </c>
      <c r="P2381" s="299"/>
      <c r="Q2381" s="300"/>
      <c r="R2381" s="129">
        <f t="shared" si="109"/>
        <v>0</v>
      </c>
      <c r="S2381" s="129">
        <f t="shared" si="110"/>
        <v>0</v>
      </c>
      <c r="T2381" s="129">
        <f t="shared" si="111"/>
        <v>0</v>
      </c>
      <c r="U2381" s="10"/>
    </row>
    <row r="2382" spans="12:21" ht="15" customHeight="1" x14ac:dyDescent="0.4">
      <c r="L2382" s="36" t="s">
        <v>39</v>
      </c>
      <c r="N2382" s="37">
        <v>43564</v>
      </c>
      <c r="O2382" s="35">
        <v>0.58333333333333337</v>
      </c>
      <c r="P2382" s="299"/>
      <c r="Q2382" s="300"/>
      <c r="R2382" s="129">
        <f t="shared" si="109"/>
        <v>0</v>
      </c>
      <c r="S2382" s="129">
        <f t="shared" si="110"/>
        <v>0</v>
      </c>
      <c r="T2382" s="129">
        <f t="shared" si="111"/>
        <v>0</v>
      </c>
      <c r="U2382" s="10"/>
    </row>
    <row r="2383" spans="12:21" ht="15" customHeight="1" x14ac:dyDescent="0.4">
      <c r="L2383" s="36" t="s">
        <v>39</v>
      </c>
      <c r="N2383" s="37">
        <v>43564</v>
      </c>
      <c r="O2383" s="35">
        <v>0.62500000000000011</v>
      </c>
      <c r="P2383" s="299"/>
      <c r="Q2383" s="300"/>
      <c r="R2383" s="129">
        <f t="shared" si="109"/>
        <v>0</v>
      </c>
      <c r="S2383" s="129">
        <f t="shared" si="110"/>
        <v>0</v>
      </c>
      <c r="T2383" s="129">
        <f t="shared" si="111"/>
        <v>0</v>
      </c>
      <c r="U2383" s="10"/>
    </row>
    <row r="2384" spans="12:21" ht="15" customHeight="1" x14ac:dyDescent="0.4">
      <c r="L2384" s="36" t="s">
        <v>39</v>
      </c>
      <c r="N2384" s="37">
        <v>43564</v>
      </c>
      <c r="O2384" s="35">
        <v>0.66666666666666674</v>
      </c>
      <c r="P2384" s="299"/>
      <c r="Q2384" s="300"/>
      <c r="R2384" s="129">
        <f t="shared" ref="R2384:R2447" si="112">IF(Q2384&gt;P2384,P2384,Q2384)</f>
        <v>0</v>
      </c>
      <c r="S2384" s="129">
        <f t="shared" ref="S2384:S2447" si="113">P2384-R2384</f>
        <v>0</v>
      </c>
      <c r="T2384" s="129">
        <f t="shared" si="111"/>
        <v>0</v>
      </c>
      <c r="U2384" s="10"/>
    </row>
    <row r="2385" spans="12:21" ht="15" customHeight="1" x14ac:dyDescent="0.4">
      <c r="L2385" s="36" t="s">
        <v>39</v>
      </c>
      <c r="N2385" s="37">
        <v>43564</v>
      </c>
      <c r="O2385" s="35">
        <v>0.70833333333333337</v>
      </c>
      <c r="P2385" s="299"/>
      <c r="Q2385" s="300"/>
      <c r="R2385" s="129">
        <f t="shared" si="112"/>
        <v>0</v>
      </c>
      <c r="S2385" s="129">
        <f t="shared" si="113"/>
        <v>0</v>
      </c>
      <c r="T2385" s="129">
        <f t="shared" si="111"/>
        <v>0</v>
      </c>
      <c r="U2385" s="10"/>
    </row>
    <row r="2386" spans="12:21" ht="15" customHeight="1" x14ac:dyDescent="0.4">
      <c r="L2386" s="36" t="s">
        <v>39</v>
      </c>
      <c r="N2386" s="37">
        <v>43564</v>
      </c>
      <c r="O2386" s="35">
        <v>0.75000000000000011</v>
      </c>
      <c r="P2386" s="299"/>
      <c r="Q2386" s="300"/>
      <c r="R2386" s="129">
        <f t="shared" si="112"/>
        <v>0</v>
      </c>
      <c r="S2386" s="129">
        <f t="shared" si="113"/>
        <v>0</v>
      </c>
      <c r="T2386" s="129">
        <f t="shared" si="111"/>
        <v>0</v>
      </c>
      <c r="U2386" s="10"/>
    </row>
    <row r="2387" spans="12:21" ht="15" customHeight="1" x14ac:dyDescent="0.4">
      <c r="L2387" s="36" t="s">
        <v>39</v>
      </c>
      <c r="N2387" s="37">
        <v>43564</v>
      </c>
      <c r="O2387" s="35">
        <v>0.79166666666666674</v>
      </c>
      <c r="P2387" s="299"/>
      <c r="Q2387" s="300"/>
      <c r="R2387" s="129">
        <f t="shared" si="112"/>
        <v>0</v>
      </c>
      <c r="S2387" s="129">
        <f t="shared" si="113"/>
        <v>0</v>
      </c>
      <c r="T2387" s="129">
        <f t="shared" si="111"/>
        <v>0</v>
      </c>
      <c r="U2387" s="10"/>
    </row>
    <row r="2388" spans="12:21" ht="15" customHeight="1" x14ac:dyDescent="0.4">
      <c r="L2388" s="36" t="s">
        <v>39</v>
      </c>
      <c r="N2388" s="37">
        <v>43564</v>
      </c>
      <c r="O2388" s="35">
        <v>0.83333333333333337</v>
      </c>
      <c r="P2388" s="299"/>
      <c r="Q2388" s="300"/>
      <c r="R2388" s="129">
        <f t="shared" si="112"/>
        <v>0</v>
      </c>
      <c r="S2388" s="129">
        <f t="shared" si="113"/>
        <v>0</v>
      </c>
      <c r="T2388" s="129">
        <f t="shared" si="111"/>
        <v>0</v>
      </c>
      <c r="U2388" s="10"/>
    </row>
    <row r="2389" spans="12:21" ht="15" customHeight="1" x14ac:dyDescent="0.4">
      <c r="L2389" s="36" t="s">
        <v>39</v>
      </c>
      <c r="N2389" s="37">
        <v>43564</v>
      </c>
      <c r="O2389" s="35">
        <v>0.87500000000000011</v>
      </c>
      <c r="P2389" s="299"/>
      <c r="Q2389" s="300"/>
      <c r="R2389" s="129">
        <f t="shared" si="112"/>
        <v>0</v>
      </c>
      <c r="S2389" s="129">
        <f t="shared" si="113"/>
        <v>0</v>
      </c>
      <c r="T2389" s="129">
        <f t="shared" si="111"/>
        <v>0</v>
      </c>
      <c r="U2389" s="10"/>
    </row>
    <row r="2390" spans="12:21" ht="15" customHeight="1" x14ac:dyDescent="0.4">
      <c r="L2390" s="36" t="s">
        <v>39</v>
      </c>
      <c r="N2390" s="37">
        <v>43564</v>
      </c>
      <c r="O2390" s="35">
        <v>0.91666666666666674</v>
      </c>
      <c r="P2390" s="299"/>
      <c r="Q2390" s="300"/>
      <c r="R2390" s="129">
        <f t="shared" si="112"/>
        <v>0</v>
      </c>
      <c r="S2390" s="129">
        <f t="shared" si="113"/>
        <v>0</v>
      </c>
      <c r="T2390" s="129">
        <f t="shared" si="111"/>
        <v>0</v>
      </c>
      <c r="U2390" s="10"/>
    </row>
    <row r="2391" spans="12:21" ht="15" customHeight="1" x14ac:dyDescent="0.4">
      <c r="L2391" s="36" t="s">
        <v>39</v>
      </c>
      <c r="N2391" s="37">
        <v>43564</v>
      </c>
      <c r="O2391" s="35">
        <v>0.95833333333333337</v>
      </c>
      <c r="P2391" s="299"/>
      <c r="Q2391" s="300"/>
      <c r="R2391" s="129">
        <f t="shared" si="112"/>
        <v>0</v>
      </c>
      <c r="S2391" s="129">
        <f t="shared" si="113"/>
        <v>0</v>
      </c>
      <c r="T2391" s="129">
        <f t="shared" si="111"/>
        <v>0</v>
      </c>
      <c r="U2391" s="10"/>
    </row>
    <row r="2392" spans="12:21" ht="15" customHeight="1" x14ac:dyDescent="0.4">
      <c r="L2392" s="40">
        <v>43565</v>
      </c>
      <c r="M2392" s="37"/>
      <c r="N2392" s="37">
        <v>43565</v>
      </c>
      <c r="O2392" s="35">
        <v>3.1225022567582528E-17</v>
      </c>
      <c r="P2392" s="299"/>
      <c r="Q2392" s="300"/>
      <c r="R2392" s="129">
        <f t="shared" si="112"/>
        <v>0</v>
      </c>
      <c r="S2392" s="129">
        <f t="shared" si="113"/>
        <v>0</v>
      </c>
      <c r="T2392" s="129">
        <f t="shared" si="111"/>
        <v>0</v>
      </c>
      <c r="U2392" s="10"/>
    </row>
    <row r="2393" spans="12:21" ht="15" customHeight="1" x14ac:dyDescent="0.4">
      <c r="L2393" s="36" t="s">
        <v>39</v>
      </c>
      <c r="N2393" s="37">
        <v>43565</v>
      </c>
      <c r="O2393" s="35">
        <v>4.1666666666666699E-2</v>
      </c>
      <c r="P2393" s="299"/>
      <c r="Q2393" s="300"/>
      <c r="R2393" s="129">
        <f t="shared" si="112"/>
        <v>0</v>
      </c>
      <c r="S2393" s="129">
        <f t="shared" si="113"/>
        <v>0</v>
      </c>
      <c r="T2393" s="129">
        <f t="shared" si="111"/>
        <v>0</v>
      </c>
      <c r="U2393" s="10"/>
    </row>
    <row r="2394" spans="12:21" ht="15" customHeight="1" x14ac:dyDescent="0.4">
      <c r="L2394" s="36" t="s">
        <v>39</v>
      </c>
      <c r="N2394" s="37">
        <v>43565</v>
      </c>
      <c r="O2394" s="35">
        <v>8.333333333333337E-2</v>
      </c>
      <c r="P2394" s="299"/>
      <c r="Q2394" s="300"/>
      <c r="R2394" s="129">
        <f t="shared" si="112"/>
        <v>0</v>
      </c>
      <c r="S2394" s="129">
        <f t="shared" si="113"/>
        <v>0</v>
      </c>
      <c r="T2394" s="129">
        <f t="shared" si="111"/>
        <v>0</v>
      </c>
      <c r="U2394" s="10"/>
    </row>
    <row r="2395" spans="12:21" ht="15" customHeight="1" x14ac:dyDescent="0.4">
      <c r="L2395" s="36" t="s">
        <v>39</v>
      </c>
      <c r="N2395" s="37">
        <v>43565</v>
      </c>
      <c r="O2395" s="35">
        <v>0.12500000000000006</v>
      </c>
      <c r="P2395" s="299"/>
      <c r="Q2395" s="300"/>
      <c r="R2395" s="129">
        <f t="shared" si="112"/>
        <v>0</v>
      </c>
      <c r="S2395" s="129">
        <f t="shared" si="113"/>
        <v>0</v>
      </c>
      <c r="T2395" s="129">
        <f t="shared" si="111"/>
        <v>0</v>
      </c>
      <c r="U2395" s="10"/>
    </row>
    <row r="2396" spans="12:21" ht="15" customHeight="1" x14ac:dyDescent="0.4">
      <c r="L2396" s="36" t="s">
        <v>39</v>
      </c>
      <c r="N2396" s="37">
        <v>43565</v>
      </c>
      <c r="O2396" s="35">
        <v>0.16666666666666669</v>
      </c>
      <c r="P2396" s="299"/>
      <c r="Q2396" s="300"/>
      <c r="R2396" s="129">
        <f t="shared" si="112"/>
        <v>0</v>
      </c>
      <c r="S2396" s="129">
        <f t="shared" si="113"/>
        <v>0</v>
      </c>
      <c r="T2396" s="129">
        <f t="shared" si="111"/>
        <v>0</v>
      </c>
      <c r="U2396" s="10"/>
    </row>
    <row r="2397" spans="12:21" ht="15" customHeight="1" x14ac:dyDescent="0.4">
      <c r="L2397" s="36" t="s">
        <v>39</v>
      </c>
      <c r="N2397" s="37">
        <v>43565</v>
      </c>
      <c r="O2397" s="35">
        <v>0.20833333333333337</v>
      </c>
      <c r="P2397" s="299"/>
      <c r="Q2397" s="300"/>
      <c r="R2397" s="129">
        <f t="shared" si="112"/>
        <v>0</v>
      </c>
      <c r="S2397" s="129">
        <f t="shared" si="113"/>
        <v>0</v>
      </c>
      <c r="T2397" s="129">
        <f t="shared" si="111"/>
        <v>0</v>
      </c>
      <c r="U2397" s="10"/>
    </row>
    <row r="2398" spans="12:21" ht="15" customHeight="1" x14ac:dyDescent="0.4">
      <c r="L2398" s="36" t="s">
        <v>39</v>
      </c>
      <c r="N2398" s="37">
        <v>43565</v>
      </c>
      <c r="O2398" s="35">
        <v>0.25</v>
      </c>
      <c r="P2398" s="299"/>
      <c r="Q2398" s="300"/>
      <c r="R2398" s="129">
        <f t="shared" si="112"/>
        <v>0</v>
      </c>
      <c r="S2398" s="129">
        <f t="shared" si="113"/>
        <v>0</v>
      </c>
      <c r="T2398" s="129">
        <f t="shared" si="111"/>
        <v>0</v>
      </c>
      <c r="U2398" s="10"/>
    </row>
    <row r="2399" spans="12:21" ht="15" customHeight="1" x14ac:dyDescent="0.4">
      <c r="L2399" s="36" t="s">
        <v>39</v>
      </c>
      <c r="N2399" s="37">
        <v>43565</v>
      </c>
      <c r="O2399" s="35">
        <v>0.29166666666666669</v>
      </c>
      <c r="P2399" s="299"/>
      <c r="Q2399" s="300"/>
      <c r="R2399" s="129">
        <f t="shared" si="112"/>
        <v>0</v>
      </c>
      <c r="S2399" s="129">
        <f t="shared" si="113"/>
        <v>0</v>
      </c>
      <c r="T2399" s="129">
        <f t="shared" si="111"/>
        <v>0</v>
      </c>
      <c r="U2399" s="10"/>
    </row>
    <row r="2400" spans="12:21" ht="15" customHeight="1" x14ac:dyDescent="0.4">
      <c r="L2400" s="36" t="s">
        <v>39</v>
      </c>
      <c r="N2400" s="37">
        <v>43565</v>
      </c>
      <c r="O2400" s="35">
        <v>0.33333333333333337</v>
      </c>
      <c r="P2400" s="299"/>
      <c r="Q2400" s="300"/>
      <c r="R2400" s="129">
        <f t="shared" si="112"/>
        <v>0</v>
      </c>
      <c r="S2400" s="129">
        <f t="shared" si="113"/>
        <v>0</v>
      </c>
      <c r="T2400" s="129">
        <f t="shared" si="111"/>
        <v>0</v>
      </c>
      <c r="U2400" s="10"/>
    </row>
    <row r="2401" spans="12:21" ht="15" customHeight="1" x14ac:dyDescent="0.4">
      <c r="L2401" s="36" t="s">
        <v>39</v>
      </c>
      <c r="N2401" s="37">
        <v>43565</v>
      </c>
      <c r="O2401" s="35">
        <v>0.375</v>
      </c>
      <c r="P2401" s="299"/>
      <c r="Q2401" s="300"/>
      <c r="R2401" s="129">
        <f t="shared" si="112"/>
        <v>0</v>
      </c>
      <c r="S2401" s="129">
        <f t="shared" si="113"/>
        <v>0</v>
      </c>
      <c r="T2401" s="129">
        <f t="shared" si="111"/>
        <v>0</v>
      </c>
      <c r="U2401" s="10"/>
    </row>
    <row r="2402" spans="12:21" ht="15" customHeight="1" x14ac:dyDescent="0.4">
      <c r="L2402" s="36" t="s">
        <v>39</v>
      </c>
      <c r="N2402" s="37">
        <v>43565</v>
      </c>
      <c r="O2402" s="35">
        <v>0.41666666666666669</v>
      </c>
      <c r="P2402" s="299"/>
      <c r="Q2402" s="300"/>
      <c r="R2402" s="129">
        <f t="shared" si="112"/>
        <v>0</v>
      </c>
      <c r="S2402" s="129">
        <f t="shared" si="113"/>
        <v>0</v>
      </c>
      <c r="T2402" s="129">
        <f t="shared" si="111"/>
        <v>0</v>
      </c>
      <c r="U2402" s="10"/>
    </row>
    <row r="2403" spans="12:21" ht="15" customHeight="1" x14ac:dyDescent="0.4">
      <c r="L2403" s="36" t="s">
        <v>39</v>
      </c>
      <c r="N2403" s="37">
        <v>43565</v>
      </c>
      <c r="O2403" s="35">
        <v>0.45833333333333337</v>
      </c>
      <c r="P2403" s="299"/>
      <c r="Q2403" s="300"/>
      <c r="R2403" s="129">
        <f t="shared" si="112"/>
        <v>0</v>
      </c>
      <c r="S2403" s="129">
        <f t="shared" si="113"/>
        <v>0</v>
      </c>
      <c r="T2403" s="129">
        <f t="shared" si="111"/>
        <v>0</v>
      </c>
      <c r="U2403" s="10"/>
    </row>
    <row r="2404" spans="12:21" ht="15" customHeight="1" x14ac:dyDescent="0.4">
      <c r="L2404" s="36" t="s">
        <v>39</v>
      </c>
      <c r="N2404" s="37">
        <v>43565</v>
      </c>
      <c r="O2404" s="35">
        <v>0.50000000000000011</v>
      </c>
      <c r="P2404" s="299"/>
      <c r="Q2404" s="300"/>
      <c r="R2404" s="129">
        <f t="shared" si="112"/>
        <v>0</v>
      </c>
      <c r="S2404" s="129">
        <f t="shared" si="113"/>
        <v>0</v>
      </c>
      <c r="T2404" s="129">
        <f t="shared" si="111"/>
        <v>0</v>
      </c>
      <c r="U2404" s="10"/>
    </row>
    <row r="2405" spans="12:21" ht="15" customHeight="1" x14ac:dyDescent="0.4">
      <c r="L2405" s="36" t="s">
        <v>39</v>
      </c>
      <c r="N2405" s="37">
        <v>43565</v>
      </c>
      <c r="O2405" s="35">
        <v>0.54166666666666674</v>
      </c>
      <c r="P2405" s="299"/>
      <c r="Q2405" s="300"/>
      <c r="R2405" s="129">
        <f t="shared" si="112"/>
        <v>0</v>
      </c>
      <c r="S2405" s="129">
        <f t="shared" si="113"/>
        <v>0</v>
      </c>
      <c r="T2405" s="129">
        <f t="shared" si="111"/>
        <v>0</v>
      </c>
      <c r="U2405" s="10"/>
    </row>
    <row r="2406" spans="12:21" ht="15" customHeight="1" x14ac:dyDescent="0.4">
      <c r="L2406" s="36" t="s">
        <v>39</v>
      </c>
      <c r="N2406" s="37">
        <v>43565</v>
      </c>
      <c r="O2406" s="35">
        <v>0.58333333333333337</v>
      </c>
      <c r="P2406" s="299"/>
      <c r="Q2406" s="300"/>
      <c r="R2406" s="129">
        <f t="shared" si="112"/>
        <v>0</v>
      </c>
      <c r="S2406" s="129">
        <f t="shared" si="113"/>
        <v>0</v>
      </c>
      <c r="T2406" s="129">
        <f t="shared" si="111"/>
        <v>0</v>
      </c>
      <c r="U2406" s="10"/>
    </row>
    <row r="2407" spans="12:21" ht="15" customHeight="1" x14ac:dyDescent="0.4">
      <c r="L2407" s="36" t="s">
        <v>39</v>
      </c>
      <c r="N2407" s="37">
        <v>43565</v>
      </c>
      <c r="O2407" s="35">
        <v>0.62500000000000011</v>
      </c>
      <c r="P2407" s="299"/>
      <c r="Q2407" s="300"/>
      <c r="R2407" s="129">
        <f t="shared" si="112"/>
        <v>0</v>
      </c>
      <c r="S2407" s="129">
        <f t="shared" si="113"/>
        <v>0</v>
      </c>
      <c r="T2407" s="129">
        <f t="shared" si="111"/>
        <v>0</v>
      </c>
      <c r="U2407" s="10"/>
    </row>
    <row r="2408" spans="12:21" ht="15" customHeight="1" x14ac:dyDescent="0.4">
      <c r="L2408" s="36" t="s">
        <v>39</v>
      </c>
      <c r="N2408" s="37">
        <v>43565</v>
      </c>
      <c r="O2408" s="35">
        <v>0.66666666666666674</v>
      </c>
      <c r="P2408" s="299"/>
      <c r="Q2408" s="300"/>
      <c r="R2408" s="129">
        <f t="shared" si="112"/>
        <v>0</v>
      </c>
      <c r="S2408" s="129">
        <f t="shared" si="113"/>
        <v>0</v>
      </c>
      <c r="T2408" s="129">
        <f t="shared" si="111"/>
        <v>0</v>
      </c>
      <c r="U2408" s="10"/>
    </row>
    <row r="2409" spans="12:21" ht="15" customHeight="1" x14ac:dyDescent="0.4">
      <c r="L2409" s="36" t="s">
        <v>39</v>
      </c>
      <c r="N2409" s="37">
        <v>43565</v>
      </c>
      <c r="O2409" s="35">
        <v>0.70833333333333337</v>
      </c>
      <c r="P2409" s="299"/>
      <c r="Q2409" s="300"/>
      <c r="R2409" s="129">
        <f t="shared" si="112"/>
        <v>0</v>
      </c>
      <c r="S2409" s="129">
        <f t="shared" si="113"/>
        <v>0</v>
      </c>
      <c r="T2409" s="129">
        <f t="shared" ref="T2409:T2472" si="114">Q2409-R2409</f>
        <v>0</v>
      </c>
      <c r="U2409" s="10"/>
    </row>
    <row r="2410" spans="12:21" ht="15" customHeight="1" x14ac:dyDescent="0.4">
      <c r="L2410" s="36" t="s">
        <v>39</v>
      </c>
      <c r="N2410" s="37">
        <v>43565</v>
      </c>
      <c r="O2410" s="35">
        <v>0.75000000000000011</v>
      </c>
      <c r="P2410" s="299"/>
      <c r="Q2410" s="300"/>
      <c r="R2410" s="129">
        <f t="shared" si="112"/>
        <v>0</v>
      </c>
      <c r="S2410" s="129">
        <f t="shared" si="113"/>
        <v>0</v>
      </c>
      <c r="T2410" s="129">
        <f t="shared" si="114"/>
        <v>0</v>
      </c>
      <c r="U2410" s="10"/>
    </row>
    <row r="2411" spans="12:21" ht="15" customHeight="1" x14ac:dyDescent="0.4">
      <c r="L2411" s="36" t="s">
        <v>39</v>
      </c>
      <c r="N2411" s="37">
        <v>43565</v>
      </c>
      <c r="O2411" s="35">
        <v>0.79166666666666674</v>
      </c>
      <c r="P2411" s="299"/>
      <c r="Q2411" s="300"/>
      <c r="R2411" s="129">
        <f t="shared" si="112"/>
        <v>0</v>
      </c>
      <c r="S2411" s="129">
        <f t="shared" si="113"/>
        <v>0</v>
      </c>
      <c r="T2411" s="129">
        <f t="shared" si="114"/>
        <v>0</v>
      </c>
      <c r="U2411" s="10"/>
    </row>
    <row r="2412" spans="12:21" ht="15" customHeight="1" x14ac:dyDescent="0.4">
      <c r="L2412" s="36" t="s">
        <v>39</v>
      </c>
      <c r="N2412" s="37">
        <v>43565</v>
      </c>
      <c r="O2412" s="35">
        <v>0.83333333333333337</v>
      </c>
      <c r="P2412" s="299"/>
      <c r="Q2412" s="300"/>
      <c r="R2412" s="129">
        <f t="shared" si="112"/>
        <v>0</v>
      </c>
      <c r="S2412" s="129">
        <f t="shared" si="113"/>
        <v>0</v>
      </c>
      <c r="T2412" s="129">
        <f t="shared" si="114"/>
        <v>0</v>
      </c>
      <c r="U2412" s="10"/>
    </row>
    <row r="2413" spans="12:21" ht="15" customHeight="1" x14ac:dyDescent="0.4">
      <c r="L2413" s="36" t="s">
        <v>39</v>
      </c>
      <c r="N2413" s="37">
        <v>43565</v>
      </c>
      <c r="O2413" s="35">
        <v>0.87500000000000011</v>
      </c>
      <c r="P2413" s="299"/>
      <c r="Q2413" s="300"/>
      <c r="R2413" s="129">
        <f t="shared" si="112"/>
        <v>0</v>
      </c>
      <c r="S2413" s="129">
        <f t="shared" si="113"/>
        <v>0</v>
      </c>
      <c r="T2413" s="129">
        <f t="shared" si="114"/>
        <v>0</v>
      </c>
      <c r="U2413" s="10"/>
    </row>
    <row r="2414" spans="12:21" ht="15" customHeight="1" x14ac:dyDescent="0.4">
      <c r="L2414" s="36" t="s">
        <v>39</v>
      </c>
      <c r="N2414" s="37">
        <v>43565</v>
      </c>
      <c r="O2414" s="35">
        <v>0.91666666666666674</v>
      </c>
      <c r="P2414" s="299"/>
      <c r="Q2414" s="300"/>
      <c r="R2414" s="129">
        <f t="shared" si="112"/>
        <v>0</v>
      </c>
      <c r="S2414" s="129">
        <f t="shared" si="113"/>
        <v>0</v>
      </c>
      <c r="T2414" s="129">
        <f t="shared" si="114"/>
        <v>0</v>
      </c>
      <c r="U2414" s="10"/>
    </row>
    <row r="2415" spans="12:21" ht="15" customHeight="1" x14ac:dyDescent="0.4">
      <c r="L2415" s="36" t="s">
        <v>39</v>
      </c>
      <c r="N2415" s="37">
        <v>43565</v>
      </c>
      <c r="O2415" s="35">
        <v>0.95833333333333337</v>
      </c>
      <c r="P2415" s="299"/>
      <c r="Q2415" s="300"/>
      <c r="R2415" s="129">
        <f t="shared" si="112"/>
        <v>0</v>
      </c>
      <c r="S2415" s="129">
        <f t="shared" si="113"/>
        <v>0</v>
      </c>
      <c r="T2415" s="129">
        <f t="shared" si="114"/>
        <v>0</v>
      </c>
      <c r="U2415" s="10"/>
    </row>
    <row r="2416" spans="12:21" ht="15" customHeight="1" x14ac:dyDescent="0.4">
      <c r="L2416" s="40">
        <v>43566</v>
      </c>
      <c r="M2416" s="37"/>
      <c r="N2416" s="37">
        <v>43566</v>
      </c>
      <c r="O2416" s="35">
        <v>3.1225022567582528E-17</v>
      </c>
      <c r="P2416" s="299"/>
      <c r="Q2416" s="300"/>
      <c r="R2416" s="129">
        <f t="shared" si="112"/>
        <v>0</v>
      </c>
      <c r="S2416" s="129">
        <f t="shared" si="113"/>
        <v>0</v>
      </c>
      <c r="T2416" s="129">
        <f t="shared" si="114"/>
        <v>0</v>
      </c>
      <c r="U2416" s="10"/>
    </row>
    <row r="2417" spans="12:21" ht="15" customHeight="1" x14ac:dyDescent="0.4">
      <c r="L2417" s="36" t="s">
        <v>39</v>
      </c>
      <c r="N2417" s="37">
        <v>43566</v>
      </c>
      <c r="O2417" s="35">
        <v>4.1666666666666699E-2</v>
      </c>
      <c r="P2417" s="299"/>
      <c r="Q2417" s="300"/>
      <c r="R2417" s="129">
        <f t="shared" si="112"/>
        <v>0</v>
      </c>
      <c r="S2417" s="129">
        <f t="shared" si="113"/>
        <v>0</v>
      </c>
      <c r="T2417" s="129">
        <f t="shared" si="114"/>
        <v>0</v>
      </c>
      <c r="U2417" s="10"/>
    </row>
    <row r="2418" spans="12:21" ht="15" customHeight="1" x14ac:dyDescent="0.4">
      <c r="L2418" s="36" t="s">
        <v>39</v>
      </c>
      <c r="N2418" s="37">
        <v>43566</v>
      </c>
      <c r="O2418" s="35">
        <v>8.333333333333337E-2</v>
      </c>
      <c r="P2418" s="299"/>
      <c r="Q2418" s="300"/>
      <c r="R2418" s="129">
        <f t="shared" si="112"/>
        <v>0</v>
      </c>
      <c r="S2418" s="129">
        <f t="shared" si="113"/>
        <v>0</v>
      </c>
      <c r="T2418" s="129">
        <f t="shared" si="114"/>
        <v>0</v>
      </c>
      <c r="U2418" s="10"/>
    </row>
    <row r="2419" spans="12:21" ht="15" customHeight="1" x14ac:dyDescent="0.4">
      <c r="L2419" s="36" t="s">
        <v>39</v>
      </c>
      <c r="N2419" s="37">
        <v>43566</v>
      </c>
      <c r="O2419" s="35">
        <v>0.12500000000000006</v>
      </c>
      <c r="P2419" s="299"/>
      <c r="Q2419" s="300"/>
      <c r="R2419" s="129">
        <f t="shared" si="112"/>
        <v>0</v>
      </c>
      <c r="S2419" s="129">
        <f t="shared" si="113"/>
        <v>0</v>
      </c>
      <c r="T2419" s="129">
        <f t="shared" si="114"/>
        <v>0</v>
      </c>
      <c r="U2419" s="10"/>
    </row>
    <row r="2420" spans="12:21" ht="15" customHeight="1" x14ac:dyDescent="0.4">
      <c r="L2420" s="36" t="s">
        <v>39</v>
      </c>
      <c r="N2420" s="37">
        <v>43566</v>
      </c>
      <c r="O2420" s="35">
        <v>0.16666666666666669</v>
      </c>
      <c r="P2420" s="299"/>
      <c r="Q2420" s="300"/>
      <c r="R2420" s="129">
        <f t="shared" si="112"/>
        <v>0</v>
      </c>
      <c r="S2420" s="129">
        <f t="shared" si="113"/>
        <v>0</v>
      </c>
      <c r="T2420" s="129">
        <f t="shared" si="114"/>
        <v>0</v>
      </c>
      <c r="U2420" s="10"/>
    </row>
    <row r="2421" spans="12:21" ht="15" customHeight="1" x14ac:dyDescent="0.4">
      <c r="L2421" s="36" t="s">
        <v>39</v>
      </c>
      <c r="N2421" s="37">
        <v>43566</v>
      </c>
      <c r="O2421" s="35">
        <v>0.20833333333333337</v>
      </c>
      <c r="P2421" s="299"/>
      <c r="Q2421" s="300"/>
      <c r="R2421" s="129">
        <f t="shared" si="112"/>
        <v>0</v>
      </c>
      <c r="S2421" s="129">
        <f t="shared" si="113"/>
        <v>0</v>
      </c>
      <c r="T2421" s="129">
        <f t="shared" si="114"/>
        <v>0</v>
      </c>
      <c r="U2421" s="10"/>
    </row>
    <row r="2422" spans="12:21" ht="15" customHeight="1" x14ac:dyDescent="0.4">
      <c r="L2422" s="36" t="s">
        <v>39</v>
      </c>
      <c r="N2422" s="37">
        <v>43566</v>
      </c>
      <c r="O2422" s="35">
        <v>0.25</v>
      </c>
      <c r="P2422" s="299"/>
      <c r="Q2422" s="300"/>
      <c r="R2422" s="129">
        <f t="shared" si="112"/>
        <v>0</v>
      </c>
      <c r="S2422" s="129">
        <f t="shared" si="113"/>
        <v>0</v>
      </c>
      <c r="T2422" s="129">
        <f t="shared" si="114"/>
        <v>0</v>
      </c>
      <c r="U2422" s="10"/>
    </row>
    <row r="2423" spans="12:21" ht="15" customHeight="1" x14ac:dyDescent="0.4">
      <c r="L2423" s="36" t="s">
        <v>39</v>
      </c>
      <c r="N2423" s="37">
        <v>43566</v>
      </c>
      <c r="O2423" s="35">
        <v>0.29166666666666669</v>
      </c>
      <c r="P2423" s="299"/>
      <c r="Q2423" s="300"/>
      <c r="R2423" s="129">
        <f t="shared" si="112"/>
        <v>0</v>
      </c>
      <c r="S2423" s="129">
        <f t="shared" si="113"/>
        <v>0</v>
      </c>
      <c r="T2423" s="129">
        <f t="shared" si="114"/>
        <v>0</v>
      </c>
      <c r="U2423" s="10"/>
    </row>
    <row r="2424" spans="12:21" ht="15" customHeight="1" x14ac:dyDescent="0.4">
      <c r="L2424" s="36" t="s">
        <v>39</v>
      </c>
      <c r="N2424" s="37">
        <v>43566</v>
      </c>
      <c r="O2424" s="35">
        <v>0.33333333333333337</v>
      </c>
      <c r="P2424" s="299"/>
      <c r="Q2424" s="300"/>
      <c r="R2424" s="129">
        <f t="shared" si="112"/>
        <v>0</v>
      </c>
      <c r="S2424" s="129">
        <f t="shared" si="113"/>
        <v>0</v>
      </c>
      <c r="T2424" s="129">
        <f t="shared" si="114"/>
        <v>0</v>
      </c>
      <c r="U2424" s="10"/>
    </row>
    <row r="2425" spans="12:21" ht="15" customHeight="1" x14ac:dyDescent="0.4">
      <c r="L2425" s="36" t="s">
        <v>39</v>
      </c>
      <c r="N2425" s="37">
        <v>43566</v>
      </c>
      <c r="O2425" s="35">
        <v>0.375</v>
      </c>
      <c r="P2425" s="299"/>
      <c r="Q2425" s="300"/>
      <c r="R2425" s="129">
        <f t="shared" si="112"/>
        <v>0</v>
      </c>
      <c r="S2425" s="129">
        <f t="shared" si="113"/>
        <v>0</v>
      </c>
      <c r="T2425" s="129">
        <f t="shared" si="114"/>
        <v>0</v>
      </c>
      <c r="U2425" s="10"/>
    </row>
    <row r="2426" spans="12:21" ht="15" customHeight="1" x14ac:dyDescent="0.4">
      <c r="L2426" s="36" t="s">
        <v>39</v>
      </c>
      <c r="N2426" s="37">
        <v>43566</v>
      </c>
      <c r="O2426" s="35">
        <v>0.41666666666666669</v>
      </c>
      <c r="P2426" s="299"/>
      <c r="Q2426" s="300"/>
      <c r="R2426" s="129">
        <f t="shared" si="112"/>
        <v>0</v>
      </c>
      <c r="S2426" s="129">
        <f t="shared" si="113"/>
        <v>0</v>
      </c>
      <c r="T2426" s="129">
        <f t="shared" si="114"/>
        <v>0</v>
      </c>
      <c r="U2426" s="10"/>
    </row>
    <row r="2427" spans="12:21" ht="15" customHeight="1" x14ac:dyDescent="0.4">
      <c r="L2427" s="36" t="s">
        <v>39</v>
      </c>
      <c r="N2427" s="37">
        <v>43566</v>
      </c>
      <c r="O2427" s="35">
        <v>0.45833333333333337</v>
      </c>
      <c r="P2427" s="299"/>
      <c r="Q2427" s="300"/>
      <c r="R2427" s="129">
        <f t="shared" si="112"/>
        <v>0</v>
      </c>
      <c r="S2427" s="129">
        <f t="shared" si="113"/>
        <v>0</v>
      </c>
      <c r="T2427" s="129">
        <f t="shared" si="114"/>
        <v>0</v>
      </c>
      <c r="U2427" s="10"/>
    </row>
    <row r="2428" spans="12:21" ht="15" customHeight="1" x14ac:dyDescent="0.4">
      <c r="L2428" s="36" t="s">
        <v>39</v>
      </c>
      <c r="N2428" s="37">
        <v>43566</v>
      </c>
      <c r="O2428" s="35">
        <v>0.50000000000000011</v>
      </c>
      <c r="P2428" s="299"/>
      <c r="Q2428" s="300"/>
      <c r="R2428" s="129">
        <f t="shared" si="112"/>
        <v>0</v>
      </c>
      <c r="S2428" s="129">
        <f t="shared" si="113"/>
        <v>0</v>
      </c>
      <c r="T2428" s="129">
        <f t="shared" si="114"/>
        <v>0</v>
      </c>
      <c r="U2428" s="10"/>
    </row>
    <row r="2429" spans="12:21" ht="15" customHeight="1" x14ac:dyDescent="0.4">
      <c r="L2429" s="36" t="s">
        <v>39</v>
      </c>
      <c r="N2429" s="37">
        <v>43566</v>
      </c>
      <c r="O2429" s="35">
        <v>0.54166666666666674</v>
      </c>
      <c r="P2429" s="299"/>
      <c r="Q2429" s="300"/>
      <c r="R2429" s="129">
        <f t="shared" si="112"/>
        <v>0</v>
      </c>
      <c r="S2429" s="129">
        <f t="shared" si="113"/>
        <v>0</v>
      </c>
      <c r="T2429" s="129">
        <f t="shared" si="114"/>
        <v>0</v>
      </c>
      <c r="U2429" s="10"/>
    </row>
    <row r="2430" spans="12:21" ht="15" customHeight="1" x14ac:dyDescent="0.4">
      <c r="L2430" s="36" t="s">
        <v>39</v>
      </c>
      <c r="N2430" s="37">
        <v>43566</v>
      </c>
      <c r="O2430" s="35">
        <v>0.58333333333333337</v>
      </c>
      <c r="P2430" s="299"/>
      <c r="Q2430" s="300"/>
      <c r="R2430" s="129">
        <f t="shared" si="112"/>
        <v>0</v>
      </c>
      <c r="S2430" s="129">
        <f t="shared" si="113"/>
        <v>0</v>
      </c>
      <c r="T2430" s="129">
        <f t="shared" si="114"/>
        <v>0</v>
      </c>
      <c r="U2430" s="10"/>
    </row>
    <row r="2431" spans="12:21" ht="15" customHeight="1" x14ac:dyDescent="0.4">
      <c r="L2431" s="36" t="s">
        <v>39</v>
      </c>
      <c r="N2431" s="37">
        <v>43566</v>
      </c>
      <c r="O2431" s="35">
        <v>0.62500000000000011</v>
      </c>
      <c r="P2431" s="299"/>
      <c r="Q2431" s="300"/>
      <c r="R2431" s="129">
        <f t="shared" si="112"/>
        <v>0</v>
      </c>
      <c r="S2431" s="129">
        <f t="shared" si="113"/>
        <v>0</v>
      </c>
      <c r="T2431" s="129">
        <f t="shared" si="114"/>
        <v>0</v>
      </c>
      <c r="U2431" s="10"/>
    </row>
    <row r="2432" spans="12:21" ht="15" customHeight="1" x14ac:dyDescent="0.4">
      <c r="L2432" s="36" t="s">
        <v>39</v>
      </c>
      <c r="N2432" s="37">
        <v>43566</v>
      </c>
      <c r="O2432" s="35">
        <v>0.66666666666666674</v>
      </c>
      <c r="P2432" s="299"/>
      <c r="Q2432" s="300"/>
      <c r="R2432" s="129">
        <f t="shared" si="112"/>
        <v>0</v>
      </c>
      <c r="S2432" s="129">
        <f t="shared" si="113"/>
        <v>0</v>
      </c>
      <c r="T2432" s="129">
        <f t="shared" si="114"/>
        <v>0</v>
      </c>
      <c r="U2432" s="10"/>
    </row>
    <row r="2433" spans="12:21" ht="15" customHeight="1" x14ac:dyDescent="0.4">
      <c r="L2433" s="36" t="s">
        <v>39</v>
      </c>
      <c r="N2433" s="37">
        <v>43566</v>
      </c>
      <c r="O2433" s="35">
        <v>0.70833333333333337</v>
      </c>
      <c r="P2433" s="299"/>
      <c r="Q2433" s="300"/>
      <c r="R2433" s="129">
        <f t="shared" si="112"/>
        <v>0</v>
      </c>
      <c r="S2433" s="129">
        <f t="shared" si="113"/>
        <v>0</v>
      </c>
      <c r="T2433" s="129">
        <f t="shared" si="114"/>
        <v>0</v>
      </c>
      <c r="U2433" s="10"/>
    </row>
    <row r="2434" spans="12:21" ht="15" customHeight="1" x14ac:dyDescent="0.4">
      <c r="L2434" s="36" t="s">
        <v>39</v>
      </c>
      <c r="N2434" s="37">
        <v>43566</v>
      </c>
      <c r="O2434" s="35">
        <v>0.75000000000000011</v>
      </c>
      <c r="P2434" s="299"/>
      <c r="Q2434" s="300"/>
      <c r="R2434" s="129">
        <f t="shared" si="112"/>
        <v>0</v>
      </c>
      <c r="S2434" s="129">
        <f t="shared" si="113"/>
        <v>0</v>
      </c>
      <c r="T2434" s="129">
        <f t="shared" si="114"/>
        <v>0</v>
      </c>
      <c r="U2434" s="10"/>
    </row>
    <row r="2435" spans="12:21" ht="15" customHeight="1" x14ac:dyDescent="0.4">
      <c r="L2435" s="36" t="s">
        <v>39</v>
      </c>
      <c r="N2435" s="37">
        <v>43566</v>
      </c>
      <c r="O2435" s="35">
        <v>0.79166666666666674</v>
      </c>
      <c r="P2435" s="299"/>
      <c r="Q2435" s="300"/>
      <c r="R2435" s="129">
        <f t="shared" si="112"/>
        <v>0</v>
      </c>
      <c r="S2435" s="129">
        <f t="shared" si="113"/>
        <v>0</v>
      </c>
      <c r="T2435" s="129">
        <f t="shared" si="114"/>
        <v>0</v>
      </c>
      <c r="U2435" s="10"/>
    </row>
    <row r="2436" spans="12:21" ht="15" customHeight="1" x14ac:dyDescent="0.4">
      <c r="L2436" s="36" t="s">
        <v>39</v>
      </c>
      <c r="N2436" s="37">
        <v>43566</v>
      </c>
      <c r="O2436" s="35">
        <v>0.83333333333333337</v>
      </c>
      <c r="P2436" s="299"/>
      <c r="Q2436" s="300"/>
      <c r="R2436" s="129">
        <f t="shared" si="112"/>
        <v>0</v>
      </c>
      <c r="S2436" s="129">
        <f t="shared" si="113"/>
        <v>0</v>
      </c>
      <c r="T2436" s="129">
        <f t="shared" si="114"/>
        <v>0</v>
      </c>
      <c r="U2436" s="10"/>
    </row>
    <row r="2437" spans="12:21" ht="15" customHeight="1" x14ac:dyDescent="0.4">
      <c r="L2437" s="36" t="s">
        <v>39</v>
      </c>
      <c r="N2437" s="37">
        <v>43566</v>
      </c>
      <c r="O2437" s="35">
        <v>0.87500000000000011</v>
      </c>
      <c r="P2437" s="299"/>
      <c r="Q2437" s="300"/>
      <c r="R2437" s="129">
        <f t="shared" si="112"/>
        <v>0</v>
      </c>
      <c r="S2437" s="129">
        <f t="shared" si="113"/>
        <v>0</v>
      </c>
      <c r="T2437" s="129">
        <f t="shared" si="114"/>
        <v>0</v>
      </c>
      <c r="U2437" s="10"/>
    </row>
    <row r="2438" spans="12:21" ht="15" customHeight="1" x14ac:dyDescent="0.4">
      <c r="L2438" s="36" t="s">
        <v>39</v>
      </c>
      <c r="N2438" s="37">
        <v>43566</v>
      </c>
      <c r="O2438" s="35">
        <v>0.91666666666666674</v>
      </c>
      <c r="P2438" s="299"/>
      <c r="Q2438" s="300"/>
      <c r="R2438" s="129">
        <f t="shared" si="112"/>
        <v>0</v>
      </c>
      <c r="S2438" s="129">
        <f t="shared" si="113"/>
        <v>0</v>
      </c>
      <c r="T2438" s="129">
        <f t="shared" si="114"/>
        <v>0</v>
      </c>
      <c r="U2438" s="10"/>
    </row>
    <row r="2439" spans="12:21" ht="15" customHeight="1" x14ac:dyDescent="0.4">
      <c r="L2439" s="36" t="s">
        <v>39</v>
      </c>
      <c r="N2439" s="37">
        <v>43566</v>
      </c>
      <c r="O2439" s="35">
        <v>0.95833333333333337</v>
      </c>
      <c r="P2439" s="299"/>
      <c r="Q2439" s="300"/>
      <c r="R2439" s="129">
        <f t="shared" si="112"/>
        <v>0</v>
      </c>
      <c r="S2439" s="129">
        <f t="shared" si="113"/>
        <v>0</v>
      </c>
      <c r="T2439" s="129">
        <f t="shared" si="114"/>
        <v>0</v>
      </c>
      <c r="U2439" s="10"/>
    </row>
    <row r="2440" spans="12:21" ht="15" customHeight="1" x14ac:dyDescent="0.4">
      <c r="L2440" s="40">
        <v>43567</v>
      </c>
      <c r="M2440" s="37"/>
      <c r="N2440" s="37">
        <v>43567</v>
      </c>
      <c r="O2440" s="35">
        <v>3.1225022567582528E-17</v>
      </c>
      <c r="P2440" s="299"/>
      <c r="Q2440" s="300"/>
      <c r="R2440" s="129">
        <f t="shared" si="112"/>
        <v>0</v>
      </c>
      <c r="S2440" s="129">
        <f t="shared" si="113"/>
        <v>0</v>
      </c>
      <c r="T2440" s="129">
        <f t="shared" si="114"/>
        <v>0</v>
      </c>
      <c r="U2440" s="10"/>
    </row>
    <row r="2441" spans="12:21" ht="15" customHeight="1" x14ac:dyDescent="0.4">
      <c r="L2441" s="36" t="s">
        <v>39</v>
      </c>
      <c r="N2441" s="37">
        <v>43567</v>
      </c>
      <c r="O2441" s="35">
        <v>4.1666666666666699E-2</v>
      </c>
      <c r="P2441" s="299"/>
      <c r="Q2441" s="300"/>
      <c r="R2441" s="129">
        <f t="shared" si="112"/>
        <v>0</v>
      </c>
      <c r="S2441" s="129">
        <f t="shared" si="113"/>
        <v>0</v>
      </c>
      <c r="T2441" s="129">
        <f t="shared" si="114"/>
        <v>0</v>
      </c>
      <c r="U2441" s="10"/>
    </row>
    <row r="2442" spans="12:21" ht="15" customHeight="1" x14ac:dyDescent="0.4">
      <c r="L2442" s="36" t="s">
        <v>39</v>
      </c>
      <c r="N2442" s="37">
        <v>43567</v>
      </c>
      <c r="O2442" s="35">
        <v>8.333333333333337E-2</v>
      </c>
      <c r="P2442" s="299"/>
      <c r="Q2442" s="300"/>
      <c r="R2442" s="129">
        <f t="shared" si="112"/>
        <v>0</v>
      </c>
      <c r="S2442" s="129">
        <f t="shared" si="113"/>
        <v>0</v>
      </c>
      <c r="T2442" s="129">
        <f t="shared" si="114"/>
        <v>0</v>
      </c>
      <c r="U2442" s="10"/>
    </row>
    <row r="2443" spans="12:21" ht="15" customHeight="1" x14ac:dyDescent="0.4">
      <c r="L2443" s="36" t="s">
        <v>39</v>
      </c>
      <c r="N2443" s="37">
        <v>43567</v>
      </c>
      <c r="O2443" s="35">
        <v>0.12500000000000006</v>
      </c>
      <c r="P2443" s="299"/>
      <c r="Q2443" s="300"/>
      <c r="R2443" s="129">
        <f t="shared" si="112"/>
        <v>0</v>
      </c>
      <c r="S2443" s="129">
        <f t="shared" si="113"/>
        <v>0</v>
      </c>
      <c r="T2443" s="129">
        <f t="shared" si="114"/>
        <v>0</v>
      </c>
      <c r="U2443" s="10"/>
    </row>
    <row r="2444" spans="12:21" ht="15" customHeight="1" x14ac:dyDescent="0.4">
      <c r="L2444" s="36" t="s">
        <v>39</v>
      </c>
      <c r="N2444" s="37">
        <v>43567</v>
      </c>
      <c r="O2444" s="35">
        <v>0.16666666666666669</v>
      </c>
      <c r="P2444" s="299"/>
      <c r="Q2444" s="300"/>
      <c r="R2444" s="129">
        <f t="shared" si="112"/>
        <v>0</v>
      </c>
      <c r="S2444" s="129">
        <f t="shared" si="113"/>
        <v>0</v>
      </c>
      <c r="T2444" s="129">
        <f t="shared" si="114"/>
        <v>0</v>
      </c>
      <c r="U2444" s="10"/>
    </row>
    <row r="2445" spans="12:21" ht="15" customHeight="1" x14ac:dyDescent="0.4">
      <c r="L2445" s="36" t="s">
        <v>39</v>
      </c>
      <c r="N2445" s="37">
        <v>43567</v>
      </c>
      <c r="O2445" s="35">
        <v>0.20833333333333337</v>
      </c>
      <c r="P2445" s="299"/>
      <c r="Q2445" s="300"/>
      <c r="R2445" s="129">
        <f t="shared" si="112"/>
        <v>0</v>
      </c>
      <c r="S2445" s="129">
        <f t="shared" si="113"/>
        <v>0</v>
      </c>
      <c r="T2445" s="129">
        <f t="shared" si="114"/>
        <v>0</v>
      </c>
      <c r="U2445" s="10"/>
    </row>
    <row r="2446" spans="12:21" ht="15" customHeight="1" x14ac:dyDescent="0.4">
      <c r="L2446" s="36" t="s">
        <v>39</v>
      </c>
      <c r="N2446" s="37">
        <v>43567</v>
      </c>
      <c r="O2446" s="35">
        <v>0.25</v>
      </c>
      <c r="P2446" s="299"/>
      <c r="Q2446" s="300"/>
      <c r="R2446" s="129">
        <f t="shared" si="112"/>
        <v>0</v>
      </c>
      <c r="S2446" s="129">
        <f t="shared" si="113"/>
        <v>0</v>
      </c>
      <c r="T2446" s="129">
        <f t="shared" si="114"/>
        <v>0</v>
      </c>
      <c r="U2446" s="10"/>
    </row>
    <row r="2447" spans="12:21" ht="15" customHeight="1" x14ac:dyDescent="0.4">
      <c r="L2447" s="36" t="s">
        <v>39</v>
      </c>
      <c r="N2447" s="37">
        <v>43567</v>
      </c>
      <c r="O2447" s="35">
        <v>0.29166666666666669</v>
      </c>
      <c r="P2447" s="299"/>
      <c r="Q2447" s="300"/>
      <c r="R2447" s="129">
        <f t="shared" si="112"/>
        <v>0</v>
      </c>
      <c r="S2447" s="129">
        <f t="shared" si="113"/>
        <v>0</v>
      </c>
      <c r="T2447" s="129">
        <f t="shared" si="114"/>
        <v>0</v>
      </c>
      <c r="U2447" s="10"/>
    </row>
    <row r="2448" spans="12:21" ht="15" customHeight="1" x14ac:dyDescent="0.4">
      <c r="L2448" s="36" t="s">
        <v>39</v>
      </c>
      <c r="N2448" s="37">
        <v>43567</v>
      </c>
      <c r="O2448" s="35">
        <v>0.33333333333333337</v>
      </c>
      <c r="P2448" s="299"/>
      <c r="Q2448" s="300"/>
      <c r="R2448" s="129">
        <f t="shared" ref="R2448:R2511" si="115">IF(Q2448&gt;P2448,P2448,Q2448)</f>
        <v>0</v>
      </c>
      <c r="S2448" s="129">
        <f t="shared" ref="S2448:S2511" si="116">P2448-R2448</f>
        <v>0</v>
      </c>
      <c r="T2448" s="129">
        <f t="shared" si="114"/>
        <v>0</v>
      </c>
      <c r="U2448" s="10"/>
    </row>
    <row r="2449" spans="12:21" ht="15" customHeight="1" x14ac:dyDescent="0.4">
      <c r="L2449" s="36" t="s">
        <v>39</v>
      </c>
      <c r="N2449" s="37">
        <v>43567</v>
      </c>
      <c r="O2449" s="35">
        <v>0.375</v>
      </c>
      <c r="P2449" s="299"/>
      <c r="Q2449" s="300"/>
      <c r="R2449" s="129">
        <f t="shared" si="115"/>
        <v>0</v>
      </c>
      <c r="S2449" s="129">
        <f t="shared" si="116"/>
        <v>0</v>
      </c>
      <c r="T2449" s="129">
        <f t="shared" si="114"/>
        <v>0</v>
      </c>
      <c r="U2449" s="10"/>
    </row>
    <row r="2450" spans="12:21" ht="15" customHeight="1" x14ac:dyDescent="0.4">
      <c r="L2450" s="36" t="s">
        <v>39</v>
      </c>
      <c r="N2450" s="37">
        <v>43567</v>
      </c>
      <c r="O2450" s="35">
        <v>0.41666666666666669</v>
      </c>
      <c r="P2450" s="299"/>
      <c r="Q2450" s="300"/>
      <c r="R2450" s="129">
        <f t="shared" si="115"/>
        <v>0</v>
      </c>
      <c r="S2450" s="129">
        <f t="shared" si="116"/>
        <v>0</v>
      </c>
      <c r="T2450" s="129">
        <f t="shared" si="114"/>
        <v>0</v>
      </c>
      <c r="U2450" s="10"/>
    </row>
    <row r="2451" spans="12:21" ht="15" customHeight="1" x14ac:dyDescent="0.4">
      <c r="L2451" s="36" t="s">
        <v>39</v>
      </c>
      <c r="N2451" s="37">
        <v>43567</v>
      </c>
      <c r="O2451" s="35">
        <v>0.45833333333333337</v>
      </c>
      <c r="P2451" s="299"/>
      <c r="Q2451" s="300"/>
      <c r="R2451" s="129">
        <f t="shared" si="115"/>
        <v>0</v>
      </c>
      <c r="S2451" s="129">
        <f t="shared" si="116"/>
        <v>0</v>
      </c>
      <c r="T2451" s="129">
        <f t="shared" si="114"/>
        <v>0</v>
      </c>
      <c r="U2451" s="10"/>
    </row>
    <row r="2452" spans="12:21" ht="15" customHeight="1" x14ac:dyDescent="0.4">
      <c r="L2452" s="36" t="s">
        <v>39</v>
      </c>
      <c r="N2452" s="37">
        <v>43567</v>
      </c>
      <c r="O2452" s="35">
        <v>0.50000000000000011</v>
      </c>
      <c r="P2452" s="299"/>
      <c r="Q2452" s="300"/>
      <c r="R2452" s="129">
        <f t="shared" si="115"/>
        <v>0</v>
      </c>
      <c r="S2452" s="129">
        <f t="shared" si="116"/>
        <v>0</v>
      </c>
      <c r="T2452" s="129">
        <f t="shared" si="114"/>
        <v>0</v>
      </c>
      <c r="U2452" s="10"/>
    </row>
    <row r="2453" spans="12:21" ht="15" customHeight="1" x14ac:dyDescent="0.4">
      <c r="L2453" s="36" t="s">
        <v>39</v>
      </c>
      <c r="N2453" s="37">
        <v>43567</v>
      </c>
      <c r="O2453" s="35">
        <v>0.54166666666666674</v>
      </c>
      <c r="P2453" s="299"/>
      <c r="Q2453" s="300"/>
      <c r="R2453" s="129">
        <f t="shared" si="115"/>
        <v>0</v>
      </c>
      <c r="S2453" s="129">
        <f t="shared" si="116"/>
        <v>0</v>
      </c>
      <c r="T2453" s="129">
        <f t="shared" si="114"/>
        <v>0</v>
      </c>
      <c r="U2453" s="10"/>
    </row>
    <row r="2454" spans="12:21" ht="15" customHeight="1" x14ac:dyDescent="0.4">
      <c r="L2454" s="36" t="s">
        <v>39</v>
      </c>
      <c r="N2454" s="37">
        <v>43567</v>
      </c>
      <c r="O2454" s="35">
        <v>0.58333333333333337</v>
      </c>
      <c r="P2454" s="299"/>
      <c r="Q2454" s="300"/>
      <c r="R2454" s="129">
        <f t="shared" si="115"/>
        <v>0</v>
      </c>
      <c r="S2454" s="129">
        <f t="shared" si="116"/>
        <v>0</v>
      </c>
      <c r="T2454" s="129">
        <f t="shared" si="114"/>
        <v>0</v>
      </c>
      <c r="U2454" s="10"/>
    </row>
    <row r="2455" spans="12:21" ht="15" customHeight="1" x14ac:dyDescent="0.4">
      <c r="L2455" s="36" t="s">
        <v>39</v>
      </c>
      <c r="N2455" s="37">
        <v>43567</v>
      </c>
      <c r="O2455" s="35">
        <v>0.62500000000000011</v>
      </c>
      <c r="P2455" s="299"/>
      <c r="Q2455" s="300"/>
      <c r="R2455" s="129">
        <f t="shared" si="115"/>
        <v>0</v>
      </c>
      <c r="S2455" s="129">
        <f t="shared" si="116"/>
        <v>0</v>
      </c>
      <c r="T2455" s="129">
        <f t="shared" si="114"/>
        <v>0</v>
      </c>
      <c r="U2455" s="10"/>
    </row>
    <row r="2456" spans="12:21" ht="15" customHeight="1" x14ac:dyDescent="0.4">
      <c r="L2456" s="36" t="s">
        <v>39</v>
      </c>
      <c r="N2456" s="37">
        <v>43567</v>
      </c>
      <c r="O2456" s="35">
        <v>0.66666666666666674</v>
      </c>
      <c r="P2456" s="299"/>
      <c r="Q2456" s="300"/>
      <c r="R2456" s="129">
        <f t="shared" si="115"/>
        <v>0</v>
      </c>
      <c r="S2456" s="129">
        <f t="shared" si="116"/>
        <v>0</v>
      </c>
      <c r="T2456" s="129">
        <f t="shared" si="114"/>
        <v>0</v>
      </c>
      <c r="U2456" s="10"/>
    </row>
    <row r="2457" spans="12:21" ht="15" customHeight="1" x14ac:dyDescent="0.4">
      <c r="L2457" s="36" t="s">
        <v>39</v>
      </c>
      <c r="N2457" s="37">
        <v>43567</v>
      </c>
      <c r="O2457" s="35">
        <v>0.70833333333333337</v>
      </c>
      <c r="P2457" s="299"/>
      <c r="Q2457" s="300"/>
      <c r="R2457" s="129">
        <f t="shared" si="115"/>
        <v>0</v>
      </c>
      <c r="S2457" s="129">
        <f t="shared" si="116"/>
        <v>0</v>
      </c>
      <c r="T2457" s="129">
        <f t="shared" si="114"/>
        <v>0</v>
      </c>
      <c r="U2457" s="10"/>
    </row>
    <row r="2458" spans="12:21" ht="15" customHeight="1" x14ac:dyDescent="0.4">
      <c r="L2458" s="36" t="s">
        <v>39</v>
      </c>
      <c r="N2458" s="37">
        <v>43567</v>
      </c>
      <c r="O2458" s="35">
        <v>0.75000000000000011</v>
      </c>
      <c r="P2458" s="299"/>
      <c r="Q2458" s="300"/>
      <c r="R2458" s="129">
        <f t="shared" si="115"/>
        <v>0</v>
      </c>
      <c r="S2458" s="129">
        <f t="shared" si="116"/>
        <v>0</v>
      </c>
      <c r="T2458" s="129">
        <f t="shared" si="114"/>
        <v>0</v>
      </c>
      <c r="U2458" s="10"/>
    </row>
    <row r="2459" spans="12:21" ht="15" customHeight="1" x14ac:dyDescent="0.4">
      <c r="L2459" s="36" t="s">
        <v>39</v>
      </c>
      <c r="N2459" s="37">
        <v>43567</v>
      </c>
      <c r="O2459" s="35">
        <v>0.79166666666666674</v>
      </c>
      <c r="P2459" s="299"/>
      <c r="Q2459" s="300"/>
      <c r="R2459" s="129">
        <f t="shared" si="115"/>
        <v>0</v>
      </c>
      <c r="S2459" s="129">
        <f t="shared" si="116"/>
        <v>0</v>
      </c>
      <c r="T2459" s="129">
        <f t="shared" si="114"/>
        <v>0</v>
      </c>
      <c r="U2459" s="10"/>
    </row>
    <row r="2460" spans="12:21" ht="15" customHeight="1" x14ac:dyDescent="0.4">
      <c r="L2460" s="36" t="s">
        <v>39</v>
      </c>
      <c r="N2460" s="37">
        <v>43567</v>
      </c>
      <c r="O2460" s="35">
        <v>0.83333333333333337</v>
      </c>
      <c r="P2460" s="299"/>
      <c r="Q2460" s="300"/>
      <c r="R2460" s="129">
        <f t="shared" si="115"/>
        <v>0</v>
      </c>
      <c r="S2460" s="129">
        <f t="shared" si="116"/>
        <v>0</v>
      </c>
      <c r="T2460" s="129">
        <f t="shared" si="114"/>
        <v>0</v>
      </c>
      <c r="U2460" s="10"/>
    </row>
    <row r="2461" spans="12:21" ht="15" customHeight="1" x14ac:dyDescent="0.4">
      <c r="L2461" s="36" t="s">
        <v>39</v>
      </c>
      <c r="N2461" s="37">
        <v>43567</v>
      </c>
      <c r="O2461" s="35">
        <v>0.87500000000000011</v>
      </c>
      <c r="P2461" s="299"/>
      <c r="Q2461" s="300"/>
      <c r="R2461" s="129">
        <f t="shared" si="115"/>
        <v>0</v>
      </c>
      <c r="S2461" s="129">
        <f t="shared" si="116"/>
        <v>0</v>
      </c>
      <c r="T2461" s="129">
        <f t="shared" si="114"/>
        <v>0</v>
      </c>
      <c r="U2461" s="10"/>
    </row>
    <row r="2462" spans="12:21" ht="15" customHeight="1" x14ac:dyDescent="0.4">
      <c r="L2462" s="36" t="s">
        <v>39</v>
      </c>
      <c r="N2462" s="37">
        <v>43567</v>
      </c>
      <c r="O2462" s="35">
        <v>0.91666666666666674</v>
      </c>
      <c r="P2462" s="299"/>
      <c r="Q2462" s="300"/>
      <c r="R2462" s="129">
        <f t="shared" si="115"/>
        <v>0</v>
      </c>
      <c r="S2462" s="129">
        <f t="shared" si="116"/>
        <v>0</v>
      </c>
      <c r="T2462" s="129">
        <f t="shared" si="114"/>
        <v>0</v>
      </c>
      <c r="U2462" s="10"/>
    </row>
    <row r="2463" spans="12:21" ht="15" customHeight="1" x14ac:dyDescent="0.4">
      <c r="L2463" s="36" t="s">
        <v>39</v>
      </c>
      <c r="N2463" s="37">
        <v>43567</v>
      </c>
      <c r="O2463" s="35">
        <v>0.95833333333333337</v>
      </c>
      <c r="P2463" s="299"/>
      <c r="Q2463" s="300"/>
      <c r="R2463" s="129">
        <f t="shared" si="115"/>
        <v>0</v>
      </c>
      <c r="S2463" s="129">
        <f t="shared" si="116"/>
        <v>0</v>
      </c>
      <c r="T2463" s="129">
        <f t="shared" si="114"/>
        <v>0</v>
      </c>
      <c r="U2463" s="10"/>
    </row>
    <row r="2464" spans="12:21" ht="15" customHeight="1" x14ac:dyDescent="0.4">
      <c r="L2464" s="40">
        <v>43568</v>
      </c>
      <c r="M2464" s="37"/>
      <c r="N2464" s="37">
        <v>43568</v>
      </c>
      <c r="O2464" s="35">
        <v>3.1225022567582528E-17</v>
      </c>
      <c r="P2464" s="299"/>
      <c r="Q2464" s="300"/>
      <c r="R2464" s="129">
        <f t="shared" si="115"/>
        <v>0</v>
      </c>
      <c r="S2464" s="129">
        <f t="shared" si="116"/>
        <v>0</v>
      </c>
      <c r="T2464" s="129">
        <f t="shared" si="114"/>
        <v>0</v>
      </c>
      <c r="U2464" s="10"/>
    </row>
    <row r="2465" spans="12:21" ht="15" customHeight="1" x14ac:dyDescent="0.4">
      <c r="L2465" s="36" t="s">
        <v>39</v>
      </c>
      <c r="N2465" s="37">
        <v>43568</v>
      </c>
      <c r="O2465" s="35">
        <v>4.1666666666666699E-2</v>
      </c>
      <c r="P2465" s="299"/>
      <c r="Q2465" s="300"/>
      <c r="R2465" s="129">
        <f t="shared" si="115"/>
        <v>0</v>
      </c>
      <c r="S2465" s="129">
        <f t="shared" si="116"/>
        <v>0</v>
      </c>
      <c r="T2465" s="129">
        <f t="shared" si="114"/>
        <v>0</v>
      </c>
      <c r="U2465" s="10"/>
    </row>
    <row r="2466" spans="12:21" ht="15" customHeight="1" x14ac:dyDescent="0.4">
      <c r="L2466" s="36" t="s">
        <v>39</v>
      </c>
      <c r="N2466" s="37">
        <v>43568</v>
      </c>
      <c r="O2466" s="35">
        <v>8.333333333333337E-2</v>
      </c>
      <c r="P2466" s="299"/>
      <c r="Q2466" s="300"/>
      <c r="R2466" s="129">
        <f t="shared" si="115"/>
        <v>0</v>
      </c>
      <c r="S2466" s="129">
        <f t="shared" si="116"/>
        <v>0</v>
      </c>
      <c r="T2466" s="129">
        <f t="shared" si="114"/>
        <v>0</v>
      </c>
      <c r="U2466" s="10"/>
    </row>
    <row r="2467" spans="12:21" ht="15" customHeight="1" x14ac:dyDescent="0.4">
      <c r="L2467" s="36" t="s">
        <v>39</v>
      </c>
      <c r="N2467" s="37">
        <v>43568</v>
      </c>
      <c r="O2467" s="35">
        <v>0.12500000000000006</v>
      </c>
      <c r="P2467" s="299"/>
      <c r="Q2467" s="300"/>
      <c r="R2467" s="129">
        <f t="shared" si="115"/>
        <v>0</v>
      </c>
      <c r="S2467" s="129">
        <f t="shared" si="116"/>
        <v>0</v>
      </c>
      <c r="T2467" s="129">
        <f t="shared" si="114"/>
        <v>0</v>
      </c>
      <c r="U2467" s="10"/>
    </row>
    <row r="2468" spans="12:21" ht="15" customHeight="1" x14ac:dyDescent="0.4">
      <c r="L2468" s="36" t="s">
        <v>39</v>
      </c>
      <c r="N2468" s="37">
        <v>43568</v>
      </c>
      <c r="O2468" s="35">
        <v>0.16666666666666669</v>
      </c>
      <c r="P2468" s="299"/>
      <c r="Q2468" s="300"/>
      <c r="R2468" s="129">
        <f t="shared" si="115"/>
        <v>0</v>
      </c>
      <c r="S2468" s="129">
        <f t="shared" si="116"/>
        <v>0</v>
      </c>
      <c r="T2468" s="129">
        <f t="shared" si="114"/>
        <v>0</v>
      </c>
      <c r="U2468" s="10"/>
    </row>
    <row r="2469" spans="12:21" ht="15" customHeight="1" x14ac:dyDescent="0.4">
      <c r="L2469" s="36" t="s">
        <v>39</v>
      </c>
      <c r="N2469" s="37">
        <v>43568</v>
      </c>
      <c r="O2469" s="35">
        <v>0.20833333333333337</v>
      </c>
      <c r="P2469" s="299"/>
      <c r="Q2469" s="300"/>
      <c r="R2469" s="129">
        <f t="shared" si="115"/>
        <v>0</v>
      </c>
      <c r="S2469" s="129">
        <f t="shared" si="116"/>
        <v>0</v>
      </c>
      <c r="T2469" s="129">
        <f t="shared" si="114"/>
        <v>0</v>
      </c>
      <c r="U2469" s="10"/>
    </row>
    <row r="2470" spans="12:21" ht="15" customHeight="1" x14ac:dyDescent="0.4">
      <c r="L2470" s="36" t="s">
        <v>39</v>
      </c>
      <c r="N2470" s="37">
        <v>43568</v>
      </c>
      <c r="O2470" s="35">
        <v>0.25</v>
      </c>
      <c r="P2470" s="299"/>
      <c r="Q2470" s="300"/>
      <c r="R2470" s="129">
        <f t="shared" si="115"/>
        <v>0</v>
      </c>
      <c r="S2470" s="129">
        <f t="shared" si="116"/>
        <v>0</v>
      </c>
      <c r="T2470" s="129">
        <f t="shared" si="114"/>
        <v>0</v>
      </c>
      <c r="U2470" s="10"/>
    </row>
    <row r="2471" spans="12:21" ht="15" customHeight="1" x14ac:dyDescent="0.4">
      <c r="L2471" s="36" t="s">
        <v>39</v>
      </c>
      <c r="N2471" s="37">
        <v>43568</v>
      </c>
      <c r="O2471" s="35">
        <v>0.29166666666666669</v>
      </c>
      <c r="P2471" s="299"/>
      <c r="Q2471" s="300"/>
      <c r="R2471" s="129">
        <f t="shared" si="115"/>
        <v>0</v>
      </c>
      <c r="S2471" s="129">
        <f t="shared" si="116"/>
        <v>0</v>
      </c>
      <c r="T2471" s="129">
        <f t="shared" si="114"/>
        <v>0</v>
      </c>
      <c r="U2471" s="10"/>
    </row>
    <row r="2472" spans="12:21" ht="15" customHeight="1" x14ac:dyDescent="0.4">
      <c r="L2472" s="36" t="s">
        <v>39</v>
      </c>
      <c r="N2472" s="37">
        <v>43568</v>
      </c>
      <c r="O2472" s="35">
        <v>0.33333333333333337</v>
      </c>
      <c r="P2472" s="299"/>
      <c r="Q2472" s="300"/>
      <c r="R2472" s="129">
        <f t="shared" si="115"/>
        <v>0</v>
      </c>
      <c r="S2472" s="129">
        <f t="shared" si="116"/>
        <v>0</v>
      </c>
      <c r="T2472" s="129">
        <f t="shared" si="114"/>
        <v>0</v>
      </c>
      <c r="U2472" s="10"/>
    </row>
    <row r="2473" spans="12:21" ht="15" customHeight="1" x14ac:dyDescent="0.4">
      <c r="L2473" s="36" t="s">
        <v>39</v>
      </c>
      <c r="N2473" s="37">
        <v>43568</v>
      </c>
      <c r="O2473" s="35">
        <v>0.375</v>
      </c>
      <c r="P2473" s="299"/>
      <c r="Q2473" s="300"/>
      <c r="R2473" s="129">
        <f t="shared" si="115"/>
        <v>0</v>
      </c>
      <c r="S2473" s="129">
        <f t="shared" si="116"/>
        <v>0</v>
      </c>
      <c r="T2473" s="129">
        <f t="shared" ref="T2473:T2536" si="117">Q2473-R2473</f>
        <v>0</v>
      </c>
      <c r="U2473" s="10"/>
    </row>
    <row r="2474" spans="12:21" ht="15" customHeight="1" x14ac:dyDescent="0.4">
      <c r="L2474" s="36" t="s">
        <v>39</v>
      </c>
      <c r="N2474" s="37">
        <v>43568</v>
      </c>
      <c r="O2474" s="35">
        <v>0.41666666666666669</v>
      </c>
      <c r="P2474" s="299"/>
      <c r="Q2474" s="300"/>
      <c r="R2474" s="129">
        <f t="shared" si="115"/>
        <v>0</v>
      </c>
      <c r="S2474" s="129">
        <f t="shared" si="116"/>
        <v>0</v>
      </c>
      <c r="T2474" s="129">
        <f t="shared" si="117"/>
        <v>0</v>
      </c>
      <c r="U2474" s="10"/>
    </row>
    <row r="2475" spans="12:21" ht="15" customHeight="1" x14ac:dyDescent="0.4">
      <c r="L2475" s="36" t="s">
        <v>39</v>
      </c>
      <c r="N2475" s="37">
        <v>43568</v>
      </c>
      <c r="O2475" s="35">
        <v>0.45833333333333337</v>
      </c>
      <c r="P2475" s="299"/>
      <c r="Q2475" s="300"/>
      <c r="R2475" s="129">
        <f t="shared" si="115"/>
        <v>0</v>
      </c>
      <c r="S2475" s="129">
        <f t="shared" si="116"/>
        <v>0</v>
      </c>
      <c r="T2475" s="129">
        <f t="shared" si="117"/>
        <v>0</v>
      </c>
      <c r="U2475" s="10"/>
    </row>
    <row r="2476" spans="12:21" ht="15" customHeight="1" x14ac:dyDescent="0.4">
      <c r="L2476" s="36" t="s">
        <v>39</v>
      </c>
      <c r="N2476" s="37">
        <v>43568</v>
      </c>
      <c r="O2476" s="35">
        <v>0.50000000000000011</v>
      </c>
      <c r="P2476" s="299"/>
      <c r="Q2476" s="300"/>
      <c r="R2476" s="129">
        <f t="shared" si="115"/>
        <v>0</v>
      </c>
      <c r="S2476" s="129">
        <f t="shared" si="116"/>
        <v>0</v>
      </c>
      <c r="T2476" s="129">
        <f t="shared" si="117"/>
        <v>0</v>
      </c>
      <c r="U2476" s="10"/>
    </row>
    <row r="2477" spans="12:21" ht="15" customHeight="1" x14ac:dyDescent="0.4">
      <c r="L2477" s="36" t="s">
        <v>39</v>
      </c>
      <c r="N2477" s="37">
        <v>43568</v>
      </c>
      <c r="O2477" s="35">
        <v>0.54166666666666674</v>
      </c>
      <c r="P2477" s="299"/>
      <c r="Q2477" s="300"/>
      <c r="R2477" s="129">
        <f t="shared" si="115"/>
        <v>0</v>
      </c>
      <c r="S2477" s="129">
        <f t="shared" si="116"/>
        <v>0</v>
      </c>
      <c r="T2477" s="129">
        <f t="shared" si="117"/>
        <v>0</v>
      </c>
      <c r="U2477" s="10"/>
    </row>
    <row r="2478" spans="12:21" ht="15" customHeight="1" x14ac:dyDescent="0.4">
      <c r="L2478" s="36" t="s">
        <v>39</v>
      </c>
      <c r="N2478" s="37">
        <v>43568</v>
      </c>
      <c r="O2478" s="35">
        <v>0.58333333333333337</v>
      </c>
      <c r="P2478" s="299"/>
      <c r="Q2478" s="300"/>
      <c r="R2478" s="129">
        <f t="shared" si="115"/>
        <v>0</v>
      </c>
      <c r="S2478" s="129">
        <f t="shared" si="116"/>
        <v>0</v>
      </c>
      <c r="T2478" s="129">
        <f t="shared" si="117"/>
        <v>0</v>
      </c>
      <c r="U2478" s="10"/>
    </row>
    <row r="2479" spans="12:21" ht="15" customHeight="1" x14ac:dyDescent="0.4">
      <c r="L2479" s="36" t="s">
        <v>39</v>
      </c>
      <c r="N2479" s="37">
        <v>43568</v>
      </c>
      <c r="O2479" s="35">
        <v>0.62500000000000011</v>
      </c>
      <c r="P2479" s="299"/>
      <c r="Q2479" s="300"/>
      <c r="R2479" s="129">
        <f t="shared" si="115"/>
        <v>0</v>
      </c>
      <c r="S2479" s="129">
        <f t="shared" si="116"/>
        <v>0</v>
      </c>
      <c r="T2479" s="129">
        <f t="shared" si="117"/>
        <v>0</v>
      </c>
      <c r="U2479" s="10"/>
    </row>
    <row r="2480" spans="12:21" ht="15" customHeight="1" x14ac:dyDescent="0.4">
      <c r="L2480" s="36" t="s">
        <v>39</v>
      </c>
      <c r="N2480" s="37">
        <v>43568</v>
      </c>
      <c r="O2480" s="35">
        <v>0.66666666666666674</v>
      </c>
      <c r="P2480" s="299"/>
      <c r="Q2480" s="300"/>
      <c r="R2480" s="129">
        <f t="shared" si="115"/>
        <v>0</v>
      </c>
      <c r="S2480" s="129">
        <f t="shared" si="116"/>
        <v>0</v>
      </c>
      <c r="T2480" s="129">
        <f t="shared" si="117"/>
        <v>0</v>
      </c>
      <c r="U2480" s="10"/>
    </row>
    <row r="2481" spans="12:21" ht="15" customHeight="1" x14ac:dyDescent="0.4">
      <c r="L2481" s="36" t="s">
        <v>39</v>
      </c>
      <c r="N2481" s="37">
        <v>43568</v>
      </c>
      <c r="O2481" s="35">
        <v>0.70833333333333337</v>
      </c>
      <c r="P2481" s="299"/>
      <c r="Q2481" s="300"/>
      <c r="R2481" s="129">
        <f t="shared" si="115"/>
        <v>0</v>
      </c>
      <c r="S2481" s="129">
        <f t="shared" si="116"/>
        <v>0</v>
      </c>
      <c r="T2481" s="129">
        <f t="shared" si="117"/>
        <v>0</v>
      </c>
      <c r="U2481" s="10"/>
    </row>
    <row r="2482" spans="12:21" ht="15" customHeight="1" x14ac:dyDescent="0.4">
      <c r="L2482" s="36" t="s">
        <v>39</v>
      </c>
      <c r="N2482" s="37">
        <v>43568</v>
      </c>
      <c r="O2482" s="35">
        <v>0.75000000000000011</v>
      </c>
      <c r="P2482" s="299"/>
      <c r="Q2482" s="300"/>
      <c r="R2482" s="129">
        <f t="shared" si="115"/>
        <v>0</v>
      </c>
      <c r="S2482" s="129">
        <f t="shared" si="116"/>
        <v>0</v>
      </c>
      <c r="T2482" s="129">
        <f t="shared" si="117"/>
        <v>0</v>
      </c>
      <c r="U2482" s="10"/>
    </row>
    <row r="2483" spans="12:21" ht="15" customHeight="1" x14ac:dyDescent="0.4">
      <c r="L2483" s="36" t="s">
        <v>39</v>
      </c>
      <c r="N2483" s="37">
        <v>43568</v>
      </c>
      <c r="O2483" s="35">
        <v>0.79166666666666674</v>
      </c>
      <c r="P2483" s="299"/>
      <c r="Q2483" s="300"/>
      <c r="R2483" s="129">
        <f t="shared" si="115"/>
        <v>0</v>
      </c>
      <c r="S2483" s="129">
        <f t="shared" si="116"/>
        <v>0</v>
      </c>
      <c r="T2483" s="129">
        <f t="shared" si="117"/>
        <v>0</v>
      </c>
      <c r="U2483" s="10"/>
    </row>
    <row r="2484" spans="12:21" ht="15" customHeight="1" x14ac:dyDescent="0.4">
      <c r="L2484" s="36" t="s">
        <v>39</v>
      </c>
      <c r="N2484" s="37">
        <v>43568</v>
      </c>
      <c r="O2484" s="35">
        <v>0.83333333333333337</v>
      </c>
      <c r="P2484" s="299"/>
      <c r="Q2484" s="300"/>
      <c r="R2484" s="129">
        <f t="shared" si="115"/>
        <v>0</v>
      </c>
      <c r="S2484" s="129">
        <f t="shared" si="116"/>
        <v>0</v>
      </c>
      <c r="T2484" s="129">
        <f t="shared" si="117"/>
        <v>0</v>
      </c>
      <c r="U2484" s="10"/>
    </row>
    <row r="2485" spans="12:21" ht="15" customHeight="1" x14ac:dyDescent="0.4">
      <c r="L2485" s="36" t="s">
        <v>39</v>
      </c>
      <c r="N2485" s="37">
        <v>43568</v>
      </c>
      <c r="O2485" s="35">
        <v>0.87500000000000011</v>
      </c>
      <c r="P2485" s="299"/>
      <c r="Q2485" s="300"/>
      <c r="R2485" s="129">
        <f t="shared" si="115"/>
        <v>0</v>
      </c>
      <c r="S2485" s="129">
        <f t="shared" si="116"/>
        <v>0</v>
      </c>
      <c r="T2485" s="129">
        <f t="shared" si="117"/>
        <v>0</v>
      </c>
      <c r="U2485" s="10"/>
    </row>
    <row r="2486" spans="12:21" ht="15" customHeight="1" x14ac:dyDescent="0.4">
      <c r="L2486" s="36" t="s">
        <v>39</v>
      </c>
      <c r="N2486" s="37">
        <v>43568</v>
      </c>
      <c r="O2486" s="35">
        <v>0.91666666666666674</v>
      </c>
      <c r="P2486" s="299"/>
      <c r="Q2486" s="300"/>
      <c r="R2486" s="129">
        <f t="shared" si="115"/>
        <v>0</v>
      </c>
      <c r="S2486" s="129">
        <f t="shared" si="116"/>
        <v>0</v>
      </c>
      <c r="T2486" s="129">
        <f t="shared" si="117"/>
        <v>0</v>
      </c>
      <c r="U2486" s="10"/>
    </row>
    <row r="2487" spans="12:21" ht="15" customHeight="1" x14ac:dyDescent="0.4">
      <c r="L2487" s="36" t="s">
        <v>39</v>
      </c>
      <c r="N2487" s="37">
        <v>43568</v>
      </c>
      <c r="O2487" s="35">
        <v>0.95833333333333337</v>
      </c>
      <c r="P2487" s="299"/>
      <c r="Q2487" s="300"/>
      <c r="R2487" s="129">
        <f t="shared" si="115"/>
        <v>0</v>
      </c>
      <c r="S2487" s="129">
        <f t="shared" si="116"/>
        <v>0</v>
      </c>
      <c r="T2487" s="129">
        <f t="shared" si="117"/>
        <v>0</v>
      </c>
      <c r="U2487" s="10"/>
    </row>
    <row r="2488" spans="12:21" ht="15" customHeight="1" x14ac:dyDescent="0.4">
      <c r="L2488" s="40">
        <v>43569</v>
      </c>
      <c r="M2488" s="37"/>
      <c r="N2488" s="37">
        <v>43569</v>
      </c>
      <c r="O2488" s="35">
        <v>3.1225022567582528E-17</v>
      </c>
      <c r="P2488" s="299"/>
      <c r="Q2488" s="300"/>
      <c r="R2488" s="129">
        <f t="shared" si="115"/>
        <v>0</v>
      </c>
      <c r="S2488" s="129">
        <f t="shared" si="116"/>
        <v>0</v>
      </c>
      <c r="T2488" s="129">
        <f t="shared" si="117"/>
        <v>0</v>
      </c>
      <c r="U2488" s="10"/>
    </row>
    <row r="2489" spans="12:21" ht="15" customHeight="1" x14ac:dyDescent="0.4">
      <c r="L2489" s="36" t="s">
        <v>39</v>
      </c>
      <c r="N2489" s="37">
        <v>43569</v>
      </c>
      <c r="O2489" s="35">
        <v>4.1666666666666699E-2</v>
      </c>
      <c r="P2489" s="299"/>
      <c r="Q2489" s="300"/>
      <c r="R2489" s="129">
        <f t="shared" si="115"/>
        <v>0</v>
      </c>
      <c r="S2489" s="129">
        <f t="shared" si="116"/>
        <v>0</v>
      </c>
      <c r="T2489" s="129">
        <f t="shared" si="117"/>
        <v>0</v>
      </c>
      <c r="U2489" s="10"/>
    </row>
    <row r="2490" spans="12:21" ht="15" customHeight="1" x14ac:dyDescent="0.4">
      <c r="L2490" s="36" t="s">
        <v>39</v>
      </c>
      <c r="N2490" s="37">
        <v>43569</v>
      </c>
      <c r="O2490" s="35">
        <v>8.333333333333337E-2</v>
      </c>
      <c r="P2490" s="299"/>
      <c r="Q2490" s="300"/>
      <c r="R2490" s="129">
        <f t="shared" si="115"/>
        <v>0</v>
      </c>
      <c r="S2490" s="129">
        <f t="shared" si="116"/>
        <v>0</v>
      </c>
      <c r="T2490" s="129">
        <f t="shared" si="117"/>
        <v>0</v>
      </c>
      <c r="U2490" s="10"/>
    </row>
    <row r="2491" spans="12:21" ht="15" customHeight="1" x14ac:dyDescent="0.4">
      <c r="L2491" s="36" t="s">
        <v>39</v>
      </c>
      <c r="N2491" s="37">
        <v>43569</v>
      </c>
      <c r="O2491" s="35">
        <v>0.12500000000000006</v>
      </c>
      <c r="P2491" s="299"/>
      <c r="Q2491" s="300"/>
      <c r="R2491" s="129">
        <f t="shared" si="115"/>
        <v>0</v>
      </c>
      <c r="S2491" s="129">
        <f t="shared" si="116"/>
        <v>0</v>
      </c>
      <c r="T2491" s="129">
        <f t="shared" si="117"/>
        <v>0</v>
      </c>
      <c r="U2491" s="10"/>
    </row>
    <row r="2492" spans="12:21" ht="15" customHeight="1" x14ac:dyDescent="0.4">
      <c r="L2492" s="36" t="s">
        <v>39</v>
      </c>
      <c r="N2492" s="37">
        <v>43569</v>
      </c>
      <c r="O2492" s="35">
        <v>0.16666666666666669</v>
      </c>
      <c r="P2492" s="299"/>
      <c r="Q2492" s="300"/>
      <c r="R2492" s="129">
        <f t="shared" si="115"/>
        <v>0</v>
      </c>
      <c r="S2492" s="129">
        <f t="shared" si="116"/>
        <v>0</v>
      </c>
      <c r="T2492" s="129">
        <f t="shared" si="117"/>
        <v>0</v>
      </c>
      <c r="U2492" s="10"/>
    </row>
    <row r="2493" spans="12:21" ht="15" customHeight="1" x14ac:dyDescent="0.4">
      <c r="L2493" s="36" t="s">
        <v>39</v>
      </c>
      <c r="N2493" s="37">
        <v>43569</v>
      </c>
      <c r="O2493" s="35">
        <v>0.20833333333333337</v>
      </c>
      <c r="P2493" s="299"/>
      <c r="Q2493" s="300"/>
      <c r="R2493" s="129">
        <f t="shared" si="115"/>
        <v>0</v>
      </c>
      <c r="S2493" s="129">
        <f t="shared" si="116"/>
        <v>0</v>
      </c>
      <c r="T2493" s="129">
        <f t="shared" si="117"/>
        <v>0</v>
      </c>
      <c r="U2493" s="10"/>
    </row>
    <row r="2494" spans="12:21" ht="15" customHeight="1" x14ac:dyDescent="0.4">
      <c r="L2494" s="36" t="s">
        <v>39</v>
      </c>
      <c r="N2494" s="37">
        <v>43569</v>
      </c>
      <c r="O2494" s="35">
        <v>0.25</v>
      </c>
      <c r="P2494" s="299"/>
      <c r="Q2494" s="300"/>
      <c r="R2494" s="129">
        <f t="shared" si="115"/>
        <v>0</v>
      </c>
      <c r="S2494" s="129">
        <f t="shared" si="116"/>
        <v>0</v>
      </c>
      <c r="T2494" s="129">
        <f t="shared" si="117"/>
        <v>0</v>
      </c>
      <c r="U2494" s="10"/>
    </row>
    <row r="2495" spans="12:21" ht="15" customHeight="1" x14ac:dyDescent="0.4">
      <c r="L2495" s="36" t="s">
        <v>39</v>
      </c>
      <c r="N2495" s="37">
        <v>43569</v>
      </c>
      <c r="O2495" s="35">
        <v>0.29166666666666669</v>
      </c>
      <c r="P2495" s="299"/>
      <c r="Q2495" s="300"/>
      <c r="R2495" s="129">
        <f t="shared" si="115"/>
        <v>0</v>
      </c>
      <c r="S2495" s="129">
        <f t="shared" si="116"/>
        <v>0</v>
      </c>
      <c r="T2495" s="129">
        <f t="shared" si="117"/>
        <v>0</v>
      </c>
      <c r="U2495" s="10"/>
    </row>
    <row r="2496" spans="12:21" ht="15" customHeight="1" x14ac:dyDescent="0.4">
      <c r="L2496" s="36" t="s">
        <v>39</v>
      </c>
      <c r="N2496" s="37">
        <v>43569</v>
      </c>
      <c r="O2496" s="35">
        <v>0.33333333333333337</v>
      </c>
      <c r="P2496" s="299"/>
      <c r="Q2496" s="300"/>
      <c r="R2496" s="129">
        <f t="shared" si="115"/>
        <v>0</v>
      </c>
      <c r="S2496" s="129">
        <f t="shared" si="116"/>
        <v>0</v>
      </c>
      <c r="T2496" s="129">
        <f t="shared" si="117"/>
        <v>0</v>
      </c>
      <c r="U2496" s="10"/>
    </row>
    <row r="2497" spans="12:21" ht="15" customHeight="1" x14ac:dyDescent="0.4">
      <c r="L2497" s="36" t="s">
        <v>39</v>
      </c>
      <c r="N2497" s="37">
        <v>43569</v>
      </c>
      <c r="O2497" s="35">
        <v>0.375</v>
      </c>
      <c r="P2497" s="299"/>
      <c r="Q2497" s="300"/>
      <c r="R2497" s="129">
        <f t="shared" si="115"/>
        <v>0</v>
      </c>
      <c r="S2497" s="129">
        <f t="shared" si="116"/>
        <v>0</v>
      </c>
      <c r="T2497" s="129">
        <f t="shared" si="117"/>
        <v>0</v>
      </c>
      <c r="U2497" s="10"/>
    </row>
    <row r="2498" spans="12:21" ht="15" customHeight="1" x14ac:dyDescent="0.4">
      <c r="L2498" s="36" t="s">
        <v>39</v>
      </c>
      <c r="N2498" s="37">
        <v>43569</v>
      </c>
      <c r="O2498" s="35">
        <v>0.41666666666666669</v>
      </c>
      <c r="P2498" s="299"/>
      <c r="Q2498" s="300"/>
      <c r="R2498" s="129">
        <f t="shared" si="115"/>
        <v>0</v>
      </c>
      <c r="S2498" s="129">
        <f t="shared" si="116"/>
        <v>0</v>
      </c>
      <c r="T2498" s="129">
        <f t="shared" si="117"/>
        <v>0</v>
      </c>
      <c r="U2498" s="10"/>
    </row>
    <row r="2499" spans="12:21" ht="15" customHeight="1" x14ac:dyDescent="0.4">
      <c r="L2499" s="36" t="s">
        <v>39</v>
      </c>
      <c r="N2499" s="37">
        <v>43569</v>
      </c>
      <c r="O2499" s="35">
        <v>0.45833333333333337</v>
      </c>
      <c r="P2499" s="299"/>
      <c r="Q2499" s="300"/>
      <c r="R2499" s="129">
        <f t="shared" si="115"/>
        <v>0</v>
      </c>
      <c r="S2499" s="129">
        <f t="shared" si="116"/>
        <v>0</v>
      </c>
      <c r="T2499" s="129">
        <f t="shared" si="117"/>
        <v>0</v>
      </c>
      <c r="U2499" s="10"/>
    </row>
    <row r="2500" spans="12:21" ht="15" customHeight="1" x14ac:dyDescent="0.4">
      <c r="L2500" s="36" t="s">
        <v>39</v>
      </c>
      <c r="N2500" s="37">
        <v>43569</v>
      </c>
      <c r="O2500" s="35">
        <v>0.50000000000000011</v>
      </c>
      <c r="P2500" s="299"/>
      <c r="Q2500" s="300"/>
      <c r="R2500" s="129">
        <f t="shared" si="115"/>
        <v>0</v>
      </c>
      <c r="S2500" s="129">
        <f t="shared" si="116"/>
        <v>0</v>
      </c>
      <c r="T2500" s="129">
        <f t="shared" si="117"/>
        <v>0</v>
      </c>
      <c r="U2500" s="10"/>
    </row>
    <row r="2501" spans="12:21" ht="15" customHeight="1" x14ac:dyDescent="0.4">
      <c r="L2501" s="36" t="s">
        <v>39</v>
      </c>
      <c r="N2501" s="37">
        <v>43569</v>
      </c>
      <c r="O2501" s="35">
        <v>0.54166666666666674</v>
      </c>
      <c r="P2501" s="299"/>
      <c r="Q2501" s="300"/>
      <c r="R2501" s="129">
        <f t="shared" si="115"/>
        <v>0</v>
      </c>
      <c r="S2501" s="129">
        <f t="shared" si="116"/>
        <v>0</v>
      </c>
      <c r="T2501" s="129">
        <f t="shared" si="117"/>
        <v>0</v>
      </c>
      <c r="U2501" s="10"/>
    </row>
    <row r="2502" spans="12:21" ht="15" customHeight="1" x14ac:dyDescent="0.4">
      <c r="L2502" s="36" t="s">
        <v>39</v>
      </c>
      <c r="N2502" s="37">
        <v>43569</v>
      </c>
      <c r="O2502" s="35">
        <v>0.58333333333333337</v>
      </c>
      <c r="P2502" s="299"/>
      <c r="Q2502" s="300"/>
      <c r="R2502" s="129">
        <f t="shared" si="115"/>
        <v>0</v>
      </c>
      <c r="S2502" s="129">
        <f t="shared" si="116"/>
        <v>0</v>
      </c>
      <c r="T2502" s="129">
        <f t="shared" si="117"/>
        <v>0</v>
      </c>
      <c r="U2502" s="10"/>
    </row>
    <row r="2503" spans="12:21" ht="15" customHeight="1" x14ac:dyDescent="0.4">
      <c r="L2503" s="36" t="s">
        <v>39</v>
      </c>
      <c r="N2503" s="37">
        <v>43569</v>
      </c>
      <c r="O2503" s="35">
        <v>0.62500000000000011</v>
      </c>
      <c r="P2503" s="299"/>
      <c r="Q2503" s="300"/>
      <c r="R2503" s="129">
        <f t="shared" si="115"/>
        <v>0</v>
      </c>
      <c r="S2503" s="129">
        <f t="shared" si="116"/>
        <v>0</v>
      </c>
      <c r="T2503" s="129">
        <f t="shared" si="117"/>
        <v>0</v>
      </c>
      <c r="U2503" s="10"/>
    </row>
    <row r="2504" spans="12:21" ht="15" customHeight="1" x14ac:dyDescent="0.4">
      <c r="L2504" s="36" t="s">
        <v>39</v>
      </c>
      <c r="N2504" s="37">
        <v>43569</v>
      </c>
      <c r="O2504" s="35">
        <v>0.66666666666666674</v>
      </c>
      <c r="P2504" s="299"/>
      <c r="Q2504" s="300"/>
      <c r="R2504" s="129">
        <f t="shared" si="115"/>
        <v>0</v>
      </c>
      <c r="S2504" s="129">
        <f t="shared" si="116"/>
        <v>0</v>
      </c>
      <c r="T2504" s="129">
        <f t="shared" si="117"/>
        <v>0</v>
      </c>
      <c r="U2504" s="10"/>
    </row>
    <row r="2505" spans="12:21" ht="15" customHeight="1" x14ac:dyDescent="0.4">
      <c r="L2505" s="36" t="s">
        <v>39</v>
      </c>
      <c r="N2505" s="37">
        <v>43569</v>
      </c>
      <c r="O2505" s="35">
        <v>0.70833333333333337</v>
      </c>
      <c r="P2505" s="299"/>
      <c r="Q2505" s="300"/>
      <c r="R2505" s="129">
        <f t="shared" si="115"/>
        <v>0</v>
      </c>
      <c r="S2505" s="129">
        <f t="shared" si="116"/>
        <v>0</v>
      </c>
      <c r="T2505" s="129">
        <f t="shared" si="117"/>
        <v>0</v>
      </c>
      <c r="U2505" s="10"/>
    </row>
    <row r="2506" spans="12:21" ht="15" customHeight="1" x14ac:dyDescent="0.4">
      <c r="L2506" s="36" t="s">
        <v>39</v>
      </c>
      <c r="N2506" s="37">
        <v>43569</v>
      </c>
      <c r="O2506" s="35">
        <v>0.75000000000000011</v>
      </c>
      <c r="P2506" s="299"/>
      <c r="Q2506" s="300"/>
      <c r="R2506" s="129">
        <f t="shared" si="115"/>
        <v>0</v>
      </c>
      <c r="S2506" s="129">
        <f t="shared" si="116"/>
        <v>0</v>
      </c>
      <c r="T2506" s="129">
        <f t="shared" si="117"/>
        <v>0</v>
      </c>
      <c r="U2506" s="10"/>
    </row>
    <row r="2507" spans="12:21" ht="15" customHeight="1" x14ac:dyDescent="0.4">
      <c r="L2507" s="36" t="s">
        <v>39</v>
      </c>
      <c r="N2507" s="37">
        <v>43569</v>
      </c>
      <c r="O2507" s="35">
        <v>0.79166666666666674</v>
      </c>
      <c r="P2507" s="299"/>
      <c r="Q2507" s="300"/>
      <c r="R2507" s="129">
        <f t="shared" si="115"/>
        <v>0</v>
      </c>
      <c r="S2507" s="129">
        <f t="shared" si="116"/>
        <v>0</v>
      </c>
      <c r="T2507" s="129">
        <f t="shared" si="117"/>
        <v>0</v>
      </c>
      <c r="U2507" s="10"/>
    </row>
    <row r="2508" spans="12:21" ht="15" customHeight="1" x14ac:dyDescent="0.4">
      <c r="L2508" s="36" t="s">
        <v>39</v>
      </c>
      <c r="N2508" s="37">
        <v>43569</v>
      </c>
      <c r="O2508" s="35">
        <v>0.83333333333333337</v>
      </c>
      <c r="P2508" s="299"/>
      <c r="Q2508" s="300"/>
      <c r="R2508" s="129">
        <f t="shared" si="115"/>
        <v>0</v>
      </c>
      <c r="S2508" s="129">
        <f t="shared" si="116"/>
        <v>0</v>
      </c>
      <c r="T2508" s="129">
        <f t="shared" si="117"/>
        <v>0</v>
      </c>
      <c r="U2508" s="10"/>
    </row>
    <row r="2509" spans="12:21" ht="15" customHeight="1" x14ac:dyDescent="0.4">
      <c r="L2509" s="36" t="s">
        <v>39</v>
      </c>
      <c r="N2509" s="37">
        <v>43569</v>
      </c>
      <c r="O2509" s="35">
        <v>0.87500000000000011</v>
      </c>
      <c r="P2509" s="299"/>
      <c r="Q2509" s="300"/>
      <c r="R2509" s="129">
        <f t="shared" si="115"/>
        <v>0</v>
      </c>
      <c r="S2509" s="129">
        <f t="shared" si="116"/>
        <v>0</v>
      </c>
      <c r="T2509" s="129">
        <f t="shared" si="117"/>
        <v>0</v>
      </c>
      <c r="U2509" s="10"/>
    </row>
    <row r="2510" spans="12:21" ht="15" customHeight="1" x14ac:dyDescent="0.4">
      <c r="L2510" s="36" t="s">
        <v>39</v>
      </c>
      <c r="N2510" s="37">
        <v>43569</v>
      </c>
      <c r="O2510" s="35">
        <v>0.91666666666666674</v>
      </c>
      <c r="P2510" s="299"/>
      <c r="Q2510" s="300"/>
      <c r="R2510" s="129">
        <f t="shared" si="115"/>
        <v>0</v>
      </c>
      <c r="S2510" s="129">
        <f t="shared" si="116"/>
        <v>0</v>
      </c>
      <c r="T2510" s="129">
        <f t="shared" si="117"/>
        <v>0</v>
      </c>
      <c r="U2510" s="10"/>
    </row>
    <row r="2511" spans="12:21" ht="15" customHeight="1" x14ac:dyDescent="0.4">
      <c r="L2511" s="36" t="s">
        <v>39</v>
      </c>
      <c r="N2511" s="37">
        <v>43569</v>
      </c>
      <c r="O2511" s="35">
        <v>0.95833333333333337</v>
      </c>
      <c r="P2511" s="299"/>
      <c r="Q2511" s="300"/>
      <c r="R2511" s="129">
        <f t="shared" si="115"/>
        <v>0</v>
      </c>
      <c r="S2511" s="129">
        <f t="shared" si="116"/>
        <v>0</v>
      </c>
      <c r="T2511" s="129">
        <f t="shared" si="117"/>
        <v>0</v>
      </c>
      <c r="U2511" s="10"/>
    </row>
    <row r="2512" spans="12:21" ht="15" customHeight="1" x14ac:dyDescent="0.4">
      <c r="L2512" s="40">
        <v>43570</v>
      </c>
      <c r="M2512" s="37"/>
      <c r="N2512" s="37">
        <v>43570</v>
      </c>
      <c r="O2512" s="35">
        <v>3.1225022567582528E-17</v>
      </c>
      <c r="P2512" s="299"/>
      <c r="Q2512" s="300"/>
      <c r="R2512" s="129">
        <f t="shared" ref="R2512:R2575" si="118">IF(Q2512&gt;P2512,P2512,Q2512)</f>
        <v>0</v>
      </c>
      <c r="S2512" s="129">
        <f t="shared" ref="S2512:S2575" si="119">P2512-R2512</f>
        <v>0</v>
      </c>
      <c r="T2512" s="129">
        <f t="shared" si="117"/>
        <v>0</v>
      </c>
      <c r="U2512" s="10"/>
    </row>
    <row r="2513" spans="12:21" ht="15" customHeight="1" x14ac:dyDescent="0.4">
      <c r="L2513" s="36" t="s">
        <v>39</v>
      </c>
      <c r="N2513" s="37">
        <v>43570</v>
      </c>
      <c r="O2513" s="35">
        <v>4.1666666666666699E-2</v>
      </c>
      <c r="P2513" s="299"/>
      <c r="Q2513" s="300"/>
      <c r="R2513" s="129">
        <f t="shared" si="118"/>
        <v>0</v>
      </c>
      <c r="S2513" s="129">
        <f t="shared" si="119"/>
        <v>0</v>
      </c>
      <c r="T2513" s="129">
        <f t="shared" si="117"/>
        <v>0</v>
      </c>
      <c r="U2513" s="10"/>
    </row>
    <row r="2514" spans="12:21" ht="15" customHeight="1" x14ac:dyDescent="0.4">
      <c r="L2514" s="36" t="s">
        <v>39</v>
      </c>
      <c r="N2514" s="37">
        <v>43570</v>
      </c>
      <c r="O2514" s="35">
        <v>8.333333333333337E-2</v>
      </c>
      <c r="P2514" s="299"/>
      <c r="Q2514" s="300"/>
      <c r="R2514" s="129">
        <f t="shared" si="118"/>
        <v>0</v>
      </c>
      <c r="S2514" s="129">
        <f t="shared" si="119"/>
        <v>0</v>
      </c>
      <c r="T2514" s="129">
        <f t="shared" si="117"/>
        <v>0</v>
      </c>
      <c r="U2514" s="10"/>
    </row>
    <row r="2515" spans="12:21" ht="15" customHeight="1" x14ac:dyDescent="0.4">
      <c r="L2515" s="36" t="s">
        <v>39</v>
      </c>
      <c r="N2515" s="37">
        <v>43570</v>
      </c>
      <c r="O2515" s="35">
        <v>0.12500000000000006</v>
      </c>
      <c r="P2515" s="299"/>
      <c r="Q2515" s="300"/>
      <c r="R2515" s="129">
        <f t="shared" si="118"/>
        <v>0</v>
      </c>
      <c r="S2515" s="129">
        <f t="shared" si="119"/>
        <v>0</v>
      </c>
      <c r="T2515" s="129">
        <f t="shared" si="117"/>
        <v>0</v>
      </c>
      <c r="U2515" s="10"/>
    </row>
    <row r="2516" spans="12:21" ht="15" customHeight="1" x14ac:dyDescent="0.4">
      <c r="L2516" s="36" t="s">
        <v>39</v>
      </c>
      <c r="N2516" s="37">
        <v>43570</v>
      </c>
      <c r="O2516" s="35">
        <v>0.16666666666666669</v>
      </c>
      <c r="P2516" s="299"/>
      <c r="Q2516" s="300"/>
      <c r="R2516" s="129">
        <f t="shared" si="118"/>
        <v>0</v>
      </c>
      <c r="S2516" s="129">
        <f t="shared" si="119"/>
        <v>0</v>
      </c>
      <c r="T2516" s="129">
        <f t="shared" si="117"/>
        <v>0</v>
      </c>
      <c r="U2516" s="10"/>
    </row>
    <row r="2517" spans="12:21" ht="15" customHeight="1" x14ac:dyDescent="0.4">
      <c r="L2517" s="36" t="s">
        <v>39</v>
      </c>
      <c r="N2517" s="37">
        <v>43570</v>
      </c>
      <c r="O2517" s="35">
        <v>0.20833333333333337</v>
      </c>
      <c r="P2517" s="299"/>
      <c r="Q2517" s="300"/>
      <c r="R2517" s="129">
        <f t="shared" si="118"/>
        <v>0</v>
      </c>
      <c r="S2517" s="129">
        <f t="shared" si="119"/>
        <v>0</v>
      </c>
      <c r="T2517" s="129">
        <f t="shared" si="117"/>
        <v>0</v>
      </c>
      <c r="U2517" s="10"/>
    </row>
    <row r="2518" spans="12:21" ht="15" customHeight="1" x14ac:dyDescent="0.4">
      <c r="L2518" s="36" t="s">
        <v>39</v>
      </c>
      <c r="N2518" s="37">
        <v>43570</v>
      </c>
      <c r="O2518" s="35">
        <v>0.25</v>
      </c>
      <c r="P2518" s="299"/>
      <c r="Q2518" s="300"/>
      <c r="R2518" s="129">
        <f t="shared" si="118"/>
        <v>0</v>
      </c>
      <c r="S2518" s="129">
        <f t="shared" si="119"/>
        <v>0</v>
      </c>
      <c r="T2518" s="129">
        <f t="shared" si="117"/>
        <v>0</v>
      </c>
      <c r="U2518" s="10"/>
    </row>
    <row r="2519" spans="12:21" ht="15" customHeight="1" x14ac:dyDescent="0.4">
      <c r="L2519" s="36" t="s">
        <v>39</v>
      </c>
      <c r="N2519" s="37">
        <v>43570</v>
      </c>
      <c r="O2519" s="35">
        <v>0.29166666666666669</v>
      </c>
      <c r="P2519" s="299"/>
      <c r="Q2519" s="300"/>
      <c r="R2519" s="129">
        <f t="shared" si="118"/>
        <v>0</v>
      </c>
      <c r="S2519" s="129">
        <f t="shared" si="119"/>
        <v>0</v>
      </c>
      <c r="T2519" s="129">
        <f t="shared" si="117"/>
        <v>0</v>
      </c>
      <c r="U2519" s="10"/>
    </row>
    <row r="2520" spans="12:21" ht="15" customHeight="1" x14ac:dyDescent="0.4">
      <c r="L2520" s="36" t="s">
        <v>39</v>
      </c>
      <c r="N2520" s="37">
        <v>43570</v>
      </c>
      <c r="O2520" s="35">
        <v>0.33333333333333337</v>
      </c>
      <c r="P2520" s="299"/>
      <c r="Q2520" s="300"/>
      <c r="R2520" s="129">
        <f t="shared" si="118"/>
        <v>0</v>
      </c>
      <c r="S2520" s="129">
        <f t="shared" si="119"/>
        <v>0</v>
      </c>
      <c r="T2520" s="129">
        <f t="shared" si="117"/>
        <v>0</v>
      </c>
      <c r="U2520" s="10"/>
    </row>
    <row r="2521" spans="12:21" ht="15" customHeight="1" x14ac:dyDescent="0.4">
      <c r="L2521" s="36" t="s">
        <v>39</v>
      </c>
      <c r="N2521" s="37">
        <v>43570</v>
      </c>
      <c r="O2521" s="35">
        <v>0.375</v>
      </c>
      <c r="P2521" s="299"/>
      <c r="Q2521" s="300"/>
      <c r="R2521" s="129">
        <f t="shared" si="118"/>
        <v>0</v>
      </c>
      <c r="S2521" s="129">
        <f t="shared" si="119"/>
        <v>0</v>
      </c>
      <c r="T2521" s="129">
        <f t="shared" si="117"/>
        <v>0</v>
      </c>
      <c r="U2521" s="10"/>
    </row>
    <row r="2522" spans="12:21" ht="15" customHeight="1" x14ac:dyDescent="0.4">
      <c r="L2522" s="36" t="s">
        <v>39</v>
      </c>
      <c r="N2522" s="37">
        <v>43570</v>
      </c>
      <c r="O2522" s="35">
        <v>0.41666666666666669</v>
      </c>
      <c r="P2522" s="299"/>
      <c r="Q2522" s="300"/>
      <c r="R2522" s="129">
        <f t="shared" si="118"/>
        <v>0</v>
      </c>
      <c r="S2522" s="129">
        <f t="shared" si="119"/>
        <v>0</v>
      </c>
      <c r="T2522" s="129">
        <f t="shared" si="117"/>
        <v>0</v>
      </c>
      <c r="U2522" s="10"/>
    </row>
    <row r="2523" spans="12:21" ht="15" customHeight="1" x14ac:dyDescent="0.4">
      <c r="L2523" s="36" t="s">
        <v>39</v>
      </c>
      <c r="N2523" s="37">
        <v>43570</v>
      </c>
      <c r="O2523" s="35">
        <v>0.45833333333333337</v>
      </c>
      <c r="P2523" s="299"/>
      <c r="Q2523" s="300"/>
      <c r="R2523" s="129">
        <f t="shared" si="118"/>
        <v>0</v>
      </c>
      <c r="S2523" s="129">
        <f t="shared" si="119"/>
        <v>0</v>
      </c>
      <c r="T2523" s="129">
        <f t="shared" si="117"/>
        <v>0</v>
      </c>
      <c r="U2523" s="10"/>
    </row>
    <row r="2524" spans="12:21" ht="15" customHeight="1" x14ac:dyDescent="0.4">
      <c r="L2524" s="36" t="s">
        <v>39</v>
      </c>
      <c r="N2524" s="37">
        <v>43570</v>
      </c>
      <c r="O2524" s="35">
        <v>0.50000000000000011</v>
      </c>
      <c r="P2524" s="299"/>
      <c r="Q2524" s="300"/>
      <c r="R2524" s="129">
        <f t="shared" si="118"/>
        <v>0</v>
      </c>
      <c r="S2524" s="129">
        <f t="shared" si="119"/>
        <v>0</v>
      </c>
      <c r="T2524" s="129">
        <f t="shared" si="117"/>
        <v>0</v>
      </c>
      <c r="U2524" s="10"/>
    </row>
    <row r="2525" spans="12:21" ht="15" customHeight="1" x14ac:dyDescent="0.4">
      <c r="L2525" s="36" t="s">
        <v>39</v>
      </c>
      <c r="N2525" s="37">
        <v>43570</v>
      </c>
      <c r="O2525" s="35">
        <v>0.54166666666666674</v>
      </c>
      <c r="P2525" s="299"/>
      <c r="Q2525" s="300"/>
      <c r="R2525" s="129">
        <f t="shared" si="118"/>
        <v>0</v>
      </c>
      <c r="S2525" s="129">
        <f t="shared" si="119"/>
        <v>0</v>
      </c>
      <c r="T2525" s="129">
        <f t="shared" si="117"/>
        <v>0</v>
      </c>
      <c r="U2525" s="10"/>
    </row>
    <row r="2526" spans="12:21" ht="15" customHeight="1" x14ac:dyDescent="0.4">
      <c r="L2526" s="36" t="s">
        <v>39</v>
      </c>
      <c r="N2526" s="37">
        <v>43570</v>
      </c>
      <c r="O2526" s="35">
        <v>0.58333333333333337</v>
      </c>
      <c r="P2526" s="299"/>
      <c r="Q2526" s="300"/>
      <c r="R2526" s="129">
        <f t="shared" si="118"/>
        <v>0</v>
      </c>
      <c r="S2526" s="129">
        <f t="shared" si="119"/>
        <v>0</v>
      </c>
      <c r="T2526" s="129">
        <f t="shared" si="117"/>
        <v>0</v>
      </c>
      <c r="U2526" s="10"/>
    </row>
    <row r="2527" spans="12:21" ht="15" customHeight="1" x14ac:dyDescent="0.4">
      <c r="L2527" s="36" t="s">
        <v>39</v>
      </c>
      <c r="N2527" s="37">
        <v>43570</v>
      </c>
      <c r="O2527" s="35">
        <v>0.62500000000000011</v>
      </c>
      <c r="P2527" s="299"/>
      <c r="Q2527" s="300"/>
      <c r="R2527" s="129">
        <f t="shared" si="118"/>
        <v>0</v>
      </c>
      <c r="S2527" s="129">
        <f t="shared" si="119"/>
        <v>0</v>
      </c>
      <c r="T2527" s="129">
        <f t="shared" si="117"/>
        <v>0</v>
      </c>
      <c r="U2527" s="10"/>
    </row>
    <row r="2528" spans="12:21" ht="15" customHeight="1" x14ac:dyDescent="0.4">
      <c r="L2528" s="36" t="s">
        <v>39</v>
      </c>
      <c r="N2528" s="37">
        <v>43570</v>
      </c>
      <c r="O2528" s="35">
        <v>0.66666666666666674</v>
      </c>
      <c r="P2528" s="299"/>
      <c r="Q2528" s="300"/>
      <c r="R2528" s="129">
        <f t="shared" si="118"/>
        <v>0</v>
      </c>
      <c r="S2528" s="129">
        <f t="shared" si="119"/>
        <v>0</v>
      </c>
      <c r="T2528" s="129">
        <f t="shared" si="117"/>
        <v>0</v>
      </c>
      <c r="U2528" s="10"/>
    </row>
    <row r="2529" spans="12:21" ht="15" customHeight="1" x14ac:dyDescent="0.4">
      <c r="L2529" s="36" t="s">
        <v>39</v>
      </c>
      <c r="N2529" s="37">
        <v>43570</v>
      </c>
      <c r="O2529" s="35">
        <v>0.70833333333333337</v>
      </c>
      <c r="P2529" s="299"/>
      <c r="Q2529" s="300"/>
      <c r="R2529" s="129">
        <f t="shared" si="118"/>
        <v>0</v>
      </c>
      <c r="S2529" s="129">
        <f t="shared" si="119"/>
        <v>0</v>
      </c>
      <c r="T2529" s="129">
        <f t="shared" si="117"/>
        <v>0</v>
      </c>
      <c r="U2529" s="10"/>
    </row>
    <row r="2530" spans="12:21" ht="15" customHeight="1" x14ac:dyDescent="0.4">
      <c r="L2530" s="36" t="s">
        <v>39</v>
      </c>
      <c r="N2530" s="37">
        <v>43570</v>
      </c>
      <c r="O2530" s="35">
        <v>0.75000000000000011</v>
      </c>
      <c r="P2530" s="299"/>
      <c r="Q2530" s="300"/>
      <c r="R2530" s="129">
        <f t="shared" si="118"/>
        <v>0</v>
      </c>
      <c r="S2530" s="129">
        <f t="shared" si="119"/>
        <v>0</v>
      </c>
      <c r="T2530" s="129">
        <f t="shared" si="117"/>
        <v>0</v>
      </c>
      <c r="U2530" s="10"/>
    </row>
    <row r="2531" spans="12:21" ht="15" customHeight="1" x14ac:dyDescent="0.4">
      <c r="L2531" s="36" t="s">
        <v>39</v>
      </c>
      <c r="N2531" s="37">
        <v>43570</v>
      </c>
      <c r="O2531" s="35">
        <v>0.79166666666666674</v>
      </c>
      <c r="P2531" s="299"/>
      <c r="Q2531" s="300"/>
      <c r="R2531" s="129">
        <f t="shared" si="118"/>
        <v>0</v>
      </c>
      <c r="S2531" s="129">
        <f t="shared" si="119"/>
        <v>0</v>
      </c>
      <c r="T2531" s="129">
        <f t="shared" si="117"/>
        <v>0</v>
      </c>
      <c r="U2531" s="10"/>
    </row>
    <row r="2532" spans="12:21" ht="15" customHeight="1" x14ac:dyDescent="0.4">
      <c r="L2532" s="36" t="s">
        <v>39</v>
      </c>
      <c r="N2532" s="37">
        <v>43570</v>
      </c>
      <c r="O2532" s="35">
        <v>0.83333333333333337</v>
      </c>
      <c r="P2532" s="299"/>
      <c r="Q2532" s="300"/>
      <c r="R2532" s="129">
        <f t="shared" si="118"/>
        <v>0</v>
      </c>
      <c r="S2532" s="129">
        <f t="shared" si="119"/>
        <v>0</v>
      </c>
      <c r="T2532" s="129">
        <f t="shared" si="117"/>
        <v>0</v>
      </c>
      <c r="U2532" s="10"/>
    </row>
    <row r="2533" spans="12:21" ht="15" customHeight="1" x14ac:dyDescent="0.4">
      <c r="L2533" s="36" t="s">
        <v>39</v>
      </c>
      <c r="N2533" s="37">
        <v>43570</v>
      </c>
      <c r="O2533" s="35">
        <v>0.87500000000000011</v>
      </c>
      <c r="P2533" s="299"/>
      <c r="Q2533" s="300"/>
      <c r="R2533" s="129">
        <f t="shared" si="118"/>
        <v>0</v>
      </c>
      <c r="S2533" s="129">
        <f t="shared" si="119"/>
        <v>0</v>
      </c>
      <c r="T2533" s="129">
        <f t="shared" si="117"/>
        <v>0</v>
      </c>
      <c r="U2533" s="10"/>
    </row>
    <row r="2534" spans="12:21" ht="15" customHeight="1" x14ac:dyDescent="0.4">
      <c r="L2534" s="36" t="s">
        <v>39</v>
      </c>
      <c r="N2534" s="37">
        <v>43570</v>
      </c>
      <c r="O2534" s="35">
        <v>0.91666666666666674</v>
      </c>
      <c r="P2534" s="299"/>
      <c r="Q2534" s="300"/>
      <c r="R2534" s="129">
        <f t="shared" si="118"/>
        <v>0</v>
      </c>
      <c r="S2534" s="129">
        <f t="shared" si="119"/>
        <v>0</v>
      </c>
      <c r="T2534" s="129">
        <f t="shared" si="117"/>
        <v>0</v>
      </c>
      <c r="U2534" s="10"/>
    </row>
    <row r="2535" spans="12:21" ht="15" customHeight="1" x14ac:dyDescent="0.4">
      <c r="L2535" s="36" t="s">
        <v>39</v>
      </c>
      <c r="N2535" s="37">
        <v>43570</v>
      </c>
      <c r="O2535" s="35">
        <v>0.95833333333333337</v>
      </c>
      <c r="P2535" s="299"/>
      <c r="Q2535" s="300"/>
      <c r="R2535" s="129">
        <f t="shared" si="118"/>
        <v>0</v>
      </c>
      <c r="S2535" s="129">
        <f t="shared" si="119"/>
        <v>0</v>
      </c>
      <c r="T2535" s="129">
        <f t="shared" si="117"/>
        <v>0</v>
      </c>
      <c r="U2535" s="10"/>
    </row>
    <row r="2536" spans="12:21" ht="15" customHeight="1" x14ac:dyDescent="0.4">
      <c r="L2536" s="40">
        <v>43571</v>
      </c>
      <c r="M2536" s="37"/>
      <c r="N2536" s="37">
        <v>43571</v>
      </c>
      <c r="O2536" s="35">
        <v>3.1225022567582528E-17</v>
      </c>
      <c r="P2536" s="299"/>
      <c r="Q2536" s="300"/>
      <c r="R2536" s="129">
        <f t="shared" si="118"/>
        <v>0</v>
      </c>
      <c r="S2536" s="129">
        <f t="shared" si="119"/>
        <v>0</v>
      </c>
      <c r="T2536" s="129">
        <f t="shared" si="117"/>
        <v>0</v>
      </c>
      <c r="U2536" s="10"/>
    </row>
    <row r="2537" spans="12:21" ht="15" customHeight="1" x14ac:dyDescent="0.4">
      <c r="L2537" s="36" t="s">
        <v>39</v>
      </c>
      <c r="N2537" s="37">
        <v>43571</v>
      </c>
      <c r="O2537" s="35">
        <v>4.1666666666666699E-2</v>
      </c>
      <c r="P2537" s="299"/>
      <c r="Q2537" s="300"/>
      <c r="R2537" s="129">
        <f t="shared" si="118"/>
        <v>0</v>
      </c>
      <c r="S2537" s="129">
        <f t="shared" si="119"/>
        <v>0</v>
      </c>
      <c r="T2537" s="129">
        <f t="shared" ref="T2537:T2600" si="120">Q2537-R2537</f>
        <v>0</v>
      </c>
      <c r="U2537" s="10"/>
    </row>
    <row r="2538" spans="12:21" ht="15" customHeight="1" x14ac:dyDescent="0.4">
      <c r="L2538" s="36" t="s">
        <v>39</v>
      </c>
      <c r="N2538" s="37">
        <v>43571</v>
      </c>
      <c r="O2538" s="35">
        <v>8.333333333333337E-2</v>
      </c>
      <c r="P2538" s="299"/>
      <c r="Q2538" s="300"/>
      <c r="R2538" s="129">
        <f t="shared" si="118"/>
        <v>0</v>
      </c>
      <c r="S2538" s="129">
        <f t="shared" si="119"/>
        <v>0</v>
      </c>
      <c r="T2538" s="129">
        <f t="shared" si="120"/>
        <v>0</v>
      </c>
      <c r="U2538" s="10"/>
    </row>
    <row r="2539" spans="12:21" ht="15" customHeight="1" x14ac:dyDescent="0.4">
      <c r="L2539" s="36" t="s">
        <v>39</v>
      </c>
      <c r="N2539" s="37">
        <v>43571</v>
      </c>
      <c r="O2539" s="35">
        <v>0.12500000000000006</v>
      </c>
      <c r="P2539" s="299"/>
      <c r="Q2539" s="300"/>
      <c r="R2539" s="129">
        <f t="shared" si="118"/>
        <v>0</v>
      </c>
      <c r="S2539" s="129">
        <f t="shared" si="119"/>
        <v>0</v>
      </c>
      <c r="T2539" s="129">
        <f t="shared" si="120"/>
        <v>0</v>
      </c>
      <c r="U2539" s="10"/>
    </row>
    <row r="2540" spans="12:21" ht="15" customHeight="1" x14ac:dyDescent="0.4">
      <c r="L2540" s="36" t="s">
        <v>39</v>
      </c>
      <c r="N2540" s="37">
        <v>43571</v>
      </c>
      <c r="O2540" s="35">
        <v>0.16666666666666669</v>
      </c>
      <c r="P2540" s="299"/>
      <c r="Q2540" s="300"/>
      <c r="R2540" s="129">
        <f t="shared" si="118"/>
        <v>0</v>
      </c>
      <c r="S2540" s="129">
        <f t="shared" si="119"/>
        <v>0</v>
      </c>
      <c r="T2540" s="129">
        <f t="shared" si="120"/>
        <v>0</v>
      </c>
      <c r="U2540" s="10"/>
    </row>
    <row r="2541" spans="12:21" ht="15" customHeight="1" x14ac:dyDescent="0.4">
      <c r="L2541" s="36" t="s">
        <v>39</v>
      </c>
      <c r="N2541" s="37">
        <v>43571</v>
      </c>
      <c r="O2541" s="35">
        <v>0.20833333333333337</v>
      </c>
      <c r="P2541" s="299"/>
      <c r="Q2541" s="300"/>
      <c r="R2541" s="129">
        <f t="shared" si="118"/>
        <v>0</v>
      </c>
      <c r="S2541" s="129">
        <f t="shared" si="119"/>
        <v>0</v>
      </c>
      <c r="T2541" s="129">
        <f t="shared" si="120"/>
        <v>0</v>
      </c>
      <c r="U2541" s="10"/>
    </row>
    <row r="2542" spans="12:21" ht="15" customHeight="1" x14ac:dyDescent="0.4">
      <c r="L2542" s="36" t="s">
        <v>39</v>
      </c>
      <c r="N2542" s="37">
        <v>43571</v>
      </c>
      <c r="O2542" s="35">
        <v>0.25</v>
      </c>
      <c r="P2542" s="299"/>
      <c r="Q2542" s="300"/>
      <c r="R2542" s="129">
        <f t="shared" si="118"/>
        <v>0</v>
      </c>
      <c r="S2542" s="129">
        <f t="shared" si="119"/>
        <v>0</v>
      </c>
      <c r="T2542" s="129">
        <f t="shared" si="120"/>
        <v>0</v>
      </c>
      <c r="U2542" s="10"/>
    </row>
    <row r="2543" spans="12:21" ht="15" customHeight="1" x14ac:dyDescent="0.4">
      <c r="L2543" s="36" t="s">
        <v>39</v>
      </c>
      <c r="N2543" s="37">
        <v>43571</v>
      </c>
      <c r="O2543" s="35">
        <v>0.29166666666666669</v>
      </c>
      <c r="P2543" s="299"/>
      <c r="Q2543" s="300"/>
      <c r="R2543" s="129">
        <f t="shared" si="118"/>
        <v>0</v>
      </c>
      <c r="S2543" s="129">
        <f t="shared" si="119"/>
        <v>0</v>
      </c>
      <c r="T2543" s="129">
        <f t="shared" si="120"/>
        <v>0</v>
      </c>
      <c r="U2543" s="10"/>
    </row>
    <row r="2544" spans="12:21" ht="15" customHeight="1" x14ac:dyDescent="0.4">
      <c r="L2544" s="36" t="s">
        <v>39</v>
      </c>
      <c r="N2544" s="37">
        <v>43571</v>
      </c>
      <c r="O2544" s="35">
        <v>0.33333333333333337</v>
      </c>
      <c r="P2544" s="299"/>
      <c r="Q2544" s="300"/>
      <c r="R2544" s="129">
        <f t="shared" si="118"/>
        <v>0</v>
      </c>
      <c r="S2544" s="129">
        <f t="shared" si="119"/>
        <v>0</v>
      </c>
      <c r="T2544" s="129">
        <f t="shared" si="120"/>
        <v>0</v>
      </c>
      <c r="U2544" s="10"/>
    </row>
    <row r="2545" spans="12:21" ht="15" customHeight="1" x14ac:dyDescent="0.4">
      <c r="L2545" s="36" t="s">
        <v>39</v>
      </c>
      <c r="N2545" s="37">
        <v>43571</v>
      </c>
      <c r="O2545" s="35">
        <v>0.375</v>
      </c>
      <c r="P2545" s="299"/>
      <c r="Q2545" s="300"/>
      <c r="R2545" s="129">
        <f t="shared" si="118"/>
        <v>0</v>
      </c>
      <c r="S2545" s="129">
        <f t="shared" si="119"/>
        <v>0</v>
      </c>
      <c r="T2545" s="129">
        <f t="shared" si="120"/>
        <v>0</v>
      </c>
      <c r="U2545" s="10"/>
    </row>
    <row r="2546" spans="12:21" ht="15" customHeight="1" x14ac:dyDescent="0.4">
      <c r="L2546" s="36" t="s">
        <v>39</v>
      </c>
      <c r="N2546" s="37">
        <v>43571</v>
      </c>
      <c r="O2546" s="35">
        <v>0.41666666666666669</v>
      </c>
      <c r="P2546" s="299"/>
      <c r="Q2546" s="300"/>
      <c r="R2546" s="129">
        <f t="shared" si="118"/>
        <v>0</v>
      </c>
      <c r="S2546" s="129">
        <f t="shared" si="119"/>
        <v>0</v>
      </c>
      <c r="T2546" s="129">
        <f t="shared" si="120"/>
        <v>0</v>
      </c>
      <c r="U2546" s="10"/>
    </row>
    <row r="2547" spans="12:21" ht="15" customHeight="1" x14ac:dyDescent="0.4">
      <c r="L2547" s="36" t="s">
        <v>39</v>
      </c>
      <c r="N2547" s="37">
        <v>43571</v>
      </c>
      <c r="O2547" s="35">
        <v>0.45833333333333337</v>
      </c>
      <c r="P2547" s="299"/>
      <c r="Q2547" s="300"/>
      <c r="R2547" s="129">
        <f t="shared" si="118"/>
        <v>0</v>
      </c>
      <c r="S2547" s="129">
        <f t="shared" si="119"/>
        <v>0</v>
      </c>
      <c r="T2547" s="129">
        <f t="shared" si="120"/>
        <v>0</v>
      </c>
      <c r="U2547" s="10"/>
    </row>
    <row r="2548" spans="12:21" ht="15" customHeight="1" x14ac:dyDescent="0.4">
      <c r="L2548" s="36" t="s">
        <v>39</v>
      </c>
      <c r="N2548" s="37">
        <v>43571</v>
      </c>
      <c r="O2548" s="35">
        <v>0.50000000000000011</v>
      </c>
      <c r="P2548" s="299"/>
      <c r="Q2548" s="300"/>
      <c r="R2548" s="129">
        <f t="shared" si="118"/>
        <v>0</v>
      </c>
      <c r="S2548" s="129">
        <f t="shared" si="119"/>
        <v>0</v>
      </c>
      <c r="T2548" s="129">
        <f t="shared" si="120"/>
        <v>0</v>
      </c>
      <c r="U2548" s="10"/>
    </row>
    <row r="2549" spans="12:21" ht="15" customHeight="1" x14ac:dyDescent="0.4">
      <c r="L2549" s="36" t="s">
        <v>39</v>
      </c>
      <c r="N2549" s="37">
        <v>43571</v>
      </c>
      <c r="O2549" s="35">
        <v>0.54166666666666674</v>
      </c>
      <c r="P2549" s="299"/>
      <c r="Q2549" s="300"/>
      <c r="R2549" s="129">
        <f t="shared" si="118"/>
        <v>0</v>
      </c>
      <c r="S2549" s="129">
        <f t="shared" si="119"/>
        <v>0</v>
      </c>
      <c r="T2549" s="129">
        <f t="shared" si="120"/>
        <v>0</v>
      </c>
      <c r="U2549" s="10"/>
    </row>
    <row r="2550" spans="12:21" ht="15" customHeight="1" x14ac:dyDescent="0.4">
      <c r="L2550" s="36" t="s">
        <v>39</v>
      </c>
      <c r="N2550" s="37">
        <v>43571</v>
      </c>
      <c r="O2550" s="35">
        <v>0.58333333333333337</v>
      </c>
      <c r="P2550" s="299"/>
      <c r="Q2550" s="300"/>
      <c r="R2550" s="129">
        <f t="shared" si="118"/>
        <v>0</v>
      </c>
      <c r="S2550" s="129">
        <f t="shared" si="119"/>
        <v>0</v>
      </c>
      <c r="T2550" s="129">
        <f t="shared" si="120"/>
        <v>0</v>
      </c>
      <c r="U2550" s="10"/>
    </row>
    <row r="2551" spans="12:21" ht="15" customHeight="1" x14ac:dyDescent="0.4">
      <c r="L2551" s="36" t="s">
        <v>39</v>
      </c>
      <c r="N2551" s="37">
        <v>43571</v>
      </c>
      <c r="O2551" s="35">
        <v>0.62500000000000011</v>
      </c>
      <c r="P2551" s="299"/>
      <c r="Q2551" s="300"/>
      <c r="R2551" s="129">
        <f t="shared" si="118"/>
        <v>0</v>
      </c>
      <c r="S2551" s="129">
        <f t="shared" si="119"/>
        <v>0</v>
      </c>
      <c r="T2551" s="129">
        <f t="shared" si="120"/>
        <v>0</v>
      </c>
      <c r="U2551" s="10"/>
    </row>
    <row r="2552" spans="12:21" ht="15" customHeight="1" x14ac:dyDescent="0.4">
      <c r="L2552" s="36" t="s">
        <v>39</v>
      </c>
      <c r="N2552" s="37">
        <v>43571</v>
      </c>
      <c r="O2552" s="35">
        <v>0.66666666666666674</v>
      </c>
      <c r="P2552" s="299"/>
      <c r="Q2552" s="300"/>
      <c r="R2552" s="129">
        <f t="shared" si="118"/>
        <v>0</v>
      </c>
      <c r="S2552" s="129">
        <f t="shared" si="119"/>
        <v>0</v>
      </c>
      <c r="T2552" s="129">
        <f t="shared" si="120"/>
        <v>0</v>
      </c>
      <c r="U2552" s="10"/>
    </row>
    <row r="2553" spans="12:21" ht="15" customHeight="1" x14ac:dyDescent="0.4">
      <c r="L2553" s="36" t="s">
        <v>39</v>
      </c>
      <c r="N2553" s="37">
        <v>43571</v>
      </c>
      <c r="O2553" s="35">
        <v>0.70833333333333337</v>
      </c>
      <c r="P2553" s="299"/>
      <c r="Q2553" s="300"/>
      <c r="R2553" s="129">
        <f t="shared" si="118"/>
        <v>0</v>
      </c>
      <c r="S2553" s="129">
        <f t="shared" si="119"/>
        <v>0</v>
      </c>
      <c r="T2553" s="129">
        <f t="shared" si="120"/>
        <v>0</v>
      </c>
      <c r="U2553" s="10"/>
    </row>
    <row r="2554" spans="12:21" ht="15" customHeight="1" x14ac:dyDescent="0.4">
      <c r="L2554" s="36" t="s">
        <v>39</v>
      </c>
      <c r="N2554" s="37">
        <v>43571</v>
      </c>
      <c r="O2554" s="35">
        <v>0.75000000000000011</v>
      </c>
      <c r="P2554" s="299"/>
      <c r="Q2554" s="300"/>
      <c r="R2554" s="129">
        <f t="shared" si="118"/>
        <v>0</v>
      </c>
      <c r="S2554" s="129">
        <f t="shared" si="119"/>
        <v>0</v>
      </c>
      <c r="T2554" s="129">
        <f t="shared" si="120"/>
        <v>0</v>
      </c>
      <c r="U2554" s="10"/>
    </row>
    <row r="2555" spans="12:21" ht="15" customHeight="1" x14ac:dyDescent="0.4">
      <c r="L2555" s="36" t="s">
        <v>39</v>
      </c>
      <c r="N2555" s="37">
        <v>43571</v>
      </c>
      <c r="O2555" s="35">
        <v>0.79166666666666674</v>
      </c>
      <c r="P2555" s="299"/>
      <c r="Q2555" s="300"/>
      <c r="R2555" s="129">
        <f t="shared" si="118"/>
        <v>0</v>
      </c>
      <c r="S2555" s="129">
        <f t="shared" si="119"/>
        <v>0</v>
      </c>
      <c r="T2555" s="129">
        <f t="shared" si="120"/>
        <v>0</v>
      </c>
      <c r="U2555" s="10"/>
    </row>
    <row r="2556" spans="12:21" ht="15" customHeight="1" x14ac:dyDescent="0.4">
      <c r="L2556" s="36" t="s">
        <v>39</v>
      </c>
      <c r="N2556" s="37">
        <v>43571</v>
      </c>
      <c r="O2556" s="35">
        <v>0.83333333333333337</v>
      </c>
      <c r="P2556" s="299"/>
      <c r="Q2556" s="300"/>
      <c r="R2556" s="129">
        <f t="shared" si="118"/>
        <v>0</v>
      </c>
      <c r="S2556" s="129">
        <f t="shared" si="119"/>
        <v>0</v>
      </c>
      <c r="T2556" s="129">
        <f t="shared" si="120"/>
        <v>0</v>
      </c>
      <c r="U2556" s="10"/>
    </row>
    <row r="2557" spans="12:21" ht="15" customHeight="1" x14ac:dyDescent="0.4">
      <c r="L2557" s="36" t="s">
        <v>39</v>
      </c>
      <c r="N2557" s="37">
        <v>43571</v>
      </c>
      <c r="O2557" s="35">
        <v>0.87500000000000011</v>
      </c>
      <c r="P2557" s="299"/>
      <c r="Q2557" s="300"/>
      <c r="R2557" s="129">
        <f t="shared" si="118"/>
        <v>0</v>
      </c>
      <c r="S2557" s="129">
        <f t="shared" si="119"/>
        <v>0</v>
      </c>
      <c r="T2557" s="129">
        <f t="shared" si="120"/>
        <v>0</v>
      </c>
      <c r="U2557" s="10"/>
    </row>
    <row r="2558" spans="12:21" ht="15" customHeight="1" x14ac:dyDescent="0.4">
      <c r="L2558" s="36" t="s">
        <v>39</v>
      </c>
      <c r="N2558" s="37">
        <v>43571</v>
      </c>
      <c r="O2558" s="35">
        <v>0.91666666666666674</v>
      </c>
      <c r="P2558" s="299"/>
      <c r="Q2558" s="300"/>
      <c r="R2558" s="129">
        <f t="shared" si="118"/>
        <v>0</v>
      </c>
      <c r="S2558" s="129">
        <f t="shared" si="119"/>
        <v>0</v>
      </c>
      <c r="T2558" s="129">
        <f t="shared" si="120"/>
        <v>0</v>
      </c>
      <c r="U2558" s="10"/>
    </row>
    <row r="2559" spans="12:21" ht="15" customHeight="1" x14ac:dyDescent="0.4">
      <c r="L2559" s="36" t="s">
        <v>39</v>
      </c>
      <c r="N2559" s="37">
        <v>43571</v>
      </c>
      <c r="O2559" s="35">
        <v>0.95833333333333337</v>
      </c>
      <c r="P2559" s="299"/>
      <c r="Q2559" s="300"/>
      <c r="R2559" s="129">
        <f t="shared" si="118"/>
        <v>0</v>
      </c>
      <c r="S2559" s="129">
        <f t="shared" si="119"/>
        <v>0</v>
      </c>
      <c r="T2559" s="129">
        <f t="shared" si="120"/>
        <v>0</v>
      </c>
      <c r="U2559" s="10"/>
    </row>
    <row r="2560" spans="12:21" ht="15" customHeight="1" x14ac:dyDescent="0.4">
      <c r="L2560" s="40">
        <v>43572</v>
      </c>
      <c r="M2560" s="37"/>
      <c r="N2560" s="37">
        <v>43572</v>
      </c>
      <c r="O2560" s="35">
        <v>3.1225022567582528E-17</v>
      </c>
      <c r="P2560" s="299"/>
      <c r="Q2560" s="300"/>
      <c r="R2560" s="129">
        <f t="shared" si="118"/>
        <v>0</v>
      </c>
      <c r="S2560" s="129">
        <f t="shared" si="119"/>
        <v>0</v>
      </c>
      <c r="T2560" s="129">
        <f t="shared" si="120"/>
        <v>0</v>
      </c>
      <c r="U2560" s="10"/>
    </row>
    <row r="2561" spans="12:21" ht="15" customHeight="1" x14ac:dyDescent="0.4">
      <c r="L2561" s="36" t="s">
        <v>39</v>
      </c>
      <c r="N2561" s="37">
        <v>43572</v>
      </c>
      <c r="O2561" s="35">
        <v>4.1666666666666699E-2</v>
      </c>
      <c r="P2561" s="299"/>
      <c r="Q2561" s="300"/>
      <c r="R2561" s="129">
        <f t="shared" si="118"/>
        <v>0</v>
      </c>
      <c r="S2561" s="129">
        <f t="shared" si="119"/>
        <v>0</v>
      </c>
      <c r="T2561" s="129">
        <f t="shared" si="120"/>
        <v>0</v>
      </c>
      <c r="U2561" s="10"/>
    </row>
    <row r="2562" spans="12:21" ht="15" customHeight="1" x14ac:dyDescent="0.4">
      <c r="L2562" s="36" t="s">
        <v>39</v>
      </c>
      <c r="N2562" s="37">
        <v>43572</v>
      </c>
      <c r="O2562" s="35">
        <v>8.333333333333337E-2</v>
      </c>
      <c r="P2562" s="299"/>
      <c r="Q2562" s="300"/>
      <c r="R2562" s="129">
        <f t="shared" si="118"/>
        <v>0</v>
      </c>
      <c r="S2562" s="129">
        <f t="shared" si="119"/>
        <v>0</v>
      </c>
      <c r="T2562" s="129">
        <f t="shared" si="120"/>
        <v>0</v>
      </c>
      <c r="U2562" s="10"/>
    </row>
    <row r="2563" spans="12:21" ht="15" customHeight="1" x14ac:dyDescent="0.4">
      <c r="L2563" s="36" t="s">
        <v>39</v>
      </c>
      <c r="N2563" s="37">
        <v>43572</v>
      </c>
      <c r="O2563" s="35">
        <v>0.12500000000000006</v>
      </c>
      <c r="P2563" s="299"/>
      <c r="Q2563" s="300"/>
      <c r="R2563" s="129">
        <f t="shared" si="118"/>
        <v>0</v>
      </c>
      <c r="S2563" s="129">
        <f t="shared" si="119"/>
        <v>0</v>
      </c>
      <c r="T2563" s="129">
        <f t="shared" si="120"/>
        <v>0</v>
      </c>
      <c r="U2563" s="10"/>
    </row>
    <row r="2564" spans="12:21" ht="15" customHeight="1" x14ac:dyDescent="0.4">
      <c r="L2564" s="36" t="s">
        <v>39</v>
      </c>
      <c r="N2564" s="37">
        <v>43572</v>
      </c>
      <c r="O2564" s="35">
        <v>0.16666666666666669</v>
      </c>
      <c r="P2564" s="299"/>
      <c r="Q2564" s="300"/>
      <c r="R2564" s="129">
        <f t="shared" si="118"/>
        <v>0</v>
      </c>
      <c r="S2564" s="129">
        <f t="shared" si="119"/>
        <v>0</v>
      </c>
      <c r="T2564" s="129">
        <f t="shared" si="120"/>
        <v>0</v>
      </c>
      <c r="U2564" s="10"/>
    </row>
    <row r="2565" spans="12:21" ht="15" customHeight="1" x14ac:dyDescent="0.4">
      <c r="L2565" s="36" t="s">
        <v>39</v>
      </c>
      <c r="N2565" s="37">
        <v>43572</v>
      </c>
      <c r="O2565" s="35">
        <v>0.20833333333333337</v>
      </c>
      <c r="P2565" s="299"/>
      <c r="Q2565" s="300"/>
      <c r="R2565" s="129">
        <f t="shared" si="118"/>
        <v>0</v>
      </c>
      <c r="S2565" s="129">
        <f t="shared" si="119"/>
        <v>0</v>
      </c>
      <c r="T2565" s="129">
        <f t="shared" si="120"/>
        <v>0</v>
      </c>
      <c r="U2565" s="10"/>
    </row>
    <row r="2566" spans="12:21" ht="15" customHeight="1" x14ac:dyDescent="0.4">
      <c r="L2566" s="36" t="s">
        <v>39</v>
      </c>
      <c r="N2566" s="37">
        <v>43572</v>
      </c>
      <c r="O2566" s="35">
        <v>0.25</v>
      </c>
      <c r="P2566" s="299"/>
      <c r="Q2566" s="300"/>
      <c r="R2566" s="129">
        <f t="shared" si="118"/>
        <v>0</v>
      </c>
      <c r="S2566" s="129">
        <f t="shared" si="119"/>
        <v>0</v>
      </c>
      <c r="T2566" s="129">
        <f t="shared" si="120"/>
        <v>0</v>
      </c>
      <c r="U2566" s="10"/>
    </row>
    <row r="2567" spans="12:21" ht="15" customHeight="1" x14ac:dyDescent="0.4">
      <c r="L2567" s="36" t="s">
        <v>39</v>
      </c>
      <c r="N2567" s="37">
        <v>43572</v>
      </c>
      <c r="O2567" s="35">
        <v>0.29166666666666669</v>
      </c>
      <c r="P2567" s="299"/>
      <c r="Q2567" s="300"/>
      <c r="R2567" s="129">
        <f t="shared" si="118"/>
        <v>0</v>
      </c>
      <c r="S2567" s="129">
        <f t="shared" si="119"/>
        <v>0</v>
      </c>
      <c r="T2567" s="129">
        <f t="shared" si="120"/>
        <v>0</v>
      </c>
      <c r="U2567" s="10"/>
    </row>
    <row r="2568" spans="12:21" ht="15" customHeight="1" x14ac:dyDescent="0.4">
      <c r="L2568" s="36" t="s">
        <v>39</v>
      </c>
      <c r="N2568" s="37">
        <v>43572</v>
      </c>
      <c r="O2568" s="35">
        <v>0.33333333333333337</v>
      </c>
      <c r="P2568" s="299"/>
      <c r="Q2568" s="300"/>
      <c r="R2568" s="129">
        <f t="shared" si="118"/>
        <v>0</v>
      </c>
      <c r="S2568" s="129">
        <f t="shared" si="119"/>
        <v>0</v>
      </c>
      <c r="T2568" s="129">
        <f t="shared" si="120"/>
        <v>0</v>
      </c>
      <c r="U2568" s="10"/>
    </row>
    <row r="2569" spans="12:21" ht="15" customHeight="1" x14ac:dyDescent="0.4">
      <c r="L2569" s="36" t="s">
        <v>39</v>
      </c>
      <c r="N2569" s="37">
        <v>43572</v>
      </c>
      <c r="O2569" s="35">
        <v>0.375</v>
      </c>
      <c r="P2569" s="299"/>
      <c r="Q2569" s="300"/>
      <c r="R2569" s="129">
        <f t="shared" si="118"/>
        <v>0</v>
      </c>
      <c r="S2569" s="129">
        <f t="shared" si="119"/>
        <v>0</v>
      </c>
      <c r="T2569" s="129">
        <f t="shared" si="120"/>
        <v>0</v>
      </c>
      <c r="U2569" s="10"/>
    </row>
    <row r="2570" spans="12:21" ht="15" customHeight="1" x14ac:dyDescent="0.4">
      <c r="L2570" s="36" t="s">
        <v>39</v>
      </c>
      <c r="N2570" s="37">
        <v>43572</v>
      </c>
      <c r="O2570" s="35">
        <v>0.41666666666666669</v>
      </c>
      <c r="P2570" s="299"/>
      <c r="Q2570" s="300"/>
      <c r="R2570" s="129">
        <f t="shared" si="118"/>
        <v>0</v>
      </c>
      <c r="S2570" s="129">
        <f t="shared" si="119"/>
        <v>0</v>
      </c>
      <c r="T2570" s="129">
        <f t="shared" si="120"/>
        <v>0</v>
      </c>
      <c r="U2570" s="10"/>
    </row>
    <row r="2571" spans="12:21" ht="15" customHeight="1" x14ac:dyDescent="0.4">
      <c r="L2571" s="36" t="s">
        <v>39</v>
      </c>
      <c r="N2571" s="37">
        <v>43572</v>
      </c>
      <c r="O2571" s="35">
        <v>0.45833333333333337</v>
      </c>
      <c r="P2571" s="299"/>
      <c r="Q2571" s="300"/>
      <c r="R2571" s="129">
        <f t="shared" si="118"/>
        <v>0</v>
      </c>
      <c r="S2571" s="129">
        <f t="shared" si="119"/>
        <v>0</v>
      </c>
      <c r="T2571" s="129">
        <f t="shared" si="120"/>
        <v>0</v>
      </c>
      <c r="U2571" s="10"/>
    </row>
    <row r="2572" spans="12:21" ht="15" customHeight="1" x14ac:dyDescent="0.4">
      <c r="L2572" s="36" t="s">
        <v>39</v>
      </c>
      <c r="N2572" s="37">
        <v>43572</v>
      </c>
      <c r="O2572" s="35">
        <v>0.50000000000000011</v>
      </c>
      <c r="P2572" s="299"/>
      <c r="Q2572" s="300"/>
      <c r="R2572" s="129">
        <f t="shared" si="118"/>
        <v>0</v>
      </c>
      <c r="S2572" s="129">
        <f t="shared" si="119"/>
        <v>0</v>
      </c>
      <c r="T2572" s="129">
        <f t="shared" si="120"/>
        <v>0</v>
      </c>
      <c r="U2572" s="10"/>
    </row>
    <row r="2573" spans="12:21" ht="15" customHeight="1" x14ac:dyDescent="0.4">
      <c r="L2573" s="36" t="s">
        <v>39</v>
      </c>
      <c r="N2573" s="37">
        <v>43572</v>
      </c>
      <c r="O2573" s="35">
        <v>0.54166666666666674</v>
      </c>
      <c r="P2573" s="299"/>
      <c r="Q2573" s="300"/>
      <c r="R2573" s="129">
        <f t="shared" si="118"/>
        <v>0</v>
      </c>
      <c r="S2573" s="129">
        <f t="shared" si="119"/>
        <v>0</v>
      </c>
      <c r="T2573" s="129">
        <f t="shared" si="120"/>
        <v>0</v>
      </c>
      <c r="U2573" s="10"/>
    </row>
    <row r="2574" spans="12:21" ht="15" customHeight="1" x14ac:dyDescent="0.4">
      <c r="L2574" s="36" t="s">
        <v>39</v>
      </c>
      <c r="N2574" s="37">
        <v>43572</v>
      </c>
      <c r="O2574" s="35">
        <v>0.58333333333333337</v>
      </c>
      <c r="P2574" s="299"/>
      <c r="Q2574" s="300"/>
      <c r="R2574" s="129">
        <f t="shared" si="118"/>
        <v>0</v>
      </c>
      <c r="S2574" s="129">
        <f t="shared" si="119"/>
        <v>0</v>
      </c>
      <c r="T2574" s="129">
        <f t="shared" si="120"/>
        <v>0</v>
      </c>
      <c r="U2574" s="10"/>
    </row>
    <row r="2575" spans="12:21" ht="15" customHeight="1" x14ac:dyDescent="0.4">
      <c r="L2575" s="36" t="s">
        <v>39</v>
      </c>
      <c r="N2575" s="37">
        <v>43572</v>
      </c>
      <c r="O2575" s="35">
        <v>0.62500000000000011</v>
      </c>
      <c r="P2575" s="299"/>
      <c r="Q2575" s="300"/>
      <c r="R2575" s="129">
        <f t="shared" si="118"/>
        <v>0</v>
      </c>
      <c r="S2575" s="129">
        <f t="shared" si="119"/>
        <v>0</v>
      </c>
      <c r="T2575" s="129">
        <f t="shared" si="120"/>
        <v>0</v>
      </c>
      <c r="U2575" s="10"/>
    </row>
    <row r="2576" spans="12:21" ht="15" customHeight="1" x14ac:dyDescent="0.4">
      <c r="L2576" s="36" t="s">
        <v>39</v>
      </c>
      <c r="N2576" s="37">
        <v>43572</v>
      </c>
      <c r="O2576" s="35">
        <v>0.66666666666666674</v>
      </c>
      <c r="P2576" s="299"/>
      <c r="Q2576" s="300"/>
      <c r="R2576" s="129">
        <f t="shared" ref="R2576:R2639" si="121">IF(Q2576&gt;P2576,P2576,Q2576)</f>
        <v>0</v>
      </c>
      <c r="S2576" s="129">
        <f t="shared" ref="S2576:S2639" si="122">P2576-R2576</f>
        <v>0</v>
      </c>
      <c r="T2576" s="129">
        <f t="shared" si="120"/>
        <v>0</v>
      </c>
      <c r="U2576" s="10"/>
    </row>
    <row r="2577" spans="12:21" ht="15" customHeight="1" x14ac:dyDescent="0.4">
      <c r="L2577" s="36" t="s">
        <v>39</v>
      </c>
      <c r="N2577" s="37">
        <v>43572</v>
      </c>
      <c r="O2577" s="35">
        <v>0.70833333333333337</v>
      </c>
      <c r="P2577" s="299"/>
      <c r="Q2577" s="300"/>
      <c r="R2577" s="129">
        <f t="shared" si="121"/>
        <v>0</v>
      </c>
      <c r="S2577" s="129">
        <f t="shared" si="122"/>
        <v>0</v>
      </c>
      <c r="T2577" s="129">
        <f t="shared" si="120"/>
        <v>0</v>
      </c>
      <c r="U2577" s="10"/>
    </row>
    <row r="2578" spans="12:21" ht="15" customHeight="1" x14ac:dyDescent="0.4">
      <c r="L2578" s="36" t="s">
        <v>39</v>
      </c>
      <c r="N2578" s="37">
        <v>43572</v>
      </c>
      <c r="O2578" s="35">
        <v>0.75000000000000011</v>
      </c>
      <c r="P2578" s="299"/>
      <c r="Q2578" s="300"/>
      <c r="R2578" s="129">
        <f t="shared" si="121"/>
        <v>0</v>
      </c>
      <c r="S2578" s="129">
        <f t="shared" si="122"/>
        <v>0</v>
      </c>
      <c r="T2578" s="129">
        <f t="shared" si="120"/>
        <v>0</v>
      </c>
      <c r="U2578" s="10"/>
    </row>
    <row r="2579" spans="12:21" ht="15" customHeight="1" x14ac:dyDescent="0.4">
      <c r="L2579" s="36" t="s">
        <v>39</v>
      </c>
      <c r="N2579" s="37">
        <v>43572</v>
      </c>
      <c r="O2579" s="35">
        <v>0.79166666666666674</v>
      </c>
      <c r="P2579" s="299"/>
      <c r="Q2579" s="300"/>
      <c r="R2579" s="129">
        <f t="shared" si="121"/>
        <v>0</v>
      </c>
      <c r="S2579" s="129">
        <f t="shared" si="122"/>
        <v>0</v>
      </c>
      <c r="T2579" s="129">
        <f t="shared" si="120"/>
        <v>0</v>
      </c>
      <c r="U2579" s="10"/>
    </row>
    <row r="2580" spans="12:21" ht="15" customHeight="1" x14ac:dyDescent="0.4">
      <c r="L2580" s="36" t="s">
        <v>39</v>
      </c>
      <c r="N2580" s="37">
        <v>43572</v>
      </c>
      <c r="O2580" s="35">
        <v>0.83333333333333337</v>
      </c>
      <c r="P2580" s="299"/>
      <c r="Q2580" s="300"/>
      <c r="R2580" s="129">
        <f t="shared" si="121"/>
        <v>0</v>
      </c>
      <c r="S2580" s="129">
        <f t="shared" si="122"/>
        <v>0</v>
      </c>
      <c r="T2580" s="129">
        <f t="shared" si="120"/>
        <v>0</v>
      </c>
      <c r="U2580" s="10"/>
    </row>
    <row r="2581" spans="12:21" ht="15" customHeight="1" x14ac:dyDescent="0.4">
      <c r="L2581" s="36" t="s">
        <v>39</v>
      </c>
      <c r="N2581" s="37">
        <v>43572</v>
      </c>
      <c r="O2581" s="35">
        <v>0.87500000000000011</v>
      </c>
      <c r="P2581" s="299"/>
      <c r="Q2581" s="300"/>
      <c r="R2581" s="129">
        <f t="shared" si="121"/>
        <v>0</v>
      </c>
      <c r="S2581" s="129">
        <f t="shared" si="122"/>
        <v>0</v>
      </c>
      <c r="T2581" s="129">
        <f t="shared" si="120"/>
        <v>0</v>
      </c>
      <c r="U2581" s="10"/>
    </row>
    <row r="2582" spans="12:21" ht="15" customHeight="1" x14ac:dyDescent="0.4">
      <c r="L2582" s="36" t="s">
        <v>39</v>
      </c>
      <c r="N2582" s="37">
        <v>43572</v>
      </c>
      <c r="O2582" s="35">
        <v>0.91666666666666674</v>
      </c>
      <c r="P2582" s="299"/>
      <c r="Q2582" s="300"/>
      <c r="R2582" s="129">
        <f t="shared" si="121"/>
        <v>0</v>
      </c>
      <c r="S2582" s="129">
        <f t="shared" si="122"/>
        <v>0</v>
      </c>
      <c r="T2582" s="129">
        <f t="shared" si="120"/>
        <v>0</v>
      </c>
      <c r="U2582" s="10"/>
    </row>
    <row r="2583" spans="12:21" ht="15" customHeight="1" x14ac:dyDescent="0.4">
      <c r="L2583" s="36" t="s">
        <v>39</v>
      </c>
      <c r="N2583" s="37">
        <v>43572</v>
      </c>
      <c r="O2583" s="35">
        <v>0.95833333333333337</v>
      </c>
      <c r="P2583" s="299"/>
      <c r="Q2583" s="300"/>
      <c r="R2583" s="129">
        <f t="shared" si="121"/>
        <v>0</v>
      </c>
      <c r="S2583" s="129">
        <f t="shared" si="122"/>
        <v>0</v>
      </c>
      <c r="T2583" s="129">
        <f t="shared" si="120"/>
        <v>0</v>
      </c>
      <c r="U2583" s="10"/>
    </row>
    <row r="2584" spans="12:21" ht="15" customHeight="1" x14ac:dyDescent="0.4">
      <c r="L2584" s="40">
        <v>43573</v>
      </c>
      <c r="M2584" s="37"/>
      <c r="N2584" s="37">
        <v>43573</v>
      </c>
      <c r="O2584" s="35">
        <v>3.1225022567582528E-17</v>
      </c>
      <c r="P2584" s="299"/>
      <c r="Q2584" s="300"/>
      <c r="R2584" s="129">
        <f t="shared" si="121"/>
        <v>0</v>
      </c>
      <c r="S2584" s="129">
        <f t="shared" si="122"/>
        <v>0</v>
      </c>
      <c r="T2584" s="129">
        <f t="shared" si="120"/>
        <v>0</v>
      </c>
      <c r="U2584" s="10"/>
    </row>
    <row r="2585" spans="12:21" ht="15" customHeight="1" x14ac:dyDescent="0.4">
      <c r="L2585" s="36" t="s">
        <v>39</v>
      </c>
      <c r="N2585" s="37">
        <v>43573</v>
      </c>
      <c r="O2585" s="35">
        <v>4.1666666666666699E-2</v>
      </c>
      <c r="P2585" s="299"/>
      <c r="Q2585" s="300"/>
      <c r="R2585" s="129">
        <f t="shared" si="121"/>
        <v>0</v>
      </c>
      <c r="S2585" s="129">
        <f t="shared" si="122"/>
        <v>0</v>
      </c>
      <c r="T2585" s="129">
        <f t="shared" si="120"/>
        <v>0</v>
      </c>
      <c r="U2585" s="10"/>
    </row>
    <row r="2586" spans="12:21" ht="15" customHeight="1" x14ac:dyDescent="0.4">
      <c r="L2586" s="36" t="s">
        <v>39</v>
      </c>
      <c r="N2586" s="37">
        <v>43573</v>
      </c>
      <c r="O2586" s="35">
        <v>8.333333333333337E-2</v>
      </c>
      <c r="P2586" s="299"/>
      <c r="Q2586" s="300"/>
      <c r="R2586" s="129">
        <f t="shared" si="121"/>
        <v>0</v>
      </c>
      <c r="S2586" s="129">
        <f t="shared" si="122"/>
        <v>0</v>
      </c>
      <c r="T2586" s="129">
        <f t="shared" si="120"/>
        <v>0</v>
      </c>
      <c r="U2586" s="10"/>
    </row>
    <row r="2587" spans="12:21" ht="15" customHeight="1" x14ac:dyDescent="0.4">
      <c r="L2587" s="36" t="s">
        <v>39</v>
      </c>
      <c r="N2587" s="37">
        <v>43573</v>
      </c>
      <c r="O2587" s="35">
        <v>0.12500000000000006</v>
      </c>
      <c r="P2587" s="299"/>
      <c r="Q2587" s="300"/>
      <c r="R2587" s="129">
        <f t="shared" si="121"/>
        <v>0</v>
      </c>
      <c r="S2587" s="129">
        <f t="shared" si="122"/>
        <v>0</v>
      </c>
      <c r="T2587" s="129">
        <f t="shared" si="120"/>
        <v>0</v>
      </c>
      <c r="U2587" s="10"/>
    </row>
    <row r="2588" spans="12:21" ht="15" customHeight="1" x14ac:dyDescent="0.4">
      <c r="L2588" s="36" t="s">
        <v>39</v>
      </c>
      <c r="N2588" s="37">
        <v>43573</v>
      </c>
      <c r="O2588" s="35">
        <v>0.16666666666666669</v>
      </c>
      <c r="P2588" s="299"/>
      <c r="Q2588" s="300"/>
      <c r="R2588" s="129">
        <f t="shared" si="121"/>
        <v>0</v>
      </c>
      <c r="S2588" s="129">
        <f t="shared" si="122"/>
        <v>0</v>
      </c>
      <c r="T2588" s="129">
        <f t="shared" si="120"/>
        <v>0</v>
      </c>
      <c r="U2588" s="10"/>
    </row>
    <row r="2589" spans="12:21" ht="15" customHeight="1" x14ac:dyDescent="0.4">
      <c r="L2589" s="36" t="s">
        <v>39</v>
      </c>
      <c r="N2589" s="37">
        <v>43573</v>
      </c>
      <c r="O2589" s="35">
        <v>0.20833333333333337</v>
      </c>
      <c r="P2589" s="299"/>
      <c r="Q2589" s="300"/>
      <c r="R2589" s="129">
        <f t="shared" si="121"/>
        <v>0</v>
      </c>
      <c r="S2589" s="129">
        <f t="shared" si="122"/>
        <v>0</v>
      </c>
      <c r="T2589" s="129">
        <f t="shared" si="120"/>
        <v>0</v>
      </c>
      <c r="U2589" s="10"/>
    </row>
    <row r="2590" spans="12:21" ht="15" customHeight="1" x14ac:dyDescent="0.4">
      <c r="L2590" s="36" t="s">
        <v>39</v>
      </c>
      <c r="N2590" s="37">
        <v>43573</v>
      </c>
      <c r="O2590" s="35">
        <v>0.25</v>
      </c>
      <c r="P2590" s="299"/>
      <c r="Q2590" s="300"/>
      <c r="R2590" s="129">
        <f t="shared" si="121"/>
        <v>0</v>
      </c>
      <c r="S2590" s="129">
        <f t="shared" si="122"/>
        <v>0</v>
      </c>
      <c r="T2590" s="129">
        <f t="shared" si="120"/>
        <v>0</v>
      </c>
      <c r="U2590" s="10"/>
    </row>
    <row r="2591" spans="12:21" ht="15" customHeight="1" x14ac:dyDescent="0.4">
      <c r="L2591" s="36" t="s">
        <v>39</v>
      </c>
      <c r="N2591" s="37">
        <v>43573</v>
      </c>
      <c r="O2591" s="35">
        <v>0.29166666666666669</v>
      </c>
      <c r="P2591" s="299"/>
      <c r="Q2591" s="300"/>
      <c r="R2591" s="129">
        <f t="shared" si="121"/>
        <v>0</v>
      </c>
      <c r="S2591" s="129">
        <f t="shared" si="122"/>
        <v>0</v>
      </c>
      <c r="T2591" s="129">
        <f t="shared" si="120"/>
        <v>0</v>
      </c>
      <c r="U2591" s="10"/>
    </row>
    <row r="2592" spans="12:21" ht="15" customHeight="1" x14ac:dyDescent="0.4">
      <c r="L2592" s="36" t="s">
        <v>39</v>
      </c>
      <c r="N2592" s="37">
        <v>43573</v>
      </c>
      <c r="O2592" s="35">
        <v>0.33333333333333337</v>
      </c>
      <c r="P2592" s="299"/>
      <c r="Q2592" s="300"/>
      <c r="R2592" s="129">
        <f t="shared" si="121"/>
        <v>0</v>
      </c>
      <c r="S2592" s="129">
        <f t="shared" si="122"/>
        <v>0</v>
      </c>
      <c r="T2592" s="129">
        <f t="shared" si="120"/>
        <v>0</v>
      </c>
      <c r="U2592" s="10"/>
    </row>
    <row r="2593" spans="12:21" ht="15" customHeight="1" x14ac:dyDescent="0.4">
      <c r="L2593" s="36" t="s">
        <v>39</v>
      </c>
      <c r="N2593" s="37">
        <v>43573</v>
      </c>
      <c r="O2593" s="35">
        <v>0.375</v>
      </c>
      <c r="P2593" s="299"/>
      <c r="Q2593" s="300"/>
      <c r="R2593" s="129">
        <f t="shared" si="121"/>
        <v>0</v>
      </c>
      <c r="S2593" s="129">
        <f t="shared" si="122"/>
        <v>0</v>
      </c>
      <c r="T2593" s="129">
        <f t="shared" si="120"/>
        <v>0</v>
      </c>
      <c r="U2593" s="10"/>
    </row>
    <row r="2594" spans="12:21" ht="15" customHeight="1" x14ac:dyDescent="0.4">
      <c r="L2594" s="36" t="s">
        <v>39</v>
      </c>
      <c r="N2594" s="37">
        <v>43573</v>
      </c>
      <c r="O2594" s="35">
        <v>0.41666666666666669</v>
      </c>
      <c r="P2594" s="299"/>
      <c r="Q2594" s="300"/>
      <c r="R2594" s="129">
        <f t="shared" si="121"/>
        <v>0</v>
      </c>
      <c r="S2594" s="129">
        <f t="shared" si="122"/>
        <v>0</v>
      </c>
      <c r="T2594" s="129">
        <f t="shared" si="120"/>
        <v>0</v>
      </c>
      <c r="U2594" s="10"/>
    </row>
    <row r="2595" spans="12:21" ht="15" customHeight="1" x14ac:dyDescent="0.4">
      <c r="L2595" s="36" t="s">
        <v>39</v>
      </c>
      <c r="N2595" s="37">
        <v>43573</v>
      </c>
      <c r="O2595" s="35">
        <v>0.45833333333333337</v>
      </c>
      <c r="P2595" s="299"/>
      <c r="Q2595" s="300"/>
      <c r="R2595" s="129">
        <f t="shared" si="121"/>
        <v>0</v>
      </c>
      <c r="S2595" s="129">
        <f t="shared" si="122"/>
        <v>0</v>
      </c>
      <c r="T2595" s="129">
        <f t="shared" si="120"/>
        <v>0</v>
      </c>
      <c r="U2595" s="10"/>
    </row>
    <row r="2596" spans="12:21" ht="15" customHeight="1" x14ac:dyDescent="0.4">
      <c r="L2596" s="36" t="s">
        <v>39</v>
      </c>
      <c r="N2596" s="37">
        <v>43573</v>
      </c>
      <c r="O2596" s="35">
        <v>0.50000000000000011</v>
      </c>
      <c r="P2596" s="299"/>
      <c r="Q2596" s="300"/>
      <c r="R2596" s="129">
        <f t="shared" si="121"/>
        <v>0</v>
      </c>
      <c r="S2596" s="129">
        <f t="shared" si="122"/>
        <v>0</v>
      </c>
      <c r="T2596" s="129">
        <f t="shared" si="120"/>
        <v>0</v>
      </c>
      <c r="U2596" s="10"/>
    </row>
    <row r="2597" spans="12:21" ht="15" customHeight="1" x14ac:dyDescent="0.4">
      <c r="L2597" s="36" t="s">
        <v>39</v>
      </c>
      <c r="N2597" s="37">
        <v>43573</v>
      </c>
      <c r="O2597" s="35">
        <v>0.54166666666666674</v>
      </c>
      <c r="P2597" s="299"/>
      <c r="Q2597" s="300"/>
      <c r="R2597" s="129">
        <f t="shared" si="121"/>
        <v>0</v>
      </c>
      <c r="S2597" s="129">
        <f t="shared" si="122"/>
        <v>0</v>
      </c>
      <c r="T2597" s="129">
        <f t="shared" si="120"/>
        <v>0</v>
      </c>
      <c r="U2597" s="10"/>
    </row>
    <row r="2598" spans="12:21" ht="15" customHeight="1" x14ac:dyDescent="0.4">
      <c r="L2598" s="36" t="s">
        <v>39</v>
      </c>
      <c r="N2598" s="37">
        <v>43573</v>
      </c>
      <c r="O2598" s="35">
        <v>0.58333333333333337</v>
      </c>
      <c r="P2598" s="299"/>
      <c r="Q2598" s="300"/>
      <c r="R2598" s="129">
        <f t="shared" si="121"/>
        <v>0</v>
      </c>
      <c r="S2598" s="129">
        <f t="shared" si="122"/>
        <v>0</v>
      </c>
      <c r="T2598" s="129">
        <f t="shared" si="120"/>
        <v>0</v>
      </c>
      <c r="U2598" s="10"/>
    </row>
    <row r="2599" spans="12:21" ht="15" customHeight="1" x14ac:dyDescent="0.4">
      <c r="L2599" s="36" t="s">
        <v>39</v>
      </c>
      <c r="N2599" s="37">
        <v>43573</v>
      </c>
      <c r="O2599" s="35">
        <v>0.62500000000000011</v>
      </c>
      <c r="P2599" s="299"/>
      <c r="Q2599" s="300"/>
      <c r="R2599" s="129">
        <f t="shared" si="121"/>
        <v>0</v>
      </c>
      <c r="S2599" s="129">
        <f t="shared" si="122"/>
        <v>0</v>
      </c>
      <c r="T2599" s="129">
        <f t="shared" si="120"/>
        <v>0</v>
      </c>
      <c r="U2599" s="10"/>
    </row>
    <row r="2600" spans="12:21" ht="15" customHeight="1" x14ac:dyDescent="0.4">
      <c r="L2600" s="36" t="s">
        <v>39</v>
      </c>
      <c r="N2600" s="37">
        <v>43573</v>
      </c>
      <c r="O2600" s="35">
        <v>0.66666666666666674</v>
      </c>
      <c r="P2600" s="299"/>
      <c r="Q2600" s="300"/>
      <c r="R2600" s="129">
        <f t="shared" si="121"/>
        <v>0</v>
      </c>
      <c r="S2600" s="129">
        <f t="shared" si="122"/>
        <v>0</v>
      </c>
      <c r="T2600" s="129">
        <f t="shared" si="120"/>
        <v>0</v>
      </c>
      <c r="U2600" s="10"/>
    </row>
    <row r="2601" spans="12:21" ht="15" customHeight="1" x14ac:dyDescent="0.4">
      <c r="L2601" s="36" t="s">
        <v>39</v>
      </c>
      <c r="N2601" s="37">
        <v>43573</v>
      </c>
      <c r="O2601" s="35">
        <v>0.70833333333333337</v>
      </c>
      <c r="P2601" s="299"/>
      <c r="Q2601" s="300"/>
      <c r="R2601" s="129">
        <f t="shared" si="121"/>
        <v>0</v>
      </c>
      <c r="S2601" s="129">
        <f t="shared" si="122"/>
        <v>0</v>
      </c>
      <c r="T2601" s="129">
        <f t="shared" ref="T2601:T2664" si="123">Q2601-R2601</f>
        <v>0</v>
      </c>
      <c r="U2601" s="10"/>
    </row>
    <row r="2602" spans="12:21" ht="15" customHeight="1" x14ac:dyDescent="0.4">
      <c r="L2602" s="36" t="s">
        <v>39</v>
      </c>
      <c r="N2602" s="37">
        <v>43573</v>
      </c>
      <c r="O2602" s="35">
        <v>0.75000000000000011</v>
      </c>
      <c r="P2602" s="299"/>
      <c r="Q2602" s="300"/>
      <c r="R2602" s="129">
        <f t="shared" si="121"/>
        <v>0</v>
      </c>
      <c r="S2602" s="129">
        <f t="shared" si="122"/>
        <v>0</v>
      </c>
      <c r="T2602" s="129">
        <f t="shared" si="123"/>
        <v>0</v>
      </c>
      <c r="U2602" s="10"/>
    </row>
    <row r="2603" spans="12:21" ht="15" customHeight="1" x14ac:dyDescent="0.4">
      <c r="L2603" s="36" t="s">
        <v>39</v>
      </c>
      <c r="N2603" s="37">
        <v>43573</v>
      </c>
      <c r="O2603" s="35">
        <v>0.79166666666666674</v>
      </c>
      <c r="P2603" s="299"/>
      <c r="Q2603" s="300"/>
      <c r="R2603" s="129">
        <f t="shared" si="121"/>
        <v>0</v>
      </c>
      <c r="S2603" s="129">
        <f t="shared" si="122"/>
        <v>0</v>
      </c>
      <c r="T2603" s="129">
        <f t="shared" si="123"/>
        <v>0</v>
      </c>
      <c r="U2603" s="10"/>
    </row>
    <row r="2604" spans="12:21" ht="15" customHeight="1" x14ac:dyDescent="0.4">
      <c r="L2604" s="36" t="s">
        <v>39</v>
      </c>
      <c r="N2604" s="37">
        <v>43573</v>
      </c>
      <c r="O2604" s="35">
        <v>0.83333333333333337</v>
      </c>
      <c r="P2604" s="299"/>
      <c r="Q2604" s="300"/>
      <c r="R2604" s="129">
        <f t="shared" si="121"/>
        <v>0</v>
      </c>
      <c r="S2604" s="129">
        <f t="shared" si="122"/>
        <v>0</v>
      </c>
      <c r="T2604" s="129">
        <f t="shared" si="123"/>
        <v>0</v>
      </c>
      <c r="U2604" s="10"/>
    </row>
    <row r="2605" spans="12:21" ht="15" customHeight="1" x14ac:dyDescent="0.4">
      <c r="L2605" s="36" t="s">
        <v>39</v>
      </c>
      <c r="N2605" s="37">
        <v>43573</v>
      </c>
      <c r="O2605" s="35">
        <v>0.87500000000000011</v>
      </c>
      <c r="P2605" s="299"/>
      <c r="Q2605" s="300"/>
      <c r="R2605" s="129">
        <f t="shared" si="121"/>
        <v>0</v>
      </c>
      <c r="S2605" s="129">
        <f t="shared" si="122"/>
        <v>0</v>
      </c>
      <c r="T2605" s="129">
        <f t="shared" si="123"/>
        <v>0</v>
      </c>
      <c r="U2605" s="10"/>
    </row>
    <row r="2606" spans="12:21" ht="15" customHeight="1" x14ac:dyDescent="0.4">
      <c r="L2606" s="36" t="s">
        <v>39</v>
      </c>
      <c r="N2606" s="37">
        <v>43573</v>
      </c>
      <c r="O2606" s="35">
        <v>0.91666666666666674</v>
      </c>
      <c r="P2606" s="299"/>
      <c r="Q2606" s="300"/>
      <c r="R2606" s="129">
        <f t="shared" si="121"/>
        <v>0</v>
      </c>
      <c r="S2606" s="129">
        <f t="shared" si="122"/>
        <v>0</v>
      </c>
      <c r="T2606" s="129">
        <f t="shared" si="123"/>
        <v>0</v>
      </c>
      <c r="U2606" s="10"/>
    </row>
    <row r="2607" spans="12:21" ht="15" customHeight="1" x14ac:dyDescent="0.4">
      <c r="L2607" s="36" t="s">
        <v>39</v>
      </c>
      <c r="N2607" s="37">
        <v>43573</v>
      </c>
      <c r="O2607" s="35">
        <v>0.95833333333333337</v>
      </c>
      <c r="P2607" s="299"/>
      <c r="Q2607" s="300"/>
      <c r="R2607" s="129">
        <f t="shared" si="121"/>
        <v>0</v>
      </c>
      <c r="S2607" s="129">
        <f t="shared" si="122"/>
        <v>0</v>
      </c>
      <c r="T2607" s="129">
        <f t="shared" si="123"/>
        <v>0</v>
      </c>
      <c r="U2607" s="10"/>
    </row>
    <row r="2608" spans="12:21" ht="15" customHeight="1" x14ac:dyDescent="0.4">
      <c r="L2608" s="40">
        <v>43574</v>
      </c>
      <c r="M2608" s="37"/>
      <c r="N2608" s="37">
        <v>43574</v>
      </c>
      <c r="O2608" s="35">
        <v>3.1225022567582528E-17</v>
      </c>
      <c r="P2608" s="299"/>
      <c r="Q2608" s="300"/>
      <c r="R2608" s="129">
        <f t="shared" si="121"/>
        <v>0</v>
      </c>
      <c r="S2608" s="129">
        <f t="shared" si="122"/>
        <v>0</v>
      </c>
      <c r="T2608" s="129">
        <f t="shared" si="123"/>
        <v>0</v>
      </c>
      <c r="U2608" s="10"/>
    </row>
    <row r="2609" spans="12:21" ht="15" customHeight="1" x14ac:dyDescent="0.4">
      <c r="L2609" s="36" t="s">
        <v>39</v>
      </c>
      <c r="N2609" s="37">
        <v>43574</v>
      </c>
      <c r="O2609" s="35">
        <v>4.1666666666666699E-2</v>
      </c>
      <c r="P2609" s="299"/>
      <c r="Q2609" s="300"/>
      <c r="R2609" s="129">
        <f t="shared" si="121"/>
        <v>0</v>
      </c>
      <c r="S2609" s="129">
        <f t="shared" si="122"/>
        <v>0</v>
      </c>
      <c r="T2609" s="129">
        <f t="shared" si="123"/>
        <v>0</v>
      </c>
      <c r="U2609" s="10"/>
    </row>
    <row r="2610" spans="12:21" ht="15" customHeight="1" x14ac:dyDescent="0.4">
      <c r="L2610" s="36" t="s">
        <v>39</v>
      </c>
      <c r="N2610" s="37">
        <v>43574</v>
      </c>
      <c r="O2610" s="35">
        <v>8.333333333333337E-2</v>
      </c>
      <c r="P2610" s="299"/>
      <c r="Q2610" s="300"/>
      <c r="R2610" s="129">
        <f t="shared" si="121"/>
        <v>0</v>
      </c>
      <c r="S2610" s="129">
        <f t="shared" si="122"/>
        <v>0</v>
      </c>
      <c r="T2610" s="129">
        <f t="shared" si="123"/>
        <v>0</v>
      </c>
      <c r="U2610" s="10"/>
    </row>
    <row r="2611" spans="12:21" ht="15" customHeight="1" x14ac:dyDescent="0.4">
      <c r="L2611" s="36" t="s">
        <v>39</v>
      </c>
      <c r="N2611" s="37">
        <v>43574</v>
      </c>
      <c r="O2611" s="35">
        <v>0.12500000000000006</v>
      </c>
      <c r="P2611" s="299"/>
      <c r="Q2611" s="300"/>
      <c r="R2611" s="129">
        <f t="shared" si="121"/>
        <v>0</v>
      </c>
      <c r="S2611" s="129">
        <f t="shared" si="122"/>
        <v>0</v>
      </c>
      <c r="T2611" s="129">
        <f t="shared" si="123"/>
        <v>0</v>
      </c>
      <c r="U2611" s="10"/>
    </row>
    <row r="2612" spans="12:21" ht="15" customHeight="1" x14ac:dyDescent="0.4">
      <c r="L2612" s="36" t="s">
        <v>39</v>
      </c>
      <c r="N2612" s="37">
        <v>43574</v>
      </c>
      <c r="O2612" s="35">
        <v>0.16666666666666669</v>
      </c>
      <c r="P2612" s="299"/>
      <c r="Q2612" s="300"/>
      <c r="R2612" s="129">
        <f t="shared" si="121"/>
        <v>0</v>
      </c>
      <c r="S2612" s="129">
        <f t="shared" si="122"/>
        <v>0</v>
      </c>
      <c r="T2612" s="129">
        <f t="shared" si="123"/>
        <v>0</v>
      </c>
      <c r="U2612" s="10"/>
    </row>
    <row r="2613" spans="12:21" ht="15" customHeight="1" x14ac:dyDescent="0.4">
      <c r="L2613" s="36" t="s">
        <v>39</v>
      </c>
      <c r="N2613" s="37">
        <v>43574</v>
      </c>
      <c r="O2613" s="35">
        <v>0.20833333333333337</v>
      </c>
      <c r="P2613" s="299"/>
      <c r="Q2613" s="300"/>
      <c r="R2613" s="129">
        <f t="shared" si="121"/>
        <v>0</v>
      </c>
      <c r="S2613" s="129">
        <f t="shared" si="122"/>
        <v>0</v>
      </c>
      <c r="T2613" s="129">
        <f t="shared" si="123"/>
        <v>0</v>
      </c>
      <c r="U2613" s="10"/>
    </row>
    <row r="2614" spans="12:21" ht="15" customHeight="1" x14ac:dyDescent="0.4">
      <c r="L2614" s="36" t="s">
        <v>39</v>
      </c>
      <c r="N2614" s="37">
        <v>43574</v>
      </c>
      <c r="O2614" s="35">
        <v>0.25</v>
      </c>
      <c r="P2614" s="299"/>
      <c r="Q2614" s="300"/>
      <c r="R2614" s="129">
        <f t="shared" si="121"/>
        <v>0</v>
      </c>
      <c r="S2614" s="129">
        <f t="shared" si="122"/>
        <v>0</v>
      </c>
      <c r="T2614" s="129">
        <f t="shared" si="123"/>
        <v>0</v>
      </c>
      <c r="U2614" s="10"/>
    </row>
    <row r="2615" spans="12:21" ht="15" customHeight="1" x14ac:dyDescent="0.4">
      <c r="L2615" s="36" t="s">
        <v>39</v>
      </c>
      <c r="N2615" s="37">
        <v>43574</v>
      </c>
      <c r="O2615" s="35">
        <v>0.29166666666666669</v>
      </c>
      <c r="P2615" s="299"/>
      <c r="Q2615" s="300"/>
      <c r="R2615" s="129">
        <f t="shared" si="121"/>
        <v>0</v>
      </c>
      <c r="S2615" s="129">
        <f t="shared" si="122"/>
        <v>0</v>
      </c>
      <c r="T2615" s="129">
        <f t="shared" si="123"/>
        <v>0</v>
      </c>
      <c r="U2615" s="10"/>
    </row>
    <row r="2616" spans="12:21" ht="15" customHeight="1" x14ac:dyDescent="0.4">
      <c r="L2616" s="36" t="s">
        <v>39</v>
      </c>
      <c r="N2616" s="37">
        <v>43574</v>
      </c>
      <c r="O2616" s="35">
        <v>0.33333333333333337</v>
      </c>
      <c r="P2616" s="299"/>
      <c r="Q2616" s="300"/>
      <c r="R2616" s="129">
        <f t="shared" si="121"/>
        <v>0</v>
      </c>
      <c r="S2616" s="129">
        <f t="shared" si="122"/>
        <v>0</v>
      </c>
      <c r="T2616" s="129">
        <f t="shared" si="123"/>
        <v>0</v>
      </c>
      <c r="U2616" s="10"/>
    </row>
    <row r="2617" spans="12:21" ht="15" customHeight="1" x14ac:dyDescent="0.4">
      <c r="L2617" s="36" t="s">
        <v>39</v>
      </c>
      <c r="N2617" s="37">
        <v>43574</v>
      </c>
      <c r="O2617" s="35">
        <v>0.375</v>
      </c>
      <c r="P2617" s="299"/>
      <c r="Q2617" s="300"/>
      <c r="R2617" s="129">
        <f t="shared" si="121"/>
        <v>0</v>
      </c>
      <c r="S2617" s="129">
        <f t="shared" si="122"/>
        <v>0</v>
      </c>
      <c r="T2617" s="129">
        <f t="shared" si="123"/>
        <v>0</v>
      </c>
      <c r="U2617" s="10"/>
    </row>
    <row r="2618" spans="12:21" ht="15" customHeight="1" x14ac:dyDescent="0.4">
      <c r="L2618" s="36" t="s">
        <v>39</v>
      </c>
      <c r="N2618" s="37">
        <v>43574</v>
      </c>
      <c r="O2618" s="35">
        <v>0.41666666666666669</v>
      </c>
      <c r="P2618" s="299"/>
      <c r="Q2618" s="300"/>
      <c r="R2618" s="129">
        <f t="shared" si="121"/>
        <v>0</v>
      </c>
      <c r="S2618" s="129">
        <f t="shared" si="122"/>
        <v>0</v>
      </c>
      <c r="T2618" s="129">
        <f t="shared" si="123"/>
        <v>0</v>
      </c>
      <c r="U2618" s="10"/>
    </row>
    <row r="2619" spans="12:21" ht="15" customHeight="1" x14ac:dyDescent="0.4">
      <c r="L2619" s="36" t="s">
        <v>39</v>
      </c>
      <c r="N2619" s="37">
        <v>43574</v>
      </c>
      <c r="O2619" s="35">
        <v>0.45833333333333337</v>
      </c>
      <c r="P2619" s="299"/>
      <c r="Q2619" s="300"/>
      <c r="R2619" s="129">
        <f t="shared" si="121"/>
        <v>0</v>
      </c>
      <c r="S2619" s="129">
        <f t="shared" si="122"/>
        <v>0</v>
      </c>
      <c r="T2619" s="129">
        <f t="shared" si="123"/>
        <v>0</v>
      </c>
      <c r="U2619" s="10"/>
    </row>
    <row r="2620" spans="12:21" ht="15" customHeight="1" x14ac:dyDescent="0.4">
      <c r="L2620" s="36" t="s">
        <v>39</v>
      </c>
      <c r="N2620" s="37">
        <v>43574</v>
      </c>
      <c r="O2620" s="35">
        <v>0.50000000000000011</v>
      </c>
      <c r="P2620" s="299"/>
      <c r="Q2620" s="300"/>
      <c r="R2620" s="129">
        <f t="shared" si="121"/>
        <v>0</v>
      </c>
      <c r="S2620" s="129">
        <f t="shared" si="122"/>
        <v>0</v>
      </c>
      <c r="T2620" s="129">
        <f t="shared" si="123"/>
        <v>0</v>
      </c>
      <c r="U2620" s="10"/>
    </row>
    <row r="2621" spans="12:21" ht="15" customHeight="1" x14ac:dyDescent="0.4">
      <c r="L2621" s="36" t="s">
        <v>39</v>
      </c>
      <c r="N2621" s="37">
        <v>43574</v>
      </c>
      <c r="O2621" s="35">
        <v>0.54166666666666674</v>
      </c>
      <c r="P2621" s="299"/>
      <c r="Q2621" s="300"/>
      <c r="R2621" s="129">
        <f t="shared" si="121"/>
        <v>0</v>
      </c>
      <c r="S2621" s="129">
        <f t="shared" si="122"/>
        <v>0</v>
      </c>
      <c r="T2621" s="129">
        <f t="shared" si="123"/>
        <v>0</v>
      </c>
      <c r="U2621" s="10"/>
    </row>
    <row r="2622" spans="12:21" ht="15" customHeight="1" x14ac:dyDescent="0.4">
      <c r="L2622" s="36" t="s">
        <v>39</v>
      </c>
      <c r="N2622" s="37">
        <v>43574</v>
      </c>
      <c r="O2622" s="35">
        <v>0.58333333333333337</v>
      </c>
      <c r="P2622" s="299"/>
      <c r="Q2622" s="300"/>
      <c r="R2622" s="129">
        <f t="shared" si="121"/>
        <v>0</v>
      </c>
      <c r="S2622" s="129">
        <f t="shared" si="122"/>
        <v>0</v>
      </c>
      <c r="T2622" s="129">
        <f t="shared" si="123"/>
        <v>0</v>
      </c>
      <c r="U2622" s="10"/>
    </row>
    <row r="2623" spans="12:21" ht="15" customHeight="1" x14ac:dyDescent="0.4">
      <c r="L2623" s="36" t="s">
        <v>39</v>
      </c>
      <c r="N2623" s="37">
        <v>43574</v>
      </c>
      <c r="O2623" s="35">
        <v>0.62500000000000011</v>
      </c>
      <c r="P2623" s="299"/>
      <c r="Q2623" s="300"/>
      <c r="R2623" s="129">
        <f t="shared" si="121"/>
        <v>0</v>
      </c>
      <c r="S2623" s="129">
        <f t="shared" si="122"/>
        <v>0</v>
      </c>
      <c r="T2623" s="129">
        <f t="shared" si="123"/>
        <v>0</v>
      </c>
      <c r="U2623" s="10"/>
    </row>
    <row r="2624" spans="12:21" ht="15" customHeight="1" x14ac:dyDescent="0.4">
      <c r="L2624" s="36" t="s">
        <v>39</v>
      </c>
      <c r="N2624" s="37">
        <v>43574</v>
      </c>
      <c r="O2624" s="35">
        <v>0.66666666666666674</v>
      </c>
      <c r="P2624" s="299"/>
      <c r="Q2624" s="300"/>
      <c r="R2624" s="129">
        <f t="shared" si="121"/>
        <v>0</v>
      </c>
      <c r="S2624" s="129">
        <f t="shared" si="122"/>
        <v>0</v>
      </c>
      <c r="T2624" s="129">
        <f t="shared" si="123"/>
        <v>0</v>
      </c>
      <c r="U2624" s="10"/>
    </row>
    <row r="2625" spans="12:21" ht="15" customHeight="1" x14ac:dyDescent="0.4">
      <c r="L2625" s="36" t="s">
        <v>39</v>
      </c>
      <c r="N2625" s="37">
        <v>43574</v>
      </c>
      <c r="O2625" s="35">
        <v>0.70833333333333337</v>
      </c>
      <c r="P2625" s="299"/>
      <c r="Q2625" s="300"/>
      <c r="R2625" s="129">
        <f t="shared" si="121"/>
        <v>0</v>
      </c>
      <c r="S2625" s="129">
        <f t="shared" si="122"/>
        <v>0</v>
      </c>
      <c r="T2625" s="129">
        <f t="shared" si="123"/>
        <v>0</v>
      </c>
      <c r="U2625" s="10"/>
    </row>
    <row r="2626" spans="12:21" ht="15" customHeight="1" x14ac:dyDescent="0.4">
      <c r="L2626" s="36" t="s">
        <v>39</v>
      </c>
      <c r="N2626" s="37">
        <v>43574</v>
      </c>
      <c r="O2626" s="35">
        <v>0.75000000000000011</v>
      </c>
      <c r="P2626" s="299"/>
      <c r="Q2626" s="300"/>
      <c r="R2626" s="129">
        <f t="shared" si="121"/>
        <v>0</v>
      </c>
      <c r="S2626" s="129">
        <f t="shared" si="122"/>
        <v>0</v>
      </c>
      <c r="T2626" s="129">
        <f t="shared" si="123"/>
        <v>0</v>
      </c>
      <c r="U2626" s="10"/>
    </row>
    <row r="2627" spans="12:21" ht="15" customHeight="1" x14ac:dyDescent="0.4">
      <c r="L2627" s="36" t="s">
        <v>39</v>
      </c>
      <c r="N2627" s="37">
        <v>43574</v>
      </c>
      <c r="O2627" s="35">
        <v>0.79166666666666674</v>
      </c>
      <c r="P2627" s="299"/>
      <c r="Q2627" s="300"/>
      <c r="R2627" s="129">
        <f t="shared" si="121"/>
        <v>0</v>
      </c>
      <c r="S2627" s="129">
        <f t="shared" si="122"/>
        <v>0</v>
      </c>
      <c r="T2627" s="129">
        <f t="shared" si="123"/>
        <v>0</v>
      </c>
      <c r="U2627" s="10"/>
    </row>
    <row r="2628" spans="12:21" ht="15" customHeight="1" x14ac:dyDescent="0.4">
      <c r="L2628" s="36" t="s">
        <v>39</v>
      </c>
      <c r="N2628" s="37">
        <v>43574</v>
      </c>
      <c r="O2628" s="35">
        <v>0.83333333333333337</v>
      </c>
      <c r="P2628" s="299"/>
      <c r="Q2628" s="300"/>
      <c r="R2628" s="129">
        <f t="shared" si="121"/>
        <v>0</v>
      </c>
      <c r="S2628" s="129">
        <f t="shared" si="122"/>
        <v>0</v>
      </c>
      <c r="T2628" s="129">
        <f t="shared" si="123"/>
        <v>0</v>
      </c>
      <c r="U2628" s="10"/>
    </row>
    <row r="2629" spans="12:21" ht="15" customHeight="1" x14ac:dyDescent="0.4">
      <c r="L2629" s="36" t="s">
        <v>39</v>
      </c>
      <c r="N2629" s="37">
        <v>43574</v>
      </c>
      <c r="O2629" s="35">
        <v>0.87500000000000011</v>
      </c>
      <c r="P2629" s="299"/>
      <c r="Q2629" s="300"/>
      <c r="R2629" s="129">
        <f t="shared" si="121"/>
        <v>0</v>
      </c>
      <c r="S2629" s="129">
        <f t="shared" si="122"/>
        <v>0</v>
      </c>
      <c r="T2629" s="129">
        <f t="shared" si="123"/>
        <v>0</v>
      </c>
      <c r="U2629" s="10"/>
    </row>
    <row r="2630" spans="12:21" ht="15" customHeight="1" x14ac:dyDescent="0.4">
      <c r="L2630" s="36" t="s">
        <v>39</v>
      </c>
      <c r="N2630" s="37">
        <v>43574</v>
      </c>
      <c r="O2630" s="35">
        <v>0.91666666666666674</v>
      </c>
      <c r="P2630" s="299"/>
      <c r="Q2630" s="300"/>
      <c r="R2630" s="129">
        <f t="shared" si="121"/>
        <v>0</v>
      </c>
      <c r="S2630" s="129">
        <f t="shared" si="122"/>
        <v>0</v>
      </c>
      <c r="T2630" s="129">
        <f t="shared" si="123"/>
        <v>0</v>
      </c>
      <c r="U2630" s="10"/>
    </row>
    <row r="2631" spans="12:21" ht="15" customHeight="1" x14ac:dyDescent="0.4">
      <c r="L2631" s="36" t="s">
        <v>39</v>
      </c>
      <c r="N2631" s="37">
        <v>43574</v>
      </c>
      <c r="O2631" s="35">
        <v>0.95833333333333337</v>
      </c>
      <c r="P2631" s="299"/>
      <c r="Q2631" s="300"/>
      <c r="R2631" s="129">
        <f t="shared" si="121"/>
        <v>0</v>
      </c>
      <c r="S2631" s="129">
        <f t="shared" si="122"/>
        <v>0</v>
      </c>
      <c r="T2631" s="129">
        <f t="shared" si="123"/>
        <v>0</v>
      </c>
      <c r="U2631" s="10"/>
    </row>
    <row r="2632" spans="12:21" ht="15" customHeight="1" x14ac:dyDescent="0.4">
      <c r="L2632" s="40">
        <v>43575</v>
      </c>
      <c r="M2632" s="37"/>
      <c r="N2632" s="37">
        <v>43575</v>
      </c>
      <c r="O2632" s="35">
        <v>3.1225022567582528E-17</v>
      </c>
      <c r="P2632" s="299"/>
      <c r="Q2632" s="300"/>
      <c r="R2632" s="129">
        <f t="shared" si="121"/>
        <v>0</v>
      </c>
      <c r="S2632" s="129">
        <f t="shared" si="122"/>
        <v>0</v>
      </c>
      <c r="T2632" s="129">
        <f t="shared" si="123"/>
        <v>0</v>
      </c>
      <c r="U2632" s="10"/>
    </row>
    <row r="2633" spans="12:21" ht="15" customHeight="1" x14ac:dyDescent="0.4">
      <c r="L2633" s="36" t="s">
        <v>39</v>
      </c>
      <c r="N2633" s="37">
        <v>43575</v>
      </c>
      <c r="O2633" s="35">
        <v>4.1666666666666699E-2</v>
      </c>
      <c r="P2633" s="299"/>
      <c r="Q2633" s="300"/>
      <c r="R2633" s="129">
        <f t="shared" si="121"/>
        <v>0</v>
      </c>
      <c r="S2633" s="129">
        <f t="shared" si="122"/>
        <v>0</v>
      </c>
      <c r="T2633" s="129">
        <f t="shared" si="123"/>
        <v>0</v>
      </c>
      <c r="U2633" s="10"/>
    </row>
    <row r="2634" spans="12:21" ht="15" customHeight="1" x14ac:dyDescent="0.4">
      <c r="L2634" s="36" t="s">
        <v>39</v>
      </c>
      <c r="N2634" s="37">
        <v>43575</v>
      </c>
      <c r="O2634" s="35">
        <v>8.333333333333337E-2</v>
      </c>
      <c r="P2634" s="299"/>
      <c r="Q2634" s="300"/>
      <c r="R2634" s="129">
        <f t="shared" si="121"/>
        <v>0</v>
      </c>
      <c r="S2634" s="129">
        <f t="shared" si="122"/>
        <v>0</v>
      </c>
      <c r="T2634" s="129">
        <f t="shared" si="123"/>
        <v>0</v>
      </c>
      <c r="U2634" s="10"/>
    </row>
    <row r="2635" spans="12:21" ht="15" customHeight="1" x14ac:dyDescent="0.4">
      <c r="L2635" s="36" t="s">
        <v>39</v>
      </c>
      <c r="N2635" s="37">
        <v>43575</v>
      </c>
      <c r="O2635" s="35">
        <v>0.12500000000000006</v>
      </c>
      <c r="P2635" s="299"/>
      <c r="Q2635" s="300"/>
      <c r="R2635" s="129">
        <f t="shared" si="121"/>
        <v>0</v>
      </c>
      <c r="S2635" s="129">
        <f t="shared" si="122"/>
        <v>0</v>
      </c>
      <c r="T2635" s="129">
        <f t="shared" si="123"/>
        <v>0</v>
      </c>
      <c r="U2635" s="10"/>
    </row>
    <row r="2636" spans="12:21" ht="15" customHeight="1" x14ac:dyDescent="0.4">
      <c r="L2636" s="36" t="s">
        <v>39</v>
      </c>
      <c r="N2636" s="37">
        <v>43575</v>
      </c>
      <c r="O2636" s="35">
        <v>0.16666666666666669</v>
      </c>
      <c r="P2636" s="299"/>
      <c r="Q2636" s="300"/>
      <c r="R2636" s="129">
        <f t="shared" si="121"/>
        <v>0</v>
      </c>
      <c r="S2636" s="129">
        <f t="shared" si="122"/>
        <v>0</v>
      </c>
      <c r="T2636" s="129">
        <f t="shared" si="123"/>
        <v>0</v>
      </c>
      <c r="U2636" s="10"/>
    </row>
    <row r="2637" spans="12:21" ht="15" customHeight="1" x14ac:dyDescent="0.4">
      <c r="L2637" s="36" t="s">
        <v>39</v>
      </c>
      <c r="N2637" s="37">
        <v>43575</v>
      </c>
      <c r="O2637" s="35">
        <v>0.20833333333333337</v>
      </c>
      <c r="P2637" s="299"/>
      <c r="Q2637" s="300"/>
      <c r="R2637" s="129">
        <f t="shared" si="121"/>
        <v>0</v>
      </c>
      <c r="S2637" s="129">
        <f t="shared" si="122"/>
        <v>0</v>
      </c>
      <c r="T2637" s="129">
        <f t="shared" si="123"/>
        <v>0</v>
      </c>
      <c r="U2637" s="10"/>
    </row>
    <row r="2638" spans="12:21" ht="15" customHeight="1" x14ac:dyDescent="0.4">
      <c r="L2638" s="36" t="s">
        <v>39</v>
      </c>
      <c r="N2638" s="37">
        <v>43575</v>
      </c>
      <c r="O2638" s="35">
        <v>0.25</v>
      </c>
      <c r="P2638" s="299"/>
      <c r="Q2638" s="300"/>
      <c r="R2638" s="129">
        <f t="shared" si="121"/>
        <v>0</v>
      </c>
      <c r="S2638" s="129">
        <f t="shared" si="122"/>
        <v>0</v>
      </c>
      <c r="T2638" s="129">
        <f t="shared" si="123"/>
        <v>0</v>
      </c>
      <c r="U2638" s="10"/>
    </row>
    <row r="2639" spans="12:21" ht="15" customHeight="1" x14ac:dyDescent="0.4">
      <c r="L2639" s="36" t="s">
        <v>39</v>
      </c>
      <c r="N2639" s="37">
        <v>43575</v>
      </c>
      <c r="O2639" s="35">
        <v>0.29166666666666669</v>
      </c>
      <c r="P2639" s="299"/>
      <c r="Q2639" s="300"/>
      <c r="R2639" s="129">
        <f t="shared" si="121"/>
        <v>0</v>
      </c>
      <c r="S2639" s="129">
        <f t="shared" si="122"/>
        <v>0</v>
      </c>
      <c r="T2639" s="129">
        <f t="shared" si="123"/>
        <v>0</v>
      </c>
      <c r="U2639" s="10"/>
    </row>
    <row r="2640" spans="12:21" ht="15" customHeight="1" x14ac:dyDescent="0.4">
      <c r="L2640" s="36" t="s">
        <v>39</v>
      </c>
      <c r="N2640" s="37">
        <v>43575</v>
      </c>
      <c r="O2640" s="35">
        <v>0.33333333333333337</v>
      </c>
      <c r="P2640" s="299"/>
      <c r="Q2640" s="300"/>
      <c r="R2640" s="129">
        <f t="shared" ref="R2640:R2703" si="124">IF(Q2640&gt;P2640,P2640,Q2640)</f>
        <v>0</v>
      </c>
      <c r="S2640" s="129">
        <f t="shared" ref="S2640:S2703" si="125">P2640-R2640</f>
        <v>0</v>
      </c>
      <c r="T2640" s="129">
        <f t="shared" si="123"/>
        <v>0</v>
      </c>
      <c r="U2640" s="10"/>
    </row>
    <row r="2641" spans="12:21" ht="15" customHeight="1" x14ac:dyDescent="0.4">
      <c r="L2641" s="36" t="s">
        <v>39</v>
      </c>
      <c r="N2641" s="37">
        <v>43575</v>
      </c>
      <c r="O2641" s="35">
        <v>0.375</v>
      </c>
      <c r="P2641" s="299"/>
      <c r="Q2641" s="300"/>
      <c r="R2641" s="129">
        <f t="shared" si="124"/>
        <v>0</v>
      </c>
      <c r="S2641" s="129">
        <f t="shared" si="125"/>
        <v>0</v>
      </c>
      <c r="T2641" s="129">
        <f t="shared" si="123"/>
        <v>0</v>
      </c>
      <c r="U2641" s="10"/>
    </row>
    <row r="2642" spans="12:21" ht="15" customHeight="1" x14ac:dyDescent="0.4">
      <c r="L2642" s="36" t="s">
        <v>39</v>
      </c>
      <c r="N2642" s="37">
        <v>43575</v>
      </c>
      <c r="O2642" s="35">
        <v>0.41666666666666669</v>
      </c>
      <c r="P2642" s="299"/>
      <c r="Q2642" s="300"/>
      <c r="R2642" s="129">
        <f t="shared" si="124"/>
        <v>0</v>
      </c>
      <c r="S2642" s="129">
        <f t="shared" si="125"/>
        <v>0</v>
      </c>
      <c r="T2642" s="129">
        <f t="shared" si="123"/>
        <v>0</v>
      </c>
      <c r="U2642" s="10"/>
    </row>
    <row r="2643" spans="12:21" ht="15" customHeight="1" x14ac:dyDescent="0.4">
      <c r="L2643" s="36" t="s">
        <v>39</v>
      </c>
      <c r="N2643" s="37">
        <v>43575</v>
      </c>
      <c r="O2643" s="35">
        <v>0.45833333333333337</v>
      </c>
      <c r="P2643" s="299"/>
      <c r="Q2643" s="300"/>
      <c r="R2643" s="129">
        <f t="shared" si="124"/>
        <v>0</v>
      </c>
      <c r="S2643" s="129">
        <f t="shared" si="125"/>
        <v>0</v>
      </c>
      <c r="T2643" s="129">
        <f t="shared" si="123"/>
        <v>0</v>
      </c>
      <c r="U2643" s="10"/>
    </row>
    <row r="2644" spans="12:21" ht="15" customHeight="1" x14ac:dyDescent="0.4">
      <c r="L2644" s="36" t="s">
        <v>39</v>
      </c>
      <c r="N2644" s="37">
        <v>43575</v>
      </c>
      <c r="O2644" s="35">
        <v>0.50000000000000011</v>
      </c>
      <c r="P2644" s="299"/>
      <c r="Q2644" s="300"/>
      <c r="R2644" s="129">
        <f t="shared" si="124"/>
        <v>0</v>
      </c>
      <c r="S2644" s="129">
        <f t="shared" si="125"/>
        <v>0</v>
      </c>
      <c r="T2644" s="129">
        <f t="shared" si="123"/>
        <v>0</v>
      </c>
      <c r="U2644" s="10"/>
    </row>
    <row r="2645" spans="12:21" ht="15" customHeight="1" x14ac:dyDescent="0.4">
      <c r="L2645" s="36" t="s">
        <v>39</v>
      </c>
      <c r="N2645" s="37">
        <v>43575</v>
      </c>
      <c r="O2645" s="35">
        <v>0.54166666666666674</v>
      </c>
      <c r="P2645" s="299"/>
      <c r="Q2645" s="300"/>
      <c r="R2645" s="129">
        <f t="shared" si="124"/>
        <v>0</v>
      </c>
      <c r="S2645" s="129">
        <f t="shared" si="125"/>
        <v>0</v>
      </c>
      <c r="T2645" s="129">
        <f t="shared" si="123"/>
        <v>0</v>
      </c>
      <c r="U2645" s="10"/>
    </row>
    <row r="2646" spans="12:21" ht="15" customHeight="1" x14ac:dyDescent="0.4">
      <c r="L2646" s="36" t="s">
        <v>39</v>
      </c>
      <c r="N2646" s="37">
        <v>43575</v>
      </c>
      <c r="O2646" s="35">
        <v>0.58333333333333337</v>
      </c>
      <c r="P2646" s="299"/>
      <c r="Q2646" s="300"/>
      <c r="R2646" s="129">
        <f t="shared" si="124"/>
        <v>0</v>
      </c>
      <c r="S2646" s="129">
        <f t="shared" si="125"/>
        <v>0</v>
      </c>
      <c r="T2646" s="129">
        <f t="shared" si="123"/>
        <v>0</v>
      </c>
      <c r="U2646" s="10"/>
    </row>
    <row r="2647" spans="12:21" ht="15" customHeight="1" x14ac:dyDescent="0.4">
      <c r="L2647" s="36" t="s">
        <v>39</v>
      </c>
      <c r="N2647" s="37">
        <v>43575</v>
      </c>
      <c r="O2647" s="35">
        <v>0.62500000000000011</v>
      </c>
      <c r="P2647" s="299"/>
      <c r="Q2647" s="300"/>
      <c r="R2647" s="129">
        <f t="shared" si="124"/>
        <v>0</v>
      </c>
      <c r="S2647" s="129">
        <f t="shared" si="125"/>
        <v>0</v>
      </c>
      <c r="T2647" s="129">
        <f t="shared" si="123"/>
        <v>0</v>
      </c>
      <c r="U2647" s="10"/>
    </row>
    <row r="2648" spans="12:21" ht="15" customHeight="1" x14ac:dyDescent="0.4">
      <c r="L2648" s="36" t="s">
        <v>39</v>
      </c>
      <c r="N2648" s="37">
        <v>43575</v>
      </c>
      <c r="O2648" s="35">
        <v>0.66666666666666674</v>
      </c>
      <c r="P2648" s="299"/>
      <c r="Q2648" s="300"/>
      <c r="R2648" s="129">
        <f t="shared" si="124"/>
        <v>0</v>
      </c>
      <c r="S2648" s="129">
        <f t="shared" si="125"/>
        <v>0</v>
      </c>
      <c r="T2648" s="129">
        <f t="shared" si="123"/>
        <v>0</v>
      </c>
      <c r="U2648" s="10"/>
    </row>
    <row r="2649" spans="12:21" ht="15" customHeight="1" x14ac:dyDescent="0.4">
      <c r="L2649" s="36" t="s">
        <v>39</v>
      </c>
      <c r="N2649" s="37">
        <v>43575</v>
      </c>
      <c r="O2649" s="35">
        <v>0.70833333333333337</v>
      </c>
      <c r="P2649" s="299"/>
      <c r="Q2649" s="300"/>
      <c r="R2649" s="129">
        <f t="shared" si="124"/>
        <v>0</v>
      </c>
      <c r="S2649" s="129">
        <f t="shared" si="125"/>
        <v>0</v>
      </c>
      <c r="T2649" s="129">
        <f t="shared" si="123"/>
        <v>0</v>
      </c>
      <c r="U2649" s="10"/>
    </row>
    <row r="2650" spans="12:21" ht="15" customHeight="1" x14ac:dyDescent="0.4">
      <c r="L2650" s="36" t="s">
        <v>39</v>
      </c>
      <c r="N2650" s="37">
        <v>43575</v>
      </c>
      <c r="O2650" s="35">
        <v>0.75000000000000011</v>
      </c>
      <c r="P2650" s="299"/>
      <c r="Q2650" s="300"/>
      <c r="R2650" s="129">
        <f t="shared" si="124"/>
        <v>0</v>
      </c>
      <c r="S2650" s="129">
        <f t="shared" si="125"/>
        <v>0</v>
      </c>
      <c r="T2650" s="129">
        <f t="shared" si="123"/>
        <v>0</v>
      </c>
      <c r="U2650" s="10"/>
    </row>
    <row r="2651" spans="12:21" ht="15" customHeight="1" x14ac:dyDescent="0.4">
      <c r="L2651" s="36" t="s">
        <v>39</v>
      </c>
      <c r="N2651" s="37">
        <v>43575</v>
      </c>
      <c r="O2651" s="35">
        <v>0.79166666666666674</v>
      </c>
      <c r="P2651" s="299"/>
      <c r="Q2651" s="300"/>
      <c r="R2651" s="129">
        <f t="shared" si="124"/>
        <v>0</v>
      </c>
      <c r="S2651" s="129">
        <f t="shared" si="125"/>
        <v>0</v>
      </c>
      <c r="T2651" s="129">
        <f t="shared" si="123"/>
        <v>0</v>
      </c>
      <c r="U2651" s="10"/>
    </row>
    <row r="2652" spans="12:21" ht="15" customHeight="1" x14ac:dyDescent="0.4">
      <c r="L2652" s="36" t="s">
        <v>39</v>
      </c>
      <c r="N2652" s="37">
        <v>43575</v>
      </c>
      <c r="O2652" s="35">
        <v>0.83333333333333337</v>
      </c>
      <c r="P2652" s="299"/>
      <c r="Q2652" s="300"/>
      <c r="R2652" s="129">
        <f t="shared" si="124"/>
        <v>0</v>
      </c>
      <c r="S2652" s="129">
        <f t="shared" si="125"/>
        <v>0</v>
      </c>
      <c r="T2652" s="129">
        <f t="shared" si="123"/>
        <v>0</v>
      </c>
      <c r="U2652" s="10"/>
    </row>
    <row r="2653" spans="12:21" ht="15" customHeight="1" x14ac:dyDescent="0.4">
      <c r="L2653" s="36" t="s">
        <v>39</v>
      </c>
      <c r="N2653" s="37">
        <v>43575</v>
      </c>
      <c r="O2653" s="35">
        <v>0.87500000000000011</v>
      </c>
      <c r="P2653" s="299"/>
      <c r="Q2653" s="300"/>
      <c r="R2653" s="129">
        <f t="shared" si="124"/>
        <v>0</v>
      </c>
      <c r="S2653" s="129">
        <f t="shared" si="125"/>
        <v>0</v>
      </c>
      <c r="T2653" s="129">
        <f t="shared" si="123"/>
        <v>0</v>
      </c>
      <c r="U2653" s="10"/>
    </row>
    <row r="2654" spans="12:21" ht="15" customHeight="1" x14ac:dyDescent="0.4">
      <c r="L2654" s="36" t="s">
        <v>39</v>
      </c>
      <c r="N2654" s="37">
        <v>43575</v>
      </c>
      <c r="O2654" s="35">
        <v>0.91666666666666674</v>
      </c>
      <c r="P2654" s="299"/>
      <c r="Q2654" s="300"/>
      <c r="R2654" s="129">
        <f t="shared" si="124"/>
        <v>0</v>
      </c>
      <c r="S2654" s="129">
        <f t="shared" si="125"/>
        <v>0</v>
      </c>
      <c r="T2654" s="129">
        <f t="shared" si="123"/>
        <v>0</v>
      </c>
      <c r="U2654" s="10"/>
    </row>
    <row r="2655" spans="12:21" ht="15" customHeight="1" x14ac:dyDescent="0.4">
      <c r="L2655" s="36" t="s">
        <v>39</v>
      </c>
      <c r="N2655" s="37">
        <v>43575</v>
      </c>
      <c r="O2655" s="35">
        <v>0.95833333333333337</v>
      </c>
      <c r="P2655" s="299"/>
      <c r="Q2655" s="300"/>
      <c r="R2655" s="129">
        <f t="shared" si="124"/>
        <v>0</v>
      </c>
      <c r="S2655" s="129">
        <f t="shared" si="125"/>
        <v>0</v>
      </c>
      <c r="T2655" s="129">
        <f t="shared" si="123"/>
        <v>0</v>
      </c>
      <c r="U2655" s="10"/>
    </row>
    <row r="2656" spans="12:21" ht="15" customHeight="1" x14ac:dyDescent="0.4">
      <c r="L2656" s="40">
        <v>43576</v>
      </c>
      <c r="M2656" s="37"/>
      <c r="N2656" s="37">
        <v>43576</v>
      </c>
      <c r="O2656" s="35">
        <v>3.1225022567582528E-17</v>
      </c>
      <c r="P2656" s="299"/>
      <c r="Q2656" s="300"/>
      <c r="R2656" s="129">
        <f t="shared" si="124"/>
        <v>0</v>
      </c>
      <c r="S2656" s="129">
        <f t="shared" si="125"/>
        <v>0</v>
      </c>
      <c r="T2656" s="129">
        <f t="shared" si="123"/>
        <v>0</v>
      </c>
      <c r="U2656" s="10"/>
    </row>
    <row r="2657" spans="12:21" ht="15" customHeight="1" x14ac:dyDescent="0.4">
      <c r="L2657" s="36" t="s">
        <v>39</v>
      </c>
      <c r="N2657" s="37">
        <v>43576</v>
      </c>
      <c r="O2657" s="35">
        <v>4.1666666666666699E-2</v>
      </c>
      <c r="P2657" s="299"/>
      <c r="Q2657" s="300"/>
      <c r="R2657" s="129">
        <f t="shared" si="124"/>
        <v>0</v>
      </c>
      <c r="S2657" s="129">
        <f t="shared" si="125"/>
        <v>0</v>
      </c>
      <c r="T2657" s="129">
        <f t="shared" si="123"/>
        <v>0</v>
      </c>
      <c r="U2657" s="10"/>
    </row>
    <row r="2658" spans="12:21" ht="15" customHeight="1" x14ac:dyDescent="0.4">
      <c r="L2658" s="36" t="s">
        <v>39</v>
      </c>
      <c r="N2658" s="37">
        <v>43576</v>
      </c>
      <c r="O2658" s="35">
        <v>8.333333333333337E-2</v>
      </c>
      <c r="P2658" s="299"/>
      <c r="Q2658" s="300"/>
      <c r="R2658" s="129">
        <f t="shared" si="124"/>
        <v>0</v>
      </c>
      <c r="S2658" s="129">
        <f t="shared" si="125"/>
        <v>0</v>
      </c>
      <c r="T2658" s="129">
        <f t="shared" si="123"/>
        <v>0</v>
      </c>
      <c r="U2658" s="10"/>
    </row>
    <row r="2659" spans="12:21" ht="15" customHeight="1" x14ac:dyDescent="0.4">
      <c r="L2659" s="36" t="s">
        <v>39</v>
      </c>
      <c r="N2659" s="37">
        <v>43576</v>
      </c>
      <c r="O2659" s="35">
        <v>0.12500000000000006</v>
      </c>
      <c r="P2659" s="299"/>
      <c r="Q2659" s="300"/>
      <c r="R2659" s="129">
        <f t="shared" si="124"/>
        <v>0</v>
      </c>
      <c r="S2659" s="129">
        <f t="shared" si="125"/>
        <v>0</v>
      </c>
      <c r="T2659" s="129">
        <f t="shared" si="123"/>
        <v>0</v>
      </c>
      <c r="U2659" s="10"/>
    </row>
    <row r="2660" spans="12:21" ht="15" customHeight="1" x14ac:dyDescent="0.4">
      <c r="L2660" s="36" t="s">
        <v>39</v>
      </c>
      <c r="N2660" s="37">
        <v>43576</v>
      </c>
      <c r="O2660" s="35">
        <v>0.16666666666666669</v>
      </c>
      <c r="P2660" s="299"/>
      <c r="Q2660" s="300"/>
      <c r="R2660" s="129">
        <f t="shared" si="124"/>
        <v>0</v>
      </c>
      <c r="S2660" s="129">
        <f t="shared" si="125"/>
        <v>0</v>
      </c>
      <c r="T2660" s="129">
        <f t="shared" si="123"/>
        <v>0</v>
      </c>
      <c r="U2660" s="10"/>
    </row>
    <row r="2661" spans="12:21" ht="15" customHeight="1" x14ac:dyDescent="0.4">
      <c r="L2661" s="36" t="s">
        <v>39</v>
      </c>
      <c r="N2661" s="37">
        <v>43576</v>
      </c>
      <c r="O2661" s="35">
        <v>0.20833333333333337</v>
      </c>
      <c r="P2661" s="299"/>
      <c r="Q2661" s="300"/>
      <c r="R2661" s="129">
        <f t="shared" si="124"/>
        <v>0</v>
      </c>
      <c r="S2661" s="129">
        <f t="shared" si="125"/>
        <v>0</v>
      </c>
      <c r="T2661" s="129">
        <f t="shared" si="123"/>
        <v>0</v>
      </c>
      <c r="U2661" s="10"/>
    </row>
    <row r="2662" spans="12:21" ht="15" customHeight="1" x14ac:dyDescent="0.4">
      <c r="L2662" s="36" t="s">
        <v>39</v>
      </c>
      <c r="N2662" s="37">
        <v>43576</v>
      </c>
      <c r="O2662" s="35">
        <v>0.25</v>
      </c>
      <c r="P2662" s="299"/>
      <c r="Q2662" s="300"/>
      <c r="R2662" s="129">
        <f t="shared" si="124"/>
        <v>0</v>
      </c>
      <c r="S2662" s="129">
        <f t="shared" si="125"/>
        <v>0</v>
      </c>
      <c r="T2662" s="129">
        <f t="shared" si="123"/>
        <v>0</v>
      </c>
      <c r="U2662" s="10"/>
    </row>
    <row r="2663" spans="12:21" ht="15" customHeight="1" x14ac:dyDescent="0.4">
      <c r="L2663" s="36" t="s">
        <v>39</v>
      </c>
      <c r="N2663" s="37">
        <v>43576</v>
      </c>
      <c r="O2663" s="35">
        <v>0.29166666666666669</v>
      </c>
      <c r="P2663" s="299"/>
      <c r="Q2663" s="300"/>
      <c r="R2663" s="129">
        <f t="shared" si="124"/>
        <v>0</v>
      </c>
      <c r="S2663" s="129">
        <f t="shared" si="125"/>
        <v>0</v>
      </c>
      <c r="T2663" s="129">
        <f t="shared" si="123"/>
        <v>0</v>
      </c>
      <c r="U2663" s="10"/>
    </row>
    <row r="2664" spans="12:21" ht="15" customHeight="1" x14ac:dyDescent="0.4">
      <c r="L2664" s="36" t="s">
        <v>39</v>
      </c>
      <c r="N2664" s="37">
        <v>43576</v>
      </c>
      <c r="O2664" s="35">
        <v>0.33333333333333337</v>
      </c>
      <c r="P2664" s="299"/>
      <c r="Q2664" s="300"/>
      <c r="R2664" s="129">
        <f t="shared" si="124"/>
        <v>0</v>
      </c>
      <c r="S2664" s="129">
        <f t="shared" si="125"/>
        <v>0</v>
      </c>
      <c r="T2664" s="129">
        <f t="shared" si="123"/>
        <v>0</v>
      </c>
      <c r="U2664" s="10"/>
    </row>
    <row r="2665" spans="12:21" ht="15" customHeight="1" x14ac:dyDescent="0.4">
      <c r="L2665" s="36" t="s">
        <v>39</v>
      </c>
      <c r="N2665" s="37">
        <v>43576</v>
      </c>
      <c r="O2665" s="35">
        <v>0.375</v>
      </c>
      <c r="P2665" s="299"/>
      <c r="Q2665" s="300"/>
      <c r="R2665" s="129">
        <f t="shared" si="124"/>
        <v>0</v>
      </c>
      <c r="S2665" s="129">
        <f t="shared" si="125"/>
        <v>0</v>
      </c>
      <c r="T2665" s="129">
        <f t="shared" ref="T2665:T2728" si="126">Q2665-R2665</f>
        <v>0</v>
      </c>
      <c r="U2665" s="10"/>
    </row>
    <row r="2666" spans="12:21" ht="15" customHeight="1" x14ac:dyDescent="0.4">
      <c r="L2666" s="36" t="s">
        <v>39</v>
      </c>
      <c r="N2666" s="37">
        <v>43576</v>
      </c>
      <c r="O2666" s="35">
        <v>0.41666666666666669</v>
      </c>
      <c r="P2666" s="299"/>
      <c r="Q2666" s="300"/>
      <c r="R2666" s="129">
        <f t="shared" si="124"/>
        <v>0</v>
      </c>
      <c r="S2666" s="129">
        <f t="shared" si="125"/>
        <v>0</v>
      </c>
      <c r="T2666" s="129">
        <f t="shared" si="126"/>
        <v>0</v>
      </c>
      <c r="U2666" s="10"/>
    </row>
    <row r="2667" spans="12:21" ht="15" customHeight="1" x14ac:dyDescent="0.4">
      <c r="L2667" s="36" t="s">
        <v>39</v>
      </c>
      <c r="N2667" s="37">
        <v>43576</v>
      </c>
      <c r="O2667" s="35">
        <v>0.45833333333333337</v>
      </c>
      <c r="P2667" s="299"/>
      <c r="Q2667" s="300"/>
      <c r="R2667" s="129">
        <f t="shared" si="124"/>
        <v>0</v>
      </c>
      <c r="S2667" s="129">
        <f t="shared" si="125"/>
        <v>0</v>
      </c>
      <c r="T2667" s="129">
        <f t="shared" si="126"/>
        <v>0</v>
      </c>
      <c r="U2667" s="10"/>
    </row>
    <row r="2668" spans="12:21" ht="15" customHeight="1" x14ac:dyDescent="0.4">
      <c r="L2668" s="36" t="s">
        <v>39</v>
      </c>
      <c r="N2668" s="37">
        <v>43576</v>
      </c>
      <c r="O2668" s="35">
        <v>0.50000000000000011</v>
      </c>
      <c r="P2668" s="299"/>
      <c r="Q2668" s="300"/>
      <c r="R2668" s="129">
        <f t="shared" si="124"/>
        <v>0</v>
      </c>
      <c r="S2668" s="129">
        <f t="shared" si="125"/>
        <v>0</v>
      </c>
      <c r="T2668" s="129">
        <f t="shared" si="126"/>
        <v>0</v>
      </c>
      <c r="U2668" s="10"/>
    </row>
    <row r="2669" spans="12:21" ht="15" customHeight="1" x14ac:dyDescent="0.4">
      <c r="L2669" s="36" t="s">
        <v>39</v>
      </c>
      <c r="N2669" s="37">
        <v>43576</v>
      </c>
      <c r="O2669" s="35">
        <v>0.54166666666666674</v>
      </c>
      <c r="P2669" s="299"/>
      <c r="Q2669" s="300"/>
      <c r="R2669" s="129">
        <f t="shared" si="124"/>
        <v>0</v>
      </c>
      <c r="S2669" s="129">
        <f t="shared" si="125"/>
        <v>0</v>
      </c>
      <c r="T2669" s="129">
        <f t="shared" si="126"/>
        <v>0</v>
      </c>
      <c r="U2669" s="10"/>
    </row>
    <row r="2670" spans="12:21" ht="15" customHeight="1" x14ac:dyDescent="0.4">
      <c r="L2670" s="36" t="s">
        <v>39</v>
      </c>
      <c r="N2670" s="37">
        <v>43576</v>
      </c>
      <c r="O2670" s="35">
        <v>0.58333333333333337</v>
      </c>
      <c r="P2670" s="299"/>
      <c r="Q2670" s="300"/>
      <c r="R2670" s="129">
        <f t="shared" si="124"/>
        <v>0</v>
      </c>
      <c r="S2670" s="129">
        <f t="shared" si="125"/>
        <v>0</v>
      </c>
      <c r="T2670" s="129">
        <f t="shared" si="126"/>
        <v>0</v>
      </c>
      <c r="U2670" s="10"/>
    </row>
    <row r="2671" spans="12:21" ht="15" customHeight="1" x14ac:dyDescent="0.4">
      <c r="L2671" s="36" t="s">
        <v>39</v>
      </c>
      <c r="N2671" s="37">
        <v>43576</v>
      </c>
      <c r="O2671" s="35">
        <v>0.62500000000000011</v>
      </c>
      <c r="P2671" s="299"/>
      <c r="Q2671" s="300"/>
      <c r="R2671" s="129">
        <f t="shared" si="124"/>
        <v>0</v>
      </c>
      <c r="S2671" s="129">
        <f t="shared" si="125"/>
        <v>0</v>
      </c>
      <c r="T2671" s="129">
        <f t="shared" si="126"/>
        <v>0</v>
      </c>
      <c r="U2671" s="10"/>
    </row>
    <row r="2672" spans="12:21" ht="15" customHeight="1" x14ac:dyDescent="0.4">
      <c r="L2672" s="36" t="s">
        <v>39</v>
      </c>
      <c r="N2672" s="37">
        <v>43576</v>
      </c>
      <c r="O2672" s="35">
        <v>0.66666666666666674</v>
      </c>
      <c r="P2672" s="299"/>
      <c r="Q2672" s="300"/>
      <c r="R2672" s="129">
        <f t="shared" si="124"/>
        <v>0</v>
      </c>
      <c r="S2672" s="129">
        <f t="shared" si="125"/>
        <v>0</v>
      </c>
      <c r="T2672" s="129">
        <f t="shared" si="126"/>
        <v>0</v>
      </c>
      <c r="U2672" s="10"/>
    </row>
    <row r="2673" spans="12:21" ht="15" customHeight="1" x14ac:dyDescent="0.4">
      <c r="L2673" s="36" t="s">
        <v>39</v>
      </c>
      <c r="N2673" s="37">
        <v>43576</v>
      </c>
      <c r="O2673" s="35">
        <v>0.70833333333333337</v>
      </c>
      <c r="P2673" s="299"/>
      <c r="Q2673" s="300"/>
      <c r="R2673" s="129">
        <f t="shared" si="124"/>
        <v>0</v>
      </c>
      <c r="S2673" s="129">
        <f t="shared" si="125"/>
        <v>0</v>
      </c>
      <c r="T2673" s="129">
        <f t="shared" si="126"/>
        <v>0</v>
      </c>
      <c r="U2673" s="10"/>
    </row>
    <row r="2674" spans="12:21" ht="15" customHeight="1" x14ac:dyDescent="0.4">
      <c r="L2674" s="36" t="s">
        <v>39</v>
      </c>
      <c r="N2674" s="37">
        <v>43576</v>
      </c>
      <c r="O2674" s="35">
        <v>0.75000000000000011</v>
      </c>
      <c r="P2674" s="299"/>
      <c r="Q2674" s="300"/>
      <c r="R2674" s="129">
        <f t="shared" si="124"/>
        <v>0</v>
      </c>
      <c r="S2674" s="129">
        <f t="shared" si="125"/>
        <v>0</v>
      </c>
      <c r="T2674" s="129">
        <f t="shared" si="126"/>
        <v>0</v>
      </c>
      <c r="U2674" s="10"/>
    </row>
    <row r="2675" spans="12:21" ht="15" customHeight="1" x14ac:dyDescent="0.4">
      <c r="L2675" s="36" t="s">
        <v>39</v>
      </c>
      <c r="N2675" s="37">
        <v>43576</v>
      </c>
      <c r="O2675" s="35">
        <v>0.79166666666666674</v>
      </c>
      <c r="P2675" s="299"/>
      <c r="Q2675" s="300"/>
      <c r="R2675" s="129">
        <f t="shared" si="124"/>
        <v>0</v>
      </c>
      <c r="S2675" s="129">
        <f t="shared" si="125"/>
        <v>0</v>
      </c>
      <c r="T2675" s="129">
        <f t="shared" si="126"/>
        <v>0</v>
      </c>
      <c r="U2675" s="10"/>
    </row>
    <row r="2676" spans="12:21" ht="15" customHeight="1" x14ac:dyDescent="0.4">
      <c r="L2676" s="36" t="s">
        <v>39</v>
      </c>
      <c r="N2676" s="37">
        <v>43576</v>
      </c>
      <c r="O2676" s="35">
        <v>0.83333333333333337</v>
      </c>
      <c r="P2676" s="299"/>
      <c r="Q2676" s="300"/>
      <c r="R2676" s="129">
        <f t="shared" si="124"/>
        <v>0</v>
      </c>
      <c r="S2676" s="129">
        <f t="shared" si="125"/>
        <v>0</v>
      </c>
      <c r="T2676" s="129">
        <f t="shared" si="126"/>
        <v>0</v>
      </c>
      <c r="U2676" s="10"/>
    </row>
    <row r="2677" spans="12:21" ht="15" customHeight="1" x14ac:dyDescent="0.4">
      <c r="L2677" s="36" t="s">
        <v>39</v>
      </c>
      <c r="N2677" s="37">
        <v>43576</v>
      </c>
      <c r="O2677" s="35">
        <v>0.87500000000000011</v>
      </c>
      <c r="P2677" s="299"/>
      <c r="Q2677" s="300"/>
      <c r="R2677" s="129">
        <f t="shared" si="124"/>
        <v>0</v>
      </c>
      <c r="S2677" s="129">
        <f t="shared" si="125"/>
        <v>0</v>
      </c>
      <c r="T2677" s="129">
        <f t="shared" si="126"/>
        <v>0</v>
      </c>
      <c r="U2677" s="10"/>
    </row>
    <row r="2678" spans="12:21" ht="15" customHeight="1" x14ac:dyDescent="0.4">
      <c r="L2678" s="36" t="s">
        <v>39</v>
      </c>
      <c r="N2678" s="37">
        <v>43576</v>
      </c>
      <c r="O2678" s="35">
        <v>0.91666666666666674</v>
      </c>
      <c r="P2678" s="299"/>
      <c r="Q2678" s="300"/>
      <c r="R2678" s="129">
        <f t="shared" si="124"/>
        <v>0</v>
      </c>
      <c r="S2678" s="129">
        <f t="shared" si="125"/>
        <v>0</v>
      </c>
      <c r="T2678" s="129">
        <f t="shared" si="126"/>
        <v>0</v>
      </c>
      <c r="U2678" s="10"/>
    </row>
    <row r="2679" spans="12:21" ht="15" customHeight="1" x14ac:dyDescent="0.4">
      <c r="L2679" s="36" t="s">
        <v>39</v>
      </c>
      <c r="N2679" s="37">
        <v>43576</v>
      </c>
      <c r="O2679" s="35">
        <v>0.95833333333333337</v>
      </c>
      <c r="P2679" s="299"/>
      <c r="Q2679" s="300"/>
      <c r="R2679" s="129">
        <f t="shared" si="124"/>
        <v>0</v>
      </c>
      <c r="S2679" s="129">
        <f t="shared" si="125"/>
        <v>0</v>
      </c>
      <c r="T2679" s="129">
        <f t="shared" si="126"/>
        <v>0</v>
      </c>
      <c r="U2679" s="10"/>
    </row>
    <row r="2680" spans="12:21" ht="15" customHeight="1" x14ac:dyDescent="0.4">
      <c r="L2680" s="40">
        <v>43577</v>
      </c>
      <c r="M2680" s="37"/>
      <c r="N2680" s="37">
        <v>43577</v>
      </c>
      <c r="O2680" s="35">
        <v>3.1225022567582528E-17</v>
      </c>
      <c r="P2680" s="299"/>
      <c r="Q2680" s="300"/>
      <c r="R2680" s="129">
        <f t="shared" si="124"/>
        <v>0</v>
      </c>
      <c r="S2680" s="129">
        <f t="shared" si="125"/>
        <v>0</v>
      </c>
      <c r="T2680" s="129">
        <f t="shared" si="126"/>
        <v>0</v>
      </c>
      <c r="U2680" s="10"/>
    </row>
    <row r="2681" spans="12:21" ht="15" customHeight="1" x14ac:dyDescent="0.4">
      <c r="L2681" s="36" t="s">
        <v>39</v>
      </c>
      <c r="N2681" s="37">
        <v>43577</v>
      </c>
      <c r="O2681" s="35">
        <v>4.1666666666666699E-2</v>
      </c>
      <c r="P2681" s="299"/>
      <c r="Q2681" s="300"/>
      <c r="R2681" s="129">
        <f t="shared" si="124"/>
        <v>0</v>
      </c>
      <c r="S2681" s="129">
        <f t="shared" si="125"/>
        <v>0</v>
      </c>
      <c r="T2681" s="129">
        <f t="shared" si="126"/>
        <v>0</v>
      </c>
      <c r="U2681" s="10"/>
    </row>
    <row r="2682" spans="12:21" ht="15" customHeight="1" x14ac:dyDescent="0.4">
      <c r="L2682" s="36" t="s">
        <v>39</v>
      </c>
      <c r="N2682" s="37">
        <v>43577</v>
      </c>
      <c r="O2682" s="35">
        <v>8.333333333333337E-2</v>
      </c>
      <c r="P2682" s="299"/>
      <c r="Q2682" s="300"/>
      <c r="R2682" s="129">
        <f t="shared" si="124"/>
        <v>0</v>
      </c>
      <c r="S2682" s="129">
        <f t="shared" si="125"/>
        <v>0</v>
      </c>
      <c r="T2682" s="129">
        <f t="shared" si="126"/>
        <v>0</v>
      </c>
      <c r="U2682" s="10"/>
    </row>
    <row r="2683" spans="12:21" ht="15" customHeight="1" x14ac:dyDescent="0.4">
      <c r="L2683" s="36" t="s">
        <v>39</v>
      </c>
      <c r="N2683" s="37">
        <v>43577</v>
      </c>
      <c r="O2683" s="35">
        <v>0.12500000000000006</v>
      </c>
      <c r="P2683" s="299"/>
      <c r="Q2683" s="300"/>
      <c r="R2683" s="129">
        <f t="shared" si="124"/>
        <v>0</v>
      </c>
      <c r="S2683" s="129">
        <f t="shared" si="125"/>
        <v>0</v>
      </c>
      <c r="T2683" s="129">
        <f t="shared" si="126"/>
        <v>0</v>
      </c>
      <c r="U2683" s="10"/>
    </row>
    <row r="2684" spans="12:21" ht="15" customHeight="1" x14ac:dyDescent="0.4">
      <c r="L2684" s="36" t="s">
        <v>39</v>
      </c>
      <c r="N2684" s="37">
        <v>43577</v>
      </c>
      <c r="O2684" s="35">
        <v>0.16666666666666669</v>
      </c>
      <c r="P2684" s="299"/>
      <c r="Q2684" s="300"/>
      <c r="R2684" s="129">
        <f t="shared" si="124"/>
        <v>0</v>
      </c>
      <c r="S2684" s="129">
        <f t="shared" si="125"/>
        <v>0</v>
      </c>
      <c r="T2684" s="129">
        <f t="shared" si="126"/>
        <v>0</v>
      </c>
      <c r="U2684" s="10"/>
    </row>
    <row r="2685" spans="12:21" ht="15" customHeight="1" x14ac:dyDescent="0.4">
      <c r="L2685" s="36" t="s">
        <v>39</v>
      </c>
      <c r="N2685" s="37">
        <v>43577</v>
      </c>
      <c r="O2685" s="35">
        <v>0.20833333333333337</v>
      </c>
      <c r="P2685" s="299"/>
      <c r="Q2685" s="300"/>
      <c r="R2685" s="129">
        <f t="shared" si="124"/>
        <v>0</v>
      </c>
      <c r="S2685" s="129">
        <f t="shared" si="125"/>
        <v>0</v>
      </c>
      <c r="T2685" s="129">
        <f t="shared" si="126"/>
        <v>0</v>
      </c>
      <c r="U2685" s="10"/>
    </row>
    <row r="2686" spans="12:21" ht="15" customHeight="1" x14ac:dyDescent="0.4">
      <c r="L2686" s="36" t="s">
        <v>39</v>
      </c>
      <c r="N2686" s="37">
        <v>43577</v>
      </c>
      <c r="O2686" s="35">
        <v>0.25</v>
      </c>
      <c r="P2686" s="299"/>
      <c r="Q2686" s="300"/>
      <c r="R2686" s="129">
        <f t="shared" si="124"/>
        <v>0</v>
      </c>
      <c r="S2686" s="129">
        <f t="shared" si="125"/>
        <v>0</v>
      </c>
      <c r="T2686" s="129">
        <f t="shared" si="126"/>
        <v>0</v>
      </c>
      <c r="U2686" s="10"/>
    </row>
    <row r="2687" spans="12:21" ht="15" customHeight="1" x14ac:dyDescent="0.4">
      <c r="L2687" s="36" t="s">
        <v>39</v>
      </c>
      <c r="N2687" s="37">
        <v>43577</v>
      </c>
      <c r="O2687" s="35">
        <v>0.29166666666666669</v>
      </c>
      <c r="P2687" s="299"/>
      <c r="Q2687" s="300"/>
      <c r="R2687" s="129">
        <f t="shared" si="124"/>
        <v>0</v>
      </c>
      <c r="S2687" s="129">
        <f t="shared" si="125"/>
        <v>0</v>
      </c>
      <c r="T2687" s="129">
        <f t="shared" si="126"/>
        <v>0</v>
      </c>
      <c r="U2687" s="10"/>
    </row>
    <row r="2688" spans="12:21" ht="15" customHeight="1" x14ac:dyDescent="0.4">
      <c r="L2688" s="36" t="s">
        <v>39</v>
      </c>
      <c r="N2688" s="37">
        <v>43577</v>
      </c>
      <c r="O2688" s="35">
        <v>0.33333333333333337</v>
      </c>
      <c r="P2688" s="299"/>
      <c r="Q2688" s="300"/>
      <c r="R2688" s="129">
        <f t="shared" si="124"/>
        <v>0</v>
      </c>
      <c r="S2688" s="129">
        <f t="shared" si="125"/>
        <v>0</v>
      </c>
      <c r="T2688" s="129">
        <f t="shared" si="126"/>
        <v>0</v>
      </c>
      <c r="U2688" s="10"/>
    </row>
    <row r="2689" spans="12:21" ht="15" customHeight="1" x14ac:dyDescent="0.4">
      <c r="L2689" s="36" t="s">
        <v>39</v>
      </c>
      <c r="N2689" s="37">
        <v>43577</v>
      </c>
      <c r="O2689" s="35">
        <v>0.375</v>
      </c>
      <c r="P2689" s="299"/>
      <c r="Q2689" s="300"/>
      <c r="R2689" s="129">
        <f t="shared" si="124"/>
        <v>0</v>
      </c>
      <c r="S2689" s="129">
        <f t="shared" si="125"/>
        <v>0</v>
      </c>
      <c r="T2689" s="129">
        <f t="shared" si="126"/>
        <v>0</v>
      </c>
      <c r="U2689" s="10"/>
    </row>
    <row r="2690" spans="12:21" ht="15" customHeight="1" x14ac:dyDescent="0.4">
      <c r="L2690" s="36" t="s">
        <v>39</v>
      </c>
      <c r="N2690" s="37">
        <v>43577</v>
      </c>
      <c r="O2690" s="35">
        <v>0.41666666666666669</v>
      </c>
      <c r="P2690" s="299"/>
      <c r="Q2690" s="300"/>
      <c r="R2690" s="129">
        <f t="shared" si="124"/>
        <v>0</v>
      </c>
      <c r="S2690" s="129">
        <f t="shared" si="125"/>
        <v>0</v>
      </c>
      <c r="T2690" s="129">
        <f t="shared" si="126"/>
        <v>0</v>
      </c>
      <c r="U2690" s="10"/>
    </row>
    <row r="2691" spans="12:21" ht="15" customHeight="1" x14ac:dyDescent="0.4">
      <c r="L2691" s="36" t="s">
        <v>39</v>
      </c>
      <c r="N2691" s="37">
        <v>43577</v>
      </c>
      <c r="O2691" s="35">
        <v>0.45833333333333337</v>
      </c>
      <c r="P2691" s="299"/>
      <c r="Q2691" s="300"/>
      <c r="R2691" s="129">
        <f t="shared" si="124"/>
        <v>0</v>
      </c>
      <c r="S2691" s="129">
        <f t="shared" si="125"/>
        <v>0</v>
      </c>
      <c r="T2691" s="129">
        <f t="shared" si="126"/>
        <v>0</v>
      </c>
      <c r="U2691" s="10"/>
    </row>
    <row r="2692" spans="12:21" ht="15" customHeight="1" x14ac:dyDescent="0.4">
      <c r="L2692" s="36" t="s">
        <v>39</v>
      </c>
      <c r="N2692" s="37">
        <v>43577</v>
      </c>
      <c r="O2692" s="35">
        <v>0.50000000000000011</v>
      </c>
      <c r="P2692" s="299"/>
      <c r="Q2692" s="300"/>
      <c r="R2692" s="129">
        <f t="shared" si="124"/>
        <v>0</v>
      </c>
      <c r="S2692" s="129">
        <f t="shared" si="125"/>
        <v>0</v>
      </c>
      <c r="T2692" s="129">
        <f t="shared" si="126"/>
        <v>0</v>
      </c>
      <c r="U2692" s="10"/>
    </row>
    <row r="2693" spans="12:21" ht="15" customHeight="1" x14ac:dyDescent="0.4">
      <c r="L2693" s="36" t="s">
        <v>39</v>
      </c>
      <c r="N2693" s="37">
        <v>43577</v>
      </c>
      <c r="O2693" s="35">
        <v>0.54166666666666674</v>
      </c>
      <c r="P2693" s="299"/>
      <c r="Q2693" s="300"/>
      <c r="R2693" s="129">
        <f t="shared" si="124"/>
        <v>0</v>
      </c>
      <c r="S2693" s="129">
        <f t="shared" si="125"/>
        <v>0</v>
      </c>
      <c r="T2693" s="129">
        <f t="shared" si="126"/>
        <v>0</v>
      </c>
      <c r="U2693" s="10"/>
    </row>
    <row r="2694" spans="12:21" ht="15" customHeight="1" x14ac:dyDescent="0.4">
      <c r="L2694" s="36" t="s">
        <v>39</v>
      </c>
      <c r="N2694" s="37">
        <v>43577</v>
      </c>
      <c r="O2694" s="35">
        <v>0.58333333333333337</v>
      </c>
      <c r="P2694" s="299"/>
      <c r="Q2694" s="300"/>
      <c r="R2694" s="129">
        <f t="shared" si="124"/>
        <v>0</v>
      </c>
      <c r="S2694" s="129">
        <f t="shared" si="125"/>
        <v>0</v>
      </c>
      <c r="T2694" s="129">
        <f t="shared" si="126"/>
        <v>0</v>
      </c>
      <c r="U2694" s="10"/>
    </row>
    <row r="2695" spans="12:21" ht="15" customHeight="1" x14ac:dyDescent="0.4">
      <c r="L2695" s="36" t="s">
        <v>39</v>
      </c>
      <c r="N2695" s="37">
        <v>43577</v>
      </c>
      <c r="O2695" s="35">
        <v>0.62500000000000011</v>
      </c>
      <c r="P2695" s="299"/>
      <c r="Q2695" s="300"/>
      <c r="R2695" s="129">
        <f t="shared" si="124"/>
        <v>0</v>
      </c>
      <c r="S2695" s="129">
        <f t="shared" si="125"/>
        <v>0</v>
      </c>
      <c r="T2695" s="129">
        <f t="shared" si="126"/>
        <v>0</v>
      </c>
      <c r="U2695" s="10"/>
    </row>
    <row r="2696" spans="12:21" ht="15" customHeight="1" x14ac:dyDescent="0.4">
      <c r="L2696" s="36" t="s">
        <v>39</v>
      </c>
      <c r="N2696" s="37">
        <v>43577</v>
      </c>
      <c r="O2696" s="35">
        <v>0.66666666666666674</v>
      </c>
      <c r="P2696" s="299"/>
      <c r="Q2696" s="300"/>
      <c r="R2696" s="129">
        <f t="shared" si="124"/>
        <v>0</v>
      </c>
      <c r="S2696" s="129">
        <f t="shared" si="125"/>
        <v>0</v>
      </c>
      <c r="T2696" s="129">
        <f t="shared" si="126"/>
        <v>0</v>
      </c>
      <c r="U2696" s="10"/>
    </row>
    <row r="2697" spans="12:21" ht="15" customHeight="1" x14ac:dyDescent="0.4">
      <c r="L2697" s="36" t="s">
        <v>39</v>
      </c>
      <c r="N2697" s="37">
        <v>43577</v>
      </c>
      <c r="O2697" s="35">
        <v>0.70833333333333337</v>
      </c>
      <c r="P2697" s="299"/>
      <c r="Q2697" s="300"/>
      <c r="R2697" s="129">
        <f t="shared" si="124"/>
        <v>0</v>
      </c>
      <c r="S2697" s="129">
        <f t="shared" si="125"/>
        <v>0</v>
      </c>
      <c r="T2697" s="129">
        <f t="shared" si="126"/>
        <v>0</v>
      </c>
      <c r="U2697" s="10"/>
    </row>
    <row r="2698" spans="12:21" ht="15" customHeight="1" x14ac:dyDescent="0.4">
      <c r="L2698" s="36" t="s">
        <v>39</v>
      </c>
      <c r="N2698" s="37">
        <v>43577</v>
      </c>
      <c r="O2698" s="35">
        <v>0.75000000000000011</v>
      </c>
      <c r="P2698" s="299"/>
      <c r="Q2698" s="300"/>
      <c r="R2698" s="129">
        <f t="shared" si="124"/>
        <v>0</v>
      </c>
      <c r="S2698" s="129">
        <f t="shared" si="125"/>
        <v>0</v>
      </c>
      <c r="T2698" s="129">
        <f t="shared" si="126"/>
        <v>0</v>
      </c>
      <c r="U2698" s="10"/>
    </row>
    <row r="2699" spans="12:21" ht="15" customHeight="1" x14ac:dyDescent="0.4">
      <c r="L2699" s="36" t="s">
        <v>39</v>
      </c>
      <c r="N2699" s="37">
        <v>43577</v>
      </c>
      <c r="O2699" s="35">
        <v>0.79166666666666674</v>
      </c>
      <c r="P2699" s="299"/>
      <c r="Q2699" s="300"/>
      <c r="R2699" s="129">
        <f t="shared" si="124"/>
        <v>0</v>
      </c>
      <c r="S2699" s="129">
        <f t="shared" si="125"/>
        <v>0</v>
      </c>
      <c r="T2699" s="129">
        <f t="shared" si="126"/>
        <v>0</v>
      </c>
      <c r="U2699" s="10"/>
    </row>
    <row r="2700" spans="12:21" ht="15" customHeight="1" x14ac:dyDescent="0.4">
      <c r="L2700" s="36" t="s">
        <v>39</v>
      </c>
      <c r="N2700" s="37">
        <v>43577</v>
      </c>
      <c r="O2700" s="35">
        <v>0.83333333333333337</v>
      </c>
      <c r="P2700" s="299"/>
      <c r="Q2700" s="300"/>
      <c r="R2700" s="129">
        <f t="shared" si="124"/>
        <v>0</v>
      </c>
      <c r="S2700" s="129">
        <f t="shared" si="125"/>
        <v>0</v>
      </c>
      <c r="T2700" s="129">
        <f t="shared" si="126"/>
        <v>0</v>
      </c>
      <c r="U2700" s="10"/>
    </row>
    <row r="2701" spans="12:21" ht="15" customHeight="1" x14ac:dyDescent="0.4">
      <c r="L2701" s="36" t="s">
        <v>39</v>
      </c>
      <c r="N2701" s="37">
        <v>43577</v>
      </c>
      <c r="O2701" s="35">
        <v>0.87500000000000011</v>
      </c>
      <c r="P2701" s="299"/>
      <c r="Q2701" s="300"/>
      <c r="R2701" s="129">
        <f t="shared" si="124"/>
        <v>0</v>
      </c>
      <c r="S2701" s="129">
        <f t="shared" si="125"/>
        <v>0</v>
      </c>
      <c r="T2701" s="129">
        <f t="shared" si="126"/>
        <v>0</v>
      </c>
      <c r="U2701" s="10"/>
    </row>
    <row r="2702" spans="12:21" ht="15" customHeight="1" x14ac:dyDescent="0.4">
      <c r="L2702" s="36" t="s">
        <v>39</v>
      </c>
      <c r="N2702" s="37">
        <v>43577</v>
      </c>
      <c r="O2702" s="35">
        <v>0.91666666666666674</v>
      </c>
      <c r="P2702" s="299"/>
      <c r="Q2702" s="300"/>
      <c r="R2702" s="129">
        <f t="shared" si="124"/>
        <v>0</v>
      </c>
      <c r="S2702" s="129">
        <f t="shared" si="125"/>
        <v>0</v>
      </c>
      <c r="T2702" s="129">
        <f t="shared" si="126"/>
        <v>0</v>
      </c>
      <c r="U2702" s="10"/>
    </row>
    <row r="2703" spans="12:21" ht="15" customHeight="1" x14ac:dyDescent="0.4">
      <c r="L2703" s="36" t="s">
        <v>39</v>
      </c>
      <c r="N2703" s="37">
        <v>43577</v>
      </c>
      <c r="O2703" s="35">
        <v>0.95833333333333337</v>
      </c>
      <c r="P2703" s="299"/>
      <c r="Q2703" s="300"/>
      <c r="R2703" s="129">
        <f t="shared" si="124"/>
        <v>0</v>
      </c>
      <c r="S2703" s="129">
        <f t="shared" si="125"/>
        <v>0</v>
      </c>
      <c r="T2703" s="129">
        <f t="shared" si="126"/>
        <v>0</v>
      </c>
      <c r="U2703" s="10"/>
    </row>
    <row r="2704" spans="12:21" ht="15" customHeight="1" x14ac:dyDescent="0.4">
      <c r="L2704" s="40">
        <v>43578</v>
      </c>
      <c r="M2704" s="37"/>
      <c r="N2704" s="37">
        <v>43578</v>
      </c>
      <c r="O2704" s="35">
        <v>3.1225022567582528E-17</v>
      </c>
      <c r="P2704" s="299"/>
      <c r="Q2704" s="300"/>
      <c r="R2704" s="129">
        <f t="shared" ref="R2704:R2767" si="127">IF(Q2704&gt;P2704,P2704,Q2704)</f>
        <v>0</v>
      </c>
      <c r="S2704" s="129">
        <f t="shared" ref="S2704:S2767" si="128">P2704-R2704</f>
        <v>0</v>
      </c>
      <c r="T2704" s="129">
        <f t="shared" si="126"/>
        <v>0</v>
      </c>
      <c r="U2704" s="10"/>
    </row>
    <row r="2705" spans="12:21" ht="15" customHeight="1" x14ac:dyDescent="0.4">
      <c r="L2705" s="36" t="s">
        <v>39</v>
      </c>
      <c r="N2705" s="37">
        <v>43578</v>
      </c>
      <c r="O2705" s="35">
        <v>4.1666666666666699E-2</v>
      </c>
      <c r="P2705" s="299"/>
      <c r="Q2705" s="300"/>
      <c r="R2705" s="129">
        <f t="shared" si="127"/>
        <v>0</v>
      </c>
      <c r="S2705" s="129">
        <f t="shared" si="128"/>
        <v>0</v>
      </c>
      <c r="T2705" s="129">
        <f t="shared" si="126"/>
        <v>0</v>
      </c>
      <c r="U2705" s="10"/>
    </row>
    <row r="2706" spans="12:21" ht="15" customHeight="1" x14ac:dyDescent="0.4">
      <c r="L2706" s="36" t="s">
        <v>39</v>
      </c>
      <c r="N2706" s="37">
        <v>43578</v>
      </c>
      <c r="O2706" s="35">
        <v>8.333333333333337E-2</v>
      </c>
      <c r="P2706" s="299"/>
      <c r="Q2706" s="300"/>
      <c r="R2706" s="129">
        <f t="shared" si="127"/>
        <v>0</v>
      </c>
      <c r="S2706" s="129">
        <f t="shared" si="128"/>
        <v>0</v>
      </c>
      <c r="T2706" s="129">
        <f t="shared" si="126"/>
        <v>0</v>
      </c>
      <c r="U2706" s="10"/>
    </row>
    <row r="2707" spans="12:21" ht="15" customHeight="1" x14ac:dyDescent="0.4">
      <c r="L2707" s="36" t="s">
        <v>39</v>
      </c>
      <c r="N2707" s="37">
        <v>43578</v>
      </c>
      <c r="O2707" s="35">
        <v>0.12500000000000006</v>
      </c>
      <c r="P2707" s="299"/>
      <c r="Q2707" s="300"/>
      <c r="R2707" s="129">
        <f t="shared" si="127"/>
        <v>0</v>
      </c>
      <c r="S2707" s="129">
        <f t="shared" si="128"/>
        <v>0</v>
      </c>
      <c r="T2707" s="129">
        <f t="shared" si="126"/>
        <v>0</v>
      </c>
      <c r="U2707" s="10"/>
    </row>
    <row r="2708" spans="12:21" ht="15" customHeight="1" x14ac:dyDescent="0.4">
      <c r="L2708" s="36" t="s">
        <v>39</v>
      </c>
      <c r="N2708" s="37">
        <v>43578</v>
      </c>
      <c r="O2708" s="35">
        <v>0.16666666666666669</v>
      </c>
      <c r="P2708" s="299"/>
      <c r="Q2708" s="300"/>
      <c r="R2708" s="129">
        <f t="shared" si="127"/>
        <v>0</v>
      </c>
      <c r="S2708" s="129">
        <f t="shared" si="128"/>
        <v>0</v>
      </c>
      <c r="T2708" s="129">
        <f t="shared" si="126"/>
        <v>0</v>
      </c>
      <c r="U2708" s="10"/>
    </row>
    <row r="2709" spans="12:21" ht="15" customHeight="1" x14ac:dyDescent="0.4">
      <c r="L2709" s="36" t="s">
        <v>39</v>
      </c>
      <c r="N2709" s="37">
        <v>43578</v>
      </c>
      <c r="O2709" s="35">
        <v>0.20833333333333337</v>
      </c>
      <c r="P2709" s="299"/>
      <c r="Q2709" s="300"/>
      <c r="R2709" s="129">
        <f t="shared" si="127"/>
        <v>0</v>
      </c>
      <c r="S2709" s="129">
        <f t="shared" si="128"/>
        <v>0</v>
      </c>
      <c r="T2709" s="129">
        <f t="shared" si="126"/>
        <v>0</v>
      </c>
      <c r="U2709" s="10"/>
    </row>
    <row r="2710" spans="12:21" ht="15" customHeight="1" x14ac:dyDescent="0.4">
      <c r="L2710" s="36" t="s">
        <v>39</v>
      </c>
      <c r="N2710" s="37">
        <v>43578</v>
      </c>
      <c r="O2710" s="35">
        <v>0.25</v>
      </c>
      <c r="P2710" s="299"/>
      <c r="Q2710" s="300"/>
      <c r="R2710" s="129">
        <f t="shared" si="127"/>
        <v>0</v>
      </c>
      <c r="S2710" s="129">
        <f t="shared" si="128"/>
        <v>0</v>
      </c>
      <c r="T2710" s="129">
        <f t="shared" si="126"/>
        <v>0</v>
      </c>
      <c r="U2710" s="10"/>
    </row>
    <row r="2711" spans="12:21" ht="15" customHeight="1" x14ac:dyDescent="0.4">
      <c r="L2711" s="36" t="s">
        <v>39</v>
      </c>
      <c r="N2711" s="37">
        <v>43578</v>
      </c>
      <c r="O2711" s="35">
        <v>0.29166666666666669</v>
      </c>
      <c r="P2711" s="299"/>
      <c r="Q2711" s="300"/>
      <c r="R2711" s="129">
        <f t="shared" si="127"/>
        <v>0</v>
      </c>
      <c r="S2711" s="129">
        <f t="shared" si="128"/>
        <v>0</v>
      </c>
      <c r="T2711" s="129">
        <f t="shared" si="126"/>
        <v>0</v>
      </c>
      <c r="U2711" s="10"/>
    </row>
    <row r="2712" spans="12:21" ht="15" customHeight="1" x14ac:dyDescent="0.4">
      <c r="L2712" s="36" t="s">
        <v>39</v>
      </c>
      <c r="N2712" s="37">
        <v>43578</v>
      </c>
      <c r="O2712" s="35">
        <v>0.33333333333333337</v>
      </c>
      <c r="P2712" s="299"/>
      <c r="Q2712" s="300"/>
      <c r="R2712" s="129">
        <f t="shared" si="127"/>
        <v>0</v>
      </c>
      <c r="S2712" s="129">
        <f t="shared" si="128"/>
        <v>0</v>
      </c>
      <c r="T2712" s="129">
        <f t="shared" si="126"/>
        <v>0</v>
      </c>
      <c r="U2712" s="10"/>
    </row>
    <row r="2713" spans="12:21" ht="15" customHeight="1" x14ac:dyDescent="0.4">
      <c r="L2713" s="36" t="s">
        <v>39</v>
      </c>
      <c r="N2713" s="37">
        <v>43578</v>
      </c>
      <c r="O2713" s="35">
        <v>0.375</v>
      </c>
      <c r="P2713" s="299"/>
      <c r="Q2713" s="300"/>
      <c r="R2713" s="129">
        <f t="shared" si="127"/>
        <v>0</v>
      </c>
      <c r="S2713" s="129">
        <f t="shared" si="128"/>
        <v>0</v>
      </c>
      <c r="T2713" s="129">
        <f t="shared" si="126"/>
        <v>0</v>
      </c>
      <c r="U2713" s="10"/>
    </row>
    <row r="2714" spans="12:21" ht="15" customHeight="1" x14ac:dyDescent="0.4">
      <c r="L2714" s="36" t="s">
        <v>39</v>
      </c>
      <c r="N2714" s="37">
        <v>43578</v>
      </c>
      <c r="O2714" s="35">
        <v>0.41666666666666669</v>
      </c>
      <c r="P2714" s="299"/>
      <c r="Q2714" s="300"/>
      <c r="R2714" s="129">
        <f t="shared" si="127"/>
        <v>0</v>
      </c>
      <c r="S2714" s="129">
        <f t="shared" si="128"/>
        <v>0</v>
      </c>
      <c r="T2714" s="129">
        <f t="shared" si="126"/>
        <v>0</v>
      </c>
      <c r="U2714" s="10"/>
    </row>
    <row r="2715" spans="12:21" ht="15" customHeight="1" x14ac:dyDescent="0.4">
      <c r="L2715" s="36" t="s">
        <v>39</v>
      </c>
      <c r="N2715" s="37">
        <v>43578</v>
      </c>
      <c r="O2715" s="35">
        <v>0.45833333333333337</v>
      </c>
      <c r="P2715" s="299"/>
      <c r="Q2715" s="300"/>
      <c r="R2715" s="129">
        <f t="shared" si="127"/>
        <v>0</v>
      </c>
      <c r="S2715" s="129">
        <f t="shared" si="128"/>
        <v>0</v>
      </c>
      <c r="T2715" s="129">
        <f t="shared" si="126"/>
        <v>0</v>
      </c>
      <c r="U2715" s="10"/>
    </row>
    <row r="2716" spans="12:21" ht="15" customHeight="1" x14ac:dyDescent="0.4">
      <c r="L2716" s="36" t="s">
        <v>39</v>
      </c>
      <c r="N2716" s="37">
        <v>43578</v>
      </c>
      <c r="O2716" s="35">
        <v>0.50000000000000011</v>
      </c>
      <c r="P2716" s="299"/>
      <c r="Q2716" s="300"/>
      <c r="R2716" s="129">
        <f t="shared" si="127"/>
        <v>0</v>
      </c>
      <c r="S2716" s="129">
        <f t="shared" si="128"/>
        <v>0</v>
      </c>
      <c r="T2716" s="129">
        <f t="shared" si="126"/>
        <v>0</v>
      </c>
      <c r="U2716" s="10"/>
    </row>
    <row r="2717" spans="12:21" ht="15" customHeight="1" x14ac:dyDescent="0.4">
      <c r="L2717" s="36" t="s">
        <v>39</v>
      </c>
      <c r="N2717" s="37">
        <v>43578</v>
      </c>
      <c r="O2717" s="35">
        <v>0.54166666666666674</v>
      </c>
      <c r="P2717" s="299"/>
      <c r="Q2717" s="300"/>
      <c r="R2717" s="129">
        <f t="shared" si="127"/>
        <v>0</v>
      </c>
      <c r="S2717" s="129">
        <f t="shared" si="128"/>
        <v>0</v>
      </c>
      <c r="T2717" s="129">
        <f t="shared" si="126"/>
        <v>0</v>
      </c>
      <c r="U2717" s="10"/>
    </row>
    <row r="2718" spans="12:21" ht="15" customHeight="1" x14ac:dyDescent="0.4">
      <c r="L2718" s="36" t="s">
        <v>39</v>
      </c>
      <c r="N2718" s="37">
        <v>43578</v>
      </c>
      <c r="O2718" s="35">
        <v>0.58333333333333337</v>
      </c>
      <c r="P2718" s="299"/>
      <c r="Q2718" s="300"/>
      <c r="R2718" s="129">
        <f t="shared" si="127"/>
        <v>0</v>
      </c>
      <c r="S2718" s="129">
        <f t="shared" si="128"/>
        <v>0</v>
      </c>
      <c r="T2718" s="129">
        <f t="shared" si="126"/>
        <v>0</v>
      </c>
      <c r="U2718" s="10"/>
    </row>
    <row r="2719" spans="12:21" ht="15" customHeight="1" x14ac:dyDescent="0.4">
      <c r="L2719" s="36" t="s">
        <v>39</v>
      </c>
      <c r="N2719" s="37">
        <v>43578</v>
      </c>
      <c r="O2719" s="35">
        <v>0.62500000000000011</v>
      </c>
      <c r="P2719" s="299"/>
      <c r="Q2719" s="300"/>
      <c r="R2719" s="129">
        <f t="shared" si="127"/>
        <v>0</v>
      </c>
      <c r="S2719" s="129">
        <f t="shared" si="128"/>
        <v>0</v>
      </c>
      <c r="T2719" s="129">
        <f t="shared" si="126"/>
        <v>0</v>
      </c>
      <c r="U2719" s="10"/>
    </row>
    <row r="2720" spans="12:21" ht="15" customHeight="1" x14ac:dyDescent="0.4">
      <c r="L2720" s="36" t="s">
        <v>39</v>
      </c>
      <c r="N2720" s="37">
        <v>43578</v>
      </c>
      <c r="O2720" s="35">
        <v>0.66666666666666674</v>
      </c>
      <c r="P2720" s="299"/>
      <c r="Q2720" s="300"/>
      <c r="R2720" s="129">
        <f t="shared" si="127"/>
        <v>0</v>
      </c>
      <c r="S2720" s="129">
        <f t="shared" si="128"/>
        <v>0</v>
      </c>
      <c r="T2720" s="129">
        <f t="shared" si="126"/>
        <v>0</v>
      </c>
      <c r="U2720" s="10"/>
    </row>
    <row r="2721" spans="12:21" ht="15" customHeight="1" x14ac:dyDescent="0.4">
      <c r="L2721" s="36" t="s">
        <v>39</v>
      </c>
      <c r="N2721" s="37">
        <v>43578</v>
      </c>
      <c r="O2721" s="35">
        <v>0.70833333333333337</v>
      </c>
      <c r="P2721" s="299"/>
      <c r="Q2721" s="300"/>
      <c r="R2721" s="129">
        <f t="shared" si="127"/>
        <v>0</v>
      </c>
      <c r="S2721" s="129">
        <f t="shared" si="128"/>
        <v>0</v>
      </c>
      <c r="T2721" s="129">
        <f t="shared" si="126"/>
        <v>0</v>
      </c>
      <c r="U2721" s="10"/>
    </row>
    <row r="2722" spans="12:21" ht="15" customHeight="1" x14ac:dyDescent="0.4">
      <c r="L2722" s="36" t="s">
        <v>39</v>
      </c>
      <c r="N2722" s="37">
        <v>43578</v>
      </c>
      <c r="O2722" s="35">
        <v>0.75000000000000011</v>
      </c>
      <c r="P2722" s="299"/>
      <c r="Q2722" s="300"/>
      <c r="R2722" s="129">
        <f t="shared" si="127"/>
        <v>0</v>
      </c>
      <c r="S2722" s="129">
        <f t="shared" si="128"/>
        <v>0</v>
      </c>
      <c r="T2722" s="129">
        <f t="shared" si="126"/>
        <v>0</v>
      </c>
      <c r="U2722" s="10"/>
    </row>
    <row r="2723" spans="12:21" ht="15" customHeight="1" x14ac:dyDescent="0.4">
      <c r="L2723" s="36" t="s">
        <v>39</v>
      </c>
      <c r="N2723" s="37">
        <v>43578</v>
      </c>
      <c r="O2723" s="35">
        <v>0.79166666666666674</v>
      </c>
      <c r="P2723" s="299"/>
      <c r="Q2723" s="300"/>
      <c r="R2723" s="129">
        <f t="shared" si="127"/>
        <v>0</v>
      </c>
      <c r="S2723" s="129">
        <f t="shared" si="128"/>
        <v>0</v>
      </c>
      <c r="T2723" s="129">
        <f t="shared" si="126"/>
        <v>0</v>
      </c>
      <c r="U2723" s="10"/>
    </row>
    <row r="2724" spans="12:21" ht="15" customHeight="1" x14ac:dyDescent="0.4">
      <c r="L2724" s="36" t="s">
        <v>39</v>
      </c>
      <c r="N2724" s="37">
        <v>43578</v>
      </c>
      <c r="O2724" s="35">
        <v>0.83333333333333337</v>
      </c>
      <c r="P2724" s="299"/>
      <c r="Q2724" s="300"/>
      <c r="R2724" s="129">
        <f t="shared" si="127"/>
        <v>0</v>
      </c>
      <c r="S2724" s="129">
        <f t="shared" si="128"/>
        <v>0</v>
      </c>
      <c r="T2724" s="129">
        <f t="shared" si="126"/>
        <v>0</v>
      </c>
      <c r="U2724" s="10"/>
    </row>
    <row r="2725" spans="12:21" ht="15" customHeight="1" x14ac:dyDescent="0.4">
      <c r="L2725" s="36" t="s">
        <v>39</v>
      </c>
      <c r="N2725" s="37">
        <v>43578</v>
      </c>
      <c r="O2725" s="35">
        <v>0.87500000000000011</v>
      </c>
      <c r="P2725" s="299"/>
      <c r="Q2725" s="300"/>
      <c r="R2725" s="129">
        <f t="shared" si="127"/>
        <v>0</v>
      </c>
      <c r="S2725" s="129">
        <f t="shared" si="128"/>
        <v>0</v>
      </c>
      <c r="T2725" s="129">
        <f t="shared" si="126"/>
        <v>0</v>
      </c>
      <c r="U2725" s="10"/>
    </row>
    <row r="2726" spans="12:21" ht="15" customHeight="1" x14ac:dyDescent="0.4">
      <c r="L2726" s="36" t="s">
        <v>39</v>
      </c>
      <c r="N2726" s="37">
        <v>43578</v>
      </c>
      <c r="O2726" s="35">
        <v>0.91666666666666674</v>
      </c>
      <c r="P2726" s="299"/>
      <c r="Q2726" s="300"/>
      <c r="R2726" s="129">
        <f t="shared" si="127"/>
        <v>0</v>
      </c>
      <c r="S2726" s="129">
        <f t="shared" si="128"/>
        <v>0</v>
      </c>
      <c r="T2726" s="129">
        <f t="shared" si="126"/>
        <v>0</v>
      </c>
      <c r="U2726" s="10"/>
    </row>
    <row r="2727" spans="12:21" ht="15" customHeight="1" x14ac:dyDescent="0.4">
      <c r="L2727" s="36" t="s">
        <v>39</v>
      </c>
      <c r="N2727" s="37">
        <v>43578</v>
      </c>
      <c r="O2727" s="35">
        <v>0.95833333333333337</v>
      </c>
      <c r="P2727" s="299"/>
      <c r="Q2727" s="300"/>
      <c r="R2727" s="129">
        <f t="shared" si="127"/>
        <v>0</v>
      </c>
      <c r="S2727" s="129">
        <f t="shared" si="128"/>
        <v>0</v>
      </c>
      <c r="T2727" s="129">
        <f t="shared" si="126"/>
        <v>0</v>
      </c>
      <c r="U2727" s="10"/>
    </row>
    <row r="2728" spans="12:21" ht="15" customHeight="1" x14ac:dyDescent="0.4">
      <c r="L2728" s="40">
        <v>43579</v>
      </c>
      <c r="M2728" s="37"/>
      <c r="N2728" s="37">
        <v>43579</v>
      </c>
      <c r="O2728" s="35">
        <v>3.1225022567582528E-17</v>
      </c>
      <c r="P2728" s="299"/>
      <c r="Q2728" s="300"/>
      <c r="R2728" s="129">
        <f t="shared" si="127"/>
        <v>0</v>
      </c>
      <c r="S2728" s="129">
        <f t="shared" si="128"/>
        <v>0</v>
      </c>
      <c r="T2728" s="129">
        <f t="shared" si="126"/>
        <v>0</v>
      </c>
      <c r="U2728" s="10"/>
    </row>
    <row r="2729" spans="12:21" ht="15" customHeight="1" x14ac:dyDescent="0.4">
      <c r="L2729" s="36" t="s">
        <v>39</v>
      </c>
      <c r="N2729" s="37">
        <v>43579</v>
      </c>
      <c r="O2729" s="35">
        <v>4.1666666666666699E-2</v>
      </c>
      <c r="P2729" s="299"/>
      <c r="Q2729" s="300"/>
      <c r="R2729" s="129">
        <f t="shared" si="127"/>
        <v>0</v>
      </c>
      <c r="S2729" s="129">
        <f t="shared" si="128"/>
        <v>0</v>
      </c>
      <c r="T2729" s="129">
        <f t="shared" ref="T2729:T2792" si="129">Q2729-R2729</f>
        <v>0</v>
      </c>
      <c r="U2729" s="10"/>
    </row>
    <row r="2730" spans="12:21" ht="15" customHeight="1" x14ac:dyDescent="0.4">
      <c r="L2730" s="36" t="s">
        <v>39</v>
      </c>
      <c r="N2730" s="37">
        <v>43579</v>
      </c>
      <c r="O2730" s="35">
        <v>8.333333333333337E-2</v>
      </c>
      <c r="P2730" s="299"/>
      <c r="Q2730" s="300"/>
      <c r="R2730" s="129">
        <f t="shared" si="127"/>
        <v>0</v>
      </c>
      <c r="S2730" s="129">
        <f t="shared" si="128"/>
        <v>0</v>
      </c>
      <c r="T2730" s="129">
        <f t="shared" si="129"/>
        <v>0</v>
      </c>
      <c r="U2730" s="10"/>
    </row>
    <row r="2731" spans="12:21" ht="15" customHeight="1" x14ac:dyDescent="0.4">
      <c r="L2731" s="36" t="s">
        <v>39</v>
      </c>
      <c r="N2731" s="37">
        <v>43579</v>
      </c>
      <c r="O2731" s="35">
        <v>0.12500000000000006</v>
      </c>
      <c r="P2731" s="299"/>
      <c r="Q2731" s="300"/>
      <c r="R2731" s="129">
        <f t="shared" si="127"/>
        <v>0</v>
      </c>
      <c r="S2731" s="129">
        <f t="shared" si="128"/>
        <v>0</v>
      </c>
      <c r="T2731" s="129">
        <f t="shared" si="129"/>
        <v>0</v>
      </c>
      <c r="U2731" s="10"/>
    </row>
    <row r="2732" spans="12:21" ht="15" customHeight="1" x14ac:dyDescent="0.4">
      <c r="L2732" s="36" t="s">
        <v>39</v>
      </c>
      <c r="N2732" s="37">
        <v>43579</v>
      </c>
      <c r="O2732" s="35">
        <v>0.16666666666666669</v>
      </c>
      <c r="P2732" s="299"/>
      <c r="Q2732" s="300"/>
      <c r="R2732" s="129">
        <f t="shared" si="127"/>
        <v>0</v>
      </c>
      <c r="S2732" s="129">
        <f t="shared" si="128"/>
        <v>0</v>
      </c>
      <c r="T2732" s="129">
        <f t="shared" si="129"/>
        <v>0</v>
      </c>
      <c r="U2732" s="10"/>
    </row>
    <row r="2733" spans="12:21" ht="15" customHeight="1" x14ac:dyDescent="0.4">
      <c r="L2733" s="36" t="s">
        <v>39</v>
      </c>
      <c r="N2733" s="37">
        <v>43579</v>
      </c>
      <c r="O2733" s="35">
        <v>0.20833333333333337</v>
      </c>
      <c r="P2733" s="299"/>
      <c r="Q2733" s="300"/>
      <c r="R2733" s="129">
        <f t="shared" si="127"/>
        <v>0</v>
      </c>
      <c r="S2733" s="129">
        <f t="shared" si="128"/>
        <v>0</v>
      </c>
      <c r="T2733" s="129">
        <f t="shared" si="129"/>
        <v>0</v>
      </c>
      <c r="U2733" s="10"/>
    </row>
    <row r="2734" spans="12:21" ht="15" customHeight="1" x14ac:dyDescent="0.4">
      <c r="L2734" s="36" t="s">
        <v>39</v>
      </c>
      <c r="N2734" s="37">
        <v>43579</v>
      </c>
      <c r="O2734" s="35">
        <v>0.25</v>
      </c>
      <c r="P2734" s="299"/>
      <c r="Q2734" s="300"/>
      <c r="R2734" s="129">
        <f t="shared" si="127"/>
        <v>0</v>
      </c>
      <c r="S2734" s="129">
        <f t="shared" si="128"/>
        <v>0</v>
      </c>
      <c r="T2734" s="129">
        <f t="shared" si="129"/>
        <v>0</v>
      </c>
      <c r="U2734" s="10"/>
    </row>
    <row r="2735" spans="12:21" ht="15" customHeight="1" x14ac:dyDescent="0.4">
      <c r="L2735" s="36" t="s">
        <v>39</v>
      </c>
      <c r="N2735" s="37">
        <v>43579</v>
      </c>
      <c r="O2735" s="35">
        <v>0.29166666666666669</v>
      </c>
      <c r="P2735" s="299"/>
      <c r="Q2735" s="300"/>
      <c r="R2735" s="129">
        <f t="shared" si="127"/>
        <v>0</v>
      </c>
      <c r="S2735" s="129">
        <f t="shared" si="128"/>
        <v>0</v>
      </c>
      <c r="T2735" s="129">
        <f t="shared" si="129"/>
        <v>0</v>
      </c>
      <c r="U2735" s="10"/>
    </row>
    <row r="2736" spans="12:21" ht="15" customHeight="1" x14ac:dyDescent="0.4">
      <c r="L2736" s="36" t="s">
        <v>39</v>
      </c>
      <c r="N2736" s="37">
        <v>43579</v>
      </c>
      <c r="O2736" s="35">
        <v>0.33333333333333337</v>
      </c>
      <c r="P2736" s="299"/>
      <c r="Q2736" s="300"/>
      <c r="R2736" s="129">
        <f t="shared" si="127"/>
        <v>0</v>
      </c>
      <c r="S2736" s="129">
        <f t="shared" si="128"/>
        <v>0</v>
      </c>
      <c r="T2736" s="129">
        <f t="shared" si="129"/>
        <v>0</v>
      </c>
      <c r="U2736" s="10"/>
    </row>
    <row r="2737" spans="12:21" ht="15" customHeight="1" x14ac:dyDescent="0.4">
      <c r="L2737" s="36" t="s">
        <v>39</v>
      </c>
      <c r="N2737" s="37">
        <v>43579</v>
      </c>
      <c r="O2737" s="35">
        <v>0.375</v>
      </c>
      <c r="P2737" s="299"/>
      <c r="Q2737" s="300"/>
      <c r="R2737" s="129">
        <f t="shared" si="127"/>
        <v>0</v>
      </c>
      <c r="S2737" s="129">
        <f t="shared" si="128"/>
        <v>0</v>
      </c>
      <c r="T2737" s="129">
        <f t="shared" si="129"/>
        <v>0</v>
      </c>
      <c r="U2737" s="10"/>
    </row>
    <row r="2738" spans="12:21" ht="15" customHeight="1" x14ac:dyDescent="0.4">
      <c r="L2738" s="36" t="s">
        <v>39</v>
      </c>
      <c r="N2738" s="37">
        <v>43579</v>
      </c>
      <c r="O2738" s="35">
        <v>0.41666666666666669</v>
      </c>
      <c r="P2738" s="299"/>
      <c r="Q2738" s="300"/>
      <c r="R2738" s="129">
        <f t="shared" si="127"/>
        <v>0</v>
      </c>
      <c r="S2738" s="129">
        <f t="shared" si="128"/>
        <v>0</v>
      </c>
      <c r="T2738" s="129">
        <f t="shared" si="129"/>
        <v>0</v>
      </c>
      <c r="U2738" s="10"/>
    </row>
    <row r="2739" spans="12:21" ht="15" customHeight="1" x14ac:dyDescent="0.4">
      <c r="L2739" s="36" t="s">
        <v>39</v>
      </c>
      <c r="N2739" s="37">
        <v>43579</v>
      </c>
      <c r="O2739" s="35">
        <v>0.45833333333333337</v>
      </c>
      <c r="P2739" s="299"/>
      <c r="Q2739" s="300"/>
      <c r="R2739" s="129">
        <f t="shared" si="127"/>
        <v>0</v>
      </c>
      <c r="S2739" s="129">
        <f t="shared" si="128"/>
        <v>0</v>
      </c>
      <c r="T2739" s="129">
        <f t="shared" si="129"/>
        <v>0</v>
      </c>
      <c r="U2739" s="10"/>
    </row>
    <row r="2740" spans="12:21" ht="15" customHeight="1" x14ac:dyDescent="0.4">
      <c r="L2740" s="36" t="s">
        <v>39</v>
      </c>
      <c r="N2740" s="37">
        <v>43579</v>
      </c>
      <c r="O2740" s="35">
        <v>0.50000000000000011</v>
      </c>
      <c r="P2740" s="299"/>
      <c r="Q2740" s="300"/>
      <c r="R2740" s="129">
        <f t="shared" si="127"/>
        <v>0</v>
      </c>
      <c r="S2740" s="129">
        <f t="shared" si="128"/>
        <v>0</v>
      </c>
      <c r="T2740" s="129">
        <f t="shared" si="129"/>
        <v>0</v>
      </c>
      <c r="U2740" s="10"/>
    </row>
    <row r="2741" spans="12:21" ht="15" customHeight="1" x14ac:dyDescent="0.4">
      <c r="L2741" s="36" t="s">
        <v>39</v>
      </c>
      <c r="N2741" s="37">
        <v>43579</v>
      </c>
      <c r="O2741" s="35">
        <v>0.54166666666666674</v>
      </c>
      <c r="P2741" s="299"/>
      <c r="Q2741" s="300"/>
      <c r="R2741" s="129">
        <f t="shared" si="127"/>
        <v>0</v>
      </c>
      <c r="S2741" s="129">
        <f t="shared" si="128"/>
        <v>0</v>
      </c>
      <c r="T2741" s="129">
        <f t="shared" si="129"/>
        <v>0</v>
      </c>
      <c r="U2741" s="10"/>
    </row>
    <row r="2742" spans="12:21" ht="15" customHeight="1" x14ac:dyDescent="0.4">
      <c r="L2742" s="36" t="s">
        <v>39</v>
      </c>
      <c r="N2742" s="37">
        <v>43579</v>
      </c>
      <c r="O2742" s="35">
        <v>0.58333333333333337</v>
      </c>
      <c r="P2742" s="299"/>
      <c r="Q2742" s="300"/>
      <c r="R2742" s="129">
        <f t="shared" si="127"/>
        <v>0</v>
      </c>
      <c r="S2742" s="129">
        <f t="shared" si="128"/>
        <v>0</v>
      </c>
      <c r="T2742" s="129">
        <f t="shared" si="129"/>
        <v>0</v>
      </c>
      <c r="U2742" s="10"/>
    </row>
    <row r="2743" spans="12:21" ht="15" customHeight="1" x14ac:dyDescent="0.4">
      <c r="L2743" s="36" t="s">
        <v>39</v>
      </c>
      <c r="N2743" s="37">
        <v>43579</v>
      </c>
      <c r="O2743" s="35">
        <v>0.62500000000000011</v>
      </c>
      <c r="P2743" s="299"/>
      <c r="Q2743" s="300"/>
      <c r="R2743" s="129">
        <f t="shared" si="127"/>
        <v>0</v>
      </c>
      <c r="S2743" s="129">
        <f t="shared" si="128"/>
        <v>0</v>
      </c>
      <c r="T2743" s="129">
        <f t="shared" si="129"/>
        <v>0</v>
      </c>
      <c r="U2743" s="10"/>
    </row>
    <row r="2744" spans="12:21" ht="15" customHeight="1" x14ac:dyDescent="0.4">
      <c r="L2744" s="36" t="s">
        <v>39</v>
      </c>
      <c r="N2744" s="37">
        <v>43579</v>
      </c>
      <c r="O2744" s="35">
        <v>0.66666666666666674</v>
      </c>
      <c r="P2744" s="299"/>
      <c r="Q2744" s="300"/>
      <c r="R2744" s="129">
        <f t="shared" si="127"/>
        <v>0</v>
      </c>
      <c r="S2744" s="129">
        <f t="shared" si="128"/>
        <v>0</v>
      </c>
      <c r="T2744" s="129">
        <f t="shared" si="129"/>
        <v>0</v>
      </c>
      <c r="U2744" s="10"/>
    </row>
    <row r="2745" spans="12:21" ht="15" customHeight="1" x14ac:dyDescent="0.4">
      <c r="L2745" s="36" t="s">
        <v>39</v>
      </c>
      <c r="N2745" s="37">
        <v>43579</v>
      </c>
      <c r="O2745" s="35">
        <v>0.70833333333333337</v>
      </c>
      <c r="P2745" s="299"/>
      <c r="Q2745" s="300"/>
      <c r="R2745" s="129">
        <f t="shared" si="127"/>
        <v>0</v>
      </c>
      <c r="S2745" s="129">
        <f t="shared" si="128"/>
        <v>0</v>
      </c>
      <c r="T2745" s="129">
        <f t="shared" si="129"/>
        <v>0</v>
      </c>
      <c r="U2745" s="10"/>
    </row>
    <row r="2746" spans="12:21" ht="15" customHeight="1" x14ac:dyDescent="0.4">
      <c r="L2746" s="36" t="s">
        <v>39</v>
      </c>
      <c r="N2746" s="37">
        <v>43579</v>
      </c>
      <c r="O2746" s="35">
        <v>0.75000000000000011</v>
      </c>
      <c r="P2746" s="299"/>
      <c r="Q2746" s="300"/>
      <c r="R2746" s="129">
        <f t="shared" si="127"/>
        <v>0</v>
      </c>
      <c r="S2746" s="129">
        <f t="shared" si="128"/>
        <v>0</v>
      </c>
      <c r="T2746" s="129">
        <f t="shared" si="129"/>
        <v>0</v>
      </c>
      <c r="U2746" s="10"/>
    </row>
    <row r="2747" spans="12:21" ht="15" customHeight="1" x14ac:dyDescent="0.4">
      <c r="L2747" s="36" t="s">
        <v>39</v>
      </c>
      <c r="N2747" s="37">
        <v>43579</v>
      </c>
      <c r="O2747" s="35">
        <v>0.79166666666666674</v>
      </c>
      <c r="P2747" s="299"/>
      <c r="Q2747" s="300"/>
      <c r="R2747" s="129">
        <f t="shared" si="127"/>
        <v>0</v>
      </c>
      <c r="S2747" s="129">
        <f t="shared" si="128"/>
        <v>0</v>
      </c>
      <c r="T2747" s="129">
        <f t="shared" si="129"/>
        <v>0</v>
      </c>
      <c r="U2747" s="10"/>
    </row>
    <row r="2748" spans="12:21" ht="15" customHeight="1" x14ac:dyDescent="0.4">
      <c r="L2748" s="36" t="s">
        <v>39</v>
      </c>
      <c r="N2748" s="37">
        <v>43579</v>
      </c>
      <c r="O2748" s="35">
        <v>0.83333333333333337</v>
      </c>
      <c r="P2748" s="299"/>
      <c r="Q2748" s="300"/>
      <c r="R2748" s="129">
        <f t="shared" si="127"/>
        <v>0</v>
      </c>
      <c r="S2748" s="129">
        <f t="shared" si="128"/>
        <v>0</v>
      </c>
      <c r="T2748" s="129">
        <f t="shared" si="129"/>
        <v>0</v>
      </c>
      <c r="U2748" s="10"/>
    </row>
    <row r="2749" spans="12:21" ht="15" customHeight="1" x14ac:dyDescent="0.4">
      <c r="L2749" s="36" t="s">
        <v>39</v>
      </c>
      <c r="N2749" s="37">
        <v>43579</v>
      </c>
      <c r="O2749" s="35">
        <v>0.87500000000000011</v>
      </c>
      <c r="P2749" s="299"/>
      <c r="Q2749" s="300"/>
      <c r="R2749" s="129">
        <f t="shared" si="127"/>
        <v>0</v>
      </c>
      <c r="S2749" s="129">
        <f t="shared" si="128"/>
        <v>0</v>
      </c>
      <c r="T2749" s="129">
        <f t="shared" si="129"/>
        <v>0</v>
      </c>
      <c r="U2749" s="10"/>
    </row>
    <row r="2750" spans="12:21" ht="15" customHeight="1" x14ac:dyDescent="0.4">
      <c r="L2750" s="36" t="s">
        <v>39</v>
      </c>
      <c r="N2750" s="37">
        <v>43579</v>
      </c>
      <c r="O2750" s="35">
        <v>0.91666666666666674</v>
      </c>
      <c r="P2750" s="299"/>
      <c r="Q2750" s="300"/>
      <c r="R2750" s="129">
        <f t="shared" si="127"/>
        <v>0</v>
      </c>
      <c r="S2750" s="129">
        <f t="shared" si="128"/>
        <v>0</v>
      </c>
      <c r="T2750" s="129">
        <f t="shared" si="129"/>
        <v>0</v>
      </c>
      <c r="U2750" s="10"/>
    </row>
    <row r="2751" spans="12:21" ht="15" customHeight="1" x14ac:dyDescent="0.4">
      <c r="L2751" s="36" t="s">
        <v>39</v>
      </c>
      <c r="N2751" s="37">
        <v>43579</v>
      </c>
      <c r="O2751" s="35">
        <v>0.95833333333333337</v>
      </c>
      <c r="P2751" s="299"/>
      <c r="Q2751" s="300"/>
      <c r="R2751" s="129">
        <f t="shared" si="127"/>
        <v>0</v>
      </c>
      <c r="S2751" s="129">
        <f t="shared" si="128"/>
        <v>0</v>
      </c>
      <c r="T2751" s="129">
        <f t="shared" si="129"/>
        <v>0</v>
      </c>
      <c r="U2751" s="10"/>
    </row>
    <row r="2752" spans="12:21" ht="15" customHeight="1" x14ac:dyDescent="0.4">
      <c r="L2752" s="40">
        <v>43580</v>
      </c>
      <c r="M2752" s="37"/>
      <c r="N2752" s="37">
        <v>43580</v>
      </c>
      <c r="O2752" s="35">
        <v>3.1225022567582528E-17</v>
      </c>
      <c r="P2752" s="299"/>
      <c r="Q2752" s="300"/>
      <c r="R2752" s="129">
        <f t="shared" si="127"/>
        <v>0</v>
      </c>
      <c r="S2752" s="129">
        <f t="shared" si="128"/>
        <v>0</v>
      </c>
      <c r="T2752" s="129">
        <f t="shared" si="129"/>
        <v>0</v>
      </c>
      <c r="U2752" s="10"/>
    </row>
    <row r="2753" spans="12:21" ht="15" customHeight="1" x14ac:dyDescent="0.4">
      <c r="L2753" s="36" t="s">
        <v>39</v>
      </c>
      <c r="N2753" s="37">
        <v>43580</v>
      </c>
      <c r="O2753" s="35">
        <v>4.1666666666666699E-2</v>
      </c>
      <c r="P2753" s="299"/>
      <c r="Q2753" s="300"/>
      <c r="R2753" s="129">
        <f t="shared" si="127"/>
        <v>0</v>
      </c>
      <c r="S2753" s="129">
        <f t="shared" si="128"/>
        <v>0</v>
      </c>
      <c r="T2753" s="129">
        <f t="shared" si="129"/>
        <v>0</v>
      </c>
      <c r="U2753" s="10"/>
    </row>
    <row r="2754" spans="12:21" ht="15" customHeight="1" x14ac:dyDescent="0.4">
      <c r="L2754" s="36" t="s">
        <v>39</v>
      </c>
      <c r="N2754" s="37">
        <v>43580</v>
      </c>
      <c r="O2754" s="35">
        <v>8.333333333333337E-2</v>
      </c>
      <c r="P2754" s="299"/>
      <c r="Q2754" s="300"/>
      <c r="R2754" s="129">
        <f t="shared" si="127"/>
        <v>0</v>
      </c>
      <c r="S2754" s="129">
        <f t="shared" si="128"/>
        <v>0</v>
      </c>
      <c r="T2754" s="129">
        <f t="shared" si="129"/>
        <v>0</v>
      </c>
      <c r="U2754" s="10"/>
    </row>
    <row r="2755" spans="12:21" ht="15" customHeight="1" x14ac:dyDescent="0.4">
      <c r="L2755" s="36" t="s">
        <v>39</v>
      </c>
      <c r="N2755" s="37">
        <v>43580</v>
      </c>
      <c r="O2755" s="35">
        <v>0.12500000000000006</v>
      </c>
      <c r="P2755" s="299"/>
      <c r="Q2755" s="300"/>
      <c r="R2755" s="129">
        <f t="shared" si="127"/>
        <v>0</v>
      </c>
      <c r="S2755" s="129">
        <f t="shared" si="128"/>
        <v>0</v>
      </c>
      <c r="T2755" s="129">
        <f t="shared" si="129"/>
        <v>0</v>
      </c>
      <c r="U2755" s="10"/>
    </row>
    <row r="2756" spans="12:21" ht="15" customHeight="1" x14ac:dyDescent="0.4">
      <c r="L2756" s="36" t="s">
        <v>39</v>
      </c>
      <c r="N2756" s="37">
        <v>43580</v>
      </c>
      <c r="O2756" s="35">
        <v>0.16666666666666669</v>
      </c>
      <c r="P2756" s="299"/>
      <c r="Q2756" s="300"/>
      <c r="R2756" s="129">
        <f t="shared" si="127"/>
        <v>0</v>
      </c>
      <c r="S2756" s="129">
        <f t="shared" si="128"/>
        <v>0</v>
      </c>
      <c r="T2756" s="129">
        <f t="shared" si="129"/>
        <v>0</v>
      </c>
      <c r="U2756" s="10"/>
    </row>
    <row r="2757" spans="12:21" ht="15" customHeight="1" x14ac:dyDescent="0.4">
      <c r="L2757" s="36" t="s">
        <v>39</v>
      </c>
      <c r="N2757" s="37">
        <v>43580</v>
      </c>
      <c r="O2757" s="35">
        <v>0.20833333333333337</v>
      </c>
      <c r="P2757" s="299"/>
      <c r="Q2757" s="300"/>
      <c r="R2757" s="129">
        <f t="shared" si="127"/>
        <v>0</v>
      </c>
      <c r="S2757" s="129">
        <f t="shared" si="128"/>
        <v>0</v>
      </c>
      <c r="T2757" s="129">
        <f t="shared" si="129"/>
        <v>0</v>
      </c>
      <c r="U2757" s="10"/>
    </row>
    <row r="2758" spans="12:21" ht="15" customHeight="1" x14ac:dyDescent="0.4">
      <c r="L2758" s="36" t="s">
        <v>39</v>
      </c>
      <c r="N2758" s="37">
        <v>43580</v>
      </c>
      <c r="O2758" s="35">
        <v>0.25</v>
      </c>
      <c r="P2758" s="299"/>
      <c r="Q2758" s="300"/>
      <c r="R2758" s="129">
        <f t="shared" si="127"/>
        <v>0</v>
      </c>
      <c r="S2758" s="129">
        <f t="shared" si="128"/>
        <v>0</v>
      </c>
      <c r="T2758" s="129">
        <f t="shared" si="129"/>
        <v>0</v>
      </c>
      <c r="U2758" s="10"/>
    </row>
    <row r="2759" spans="12:21" ht="15" customHeight="1" x14ac:dyDescent="0.4">
      <c r="L2759" s="36" t="s">
        <v>39</v>
      </c>
      <c r="N2759" s="37">
        <v>43580</v>
      </c>
      <c r="O2759" s="35">
        <v>0.29166666666666669</v>
      </c>
      <c r="P2759" s="299"/>
      <c r="Q2759" s="300"/>
      <c r="R2759" s="129">
        <f t="shared" si="127"/>
        <v>0</v>
      </c>
      <c r="S2759" s="129">
        <f t="shared" si="128"/>
        <v>0</v>
      </c>
      <c r="T2759" s="129">
        <f t="shared" si="129"/>
        <v>0</v>
      </c>
      <c r="U2759" s="10"/>
    </row>
    <row r="2760" spans="12:21" ht="15" customHeight="1" x14ac:dyDescent="0.4">
      <c r="L2760" s="36" t="s">
        <v>39</v>
      </c>
      <c r="N2760" s="37">
        <v>43580</v>
      </c>
      <c r="O2760" s="35">
        <v>0.33333333333333337</v>
      </c>
      <c r="P2760" s="299"/>
      <c r="Q2760" s="300"/>
      <c r="R2760" s="129">
        <f t="shared" si="127"/>
        <v>0</v>
      </c>
      <c r="S2760" s="129">
        <f t="shared" si="128"/>
        <v>0</v>
      </c>
      <c r="T2760" s="129">
        <f t="shared" si="129"/>
        <v>0</v>
      </c>
      <c r="U2760" s="10"/>
    </row>
    <row r="2761" spans="12:21" ht="15" customHeight="1" x14ac:dyDescent="0.4">
      <c r="L2761" s="36" t="s">
        <v>39</v>
      </c>
      <c r="N2761" s="37">
        <v>43580</v>
      </c>
      <c r="O2761" s="35">
        <v>0.375</v>
      </c>
      <c r="P2761" s="299"/>
      <c r="Q2761" s="300"/>
      <c r="R2761" s="129">
        <f t="shared" si="127"/>
        <v>0</v>
      </c>
      <c r="S2761" s="129">
        <f t="shared" si="128"/>
        <v>0</v>
      </c>
      <c r="T2761" s="129">
        <f t="shared" si="129"/>
        <v>0</v>
      </c>
      <c r="U2761" s="10"/>
    </row>
    <row r="2762" spans="12:21" ht="15" customHeight="1" x14ac:dyDescent="0.4">
      <c r="L2762" s="36" t="s">
        <v>39</v>
      </c>
      <c r="N2762" s="37">
        <v>43580</v>
      </c>
      <c r="O2762" s="35">
        <v>0.41666666666666669</v>
      </c>
      <c r="P2762" s="299"/>
      <c r="Q2762" s="300"/>
      <c r="R2762" s="129">
        <f t="shared" si="127"/>
        <v>0</v>
      </c>
      <c r="S2762" s="129">
        <f t="shared" si="128"/>
        <v>0</v>
      </c>
      <c r="T2762" s="129">
        <f t="shared" si="129"/>
        <v>0</v>
      </c>
      <c r="U2762" s="10"/>
    </row>
    <row r="2763" spans="12:21" ht="15" customHeight="1" x14ac:dyDescent="0.4">
      <c r="L2763" s="36" t="s">
        <v>39</v>
      </c>
      <c r="N2763" s="37">
        <v>43580</v>
      </c>
      <c r="O2763" s="35">
        <v>0.45833333333333337</v>
      </c>
      <c r="P2763" s="299"/>
      <c r="Q2763" s="300"/>
      <c r="R2763" s="129">
        <f t="shared" si="127"/>
        <v>0</v>
      </c>
      <c r="S2763" s="129">
        <f t="shared" si="128"/>
        <v>0</v>
      </c>
      <c r="T2763" s="129">
        <f t="shared" si="129"/>
        <v>0</v>
      </c>
      <c r="U2763" s="10"/>
    </row>
    <row r="2764" spans="12:21" ht="15" customHeight="1" x14ac:dyDescent="0.4">
      <c r="L2764" s="36" t="s">
        <v>39</v>
      </c>
      <c r="N2764" s="37">
        <v>43580</v>
      </c>
      <c r="O2764" s="35">
        <v>0.50000000000000011</v>
      </c>
      <c r="P2764" s="299"/>
      <c r="Q2764" s="300"/>
      <c r="R2764" s="129">
        <f t="shared" si="127"/>
        <v>0</v>
      </c>
      <c r="S2764" s="129">
        <f t="shared" si="128"/>
        <v>0</v>
      </c>
      <c r="T2764" s="129">
        <f t="shared" si="129"/>
        <v>0</v>
      </c>
      <c r="U2764" s="10"/>
    </row>
    <row r="2765" spans="12:21" ht="15" customHeight="1" x14ac:dyDescent="0.4">
      <c r="L2765" s="36" t="s">
        <v>39</v>
      </c>
      <c r="N2765" s="37">
        <v>43580</v>
      </c>
      <c r="O2765" s="35">
        <v>0.54166666666666674</v>
      </c>
      <c r="P2765" s="299"/>
      <c r="Q2765" s="300"/>
      <c r="R2765" s="129">
        <f t="shared" si="127"/>
        <v>0</v>
      </c>
      <c r="S2765" s="129">
        <f t="shared" si="128"/>
        <v>0</v>
      </c>
      <c r="T2765" s="129">
        <f t="shared" si="129"/>
        <v>0</v>
      </c>
      <c r="U2765" s="10"/>
    </row>
    <row r="2766" spans="12:21" ht="15" customHeight="1" x14ac:dyDescent="0.4">
      <c r="L2766" s="36" t="s">
        <v>39</v>
      </c>
      <c r="N2766" s="37">
        <v>43580</v>
      </c>
      <c r="O2766" s="35">
        <v>0.58333333333333337</v>
      </c>
      <c r="P2766" s="299"/>
      <c r="Q2766" s="300"/>
      <c r="R2766" s="129">
        <f t="shared" si="127"/>
        <v>0</v>
      </c>
      <c r="S2766" s="129">
        <f t="shared" si="128"/>
        <v>0</v>
      </c>
      <c r="T2766" s="129">
        <f t="shared" si="129"/>
        <v>0</v>
      </c>
      <c r="U2766" s="10"/>
    </row>
    <row r="2767" spans="12:21" ht="15" customHeight="1" x14ac:dyDescent="0.4">
      <c r="L2767" s="36" t="s">
        <v>39</v>
      </c>
      <c r="N2767" s="37">
        <v>43580</v>
      </c>
      <c r="O2767" s="35">
        <v>0.62500000000000011</v>
      </c>
      <c r="P2767" s="299"/>
      <c r="Q2767" s="300"/>
      <c r="R2767" s="129">
        <f t="shared" si="127"/>
        <v>0</v>
      </c>
      <c r="S2767" s="129">
        <f t="shared" si="128"/>
        <v>0</v>
      </c>
      <c r="T2767" s="129">
        <f t="shared" si="129"/>
        <v>0</v>
      </c>
      <c r="U2767" s="10"/>
    </row>
    <row r="2768" spans="12:21" ht="15" customHeight="1" x14ac:dyDescent="0.4">
      <c r="L2768" s="36" t="s">
        <v>39</v>
      </c>
      <c r="N2768" s="37">
        <v>43580</v>
      </c>
      <c r="O2768" s="35">
        <v>0.66666666666666674</v>
      </c>
      <c r="P2768" s="299"/>
      <c r="Q2768" s="300"/>
      <c r="R2768" s="129">
        <f t="shared" ref="R2768:R2831" si="130">IF(Q2768&gt;P2768,P2768,Q2768)</f>
        <v>0</v>
      </c>
      <c r="S2768" s="129">
        <f t="shared" ref="S2768:S2831" si="131">P2768-R2768</f>
        <v>0</v>
      </c>
      <c r="T2768" s="129">
        <f t="shared" si="129"/>
        <v>0</v>
      </c>
      <c r="U2768" s="10"/>
    </row>
    <row r="2769" spans="12:21" ht="15" customHeight="1" x14ac:dyDescent="0.4">
      <c r="L2769" s="36" t="s">
        <v>39</v>
      </c>
      <c r="N2769" s="37">
        <v>43580</v>
      </c>
      <c r="O2769" s="35">
        <v>0.70833333333333337</v>
      </c>
      <c r="P2769" s="299"/>
      <c r="Q2769" s="300"/>
      <c r="R2769" s="129">
        <f t="shared" si="130"/>
        <v>0</v>
      </c>
      <c r="S2769" s="129">
        <f t="shared" si="131"/>
        <v>0</v>
      </c>
      <c r="T2769" s="129">
        <f t="shared" si="129"/>
        <v>0</v>
      </c>
      <c r="U2769" s="10"/>
    </row>
    <row r="2770" spans="12:21" ht="15" customHeight="1" x14ac:dyDescent="0.4">
      <c r="L2770" s="36" t="s">
        <v>39</v>
      </c>
      <c r="N2770" s="37">
        <v>43580</v>
      </c>
      <c r="O2770" s="35">
        <v>0.75000000000000011</v>
      </c>
      <c r="P2770" s="299"/>
      <c r="Q2770" s="300"/>
      <c r="R2770" s="129">
        <f t="shared" si="130"/>
        <v>0</v>
      </c>
      <c r="S2770" s="129">
        <f t="shared" si="131"/>
        <v>0</v>
      </c>
      <c r="T2770" s="129">
        <f t="shared" si="129"/>
        <v>0</v>
      </c>
      <c r="U2770" s="10"/>
    </row>
    <row r="2771" spans="12:21" ht="15" customHeight="1" x14ac:dyDescent="0.4">
      <c r="L2771" s="36" t="s">
        <v>39</v>
      </c>
      <c r="N2771" s="37">
        <v>43580</v>
      </c>
      <c r="O2771" s="35">
        <v>0.79166666666666674</v>
      </c>
      <c r="P2771" s="299"/>
      <c r="Q2771" s="300"/>
      <c r="R2771" s="129">
        <f t="shared" si="130"/>
        <v>0</v>
      </c>
      <c r="S2771" s="129">
        <f t="shared" si="131"/>
        <v>0</v>
      </c>
      <c r="T2771" s="129">
        <f t="shared" si="129"/>
        <v>0</v>
      </c>
      <c r="U2771" s="10"/>
    </row>
    <row r="2772" spans="12:21" ht="15" customHeight="1" x14ac:dyDescent="0.4">
      <c r="L2772" s="36" t="s">
        <v>39</v>
      </c>
      <c r="N2772" s="37">
        <v>43580</v>
      </c>
      <c r="O2772" s="35">
        <v>0.83333333333333337</v>
      </c>
      <c r="P2772" s="299"/>
      <c r="Q2772" s="300"/>
      <c r="R2772" s="129">
        <f t="shared" si="130"/>
        <v>0</v>
      </c>
      <c r="S2772" s="129">
        <f t="shared" si="131"/>
        <v>0</v>
      </c>
      <c r="T2772" s="129">
        <f t="shared" si="129"/>
        <v>0</v>
      </c>
      <c r="U2772" s="10"/>
    </row>
    <row r="2773" spans="12:21" ht="15" customHeight="1" x14ac:dyDescent="0.4">
      <c r="L2773" s="36" t="s">
        <v>39</v>
      </c>
      <c r="N2773" s="37">
        <v>43580</v>
      </c>
      <c r="O2773" s="35">
        <v>0.87500000000000011</v>
      </c>
      <c r="P2773" s="299"/>
      <c r="Q2773" s="300"/>
      <c r="R2773" s="129">
        <f t="shared" si="130"/>
        <v>0</v>
      </c>
      <c r="S2773" s="129">
        <f t="shared" si="131"/>
        <v>0</v>
      </c>
      <c r="T2773" s="129">
        <f t="shared" si="129"/>
        <v>0</v>
      </c>
      <c r="U2773" s="10"/>
    </row>
    <row r="2774" spans="12:21" ht="15" customHeight="1" x14ac:dyDescent="0.4">
      <c r="L2774" s="36" t="s">
        <v>39</v>
      </c>
      <c r="N2774" s="37">
        <v>43580</v>
      </c>
      <c r="O2774" s="35">
        <v>0.91666666666666674</v>
      </c>
      <c r="P2774" s="299"/>
      <c r="Q2774" s="300"/>
      <c r="R2774" s="129">
        <f t="shared" si="130"/>
        <v>0</v>
      </c>
      <c r="S2774" s="129">
        <f t="shared" si="131"/>
        <v>0</v>
      </c>
      <c r="T2774" s="129">
        <f t="shared" si="129"/>
        <v>0</v>
      </c>
      <c r="U2774" s="10"/>
    </row>
    <row r="2775" spans="12:21" ht="15" customHeight="1" x14ac:dyDescent="0.4">
      <c r="L2775" s="36" t="s">
        <v>39</v>
      </c>
      <c r="N2775" s="37">
        <v>43580</v>
      </c>
      <c r="O2775" s="35">
        <v>0.95833333333333337</v>
      </c>
      <c r="P2775" s="299"/>
      <c r="Q2775" s="300"/>
      <c r="R2775" s="129">
        <f t="shared" si="130"/>
        <v>0</v>
      </c>
      <c r="S2775" s="129">
        <f t="shared" si="131"/>
        <v>0</v>
      </c>
      <c r="T2775" s="129">
        <f t="shared" si="129"/>
        <v>0</v>
      </c>
      <c r="U2775" s="10"/>
    </row>
    <row r="2776" spans="12:21" ht="15" customHeight="1" x14ac:dyDescent="0.4">
      <c r="L2776" s="40">
        <v>43581</v>
      </c>
      <c r="M2776" s="37"/>
      <c r="N2776" s="37">
        <v>43581</v>
      </c>
      <c r="O2776" s="35">
        <v>3.1225022567582528E-17</v>
      </c>
      <c r="P2776" s="299"/>
      <c r="Q2776" s="300"/>
      <c r="R2776" s="129">
        <f t="shared" si="130"/>
        <v>0</v>
      </c>
      <c r="S2776" s="129">
        <f t="shared" si="131"/>
        <v>0</v>
      </c>
      <c r="T2776" s="129">
        <f t="shared" si="129"/>
        <v>0</v>
      </c>
      <c r="U2776" s="10"/>
    </row>
    <row r="2777" spans="12:21" ht="15" customHeight="1" x14ac:dyDescent="0.4">
      <c r="L2777" s="36" t="s">
        <v>39</v>
      </c>
      <c r="N2777" s="37">
        <v>43581</v>
      </c>
      <c r="O2777" s="35">
        <v>4.1666666666666699E-2</v>
      </c>
      <c r="P2777" s="299"/>
      <c r="Q2777" s="300"/>
      <c r="R2777" s="129">
        <f t="shared" si="130"/>
        <v>0</v>
      </c>
      <c r="S2777" s="129">
        <f t="shared" si="131"/>
        <v>0</v>
      </c>
      <c r="T2777" s="129">
        <f t="shared" si="129"/>
        <v>0</v>
      </c>
      <c r="U2777" s="10"/>
    </row>
    <row r="2778" spans="12:21" ht="15" customHeight="1" x14ac:dyDescent="0.4">
      <c r="L2778" s="36" t="s">
        <v>39</v>
      </c>
      <c r="N2778" s="37">
        <v>43581</v>
      </c>
      <c r="O2778" s="35">
        <v>8.333333333333337E-2</v>
      </c>
      <c r="P2778" s="299"/>
      <c r="Q2778" s="300"/>
      <c r="R2778" s="129">
        <f t="shared" si="130"/>
        <v>0</v>
      </c>
      <c r="S2778" s="129">
        <f t="shared" si="131"/>
        <v>0</v>
      </c>
      <c r="T2778" s="129">
        <f t="shared" si="129"/>
        <v>0</v>
      </c>
      <c r="U2778" s="10"/>
    </row>
    <row r="2779" spans="12:21" ht="15" customHeight="1" x14ac:dyDescent="0.4">
      <c r="L2779" s="36" t="s">
        <v>39</v>
      </c>
      <c r="N2779" s="37">
        <v>43581</v>
      </c>
      <c r="O2779" s="35">
        <v>0.12500000000000006</v>
      </c>
      <c r="P2779" s="299"/>
      <c r="Q2779" s="300"/>
      <c r="R2779" s="129">
        <f t="shared" si="130"/>
        <v>0</v>
      </c>
      <c r="S2779" s="129">
        <f t="shared" si="131"/>
        <v>0</v>
      </c>
      <c r="T2779" s="129">
        <f t="shared" si="129"/>
        <v>0</v>
      </c>
      <c r="U2779" s="10"/>
    </row>
    <row r="2780" spans="12:21" ht="15" customHeight="1" x14ac:dyDescent="0.4">
      <c r="L2780" s="36" t="s">
        <v>39</v>
      </c>
      <c r="N2780" s="37">
        <v>43581</v>
      </c>
      <c r="O2780" s="35">
        <v>0.16666666666666669</v>
      </c>
      <c r="P2780" s="299"/>
      <c r="Q2780" s="300"/>
      <c r="R2780" s="129">
        <f t="shared" si="130"/>
        <v>0</v>
      </c>
      <c r="S2780" s="129">
        <f t="shared" si="131"/>
        <v>0</v>
      </c>
      <c r="T2780" s="129">
        <f t="shared" si="129"/>
        <v>0</v>
      </c>
      <c r="U2780" s="10"/>
    </row>
    <row r="2781" spans="12:21" ht="15" customHeight="1" x14ac:dyDescent="0.4">
      <c r="L2781" s="36" t="s">
        <v>39</v>
      </c>
      <c r="N2781" s="37">
        <v>43581</v>
      </c>
      <c r="O2781" s="35">
        <v>0.20833333333333337</v>
      </c>
      <c r="P2781" s="299"/>
      <c r="Q2781" s="300"/>
      <c r="R2781" s="129">
        <f t="shared" si="130"/>
        <v>0</v>
      </c>
      <c r="S2781" s="129">
        <f t="shared" si="131"/>
        <v>0</v>
      </c>
      <c r="T2781" s="129">
        <f t="shared" si="129"/>
        <v>0</v>
      </c>
      <c r="U2781" s="10"/>
    </row>
    <row r="2782" spans="12:21" ht="15" customHeight="1" x14ac:dyDescent="0.4">
      <c r="L2782" s="36" t="s">
        <v>39</v>
      </c>
      <c r="N2782" s="37">
        <v>43581</v>
      </c>
      <c r="O2782" s="35">
        <v>0.25</v>
      </c>
      <c r="P2782" s="299"/>
      <c r="Q2782" s="300"/>
      <c r="R2782" s="129">
        <f t="shared" si="130"/>
        <v>0</v>
      </c>
      <c r="S2782" s="129">
        <f t="shared" si="131"/>
        <v>0</v>
      </c>
      <c r="T2782" s="129">
        <f t="shared" si="129"/>
        <v>0</v>
      </c>
      <c r="U2782" s="10"/>
    </row>
    <row r="2783" spans="12:21" ht="15" customHeight="1" x14ac:dyDescent="0.4">
      <c r="L2783" s="36" t="s">
        <v>39</v>
      </c>
      <c r="N2783" s="37">
        <v>43581</v>
      </c>
      <c r="O2783" s="35">
        <v>0.29166666666666669</v>
      </c>
      <c r="P2783" s="299"/>
      <c r="Q2783" s="300"/>
      <c r="R2783" s="129">
        <f t="shared" si="130"/>
        <v>0</v>
      </c>
      <c r="S2783" s="129">
        <f t="shared" si="131"/>
        <v>0</v>
      </c>
      <c r="T2783" s="129">
        <f t="shared" si="129"/>
        <v>0</v>
      </c>
      <c r="U2783" s="10"/>
    </row>
    <row r="2784" spans="12:21" ht="15" customHeight="1" x14ac:dyDescent="0.4">
      <c r="L2784" s="36" t="s">
        <v>39</v>
      </c>
      <c r="N2784" s="37">
        <v>43581</v>
      </c>
      <c r="O2784" s="35">
        <v>0.33333333333333337</v>
      </c>
      <c r="P2784" s="299"/>
      <c r="Q2784" s="300"/>
      <c r="R2784" s="129">
        <f t="shared" si="130"/>
        <v>0</v>
      </c>
      <c r="S2784" s="129">
        <f t="shared" si="131"/>
        <v>0</v>
      </c>
      <c r="T2784" s="129">
        <f t="shared" si="129"/>
        <v>0</v>
      </c>
      <c r="U2784" s="10"/>
    </row>
    <row r="2785" spans="12:21" ht="15" customHeight="1" x14ac:dyDescent="0.4">
      <c r="L2785" s="36" t="s">
        <v>39</v>
      </c>
      <c r="N2785" s="37">
        <v>43581</v>
      </c>
      <c r="O2785" s="35">
        <v>0.375</v>
      </c>
      <c r="P2785" s="299"/>
      <c r="Q2785" s="300"/>
      <c r="R2785" s="129">
        <f t="shared" si="130"/>
        <v>0</v>
      </c>
      <c r="S2785" s="129">
        <f t="shared" si="131"/>
        <v>0</v>
      </c>
      <c r="T2785" s="129">
        <f t="shared" si="129"/>
        <v>0</v>
      </c>
      <c r="U2785" s="10"/>
    </row>
    <row r="2786" spans="12:21" ht="15" customHeight="1" x14ac:dyDescent="0.4">
      <c r="L2786" s="36" t="s">
        <v>39</v>
      </c>
      <c r="N2786" s="37">
        <v>43581</v>
      </c>
      <c r="O2786" s="35">
        <v>0.41666666666666669</v>
      </c>
      <c r="P2786" s="299"/>
      <c r="Q2786" s="300"/>
      <c r="R2786" s="129">
        <f t="shared" si="130"/>
        <v>0</v>
      </c>
      <c r="S2786" s="129">
        <f t="shared" si="131"/>
        <v>0</v>
      </c>
      <c r="T2786" s="129">
        <f t="shared" si="129"/>
        <v>0</v>
      </c>
      <c r="U2786" s="10"/>
    </row>
    <row r="2787" spans="12:21" ht="15" customHeight="1" x14ac:dyDescent="0.4">
      <c r="L2787" s="36" t="s">
        <v>39</v>
      </c>
      <c r="N2787" s="37">
        <v>43581</v>
      </c>
      <c r="O2787" s="35">
        <v>0.45833333333333337</v>
      </c>
      <c r="P2787" s="299"/>
      <c r="Q2787" s="300"/>
      <c r="R2787" s="129">
        <f t="shared" si="130"/>
        <v>0</v>
      </c>
      <c r="S2787" s="129">
        <f t="shared" si="131"/>
        <v>0</v>
      </c>
      <c r="T2787" s="129">
        <f t="shared" si="129"/>
        <v>0</v>
      </c>
      <c r="U2787" s="10"/>
    </row>
    <row r="2788" spans="12:21" ht="15" customHeight="1" x14ac:dyDescent="0.4">
      <c r="L2788" s="36" t="s">
        <v>39</v>
      </c>
      <c r="N2788" s="37">
        <v>43581</v>
      </c>
      <c r="O2788" s="35">
        <v>0.50000000000000011</v>
      </c>
      <c r="P2788" s="299"/>
      <c r="Q2788" s="300"/>
      <c r="R2788" s="129">
        <f t="shared" si="130"/>
        <v>0</v>
      </c>
      <c r="S2788" s="129">
        <f t="shared" si="131"/>
        <v>0</v>
      </c>
      <c r="T2788" s="129">
        <f t="shared" si="129"/>
        <v>0</v>
      </c>
      <c r="U2788" s="10"/>
    </row>
    <row r="2789" spans="12:21" ht="15" customHeight="1" x14ac:dyDescent="0.4">
      <c r="L2789" s="36" t="s">
        <v>39</v>
      </c>
      <c r="N2789" s="37">
        <v>43581</v>
      </c>
      <c r="O2789" s="35">
        <v>0.54166666666666674</v>
      </c>
      <c r="P2789" s="299"/>
      <c r="Q2789" s="300"/>
      <c r="R2789" s="129">
        <f t="shared" si="130"/>
        <v>0</v>
      </c>
      <c r="S2789" s="129">
        <f t="shared" si="131"/>
        <v>0</v>
      </c>
      <c r="T2789" s="129">
        <f t="shared" si="129"/>
        <v>0</v>
      </c>
      <c r="U2789" s="10"/>
    </row>
    <row r="2790" spans="12:21" ht="15" customHeight="1" x14ac:dyDescent="0.4">
      <c r="L2790" s="36" t="s">
        <v>39</v>
      </c>
      <c r="N2790" s="37">
        <v>43581</v>
      </c>
      <c r="O2790" s="35">
        <v>0.58333333333333337</v>
      </c>
      <c r="P2790" s="299"/>
      <c r="Q2790" s="300"/>
      <c r="R2790" s="129">
        <f t="shared" si="130"/>
        <v>0</v>
      </c>
      <c r="S2790" s="129">
        <f t="shared" si="131"/>
        <v>0</v>
      </c>
      <c r="T2790" s="129">
        <f t="shared" si="129"/>
        <v>0</v>
      </c>
      <c r="U2790" s="10"/>
    </row>
    <row r="2791" spans="12:21" ht="15" customHeight="1" x14ac:dyDescent="0.4">
      <c r="L2791" s="36" t="s">
        <v>39</v>
      </c>
      <c r="N2791" s="37">
        <v>43581</v>
      </c>
      <c r="O2791" s="35">
        <v>0.62500000000000011</v>
      </c>
      <c r="P2791" s="299"/>
      <c r="Q2791" s="300"/>
      <c r="R2791" s="129">
        <f t="shared" si="130"/>
        <v>0</v>
      </c>
      <c r="S2791" s="129">
        <f t="shared" si="131"/>
        <v>0</v>
      </c>
      <c r="T2791" s="129">
        <f t="shared" si="129"/>
        <v>0</v>
      </c>
      <c r="U2791" s="10"/>
    </row>
    <row r="2792" spans="12:21" ht="15" customHeight="1" x14ac:dyDescent="0.4">
      <c r="L2792" s="36" t="s">
        <v>39</v>
      </c>
      <c r="N2792" s="37">
        <v>43581</v>
      </c>
      <c r="O2792" s="35">
        <v>0.66666666666666674</v>
      </c>
      <c r="P2792" s="299"/>
      <c r="Q2792" s="300"/>
      <c r="R2792" s="129">
        <f t="shared" si="130"/>
        <v>0</v>
      </c>
      <c r="S2792" s="129">
        <f t="shared" si="131"/>
        <v>0</v>
      </c>
      <c r="T2792" s="129">
        <f t="shared" si="129"/>
        <v>0</v>
      </c>
      <c r="U2792" s="10"/>
    </row>
    <row r="2793" spans="12:21" ht="15" customHeight="1" x14ac:dyDescent="0.4">
      <c r="L2793" s="36" t="s">
        <v>39</v>
      </c>
      <c r="N2793" s="37">
        <v>43581</v>
      </c>
      <c r="O2793" s="35">
        <v>0.70833333333333337</v>
      </c>
      <c r="P2793" s="299"/>
      <c r="Q2793" s="300"/>
      <c r="R2793" s="129">
        <f t="shared" si="130"/>
        <v>0</v>
      </c>
      <c r="S2793" s="129">
        <f t="shared" si="131"/>
        <v>0</v>
      </c>
      <c r="T2793" s="129">
        <f t="shared" ref="T2793:T2856" si="132">Q2793-R2793</f>
        <v>0</v>
      </c>
      <c r="U2793" s="10"/>
    </row>
    <row r="2794" spans="12:21" ht="15" customHeight="1" x14ac:dyDescent="0.4">
      <c r="L2794" s="36" t="s">
        <v>39</v>
      </c>
      <c r="N2794" s="37">
        <v>43581</v>
      </c>
      <c r="O2794" s="35">
        <v>0.75000000000000011</v>
      </c>
      <c r="P2794" s="299"/>
      <c r="Q2794" s="300"/>
      <c r="R2794" s="129">
        <f t="shared" si="130"/>
        <v>0</v>
      </c>
      <c r="S2794" s="129">
        <f t="shared" si="131"/>
        <v>0</v>
      </c>
      <c r="T2794" s="129">
        <f t="shared" si="132"/>
        <v>0</v>
      </c>
      <c r="U2794" s="10"/>
    </row>
    <row r="2795" spans="12:21" ht="15" customHeight="1" x14ac:dyDescent="0.4">
      <c r="L2795" s="36" t="s">
        <v>39</v>
      </c>
      <c r="N2795" s="37">
        <v>43581</v>
      </c>
      <c r="O2795" s="35">
        <v>0.79166666666666674</v>
      </c>
      <c r="P2795" s="299"/>
      <c r="Q2795" s="300"/>
      <c r="R2795" s="129">
        <f t="shared" si="130"/>
        <v>0</v>
      </c>
      <c r="S2795" s="129">
        <f t="shared" si="131"/>
        <v>0</v>
      </c>
      <c r="T2795" s="129">
        <f t="shared" si="132"/>
        <v>0</v>
      </c>
      <c r="U2795" s="10"/>
    </row>
    <row r="2796" spans="12:21" ht="15" customHeight="1" x14ac:dyDescent="0.4">
      <c r="L2796" s="36" t="s">
        <v>39</v>
      </c>
      <c r="N2796" s="37">
        <v>43581</v>
      </c>
      <c r="O2796" s="35">
        <v>0.83333333333333337</v>
      </c>
      <c r="P2796" s="299"/>
      <c r="Q2796" s="300"/>
      <c r="R2796" s="129">
        <f t="shared" si="130"/>
        <v>0</v>
      </c>
      <c r="S2796" s="129">
        <f t="shared" si="131"/>
        <v>0</v>
      </c>
      <c r="T2796" s="129">
        <f t="shared" si="132"/>
        <v>0</v>
      </c>
      <c r="U2796" s="10"/>
    </row>
    <row r="2797" spans="12:21" ht="15" customHeight="1" x14ac:dyDescent="0.4">
      <c r="L2797" s="36" t="s">
        <v>39</v>
      </c>
      <c r="N2797" s="37">
        <v>43581</v>
      </c>
      <c r="O2797" s="35">
        <v>0.87500000000000011</v>
      </c>
      <c r="P2797" s="299"/>
      <c r="Q2797" s="300"/>
      <c r="R2797" s="129">
        <f t="shared" si="130"/>
        <v>0</v>
      </c>
      <c r="S2797" s="129">
        <f t="shared" si="131"/>
        <v>0</v>
      </c>
      <c r="T2797" s="129">
        <f t="shared" si="132"/>
        <v>0</v>
      </c>
      <c r="U2797" s="10"/>
    </row>
    <row r="2798" spans="12:21" ht="15" customHeight="1" x14ac:dyDescent="0.4">
      <c r="L2798" s="36" t="s">
        <v>39</v>
      </c>
      <c r="N2798" s="37">
        <v>43581</v>
      </c>
      <c r="O2798" s="35">
        <v>0.91666666666666674</v>
      </c>
      <c r="P2798" s="299"/>
      <c r="Q2798" s="300"/>
      <c r="R2798" s="129">
        <f t="shared" si="130"/>
        <v>0</v>
      </c>
      <c r="S2798" s="129">
        <f t="shared" si="131"/>
        <v>0</v>
      </c>
      <c r="T2798" s="129">
        <f t="shared" si="132"/>
        <v>0</v>
      </c>
      <c r="U2798" s="10"/>
    </row>
    <row r="2799" spans="12:21" ht="15" customHeight="1" x14ac:dyDescent="0.4">
      <c r="L2799" s="36" t="s">
        <v>39</v>
      </c>
      <c r="N2799" s="37">
        <v>43581</v>
      </c>
      <c r="O2799" s="35">
        <v>0.95833333333333337</v>
      </c>
      <c r="P2799" s="299"/>
      <c r="Q2799" s="300"/>
      <c r="R2799" s="129">
        <f t="shared" si="130"/>
        <v>0</v>
      </c>
      <c r="S2799" s="129">
        <f t="shared" si="131"/>
        <v>0</v>
      </c>
      <c r="T2799" s="129">
        <f t="shared" si="132"/>
        <v>0</v>
      </c>
      <c r="U2799" s="10"/>
    </row>
    <row r="2800" spans="12:21" ht="15" customHeight="1" x14ac:dyDescent="0.4">
      <c r="L2800" s="40">
        <v>43582</v>
      </c>
      <c r="M2800" s="37"/>
      <c r="N2800" s="37">
        <v>43582</v>
      </c>
      <c r="O2800" s="35">
        <v>3.1225022567582528E-17</v>
      </c>
      <c r="P2800" s="299"/>
      <c r="Q2800" s="300"/>
      <c r="R2800" s="129">
        <f t="shared" si="130"/>
        <v>0</v>
      </c>
      <c r="S2800" s="129">
        <f t="shared" si="131"/>
        <v>0</v>
      </c>
      <c r="T2800" s="129">
        <f t="shared" si="132"/>
        <v>0</v>
      </c>
      <c r="U2800" s="10"/>
    </row>
    <row r="2801" spans="12:21" ht="15" customHeight="1" x14ac:dyDescent="0.4">
      <c r="L2801" s="36" t="s">
        <v>39</v>
      </c>
      <c r="N2801" s="37">
        <v>43582</v>
      </c>
      <c r="O2801" s="35">
        <v>4.1666666666666699E-2</v>
      </c>
      <c r="P2801" s="299"/>
      <c r="Q2801" s="300"/>
      <c r="R2801" s="129">
        <f t="shared" si="130"/>
        <v>0</v>
      </c>
      <c r="S2801" s="129">
        <f t="shared" si="131"/>
        <v>0</v>
      </c>
      <c r="T2801" s="129">
        <f t="shared" si="132"/>
        <v>0</v>
      </c>
      <c r="U2801" s="10"/>
    </row>
    <row r="2802" spans="12:21" ht="15" customHeight="1" x14ac:dyDescent="0.4">
      <c r="L2802" s="36" t="s">
        <v>39</v>
      </c>
      <c r="N2802" s="37">
        <v>43582</v>
      </c>
      <c r="O2802" s="35">
        <v>8.333333333333337E-2</v>
      </c>
      <c r="P2802" s="299"/>
      <c r="Q2802" s="300"/>
      <c r="R2802" s="129">
        <f t="shared" si="130"/>
        <v>0</v>
      </c>
      <c r="S2802" s="129">
        <f t="shared" si="131"/>
        <v>0</v>
      </c>
      <c r="T2802" s="129">
        <f t="shared" si="132"/>
        <v>0</v>
      </c>
      <c r="U2802" s="10"/>
    </row>
    <row r="2803" spans="12:21" ht="15" customHeight="1" x14ac:dyDescent="0.4">
      <c r="L2803" s="36" t="s">
        <v>39</v>
      </c>
      <c r="N2803" s="37">
        <v>43582</v>
      </c>
      <c r="O2803" s="35">
        <v>0.12500000000000006</v>
      </c>
      <c r="P2803" s="299"/>
      <c r="Q2803" s="300"/>
      <c r="R2803" s="129">
        <f t="shared" si="130"/>
        <v>0</v>
      </c>
      <c r="S2803" s="129">
        <f t="shared" si="131"/>
        <v>0</v>
      </c>
      <c r="T2803" s="129">
        <f t="shared" si="132"/>
        <v>0</v>
      </c>
      <c r="U2803" s="10"/>
    </row>
    <row r="2804" spans="12:21" ht="15" customHeight="1" x14ac:dyDescent="0.4">
      <c r="L2804" s="36" t="s">
        <v>39</v>
      </c>
      <c r="N2804" s="37">
        <v>43582</v>
      </c>
      <c r="O2804" s="35">
        <v>0.16666666666666669</v>
      </c>
      <c r="P2804" s="299"/>
      <c r="Q2804" s="300"/>
      <c r="R2804" s="129">
        <f t="shared" si="130"/>
        <v>0</v>
      </c>
      <c r="S2804" s="129">
        <f t="shared" si="131"/>
        <v>0</v>
      </c>
      <c r="T2804" s="129">
        <f t="shared" si="132"/>
        <v>0</v>
      </c>
      <c r="U2804" s="10"/>
    </row>
    <row r="2805" spans="12:21" ht="15" customHeight="1" x14ac:dyDescent="0.4">
      <c r="L2805" s="36" t="s">
        <v>39</v>
      </c>
      <c r="N2805" s="37">
        <v>43582</v>
      </c>
      <c r="O2805" s="35">
        <v>0.20833333333333337</v>
      </c>
      <c r="P2805" s="299"/>
      <c r="Q2805" s="300"/>
      <c r="R2805" s="129">
        <f t="shared" si="130"/>
        <v>0</v>
      </c>
      <c r="S2805" s="129">
        <f t="shared" si="131"/>
        <v>0</v>
      </c>
      <c r="T2805" s="129">
        <f t="shared" si="132"/>
        <v>0</v>
      </c>
      <c r="U2805" s="10"/>
    </row>
    <row r="2806" spans="12:21" ht="15" customHeight="1" x14ac:dyDescent="0.4">
      <c r="L2806" s="36" t="s">
        <v>39</v>
      </c>
      <c r="N2806" s="37">
        <v>43582</v>
      </c>
      <c r="O2806" s="35">
        <v>0.25</v>
      </c>
      <c r="P2806" s="299"/>
      <c r="Q2806" s="300"/>
      <c r="R2806" s="129">
        <f t="shared" si="130"/>
        <v>0</v>
      </c>
      <c r="S2806" s="129">
        <f t="shared" si="131"/>
        <v>0</v>
      </c>
      <c r="T2806" s="129">
        <f t="shared" si="132"/>
        <v>0</v>
      </c>
      <c r="U2806" s="10"/>
    </row>
    <row r="2807" spans="12:21" ht="15" customHeight="1" x14ac:dyDescent="0.4">
      <c r="L2807" s="36" t="s">
        <v>39</v>
      </c>
      <c r="N2807" s="37">
        <v>43582</v>
      </c>
      <c r="O2807" s="35">
        <v>0.29166666666666669</v>
      </c>
      <c r="P2807" s="299"/>
      <c r="Q2807" s="300"/>
      <c r="R2807" s="129">
        <f t="shared" si="130"/>
        <v>0</v>
      </c>
      <c r="S2807" s="129">
        <f t="shared" si="131"/>
        <v>0</v>
      </c>
      <c r="T2807" s="129">
        <f t="shared" si="132"/>
        <v>0</v>
      </c>
      <c r="U2807" s="10"/>
    </row>
    <row r="2808" spans="12:21" ht="15" customHeight="1" x14ac:dyDescent="0.4">
      <c r="L2808" s="36" t="s">
        <v>39</v>
      </c>
      <c r="N2808" s="37">
        <v>43582</v>
      </c>
      <c r="O2808" s="35">
        <v>0.33333333333333337</v>
      </c>
      <c r="P2808" s="299"/>
      <c r="Q2808" s="300"/>
      <c r="R2808" s="129">
        <f t="shared" si="130"/>
        <v>0</v>
      </c>
      <c r="S2808" s="129">
        <f t="shared" si="131"/>
        <v>0</v>
      </c>
      <c r="T2808" s="129">
        <f t="shared" si="132"/>
        <v>0</v>
      </c>
      <c r="U2808" s="10"/>
    </row>
    <row r="2809" spans="12:21" ht="15" customHeight="1" x14ac:dyDescent="0.4">
      <c r="L2809" s="36" t="s">
        <v>39</v>
      </c>
      <c r="N2809" s="37">
        <v>43582</v>
      </c>
      <c r="O2809" s="35">
        <v>0.375</v>
      </c>
      <c r="P2809" s="299"/>
      <c r="Q2809" s="300"/>
      <c r="R2809" s="129">
        <f t="shared" si="130"/>
        <v>0</v>
      </c>
      <c r="S2809" s="129">
        <f t="shared" si="131"/>
        <v>0</v>
      </c>
      <c r="T2809" s="129">
        <f t="shared" si="132"/>
        <v>0</v>
      </c>
      <c r="U2809" s="10"/>
    </row>
    <row r="2810" spans="12:21" ht="15" customHeight="1" x14ac:dyDescent="0.4">
      <c r="L2810" s="36" t="s">
        <v>39</v>
      </c>
      <c r="N2810" s="37">
        <v>43582</v>
      </c>
      <c r="O2810" s="35">
        <v>0.41666666666666669</v>
      </c>
      <c r="P2810" s="299"/>
      <c r="Q2810" s="300"/>
      <c r="R2810" s="129">
        <f t="shared" si="130"/>
        <v>0</v>
      </c>
      <c r="S2810" s="129">
        <f t="shared" si="131"/>
        <v>0</v>
      </c>
      <c r="T2810" s="129">
        <f t="shared" si="132"/>
        <v>0</v>
      </c>
      <c r="U2810" s="10"/>
    </row>
    <row r="2811" spans="12:21" ht="15" customHeight="1" x14ac:dyDescent="0.4">
      <c r="L2811" s="36" t="s">
        <v>39</v>
      </c>
      <c r="N2811" s="37">
        <v>43582</v>
      </c>
      <c r="O2811" s="35">
        <v>0.45833333333333337</v>
      </c>
      <c r="P2811" s="299"/>
      <c r="Q2811" s="300"/>
      <c r="R2811" s="129">
        <f t="shared" si="130"/>
        <v>0</v>
      </c>
      <c r="S2811" s="129">
        <f t="shared" si="131"/>
        <v>0</v>
      </c>
      <c r="T2811" s="129">
        <f t="shared" si="132"/>
        <v>0</v>
      </c>
      <c r="U2811" s="10"/>
    </row>
    <row r="2812" spans="12:21" ht="15" customHeight="1" x14ac:dyDescent="0.4">
      <c r="L2812" s="36" t="s">
        <v>39</v>
      </c>
      <c r="N2812" s="37">
        <v>43582</v>
      </c>
      <c r="O2812" s="35">
        <v>0.50000000000000011</v>
      </c>
      <c r="P2812" s="299"/>
      <c r="Q2812" s="300"/>
      <c r="R2812" s="129">
        <f t="shared" si="130"/>
        <v>0</v>
      </c>
      <c r="S2812" s="129">
        <f t="shared" si="131"/>
        <v>0</v>
      </c>
      <c r="T2812" s="129">
        <f t="shared" si="132"/>
        <v>0</v>
      </c>
      <c r="U2812" s="10"/>
    </row>
    <row r="2813" spans="12:21" ht="15" customHeight="1" x14ac:dyDescent="0.4">
      <c r="L2813" s="36" t="s">
        <v>39</v>
      </c>
      <c r="N2813" s="37">
        <v>43582</v>
      </c>
      <c r="O2813" s="35">
        <v>0.54166666666666674</v>
      </c>
      <c r="P2813" s="299"/>
      <c r="Q2813" s="300"/>
      <c r="R2813" s="129">
        <f t="shared" si="130"/>
        <v>0</v>
      </c>
      <c r="S2813" s="129">
        <f t="shared" si="131"/>
        <v>0</v>
      </c>
      <c r="T2813" s="129">
        <f t="shared" si="132"/>
        <v>0</v>
      </c>
      <c r="U2813" s="10"/>
    </row>
    <row r="2814" spans="12:21" ht="15" customHeight="1" x14ac:dyDescent="0.4">
      <c r="L2814" s="36" t="s">
        <v>39</v>
      </c>
      <c r="N2814" s="37">
        <v>43582</v>
      </c>
      <c r="O2814" s="35">
        <v>0.58333333333333337</v>
      </c>
      <c r="P2814" s="299"/>
      <c r="Q2814" s="300"/>
      <c r="R2814" s="129">
        <f t="shared" si="130"/>
        <v>0</v>
      </c>
      <c r="S2814" s="129">
        <f t="shared" si="131"/>
        <v>0</v>
      </c>
      <c r="T2814" s="129">
        <f t="shared" si="132"/>
        <v>0</v>
      </c>
      <c r="U2814" s="10"/>
    </row>
    <row r="2815" spans="12:21" ht="15" customHeight="1" x14ac:dyDescent="0.4">
      <c r="L2815" s="36" t="s">
        <v>39</v>
      </c>
      <c r="N2815" s="37">
        <v>43582</v>
      </c>
      <c r="O2815" s="35">
        <v>0.62500000000000011</v>
      </c>
      <c r="P2815" s="299"/>
      <c r="Q2815" s="300"/>
      <c r="R2815" s="129">
        <f t="shared" si="130"/>
        <v>0</v>
      </c>
      <c r="S2815" s="129">
        <f t="shared" si="131"/>
        <v>0</v>
      </c>
      <c r="T2815" s="129">
        <f t="shared" si="132"/>
        <v>0</v>
      </c>
      <c r="U2815" s="10"/>
    </row>
    <row r="2816" spans="12:21" ht="15" customHeight="1" x14ac:dyDescent="0.4">
      <c r="L2816" s="36" t="s">
        <v>39</v>
      </c>
      <c r="N2816" s="37">
        <v>43582</v>
      </c>
      <c r="O2816" s="35">
        <v>0.66666666666666674</v>
      </c>
      <c r="P2816" s="299"/>
      <c r="Q2816" s="300"/>
      <c r="R2816" s="129">
        <f t="shared" si="130"/>
        <v>0</v>
      </c>
      <c r="S2816" s="129">
        <f t="shared" si="131"/>
        <v>0</v>
      </c>
      <c r="T2816" s="129">
        <f t="shared" si="132"/>
        <v>0</v>
      </c>
      <c r="U2816" s="10"/>
    </row>
    <row r="2817" spans="12:21" ht="15" customHeight="1" x14ac:dyDescent="0.4">
      <c r="L2817" s="36" t="s">
        <v>39</v>
      </c>
      <c r="N2817" s="37">
        <v>43582</v>
      </c>
      <c r="O2817" s="35">
        <v>0.70833333333333337</v>
      </c>
      <c r="P2817" s="299"/>
      <c r="Q2817" s="300"/>
      <c r="R2817" s="129">
        <f t="shared" si="130"/>
        <v>0</v>
      </c>
      <c r="S2817" s="129">
        <f t="shared" si="131"/>
        <v>0</v>
      </c>
      <c r="T2817" s="129">
        <f t="shared" si="132"/>
        <v>0</v>
      </c>
      <c r="U2817" s="10"/>
    </row>
    <row r="2818" spans="12:21" ht="15" customHeight="1" x14ac:dyDescent="0.4">
      <c r="L2818" s="36" t="s">
        <v>39</v>
      </c>
      <c r="N2818" s="37">
        <v>43582</v>
      </c>
      <c r="O2818" s="35">
        <v>0.75000000000000011</v>
      </c>
      <c r="P2818" s="299"/>
      <c r="Q2818" s="300"/>
      <c r="R2818" s="129">
        <f t="shared" si="130"/>
        <v>0</v>
      </c>
      <c r="S2818" s="129">
        <f t="shared" si="131"/>
        <v>0</v>
      </c>
      <c r="T2818" s="129">
        <f t="shared" si="132"/>
        <v>0</v>
      </c>
      <c r="U2818" s="10"/>
    </row>
    <row r="2819" spans="12:21" ht="15" customHeight="1" x14ac:dyDescent="0.4">
      <c r="L2819" s="36" t="s">
        <v>39</v>
      </c>
      <c r="N2819" s="37">
        <v>43582</v>
      </c>
      <c r="O2819" s="35">
        <v>0.79166666666666674</v>
      </c>
      <c r="P2819" s="299"/>
      <c r="Q2819" s="300"/>
      <c r="R2819" s="129">
        <f t="shared" si="130"/>
        <v>0</v>
      </c>
      <c r="S2819" s="129">
        <f t="shared" si="131"/>
        <v>0</v>
      </c>
      <c r="T2819" s="129">
        <f t="shared" si="132"/>
        <v>0</v>
      </c>
      <c r="U2819" s="10"/>
    </row>
    <row r="2820" spans="12:21" ht="15" customHeight="1" x14ac:dyDescent="0.4">
      <c r="L2820" s="36" t="s">
        <v>39</v>
      </c>
      <c r="N2820" s="37">
        <v>43582</v>
      </c>
      <c r="O2820" s="35">
        <v>0.83333333333333337</v>
      </c>
      <c r="P2820" s="299"/>
      <c r="Q2820" s="300"/>
      <c r="R2820" s="129">
        <f t="shared" si="130"/>
        <v>0</v>
      </c>
      <c r="S2820" s="129">
        <f t="shared" si="131"/>
        <v>0</v>
      </c>
      <c r="T2820" s="129">
        <f t="shared" si="132"/>
        <v>0</v>
      </c>
      <c r="U2820" s="10"/>
    </row>
    <row r="2821" spans="12:21" ht="15" customHeight="1" x14ac:dyDescent="0.4">
      <c r="L2821" s="36" t="s">
        <v>39</v>
      </c>
      <c r="N2821" s="37">
        <v>43582</v>
      </c>
      <c r="O2821" s="35">
        <v>0.87500000000000011</v>
      </c>
      <c r="P2821" s="299"/>
      <c r="Q2821" s="300"/>
      <c r="R2821" s="129">
        <f t="shared" si="130"/>
        <v>0</v>
      </c>
      <c r="S2821" s="129">
        <f t="shared" si="131"/>
        <v>0</v>
      </c>
      <c r="T2821" s="129">
        <f t="shared" si="132"/>
        <v>0</v>
      </c>
      <c r="U2821" s="10"/>
    </row>
    <row r="2822" spans="12:21" ht="15" customHeight="1" x14ac:dyDescent="0.4">
      <c r="L2822" s="36" t="s">
        <v>39</v>
      </c>
      <c r="N2822" s="37">
        <v>43582</v>
      </c>
      <c r="O2822" s="35">
        <v>0.91666666666666674</v>
      </c>
      <c r="P2822" s="299"/>
      <c r="Q2822" s="300"/>
      <c r="R2822" s="129">
        <f t="shared" si="130"/>
        <v>0</v>
      </c>
      <c r="S2822" s="129">
        <f t="shared" si="131"/>
        <v>0</v>
      </c>
      <c r="T2822" s="129">
        <f t="shared" si="132"/>
        <v>0</v>
      </c>
      <c r="U2822" s="10"/>
    </row>
    <row r="2823" spans="12:21" ht="15" customHeight="1" x14ac:dyDescent="0.4">
      <c r="L2823" s="36" t="s">
        <v>39</v>
      </c>
      <c r="N2823" s="37">
        <v>43582</v>
      </c>
      <c r="O2823" s="35">
        <v>0.95833333333333337</v>
      </c>
      <c r="P2823" s="299"/>
      <c r="Q2823" s="300"/>
      <c r="R2823" s="129">
        <f t="shared" si="130"/>
        <v>0</v>
      </c>
      <c r="S2823" s="129">
        <f t="shared" si="131"/>
        <v>0</v>
      </c>
      <c r="T2823" s="129">
        <f t="shared" si="132"/>
        <v>0</v>
      </c>
      <c r="U2823" s="10"/>
    </row>
    <row r="2824" spans="12:21" ht="15" customHeight="1" x14ac:dyDescent="0.4">
      <c r="L2824" s="40">
        <v>43583</v>
      </c>
      <c r="M2824" s="37"/>
      <c r="N2824" s="37">
        <v>43583</v>
      </c>
      <c r="O2824" s="35">
        <v>3.1225022567582528E-17</v>
      </c>
      <c r="P2824" s="299"/>
      <c r="Q2824" s="300"/>
      <c r="R2824" s="129">
        <f t="shared" si="130"/>
        <v>0</v>
      </c>
      <c r="S2824" s="129">
        <f t="shared" si="131"/>
        <v>0</v>
      </c>
      <c r="T2824" s="129">
        <f t="shared" si="132"/>
        <v>0</v>
      </c>
      <c r="U2824" s="10"/>
    </row>
    <row r="2825" spans="12:21" ht="15" customHeight="1" x14ac:dyDescent="0.4">
      <c r="L2825" s="36" t="s">
        <v>39</v>
      </c>
      <c r="N2825" s="37">
        <v>43583</v>
      </c>
      <c r="O2825" s="35">
        <v>4.1666666666666699E-2</v>
      </c>
      <c r="P2825" s="299"/>
      <c r="Q2825" s="300"/>
      <c r="R2825" s="129">
        <f t="shared" si="130"/>
        <v>0</v>
      </c>
      <c r="S2825" s="129">
        <f t="shared" si="131"/>
        <v>0</v>
      </c>
      <c r="T2825" s="129">
        <f t="shared" si="132"/>
        <v>0</v>
      </c>
      <c r="U2825" s="10"/>
    </row>
    <row r="2826" spans="12:21" ht="15" customHeight="1" x14ac:dyDescent="0.4">
      <c r="L2826" s="36" t="s">
        <v>39</v>
      </c>
      <c r="N2826" s="37">
        <v>43583</v>
      </c>
      <c r="O2826" s="35">
        <v>8.333333333333337E-2</v>
      </c>
      <c r="P2826" s="299"/>
      <c r="Q2826" s="300"/>
      <c r="R2826" s="129">
        <f t="shared" si="130"/>
        <v>0</v>
      </c>
      <c r="S2826" s="129">
        <f t="shared" si="131"/>
        <v>0</v>
      </c>
      <c r="T2826" s="129">
        <f t="shared" si="132"/>
        <v>0</v>
      </c>
      <c r="U2826" s="10"/>
    </row>
    <row r="2827" spans="12:21" ht="15" customHeight="1" x14ac:dyDescent="0.4">
      <c r="L2827" s="36" t="s">
        <v>39</v>
      </c>
      <c r="N2827" s="37">
        <v>43583</v>
      </c>
      <c r="O2827" s="35">
        <v>0.12500000000000006</v>
      </c>
      <c r="P2827" s="299"/>
      <c r="Q2827" s="300"/>
      <c r="R2827" s="129">
        <f t="shared" si="130"/>
        <v>0</v>
      </c>
      <c r="S2827" s="129">
        <f t="shared" si="131"/>
        <v>0</v>
      </c>
      <c r="T2827" s="129">
        <f t="shared" si="132"/>
        <v>0</v>
      </c>
      <c r="U2827" s="10"/>
    </row>
    <row r="2828" spans="12:21" ht="15" customHeight="1" x14ac:dyDescent="0.4">
      <c r="L2828" s="36" t="s">
        <v>39</v>
      </c>
      <c r="N2828" s="37">
        <v>43583</v>
      </c>
      <c r="O2828" s="35">
        <v>0.16666666666666669</v>
      </c>
      <c r="P2828" s="299"/>
      <c r="Q2828" s="300"/>
      <c r="R2828" s="129">
        <f t="shared" si="130"/>
        <v>0</v>
      </c>
      <c r="S2828" s="129">
        <f t="shared" si="131"/>
        <v>0</v>
      </c>
      <c r="T2828" s="129">
        <f t="shared" si="132"/>
        <v>0</v>
      </c>
      <c r="U2828" s="10"/>
    </row>
    <row r="2829" spans="12:21" ht="15" customHeight="1" x14ac:dyDescent="0.4">
      <c r="L2829" s="36" t="s">
        <v>39</v>
      </c>
      <c r="N2829" s="37">
        <v>43583</v>
      </c>
      <c r="O2829" s="35">
        <v>0.20833333333333337</v>
      </c>
      <c r="P2829" s="299"/>
      <c r="Q2829" s="300"/>
      <c r="R2829" s="129">
        <f t="shared" si="130"/>
        <v>0</v>
      </c>
      <c r="S2829" s="129">
        <f t="shared" si="131"/>
        <v>0</v>
      </c>
      <c r="T2829" s="129">
        <f t="shared" si="132"/>
        <v>0</v>
      </c>
      <c r="U2829" s="10"/>
    </row>
    <row r="2830" spans="12:21" ht="15" customHeight="1" x14ac:dyDescent="0.4">
      <c r="L2830" s="36" t="s">
        <v>39</v>
      </c>
      <c r="N2830" s="37">
        <v>43583</v>
      </c>
      <c r="O2830" s="35">
        <v>0.25</v>
      </c>
      <c r="P2830" s="299"/>
      <c r="Q2830" s="300"/>
      <c r="R2830" s="129">
        <f t="shared" si="130"/>
        <v>0</v>
      </c>
      <c r="S2830" s="129">
        <f t="shared" si="131"/>
        <v>0</v>
      </c>
      <c r="T2830" s="129">
        <f t="shared" si="132"/>
        <v>0</v>
      </c>
      <c r="U2830" s="10"/>
    </row>
    <row r="2831" spans="12:21" ht="15" customHeight="1" x14ac:dyDescent="0.4">
      <c r="L2831" s="36" t="s">
        <v>39</v>
      </c>
      <c r="N2831" s="37">
        <v>43583</v>
      </c>
      <c r="O2831" s="35">
        <v>0.29166666666666669</v>
      </c>
      <c r="P2831" s="299"/>
      <c r="Q2831" s="300"/>
      <c r="R2831" s="129">
        <f t="shared" si="130"/>
        <v>0</v>
      </c>
      <c r="S2831" s="129">
        <f t="shared" si="131"/>
        <v>0</v>
      </c>
      <c r="T2831" s="129">
        <f t="shared" si="132"/>
        <v>0</v>
      </c>
      <c r="U2831" s="10"/>
    </row>
    <row r="2832" spans="12:21" ht="15" customHeight="1" x14ac:dyDescent="0.4">
      <c r="L2832" s="36" t="s">
        <v>39</v>
      </c>
      <c r="N2832" s="37">
        <v>43583</v>
      </c>
      <c r="O2832" s="35">
        <v>0.33333333333333337</v>
      </c>
      <c r="P2832" s="299"/>
      <c r="Q2832" s="300"/>
      <c r="R2832" s="129">
        <f t="shared" ref="R2832:R2895" si="133">IF(Q2832&gt;P2832,P2832,Q2832)</f>
        <v>0</v>
      </c>
      <c r="S2832" s="129">
        <f t="shared" ref="S2832:S2895" si="134">P2832-R2832</f>
        <v>0</v>
      </c>
      <c r="T2832" s="129">
        <f t="shared" si="132"/>
        <v>0</v>
      </c>
      <c r="U2832" s="10"/>
    </row>
    <row r="2833" spans="12:21" ht="15" customHeight="1" x14ac:dyDescent="0.4">
      <c r="L2833" s="36" t="s">
        <v>39</v>
      </c>
      <c r="N2833" s="37">
        <v>43583</v>
      </c>
      <c r="O2833" s="35">
        <v>0.375</v>
      </c>
      <c r="P2833" s="299"/>
      <c r="Q2833" s="300"/>
      <c r="R2833" s="129">
        <f t="shared" si="133"/>
        <v>0</v>
      </c>
      <c r="S2833" s="129">
        <f t="shared" si="134"/>
        <v>0</v>
      </c>
      <c r="T2833" s="129">
        <f t="shared" si="132"/>
        <v>0</v>
      </c>
      <c r="U2833" s="10"/>
    </row>
    <row r="2834" spans="12:21" ht="15" customHeight="1" x14ac:dyDescent="0.4">
      <c r="L2834" s="36" t="s">
        <v>39</v>
      </c>
      <c r="N2834" s="37">
        <v>43583</v>
      </c>
      <c r="O2834" s="35">
        <v>0.41666666666666669</v>
      </c>
      <c r="P2834" s="299"/>
      <c r="Q2834" s="300"/>
      <c r="R2834" s="129">
        <f t="shared" si="133"/>
        <v>0</v>
      </c>
      <c r="S2834" s="129">
        <f t="shared" si="134"/>
        <v>0</v>
      </c>
      <c r="T2834" s="129">
        <f t="shared" si="132"/>
        <v>0</v>
      </c>
      <c r="U2834" s="10"/>
    </row>
    <row r="2835" spans="12:21" ht="15" customHeight="1" x14ac:dyDescent="0.4">
      <c r="L2835" s="36" t="s">
        <v>39</v>
      </c>
      <c r="N2835" s="37">
        <v>43583</v>
      </c>
      <c r="O2835" s="35">
        <v>0.45833333333333337</v>
      </c>
      <c r="P2835" s="299"/>
      <c r="Q2835" s="300"/>
      <c r="R2835" s="129">
        <f t="shared" si="133"/>
        <v>0</v>
      </c>
      <c r="S2835" s="129">
        <f t="shared" si="134"/>
        <v>0</v>
      </c>
      <c r="T2835" s="129">
        <f t="shared" si="132"/>
        <v>0</v>
      </c>
      <c r="U2835" s="10"/>
    </row>
    <row r="2836" spans="12:21" ht="15" customHeight="1" x14ac:dyDescent="0.4">
      <c r="L2836" s="36" t="s">
        <v>39</v>
      </c>
      <c r="N2836" s="37">
        <v>43583</v>
      </c>
      <c r="O2836" s="35">
        <v>0.50000000000000011</v>
      </c>
      <c r="P2836" s="299"/>
      <c r="Q2836" s="300"/>
      <c r="R2836" s="129">
        <f t="shared" si="133"/>
        <v>0</v>
      </c>
      <c r="S2836" s="129">
        <f t="shared" si="134"/>
        <v>0</v>
      </c>
      <c r="T2836" s="129">
        <f t="shared" si="132"/>
        <v>0</v>
      </c>
      <c r="U2836" s="10"/>
    </row>
    <row r="2837" spans="12:21" ht="15" customHeight="1" x14ac:dyDescent="0.4">
      <c r="L2837" s="36" t="s">
        <v>39</v>
      </c>
      <c r="N2837" s="37">
        <v>43583</v>
      </c>
      <c r="O2837" s="35">
        <v>0.54166666666666674</v>
      </c>
      <c r="P2837" s="299"/>
      <c r="Q2837" s="300"/>
      <c r="R2837" s="129">
        <f t="shared" si="133"/>
        <v>0</v>
      </c>
      <c r="S2837" s="129">
        <f t="shared" si="134"/>
        <v>0</v>
      </c>
      <c r="T2837" s="129">
        <f t="shared" si="132"/>
        <v>0</v>
      </c>
      <c r="U2837" s="10"/>
    </row>
    <row r="2838" spans="12:21" ht="15" customHeight="1" x14ac:dyDescent="0.4">
      <c r="L2838" s="36" t="s">
        <v>39</v>
      </c>
      <c r="N2838" s="37">
        <v>43583</v>
      </c>
      <c r="O2838" s="35">
        <v>0.58333333333333337</v>
      </c>
      <c r="P2838" s="299"/>
      <c r="Q2838" s="300"/>
      <c r="R2838" s="129">
        <f t="shared" si="133"/>
        <v>0</v>
      </c>
      <c r="S2838" s="129">
        <f t="shared" si="134"/>
        <v>0</v>
      </c>
      <c r="T2838" s="129">
        <f t="shared" si="132"/>
        <v>0</v>
      </c>
      <c r="U2838" s="10"/>
    </row>
    <row r="2839" spans="12:21" ht="15" customHeight="1" x14ac:dyDescent="0.4">
      <c r="L2839" s="36" t="s">
        <v>39</v>
      </c>
      <c r="N2839" s="37">
        <v>43583</v>
      </c>
      <c r="O2839" s="35">
        <v>0.62500000000000011</v>
      </c>
      <c r="P2839" s="299"/>
      <c r="Q2839" s="300"/>
      <c r="R2839" s="129">
        <f t="shared" si="133"/>
        <v>0</v>
      </c>
      <c r="S2839" s="129">
        <f t="shared" si="134"/>
        <v>0</v>
      </c>
      <c r="T2839" s="129">
        <f t="shared" si="132"/>
        <v>0</v>
      </c>
      <c r="U2839" s="10"/>
    </row>
    <row r="2840" spans="12:21" ht="15" customHeight="1" x14ac:dyDescent="0.4">
      <c r="L2840" s="36" t="s">
        <v>39</v>
      </c>
      <c r="N2840" s="37">
        <v>43583</v>
      </c>
      <c r="O2840" s="35">
        <v>0.66666666666666674</v>
      </c>
      <c r="P2840" s="299"/>
      <c r="Q2840" s="300"/>
      <c r="R2840" s="129">
        <f t="shared" si="133"/>
        <v>0</v>
      </c>
      <c r="S2840" s="129">
        <f t="shared" si="134"/>
        <v>0</v>
      </c>
      <c r="T2840" s="129">
        <f t="shared" si="132"/>
        <v>0</v>
      </c>
      <c r="U2840" s="10"/>
    </row>
    <row r="2841" spans="12:21" ht="15" customHeight="1" x14ac:dyDescent="0.4">
      <c r="L2841" s="36" t="s">
        <v>39</v>
      </c>
      <c r="N2841" s="37">
        <v>43583</v>
      </c>
      <c r="O2841" s="35">
        <v>0.70833333333333337</v>
      </c>
      <c r="P2841" s="299"/>
      <c r="Q2841" s="300"/>
      <c r="R2841" s="129">
        <f t="shared" si="133"/>
        <v>0</v>
      </c>
      <c r="S2841" s="129">
        <f t="shared" si="134"/>
        <v>0</v>
      </c>
      <c r="T2841" s="129">
        <f t="shared" si="132"/>
        <v>0</v>
      </c>
      <c r="U2841" s="10"/>
    </row>
    <row r="2842" spans="12:21" ht="15" customHeight="1" x14ac:dyDescent="0.4">
      <c r="L2842" s="36" t="s">
        <v>39</v>
      </c>
      <c r="N2842" s="37">
        <v>43583</v>
      </c>
      <c r="O2842" s="35">
        <v>0.75000000000000011</v>
      </c>
      <c r="P2842" s="299"/>
      <c r="Q2842" s="300"/>
      <c r="R2842" s="129">
        <f t="shared" si="133"/>
        <v>0</v>
      </c>
      <c r="S2842" s="129">
        <f t="shared" si="134"/>
        <v>0</v>
      </c>
      <c r="T2842" s="129">
        <f t="shared" si="132"/>
        <v>0</v>
      </c>
      <c r="U2842" s="10"/>
    </row>
    <row r="2843" spans="12:21" ht="15" customHeight="1" x14ac:dyDescent="0.4">
      <c r="L2843" s="36" t="s">
        <v>39</v>
      </c>
      <c r="N2843" s="37">
        <v>43583</v>
      </c>
      <c r="O2843" s="35">
        <v>0.79166666666666674</v>
      </c>
      <c r="P2843" s="299"/>
      <c r="Q2843" s="300"/>
      <c r="R2843" s="129">
        <f t="shared" si="133"/>
        <v>0</v>
      </c>
      <c r="S2843" s="129">
        <f t="shared" si="134"/>
        <v>0</v>
      </c>
      <c r="T2843" s="129">
        <f t="shared" si="132"/>
        <v>0</v>
      </c>
      <c r="U2843" s="10"/>
    </row>
    <row r="2844" spans="12:21" ht="15" customHeight="1" x14ac:dyDescent="0.4">
      <c r="L2844" s="36" t="s">
        <v>39</v>
      </c>
      <c r="N2844" s="37">
        <v>43583</v>
      </c>
      <c r="O2844" s="35">
        <v>0.83333333333333337</v>
      </c>
      <c r="P2844" s="299"/>
      <c r="Q2844" s="300"/>
      <c r="R2844" s="129">
        <f t="shared" si="133"/>
        <v>0</v>
      </c>
      <c r="S2844" s="129">
        <f t="shared" si="134"/>
        <v>0</v>
      </c>
      <c r="T2844" s="129">
        <f t="shared" si="132"/>
        <v>0</v>
      </c>
      <c r="U2844" s="10"/>
    </row>
    <row r="2845" spans="12:21" ht="15" customHeight="1" x14ac:dyDescent="0.4">
      <c r="L2845" s="36" t="s">
        <v>39</v>
      </c>
      <c r="N2845" s="37">
        <v>43583</v>
      </c>
      <c r="O2845" s="35">
        <v>0.87500000000000011</v>
      </c>
      <c r="P2845" s="299"/>
      <c r="Q2845" s="300"/>
      <c r="R2845" s="129">
        <f t="shared" si="133"/>
        <v>0</v>
      </c>
      <c r="S2845" s="129">
        <f t="shared" si="134"/>
        <v>0</v>
      </c>
      <c r="T2845" s="129">
        <f t="shared" si="132"/>
        <v>0</v>
      </c>
      <c r="U2845" s="10"/>
    </row>
    <row r="2846" spans="12:21" ht="15" customHeight="1" x14ac:dyDescent="0.4">
      <c r="L2846" s="36" t="s">
        <v>39</v>
      </c>
      <c r="N2846" s="37">
        <v>43583</v>
      </c>
      <c r="O2846" s="35">
        <v>0.91666666666666674</v>
      </c>
      <c r="P2846" s="299"/>
      <c r="Q2846" s="300"/>
      <c r="R2846" s="129">
        <f t="shared" si="133"/>
        <v>0</v>
      </c>
      <c r="S2846" s="129">
        <f t="shared" si="134"/>
        <v>0</v>
      </c>
      <c r="T2846" s="129">
        <f t="shared" si="132"/>
        <v>0</v>
      </c>
      <c r="U2846" s="10"/>
    </row>
    <row r="2847" spans="12:21" ht="15" customHeight="1" x14ac:dyDescent="0.4">
      <c r="L2847" s="36" t="s">
        <v>39</v>
      </c>
      <c r="N2847" s="37">
        <v>43583</v>
      </c>
      <c r="O2847" s="35">
        <v>0.95833333333333337</v>
      </c>
      <c r="P2847" s="299"/>
      <c r="Q2847" s="300"/>
      <c r="R2847" s="129">
        <f t="shared" si="133"/>
        <v>0</v>
      </c>
      <c r="S2847" s="129">
        <f t="shared" si="134"/>
        <v>0</v>
      </c>
      <c r="T2847" s="129">
        <f t="shared" si="132"/>
        <v>0</v>
      </c>
      <c r="U2847" s="10"/>
    </row>
    <row r="2848" spans="12:21" ht="15" customHeight="1" x14ac:dyDescent="0.4">
      <c r="L2848" s="40">
        <v>43584</v>
      </c>
      <c r="M2848" s="37"/>
      <c r="N2848" s="37">
        <v>43584</v>
      </c>
      <c r="O2848" s="35">
        <v>3.1225022567582528E-17</v>
      </c>
      <c r="P2848" s="299"/>
      <c r="Q2848" s="300"/>
      <c r="R2848" s="129">
        <f t="shared" si="133"/>
        <v>0</v>
      </c>
      <c r="S2848" s="129">
        <f t="shared" si="134"/>
        <v>0</v>
      </c>
      <c r="T2848" s="129">
        <f t="shared" si="132"/>
        <v>0</v>
      </c>
      <c r="U2848" s="10"/>
    </row>
    <row r="2849" spans="12:21" ht="15" customHeight="1" x14ac:dyDescent="0.4">
      <c r="L2849" s="36" t="s">
        <v>39</v>
      </c>
      <c r="N2849" s="37">
        <v>43584</v>
      </c>
      <c r="O2849" s="35">
        <v>4.1666666666666699E-2</v>
      </c>
      <c r="P2849" s="299"/>
      <c r="Q2849" s="300"/>
      <c r="R2849" s="129">
        <f t="shared" si="133"/>
        <v>0</v>
      </c>
      <c r="S2849" s="129">
        <f t="shared" si="134"/>
        <v>0</v>
      </c>
      <c r="T2849" s="129">
        <f t="shared" si="132"/>
        <v>0</v>
      </c>
      <c r="U2849" s="10"/>
    </row>
    <row r="2850" spans="12:21" ht="15" customHeight="1" x14ac:dyDescent="0.4">
      <c r="L2850" s="36" t="s">
        <v>39</v>
      </c>
      <c r="N2850" s="37">
        <v>43584</v>
      </c>
      <c r="O2850" s="35">
        <v>8.333333333333337E-2</v>
      </c>
      <c r="P2850" s="299"/>
      <c r="Q2850" s="300"/>
      <c r="R2850" s="129">
        <f t="shared" si="133"/>
        <v>0</v>
      </c>
      <c r="S2850" s="129">
        <f t="shared" si="134"/>
        <v>0</v>
      </c>
      <c r="T2850" s="129">
        <f t="shared" si="132"/>
        <v>0</v>
      </c>
      <c r="U2850" s="10"/>
    </row>
    <row r="2851" spans="12:21" ht="15" customHeight="1" x14ac:dyDescent="0.4">
      <c r="L2851" s="36" t="s">
        <v>39</v>
      </c>
      <c r="N2851" s="37">
        <v>43584</v>
      </c>
      <c r="O2851" s="35">
        <v>0.12500000000000006</v>
      </c>
      <c r="P2851" s="299"/>
      <c r="Q2851" s="300"/>
      <c r="R2851" s="129">
        <f t="shared" si="133"/>
        <v>0</v>
      </c>
      <c r="S2851" s="129">
        <f t="shared" si="134"/>
        <v>0</v>
      </c>
      <c r="T2851" s="129">
        <f t="shared" si="132"/>
        <v>0</v>
      </c>
      <c r="U2851" s="10"/>
    </row>
    <row r="2852" spans="12:21" ht="15" customHeight="1" x14ac:dyDescent="0.4">
      <c r="L2852" s="36" t="s">
        <v>39</v>
      </c>
      <c r="N2852" s="37">
        <v>43584</v>
      </c>
      <c r="O2852" s="35">
        <v>0.16666666666666669</v>
      </c>
      <c r="P2852" s="299"/>
      <c r="Q2852" s="300"/>
      <c r="R2852" s="129">
        <f t="shared" si="133"/>
        <v>0</v>
      </c>
      <c r="S2852" s="129">
        <f t="shared" si="134"/>
        <v>0</v>
      </c>
      <c r="T2852" s="129">
        <f t="shared" si="132"/>
        <v>0</v>
      </c>
      <c r="U2852" s="10"/>
    </row>
    <row r="2853" spans="12:21" ht="15" customHeight="1" x14ac:dyDescent="0.4">
      <c r="L2853" s="36" t="s">
        <v>39</v>
      </c>
      <c r="N2853" s="37">
        <v>43584</v>
      </c>
      <c r="O2853" s="35">
        <v>0.20833333333333337</v>
      </c>
      <c r="P2853" s="299"/>
      <c r="Q2853" s="300"/>
      <c r="R2853" s="129">
        <f t="shared" si="133"/>
        <v>0</v>
      </c>
      <c r="S2853" s="129">
        <f t="shared" si="134"/>
        <v>0</v>
      </c>
      <c r="T2853" s="129">
        <f t="shared" si="132"/>
        <v>0</v>
      </c>
      <c r="U2853" s="10"/>
    </row>
    <row r="2854" spans="12:21" ht="15" customHeight="1" x14ac:dyDescent="0.4">
      <c r="L2854" s="36" t="s">
        <v>39</v>
      </c>
      <c r="N2854" s="37">
        <v>43584</v>
      </c>
      <c r="O2854" s="35">
        <v>0.25</v>
      </c>
      <c r="P2854" s="299"/>
      <c r="Q2854" s="300"/>
      <c r="R2854" s="129">
        <f t="shared" si="133"/>
        <v>0</v>
      </c>
      <c r="S2854" s="129">
        <f t="shared" si="134"/>
        <v>0</v>
      </c>
      <c r="T2854" s="129">
        <f t="shared" si="132"/>
        <v>0</v>
      </c>
      <c r="U2854" s="10"/>
    </row>
    <row r="2855" spans="12:21" ht="15" customHeight="1" x14ac:dyDescent="0.4">
      <c r="L2855" s="36" t="s">
        <v>39</v>
      </c>
      <c r="N2855" s="37">
        <v>43584</v>
      </c>
      <c r="O2855" s="35">
        <v>0.29166666666666669</v>
      </c>
      <c r="P2855" s="299"/>
      <c r="Q2855" s="300"/>
      <c r="R2855" s="129">
        <f t="shared" si="133"/>
        <v>0</v>
      </c>
      <c r="S2855" s="129">
        <f t="shared" si="134"/>
        <v>0</v>
      </c>
      <c r="T2855" s="129">
        <f t="shared" si="132"/>
        <v>0</v>
      </c>
      <c r="U2855" s="10"/>
    </row>
    <row r="2856" spans="12:21" ht="15" customHeight="1" x14ac:dyDescent="0.4">
      <c r="L2856" s="36" t="s">
        <v>39</v>
      </c>
      <c r="N2856" s="37">
        <v>43584</v>
      </c>
      <c r="O2856" s="35">
        <v>0.33333333333333337</v>
      </c>
      <c r="P2856" s="299"/>
      <c r="Q2856" s="300"/>
      <c r="R2856" s="129">
        <f t="shared" si="133"/>
        <v>0</v>
      </c>
      <c r="S2856" s="129">
        <f t="shared" si="134"/>
        <v>0</v>
      </c>
      <c r="T2856" s="129">
        <f t="shared" si="132"/>
        <v>0</v>
      </c>
      <c r="U2856" s="10"/>
    </row>
    <row r="2857" spans="12:21" ht="15" customHeight="1" x14ac:dyDescent="0.4">
      <c r="L2857" s="36" t="s">
        <v>39</v>
      </c>
      <c r="N2857" s="37">
        <v>43584</v>
      </c>
      <c r="O2857" s="35">
        <v>0.375</v>
      </c>
      <c r="P2857" s="299"/>
      <c r="Q2857" s="300"/>
      <c r="R2857" s="129">
        <f t="shared" si="133"/>
        <v>0</v>
      </c>
      <c r="S2857" s="129">
        <f t="shared" si="134"/>
        <v>0</v>
      </c>
      <c r="T2857" s="129">
        <f t="shared" ref="T2857:T2920" si="135">Q2857-R2857</f>
        <v>0</v>
      </c>
      <c r="U2857" s="10"/>
    </row>
    <row r="2858" spans="12:21" ht="15" customHeight="1" x14ac:dyDescent="0.4">
      <c r="L2858" s="36" t="s">
        <v>39</v>
      </c>
      <c r="N2858" s="37">
        <v>43584</v>
      </c>
      <c r="O2858" s="35">
        <v>0.41666666666666669</v>
      </c>
      <c r="P2858" s="299"/>
      <c r="Q2858" s="300"/>
      <c r="R2858" s="129">
        <f t="shared" si="133"/>
        <v>0</v>
      </c>
      <c r="S2858" s="129">
        <f t="shared" si="134"/>
        <v>0</v>
      </c>
      <c r="T2858" s="129">
        <f t="shared" si="135"/>
        <v>0</v>
      </c>
      <c r="U2858" s="10"/>
    </row>
    <row r="2859" spans="12:21" ht="15" customHeight="1" x14ac:dyDescent="0.4">
      <c r="L2859" s="36" t="s">
        <v>39</v>
      </c>
      <c r="N2859" s="37">
        <v>43584</v>
      </c>
      <c r="O2859" s="35">
        <v>0.45833333333333337</v>
      </c>
      <c r="P2859" s="299"/>
      <c r="Q2859" s="300"/>
      <c r="R2859" s="129">
        <f t="shared" si="133"/>
        <v>0</v>
      </c>
      <c r="S2859" s="129">
        <f t="shared" si="134"/>
        <v>0</v>
      </c>
      <c r="T2859" s="129">
        <f t="shared" si="135"/>
        <v>0</v>
      </c>
      <c r="U2859" s="10"/>
    </row>
    <row r="2860" spans="12:21" ht="15" customHeight="1" x14ac:dyDescent="0.4">
      <c r="L2860" s="36" t="s">
        <v>39</v>
      </c>
      <c r="N2860" s="37">
        <v>43584</v>
      </c>
      <c r="O2860" s="35">
        <v>0.50000000000000011</v>
      </c>
      <c r="P2860" s="299"/>
      <c r="Q2860" s="300"/>
      <c r="R2860" s="129">
        <f t="shared" si="133"/>
        <v>0</v>
      </c>
      <c r="S2860" s="129">
        <f t="shared" si="134"/>
        <v>0</v>
      </c>
      <c r="T2860" s="129">
        <f t="shared" si="135"/>
        <v>0</v>
      </c>
      <c r="U2860" s="10"/>
    </row>
    <row r="2861" spans="12:21" ht="15" customHeight="1" x14ac:dyDescent="0.4">
      <c r="L2861" s="36" t="s">
        <v>39</v>
      </c>
      <c r="N2861" s="37">
        <v>43584</v>
      </c>
      <c r="O2861" s="35">
        <v>0.54166666666666674</v>
      </c>
      <c r="P2861" s="299"/>
      <c r="Q2861" s="300"/>
      <c r="R2861" s="129">
        <f t="shared" si="133"/>
        <v>0</v>
      </c>
      <c r="S2861" s="129">
        <f t="shared" si="134"/>
        <v>0</v>
      </c>
      <c r="T2861" s="129">
        <f t="shared" si="135"/>
        <v>0</v>
      </c>
      <c r="U2861" s="10"/>
    </row>
    <row r="2862" spans="12:21" ht="15" customHeight="1" x14ac:dyDescent="0.4">
      <c r="L2862" s="36" t="s">
        <v>39</v>
      </c>
      <c r="N2862" s="37">
        <v>43584</v>
      </c>
      <c r="O2862" s="35">
        <v>0.58333333333333337</v>
      </c>
      <c r="P2862" s="299"/>
      <c r="Q2862" s="300"/>
      <c r="R2862" s="129">
        <f t="shared" si="133"/>
        <v>0</v>
      </c>
      <c r="S2862" s="129">
        <f t="shared" si="134"/>
        <v>0</v>
      </c>
      <c r="T2862" s="129">
        <f t="shared" si="135"/>
        <v>0</v>
      </c>
      <c r="U2862" s="10"/>
    </row>
    <row r="2863" spans="12:21" ht="15" customHeight="1" x14ac:dyDescent="0.4">
      <c r="L2863" s="36" t="s">
        <v>39</v>
      </c>
      <c r="N2863" s="37">
        <v>43584</v>
      </c>
      <c r="O2863" s="35">
        <v>0.62500000000000011</v>
      </c>
      <c r="P2863" s="299"/>
      <c r="Q2863" s="300"/>
      <c r="R2863" s="129">
        <f t="shared" si="133"/>
        <v>0</v>
      </c>
      <c r="S2863" s="129">
        <f t="shared" si="134"/>
        <v>0</v>
      </c>
      <c r="T2863" s="129">
        <f t="shared" si="135"/>
        <v>0</v>
      </c>
      <c r="U2863" s="10"/>
    </row>
    <row r="2864" spans="12:21" ht="15" customHeight="1" x14ac:dyDescent="0.4">
      <c r="L2864" s="36" t="s">
        <v>39</v>
      </c>
      <c r="N2864" s="37">
        <v>43584</v>
      </c>
      <c r="O2864" s="35">
        <v>0.66666666666666674</v>
      </c>
      <c r="P2864" s="299"/>
      <c r="Q2864" s="300"/>
      <c r="R2864" s="129">
        <f t="shared" si="133"/>
        <v>0</v>
      </c>
      <c r="S2864" s="129">
        <f t="shared" si="134"/>
        <v>0</v>
      </c>
      <c r="T2864" s="129">
        <f t="shared" si="135"/>
        <v>0</v>
      </c>
      <c r="U2864" s="10"/>
    </row>
    <row r="2865" spans="12:21" ht="15" customHeight="1" x14ac:dyDescent="0.4">
      <c r="L2865" s="36" t="s">
        <v>39</v>
      </c>
      <c r="N2865" s="37">
        <v>43584</v>
      </c>
      <c r="O2865" s="35">
        <v>0.70833333333333337</v>
      </c>
      <c r="P2865" s="299"/>
      <c r="Q2865" s="300"/>
      <c r="R2865" s="129">
        <f t="shared" si="133"/>
        <v>0</v>
      </c>
      <c r="S2865" s="129">
        <f t="shared" si="134"/>
        <v>0</v>
      </c>
      <c r="T2865" s="129">
        <f t="shared" si="135"/>
        <v>0</v>
      </c>
      <c r="U2865" s="10"/>
    </row>
    <row r="2866" spans="12:21" ht="15" customHeight="1" x14ac:dyDescent="0.4">
      <c r="L2866" s="36" t="s">
        <v>39</v>
      </c>
      <c r="N2866" s="37">
        <v>43584</v>
      </c>
      <c r="O2866" s="35">
        <v>0.75000000000000011</v>
      </c>
      <c r="P2866" s="299"/>
      <c r="Q2866" s="300"/>
      <c r="R2866" s="129">
        <f t="shared" si="133"/>
        <v>0</v>
      </c>
      <c r="S2866" s="129">
        <f t="shared" si="134"/>
        <v>0</v>
      </c>
      <c r="T2866" s="129">
        <f t="shared" si="135"/>
        <v>0</v>
      </c>
      <c r="U2866" s="10"/>
    </row>
    <row r="2867" spans="12:21" ht="15" customHeight="1" x14ac:dyDescent="0.4">
      <c r="L2867" s="36" t="s">
        <v>39</v>
      </c>
      <c r="N2867" s="37">
        <v>43584</v>
      </c>
      <c r="O2867" s="35">
        <v>0.79166666666666674</v>
      </c>
      <c r="P2867" s="299"/>
      <c r="Q2867" s="300"/>
      <c r="R2867" s="129">
        <f t="shared" si="133"/>
        <v>0</v>
      </c>
      <c r="S2867" s="129">
        <f t="shared" si="134"/>
        <v>0</v>
      </c>
      <c r="T2867" s="129">
        <f t="shared" si="135"/>
        <v>0</v>
      </c>
      <c r="U2867" s="10"/>
    </row>
    <row r="2868" spans="12:21" ht="15" customHeight="1" x14ac:dyDescent="0.4">
      <c r="L2868" s="36" t="s">
        <v>39</v>
      </c>
      <c r="N2868" s="37">
        <v>43584</v>
      </c>
      <c r="O2868" s="35">
        <v>0.83333333333333337</v>
      </c>
      <c r="P2868" s="299"/>
      <c r="Q2868" s="300"/>
      <c r="R2868" s="129">
        <f t="shared" si="133"/>
        <v>0</v>
      </c>
      <c r="S2868" s="129">
        <f t="shared" si="134"/>
        <v>0</v>
      </c>
      <c r="T2868" s="129">
        <f t="shared" si="135"/>
        <v>0</v>
      </c>
      <c r="U2868" s="10"/>
    </row>
    <row r="2869" spans="12:21" ht="15" customHeight="1" x14ac:dyDescent="0.4">
      <c r="L2869" s="36" t="s">
        <v>39</v>
      </c>
      <c r="N2869" s="37">
        <v>43584</v>
      </c>
      <c r="O2869" s="35">
        <v>0.87500000000000011</v>
      </c>
      <c r="P2869" s="299"/>
      <c r="Q2869" s="300"/>
      <c r="R2869" s="129">
        <f t="shared" si="133"/>
        <v>0</v>
      </c>
      <c r="S2869" s="129">
        <f t="shared" si="134"/>
        <v>0</v>
      </c>
      <c r="T2869" s="129">
        <f t="shared" si="135"/>
        <v>0</v>
      </c>
      <c r="U2869" s="10"/>
    </row>
    <row r="2870" spans="12:21" ht="15" customHeight="1" x14ac:dyDescent="0.4">
      <c r="L2870" s="36" t="s">
        <v>39</v>
      </c>
      <c r="N2870" s="37">
        <v>43584</v>
      </c>
      <c r="O2870" s="35">
        <v>0.91666666666666674</v>
      </c>
      <c r="P2870" s="299"/>
      <c r="Q2870" s="300"/>
      <c r="R2870" s="129">
        <f t="shared" si="133"/>
        <v>0</v>
      </c>
      <c r="S2870" s="129">
        <f t="shared" si="134"/>
        <v>0</v>
      </c>
      <c r="T2870" s="129">
        <f t="shared" si="135"/>
        <v>0</v>
      </c>
      <c r="U2870" s="10"/>
    </row>
    <row r="2871" spans="12:21" ht="15" customHeight="1" x14ac:dyDescent="0.4">
      <c r="L2871" s="36" t="s">
        <v>39</v>
      </c>
      <c r="N2871" s="37">
        <v>43584</v>
      </c>
      <c r="O2871" s="35">
        <v>0.95833333333333337</v>
      </c>
      <c r="P2871" s="299"/>
      <c r="Q2871" s="300"/>
      <c r="R2871" s="129">
        <f t="shared" si="133"/>
        <v>0</v>
      </c>
      <c r="S2871" s="129">
        <f t="shared" si="134"/>
        <v>0</v>
      </c>
      <c r="T2871" s="129">
        <f t="shared" si="135"/>
        <v>0</v>
      </c>
      <c r="U2871" s="10"/>
    </row>
    <row r="2872" spans="12:21" ht="15" customHeight="1" x14ac:dyDescent="0.4">
      <c r="L2872" s="40">
        <v>43585</v>
      </c>
      <c r="M2872" s="37"/>
      <c r="N2872" s="37">
        <v>43585</v>
      </c>
      <c r="O2872" s="35">
        <v>3.1225022567582528E-17</v>
      </c>
      <c r="P2872" s="299"/>
      <c r="Q2872" s="300"/>
      <c r="R2872" s="129">
        <f t="shared" si="133"/>
        <v>0</v>
      </c>
      <c r="S2872" s="129">
        <f t="shared" si="134"/>
        <v>0</v>
      </c>
      <c r="T2872" s="129">
        <f t="shared" si="135"/>
        <v>0</v>
      </c>
      <c r="U2872" s="10"/>
    </row>
    <row r="2873" spans="12:21" ht="15" customHeight="1" x14ac:dyDescent="0.4">
      <c r="L2873" s="36" t="s">
        <v>39</v>
      </c>
      <c r="N2873" s="37">
        <v>43585</v>
      </c>
      <c r="O2873" s="35">
        <v>4.1666666666666699E-2</v>
      </c>
      <c r="P2873" s="299"/>
      <c r="Q2873" s="300"/>
      <c r="R2873" s="129">
        <f t="shared" si="133"/>
        <v>0</v>
      </c>
      <c r="S2873" s="129">
        <f t="shared" si="134"/>
        <v>0</v>
      </c>
      <c r="T2873" s="129">
        <f t="shared" si="135"/>
        <v>0</v>
      </c>
      <c r="U2873" s="10"/>
    </row>
    <row r="2874" spans="12:21" ht="15" customHeight="1" x14ac:dyDescent="0.4">
      <c r="L2874" s="36" t="s">
        <v>39</v>
      </c>
      <c r="N2874" s="37">
        <v>43585</v>
      </c>
      <c r="O2874" s="35">
        <v>8.333333333333337E-2</v>
      </c>
      <c r="P2874" s="299"/>
      <c r="Q2874" s="300"/>
      <c r="R2874" s="129">
        <f t="shared" si="133"/>
        <v>0</v>
      </c>
      <c r="S2874" s="129">
        <f t="shared" si="134"/>
        <v>0</v>
      </c>
      <c r="T2874" s="129">
        <f t="shared" si="135"/>
        <v>0</v>
      </c>
      <c r="U2874" s="10"/>
    </row>
    <row r="2875" spans="12:21" ht="15" customHeight="1" x14ac:dyDescent="0.4">
      <c r="L2875" s="36" t="s">
        <v>39</v>
      </c>
      <c r="N2875" s="37">
        <v>43585</v>
      </c>
      <c r="O2875" s="35">
        <v>0.12500000000000006</v>
      </c>
      <c r="P2875" s="299"/>
      <c r="Q2875" s="300"/>
      <c r="R2875" s="129">
        <f t="shared" si="133"/>
        <v>0</v>
      </c>
      <c r="S2875" s="129">
        <f t="shared" si="134"/>
        <v>0</v>
      </c>
      <c r="T2875" s="129">
        <f t="shared" si="135"/>
        <v>0</v>
      </c>
      <c r="U2875" s="10"/>
    </row>
    <row r="2876" spans="12:21" ht="15" customHeight="1" x14ac:dyDescent="0.4">
      <c r="L2876" s="36" t="s">
        <v>39</v>
      </c>
      <c r="N2876" s="37">
        <v>43585</v>
      </c>
      <c r="O2876" s="35">
        <v>0.16666666666666669</v>
      </c>
      <c r="P2876" s="299"/>
      <c r="Q2876" s="300"/>
      <c r="R2876" s="129">
        <f t="shared" si="133"/>
        <v>0</v>
      </c>
      <c r="S2876" s="129">
        <f t="shared" si="134"/>
        <v>0</v>
      </c>
      <c r="T2876" s="129">
        <f t="shared" si="135"/>
        <v>0</v>
      </c>
      <c r="U2876" s="10"/>
    </row>
    <row r="2877" spans="12:21" ht="15" customHeight="1" x14ac:dyDescent="0.4">
      <c r="L2877" s="36" t="s">
        <v>39</v>
      </c>
      <c r="N2877" s="37">
        <v>43585</v>
      </c>
      <c r="O2877" s="35">
        <v>0.20833333333333337</v>
      </c>
      <c r="P2877" s="299"/>
      <c r="Q2877" s="300"/>
      <c r="R2877" s="129">
        <f t="shared" si="133"/>
        <v>0</v>
      </c>
      <c r="S2877" s="129">
        <f t="shared" si="134"/>
        <v>0</v>
      </c>
      <c r="T2877" s="129">
        <f t="shared" si="135"/>
        <v>0</v>
      </c>
      <c r="U2877" s="10"/>
    </row>
    <row r="2878" spans="12:21" ht="15" customHeight="1" x14ac:dyDescent="0.4">
      <c r="L2878" s="36" t="s">
        <v>39</v>
      </c>
      <c r="N2878" s="37">
        <v>43585</v>
      </c>
      <c r="O2878" s="35">
        <v>0.25</v>
      </c>
      <c r="P2878" s="299"/>
      <c r="Q2878" s="300"/>
      <c r="R2878" s="129">
        <f t="shared" si="133"/>
        <v>0</v>
      </c>
      <c r="S2878" s="129">
        <f t="shared" si="134"/>
        <v>0</v>
      </c>
      <c r="T2878" s="129">
        <f t="shared" si="135"/>
        <v>0</v>
      </c>
      <c r="U2878" s="10"/>
    </row>
    <row r="2879" spans="12:21" ht="15" customHeight="1" x14ac:dyDescent="0.4">
      <c r="L2879" s="36" t="s">
        <v>39</v>
      </c>
      <c r="N2879" s="37">
        <v>43585</v>
      </c>
      <c r="O2879" s="35">
        <v>0.29166666666666669</v>
      </c>
      <c r="P2879" s="299"/>
      <c r="Q2879" s="300"/>
      <c r="R2879" s="129">
        <f t="shared" si="133"/>
        <v>0</v>
      </c>
      <c r="S2879" s="129">
        <f t="shared" si="134"/>
        <v>0</v>
      </c>
      <c r="T2879" s="129">
        <f t="shared" si="135"/>
        <v>0</v>
      </c>
      <c r="U2879" s="10"/>
    </row>
    <row r="2880" spans="12:21" ht="15" customHeight="1" x14ac:dyDescent="0.4">
      <c r="L2880" s="36" t="s">
        <v>39</v>
      </c>
      <c r="N2880" s="37">
        <v>43585</v>
      </c>
      <c r="O2880" s="35">
        <v>0.33333333333333337</v>
      </c>
      <c r="P2880" s="299"/>
      <c r="Q2880" s="300"/>
      <c r="R2880" s="129">
        <f t="shared" si="133"/>
        <v>0</v>
      </c>
      <c r="S2880" s="129">
        <f t="shared" si="134"/>
        <v>0</v>
      </c>
      <c r="T2880" s="129">
        <f t="shared" si="135"/>
        <v>0</v>
      </c>
      <c r="U2880" s="10"/>
    </row>
    <row r="2881" spans="12:21" ht="15" customHeight="1" x14ac:dyDescent="0.4">
      <c r="L2881" s="36" t="s">
        <v>39</v>
      </c>
      <c r="N2881" s="37">
        <v>43585</v>
      </c>
      <c r="O2881" s="35">
        <v>0.375</v>
      </c>
      <c r="P2881" s="299"/>
      <c r="Q2881" s="300"/>
      <c r="R2881" s="129">
        <f t="shared" si="133"/>
        <v>0</v>
      </c>
      <c r="S2881" s="129">
        <f t="shared" si="134"/>
        <v>0</v>
      </c>
      <c r="T2881" s="129">
        <f t="shared" si="135"/>
        <v>0</v>
      </c>
      <c r="U2881" s="10"/>
    </row>
    <row r="2882" spans="12:21" ht="15" customHeight="1" x14ac:dyDescent="0.4">
      <c r="L2882" s="36" t="s">
        <v>39</v>
      </c>
      <c r="N2882" s="37">
        <v>43585</v>
      </c>
      <c r="O2882" s="35">
        <v>0.41666666666666669</v>
      </c>
      <c r="P2882" s="299"/>
      <c r="Q2882" s="300"/>
      <c r="R2882" s="129">
        <f t="shared" si="133"/>
        <v>0</v>
      </c>
      <c r="S2882" s="129">
        <f t="shared" si="134"/>
        <v>0</v>
      </c>
      <c r="T2882" s="129">
        <f t="shared" si="135"/>
        <v>0</v>
      </c>
      <c r="U2882" s="10"/>
    </row>
    <row r="2883" spans="12:21" ht="15" customHeight="1" x14ac:dyDescent="0.4">
      <c r="L2883" s="36" t="s">
        <v>39</v>
      </c>
      <c r="N2883" s="37">
        <v>43585</v>
      </c>
      <c r="O2883" s="35">
        <v>0.45833333333333337</v>
      </c>
      <c r="P2883" s="299"/>
      <c r="Q2883" s="300"/>
      <c r="R2883" s="129">
        <f t="shared" si="133"/>
        <v>0</v>
      </c>
      <c r="S2883" s="129">
        <f t="shared" si="134"/>
        <v>0</v>
      </c>
      <c r="T2883" s="129">
        <f t="shared" si="135"/>
        <v>0</v>
      </c>
      <c r="U2883" s="10"/>
    </row>
    <row r="2884" spans="12:21" ht="15" customHeight="1" x14ac:dyDescent="0.4">
      <c r="L2884" s="36" t="s">
        <v>39</v>
      </c>
      <c r="N2884" s="37">
        <v>43585</v>
      </c>
      <c r="O2884" s="35">
        <v>0.50000000000000011</v>
      </c>
      <c r="P2884" s="299"/>
      <c r="Q2884" s="300"/>
      <c r="R2884" s="129">
        <f t="shared" si="133"/>
        <v>0</v>
      </c>
      <c r="S2884" s="129">
        <f t="shared" si="134"/>
        <v>0</v>
      </c>
      <c r="T2884" s="129">
        <f t="shared" si="135"/>
        <v>0</v>
      </c>
      <c r="U2884" s="10"/>
    </row>
    <row r="2885" spans="12:21" ht="15" customHeight="1" x14ac:dyDescent="0.4">
      <c r="L2885" s="36" t="s">
        <v>39</v>
      </c>
      <c r="N2885" s="37">
        <v>43585</v>
      </c>
      <c r="O2885" s="35">
        <v>0.54166666666666674</v>
      </c>
      <c r="P2885" s="299"/>
      <c r="Q2885" s="300"/>
      <c r="R2885" s="129">
        <f t="shared" si="133"/>
        <v>0</v>
      </c>
      <c r="S2885" s="129">
        <f t="shared" si="134"/>
        <v>0</v>
      </c>
      <c r="T2885" s="129">
        <f t="shared" si="135"/>
        <v>0</v>
      </c>
      <c r="U2885" s="10"/>
    </row>
    <row r="2886" spans="12:21" ht="15" customHeight="1" x14ac:dyDescent="0.4">
      <c r="L2886" s="36" t="s">
        <v>39</v>
      </c>
      <c r="N2886" s="37">
        <v>43585</v>
      </c>
      <c r="O2886" s="35">
        <v>0.58333333333333337</v>
      </c>
      <c r="P2886" s="299"/>
      <c r="Q2886" s="300"/>
      <c r="R2886" s="129">
        <f t="shared" si="133"/>
        <v>0</v>
      </c>
      <c r="S2886" s="129">
        <f t="shared" si="134"/>
        <v>0</v>
      </c>
      <c r="T2886" s="129">
        <f t="shared" si="135"/>
        <v>0</v>
      </c>
      <c r="U2886" s="10"/>
    </row>
    <row r="2887" spans="12:21" ht="15" customHeight="1" x14ac:dyDescent="0.4">
      <c r="L2887" s="36" t="s">
        <v>39</v>
      </c>
      <c r="N2887" s="37">
        <v>43585</v>
      </c>
      <c r="O2887" s="35">
        <v>0.62500000000000011</v>
      </c>
      <c r="P2887" s="299"/>
      <c r="Q2887" s="300"/>
      <c r="R2887" s="129">
        <f t="shared" si="133"/>
        <v>0</v>
      </c>
      <c r="S2887" s="129">
        <f t="shared" si="134"/>
        <v>0</v>
      </c>
      <c r="T2887" s="129">
        <f t="shared" si="135"/>
        <v>0</v>
      </c>
      <c r="U2887" s="10"/>
    </row>
    <row r="2888" spans="12:21" ht="15" customHeight="1" x14ac:dyDescent="0.4">
      <c r="L2888" s="36" t="s">
        <v>39</v>
      </c>
      <c r="N2888" s="37">
        <v>43585</v>
      </c>
      <c r="O2888" s="35">
        <v>0.66666666666666674</v>
      </c>
      <c r="P2888" s="299"/>
      <c r="Q2888" s="300"/>
      <c r="R2888" s="129">
        <f t="shared" si="133"/>
        <v>0</v>
      </c>
      <c r="S2888" s="129">
        <f t="shared" si="134"/>
        <v>0</v>
      </c>
      <c r="T2888" s="129">
        <f t="shared" si="135"/>
        <v>0</v>
      </c>
      <c r="U2888" s="10"/>
    </row>
    <row r="2889" spans="12:21" ht="15" customHeight="1" x14ac:dyDescent="0.4">
      <c r="L2889" s="36" t="s">
        <v>39</v>
      </c>
      <c r="N2889" s="37">
        <v>43585</v>
      </c>
      <c r="O2889" s="35">
        <v>0.70833333333333337</v>
      </c>
      <c r="P2889" s="299"/>
      <c r="Q2889" s="300"/>
      <c r="R2889" s="129">
        <f t="shared" si="133"/>
        <v>0</v>
      </c>
      <c r="S2889" s="129">
        <f t="shared" si="134"/>
        <v>0</v>
      </c>
      <c r="T2889" s="129">
        <f t="shared" si="135"/>
        <v>0</v>
      </c>
      <c r="U2889" s="10"/>
    </row>
    <row r="2890" spans="12:21" ht="15" customHeight="1" x14ac:dyDescent="0.4">
      <c r="L2890" s="36" t="s">
        <v>39</v>
      </c>
      <c r="N2890" s="37">
        <v>43585</v>
      </c>
      <c r="O2890" s="35">
        <v>0.75000000000000011</v>
      </c>
      <c r="P2890" s="299"/>
      <c r="Q2890" s="300"/>
      <c r="R2890" s="129">
        <f t="shared" si="133"/>
        <v>0</v>
      </c>
      <c r="S2890" s="129">
        <f t="shared" si="134"/>
        <v>0</v>
      </c>
      <c r="T2890" s="129">
        <f t="shared" si="135"/>
        <v>0</v>
      </c>
      <c r="U2890" s="10"/>
    </row>
    <row r="2891" spans="12:21" ht="15" customHeight="1" x14ac:dyDescent="0.4">
      <c r="L2891" s="36" t="s">
        <v>39</v>
      </c>
      <c r="N2891" s="37">
        <v>43585</v>
      </c>
      <c r="O2891" s="35">
        <v>0.79166666666666674</v>
      </c>
      <c r="P2891" s="299"/>
      <c r="Q2891" s="300"/>
      <c r="R2891" s="129">
        <f t="shared" si="133"/>
        <v>0</v>
      </c>
      <c r="S2891" s="129">
        <f t="shared" si="134"/>
        <v>0</v>
      </c>
      <c r="T2891" s="129">
        <f t="shared" si="135"/>
        <v>0</v>
      </c>
      <c r="U2891" s="10"/>
    </row>
    <row r="2892" spans="12:21" ht="15" customHeight="1" x14ac:dyDescent="0.4">
      <c r="L2892" s="36" t="s">
        <v>39</v>
      </c>
      <c r="N2892" s="37">
        <v>43585</v>
      </c>
      <c r="O2892" s="35">
        <v>0.83333333333333337</v>
      </c>
      <c r="P2892" s="299"/>
      <c r="Q2892" s="300"/>
      <c r="R2892" s="129">
        <f t="shared" si="133"/>
        <v>0</v>
      </c>
      <c r="S2892" s="129">
        <f t="shared" si="134"/>
        <v>0</v>
      </c>
      <c r="T2892" s="129">
        <f t="shared" si="135"/>
        <v>0</v>
      </c>
      <c r="U2892" s="10"/>
    </row>
    <row r="2893" spans="12:21" ht="15" customHeight="1" x14ac:dyDescent="0.4">
      <c r="L2893" s="36" t="s">
        <v>39</v>
      </c>
      <c r="N2893" s="37">
        <v>43585</v>
      </c>
      <c r="O2893" s="35">
        <v>0.87500000000000011</v>
      </c>
      <c r="P2893" s="299"/>
      <c r="Q2893" s="300"/>
      <c r="R2893" s="129">
        <f t="shared" si="133"/>
        <v>0</v>
      </c>
      <c r="S2893" s="129">
        <f t="shared" si="134"/>
        <v>0</v>
      </c>
      <c r="T2893" s="129">
        <f t="shared" si="135"/>
        <v>0</v>
      </c>
      <c r="U2893" s="10"/>
    </row>
    <row r="2894" spans="12:21" ht="15" customHeight="1" x14ac:dyDescent="0.4">
      <c r="L2894" s="36" t="s">
        <v>39</v>
      </c>
      <c r="N2894" s="37">
        <v>43585</v>
      </c>
      <c r="O2894" s="35">
        <v>0.91666666666666674</v>
      </c>
      <c r="P2894" s="299"/>
      <c r="Q2894" s="300"/>
      <c r="R2894" s="129">
        <f t="shared" si="133"/>
        <v>0</v>
      </c>
      <c r="S2894" s="129">
        <f t="shared" si="134"/>
        <v>0</v>
      </c>
      <c r="T2894" s="129">
        <f t="shared" si="135"/>
        <v>0</v>
      </c>
      <c r="U2894" s="10"/>
    </row>
    <row r="2895" spans="12:21" ht="15" customHeight="1" x14ac:dyDescent="0.4">
      <c r="L2895" s="36" t="s">
        <v>39</v>
      </c>
      <c r="N2895" s="37">
        <v>43585</v>
      </c>
      <c r="O2895" s="35">
        <v>0.95833333333333337</v>
      </c>
      <c r="P2895" s="299"/>
      <c r="Q2895" s="300"/>
      <c r="R2895" s="129">
        <f t="shared" si="133"/>
        <v>0</v>
      </c>
      <c r="S2895" s="129">
        <f t="shared" si="134"/>
        <v>0</v>
      </c>
      <c r="T2895" s="129">
        <f t="shared" si="135"/>
        <v>0</v>
      </c>
      <c r="U2895" s="10"/>
    </row>
    <row r="2896" spans="12:21" ht="15" customHeight="1" x14ac:dyDescent="0.4">
      <c r="L2896" s="40">
        <v>43586</v>
      </c>
      <c r="M2896" s="37"/>
      <c r="N2896" s="37">
        <v>43586</v>
      </c>
      <c r="O2896" s="35">
        <v>3.1225022567582528E-17</v>
      </c>
      <c r="P2896" s="299"/>
      <c r="Q2896" s="300"/>
      <c r="R2896" s="129">
        <f t="shared" ref="R2896:R2959" si="136">IF(Q2896&gt;P2896,P2896,Q2896)</f>
        <v>0</v>
      </c>
      <c r="S2896" s="129">
        <f t="shared" ref="S2896:S2959" si="137">P2896-R2896</f>
        <v>0</v>
      </c>
      <c r="T2896" s="129">
        <f t="shared" si="135"/>
        <v>0</v>
      </c>
      <c r="U2896" s="10"/>
    </row>
    <row r="2897" spans="12:21" ht="15" customHeight="1" x14ac:dyDescent="0.4">
      <c r="L2897" s="36" t="s">
        <v>39</v>
      </c>
      <c r="N2897" s="37">
        <v>43586</v>
      </c>
      <c r="O2897" s="35">
        <v>4.1666666666666699E-2</v>
      </c>
      <c r="P2897" s="299"/>
      <c r="Q2897" s="300"/>
      <c r="R2897" s="129">
        <f t="shared" si="136"/>
        <v>0</v>
      </c>
      <c r="S2897" s="129">
        <f t="shared" si="137"/>
        <v>0</v>
      </c>
      <c r="T2897" s="129">
        <f t="shared" si="135"/>
        <v>0</v>
      </c>
      <c r="U2897" s="10"/>
    </row>
    <row r="2898" spans="12:21" ht="15" customHeight="1" x14ac:dyDescent="0.4">
      <c r="L2898" s="36" t="s">
        <v>39</v>
      </c>
      <c r="N2898" s="37">
        <v>43586</v>
      </c>
      <c r="O2898" s="35">
        <v>8.333333333333337E-2</v>
      </c>
      <c r="P2898" s="299"/>
      <c r="Q2898" s="300"/>
      <c r="R2898" s="129">
        <f t="shared" si="136"/>
        <v>0</v>
      </c>
      <c r="S2898" s="129">
        <f t="shared" si="137"/>
        <v>0</v>
      </c>
      <c r="T2898" s="129">
        <f t="shared" si="135"/>
        <v>0</v>
      </c>
      <c r="U2898" s="10"/>
    </row>
    <row r="2899" spans="12:21" ht="15" customHeight="1" x14ac:dyDescent="0.4">
      <c r="L2899" s="36" t="s">
        <v>39</v>
      </c>
      <c r="N2899" s="37">
        <v>43586</v>
      </c>
      <c r="O2899" s="35">
        <v>0.12500000000000006</v>
      </c>
      <c r="P2899" s="299"/>
      <c r="Q2899" s="300"/>
      <c r="R2899" s="129">
        <f t="shared" si="136"/>
        <v>0</v>
      </c>
      <c r="S2899" s="129">
        <f t="shared" si="137"/>
        <v>0</v>
      </c>
      <c r="T2899" s="129">
        <f t="shared" si="135"/>
        <v>0</v>
      </c>
      <c r="U2899" s="10"/>
    </row>
    <row r="2900" spans="12:21" ht="15" customHeight="1" x14ac:dyDescent="0.4">
      <c r="L2900" s="36" t="s">
        <v>39</v>
      </c>
      <c r="N2900" s="37">
        <v>43586</v>
      </c>
      <c r="O2900" s="35">
        <v>0.16666666666666669</v>
      </c>
      <c r="P2900" s="299"/>
      <c r="Q2900" s="300"/>
      <c r="R2900" s="129">
        <f t="shared" si="136"/>
        <v>0</v>
      </c>
      <c r="S2900" s="129">
        <f t="shared" si="137"/>
        <v>0</v>
      </c>
      <c r="T2900" s="129">
        <f t="shared" si="135"/>
        <v>0</v>
      </c>
      <c r="U2900" s="10"/>
    </row>
    <row r="2901" spans="12:21" ht="15" customHeight="1" x14ac:dyDescent="0.4">
      <c r="L2901" s="36" t="s">
        <v>39</v>
      </c>
      <c r="N2901" s="37">
        <v>43586</v>
      </c>
      <c r="O2901" s="35">
        <v>0.20833333333333337</v>
      </c>
      <c r="P2901" s="299"/>
      <c r="Q2901" s="300"/>
      <c r="R2901" s="129">
        <f t="shared" si="136"/>
        <v>0</v>
      </c>
      <c r="S2901" s="129">
        <f t="shared" si="137"/>
        <v>0</v>
      </c>
      <c r="T2901" s="129">
        <f t="shared" si="135"/>
        <v>0</v>
      </c>
      <c r="U2901" s="10"/>
    </row>
    <row r="2902" spans="12:21" ht="15" customHeight="1" x14ac:dyDescent="0.4">
      <c r="L2902" s="36" t="s">
        <v>39</v>
      </c>
      <c r="N2902" s="37">
        <v>43586</v>
      </c>
      <c r="O2902" s="35">
        <v>0.25</v>
      </c>
      <c r="P2902" s="299"/>
      <c r="Q2902" s="300"/>
      <c r="R2902" s="129">
        <f t="shared" si="136"/>
        <v>0</v>
      </c>
      <c r="S2902" s="129">
        <f t="shared" si="137"/>
        <v>0</v>
      </c>
      <c r="T2902" s="129">
        <f t="shared" si="135"/>
        <v>0</v>
      </c>
      <c r="U2902" s="10"/>
    </row>
    <row r="2903" spans="12:21" ht="15" customHeight="1" x14ac:dyDescent="0.4">
      <c r="L2903" s="36" t="s">
        <v>39</v>
      </c>
      <c r="N2903" s="37">
        <v>43586</v>
      </c>
      <c r="O2903" s="35">
        <v>0.29166666666666669</v>
      </c>
      <c r="P2903" s="299"/>
      <c r="Q2903" s="300"/>
      <c r="R2903" s="129">
        <f t="shared" si="136"/>
        <v>0</v>
      </c>
      <c r="S2903" s="129">
        <f t="shared" si="137"/>
        <v>0</v>
      </c>
      <c r="T2903" s="129">
        <f t="shared" si="135"/>
        <v>0</v>
      </c>
      <c r="U2903" s="10"/>
    </row>
    <row r="2904" spans="12:21" ht="15" customHeight="1" x14ac:dyDescent="0.4">
      <c r="L2904" s="36" t="s">
        <v>39</v>
      </c>
      <c r="N2904" s="37">
        <v>43586</v>
      </c>
      <c r="O2904" s="35">
        <v>0.33333333333333337</v>
      </c>
      <c r="P2904" s="299"/>
      <c r="Q2904" s="300"/>
      <c r="R2904" s="129">
        <f t="shared" si="136"/>
        <v>0</v>
      </c>
      <c r="S2904" s="129">
        <f t="shared" si="137"/>
        <v>0</v>
      </c>
      <c r="T2904" s="129">
        <f t="shared" si="135"/>
        <v>0</v>
      </c>
      <c r="U2904" s="10"/>
    </row>
    <row r="2905" spans="12:21" ht="15" customHeight="1" x14ac:dyDescent="0.4">
      <c r="L2905" s="36" t="s">
        <v>39</v>
      </c>
      <c r="N2905" s="37">
        <v>43586</v>
      </c>
      <c r="O2905" s="35">
        <v>0.375</v>
      </c>
      <c r="P2905" s="299"/>
      <c r="Q2905" s="300"/>
      <c r="R2905" s="129">
        <f t="shared" si="136"/>
        <v>0</v>
      </c>
      <c r="S2905" s="129">
        <f t="shared" si="137"/>
        <v>0</v>
      </c>
      <c r="T2905" s="129">
        <f t="shared" si="135"/>
        <v>0</v>
      </c>
      <c r="U2905" s="10"/>
    </row>
    <row r="2906" spans="12:21" ht="15" customHeight="1" x14ac:dyDescent="0.4">
      <c r="L2906" s="36" t="s">
        <v>39</v>
      </c>
      <c r="N2906" s="37">
        <v>43586</v>
      </c>
      <c r="O2906" s="35">
        <v>0.41666666666666669</v>
      </c>
      <c r="P2906" s="299"/>
      <c r="Q2906" s="300"/>
      <c r="R2906" s="129">
        <f t="shared" si="136"/>
        <v>0</v>
      </c>
      <c r="S2906" s="129">
        <f t="shared" si="137"/>
        <v>0</v>
      </c>
      <c r="T2906" s="129">
        <f t="shared" si="135"/>
        <v>0</v>
      </c>
      <c r="U2906" s="10"/>
    </row>
    <row r="2907" spans="12:21" ht="15" customHeight="1" x14ac:dyDescent="0.4">
      <c r="L2907" s="36" t="s">
        <v>39</v>
      </c>
      <c r="N2907" s="37">
        <v>43586</v>
      </c>
      <c r="O2907" s="35">
        <v>0.45833333333333337</v>
      </c>
      <c r="P2907" s="299"/>
      <c r="Q2907" s="300"/>
      <c r="R2907" s="129">
        <f t="shared" si="136"/>
        <v>0</v>
      </c>
      <c r="S2907" s="129">
        <f t="shared" si="137"/>
        <v>0</v>
      </c>
      <c r="T2907" s="129">
        <f t="shared" si="135"/>
        <v>0</v>
      </c>
      <c r="U2907" s="10"/>
    </row>
    <row r="2908" spans="12:21" ht="15" customHeight="1" x14ac:dyDescent="0.4">
      <c r="L2908" s="36" t="s">
        <v>39</v>
      </c>
      <c r="N2908" s="37">
        <v>43586</v>
      </c>
      <c r="O2908" s="35">
        <v>0.50000000000000011</v>
      </c>
      <c r="P2908" s="299"/>
      <c r="Q2908" s="300"/>
      <c r="R2908" s="129">
        <f t="shared" si="136"/>
        <v>0</v>
      </c>
      <c r="S2908" s="129">
        <f t="shared" si="137"/>
        <v>0</v>
      </c>
      <c r="T2908" s="129">
        <f t="shared" si="135"/>
        <v>0</v>
      </c>
      <c r="U2908" s="10"/>
    </row>
    <row r="2909" spans="12:21" ht="15" customHeight="1" x14ac:dyDescent="0.4">
      <c r="L2909" s="36" t="s">
        <v>39</v>
      </c>
      <c r="N2909" s="37">
        <v>43586</v>
      </c>
      <c r="O2909" s="35">
        <v>0.54166666666666674</v>
      </c>
      <c r="P2909" s="299"/>
      <c r="Q2909" s="300"/>
      <c r="R2909" s="129">
        <f t="shared" si="136"/>
        <v>0</v>
      </c>
      <c r="S2909" s="129">
        <f t="shared" si="137"/>
        <v>0</v>
      </c>
      <c r="T2909" s="129">
        <f t="shared" si="135"/>
        <v>0</v>
      </c>
      <c r="U2909" s="10"/>
    </row>
    <row r="2910" spans="12:21" ht="15" customHeight="1" x14ac:dyDescent="0.4">
      <c r="L2910" s="36" t="s">
        <v>39</v>
      </c>
      <c r="N2910" s="37">
        <v>43586</v>
      </c>
      <c r="O2910" s="35">
        <v>0.58333333333333337</v>
      </c>
      <c r="P2910" s="299"/>
      <c r="Q2910" s="300"/>
      <c r="R2910" s="129">
        <f t="shared" si="136"/>
        <v>0</v>
      </c>
      <c r="S2910" s="129">
        <f t="shared" si="137"/>
        <v>0</v>
      </c>
      <c r="T2910" s="129">
        <f t="shared" si="135"/>
        <v>0</v>
      </c>
      <c r="U2910" s="10"/>
    </row>
    <row r="2911" spans="12:21" ht="15" customHeight="1" x14ac:dyDescent="0.4">
      <c r="L2911" s="36" t="s">
        <v>39</v>
      </c>
      <c r="N2911" s="37">
        <v>43586</v>
      </c>
      <c r="O2911" s="35">
        <v>0.62500000000000011</v>
      </c>
      <c r="P2911" s="299"/>
      <c r="Q2911" s="300"/>
      <c r="R2911" s="129">
        <f t="shared" si="136"/>
        <v>0</v>
      </c>
      <c r="S2911" s="129">
        <f t="shared" si="137"/>
        <v>0</v>
      </c>
      <c r="T2911" s="129">
        <f t="shared" si="135"/>
        <v>0</v>
      </c>
      <c r="U2911" s="10"/>
    </row>
    <row r="2912" spans="12:21" ht="15" customHeight="1" x14ac:dyDescent="0.4">
      <c r="L2912" s="36" t="s">
        <v>39</v>
      </c>
      <c r="N2912" s="37">
        <v>43586</v>
      </c>
      <c r="O2912" s="35">
        <v>0.66666666666666674</v>
      </c>
      <c r="P2912" s="299"/>
      <c r="Q2912" s="300"/>
      <c r="R2912" s="129">
        <f t="shared" si="136"/>
        <v>0</v>
      </c>
      <c r="S2912" s="129">
        <f t="shared" si="137"/>
        <v>0</v>
      </c>
      <c r="T2912" s="129">
        <f t="shared" si="135"/>
        <v>0</v>
      </c>
      <c r="U2912" s="10"/>
    </row>
    <row r="2913" spans="12:21" ht="15" customHeight="1" x14ac:dyDescent="0.4">
      <c r="L2913" s="36" t="s">
        <v>39</v>
      </c>
      <c r="N2913" s="37">
        <v>43586</v>
      </c>
      <c r="O2913" s="35">
        <v>0.70833333333333337</v>
      </c>
      <c r="P2913" s="299"/>
      <c r="Q2913" s="300"/>
      <c r="R2913" s="129">
        <f t="shared" si="136"/>
        <v>0</v>
      </c>
      <c r="S2913" s="129">
        <f t="shared" si="137"/>
        <v>0</v>
      </c>
      <c r="T2913" s="129">
        <f t="shared" si="135"/>
        <v>0</v>
      </c>
      <c r="U2913" s="10"/>
    </row>
    <row r="2914" spans="12:21" ht="15" customHeight="1" x14ac:dyDescent="0.4">
      <c r="L2914" s="36" t="s">
        <v>39</v>
      </c>
      <c r="N2914" s="37">
        <v>43586</v>
      </c>
      <c r="O2914" s="35">
        <v>0.75000000000000011</v>
      </c>
      <c r="P2914" s="299"/>
      <c r="Q2914" s="300"/>
      <c r="R2914" s="129">
        <f t="shared" si="136"/>
        <v>0</v>
      </c>
      <c r="S2914" s="129">
        <f t="shared" si="137"/>
        <v>0</v>
      </c>
      <c r="T2914" s="129">
        <f t="shared" si="135"/>
        <v>0</v>
      </c>
      <c r="U2914" s="10"/>
    </row>
    <row r="2915" spans="12:21" ht="15" customHeight="1" x14ac:dyDescent="0.4">
      <c r="L2915" s="36" t="s">
        <v>39</v>
      </c>
      <c r="N2915" s="37">
        <v>43586</v>
      </c>
      <c r="O2915" s="35">
        <v>0.79166666666666674</v>
      </c>
      <c r="P2915" s="299"/>
      <c r="Q2915" s="300"/>
      <c r="R2915" s="129">
        <f t="shared" si="136"/>
        <v>0</v>
      </c>
      <c r="S2915" s="129">
        <f t="shared" si="137"/>
        <v>0</v>
      </c>
      <c r="T2915" s="129">
        <f t="shared" si="135"/>
        <v>0</v>
      </c>
      <c r="U2915" s="10"/>
    </row>
    <row r="2916" spans="12:21" ht="15" customHeight="1" x14ac:dyDescent="0.4">
      <c r="L2916" s="36" t="s">
        <v>39</v>
      </c>
      <c r="N2916" s="37">
        <v>43586</v>
      </c>
      <c r="O2916" s="35">
        <v>0.83333333333333337</v>
      </c>
      <c r="P2916" s="299"/>
      <c r="Q2916" s="300"/>
      <c r="R2916" s="129">
        <f t="shared" si="136"/>
        <v>0</v>
      </c>
      <c r="S2916" s="129">
        <f t="shared" si="137"/>
        <v>0</v>
      </c>
      <c r="T2916" s="129">
        <f t="shared" si="135"/>
        <v>0</v>
      </c>
      <c r="U2916" s="10"/>
    </row>
    <row r="2917" spans="12:21" ht="15" customHeight="1" x14ac:dyDescent="0.4">
      <c r="L2917" s="36" t="s">
        <v>39</v>
      </c>
      <c r="N2917" s="37">
        <v>43586</v>
      </c>
      <c r="O2917" s="35">
        <v>0.87500000000000011</v>
      </c>
      <c r="P2917" s="299"/>
      <c r="Q2917" s="300"/>
      <c r="R2917" s="129">
        <f t="shared" si="136"/>
        <v>0</v>
      </c>
      <c r="S2917" s="129">
        <f t="shared" si="137"/>
        <v>0</v>
      </c>
      <c r="T2917" s="129">
        <f t="shared" si="135"/>
        <v>0</v>
      </c>
      <c r="U2917" s="10"/>
    </row>
    <row r="2918" spans="12:21" ht="15" customHeight="1" x14ac:dyDescent="0.4">
      <c r="L2918" s="36" t="s">
        <v>39</v>
      </c>
      <c r="N2918" s="37">
        <v>43586</v>
      </c>
      <c r="O2918" s="35">
        <v>0.91666666666666674</v>
      </c>
      <c r="P2918" s="299"/>
      <c r="Q2918" s="300"/>
      <c r="R2918" s="129">
        <f t="shared" si="136"/>
        <v>0</v>
      </c>
      <c r="S2918" s="129">
        <f t="shared" si="137"/>
        <v>0</v>
      </c>
      <c r="T2918" s="129">
        <f t="shared" si="135"/>
        <v>0</v>
      </c>
      <c r="U2918" s="10"/>
    </row>
    <row r="2919" spans="12:21" ht="15" customHeight="1" x14ac:dyDescent="0.4">
      <c r="L2919" s="36" t="s">
        <v>39</v>
      </c>
      <c r="N2919" s="37">
        <v>43586</v>
      </c>
      <c r="O2919" s="35">
        <v>0.95833333333333337</v>
      </c>
      <c r="P2919" s="299"/>
      <c r="Q2919" s="300"/>
      <c r="R2919" s="129">
        <f t="shared" si="136"/>
        <v>0</v>
      </c>
      <c r="S2919" s="129">
        <f t="shared" si="137"/>
        <v>0</v>
      </c>
      <c r="T2919" s="129">
        <f t="shared" si="135"/>
        <v>0</v>
      </c>
      <c r="U2919" s="10"/>
    </row>
    <row r="2920" spans="12:21" ht="15" customHeight="1" x14ac:dyDescent="0.4">
      <c r="L2920" s="40">
        <v>43587</v>
      </c>
      <c r="M2920" s="37"/>
      <c r="N2920" s="37">
        <v>43587</v>
      </c>
      <c r="O2920" s="35">
        <v>3.1225022567582528E-17</v>
      </c>
      <c r="P2920" s="299"/>
      <c r="Q2920" s="300"/>
      <c r="R2920" s="129">
        <f t="shared" si="136"/>
        <v>0</v>
      </c>
      <c r="S2920" s="129">
        <f t="shared" si="137"/>
        <v>0</v>
      </c>
      <c r="T2920" s="129">
        <f t="shared" si="135"/>
        <v>0</v>
      </c>
      <c r="U2920" s="10"/>
    </row>
    <row r="2921" spans="12:21" ht="15" customHeight="1" x14ac:dyDescent="0.4">
      <c r="L2921" s="36" t="s">
        <v>39</v>
      </c>
      <c r="N2921" s="37">
        <v>43587</v>
      </c>
      <c r="O2921" s="35">
        <v>4.1666666666666699E-2</v>
      </c>
      <c r="P2921" s="299"/>
      <c r="Q2921" s="300"/>
      <c r="R2921" s="129">
        <f t="shared" si="136"/>
        <v>0</v>
      </c>
      <c r="S2921" s="129">
        <f t="shared" si="137"/>
        <v>0</v>
      </c>
      <c r="T2921" s="129">
        <f t="shared" ref="T2921:T2984" si="138">Q2921-R2921</f>
        <v>0</v>
      </c>
      <c r="U2921" s="10"/>
    </row>
    <row r="2922" spans="12:21" ht="15" customHeight="1" x14ac:dyDescent="0.4">
      <c r="L2922" s="36" t="s">
        <v>39</v>
      </c>
      <c r="N2922" s="37">
        <v>43587</v>
      </c>
      <c r="O2922" s="35">
        <v>8.333333333333337E-2</v>
      </c>
      <c r="P2922" s="299"/>
      <c r="Q2922" s="300"/>
      <c r="R2922" s="129">
        <f t="shared" si="136"/>
        <v>0</v>
      </c>
      <c r="S2922" s="129">
        <f t="shared" si="137"/>
        <v>0</v>
      </c>
      <c r="T2922" s="129">
        <f t="shared" si="138"/>
        <v>0</v>
      </c>
      <c r="U2922" s="10"/>
    </row>
    <row r="2923" spans="12:21" ht="15" customHeight="1" x14ac:dyDescent="0.4">
      <c r="L2923" s="36" t="s">
        <v>39</v>
      </c>
      <c r="N2923" s="37">
        <v>43587</v>
      </c>
      <c r="O2923" s="35">
        <v>0.12500000000000006</v>
      </c>
      <c r="P2923" s="299"/>
      <c r="Q2923" s="300"/>
      <c r="R2923" s="129">
        <f t="shared" si="136"/>
        <v>0</v>
      </c>
      <c r="S2923" s="129">
        <f t="shared" si="137"/>
        <v>0</v>
      </c>
      <c r="T2923" s="129">
        <f t="shared" si="138"/>
        <v>0</v>
      </c>
      <c r="U2923" s="10"/>
    </row>
    <row r="2924" spans="12:21" ht="15" customHeight="1" x14ac:dyDescent="0.4">
      <c r="L2924" s="36" t="s">
        <v>39</v>
      </c>
      <c r="N2924" s="37">
        <v>43587</v>
      </c>
      <c r="O2924" s="35">
        <v>0.16666666666666669</v>
      </c>
      <c r="P2924" s="299"/>
      <c r="Q2924" s="300"/>
      <c r="R2924" s="129">
        <f t="shared" si="136"/>
        <v>0</v>
      </c>
      <c r="S2924" s="129">
        <f t="shared" si="137"/>
        <v>0</v>
      </c>
      <c r="T2924" s="129">
        <f t="shared" si="138"/>
        <v>0</v>
      </c>
      <c r="U2924" s="10"/>
    </row>
    <row r="2925" spans="12:21" ht="15" customHeight="1" x14ac:dyDescent="0.4">
      <c r="L2925" s="36" t="s">
        <v>39</v>
      </c>
      <c r="N2925" s="37">
        <v>43587</v>
      </c>
      <c r="O2925" s="35">
        <v>0.20833333333333337</v>
      </c>
      <c r="P2925" s="299"/>
      <c r="Q2925" s="300"/>
      <c r="R2925" s="129">
        <f t="shared" si="136"/>
        <v>0</v>
      </c>
      <c r="S2925" s="129">
        <f t="shared" si="137"/>
        <v>0</v>
      </c>
      <c r="T2925" s="129">
        <f t="shared" si="138"/>
        <v>0</v>
      </c>
      <c r="U2925" s="10"/>
    </row>
    <row r="2926" spans="12:21" ht="15" customHeight="1" x14ac:dyDescent="0.4">
      <c r="L2926" s="36" t="s">
        <v>39</v>
      </c>
      <c r="N2926" s="37">
        <v>43587</v>
      </c>
      <c r="O2926" s="35">
        <v>0.25</v>
      </c>
      <c r="P2926" s="299"/>
      <c r="Q2926" s="300"/>
      <c r="R2926" s="129">
        <f t="shared" si="136"/>
        <v>0</v>
      </c>
      <c r="S2926" s="129">
        <f t="shared" si="137"/>
        <v>0</v>
      </c>
      <c r="T2926" s="129">
        <f t="shared" si="138"/>
        <v>0</v>
      </c>
      <c r="U2926" s="10"/>
    </row>
    <row r="2927" spans="12:21" ht="15" customHeight="1" x14ac:dyDescent="0.4">
      <c r="L2927" s="36" t="s">
        <v>39</v>
      </c>
      <c r="N2927" s="37">
        <v>43587</v>
      </c>
      <c r="O2927" s="35">
        <v>0.29166666666666669</v>
      </c>
      <c r="P2927" s="299"/>
      <c r="Q2927" s="300"/>
      <c r="R2927" s="129">
        <f t="shared" si="136"/>
        <v>0</v>
      </c>
      <c r="S2927" s="129">
        <f t="shared" si="137"/>
        <v>0</v>
      </c>
      <c r="T2927" s="129">
        <f t="shared" si="138"/>
        <v>0</v>
      </c>
      <c r="U2927" s="10"/>
    </row>
    <row r="2928" spans="12:21" ht="15" customHeight="1" x14ac:dyDescent="0.4">
      <c r="L2928" s="36" t="s">
        <v>39</v>
      </c>
      <c r="N2928" s="37">
        <v>43587</v>
      </c>
      <c r="O2928" s="35">
        <v>0.33333333333333337</v>
      </c>
      <c r="P2928" s="299"/>
      <c r="Q2928" s="300"/>
      <c r="R2928" s="129">
        <f t="shared" si="136"/>
        <v>0</v>
      </c>
      <c r="S2928" s="129">
        <f t="shared" si="137"/>
        <v>0</v>
      </c>
      <c r="T2928" s="129">
        <f t="shared" si="138"/>
        <v>0</v>
      </c>
      <c r="U2928" s="10"/>
    </row>
    <row r="2929" spans="12:21" ht="15" customHeight="1" x14ac:dyDescent="0.4">
      <c r="L2929" s="36" t="s">
        <v>39</v>
      </c>
      <c r="N2929" s="37">
        <v>43587</v>
      </c>
      <c r="O2929" s="35">
        <v>0.375</v>
      </c>
      <c r="P2929" s="299"/>
      <c r="Q2929" s="300"/>
      <c r="R2929" s="129">
        <f t="shared" si="136"/>
        <v>0</v>
      </c>
      <c r="S2929" s="129">
        <f t="shared" si="137"/>
        <v>0</v>
      </c>
      <c r="T2929" s="129">
        <f t="shared" si="138"/>
        <v>0</v>
      </c>
      <c r="U2929" s="10"/>
    </row>
    <row r="2930" spans="12:21" ht="15" customHeight="1" x14ac:dyDescent="0.4">
      <c r="L2930" s="36" t="s">
        <v>39</v>
      </c>
      <c r="N2930" s="37">
        <v>43587</v>
      </c>
      <c r="O2930" s="35">
        <v>0.41666666666666669</v>
      </c>
      <c r="P2930" s="299"/>
      <c r="Q2930" s="300"/>
      <c r="R2930" s="129">
        <f t="shared" si="136"/>
        <v>0</v>
      </c>
      <c r="S2930" s="129">
        <f t="shared" si="137"/>
        <v>0</v>
      </c>
      <c r="T2930" s="129">
        <f t="shared" si="138"/>
        <v>0</v>
      </c>
      <c r="U2930" s="10"/>
    </row>
    <row r="2931" spans="12:21" ht="15" customHeight="1" x14ac:dyDescent="0.4">
      <c r="L2931" s="36" t="s">
        <v>39</v>
      </c>
      <c r="N2931" s="37">
        <v>43587</v>
      </c>
      <c r="O2931" s="35">
        <v>0.45833333333333337</v>
      </c>
      <c r="P2931" s="299"/>
      <c r="Q2931" s="300"/>
      <c r="R2931" s="129">
        <f t="shared" si="136"/>
        <v>0</v>
      </c>
      <c r="S2931" s="129">
        <f t="shared" si="137"/>
        <v>0</v>
      </c>
      <c r="T2931" s="129">
        <f t="shared" si="138"/>
        <v>0</v>
      </c>
      <c r="U2931" s="10"/>
    </row>
    <row r="2932" spans="12:21" ht="15" customHeight="1" x14ac:dyDescent="0.4">
      <c r="L2932" s="36" t="s">
        <v>39</v>
      </c>
      <c r="N2932" s="37">
        <v>43587</v>
      </c>
      <c r="O2932" s="35">
        <v>0.50000000000000011</v>
      </c>
      <c r="P2932" s="299"/>
      <c r="Q2932" s="300"/>
      <c r="R2932" s="129">
        <f t="shared" si="136"/>
        <v>0</v>
      </c>
      <c r="S2932" s="129">
        <f t="shared" si="137"/>
        <v>0</v>
      </c>
      <c r="T2932" s="129">
        <f t="shared" si="138"/>
        <v>0</v>
      </c>
      <c r="U2932" s="10"/>
    </row>
    <row r="2933" spans="12:21" ht="15" customHeight="1" x14ac:dyDescent="0.4">
      <c r="L2933" s="36" t="s">
        <v>39</v>
      </c>
      <c r="N2933" s="37">
        <v>43587</v>
      </c>
      <c r="O2933" s="35">
        <v>0.54166666666666674</v>
      </c>
      <c r="P2933" s="299"/>
      <c r="Q2933" s="300"/>
      <c r="R2933" s="129">
        <f t="shared" si="136"/>
        <v>0</v>
      </c>
      <c r="S2933" s="129">
        <f t="shared" si="137"/>
        <v>0</v>
      </c>
      <c r="T2933" s="129">
        <f t="shared" si="138"/>
        <v>0</v>
      </c>
      <c r="U2933" s="10"/>
    </row>
    <row r="2934" spans="12:21" ht="15" customHeight="1" x14ac:dyDescent="0.4">
      <c r="L2934" s="36" t="s">
        <v>39</v>
      </c>
      <c r="N2934" s="37">
        <v>43587</v>
      </c>
      <c r="O2934" s="35">
        <v>0.58333333333333337</v>
      </c>
      <c r="P2934" s="299"/>
      <c r="Q2934" s="300"/>
      <c r="R2934" s="129">
        <f t="shared" si="136"/>
        <v>0</v>
      </c>
      <c r="S2934" s="129">
        <f t="shared" si="137"/>
        <v>0</v>
      </c>
      <c r="T2934" s="129">
        <f t="shared" si="138"/>
        <v>0</v>
      </c>
      <c r="U2934" s="10"/>
    </row>
    <row r="2935" spans="12:21" ht="15" customHeight="1" x14ac:dyDescent="0.4">
      <c r="L2935" s="36" t="s">
        <v>39</v>
      </c>
      <c r="N2935" s="37">
        <v>43587</v>
      </c>
      <c r="O2935" s="35">
        <v>0.62500000000000011</v>
      </c>
      <c r="P2935" s="299"/>
      <c r="Q2935" s="300"/>
      <c r="R2935" s="129">
        <f t="shared" si="136"/>
        <v>0</v>
      </c>
      <c r="S2935" s="129">
        <f t="shared" si="137"/>
        <v>0</v>
      </c>
      <c r="T2935" s="129">
        <f t="shared" si="138"/>
        <v>0</v>
      </c>
      <c r="U2935" s="10"/>
    </row>
    <row r="2936" spans="12:21" ht="15" customHeight="1" x14ac:dyDescent="0.4">
      <c r="L2936" s="36" t="s">
        <v>39</v>
      </c>
      <c r="N2936" s="37">
        <v>43587</v>
      </c>
      <c r="O2936" s="35">
        <v>0.66666666666666674</v>
      </c>
      <c r="P2936" s="299"/>
      <c r="Q2936" s="300"/>
      <c r="R2936" s="129">
        <f t="shared" si="136"/>
        <v>0</v>
      </c>
      <c r="S2936" s="129">
        <f t="shared" si="137"/>
        <v>0</v>
      </c>
      <c r="T2936" s="129">
        <f t="shared" si="138"/>
        <v>0</v>
      </c>
      <c r="U2936" s="10"/>
    </row>
    <row r="2937" spans="12:21" ht="15" customHeight="1" x14ac:dyDescent="0.4">
      <c r="L2937" s="36" t="s">
        <v>39</v>
      </c>
      <c r="N2937" s="37">
        <v>43587</v>
      </c>
      <c r="O2937" s="35">
        <v>0.70833333333333337</v>
      </c>
      <c r="P2937" s="299"/>
      <c r="Q2937" s="300"/>
      <c r="R2937" s="129">
        <f t="shared" si="136"/>
        <v>0</v>
      </c>
      <c r="S2937" s="129">
        <f t="shared" si="137"/>
        <v>0</v>
      </c>
      <c r="T2937" s="129">
        <f t="shared" si="138"/>
        <v>0</v>
      </c>
      <c r="U2937" s="10"/>
    </row>
    <row r="2938" spans="12:21" ht="15" customHeight="1" x14ac:dyDescent="0.4">
      <c r="L2938" s="36" t="s">
        <v>39</v>
      </c>
      <c r="N2938" s="37">
        <v>43587</v>
      </c>
      <c r="O2938" s="35">
        <v>0.75000000000000011</v>
      </c>
      <c r="P2938" s="299"/>
      <c r="Q2938" s="300"/>
      <c r="R2938" s="129">
        <f t="shared" si="136"/>
        <v>0</v>
      </c>
      <c r="S2938" s="129">
        <f t="shared" si="137"/>
        <v>0</v>
      </c>
      <c r="T2938" s="129">
        <f t="shared" si="138"/>
        <v>0</v>
      </c>
      <c r="U2938" s="10"/>
    </row>
    <row r="2939" spans="12:21" ht="15" customHeight="1" x14ac:dyDescent="0.4">
      <c r="L2939" s="36" t="s">
        <v>39</v>
      </c>
      <c r="N2939" s="37">
        <v>43587</v>
      </c>
      <c r="O2939" s="35">
        <v>0.79166666666666674</v>
      </c>
      <c r="P2939" s="299"/>
      <c r="Q2939" s="300"/>
      <c r="R2939" s="129">
        <f t="shared" si="136"/>
        <v>0</v>
      </c>
      <c r="S2939" s="129">
        <f t="shared" si="137"/>
        <v>0</v>
      </c>
      <c r="T2939" s="129">
        <f t="shared" si="138"/>
        <v>0</v>
      </c>
      <c r="U2939" s="10"/>
    </row>
    <row r="2940" spans="12:21" ht="15" customHeight="1" x14ac:dyDescent="0.4">
      <c r="L2940" s="36" t="s">
        <v>39</v>
      </c>
      <c r="N2940" s="37">
        <v>43587</v>
      </c>
      <c r="O2940" s="35">
        <v>0.83333333333333337</v>
      </c>
      <c r="P2940" s="299"/>
      <c r="Q2940" s="300"/>
      <c r="R2940" s="129">
        <f t="shared" si="136"/>
        <v>0</v>
      </c>
      <c r="S2940" s="129">
        <f t="shared" si="137"/>
        <v>0</v>
      </c>
      <c r="T2940" s="129">
        <f t="shared" si="138"/>
        <v>0</v>
      </c>
      <c r="U2940" s="10"/>
    </row>
    <row r="2941" spans="12:21" ht="15" customHeight="1" x14ac:dyDescent="0.4">
      <c r="L2941" s="36" t="s">
        <v>39</v>
      </c>
      <c r="N2941" s="37">
        <v>43587</v>
      </c>
      <c r="O2941" s="35">
        <v>0.87500000000000011</v>
      </c>
      <c r="P2941" s="299"/>
      <c r="Q2941" s="300"/>
      <c r="R2941" s="129">
        <f t="shared" si="136"/>
        <v>0</v>
      </c>
      <c r="S2941" s="129">
        <f t="shared" si="137"/>
        <v>0</v>
      </c>
      <c r="T2941" s="129">
        <f t="shared" si="138"/>
        <v>0</v>
      </c>
      <c r="U2941" s="10"/>
    </row>
    <row r="2942" spans="12:21" ht="15" customHeight="1" x14ac:dyDescent="0.4">
      <c r="L2942" s="36" t="s">
        <v>39</v>
      </c>
      <c r="N2942" s="37">
        <v>43587</v>
      </c>
      <c r="O2942" s="35">
        <v>0.91666666666666674</v>
      </c>
      <c r="P2942" s="299"/>
      <c r="Q2942" s="300"/>
      <c r="R2942" s="129">
        <f t="shared" si="136"/>
        <v>0</v>
      </c>
      <c r="S2942" s="129">
        <f t="shared" si="137"/>
        <v>0</v>
      </c>
      <c r="T2942" s="129">
        <f t="shared" si="138"/>
        <v>0</v>
      </c>
      <c r="U2942" s="10"/>
    </row>
    <row r="2943" spans="12:21" ht="15" customHeight="1" x14ac:dyDescent="0.4">
      <c r="L2943" s="36" t="s">
        <v>39</v>
      </c>
      <c r="N2943" s="37">
        <v>43587</v>
      </c>
      <c r="O2943" s="35">
        <v>0.95833333333333337</v>
      </c>
      <c r="P2943" s="299"/>
      <c r="Q2943" s="300"/>
      <c r="R2943" s="129">
        <f t="shared" si="136"/>
        <v>0</v>
      </c>
      <c r="S2943" s="129">
        <f t="shared" si="137"/>
        <v>0</v>
      </c>
      <c r="T2943" s="129">
        <f t="shared" si="138"/>
        <v>0</v>
      </c>
      <c r="U2943" s="10"/>
    </row>
    <row r="2944" spans="12:21" ht="15" customHeight="1" x14ac:dyDescent="0.4">
      <c r="L2944" s="40">
        <v>43588</v>
      </c>
      <c r="M2944" s="37"/>
      <c r="N2944" s="37">
        <v>43588</v>
      </c>
      <c r="O2944" s="35">
        <v>3.1225022567582528E-17</v>
      </c>
      <c r="P2944" s="299"/>
      <c r="Q2944" s="300"/>
      <c r="R2944" s="129">
        <f t="shared" si="136"/>
        <v>0</v>
      </c>
      <c r="S2944" s="129">
        <f t="shared" si="137"/>
        <v>0</v>
      </c>
      <c r="T2944" s="129">
        <f t="shared" si="138"/>
        <v>0</v>
      </c>
      <c r="U2944" s="10"/>
    </row>
    <row r="2945" spans="12:21" ht="15" customHeight="1" x14ac:dyDescent="0.4">
      <c r="L2945" s="36" t="s">
        <v>39</v>
      </c>
      <c r="N2945" s="37">
        <v>43588</v>
      </c>
      <c r="O2945" s="35">
        <v>4.1666666666666699E-2</v>
      </c>
      <c r="P2945" s="299"/>
      <c r="Q2945" s="300"/>
      <c r="R2945" s="129">
        <f t="shared" si="136"/>
        <v>0</v>
      </c>
      <c r="S2945" s="129">
        <f t="shared" si="137"/>
        <v>0</v>
      </c>
      <c r="T2945" s="129">
        <f t="shared" si="138"/>
        <v>0</v>
      </c>
      <c r="U2945" s="10"/>
    </row>
    <row r="2946" spans="12:21" ht="15" customHeight="1" x14ac:dyDescent="0.4">
      <c r="L2946" s="36" t="s">
        <v>39</v>
      </c>
      <c r="N2946" s="37">
        <v>43588</v>
      </c>
      <c r="O2946" s="35">
        <v>8.333333333333337E-2</v>
      </c>
      <c r="P2946" s="299"/>
      <c r="Q2946" s="300"/>
      <c r="R2946" s="129">
        <f t="shared" si="136"/>
        <v>0</v>
      </c>
      <c r="S2946" s="129">
        <f t="shared" si="137"/>
        <v>0</v>
      </c>
      <c r="T2946" s="129">
        <f t="shared" si="138"/>
        <v>0</v>
      </c>
      <c r="U2946" s="10"/>
    </row>
    <row r="2947" spans="12:21" ht="15" customHeight="1" x14ac:dyDescent="0.4">
      <c r="L2947" s="36" t="s">
        <v>39</v>
      </c>
      <c r="N2947" s="37">
        <v>43588</v>
      </c>
      <c r="O2947" s="35">
        <v>0.12500000000000006</v>
      </c>
      <c r="P2947" s="299"/>
      <c r="Q2947" s="300"/>
      <c r="R2947" s="129">
        <f t="shared" si="136"/>
        <v>0</v>
      </c>
      <c r="S2947" s="129">
        <f t="shared" si="137"/>
        <v>0</v>
      </c>
      <c r="T2947" s="129">
        <f t="shared" si="138"/>
        <v>0</v>
      </c>
      <c r="U2947" s="10"/>
    </row>
    <row r="2948" spans="12:21" ht="15" customHeight="1" x14ac:dyDescent="0.4">
      <c r="L2948" s="36" t="s">
        <v>39</v>
      </c>
      <c r="N2948" s="37">
        <v>43588</v>
      </c>
      <c r="O2948" s="35">
        <v>0.16666666666666669</v>
      </c>
      <c r="P2948" s="299"/>
      <c r="Q2948" s="300"/>
      <c r="R2948" s="129">
        <f t="shared" si="136"/>
        <v>0</v>
      </c>
      <c r="S2948" s="129">
        <f t="shared" si="137"/>
        <v>0</v>
      </c>
      <c r="T2948" s="129">
        <f t="shared" si="138"/>
        <v>0</v>
      </c>
      <c r="U2948" s="10"/>
    </row>
    <row r="2949" spans="12:21" ht="15" customHeight="1" x14ac:dyDescent="0.4">
      <c r="L2949" s="36" t="s">
        <v>39</v>
      </c>
      <c r="N2949" s="37">
        <v>43588</v>
      </c>
      <c r="O2949" s="35">
        <v>0.20833333333333337</v>
      </c>
      <c r="P2949" s="299"/>
      <c r="Q2949" s="300"/>
      <c r="R2949" s="129">
        <f t="shared" si="136"/>
        <v>0</v>
      </c>
      <c r="S2949" s="129">
        <f t="shared" si="137"/>
        <v>0</v>
      </c>
      <c r="T2949" s="129">
        <f t="shared" si="138"/>
        <v>0</v>
      </c>
      <c r="U2949" s="10"/>
    </row>
    <row r="2950" spans="12:21" ht="15" customHeight="1" x14ac:dyDescent="0.4">
      <c r="L2950" s="36" t="s">
        <v>39</v>
      </c>
      <c r="N2950" s="37">
        <v>43588</v>
      </c>
      <c r="O2950" s="35">
        <v>0.25</v>
      </c>
      <c r="P2950" s="299"/>
      <c r="Q2950" s="300"/>
      <c r="R2950" s="129">
        <f t="shared" si="136"/>
        <v>0</v>
      </c>
      <c r="S2950" s="129">
        <f t="shared" si="137"/>
        <v>0</v>
      </c>
      <c r="T2950" s="129">
        <f t="shared" si="138"/>
        <v>0</v>
      </c>
      <c r="U2950" s="10"/>
    </row>
    <row r="2951" spans="12:21" ht="15" customHeight="1" x14ac:dyDescent="0.4">
      <c r="L2951" s="36" t="s">
        <v>39</v>
      </c>
      <c r="N2951" s="37">
        <v>43588</v>
      </c>
      <c r="O2951" s="35">
        <v>0.29166666666666669</v>
      </c>
      <c r="P2951" s="299"/>
      <c r="Q2951" s="300"/>
      <c r="R2951" s="129">
        <f t="shared" si="136"/>
        <v>0</v>
      </c>
      <c r="S2951" s="129">
        <f t="shared" si="137"/>
        <v>0</v>
      </c>
      <c r="T2951" s="129">
        <f t="shared" si="138"/>
        <v>0</v>
      </c>
      <c r="U2951" s="10"/>
    </row>
    <row r="2952" spans="12:21" ht="15" customHeight="1" x14ac:dyDescent="0.4">
      <c r="L2952" s="36" t="s">
        <v>39</v>
      </c>
      <c r="N2952" s="37">
        <v>43588</v>
      </c>
      <c r="O2952" s="35">
        <v>0.33333333333333337</v>
      </c>
      <c r="P2952" s="299"/>
      <c r="Q2952" s="300"/>
      <c r="R2952" s="129">
        <f t="shared" si="136"/>
        <v>0</v>
      </c>
      <c r="S2952" s="129">
        <f t="shared" si="137"/>
        <v>0</v>
      </c>
      <c r="T2952" s="129">
        <f t="shared" si="138"/>
        <v>0</v>
      </c>
      <c r="U2952" s="10"/>
    </row>
    <row r="2953" spans="12:21" ht="15" customHeight="1" x14ac:dyDescent="0.4">
      <c r="L2953" s="36" t="s">
        <v>39</v>
      </c>
      <c r="N2953" s="37">
        <v>43588</v>
      </c>
      <c r="O2953" s="35">
        <v>0.375</v>
      </c>
      <c r="P2953" s="299"/>
      <c r="Q2953" s="300"/>
      <c r="R2953" s="129">
        <f t="shared" si="136"/>
        <v>0</v>
      </c>
      <c r="S2953" s="129">
        <f t="shared" si="137"/>
        <v>0</v>
      </c>
      <c r="T2953" s="129">
        <f t="shared" si="138"/>
        <v>0</v>
      </c>
      <c r="U2953" s="10"/>
    </row>
    <row r="2954" spans="12:21" ht="15" customHeight="1" x14ac:dyDescent="0.4">
      <c r="L2954" s="36" t="s">
        <v>39</v>
      </c>
      <c r="N2954" s="37">
        <v>43588</v>
      </c>
      <c r="O2954" s="35">
        <v>0.41666666666666669</v>
      </c>
      <c r="P2954" s="299"/>
      <c r="Q2954" s="300"/>
      <c r="R2954" s="129">
        <f t="shared" si="136"/>
        <v>0</v>
      </c>
      <c r="S2954" s="129">
        <f t="shared" si="137"/>
        <v>0</v>
      </c>
      <c r="T2954" s="129">
        <f t="shared" si="138"/>
        <v>0</v>
      </c>
      <c r="U2954" s="10"/>
    </row>
    <row r="2955" spans="12:21" ht="15" customHeight="1" x14ac:dyDescent="0.4">
      <c r="L2955" s="36" t="s">
        <v>39</v>
      </c>
      <c r="N2955" s="37">
        <v>43588</v>
      </c>
      <c r="O2955" s="35">
        <v>0.45833333333333337</v>
      </c>
      <c r="P2955" s="299"/>
      <c r="Q2955" s="300"/>
      <c r="R2955" s="129">
        <f t="shared" si="136"/>
        <v>0</v>
      </c>
      <c r="S2955" s="129">
        <f t="shared" si="137"/>
        <v>0</v>
      </c>
      <c r="T2955" s="129">
        <f t="shared" si="138"/>
        <v>0</v>
      </c>
      <c r="U2955" s="10"/>
    </row>
    <row r="2956" spans="12:21" ht="15" customHeight="1" x14ac:dyDescent="0.4">
      <c r="L2956" s="36" t="s">
        <v>39</v>
      </c>
      <c r="N2956" s="37">
        <v>43588</v>
      </c>
      <c r="O2956" s="35">
        <v>0.50000000000000011</v>
      </c>
      <c r="P2956" s="299"/>
      <c r="Q2956" s="300"/>
      <c r="R2956" s="129">
        <f t="shared" si="136"/>
        <v>0</v>
      </c>
      <c r="S2956" s="129">
        <f t="shared" si="137"/>
        <v>0</v>
      </c>
      <c r="T2956" s="129">
        <f t="shared" si="138"/>
        <v>0</v>
      </c>
      <c r="U2956" s="10"/>
    </row>
    <row r="2957" spans="12:21" ht="15" customHeight="1" x14ac:dyDescent="0.4">
      <c r="L2957" s="36" t="s">
        <v>39</v>
      </c>
      <c r="N2957" s="37">
        <v>43588</v>
      </c>
      <c r="O2957" s="35">
        <v>0.54166666666666674</v>
      </c>
      <c r="P2957" s="299"/>
      <c r="Q2957" s="300"/>
      <c r="R2957" s="129">
        <f t="shared" si="136"/>
        <v>0</v>
      </c>
      <c r="S2957" s="129">
        <f t="shared" si="137"/>
        <v>0</v>
      </c>
      <c r="T2957" s="129">
        <f t="shared" si="138"/>
        <v>0</v>
      </c>
      <c r="U2957" s="10"/>
    </row>
    <row r="2958" spans="12:21" ht="15" customHeight="1" x14ac:dyDescent="0.4">
      <c r="L2958" s="36" t="s">
        <v>39</v>
      </c>
      <c r="N2958" s="37">
        <v>43588</v>
      </c>
      <c r="O2958" s="35">
        <v>0.58333333333333337</v>
      </c>
      <c r="P2958" s="299"/>
      <c r="Q2958" s="300"/>
      <c r="R2958" s="129">
        <f t="shared" si="136"/>
        <v>0</v>
      </c>
      <c r="S2958" s="129">
        <f t="shared" si="137"/>
        <v>0</v>
      </c>
      <c r="T2958" s="129">
        <f t="shared" si="138"/>
        <v>0</v>
      </c>
      <c r="U2958" s="10"/>
    </row>
    <row r="2959" spans="12:21" ht="15" customHeight="1" x14ac:dyDescent="0.4">
      <c r="L2959" s="36" t="s">
        <v>39</v>
      </c>
      <c r="N2959" s="37">
        <v>43588</v>
      </c>
      <c r="O2959" s="35">
        <v>0.62500000000000011</v>
      </c>
      <c r="P2959" s="299"/>
      <c r="Q2959" s="300"/>
      <c r="R2959" s="129">
        <f t="shared" si="136"/>
        <v>0</v>
      </c>
      <c r="S2959" s="129">
        <f t="shared" si="137"/>
        <v>0</v>
      </c>
      <c r="T2959" s="129">
        <f t="shared" si="138"/>
        <v>0</v>
      </c>
      <c r="U2959" s="10"/>
    </row>
    <row r="2960" spans="12:21" ht="15" customHeight="1" x14ac:dyDescent="0.4">
      <c r="L2960" s="36" t="s">
        <v>39</v>
      </c>
      <c r="N2960" s="37">
        <v>43588</v>
      </c>
      <c r="O2960" s="35">
        <v>0.66666666666666674</v>
      </c>
      <c r="P2960" s="299"/>
      <c r="Q2960" s="300"/>
      <c r="R2960" s="129">
        <f t="shared" ref="R2960:R3023" si="139">IF(Q2960&gt;P2960,P2960,Q2960)</f>
        <v>0</v>
      </c>
      <c r="S2960" s="129">
        <f t="shared" ref="S2960:S3023" si="140">P2960-R2960</f>
        <v>0</v>
      </c>
      <c r="T2960" s="129">
        <f t="shared" si="138"/>
        <v>0</v>
      </c>
      <c r="U2960" s="10"/>
    </row>
    <row r="2961" spans="12:21" ht="15" customHeight="1" x14ac:dyDescent="0.4">
      <c r="L2961" s="36" t="s">
        <v>39</v>
      </c>
      <c r="N2961" s="37">
        <v>43588</v>
      </c>
      <c r="O2961" s="35">
        <v>0.70833333333333337</v>
      </c>
      <c r="P2961" s="299"/>
      <c r="Q2961" s="300"/>
      <c r="R2961" s="129">
        <f t="shared" si="139"/>
        <v>0</v>
      </c>
      <c r="S2961" s="129">
        <f t="shared" si="140"/>
        <v>0</v>
      </c>
      <c r="T2961" s="129">
        <f t="shared" si="138"/>
        <v>0</v>
      </c>
      <c r="U2961" s="10"/>
    </row>
    <row r="2962" spans="12:21" ht="15" customHeight="1" x14ac:dyDescent="0.4">
      <c r="L2962" s="36" t="s">
        <v>39</v>
      </c>
      <c r="N2962" s="37">
        <v>43588</v>
      </c>
      <c r="O2962" s="35">
        <v>0.75000000000000011</v>
      </c>
      <c r="P2962" s="299"/>
      <c r="Q2962" s="300"/>
      <c r="R2962" s="129">
        <f t="shared" si="139"/>
        <v>0</v>
      </c>
      <c r="S2962" s="129">
        <f t="shared" si="140"/>
        <v>0</v>
      </c>
      <c r="T2962" s="129">
        <f t="shared" si="138"/>
        <v>0</v>
      </c>
      <c r="U2962" s="10"/>
    </row>
    <row r="2963" spans="12:21" ht="15" customHeight="1" x14ac:dyDescent="0.4">
      <c r="L2963" s="36" t="s">
        <v>39</v>
      </c>
      <c r="N2963" s="37">
        <v>43588</v>
      </c>
      <c r="O2963" s="35">
        <v>0.79166666666666674</v>
      </c>
      <c r="P2963" s="299"/>
      <c r="Q2963" s="300"/>
      <c r="R2963" s="129">
        <f t="shared" si="139"/>
        <v>0</v>
      </c>
      <c r="S2963" s="129">
        <f t="shared" si="140"/>
        <v>0</v>
      </c>
      <c r="T2963" s="129">
        <f t="shared" si="138"/>
        <v>0</v>
      </c>
      <c r="U2963" s="10"/>
    </row>
    <row r="2964" spans="12:21" ht="15" customHeight="1" x14ac:dyDescent="0.4">
      <c r="L2964" s="36" t="s">
        <v>39</v>
      </c>
      <c r="N2964" s="37">
        <v>43588</v>
      </c>
      <c r="O2964" s="35">
        <v>0.83333333333333337</v>
      </c>
      <c r="P2964" s="299"/>
      <c r="Q2964" s="300"/>
      <c r="R2964" s="129">
        <f t="shared" si="139"/>
        <v>0</v>
      </c>
      <c r="S2964" s="129">
        <f t="shared" si="140"/>
        <v>0</v>
      </c>
      <c r="T2964" s="129">
        <f t="shared" si="138"/>
        <v>0</v>
      </c>
      <c r="U2964" s="10"/>
    </row>
    <row r="2965" spans="12:21" ht="15" customHeight="1" x14ac:dyDescent="0.4">
      <c r="L2965" s="36" t="s">
        <v>39</v>
      </c>
      <c r="N2965" s="37">
        <v>43588</v>
      </c>
      <c r="O2965" s="35">
        <v>0.87500000000000011</v>
      </c>
      <c r="P2965" s="299"/>
      <c r="Q2965" s="300"/>
      <c r="R2965" s="129">
        <f t="shared" si="139"/>
        <v>0</v>
      </c>
      <c r="S2965" s="129">
        <f t="shared" si="140"/>
        <v>0</v>
      </c>
      <c r="T2965" s="129">
        <f t="shared" si="138"/>
        <v>0</v>
      </c>
      <c r="U2965" s="10"/>
    </row>
    <row r="2966" spans="12:21" ht="15" customHeight="1" x14ac:dyDescent="0.4">
      <c r="L2966" s="36" t="s">
        <v>39</v>
      </c>
      <c r="N2966" s="37">
        <v>43588</v>
      </c>
      <c r="O2966" s="35">
        <v>0.91666666666666674</v>
      </c>
      <c r="P2966" s="299"/>
      <c r="Q2966" s="300"/>
      <c r="R2966" s="129">
        <f t="shared" si="139"/>
        <v>0</v>
      </c>
      <c r="S2966" s="129">
        <f t="shared" si="140"/>
        <v>0</v>
      </c>
      <c r="T2966" s="129">
        <f t="shared" si="138"/>
        <v>0</v>
      </c>
      <c r="U2966" s="10"/>
    </row>
    <row r="2967" spans="12:21" ht="15" customHeight="1" x14ac:dyDescent="0.4">
      <c r="L2967" s="36" t="s">
        <v>39</v>
      </c>
      <c r="N2967" s="37">
        <v>43588</v>
      </c>
      <c r="O2967" s="35">
        <v>0.95833333333333337</v>
      </c>
      <c r="P2967" s="299"/>
      <c r="Q2967" s="300"/>
      <c r="R2967" s="129">
        <f t="shared" si="139"/>
        <v>0</v>
      </c>
      <c r="S2967" s="129">
        <f t="shared" si="140"/>
        <v>0</v>
      </c>
      <c r="T2967" s="129">
        <f t="shared" si="138"/>
        <v>0</v>
      </c>
      <c r="U2967" s="10"/>
    </row>
    <row r="2968" spans="12:21" ht="15" customHeight="1" x14ac:dyDescent="0.4">
      <c r="L2968" s="40">
        <v>43589</v>
      </c>
      <c r="M2968" s="37"/>
      <c r="N2968" s="37">
        <v>43589</v>
      </c>
      <c r="O2968" s="35">
        <v>3.1225022567582528E-17</v>
      </c>
      <c r="P2968" s="299"/>
      <c r="Q2968" s="300"/>
      <c r="R2968" s="129">
        <f t="shared" si="139"/>
        <v>0</v>
      </c>
      <c r="S2968" s="129">
        <f t="shared" si="140"/>
        <v>0</v>
      </c>
      <c r="T2968" s="129">
        <f t="shared" si="138"/>
        <v>0</v>
      </c>
      <c r="U2968" s="10"/>
    </row>
    <row r="2969" spans="12:21" ht="15" customHeight="1" x14ac:dyDescent="0.4">
      <c r="L2969" s="36" t="s">
        <v>39</v>
      </c>
      <c r="N2969" s="37">
        <v>43589</v>
      </c>
      <c r="O2969" s="35">
        <v>4.1666666666666699E-2</v>
      </c>
      <c r="P2969" s="299"/>
      <c r="Q2969" s="300"/>
      <c r="R2969" s="129">
        <f t="shared" si="139"/>
        <v>0</v>
      </c>
      <c r="S2969" s="129">
        <f t="shared" si="140"/>
        <v>0</v>
      </c>
      <c r="T2969" s="129">
        <f t="shared" si="138"/>
        <v>0</v>
      </c>
      <c r="U2969" s="10"/>
    </row>
    <row r="2970" spans="12:21" ht="15" customHeight="1" x14ac:dyDescent="0.4">
      <c r="L2970" s="36" t="s">
        <v>39</v>
      </c>
      <c r="N2970" s="37">
        <v>43589</v>
      </c>
      <c r="O2970" s="35">
        <v>8.333333333333337E-2</v>
      </c>
      <c r="P2970" s="299"/>
      <c r="Q2970" s="300"/>
      <c r="R2970" s="129">
        <f t="shared" si="139"/>
        <v>0</v>
      </c>
      <c r="S2970" s="129">
        <f t="shared" si="140"/>
        <v>0</v>
      </c>
      <c r="T2970" s="129">
        <f t="shared" si="138"/>
        <v>0</v>
      </c>
      <c r="U2970" s="10"/>
    </row>
    <row r="2971" spans="12:21" ht="15" customHeight="1" x14ac:dyDescent="0.4">
      <c r="L2971" s="36" t="s">
        <v>39</v>
      </c>
      <c r="N2971" s="37">
        <v>43589</v>
      </c>
      <c r="O2971" s="35">
        <v>0.12500000000000006</v>
      </c>
      <c r="P2971" s="299"/>
      <c r="Q2971" s="300"/>
      <c r="R2971" s="129">
        <f t="shared" si="139"/>
        <v>0</v>
      </c>
      <c r="S2971" s="129">
        <f t="shared" si="140"/>
        <v>0</v>
      </c>
      <c r="T2971" s="129">
        <f t="shared" si="138"/>
        <v>0</v>
      </c>
      <c r="U2971" s="10"/>
    </row>
    <row r="2972" spans="12:21" ht="15" customHeight="1" x14ac:dyDescent="0.4">
      <c r="L2972" s="36" t="s">
        <v>39</v>
      </c>
      <c r="N2972" s="37">
        <v>43589</v>
      </c>
      <c r="O2972" s="35">
        <v>0.16666666666666669</v>
      </c>
      <c r="P2972" s="299"/>
      <c r="Q2972" s="300"/>
      <c r="R2972" s="129">
        <f t="shared" si="139"/>
        <v>0</v>
      </c>
      <c r="S2972" s="129">
        <f t="shared" si="140"/>
        <v>0</v>
      </c>
      <c r="T2972" s="129">
        <f t="shared" si="138"/>
        <v>0</v>
      </c>
      <c r="U2972" s="10"/>
    </row>
    <row r="2973" spans="12:21" ht="15" customHeight="1" x14ac:dyDescent="0.4">
      <c r="L2973" s="36" t="s">
        <v>39</v>
      </c>
      <c r="N2973" s="37">
        <v>43589</v>
      </c>
      <c r="O2973" s="35">
        <v>0.20833333333333337</v>
      </c>
      <c r="P2973" s="299"/>
      <c r="Q2973" s="300"/>
      <c r="R2973" s="129">
        <f t="shared" si="139"/>
        <v>0</v>
      </c>
      <c r="S2973" s="129">
        <f t="shared" si="140"/>
        <v>0</v>
      </c>
      <c r="T2973" s="129">
        <f t="shared" si="138"/>
        <v>0</v>
      </c>
      <c r="U2973" s="10"/>
    </row>
    <row r="2974" spans="12:21" ht="15" customHeight="1" x14ac:dyDescent="0.4">
      <c r="L2974" s="36" t="s">
        <v>39</v>
      </c>
      <c r="N2974" s="37">
        <v>43589</v>
      </c>
      <c r="O2974" s="35">
        <v>0.25</v>
      </c>
      <c r="P2974" s="299"/>
      <c r="Q2974" s="300"/>
      <c r="R2974" s="129">
        <f t="shared" si="139"/>
        <v>0</v>
      </c>
      <c r="S2974" s="129">
        <f t="shared" si="140"/>
        <v>0</v>
      </c>
      <c r="T2974" s="129">
        <f t="shared" si="138"/>
        <v>0</v>
      </c>
      <c r="U2974" s="10"/>
    </row>
    <row r="2975" spans="12:21" ht="15" customHeight="1" x14ac:dyDescent="0.4">
      <c r="L2975" s="36" t="s">
        <v>39</v>
      </c>
      <c r="N2975" s="37">
        <v>43589</v>
      </c>
      <c r="O2975" s="35">
        <v>0.29166666666666669</v>
      </c>
      <c r="P2975" s="299"/>
      <c r="Q2975" s="300"/>
      <c r="R2975" s="129">
        <f t="shared" si="139"/>
        <v>0</v>
      </c>
      <c r="S2975" s="129">
        <f t="shared" si="140"/>
        <v>0</v>
      </c>
      <c r="T2975" s="129">
        <f t="shared" si="138"/>
        <v>0</v>
      </c>
      <c r="U2975" s="10"/>
    </row>
    <row r="2976" spans="12:21" ht="15" customHeight="1" x14ac:dyDescent="0.4">
      <c r="L2976" s="36" t="s">
        <v>39</v>
      </c>
      <c r="N2976" s="37">
        <v>43589</v>
      </c>
      <c r="O2976" s="35">
        <v>0.33333333333333337</v>
      </c>
      <c r="P2976" s="299"/>
      <c r="Q2976" s="300"/>
      <c r="R2976" s="129">
        <f t="shared" si="139"/>
        <v>0</v>
      </c>
      <c r="S2976" s="129">
        <f t="shared" si="140"/>
        <v>0</v>
      </c>
      <c r="T2976" s="129">
        <f t="shared" si="138"/>
        <v>0</v>
      </c>
      <c r="U2976" s="10"/>
    </row>
    <row r="2977" spans="12:21" ht="15" customHeight="1" x14ac:dyDescent="0.4">
      <c r="L2977" s="36" t="s">
        <v>39</v>
      </c>
      <c r="N2977" s="37">
        <v>43589</v>
      </c>
      <c r="O2977" s="35">
        <v>0.375</v>
      </c>
      <c r="P2977" s="299"/>
      <c r="Q2977" s="300"/>
      <c r="R2977" s="129">
        <f t="shared" si="139"/>
        <v>0</v>
      </c>
      <c r="S2977" s="129">
        <f t="shared" si="140"/>
        <v>0</v>
      </c>
      <c r="T2977" s="129">
        <f t="shared" si="138"/>
        <v>0</v>
      </c>
      <c r="U2977" s="10"/>
    </row>
    <row r="2978" spans="12:21" ht="15" customHeight="1" x14ac:dyDescent="0.4">
      <c r="L2978" s="36" t="s">
        <v>39</v>
      </c>
      <c r="N2978" s="37">
        <v>43589</v>
      </c>
      <c r="O2978" s="35">
        <v>0.41666666666666669</v>
      </c>
      <c r="P2978" s="299"/>
      <c r="Q2978" s="300"/>
      <c r="R2978" s="129">
        <f t="shared" si="139"/>
        <v>0</v>
      </c>
      <c r="S2978" s="129">
        <f t="shared" si="140"/>
        <v>0</v>
      </c>
      <c r="T2978" s="129">
        <f t="shared" si="138"/>
        <v>0</v>
      </c>
      <c r="U2978" s="10"/>
    </row>
    <row r="2979" spans="12:21" ht="15" customHeight="1" x14ac:dyDescent="0.4">
      <c r="L2979" s="36" t="s">
        <v>39</v>
      </c>
      <c r="N2979" s="37">
        <v>43589</v>
      </c>
      <c r="O2979" s="35">
        <v>0.45833333333333337</v>
      </c>
      <c r="P2979" s="299"/>
      <c r="Q2979" s="300"/>
      <c r="R2979" s="129">
        <f t="shared" si="139"/>
        <v>0</v>
      </c>
      <c r="S2979" s="129">
        <f t="shared" si="140"/>
        <v>0</v>
      </c>
      <c r="T2979" s="129">
        <f t="shared" si="138"/>
        <v>0</v>
      </c>
      <c r="U2979" s="10"/>
    </row>
    <row r="2980" spans="12:21" ht="15" customHeight="1" x14ac:dyDescent="0.4">
      <c r="L2980" s="36" t="s">
        <v>39</v>
      </c>
      <c r="N2980" s="37">
        <v>43589</v>
      </c>
      <c r="O2980" s="35">
        <v>0.50000000000000011</v>
      </c>
      <c r="P2980" s="299"/>
      <c r="Q2980" s="300"/>
      <c r="R2980" s="129">
        <f t="shared" si="139"/>
        <v>0</v>
      </c>
      <c r="S2980" s="129">
        <f t="shared" si="140"/>
        <v>0</v>
      </c>
      <c r="T2980" s="129">
        <f t="shared" si="138"/>
        <v>0</v>
      </c>
      <c r="U2980" s="10"/>
    </row>
    <row r="2981" spans="12:21" ht="15" customHeight="1" x14ac:dyDescent="0.4">
      <c r="L2981" s="36" t="s">
        <v>39</v>
      </c>
      <c r="N2981" s="37">
        <v>43589</v>
      </c>
      <c r="O2981" s="35">
        <v>0.54166666666666674</v>
      </c>
      <c r="P2981" s="299"/>
      <c r="Q2981" s="300"/>
      <c r="R2981" s="129">
        <f t="shared" si="139"/>
        <v>0</v>
      </c>
      <c r="S2981" s="129">
        <f t="shared" si="140"/>
        <v>0</v>
      </c>
      <c r="T2981" s="129">
        <f t="shared" si="138"/>
        <v>0</v>
      </c>
      <c r="U2981" s="10"/>
    </row>
    <row r="2982" spans="12:21" ht="15" customHeight="1" x14ac:dyDescent="0.4">
      <c r="L2982" s="36" t="s">
        <v>39</v>
      </c>
      <c r="N2982" s="37">
        <v>43589</v>
      </c>
      <c r="O2982" s="35">
        <v>0.58333333333333337</v>
      </c>
      <c r="P2982" s="299"/>
      <c r="Q2982" s="300"/>
      <c r="R2982" s="129">
        <f t="shared" si="139"/>
        <v>0</v>
      </c>
      <c r="S2982" s="129">
        <f t="shared" si="140"/>
        <v>0</v>
      </c>
      <c r="T2982" s="129">
        <f t="shared" si="138"/>
        <v>0</v>
      </c>
      <c r="U2982" s="10"/>
    </row>
    <row r="2983" spans="12:21" ht="15" customHeight="1" x14ac:dyDescent="0.4">
      <c r="L2983" s="36" t="s">
        <v>39</v>
      </c>
      <c r="N2983" s="37">
        <v>43589</v>
      </c>
      <c r="O2983" s="35">
        <v>0.62500000000000011</v>
      </c>
      <c r="P2983" s="299"/>
      <c r="Q2983" s="300"/>
      <c r="R2983" s="129">
        <f t="shared" si="139"/>
        <v>0</v>
      </c>
      <c r="S2983" s="129">
        <f t="shared" si="140"/>
        <v>0</v>
      </c>
      <c r="T2983" s="129">
        <f t="shared" si="138"/>
        <v>0</v>
      </c>
      <c r="U2983" s="10"/>
    </row>
    <row r="2984" spans="12:21" ht="15" customHeight="1" x14ac:dyDescent="0.4">
      <c r="L2984" s="36" t="s">
        <v>39</v>
      </c>
      <c r="N2984" s="37">
        <v>43589</v>
      </c>
      <c r="O2984" s="35">
        <v>0.66666666666666674</v>
      </c>
      <c r="P2984" s="299"/>
      <c r="Q2984" s="300"/>
      <c r="R2984" s="129">
        <f t="shared" si="139"/>
        <v>0</v>
      </c>
      <c r="S2984" s="129">
        <f t="shared" si="140"/>
        <v>0</v>
      </c>
      <c r="T2984" s="129">
        <f t="shared" si="138"/>
        <v>0</v>
      </c>
      <c r="U2984" s="10"/>
    </row>
    <row r="2985" spans="12:21" ht="15" customHeight="1" x14ac:dyDescent="0.4">
      <c r="L2985" s="36" t="s">
        <v>39</v>
      </c>
      <c r="N2985" s="37">
        <v>43589</v>
      </c>
      <c r="O2985" s="35">
        <v>0.70833333333333337</v>
      </c>
      <c r="P2985" s="299"/>
      <c r="Q2985" s="300"/>
      <c r="R2985" s="129">
        <f t="shared" si="139"/>
        <v>0</v>
      </c>
      <c r="S2985" s="129">
        <f t="shared" si="140"/>
        <v>0</v>
      </c>
      <c r="T2985" s="129">
        <f t="shared" ref="T2985:T3048" si="141">Q2985-R2985</f>
        <v>0</v>
      </c>
      <c r="U2985" s="10"/>
    </row>
    <row r="2986" spans="12:21" ht="15" customHeight="1" x14ac:dyDescent="0.4">
      <c r="L2986" s="36" t="s">
        <v>39</v>
      </c>
      <c r="N2986" s="37">
        <v>43589</v>
      </c>
      <c r="O2986" s="35">
        <v>0.75000000000000011</v>
      </c>
      <c r="P2986" s="299"/>
      <c r="Q2986" s="300"/>
      <c r="R2986" s="129">
        <f t="shared" si="139"/>
        <v>0</v>
      </c>
      <c r="S2986" s="129">
        <f t="shared" si="140"/>
        <v>0</v>
      </c>
      <c r="T2986" s="129">
        <f t="shared" si="141"/>
        <v>0</v>
      </c>
      <c r="U2986" s="10"/>
    </row>
    <row r="2987" spans="12:21" ht="15" customHeight="1" x14ac:dyDescent="0.4">
      <c r="L2987" s="36" t="s">
        <v>39</v>
      </c>
      <c r="N2987" s="37">
        <v>43589</v>
      </c>
      <c r="O2987" s="35">
        <v>0.79166666666666674</v>
      </c>
      <c r="P2987" s="299"/>
      <c r="Q2987" s="300"/>
      <c r="R2987" s="129">
        <f t="shared" si="139"/>
        <v>0</v>
      </c>
      <c r="S2987" s="129">
        <f t="shared" si="140"/>
        <v>0</v>
      </c>
      <c r="T2987" s="129">
        <f t="shared" si="141"/>
        <v>0</v>
      </c>
      <c r="U2987" s="10"/>
    </row>
    <row r="2988" spans="12:21" ht="15" customHeight="1" x14ac:dyDescent="0.4">
      <c r="L2988" s="36" t="s">
        <v>39</v>
      </c>
      <c r="N2988" s="37">
        <v>43589</v>
      </c>
      <c r="O2988" s="35">
        <v>0.83333333333333337</v>
      </c>
      <c r="P2988" s="299"/>
      <c r="Q2988" s="300"/>
      <c r="R2988" s="129">
        <f t="shared" si="139"/>
        <v>0</v>
      </c>
      <c r="S2988" s="129">
        <f t="shared" si="140"/>
        <v>0</v>
      </c>
      <c r="T2988" s="129">
        <f t="shared" si="141"/>
        <v>0</v>
      </c>
      <c r="U2988" s="10"/>
    </row>
    <row r="2989" spans="12:21" ht="15" customHeight="1" x14ac:dyDescent="0.4">
      <c r="L2989" s="36" t="s">
        <v>39</v>
      </c>
      <c r="N2989" s="37">
        <v>43589</v>
      </c>
      <c r="O2989" s="35">
        <v>0.87500000000000011</v>
      </c>
      <c r="P2989" s="299"/>
      <c r="Q2989" s="300"/>
      <c r="R2989" s="129">
        <f t="shared" si="139"/>
        <v>0</v>
      </c>
      <c r="S2989" s="129">
        <f t="shared" si="140"/>
        <v>0</v>
      </c>
      <c r="T2989" s="129">
        <f t="shared" si="141"/>
        <v>0</v>
      </c>
      <c r="U2989" s="10"/>
    </row>
    <row r="2990" spans="12:21" ht="15" customHeight="1" x14ac:dyDescent="0.4">
      <c r="L2990" s="36" t="s">
        <v>39</v>
      </c>
      <c r="N2990" s="37">
        <v>43589</v>
      </c>
      <c r="O2990" s="35">
        <v>0.91666666666666674</v>
      </c>
      <c r="P2990" s="299"/>
      <c r="Q2990" s="300"/>
      <c r="R2990" s="129">
        <f t="shared" si="139"/>
        <v>0</v>
      </c>
      <c r="S2990" s="129">
        <f t="shared" si="140"/>
        <v>0</v>
      </c>
      <c r="T2990" s="129">
        <f t="shared" si="141"/>
        <v>0</v>
      </c>
      <c r="U2990" s="10"/>
    </row>
    <row r="2991" spans="12:21" ht="15" customHeight="1" x14ac:dyDescent="0.4">
      <c r="L2991" s="36" t="s">
        <v>39</v>
      </c>
      <c r="N2991" s="37">
        <v>43589</v>
      </c>
      <c r="O2991" s="35">
        <v>0.95833333333333337</v>
      </c>
      <c r="P2991" s="299"/>
      <c r="Q2991" s="300"/>
      <c r="R2991" s="129">
        <f t="shared" si="139"/>
        <v>0</v>
      </c>
      <c r="S2991" s="129">
        <f t="shared" si="140"/>
        <v>0</v>
      </c>
      <c r="T2991" s="129">
        <f t="shared" si="141"/>
        <v>0</v>
      </c>
      <c r="U2991" s="10"/>
    </row>
    <row r="2992" spans="12:21" ht="15" customHeight="1" x14ac:dyDescent="0.4">
      <c r="L2992" s="40">
        <v>43590</v>
      </c>
      <c r="M2992" s="37"/>
      <c r="N2992" s="37">
        <v>43590</v>
      </c>
      <c r="O2992" s="35">
        <v>3.1225022567582528E-17</v>
      </c>
      <c r="P2992" s="299"/>
      <c r="Q2992" s="300"/>
      <c r="R2992" s="129">
        <f t="shared" si="139"/>
        <v>0</v>
      </c>
      <c r="S2992" s="129">
        <f t="shared" si="140"/>
        <v>0</v>
      </c>
      <c r="T2992" s="129">
        <f t="shared" si="141"/>
        <v>0</v>
      </c>
      <c r="U2992" s="10"/>
    </row>
    <row r="2993" spans="12:21" ht="15" customHeight="1" x14ac:dyDescent="0.4">
      <c r="L2993" s="36" t="s">
        <v>39</v>
      </c>
      <c r="N2993" s="37">
        <v>43590</v>
      </c>
      <c r="O2993" s="35">
        <v>4.1666666666666699E-2</v>
      </c>
      <c r="P2993" s="299"/>
      <c r="Q2993" s="300"/>
      <c r="R2993" s="129">
        <f t="shared" si="139"/>
        <v>0</v>
      </c>
      <c r="S2993" s="129">
        <f t="shared" si="140"/>
        <v>0</v>
      </c>
      <c r="T2993" s="129">
        <f t="shared" si="141"/>
        <v>0</v>
      </c>
      <c r="U2993" s="10"/>
    </row>
    <row r="2994" spans="12:21" ht="15" customHeight="1" x14ac:dyDescent="0.4">
      <c r="L2994" s="36" t="s">
        <v>39</v>
      </c>
      <c r="N2994" s="37">
        <v>43590</v>
      </c>
      <c r="O2994" s="35">
        <v>8.333333333333337E-2</v>
      </c>
      <c r="P2994" s="299"/>
      <c r="Q2994" s="300"/>
      <c r="R2994" s="129">
        <f t="shared" si="139"/>
        <v>0</v>
      </c>
      <c r="S2994" s="129">
        <f t="shared" si="140"/>
        <v>0</v>
      </c>
      <c r="T2994" s="129">
        <f t="shared" si="141"/>
        <v>0</v>
      </c>
      <c r="U2994" s="10"/>
    </row>
    <row r="2995" spans="12:21" ht="15" customHeight="1" x14ac:dyDescent="0.4">
      <c r="L2995" s="36" t="s">
        <v>39</v>
      </c>
      <c r="N2995" s="37">
        <v>43590</v>
      </c>
      <c r="O2995" s="35">
        <v>0.12500000000000006</v>
      </c>
      <c r="P2995" s="299"/>
      <c r="Q2995" s="300"/>
      <c r="R2995" s="129">
        <f t="shared" si="139"/>
        <v>0</v>
      </c>
      <c r="S2995" s="129">
        <f t="shared" si="140"/>
        <v>0</v>
      </c>
      <c r="T2995" s="129">
        <f t="shared" si="141"/>
        <v>0</v>
      </c>
      <c r="U2995" s="10"/>
    </row>
    <row r="2996" spans="12:21" ht="15" customHeight="1" x14ac:dyDescent="0.4">
      <c r="L2996" s="36" t="s">
        <v>39</v>
      </c>
      <c r="N2996" s="37">
        <v>43590</v>
      </c>
      <c r="O2996" s="35">
        <v>0.16666666666666669</v>
      </c>
      <c r="P2996" s="299"/>
      <c r="Q2996" s="300"/>
      <c r="R2996" s="129">
        <f t="shared" si="139"/>
        <v>0</v>
      </c>
      <c r="S2996" s="129">
        <f t="shared" si="140"/>
        <v>0</v>
      </c>
      <c r="T2996" s="129">
        <f t="shared" si="141"/>
        <v>0</v>
      </c>
      <c r="U2996" s="10"/>
    </row>
    <row r="2997" spans="12:21" ht="15" customHeight="1" x14ac:dyDescent="0.4">
      <c r="L2997" s="36" t="s">
        <v>39</v>
      </c>
      <c r="N2997" s="37">
        <v>43590</v>
      </c>
      <c r="O2997" s="35">
        <v>0.20833333333333337</v>
      </c>
      <c r="P2997" s="299"/>
      <c r="Q2997" s="300"/>
      <c r="R2997" s="129">
        <f t="shared" si="139"/>
        <v>0</v>
      </c>
      <c r="S2997" s="129">
        <f t="shared" si="140"/>
        <v>0</v>
      </c>
      <c r="T2997" s="129">
        <f t="shared" si="141"/>
        <v>0</v>
      </c>
      <c r="U2997" s="10"/>
    </row>
    <row r="2998" spans="12:21" ht="15" customHeight="1" x14ac:dyDescent="0.4">
      <c r="L2998" s="36" t="s">
        <v>39</v>
      </c>
      <c r="N2998" s="37">
        <v>43590</v>
      </c>
      <c r="O2998" s="35">
        <v>0.25</v>
      </c>
      <c r="P2998" s="299"/>
      <c r="Q2998" s="300"/>
      <c r="R2998" s="129">
        <f t="shared" si="139"/>
        <v>0</v>
      </c>
      <c r="S2998" s="129">
        <f t="shared" si="140"/>
        <v>0</v>
      </c>
      <c r="T2998" s="129">
        <f t="shared" si="141"/>
        <v>0</v>
      </c>
      <c r="U2998" s="10"/>
    </row>
    <row r="2999" spans="12:21" ht="15" customHeight="1" x14ac:dyDescent="0.4">
      <c r="L2999" s="36" t="s">
        <v>39</v>
      </c>
      <c r="N2999" s="37">
        <v>43590</v>
      </c>
      <c r="O2999" s="35">
        <v>0.29166666666666669</v>
      </c>
      <c r="P2999" s="299"/>
      <c r="Q2999" s="300"/>
      <c r="R2999" s="129">
        <f t="shared" si="139"/>
        <v>0</v>
      </c>
      <c r="S2999" s="129">
        <f t="shared" si="140"/>
        <v>0</v>
      </c>
      <c r="T2999" s="129">
        <f t="shared" si="141"/>
        <v>0</v>
      </c>
      <c r="U2999" s="10"/>
    </row>
    <row r="3000" spans="12:21" ht="15" customHeight="1" x14ac:dyDescent="0.4">
      <c r="L3000" s="36" t="s">
        <v>39</v>
      </c>
      <c r="N3000" s="37">
        <v>43590</v>
      </c>
      <c r="O3000" s="35">
        <v>0.33333333333333337</v>
      </c>
      <c r="P3000" s="299"/>
      <c r="Q3000" s="300"/>
      <c r="R3000" s="129">
        <f t="shared" si="139"/>
        <v>0</v>
      </c>
      <c r="S3000" s="129">
        <f t="shared" si="140"/>
        <v>0</v>
      </c>
      <c r="T3000" s="129">
        <f t="shared" si="141"/>
        <v>0</v>
      </c>
      <c r="U3000" s="10"/>
    </row>
    <row r="3001" spans="12:21" ht="15" customHeight="1" x14ac:dyDescent="0.4">
      <c r="L3001" s="36" t="s">
        <v>39</v>
      </c>
      <c r="N3001" s="37">
        <v>43590</v>
      </c>
      <c r="O3001" s="35">
        <v>0.375</v>
      </c>
      <c r="P3001" s="299"/>
      <c r="Q3001" s="300"/>
      <c r="R3001" s="129">
        <f t="shared" si="139"/>
        <v>0</v>
      </c>
      <c r="S3001" s="129">
        <f t="shared" si="140"/>
        <v>0</v>
      </c>
      <c r="T3001" s="129">
        <f t="shared" si="141"/>
        <v>0</v>
      </c>
      <c r="U3001" s="10"/>
    </row>
    <row r="3002" spans="12:21" ht="15" customHeight="1" x14ac:dyDescent="0.4">
      <c r="L3002" s="36" t="s">
        <v>39</v>
      </c>
      <c r="N3002" s="37">
        <v>43590</v>
      </c>
      <c r="O3002" s="35">
        <v>0.41666666666666669</v>
      </c>
      <c r="P3002" s="299"/>
      <c r="Q3002" s="300"/>
      <c r="R3002" s="129">
        <f t="shared" si="139"/>
        <v>0</v>
      </c>
      <c r="S3002" s="129">
        <f t="shared" si="140"/>
        <v>0</v>
      </c>
      <c r="T3002" s="129">
        <f t="shared" si="141"/>
        <v>0</v>
      </c>
      <c r="U3002" s="10"/>
    </row>
    <row r="3003" spans="12:21" ht="15" customHeight="1" x14ac:dyDescent="0.4">
      <c r="L3003" s="36" t="s">
        <v>39</v>
      </c>
      <c r="N3003" s="37">
        <v>43590</v>
      </c>
      <c r="O3003" s="35">
        <v>0.45833333333333337</v>
      </c>
      <c r="P3003" s="299"/>
      <c r="Q3003" s="300"/>
      <c r="R3003" s="129">
        <f t="shared" si="139"/>
        <v>0</v>
      </c>
      <c r="S3003" s="129">
        <f t="shared" si="140"/>
        <v>0</v>
      </c>
      <c r="T3003" s="129">
        <f t="shared" si="141"/>
        <v>0</v>
      </c>
      <c r="U3003" s="10"/>
    </row>
    <row r="3004" spans="12:21" ht="15" customHeight="1" x14ac:dyDescent="0.4">
      <c r="L3004" s="36" t="s">
        <v>39</v>
      </c>
      <c r="N3004" s="37">
        <v>43590</v>
      </c>
      <c r="O3004" s="35">
        <v>0.50000000000000011</v>
      </c>
      <c r="P3004" s="299"/>
      <c r="Q3004" s="300"/>
      <c r="R3004" s="129">
        <f t="shared" si="139"/>
        <v>0</v>
      </c>
      <c r="S3004" s="129">
        <f t="shared" si="140"/>
        <v>0</v>
      </c>
      <c r="T3004" s="129">
        <f t="shared" si="141"/>
        <v>0</v>
      </c>
      <c r="U3004" s="10"/>
    </row>
    <row r="3005" spans="12:21" ht="15" customHeight="1" x14ac:dyDescent="0.4">
      <c r="L3005" s="36" t="s">
        <v>39</v>
      </c>
      <c r="N3005" s="37">
        <v>43590</v>
      </c>
      <c r="O3005" s="35">
        <v>0.54166666666666674</v>
      </c>
      <c r="P3005" s="299"/>
      <c r="Q3005" s="300"/>
      <c r="R3005" s="129">
        <f t="shared" si="139"/>
        <v>0</v>
      </c>
      <c r="S3005" s="129">
        <f t="shared" si="140"/>
        <v>0</v>
      </c>
      <c r="T3005" s="129">
        <f t="shared" si="141"/>
        <v>0</v>
      </c>
      <c r="U3005" s="10"/>
    </row>
    <row r="3006" spans="12:21" ht="15" customHeight="1" x14ac:dyDescent="0.4">
      <c r="L3006" s="36" t="s">
        <v>39</v>
      </c>
      <c r="N3006" s="37">
        <v>43590</v>
      </c>
      <c r="O3006" s="35">
        <v>0.58333333333333337</v>
      </c>
      <c r="P3006" s="299"/>
      <c r="Q3006" s="300"/>
      <c r="R3006" s="129">
        <f t="shared" si="139"/>
        <v>0</v>
      </c>
      <c r="S3006" s="129">
        <f t="shared" si="140"/>
        <v>0</v>
      </c>
      <c r="T3006" s="129">
        <f t="shared" si="141"/>
        <v>0</v>
      </c>
      <c r="U3006" s="10"/>
    </row>
    <row r="3007" spans="12:21" ht="15" customHeight="1" x14ac:dyDescent="0.4">
      <c r="L3007" s="36" t="s">
        <v>39</v>
      </c>
      <c r="N3007" s="37">
        <v>43590</v>
      </c>
      <c r="O3007" s="35">
        <v>0.62500000000000011</v>
      </c>
      <c r="P3007" s="299"/>
      <c r="Q3007" s="300"/>
      <c r="R3007" s="129">
        <f t="shared" si="139"/>
        <v>0</v>
      </c>
      <c r="S3007" s="129">
        <f t="shared" si="140"/>
        <v>0</v>
      </c>
      <c r="T3007" s="129">
        <f t="shared" si="141"/>
        <v>0</v>
      </c>
      <c r="U3007" s="10"/>
    </row>
    <row r="3008" spans="12:21" ht="15" customHeight="1" x14ac:dyDescent="0.4">
      <c r="L3008" s="36" t="s">
        <v>39</v>
      </c>
      <c r="N3008" s="37">
        <v>43590</v>
      </c>
      <c r="O3008" s="35">
        <v>0.66666666666666674</v>
      </c>
      <c r="P3008" s="299"/>
      <c r="Q3008" s="300"/>
      <c r="R3008" s="129">
        <f t="shared" si="139"/>
        <v>0</v>
      </c>
      <c r="S3008" s="129">
        <f t="shared" si="140"/>
        <v>0</v>
      </c>
      <c r="T3008" s="129">
        <f t="shared" si="141"/>
        <v>0</v>
      </c>
      <c r="U3008" s="10"/>
    </row>
    <row r="3009" spans="12:21" ht="15" customHeight="1" x14ac:dyDescent="0.4">
      <c r="L3009" s="36" t="s">
        <v>39</v>
      </c>
      <c r="N3009" s="37">
        <v>43590</v>
      </c>
      <c r="O3009" s="35">
        <v>0.70833333333333337</v>
      </c>
      <c r="P3009" s="299"/>
      <c r="Q3009" s="300"/>
      <c r="R3009" s="129">
        <f t="shared" si="139"/>
        <v>0</v>
      </c>
      <c r="S3009" s="129">
        <f t="shared" si="140"/>
        <v>0</v>
      </c>
      <c r="T3009" s="129">
        <f t="shared" si="141"/>
        <v>0</v>
      </c>
      <c r="U3009" s="10"/>
    </row>
    <row r="3010" spans="12:21" ht="15" customHeight="1" x14ac:dyDescent="0.4">
      <c r="L3010" s="36" t="s">
        <v>39</v>
      </c>
      <c r="N3010" s="37">
        <v>43590</v>
      </c>
      <c r="O3010" s="35">
        <v>0.75000000000000011</v>
      </c>
      <c r="P3010" s="299"/>
      <c r="Q3010" s="300"/>
      <c r="R3010" s="129">
        <f t="shared" si="139"/>
        <v>0</v>
      </c>
      <c r="S3010" s="129">
        <f t="shared" si="140"/>
        <v>0</v>
      </c>
      <c r="T3010" s="129">
        <f t="shared" si="141"/>
        <v>0</v>
      </c>
      <c r="U3010" s="10"/>
    </row>
    <row r="3011" spans="12:21" ht="15" customHeight="1" x14ac:dyDescent="0.4">
      <c r="L3011" s="36" t="s">
        <v>39</v>
      </c>
      <c r="N3011" s="37">
        <v>43590</v>
      </c>
      <c r="O3011" s="35">
        <v>0.79166666666666674</v>
      </c>
      <c r="P3011" s="299"/>
      <c r="Q3011" s="300"/>
      <c r="R3011" s="129">
        <f t="shared" si="139"/>
        <v>0</v>
      </c>
      <c r="S3011" s="129">
        <f t="shared" si="140"/>
        <v>0</v>
      </c>
      <c r="T3011" s="129">
        <f t="shared" si="141"/>
        <v>0</v>
      </c>
      <c r="U3011" s="10"/>
    </row>
    <row r="3012" spans="12:21" ht="15" customHeight="1" x14ac:dyDescent="0.4">
      <c r="L3012" s="36" t="s">
        <v>39</v>
      </c>
      <c r="N3012" s="37">
        <v>43590</v>
      </c>
      <c r="O3012" s="35">
        <v>0.83333333333333337</v>
      </c>
      <c r="P3012" s="299"/>
      <c r="Q3012" s="300"/>
      <c r="R3012" s="129">
        <f t="shared" si="139"/>
        <v>0</v>
      </c>
      <c r="S3012" s="129">
        <f t="shared" si="140"/>
        <v>0</v>
      </c>
      <c r="T3012" s="129">
        <f t="shared" si="141"/>
        <v>0</v>
      </c>
      <c r="U3012" s="10"/>
    </row>
    <row r="3013" spans="12:21" ht="15" customHeight="1" x14ac:dyDescent="0.4">
      <c r="L3013" s="36" t="s">
        <v>39</v>
      </c>
      <c r="N3013" s="37">
        <v>43590</v>
      </c>
      <c r="O3013" s="35">
        <v>0.87500000000000011</v>
      </c>
      <c r="P3013" s="299"/>
      <c r="Q3013" s="300"/>
      <c r="R3013" s="129">
        <f t="shared" si="139"/>
        <v>0</v>
      </c>
      <c r="S3013" s="129">
        <f t="shared" si="140"/>
        <v>0</v>
      </c>
      <c r="T3013" s="129">
        <f t="shared" si="141"/>
        <v>0</v>
      </c>
      <c r="U3013" s="10"/>
    </row>
    <row r="3014" spans="12:21" ht="15" customHeight="1" x14ac:dyDescent="0.4">
      <c r="L3014" s="36" t="s">
        <v>39</v>
      </c>
      <c r="N3014" s="37">
        <v>43590</v>
      </c>
      <c r="O3014" s="35">
        <v>0.91666666666666674</v>
      </c>
      <c r="P3014" s="299"/>
      <c r="Q3014" s="300"/>
      <c r="R3014" s="129">
        <f t="shared" si="139"/>
        <v>0</v>
      </c>
      <c r="S3014" s="129">
        <f t="shared" si="140"/>
        <v>0</v>
      </c>
      <c r="T3014" s="129">
        <f t="shared" si="141"/>
        <v>0</v>
      </c>
      <c r="U3014" s="10"/>
    </row>
    <row r="3015" spans="12:21" ht="15" customHeight="1" x14ac:dyDescent="0.4">
      <c r="L3015" s="36" t="s">
        <v>39</v>
      </c>
      <c r="N3015" s="37">
        <v>43590</v>
      </c>
      <c r="O3015" s="35">
        <v>0.95833333333333337</v>
      </c>
      <c r="P3015" s="299"/>
      <c r="Q3015" s="300"/>
      <c r="R3015" s="129">
        <f t="shared" si="139"/>
        <v>0</v>
      </c>
      <c r="S3015" s="129">
        <f t="shared" si="140"/>
        <v>0</v>
      </c>
      <c r="T3015" s="129">
        <f t="shared" si="141"/>
        <v>0</v>
      </c>
      <c r="U3015" s="10"/>
    </row>
    <row r="3016" spans="12:21" ht="15" customHeight="1" x14ac:dyDescent="0.4">
      <c r="L3016" s="40">
        <v>43591</v>
      </c>
      <c r="M3016" s="37"/>
      <c r="N3016" s="37">
        <v>43591</v>
      </c>
      <c r="O3016" s="35">
        <v>3.1225022567582528E-17</v>
      </c>
      <c r="P3016" s="299"/>
      <c r="Q3016" s="300"/>
      <c r="R3016" s="129">
        <f t="shared" si="139"/>
        <v>0</v>
      </c>
      <c r="S3016" s="129">
        <f t="shared" si="140"/>
        <v>0</v>
      </c>
      <c r="T3016" s="129">
        <f t="shared" si="141"/>
        <v>0</v>
      </c>
      <c r="U3016" s="10"/>
    </row>
    <row r="3017" spans="12:21" ht="15" customHeight="1" x14ac:dyDescent="0.4">
      <c r="L3017" s="36" t="s">
        <v>39</v>
      </c>
      <c r="N3017" s="37">
        <v>43591</v>
      </c>
      <c r="O3017" s="35">
        <v>4.1666666666666699E-2</v>
      </c>
      <c r="P3017" s="299"/>
      <c r="Q3017" s="300"/>
      <c r="R3017" s="129">
        <f t="shared" si="139"/>
        <v>0</v>
      </c>
      <c r="S3017" s="129">
        <f t="shared" si="140"/>
        <v>0</v>
      </c>
      <c r="T3017" s="129">
        <f t="shared" si="141"/>
        <v>0</v>
      </c>
      <c r="U3017" s="10"/>
    </row>
    <row r="3018" spans="12:21" ht="15" customHeight="1" x14ac:dyDescent="0.4">
      <c r="L3018" s="36" t="s">
        <v>39</v>
      </c>
      <c r="N3018" s="37">
        <v>43591</v>
      </c>
      <c r="O3018" s="35">
        <v>8.333333333333337E-2</v>
      </c>
      <c r="P3018" s="299"/>
      <c r="Q3018" s="300"/>
      <c r="R3018" s="129">
        <f t="shared" si="139"/>
        <v>0</v>
      </c>
      <c r="S3018" s="129">
        <f t="shared" si="140"/>
        <v>0</v>
      </c>
      <c r="T3018" s="129">
        <f t="shared" si="141"/>
        <v>0</v>
      </c>
      <c r="U3018" s="10"/>
    </row>
    <row r="3019" spans="12:21" ht="15" customHeight="1" x14ac:dyDescent="0.4">
      <c r="L3019" s="36" t="s">
        <v>39</v>
      </c>
      <c r="N3019" s="37">
        <v>43591</v>
      </c>
      <c r="O3019" s="35">
        <v>0.12500000000000006</v>
      </c>
      <c r="P3019" s="299"/>
      <c r="Q3019" s="300"/>
      <c r="R3019" s="129">
        <f t="shared" si="139"/>
        <v>0</v>
      </c>
      <c r="S3019" s="129">
        <f t="shared" si="140"/>
        <v>0</v>
      </c>
      <c r="T3019" s="129">
        <f t="shared" si="141"/>
        <v>0</v>
      </c>
      <c r="U3019" s="10"/>
    </row>
    <row r="3020" spans="12:21" ht="15" customHeight="1" x14ac:dyDescent="0.4">
      <c r="L3020" s="36" t="s">
        <v>39</v>
      </c>
      <c r="N3020" s="37">
        <v>43591</v>
      </c>
      <c r="O3020" s="35">
        <v>0.16666666666666669</v>
      </c>
      <c r="P3020" s="299"/>
      <c r="Q3020" s="300"/>
      <c r="R3020" s="129">
        <f t="shared" si="139"/>
        <v>0</v>
      </c>
      <c r="S3020" s="129">
        <f t="shared" si="140"/>
        <v>0</v>
      </c>
      <c r="T3020" s="129">
        <f t="shared" si="141"/>
        <v>0</v>
      </c>
      <c r="U3020" s="10"/>
    </row>
    <row r="3021" spans="12:21" ht="15" customHeight="1" x14ac:dyDescent="0.4">
      <c r="L3021" s="36" t="s">
        <v>39</v>
      </c>
      <c r="N3021" s="37">
        <v>43591</v>
      </c>
      <c r="O3021" s="35">
        <v>0.20833333333333337</v>
      </c>
      <c r="P3021" s="299"/>
      <c r="Q3021" s="300"/>
      <c r="R3021" s="129">
        <f t="shared" si="139"/>
        <v>0</v>
      </c>
      <c r="S3021" s="129">
        <f t="shared" si="140"/>
        <v>0</v>
      </c>
      <c r="T3021" s="129">
        <f t="shared" si="141"/>
        <v>0</v>
      </c>
      <c r="U3021" s="10"/>
    </row>
    <row r="3022" spans="12:21" ht="15" customHeight="1" x14ac:dyDescent="0.4">
      <c r="L3022" s="36" t="s">
        <v>39</v>
      </c>
      <c r="N3022" s="37">
        <v>43591</v>
      </c>
      <c r="O3022" s="35">
        <v>0.25</v>
      </c>
      <c r="P3022" s="299"/>
      <c r="Q3022" s="300"/>
      <c r="R3022" s="129">
        <f t="shared" si="139"/>
        <v>0</v>
      </c>
      <c r="S3022" s="129">
        <f t="shared" si="140"/>
        <v>0</v>
      </c>
      <c r="T3022" s="129">
        <f t="shared" si="141"/>
        <v>0</v>
      </c>
      <c r="U3022" s="10"/>
    </row>
    <row r="3023" spans="12:21" ht="15" customHeight="1" x14ac:dyDescent="0.4">
      <c r="L3023" s="36" t="s">
        <v>39</v>
      </c>
      <c r="N3023" s="37">
        <v>43591</v>
      </c>
      <c r="O3023" s="35">
        <v>0.29166666666666669</v>
      </c>
      <c r="P3023" s="299"/>
      <c r="Q3023" s="300"/>
      <c r="R3023" s="129">
        <f t="shared" si="139"/>
        <v>0</v>
      </c>
      <c r="S3023" s="129">
        <f t="shared" si="140"/>
        <v>0</v>
      </c>
      <c r="T3023" s="129">
        <f t="shared" si="141"/>
        <v>0</v>
      </c>
      <c r="U3023" s="10"/>
    </row>
    <row r="3024" spans="12:21" ht="15" customHeight="1" x14ac:dyDescent="0.4">
      <c r="L3024" s="36" t="s">
        <v>39</v>
      </c>
      <c r="N3024" s="37">
        <v>43591</v>
      </c>
      <c r="O3024" s="35">
        <v>0.33333333333333337</v>
      </c>
      <c r="P3024" s="299"/>
      <c r="Q3024" s="300"/>
      <c r="R3024" s="129">
        <f t="shared" ref="R3024:R3087" si="142">IF(Q3024&gt;P3024,P3024,Q3024)</f>
        <v>0</v>
      </c>
      <c r="S3024" s="129">
        <f t="shared" ref="S3024:S3087" si="143">P3024-R3024</f>
        <v>0</v>
      </c>
      <c r="T3024" s="129">
        <f t="shared" si="141"/>
        <v>0</v>
      </c>
      <c r="U3024" s="10"/>
    </row>
    <row r="3025" spans="12:21" ht="15" customHeight="1" x14ac:dyDescent="0.4">
      <c r="L3025" s="36" t="s">
        <v>39</v>
      </c>
      <c r="N3025" s="37">
        <v>43591</v>
      </c>
      <c r="O3025" s="35">
        <v>0.375</v>
      </c>
      <c r="P3025" s="299"/>
      <c r="Q3025" s="300"/>
      <c r="R3025" s="129">
        <f t="shared" si="142"/>
        <v>0</v>
      </c>
      <c r="S3025" s="129">
        <f t="shared" si="143"/>
        <v>0</v>
      </c>
      <c r="T3025" s="129">
        <f t="shared" si="141"/>
        <v>0</v>
      </c>
      <c r="U3025" s="10"/>
    </row>
    <row r="3026" spans="12:21" ht="15" customHeight="1" x14ac:dyDescent="0.4">
      <c r="L3026" s="36" t="s">
        <v>39</v>
      </c>
      <c r="N3026" s="37">
        <v>43591</v>
      </c>
      <c r="O3026" s="35">
        <v>0.41666666666666669</v>
      </c>
      <c r="P3026" s="299"/>
      <c r="Q3026" s="300"/>
      <c r="R3026" s="129">
        <f t="shared" si="142"/>
        <v>0</v>
      </c>
      <c r="S3026" s="129">
        <f t="shared" si="143"/>
        <v>0</v>
      </c>
      <c r="T3026" s="129">
        <f t="shared" si="141"/>
        <v>0</v>
      </c>
      <c r="U3026" s="10"/>
    </row>
    <row r="3027" spans="12:21" ht="15" customHeight="1" x14ac:dyDescent="0.4">
      <c r="L3027" s="36" t="s">
        <v>39</v>
      </c>
      <c r="N3027" s="37">
        <v>43591</v>
      </c>
      <c r="O3027" s="35">
        <v>0.45833333333333337</v>
      </c>
      <c r="P3027" s="299"/>
      <c r="Q3027" s="300"/>
      <c r="R3027" s="129">
        <f t="shared" si="142"/>
        <v>0</v>
      </c>
      <c r="S3027" s="129">
        <f t="shared" si="143"/>
        <v>0</v>
      </c>
      <c r="T3027" s="129">
        <f t="shared" si="141"/>
        <v>0</v>
      </c>
      <c r="U3027" s="10"/>
    </row>
    <row r="3028" spans="12:21" ht="15" customHeight="1" x14ac:dyDescent="0.4">
      <c r="L3028" s="36" t="s">
        <v>39</v>
      </c>
      <c r="N3028" s="37">
        <v>43591</v>
      </c>
      <c r="O3028" s="35">
        <v>0.50000000000000011</v>
      </c>
      <c r="P3028" s="299"/>
      <c r="Q3028" s="300"/>
      <c r="R3028" s="129">
        <f t="shared" si="142"/>
        <v>0</v>
      </c>
      <c r="S3028" s="129">
        <f t="shared" si="143"/>
        <v>0</v>
      </c>
      <c r="T3028" s="129">
        <f t="shared" si="141"/>
        <v>0</v>
      </c>
      <c r="U3028" s="10"/>
    </row>
    <row r="3029" spans="12:21" ht="15" customHeight="1" x14ac:dyDescent="0.4">
      <c r="L3029" s="36" t="s">
        <v>39</v>
      </c>
      <c r="N3029" s="37">
        <v>43591</v>
      </c>
      <c r="O3029" s="35">
        <v>0.54166666666666674</v>
      </c>
      <c r="P3029" s="299"/>
      <c r="Q3029" s="300"/>
      <c r="R3029" s="129">
        <f t="shared" si="142"/>
        <v>0</v>
      </c>
      <c r="S3029" s="129">
        <f t="shared" si="143"/>
        <v>0</v>
      </c>
      <c r="T3029" s="129">
        <f t="shared" si="141"/>
        <v>0</v>
      </c>
      <c r="U3029" s="10"/>
    </row>
    <row r="3030" spans="12:21" ht="15" customHeight="1" x14ac:dyDescent="0.4">
      <c r="L3030" s="36" t="s">
        <v>39</v>
      </c>
      <c r="N3030" s="37">
        <v>43591</v>
      </c>
      <c r="O3030" s="35">
        <v>0.58333333333333337</v>
      </c>
      <c r="P3030" s="299"/>
      <c r="Q3030" s="300"/>
      <c r="R3030" s="129">
        <f t="shared" si="142"/>
        <v>0</v>
      </c>
      <c r="S3030" s="129">
        <f t="shared" si="143"/>
        <v>0</v>
      </c>
      <c r="T3030" s="129">
        <f t="shared" si="141"/>
        <v>0</v>
      </c>
      <c r="U3030" s="10"/>
    </row>
    <row r="3031" spans="12:21" ht="15" customHeight="1" x14ac:dyDescent="0.4">
      <c r="L3031" s="36" t="s">
        <v>39</v>
      </c>
      <c r="N3031" s="37">
        <v>43591</v>
      </c>
      <c r="O3031" s="35">
        <v>0.62500000000000011</v>
      </c>
      <c r="P3031" s="299"/>
      <c r="Q3031" s="300"/>
      <c r="R3031" s="129">
        <f t="shared" si="142"/>
        <v>0</v>
      </c>
      <c r="S3031" s="129">
        <f t="shared" si="143"/>
        <v>0</v>
      </c>
      <c r="T3031" s="129">
        <f t="shared" si="141"/>
        <v>0</v>
      </c>
      <c r="U3031" s="10"/>
    </row>
    <row r="3032" spans="12:21" ht="15" customHeight="1" x14ac:dyDescent="0.4">
      <c r="L3032" s="36" t="s">
        <v>39</v>
      </c>
      <c r="N3032" s="37">
        <v>43591</v>
      </c>
      <c r="O3032" s="35">
        <v>0.66666666666666674</v>
      </c>
      <c r="P3032" s="299"/>
      <c r="Q3032" s="300"/>
      <c r="R3032" s="129">
        <f t="shared" si="142"/>
        <v>0</v>
      </c>
      <c r="S3032" s="129">
        <f t="shared" si="143"/>
        <v>0</v>
      </c>
      <c r="T3032" s="129">
        <f t="shared" si="141"/>
        <v>0</v>
      </c>
      <c r="U3032" s="10"/>
    </row>
    <row r="3033" spans="12:21" ht="15" customHeight="1" x14ac:dyDescent="0.4">
      <c r="L3033" s="36" t="s">
        <v>39</v>
      </c>
      <c r="N3033" s="37">
        <v>43591</v>
      </c>
      <c r="O3033" s="35">
        <v>0.70833333333333337</v>
      </c>
      <c r="P3033" s="299"/>
      <c r="Q3033" s="300"/>
      <c r="R3033" s="129">
        <f t="shared" si="142"/>
        <v>0</v>
      </c>
      <c r="S3033" s="129">
        <f t="shared" si="143"/>
        <v>0</v>
      </c>
      <c r="T3033" s="129">
        <f t="shared" si="141"/>
        <v>0</v>
      </c>
      <c r="U3033" s="10"/>
    </row>
    <row r="3034" spans="12:21" ht="15" customHeight="1" x14ac:dyDescent="0.4">
      <c r="L3034" s="36" t="s">
        <v>39</v>
      </c>
      <c r="N3034" s="37">
        <v>43591</v>
      </c>
      <c r="O3034" s="35">
        <v>0.75000000000000011</v>
      </c>
      <c r="P3034" s="299"/>
      <c r="Q3034" s="300"/>
      <c r="R3034" s="129">
        <f t="shared" si="142"/>
        <v>0</v>
      </c>
      <c r="S3034" s="129">
        <f t="shared" si="143"/>
        <v>0</v>
      </c>
      <c r="T3034" s="129">
        <f t="shared" si="141"/>
        <v>0</v>
      </c>
      <c r="U3034" s="10"/>
    </row>
    <row r="3035" spans="12:21" ht="15" customHeight="1" x14ac:dyDescent="0.4">
      <c r="L3035" s="36" t="s">
        <v>39</v>
      </c>
      <c r="N3035" s="37">
        <v>43591</v>
      </c>
      <c r="O3035" s="35">
        <v>0.79166666666666674</v>
      </c>
      <c r="P3035" s="299"/>
      <c r="Q3035" s="300"/>
      <c r="R3035" s="129">
        <f t="shared" si="142"/>
        <v>0</v>
      </c>
      <c r="S3035" s="129">
        <f t="shared" si="143"/>
        <v>0</v>
      </c>
      <c r="T3035" s="129">
        <f t="shared" si="141"/>
        <v>0</v>
      </c>
      <c r="U3035" s="10"/>
    </row>
    <row r="3036" spans="12:21" ht="15" customHeight="1" x14ac:dyDescent="0.4">
      <c r="L3036" s="36" t="s">
        <v>39</v>
      </c>
      <c r="N3036" s="37">
        <v>43591</v>
      </c>
      <c r="O3036" s="35">
        <v>0.83333333333333337</v>
      </c>
      <c r="P3036" s="299"/>
      <c r="Q3036" s="300"/>
      <c r="R3036" s="129">
        <f t="shared" si="142"/>
        <v>0</v>
      </c>
      <c r="S3036" s="129">
        <f t="shared" si="143"/>
        <v>0</v>
      </c>
      <c r="T3036" s="129">
        <f t="shared" si="141"/>
        <v>0</v>
      </c>
      <c r="U3036" s="10"/>
    </row>
    <row r="3037" spans="12:21" ht="15" customHeight="1" x14ac:dyDescent="0.4">
      <c r="L3037" s="36" t="s">
        <v>39</v>
      </c>
      <c r="N3037" s="37">
        <v>43591</v>
      </c>
      <c r="O3037" s="35">
        <v>0.87500000000000011</v>
      </c>
      <c r="P3037" s="299"/>
      <c r="Q3037" s="300"/>
      <c r="R3037" s="129">
        <f t="shared" si="142"/>
        <v>0</v>
      </c>
      <c r="S3037" s="129">
        <f t="shared" si="143"/>
        <v>0</v>
      </c>
      <c r="T3037" s="129">
        <f t="shared" si="141"/>
        <v>0</v>
      </c>
      <c r="U3037" s="10"/>
    </row>
    <row r="3038" spans="12:21" ht="15" customHeight="1" x14ac:dyDescent="0.4">
      <c r="L3038" s="36" t="s">
        <v>39</v>
      </c>
      <c r="N3038" s="37">
        <v>43591</v>
      </c>
      <c r="O3038" s="35">
        <v>0.91666666666666674</v>
      </c>
      <c r="P3038" s="299"/>
      <c r="Q3038" s="300"/>
      <c r="R3038" s="129">
        <f t="shared" si="142"/>
        <v>0</v>
      </c>
      <c r="S3038" s="129">
        <f t="shared" si="143"/>
        <v>0</v>
      </c>
      <c r="T3038" s="129">
        <f t="shared" si="141"/>
        <v>0</v>
      </c>
      <c r="U3038" s="10"/>
    </row>
    <row r="3039" spans="12:21" ht="15" customHeight="1" x14ac:dyDescent="0.4">
      <c r="L3039" s="36" t="s">
        <v>39</v>
      </c>
      <c r="N3039" s="37">
        <v>43591</v>
      </c>
      <c r="O3039" s="35">
        <v>0.95833333333333337</v>
      </c>
      <c r="P3039" s="299"/>
      <c r="Q3039" s="300"/>
      <c r="R3039" s="129">
        <f t="shared" si="142"/>
        <v>0</v>
      </c>
      <c r="S3039" s="129">
        <f t="shared" si="143"/>
        <v>0</v>
      </c>
      <c r="T3039" s="129">
        <f t="shared" si="141"/>
        <v>0</v>
      </c>
      <c r="U3039" s="10"/>
    </row>
    <row r="3040" spans="12:21" ht="15" customHeight="1" x14ac:dyDescent="0.4">
      <c r="L3040" s="40">
        <v>43592</v>
      </c>
      <c r="M3040" s="37"/>
      <c r="N3040" s="37">
        <v>43592</v>
      </c>
      <c r="O3040" s="35">
        <v>3.1225022567582528E-17</v>
      </c>
      <c r="P3040" s="299"/>
      <c r="Q3040" s="300"/>
      <c r="R3040" s="129">
        <f t="shared" si="142"/>
        <v>0</v>
      </c>
      <c r="S3040" s="129">
        <f t="shared" si="143"/>
        <v>0</v>
      </c>
      <c r="T3040" s="129">
        <f t="shared" si="141"/>
        <v>0</v>
      </c>
      <c r="U3040" s="10"/>
    </row>
    <row r="3041" spans="12:21" ht="15" customHeight="1" x14ac:dyDescent="0.4">
      <c r="L3041" s="36" t="s">
        <v>39</v>
      </c>
      <c r="N3041" s="37">
        <v>43592</v>
      </c>
      <c r="O3041" s="35">
        <v>4.1666666666666699E-2</v>
      </c>
      <c r="P3041" s="299"/>
      <c r="Q3041" s="300"/>
      <c r="R3041" s="129">
        <f t="shared" si="142"/>
        <v>0</v>
      </c>
      <c r="S3041" s="129">
        <f t="shared" si="143"/>
        <v>0</v>
      </c>
      <c r="T3041" s="129">
        <f t="shared" si="141"/>
        <v>0</v>
      </c>
      <c r="U3041" s="10"/>
    </row>
    <row r="3042" spans="12:21" ht="15" customHeight="1" x14ac:dyDescent="0.4">
      <c r="L3042" s="36" t="s">
        <v>39</v>
      </c>
      <c r="N3042" s="37">
        <v>43592</v>
      </c>
      <c r="O3042" s="35">
        <v>8.333333333333337E-2</v>
      </c>
      <c r="P3042" s="299"/>
      <c r="Q3042" s="300"/>
      <c r="R3042" s="129">
        <f t="shared" si="142"/>
        <v>0</v>
      </c>
      <c r="S3042" s="129">
        <f t="shared" si="143"/>
        <v>0</v>
      </c>
      <c r="T3042" s="129">
        <f t="shared" si="141"/>
        <v>0</v>
      </c>
      <c r="U3042" s="10"/>
    </row>
    <row r="3043" spans="12:21" ht="15" customHeight="1" x14ac:dyDescent="0.4">
      <c r="L3043" s="36" t="s">
        <v>39</v>
      </c>
      <c r="N3043" s="37">
        <v>43592</v>
      </c>
      <c r="O3043" s="35">
        <v>0.12500000000000006</v>
      </c>
      <c r="P3043" s="299"/>
      <c r="Q3043" s="300"/>
      <c r="R3043" s="129">
        <f t="shared" si="142"/>
        <v>0</v>
      </c>
      <c r="S3043" s="129">
        <f t="shared" si="143"/>
        <v>0</v>
      </c>
      <c r="T3043" s="129">
        <f t="shared" si="141"/>
        <v>0</v>
      </c>
      <c r="U3043" s="10"/>
    </row>
    <row r="3044" spans="12:21" ht="15" customHeight="1" x14ac:dyDescent="0.4">
      <c r="L3044" s="36" t="s">
        <v>39</v>
      </c>
      <c r="N3044" s="37">
        <v>43592</v>
      </c>
      <c r="O3044" s="35">
        <v>0.16666666666666669</v>
      </c>
      <c r="P3044" s="299"/>
      <c r="Q3044" s="300"/>
      <c r="R3044" s="129">
        <f t="shared" si="142"/>
        <v>0</v>
      </c>
      <c r="S3044" s="129">
        <f t="shared" si="143"/>
        <v>0</v>
      </c>
      <c r="T3044" s="129">
        <f t="shared" si="141"/>
        <v>0</v>
      </c>
      <c r="U3044" s="10"/>
    </row>
    <row r="3045" spans="12:21" ht="15" customHeight="1" x14ac:dyDescent="0.4">
      <c r="L3045" s="36" t="s">
        <v>39</v>
      </c>
      <c r="N3045" s="37">
        <v>43592</v>
      </c>
      <c r="O3045" s="35">
        <v>0.20833333333333337</v>
      </c>
      <c r="P3045" s="299"/>
      <c r="Q3045" s="300"/>
      <c r="R3045" s="129">
        <f t="shared" si="142"/>
        <v>0</v>
      </c>
      <c r="S3045" s="129">
        <f t="shared" si="143"/>
        <v>0</v>
      </c>
      <c r="T3045" s="129">
        <f t="shared" si="141"/>
        <v>0</v>
      </c>
      <c r="U3045" s="10"/>
    </row>
    <row r="3046" spans="12:21" ht="15" customHeight="1" x14ac:dyDescent="0.4">
      <c r="L3046" s="36" t="s">
        <v>39</v>
      </c>
      <c r="N3046" s="37">
        <v>43592</v>
      </c>
      <c r="O3046" s="35">
        <v>0.25</v>
      </c>
      <c r="P3046" s="299"/>
      <c r="Q3046" s="300"/>
      <c r="R3046" s="129">
        <f t="shared" si="142"/>
        <v>0</v>
      </c>
      <c r="S3046" s="129">
        <f t="shared" si="143"/>
        <v>0</v>
      </c>
      <c r="T3046" s="129">
        <f t="shared" si="141"/>
        <v>0</v>
      </c>
      <c r="U3046" s="10"/>
    </row>
    <row r="3047" spans="12:21" ht="15" customHeight="1" x14ac:dyDescent="0.4">
      <c r="L3047" s="36" t="s">
        <v>39</v>
      </c>
      <c r="N3047" s="37">
        <v>43592</v>
      </c>
      <c r="O3047" s="35">
        <v>0.29166666666666669</v>
      </c>
      <c r="P3047" s="299"/>
      <c r="Q3047" s="300"/>
      <c r="R3047" s="129">
        <f t="shared" si="142"/>
        <v>0</v>
      </c>
      <c r="S3047" s="129">
        <f t="shared" si="143"/>
        <v>0</v>
      </c>
      <c r="T3047" s="129">
        <f t="shared" si="141"/>
        <v>0</v>
      </c>
      <c r="U3047" s="10"/>
    </row>
    <row r="3048" spans="12:21" ht="15" customHeight="1" x14ac:dyDescent="0.4">
      <c r="L3048" s="36" t="s">
        <v>39</v>
      </c>
      <c r="N3048" s="37">
        <v>43592</v>
      </c>
      <c r="O3048" s="35">
        <v>0.33333333333333337</v>
      </c>
      <c r="P3048" s="299"/>
      <c r="Q3048" s="300"/>
      <c r="R3048" s="129">
        <f t="shared" si="142"/>
        <v>0</v>
      </c>
      <c r="S3048" s="129">
        <f t="shared" si="143"/>
        <v>0</v>
      </c>
      <c r="T3048" s="129">
        <f t="shared" si="141"/>
        <v>0</v>
      </c>
      <c r="U3048" s="10"/>
    </row>
    <row r="3049" spans="12:21" ht="15" customHeight="1" x14ac:dyDescent="0.4">
      <c r="L3049" s="36" t="s">
        <v>39</v>
      </c>
      <c r="N3049" s="37">
        <v>43592</v>
      </c>
      <c r="O3049" s="35">
        <v>0.375</v>
      </c>
      <c r="P3049" s="299"/>
      <c r="Q3049" s="300"/>
      <c r="R3049" s="129">
        <f t="shared" si="142"/>
        <v>0</v>
      </c>
      <c r="S3049" s="129">
        <f t="shared" si="143"/>
        <v>0</v>
      </c>
      <c r="T3049" s="129">
        <f t="shared" ref="T3049:T3112" si="144">Q3049-R3049</f>
        <v>0</v>
      </c>
      <c r="U3049" s="10"/>
    </row>
    <row r="3050" spans="12:21" ht="15" customHeight="1" x14ac:dyDescent="0.4">
      <c r="L3050" s="36" t="s">
        <v>39</v>
      </c>
      <c r="N3050" s="37">
        <v>43592</v>
      </c>
      <c r="O3050" s="35">
        <v>0.41666666666666669</v>
      </c>
      <c r="P3050" s="299"/>
      <c r="Q3050" s="300"/>
      <c r="R3050" s="129">
        <f t="shared" si="142"/>
        <v>0</v>
      </c>
      <c r="S3050" s="129">
        <f t="shared" si="143"/>
        <v>0</v>
      </c>
      <c r="T3050" s="129">
        <f t="shared" si="144"/>
        <v>0</v>
      </c>
      <c r="U3050" s="10"/>
    </row>
    <row r="3051" spans="12:21" ht="15" customHeight="1" x14ac:dyDescent="0.4">
      <c r="L3051" s="36" t="s">
        <v>39</v>
      </c>
      <c r="N3051" s="37">
        <v>43592</v>
      </c>
      <c r="O3051" s="35">
        <v>0.45833333333333337</v>
      </c>
      <c r="P3051" s="299"/>
      <c r="Q3051" s="300"/>
      <c r="R3051" s="129">
        <f t="shared" si="142"/>
        <v>0</v>
      </c>
      <c r="S3051" s="129">
        <f t="shared" si="143"/>
        <v>0</v>
      </c>
      <c r="T3051" s="129">
        <f t="shared" si="144"/>
        <v>0</v>
      </c>
      <c r="U3051" s="10"/>
    </row>
    <row r="3052" spans="12:21" ht="15" customHeight="1" x14ac:dyDescent="0.4">
      <c r="L3052" s="36" t="s">
        <v>39</v>
      </c>
      <c r="N3052" s="37">
        <v>43592</v>
      </c>
      <c r="O3052" s="35">
        <v>0.50000000000000011</v>
      </c>
      <c r="P3052" s="299"/>
      <c r="Q3052" s="300"/>
      <c r="R3052" s="129">
        <f t="shared" si="142"/>
        <v>0</v>
      </c>
      <c r="S3052" s="129">
        <f t="shared" si="143"/>
        <v>0</v>
      </c>
      <c r="T3052" s="129">
        <f t="shared" si="144"/>
        <v>0</v>
      </c>
      <c r="U3052" s="10"/>
    </row>
    <row r="3053" spans="12:21" ht="15" customHeight="1" x14ac:dyDescent="0.4">
      <c r="L3053" s="36" t="s">
        <v>39</v>
      </c>
      <c r="N3053" s="37">
        <v>43592</v>
      </c>
      <c r="O3053" s="35">
        <v>0.54166666666666674</v>
      </c>
      <c r="P3053" s="299"/>
      <c r="Q3053" s="300"/>
      <c r="R3053" s="129">
        <f t="shared" si="142"/>
        <v>0</v>
      </c>
      <c r="S3053" s="129">
        <f t="shared" si="143"/>
        <v>0</v>
      </c>
      <c r="T3053" s="129">
        <f t="shared" si="144"/>
        <v>0</v>
      </c>
      <c r="U3053" s="10"/>
    </row>
    <row r="3054" spans="12:21" ht="15" customHeight="1" x14ac:dyDescent="0.4">
      <c r="L3054" s="36" t="s">
        <v>39</v>
      </c>
      <c r="N3054" s="37">
        <v>43592</v>
      </c>
      <c r="O3054" s="35">
        <v>0.58333333333333337</v>
      </c>
      <c r="P3054" s="299"/>
      <c r="Q3054" s="300"/>
      <c r="R3054" s="129">
        <f t="shared" si="142"/>
        <v>0</v>
      </c>
      <c r="S3054" s="129">
        <f t="shared" si="143"/>
        <v>0</v>
      </c>
      <c r="T3054" s="129">
        <f t="shared" si="144"/>
        <v>0</v>
      </c>
      <c r="U3054" s="10"/>
    </row>
    <row r="3055" spans="12:21" ht="15" customHeight="1" x14ac:dyDescent="0.4">
      <c r="L3055" s="36" t="s">
        <v>39</v>
      </c>
      <c r="N3055" s="37">
        <v>43592</v>
      </c>
      <c r="O3055" s="35">
        <v>0.62500000000000011</v>
      </c>
      <c r="P3055" s="299"/>
      <c r="Q3055" s="300"/>
      <c r="R3055" s="129">
        <f t="shared" si="142"/>
        <v>0</v>
      </c>
      <c r="S3055" s="129">
        <f t="shared" si="143"/>
        <v>0</v>
      </c>
      <c r="T3055" s="129">
        <f t="shared" si="144"/>
        <v>0</v>
      </c>
      <c r="U3055" s="10"/>
    </row>
    <row r="3056" spans="12:21" ht="15" customHeight="1" x14ac:dyDescent="0.4">
      <c r="L3056" s="36" t="s">
        <v>39</v>
      </c>
      <c r="N3056" s="37">
        <v>43592</v>
      </c>
      <c r="O3056" s="35">
        <v>0.66666666666666674</v>
      </c>
      <c r="P3056" s="299"/>
      <c r="Q3056" s="300"/>
      <c r="R3056" s="129">
        <f t="shared" si="142"/>
        <v>0</v>
      </c>
      <c r="S3056" s="129">
        <f t="shared" si="143"/>
        <v>0</v>
      </c>
      <c r="T3056" s="129">
        <f t="shared" si="144"/>
        <v>0</v>
      </c>
      <c r="U3056" s="10"/>
    </row>
    <row r="3057" spans="12:21" ht="15" customHeight="1" x14ac:dyDescent="0.4">
      <c r="L3057" s="36" t="s">
        <v>39</v>
      </c>
      <c r="N3057" s="37">
        <v>43592</v>
      </c>
      <c r="O3057" s="35">
        <v>0.70833333333333337</v>
      </c>
      <c r="P3057" s="299"/>
      <c r="Q3057" s="300"/>
      <c r="R3057" s="129">
        <f t="shared" si="142"/>
        <v>0</v>
      </c>
      <c r="S3057" s="129">
        <f t="shared" si="143"/>
        <v>0</v>
      </c>
      <c r="T3057" s="129">
        <f t="shared" si="144"/>
        <v>0</v>
      </c>
      <c r="U3057" s="10"/>
    </row>
    <row r="3058" spans="12:21" ht="15" customHeight="1" x14ac:dyDescent="0.4">
      <c r="L3058" s="36" t="s">
        <v>39</v>
      </c>
      <c r="N3058" s="37">
        <v>43592</v>
      </c>
      <c r="O3058" s="35">
        <v>0.75000000000000011</v>
      </c>
      <c r="P3058" s="299"/>
      <c r="Q3058" s="300"/>
      <c r="R3058" s="129">
        <f t="shared" si="142"/>
        <v>0</v>
      </c>
      <c r="S3058" s="129">
        <f t="shared" si="143"/>
        <v>0</v>
      </c>
      <c r="T3058" s="129">
        <f t="shared" si="144"/>
        <v>0</v>
      </c>
      <c r="U3058" s="10"/>
    </row>
    <row r="3059" spans="12:21" ht="15" customHeight="1" x14ac:dyDescent="0.4">
      <c r="L3059" s="36" t="s">
        <v>39</v>
      </c>
      <c r="N3059" s="37">
        <v>43592</v>
      </c>
      <c r="O3059" s="35">
        <v>0.79166666666666674</v>
      </c>
      <c r="P3059" s="299"/>
      <c r="Q3059" s="300"/>
      <c r="R3059" s="129">
        <f t="shared" si="142"/>
        <v>0</v>
      </c>
      <c r="S3059" s="129">
        <f t="shared" si="143"/>
        <v>0</v>
      </c>
      <c r="T3059" s="129">
        <f t="shared" si="144"/>
        <v>0</v>
      </c>
      <c r="U3059" s="10"/>
    </row>
    <row r="3060" spans="12:21" ht="15" customHeight="1" x14ac:dyDescent="0.4">
      <c r="L3060" s="36" t="s">
        <v>39</v>
      </c>
      <c r="N3060" s="37">
        <v>43592</v>
      </c>
      <c r="O3060" s="35">
        <v>0.83333333333333337</v>
      </c>
      <c r="P3060" s="299"/>
      <c r="Q3060" s="300"/>
      <c r="R3060" s="129">
        <f t="shared" si="142"/>
        <v>0</v>
      </c>
      <c r="S3060" s="129">
        <f t="shared" si="143"/>
        <v>0</v>
      </c>
      <c r="T3060" s="129">
        <f t="shared" si="144"/>
        <v>0</v>
      </c>
      <c r="U3060" s="10"/>
    </row>
    <row r="3061" spans="12:21" ht="15" customHeight="1" x14ac:dyDescent="0.4">
      <c r="L3061" s="36" t="s">
        <v>39</v>
      </c>
      <c r="N3061" s="37">
        <v>43592</v>
      </c>
      <c r="O3061" s="35">
        <v>0.87500000000000011</v>
      </c>
      <c r="P3061" s="299"/>
      <c r="Q3061" s="300"/>
      <c r="R3061" s="129">
        <f t="shared" si="142"/>
        <v>0</v>
      </c>
      <c r="S3061" s="129">
        <f t="shared" si="143"/>
        <v>0</v>
      </c>
      <c r="T3061" s="129">
        <f t="shared" si="144"/>
        <v>0</v>
      </c>
      <c r="U3061" s="10"/>
    </row>
    <row r="3062" spans="12:21" ht="15" customHeight="1" x14ac:dyDescent="0.4">
      <c r="L3062" s="36" t="s">
        <v>39</v>
      </c>
      <c r="N3062" s="37">
        <v>43592</v>
      </c>
      <c r="O3062" s="35">
        <v>0.91666666666666674</v>
      </c>
      <c r="P3062" s="299"/>
      <c r="Q3062" s="300"/>
      <c r="R3062" s="129">
        <f t="shared" si="142"/>
        <v>0</v>
      </c>
      <c r="S3062" s="129">
        <f t="shared" si="143"/>
        <v>0</v>
      </c>
      <c r="T3062" s="129">
        <f t="shared" si="144"/>
        <v>0</v>
      </c>
      <c r="U3062" s="10"/>
    </row>
    <row r="3063" spans="12:21" ht="15" customHeight="1" x14ac:dyDescent="0.4">
      <c r="L3063" s="36" t="s">
        <v>39</v>
      </c>
      <c r="N3063" s="37">
        <v>43592</v>
      </c>
      <c r="O3063" s="35">
        <v>0.95833333333333337</v>
      </c>
      <c r="P3063" s="299"/>
      <c r="Q3063" s="300"/>
      <c r="R3063" s="129">
        <f t="shared" si="142"/>
        <v>0</v>
      </c>
      <c r="S3063" s="129">
        <f t="shared" si="143"/>
        <v>0</v>
      </c>
      <c r="T3063" s="129">
        <f t="shared" si="144"/>
        <v>0</v>
      </c>
      <c r="U3063" s="10"/>
    </row>
    <row r="3064" spans="12:21" ht="15" customHeight="1" x14ac:dyDescent="0.4">
      <c r="L3064" s="40">
        <v>43593</v>
      </c>
      <c r="M3064" s="37"/>
      <c r="N3064" s="37">
        <v>43593</v>
      </c>
      <c r="O3064" s="35">
        <v>3.1225022567582528E-17</v>
      </c>
      <c r="P3064" s="299"/>
      <c r="Q3064" s="300"/>
      <c r="R3064" s="129">
        <f t="shared" si="142"/>
        <v>0</v>
      </c>
      <c r="S3064" s="129">
        <f t="shared" si="143"/>
        <v>0</v>
      </c>
      <c r="T3064" s="129">
        <f t="shared" si="144"/>
        <v>0</v>
      </c>
      <c r="U3064" s="10"/>
    </row>
    <row r="3065" spans="12:21" ht="15" customHeight="1" x14ac:dyDescent="0.4">
      <c r="L3065" s="36" t="s">
        <v>39</v>
      </c>
      <c r="N3065" s="37">
        <v>43593</v>
      </c>
      <c r="O3065" s="35">
        <v>4.1666666666666699E-2</v>
      </c>
      <c r="P3065" s="299"/>
      <c r="Q3065" s="300"/>
      <c r="R3065" s="129">
        <f t="shared" si="142"/>
        <v>0</v>
      </c>
      <c r="S3065" s="129">
        <f t="shared" si="143"/>
        <v>0</v>
      </c>
      <c r="T3065" s="129">
        <f t="shared" si="144"/>
        <v>0</v>
      </c>
      <c r="U3065" s="10"/>
    </row>
    <row r="3066" spans="12:21" ht="15" customHeight="1" x14ac:dyDescent="0.4">
      <c r="L3066" s="36" t="s">
        <v>39</v>
      </c>
      <c r="N3066" s="37">
        <v>43593</v>
      </c>
      <c r="O3066" s="35">
        <v>8.333333333333337E-2</v>
      </c>
      <c r="P3066" s="299"/>
      <c r="Q3066" s="300"/>
      <c r="R3066" s="129">
        <f t="shared" si="142"/>
        <v>0</v>
      </c>
      <c r="S3066" s="129">
        <f t="shared" si="143"/>
        <v>0</v>
      </c>
      <c r="T3066" s="129">
        <f t="shared" si="144"/>
        <v>0</v>
      </c>
      <c r="U3066" s="10"/>
    </row>
    <row r="3067" spans="12:21" ht="15" customHeight="1" x14ac:dyDescent="0.4">
      <c r="L3067" s="36" t="s">
        <v>39</v>
      </c>
      <c r="N3067" s="37">
        <v>43593</v>
      </c>
      <c r="O3067" s="35">
        <v>0.12500000000000006</v>
      </c>
      <c r="P3067" s="299"/>
      <c r="Q3067" s="300"/>
      <c r="R3067" s="129">
        <f t="shared" si="142"/>
        <v>0</v>
      </c>
      <c r="S3067" s="129">
        <f t="shared" si="143"/>
        <v>0</v>
      </c>
      <c r="T3067" s="129">
        <f t="shared" si="144"/>
        <v>0</v>
      </c>
      <c r="U3067" s="10"/>
    </row>
    <row r="3068" spans="12:21" ht="15" customHeight="1" x14ac:dyDescent="0.4">
      <c r="L3068" s="36" t="s">
        <v>39</v>
      </c>
      <c r="N3068" s="37">
        <v>43593</v>
      </c>
      <c r="O3068" s="35">
        <v>0.16666666666666669</v>
      </c>
      <c r="P3068" s="299"/>
      <c r="Q3068" s="300"/>
      <c r="R3068" s="129">
        <f t="shared" si="142"/>
        <v>0</v>
      </c>
      <c r="S3068" s="129">
        <f t="shared" si="143"/>
        <v>0</v>
      </c>
      <c r="T3068" s="129">
        <f t="shared" si="144"/>
        <v>0</v>
      </c>
      <c r="U3068" s="10"/>
    </row>
    <row r="3069" spans="12:21" ht="15" customHeight="1" x14ac:dyDescent="0.4">
      <c r="L3069" s="36" t="s">
        <v>39</v>
      </c>
      <c r="N3069" s="37">
        <v>43593</v>
      </c>
      <c r="O3069" s="35">
        <v>0.20833333333333337</v>
      </c>
      <c r="P3069" s="299"/>
      <c r="Q3069" s="300"/>
      <c r="R3069" s="129">
        <f t="shared" si="142"/>
        <v>0</v>
      </c>
      <c r="S3069" s="129">
        <f t="shared" si="143"/>
        <v>0</v>
      </c>
      <c r="T3069" s="129">
        <f t="shared" si="144"/>
        <v>0</v>
      </c>
      <c r="U3069" s="10"/>
    </row>
    <row r="3070" spans="12:21" ht="15" customHeight="1" x14ac:dyDescent="0.4">
      <c r="L3070" s="36" t="s">
        <v>39</v>
      </c>
      <c r="N3070" s="37">
        <v>43593</v>
      </c>
      <c r="O3070" s="35">
        <v>0.25</v>
      </c>
      <c r="P3070" s="299"/>
      <c r="Q3070" s="300"/>
      <c r="R3070" s="129">
        <f t="shared" si="142"/>
        <v>0</v>
      </c>
      <c r="S3070" s="129">
        <f t="shared" si="143"/>
        <v>0</v>
      </c>
      <c r="T3070" s="129">
        <f t="shared" si="144"/>
        <v>0</v>
      </c>
      <c r="U3070" s="10"/>
    </row>
    <row r="3071" spans="12:21" ht="15" customHeight="1" x14ac:dyDescent="0.4">
      <c r="L3071" s="36" t="s">
        <v>39</v>
      </c>
      <c r="N3071" s="37">
        <v>43593</v>
      </c>
      <c r="O3071" s="35">
        <v>0.29166666666666669</v>
      </c>
      <c r="P3071" s="299"/>
      <c r="Q3071" s="300"/>
      <c r="R3071" s="129">
        <f t="shared" si="142"/>
        <v>0</v>
      </c>
      <c r="S3071" s="129">
        <f t="shared" si="143"/>
        <v>0</v>
      </c>
      <c r="T3071" s="129">
        <f t="shared" si="144"/>
        <v>0</v>
      </c>
      <c r="U3071" s="10"/>
    </row>
    <row r="3072" spans="12:21" ht="15" customHeight="1" x14ac:dyDescent="0.4">
      <c r="L3072" s="36" t="s">
        <v>39</v>
      </c>
      <c r="N3072" s="37">
        <v>43593</v>
      </c>
      <c r="O3072" s="35">
        <v>0.33333333333333337</v>
      </c>
      <c r="P3072" s="299"/>
      <c r="Q3072" s="300"/>
      <c r="R3072" s="129">
        <f t="shared" si="142"/>
        <v>0</v>
      </c>
      <c r="S3072" s="129">
        <f t="shared" si="143"/>
        <v>0</v>
      </c>
      <c r="T3072" s="129">
        <f t="shared" si="144"/>
        <v>0</v>
      </c>
      <c r="U3072" s="10"/>
    </row>
    <row r="3073" spans="12:21" ht="15" customHeight="1" x14ac:dyDescent="0.4">
      <c r="L3073" s="36" t="s">
        <v>39</v>
      </c>
      <c r="N3073" s="37">
        <v>43593</v>
      </c>
      <c r="O3073" s="35">
        <v>0.375</v>
      </c>
      <c r="P3073" s="299"/>
      <c r="Q3073" s="300"/>
      <c r="R3073" s="129">
        <f t="shared" si="142"/>
        <v>0</v>
      </c>
      <c r="S3073" s="129">
        <f t="shared" si="143"/>
        <v>0</v>
      </c>
      <c r="T3073" s="129">
        <f t="shared" si="144"/>
        <v>0</v>
      </c>
      <c r="U3073" s="10"/>
    </row>
    <row r="3074" spans="12:21" ht="15" customHeight="1" x14ac:dyDescent="0.4">
      <c r="L3074" s="36" t="s">
        <v>39</v>
      </c>
      <c r="N3074" s="37">
        <v>43593</v>
      </c>
      <c r="O3074" s="35">
        <v>0.41666666666666669</v>
      </c>
      <c r="P3074" s="299"/>
      <c r="Q3074" s="300"/>
      <c r="R3074" s="129">
        <f t="shared" si="142"/>
        <v>0</v>
      </c>
      <c r="S3074" s="129">
        <f t="shared" si="143"/>
        <v>0</v>
      </c>
      <c r="T3074" s="129">
        <f t="shared" si="144"/>
        <v>0</v>
      </c>
      <c r="U3074" s="10"/>
    </row>
    <row r="3075" spans="12:21" ht="15" customHeight="1" x14ac:dyDescent="0.4">
      <c r="L3075" s="36" t="s">
        <v>39</v>
      </c>
      <c r="N3075" s="37">
        <v>43593</v>
      </c>
      <c r="O3075" s="35">
        <v>0.45833333333333337</v>
      </c>
      <c r="P3075" s="299"/>
      <c r="Q3075" s="300"/>
      <c r="R3075" s="129">
        <f t="shared" si="142"/>
        <v>0</v>
      </c>
      <c r="S3075" s="129">
        <f t="shared" si="143"/>
        <v>0</v>
      </c>
      <c r="T3075" s="129">
        <f t="shared" si="144"/>
        <v>0</v>
      </c>
      <c r="U3075" s="10"/>
    </row>
    <row r="3076" spans="12:21" ht="15" customHeight="1" x14ac:dyDescent="0.4">
      <c r="L3076" s="36" t="s">
        <v>39</v>
      </c>
      <c r="N3076" s="37">
        <v>43593</v>
      </c>
      <c r="O3076" s="35">
        <v>0.50000000000000011</v>
      </c>
      <c r="P3076" s="299"/>
      <c r="Q3076" s="300"/>
      <c r="R3076" s="129">
        <f t="shared" si="142"/>
        <v>0</v>
      </c>
      <c r="S3076" s="129">
        <f t="shared" si="143"/>
        <v>0</v>
      </c>
      <c r="T3076" s="129">
        <f t="shared" si="144"/>
        <v>0</v>
      </c>
      <c r="U3076" s="10"/>
    </row>
    <row r="3077" spans="12:21" ht="15" customHeight="1" x14ac:dyDescent="0.4">
      <c r="L3077" s="36" t="s">
        <v>39</v>
      </c>
      <c r="N3077" s="37">
        <v>43593</v>
      </c>
      <c r="O3077" s="35">
        <v>0.54166666666666674</v>
      </c>
      <c r="P3077" s="299"/>
      <c r="Q3077" s="300"/>
      <c r="R3077" s="129">
        <f t="shared" si="142"/>
        <v>0</v>
      </c>
      <c r="S3077" s="129">
        <f t="shared" si="143"/>
        <v>0</v>
      </c>
      <c r="T3077" s="129">
        <f t="shared" si="144"/>
        <v>0</v>
      </c>
      <c r="U3077" s="10"/>
    </row>
    <row r="3078" spans="12:21" ht="15" customHeight="1" x14ac:dyDescent="0.4">
      <c r="L3078" s="36" t="s">
        <v>39</v>
      </c>
      <c r="N3078" s="37">
        <v>43593</v>
      </c>
      <c r="O3078" s="35">
        <v>0.58333333333333337</v>
      </c>
      <c r="P3078" s="299"/>
      <c r="Q3078" s="300"/>
      <c r="R3078" s="129">
        <f t="shared" si="142"/>
        <v>0</v>
      </c>
      <c r="S3078" s="129">
        <f t="shared" si="143"/>
        <v>0</v>
      </c>
      <c r="T3078" s="129">
        <f t="shared" si="144"/>
        <v>0</v>
      </c>
      <c r="U3078" s="10"/>
    </row>
    <row r="3079" spans="12:21" ht="15" customHeight="1" x14ac:dyDescent="0.4">
      <c r="L3079" s="36" t="s">
        <v>39</v>
      </c>
      <c r="N3079" s="37">
        <v>43593</v>
      </c>
      <c r="O3079" s="35">
        <v>0.62500000000000011</v>
      </c>
      <c r="P3079" s="299"/>
      <c r="Q3079" s="300"/>
      <c r="R3079" s="129">
        <f t="shared" si="142"/>
        <v>0</v>
      </c>
      <c r="S3079" s="129">
        <f t="shared" si="143"/>
        <v>0</v>
      </c>
      <c r="T3079" s="129">
        <f t="shared" si="144"/>
        <v>0</v>
      </c>
      <c r="U3079" s="10"/>
    </row>
    <row r="3080" spans="12:21" ht="15" customHeight="1" x14ac:dyDescent="0.4">
      <c r="L3080" s="36" t="s">
        <v>39</v>
      </c>
      <c r="N3080" s="37">
        <v>43593</v>
      </c>
      <c r="O3080" s="35">
        <v>0.66666666666666674</v>
      </c>
      <c r="P3080" s="299"/>
      <c r="Q3080" s="300"/>
      <c r="R3080" s="129">
        <f t="shared" si="142"/>
        <v>0</v>
      </c>
      <c r="S3080" s="129">
        <f t="shared" si="143"/>
        <v>0</v>
      </c>
      <c r="T3080" s="129">
        <f t="shared" si="144"/>
        <v>0</v>
      </c>
      <c r="U3080" s="10"/>
    </row>
    <row r="3081" spans="12:21" ht="15" customHeight="1" x14ac:dyDescent="0.4">
      <c r="L3081" s="36" t="s">
        <v>39</v>
      </c>
      <c r="N3081" s="37">
        <v>43593</v>
      </c>
      <c r="O3081" s="35">
        <v>0.70833333333333337</v>
      </c>
      <c r="P3081" s="299"/>
      <c r="Q3081" s="300"/>
      <c r="R3081" s="129">
        <f t="shared" si="142"/>
        <v>0</v>
      </c>
      <c r="S3081" s="129">
        <f t="shared" si="143"/>
        <v>0</v>
      </c>
      <c r="T3081" s="129">
        <f t="shared" si="144"/>
        <v>0</v>
      </c>
      <c r="U3081" s="10"/>
    </row>
    <row r="3082" spans="12:21" ht="15" customHeight="1" x14ac:dyDescent="0.4">
      <c r="L3082" s="36" t="s">
        <v>39</v>
      </c>
      <c r="N3082" s="37">
        <v>43593</v>
      </c>
      <c r="O3082" s="35">
        <v>0.75000000000000011</v>
      </c>
      <c r="P3082" s="299"/>
      <c r="Q3082" s="300"/>
      <c r="R3082" s="129">
        <f t="shared" si="142"/>
        <v>0</v>
      </c>
      <c r="S3082" s="129">
        <f t="shared" si="143"/>
        <v>0</v>
      </c>
      <c r="T3082" s="129">
        <f t="shared" si="144"/>
        <v>0</v>
      </c>
      <c r="U3082" s="10"/>
    </row>
    <row r="3083" spans="12:21" ht="15" customHeight="1" x14ac:dyDescent="0.4">
      <c r="L3083" s="36" t="s">
        <v>39</v>
      </c>
      <c r="N3083" s="37">
        <v>43593</v>
      </c>
      <c r="O3083" s="35">
        <v>0.79166666666666674</v>
      </c>
      <c r="P3083" s="299"/>
      <c r="Q3083" s="300"/>
      <c r="R3083" s="129">
        <f t="shared" si="142"/>
        <v>0</v>
      </c>
      <c r="S3083" s="129">
        <f t="shared" si="143"/>
        <v>0</v>
      </c>
      <c r="T3083" s="129">
        <f t="shared" si="144"/>
        <v>0</v>
      </c>
      <c r="U3083" s="10"/>
    </row>
    <row r="3084" spans="12:21" ht="15" customHeight="1" x14ac:dyDescent="0.4">
      <c r="L3084" s="36" t="s">
        <v>39</v>
      </c>
      <c r="N3084" s="37">
        <v>43593</v>
      </c>
      <c r="O3084" s="35">
        <v>0.83333333333333337</v>
      </c>
      <c r="P3084" s="299"/>
      <c r="Q3084" s="300"/>
      <c r="R3084" s="129">
        <f t="shared" si="142"/>
        <v>0</v>
      </c>
      <c r="S3084" s="129">
        <f t="shared" si="143"/>
        <v>0</v>
      </c>
      <c r="T3084" s="129">
        <f t="shared" si="144"/>
        <v>0</v>
      </c>
      <c r="U3084" s="10"/>
    </row>
    <row r="3085" spans="12:21" ht="15" customHeight="1" x14ac:dyDescent="0.4">
      <c r="L3085" s="36" t="s">
        <v>39</v>
      </c>
      <c r="N3085" s="37">
        <v>43593</v>
      </c>
      <c r="O3085" s="35">
        <v>0.87500000000000011</v>
      </c>
      <c r="P3085" s="299"/>
      <c r="Q3085" s="300"/>
      <c r="R3085" s="129">
        <f t="shared" si="142"/>
        <v>0</v>
      </c>
      <c r="S3085" s="129">
        <f t="shared" si="143"/>
        <v>0</v>
      </c>
      <c r="T3085" s="129">
        <f t="shared" si="144"/>
        <v>0</v>
      </c>
      <c r="U3085" s="10"/>
    </row>
    <row r="3086" spans="12:21" ht="15" customHeight="1" x14ac:dyDescent="0.4">
      <c r="L3086" s="36" t="s">
        <v>39</v>
      </c>
      <c r="N3086" s="37">
        <v>43593</v>
      </c>
      <c r="O3086" s="35">
        <v>0.91666666666666674</v>
      </c>
      <c r="P3086" s="299"/>
      <c r="Q3086" s="300"/>
      <c r="R3086" s="129">
        <f t="shared" si="142"/>
        <v>0</v>
      </c>
      <c r="S3086" s="129">
        <f t="shared" si="143"/>
        <v>0</v>
      </c>
      <c r="T3086" s="129">
        <f t="shared" si="144"/>
        <v>0</v>
      </c>
      <c r="U3086" s="10"/>
    </row>
    <row r="3087" spans="12:21" ht="15" customHeight="1" x14ac:dyDescent="0.4">
      <c r="L3087" s="36" t="s">
        <v>39</v>
      </c>
      <c r="N3087" s="37">
        <v>43593</v>
      </c>
      <c r="O3087" s="35">
        <v>0.95833333333333337</v>
      </c>
      <c r="P3087" s="299"/>
      <c r="Q3087" s="300"/>
      <c r="R3087" s="129">
        <f t="shared" si="142"/>
        <v>0</v>
      </c>
      <c r="S3087" s="129">
        <f t="shared" si="143"/>
        <v>0</v>
      </c>
      <c r="T3087" s="129">
        <f t="shared" si="144"/>
        <v>0</v>
      </c>
      <c r="U3087" s="10"/>
    </row>
    <row r="3088" spans="12:21" ht="15" customHeight="1" x14ac:dyDescent="0.4">
      <c r="L3088" s="40">
        <v>43594</v>
      </c>
      <c r="M3088" s="37"/>
      <c r="N3088" s="37">
        <v>43594</v>
      </c>
      <c r="O3088" s="35">
        <v>3.1225022567582528E-17</v>
      </c>
      <c r="P3088" s="299"/>
      <c r="Q3088" s="300"/>
      <c r="R3088" s="129">
        <f t="shared" ref="R3088:R3151" si="145">IF(Q3088&gt;P3088,P3088,Q3088)</f>
        <v>0</v>
      </c>
      <c r="S3088" s="129">
        <f t="shared" ref="S3088:S3151" si="146">P3088-R3088</f>
        <v>0</v>
      </c>
      <c r="T3088" s="129">
        <f t="shared" si="144"/>
        <v>0</v>
      </c>
      <c r="U3088" s="10"/>
    </row>
    <row r="3089" spans="12:21" ht="15" customHeight="1" x14ac:dyDescent="0.4">
      <c r="L3089" s="36" t="s">
        <v>39</v>
      </c>
      <c r="N3089" s="37">
        <v>43594</v>
      </c>
      <c r="O3089" s="35">
        <v>4.1666666666666699E-2</v>
      </c>
      <c r="P3089" s="299"/>
      <c r="Q3089" s="300"/>
      <c r="R3089" s="129">
        <f t="shared" si="145"/>
        <v>0</v>
      </c>
      <c r="S3089" s="129">
        <f t="shared" si="146"/>
        <v>0</v>
      </c>
      <c r="T3089" s="129">
        <f t="shared" si="144"/>
        <v>0</v>
      </c>
      <c r="U3089" s="10"/>
    </row>
    <row r="3090" spans="12:21" ht="15" customHeight="1" x14ac:dyDescent="0.4">
      <c r="L3090" s="36" t="s">
        <v>39</v>
      </c>
      <c r="N3090" s="37">
        <v>43594</v>
      </c>
      <c r="O3090" s="35">
        <v>8.333333333333337E-2</v>
      </c>
      <c r="P3090" s="299"/>
      <c r="Q3090" s="300"/>
      <c r="R3090" s="129">
        <f t="shared" si="145"/>
        <v>0</v>
      </c>
      <c r="S3090" s="129">
        <f t="shared" si="146"/>
        <v>0</v>
      </c>
      <c r="T3090" s="129">
        <f t="shared" si="144"/>
        <v>0</v>
      </c>
      <c r="U3090" s="10"/>
    </row>
    <row r="3091" spans="12:21" ht="15" customHeight="1" x14ac:dyDescent="0.4">
      <c r="L3091" s="36" t="s">
        <v>39</v>
      </c>
      <c r="N3091" s="37">
        <v>43594</v>
      </c>
      <c r="O3091" s="35">
        <v>0.12500000000000006</v>
      </c>
      <c r="P3091" s="299"/>
      <c r="Q3091" s="300"/>
      <c r="R3091" s="129">
        <f t="shared" si="145"/>
        <v>0</v>
      </c>
      <c r="S3091" s="129">
        <f t="shared" si="146"/>
        <v>0</v>
      </c>
      <c r="T3091" s="129">
        <f t="shared" si="144"/>
        <v>0</v>
      </c>
      <c r="U3091" s="10"/>
    </row>
    <row r="3092" spans="12:21" ht="15" customHeight="1" x14ac:dyDescent="0.4">
      <c r="L3092" s="36" t="s">
        <v>39</v>
      </c>
      <c r="N3092" s="37">
        <v>43594</v>
      </c>
      <c r="O3092" s="35">
        <v>0.16666666666666669</v>
      </c>
      <c r="P3092" s="299"/>
      <c r="Q3092" s="300"/>
      <c r="R3092" s="129">
        <f t="shared" si="145"/>
        <v>0</v>
      </c>
      <c r="S3092" s="129">
        <f t="shared" si="146"/>
        <v>0</v>
      </c>
      <c r="T3092" s="129">
        <f t="shared" si="144"/>
        <v>0</v>
      </c>
      <c r="U3092" s="10"/>
    </row>
    <row r="3093" spans="12:21" ht="15" customHeight="1" x14ac:dyDescent="0.4">
      <c r="L3093" s="36" t="s">
        <v>39</v>
      </c>
      <c r="N3093" s="37">
        <v>43594</v>
      </c>
      <c r="O3093" s="35">
        <v>0.20833333333333337</v>
      </c>
      <c r="P3093" s="299"/>
      <c r="Q3093" s="300"/>
      <c r="R3093" s="129">
        <f t="shared" si="145"/>
        <v>0</v>
      </c>
      <c r="S3093" s="129">
        <f t="shared" si="146"/>
        <v>0</v>
      </c>
      <c r="T3093" s="129">
        <f t="shared" si="144"/>
        <v>0</v>
      </c>
      <c r="U3093" s="10"/>
    </row>
    <row r="3094" spans="12:21" ht="15" customHeight="1" x14ac:dyDescent="0.4">
      <c r="L3094" s="36" t="s">
        <v>39</v>
      </c>
      <c r="N3094" s="37">
        <v>43594</v>
      </c>
      <c r="O3094" s="35">
        <v>0.25</v>
      </c>
      <c r="P3094" s="299"/>
      <c r="Q3094" s="300"/>
      <c r="R3094" s="129">
        <f t="shared" si="145"/>
        <v>0</v>
      </c>
      <c r="S3094" s="129">
        <f t="shared" si="146"/>
        <v>0</v>
      </c>
      <c r="T3094" s="129">
        <f t="shared" si="144"/>
        <v>0</v>
      </c>
      <c r="U3094" s="10"/>
    </row>
    <row r="3095" spans="12:21" ht="15" customHeight="1" x14ac:dyDescent="0.4">
      <c r="L3095" s="36" t="s">
        <v>39</v>
      </c>
      <c r="N3095" s="37">
        <v>43594</v>
      </c>
      <c r="O3095" s="35">
        <v>0.29166666666666669</v>
      </c>
      <c r="P3095" s="299"/>
      <c r="Q3095" s="300"/>
      <c r="R3095" s="129">
        <f t="shared" si="145"/>
        <v>0</v>
      </c>
      <c r="S3095" s="129">
        <f t="shared" si="146"/>
        <v>0</v>
      </c>
      <c r="T3095" s="129">
        <f t="shared" si="144"/>
        <v>0</v>
      </c>
      <c r="U3095" s="10"/>
    </row>
    <row r="3096" spans="12:21" ht="15" customHeight="1" x14ac:dyDescent="0.4">
      <c r="L3096" s="36" t="s">
        <v>39</v>
      </c>
      <c r="N3096" s="37">
        <v>43594</v>
      </c>
      <c r="O3096" s="35">
        <v>0.33333333333333337</v>
      </c>
      <c r="P3096" s="299"/>
      <c r="Q3096" s="300"/>
      <c r="R3096" s="129">
        <f t="shared" si="145"/>
        <v>0</v>
      </c>
      <c r="S3096" s="129">
        <f t="shared" si="146"/>
        <v>0</v>
      </c>
      <c r="T3096" s="129">
        <f t="shared" si="144"/>
        <v>0</v>
      </c>
      <c r="U3096" s="10"/>
    </row>
    <row r="3097" spans="12:21" ht="15" customHeight="1" x14ac:dyDescent="0.4">
      <c r="L3097" s="36" t="s">
        <v>39</v>
      </c>
      <c r="N3097" s="37">
        <v>43594</v>
      </c>
      <c r="O3097" s="35">
        <v>0.375</v>
      </c>
      <c r="P3097" s="299"/>
      <c r="Q3097" s="300"/>
      <c r="R3097" s="129">
        <f t="shared" si="145"/>
        <v>0</v>
      </c>
      <c r="S3097" s="129">
        <f t="shared" si="146"/>
        <v>0</v>
      </c>
      <c r="T3097" s="129">
        <f t="shared" si="144"/>
        <v>0</v>
      </c>
      <c r="U3097" s="10"/>
    </row>
    <row r="3098" spans="12:21" ht="15" customHeight="1" x14ac:dyDescent="0.4">
      <c r="L3098" s="36" t="s">
        <v>39</v>
      </c>
      <c r="N3098" s="37">
        <v>43594</v>
      </c>
      <c r="O3098" s="35">
        <v>0.41666666666666669</v>
      </c>
      <c r="P3098" s="299"/>
      <c r="Q3098" s="300"/>
      <c r="R3098" s="129">
        <f t="shared" si="145"/>
        <v>0</v>
      </c>
      <c r="S3098" s="129">
        <f t="shared" si="146"/>
        <v>0</v>
      </c>
      <c r="T3098" s="129">
        <f t="shared" si="144"/>
        <v>0</v>
      </c>
      <c r="U3098" s="10"/>
    </row>
    <row r="3099" spans="12:21" ht="15" customHeight="1" x14ac:dyDescent="0.4">
      <c r="L3099" s="36" t="s">
        <v>39</v>
      </c>
      <c r="N3099" s="37">
        <v>43594</v>
      </c>
      <c r="O3099" s="35">
        <v>0.45833333333333337</v>
      </c>
      <c r="P3099" s="299"/>
      <c r="Q3099" s="300"/>
      <c r="R3099" s="129">
        <f t="shared" si="145"/>
        <v>0</v>
      </c>
      <c r="S3099" s="129">
        <f t="shared" si="146"/>
        <v>0</v>
      </c>
      <c r="T3099" s="129">
        <f t="shared" si="144"/>
        <v>0</v>
      </c>
      <c r="U3099" s="10"/>
    </row>
    <row r="3100" spans="12:21" ht="15" customHeight="1" x14ac:dyDescent="0.4">
      <c r="L3100" s="36" t="s">
        <v>39</v>
      </c>
      <c r="N3100" s="37">
        <v>43594</v>
      </c>
      <c r="O3100" s="35">
        <v>0.50000000000000011</v>
      </c>
      <c r="P3100" s="299"/>
      <c r="Q3100" s="300"/>
      <c r="R3100" s="129">
        <f t="shared" si="145"/>
        <v>0</v>
      </c>
      <c r="S3100" s="129">
        <f t="shared" si="146"/>
        <v>0</v>
      </c>
      <c r="T3100" s="129">
        <f t="shared" si="144"/>
        <v>0</v>
      </c>
      <c r="U3100" s="10"/>
    </row>
    <row r="3101" spans="12:21" ht="15" customHeight="1" x14ac:dyDescent="0.4">
      <c r="L3101" s="36" t="s">
        <v>39</v>
      </c>
      <c r="N3101" s="37">
        <v>43594</v>
      </c>
      <c r="O3101" s="35">
        <v>0.54166666666666674</v>
      </c>
      <c r="P3101" s="299"/>
      <c r="Q3101" s="300"/>
      <c r="R3101" s="129">
        <f t="shared" si="145"/>
        <v>0</v>
      </c>
      <c r="S3101" s="129">
        <f t="shared" si="146"/>
        <v>0</v>
      </c>
      <c r="T3101" s="129">
        <f t="shared" si="144"/>
        <v>0</v>
      </c>
      <c r="U3101" s="10"/>
    </row>
    <row r="3102" spans="12:21" ht="15" customHeight="1" x14ac:dyDescent="0.4">
      <c r="L3102" s="36" t="s">
        <v>39</v>
      </c>
      <c r="N3102" s="37">
        <v>43594</v>
      </c>
      <c r="O3102" s="35">
        <v>0.58333333333333337</v>
      </c>
      <c r="P3102" s="299"/>
      <c r="Q3102" s="300"/>
      <c r="R3102" s="129">
        <f t="shared" si="145"/>
        <v>0</v>
      </c>
      <c r="S3102" s="129">
        <f t="shared" si="146"/>
        <v>0</v>
      </c>
      <c r="T3102" s="129">
        <f t="shared" si="144"/>
        <v>0</v>
      </c>
      <c r="U3102" s="10"/>
    </row>
    <row r="3103" spans="12:21" ht="15" customHeight="1" x14ac:dyDescent="0.4">
      <c r="L3103" s="36" t="s">
        <v>39</v>
      </c>
      <c r="N3103" s="37">
        <v>43594</v>
      </c>
      <c r="O3103" s="35">
        <v>0.62500000000000011</v>
      </c>
      <c r="P3103" s="299"/>
      <c r="Q3103" s="300"/>
      <c r="R3103" s="129">
        <f t="shared" si="145"/>
        <v>0</v>
      </c>
      <c r="S3103" s="129">
        <f t="shared" si="146"/>
        <v>0</v>
      </c>
      <c r="T3103" s="129">
        <f t="shared" si="144"/>
        <v>0</v>
      </c>
      <c r="U3103" s="10"/>
    </row>
    <row r="3104" spans="12:21" ht="15" customHeight="1" x14ac:dyDescent="0.4">
      <c r="L3104" s="36" t="s">
        <v>39</v>
      </c>
      <c r="N3104" s="37">
        <v>43594</v>
      </c>
      <c r="O3104" s="35">
        <v>0.66666666666666674</v>
      </c>
      <c r="P3104" s="299"/>
      <c r="Q3104" s="300"/>
      <c r="R3104" s="129">
        <f t="shared" si="145"/>
        <v>0</v>
      </c>
      <c r="S3104" s="129">
        <f t="shared" si="146"/>
        <v>0</v>
      </c>
      <c r="T3104" s="129">
        <f t="shared" si="144"/>
        <v>0</v>
      </c>
      <c r="U3104" s="10"/>
    </row>
    <row r="3105" spans="12:21" ht="15" customHeight="1" x14ac:dyDescent="0.4">
      <c r="L3105" s="36" t="s">
        <v>39</v>
      </c>
      <c r="N3105" s="37">
        <v>43594</v>
      </c>
      <c r="O3105" s="35">
        <v>0.70833333333333337</v>
      </c>
      <c r="P3105" s="299"/>
      <c r="Q3105" s="300"/>
      <c r="R3105" s="129">
        <f t="shared" si="145"/>
        <v>0</v>
      </c>
      <c r="S3105" s="129">
        <f t="shared" si="146"/>
        <v>0</v>
      </c>
      <c r="T3105" s="129">
        <f t="shared" si="144"/>
        <v>0</v>
      </c>
      <c r="U3105" s="10"/>
    </row>
    <row r="3106" spans="12:21" ht="15" customHeight="1" x14ac:dyDescent="0.4">
      <c r="L3106" s="36" t="s">
        <v>39</v>
      </c>
      <c r="N3106" s="37">
        <v>43594</v>
      </c>
      <c r="O3106" s="35">
        <v>0.75000000000000011</v>
      </c>
      <c r="P3106" s="299"/>
      <c r="Q3106" s="300"/>
      <c r="R3106" s="129">
        <f t="shared" si="145"/>
        <v>0</v>
      </c>
      <c r="S3106" s="129">
        <f t="shared" si="146"/>
        <v>0</v>
      </c>
      <c r="T3106" s="129">
        <f t="shared" si="144"/>
        <v>0</v>
      </c>
      <c r="U3106" s="10"/>
    </row>
    <row r="3107" spans="12:21" ht="15" customHeight="1" x14ac:dyDescent="0.4">
      <c r="L3107" s="36" t="s">
        <v>39</v>
      </c>
      <c r="N3107" s="37">
        <v>43594</v>
      </c>
      <c r="O3107" s="35">
        <v>0.79166666666666674</v>
      </c>
      <c r="P3107" s="299"/>
      <c r="Q3107" s="300"/>
      <c r="R3107" s="129">
        <f t="shared" si="145"/>
        <v>0</v>
      </c>
      <c r="S3107" s="129">
        <f t="shared" si="146"/>
        <v>0</v>
      </c>
      <c r="T3107" s="129">
        <f t="shared" si="144"/>
        <v>0</v>
      </c>
      <c r="U3107" s="10"/>
    </row>
    <row r="3108" spans="12:21" ht="15" customHeight="1" x14ac:dyDescent="0.4">
      <c r="L3108" s="36" t="s">
        <v>39</v>
      </c>
      <c r="N3108" s="37">
        <v>43594</v>
      </c>
      <c r="O3108" s="35">
        <v>0.83333333333333337</v>
      </c>
      <c r="P3108" s="299"/>
      <c r="Q3108" s="300"/>
      <c r="R3108" s="129">
        <f t="shared" si="145"/>
        <v>0</v>
      </c>
      <c r="S3108" s="129">
        <f t="shared" si="146"/>
        <v>0</v>
      </c>
      <c r="T3108" s="129">
        <f t="shared" si="144"/>
        <v>0</v>
      </c>
      <c r="U3108" s="10"/>
    </row>
    <row r="3109" spans="12:21" ht="15" customHeight="1" x14ac:dyDescent="0.4">
      <c r="L3109" s="36" t="s">
        <v>39</v>
      </c>
      <c r="N3109" s="37">
        <v>43594</v>
      </c>
      <c r="O3109" s="35">
        <v>0.87500000000000011</v>
      </c>
      <c r="P3109" s="299"/>
      <c r="Q3109" s="300"/>
      <c r="R3109" s="129">
        <f t="shared" si="145"/>
        <v>0</v>
      </c>
      <c r="S3109" s="129">
        <f t="shared" si="146"/>
        <v>0</v>
      </c>
      <c r="T3109" s="129">
        <f t="shared" si="144"/>
        <v>0</v>
      </c>
      <c r="U3109" s="10"/>
    </row>
    <row r="3110" spans="12:21" ht="15" customHeight="1" x14ac:dyDescent="0.4">
      <c r="L3110" s="36" t="s">
        <v>39</v>
      </c>
      <c r="N3110" s="37">
        <v>43594</v>
      </c>
      <c r="O3110" s="35">
        <v>0.91666666666666674</v>
      </c>
      <c r="P3110" s="299"/>
      <c r="Q3110" s="300"/>
      <c r="R3110" s="129">
        <f t="shared" si="145"/>
        <v>0</v>
      </c>
      <c r="S3110" s="129">
        <f t="shared" si="146"/>
        <v>0</v>
      </c>
      <c r="T3110" s="129">
        <f t="shared" si="144"/>
        <v>0</v>
      </c>
      <c r="U3110" s="10"/>
    </row>
    <row r="3111" spans="12:21" ht="15" customHeight="1" x14ac:dyDescent="0.4">
      <c r="L3111" s="36" t="s">
        <v>39</v>
      </c>
      <c r="N3111" s="37">
        <v>43594</v>
      </c>
      <c r="O3111" s="35">
        <v>0.95833333333333337</v>
      </c>
      <c r="P3111" s="299"/>
      <c r="Q3111" s="300"/>
      <c r="R3111" s="129">
        <f t="shared" si="145"/>
        <v>0</v>
      </c>
      <c r="S3111" s="129">
        <f t="shared" si="146"/>
        <v>0</v>
      </c>
      <c r="T3111" s="129">
        <f t="shared" si="144"/>
        <v>0</v>
      </c>
      <c r="U3111" s="10"/>
    </row>
    <row r="3112" spans="12:21" ht="15" customHeight="1" x14ac:dyDescent="0.4">
      <c r="L3112" s="40">
        <v>43595</v>
      </c>
      <c r="M3112" s="37"/>
      <c r="N3112" s="37">
        <v>43595</v>
      </c>
      <c r="O3112" s="35">
        <v>3.1225022567582528E-17</v>
      </c>
      <c r="P3112" s="299"/>
      <c r="Q3112" s="300"/>
      <c r="R3112" s="129">
        <f t="shared" si="145"/>
        <v>0</v>
      </c>
      <c r="S3112" s="129">
        <f t="shared" si="146"/>
        <v>0</v>
      </c>
      <c r="T3112" s="129">
        <f t="shared" si="144"/>
        <v>0</v>
      </c>
      <c r="U3112" s="10"/>
    </row>
    <row r="3113" spans="12:21" ht="15" customHeight="1" x14ac:dyDescent="0.4">
      <c r="L3113" s="36" t="s">
        <v>39</v>
      </c>
      <c r="N3113" s="37">
        <v>43595</v>
      </c>
      <c r="O3113" s="35">
        <v>4.1666666666666699E-2</v>
      </c>
      <c r="P3113" s="299"/>
      <c r="Q3113" s="300"/>
      <c r="R3113" s="129">
        <f t="shared" si="145"/>
        <v>0</v>
      </c>
      <c r="S3113" s="129">
        <f t="shared" si="146"/>
        <v>0</v>
      </c>
      <c r="T3113" s="129">
        <f t="shared" ref="T3113:T3176" si="147">Q3113-R3113</f>
        <v>0</v>
      </c>
      <c r="U3113" s="10"/>
    </row>
    <row r="3114" spans="12:21" ht="15" customHeight="1" x14ac:dyDescent="0.4">
      <c r="L3114" s="36" t="s">
        <v>39</v>
      </c>
      <c r="N3114" s="37">
        <v>43595</v>
      </c>
      <c r="O3114" s="35">
        <v>8.333333333333337E-2</v>
      </c>
      <c r="P3114" s="299"/>
      <c r="Q3114" s="300"/>
      <c r="R3114" s="129">
        <f t="shared" si="145"/>
        <v>0</v>
      </c>
      <c r="S3114" s="129">
        <f t="shared" si="146"/>
        <v>0</v>
      </c>
      <c r="T3114" s="129">
        <f t="shared" si="147"/>
        <v>0</v>
      </c>
      <c r="U3114" s="10"/>
    </row>
    <row r="3115" spans="12:21" ht="15" customHeight="1" x14ac:dyDescent="0.4">
      <c r="L3115" s="36" t="s">
        <v>39</v>
      </c>
      <c r="N3115" s="37">
        <v>43595</v>
      </c>
      <c r="O3115" s="35">
        <v>0.12500000000000006</v>
      </c>
      <c r="P3115" s="299"/>
      <c r="Q3115" s="300"/>
      <c r="R3115" s="129">
        <f t="shared" si="145"/>
        <v>0</v>
      </c>
      <c r="S3115" s="129">
        <f t="shared" si="146"/>
        <v>0</v>
      </c>
      <c r="T3115" s="129">
        <f t="shared" si="147"/>
        <v>0</v>
      </c>
      <c r="U3115" s="10"/>
    </row>
    <row r="3116" spans="12:21" ht="15" customHeight="1" x14ac:dyDescent="0.4">
      <c r="L3116" s="36" t="s">
        <v>39</v>
      </c>
      <c r="N3116" s="37">
        <v>43595</v>
      </c>
      <c r="O3116" s="35">
        <v>0.16666666666666669</v>
      </c>
      <c r="P3116" s="299"/>
      <c r="Q3116" s="300"/>
      <c r="R3116" s="129">
        <f t="shared" si="145"/>
        <v>0</v>
      </c>
      <c r="S3116" s="129">
        <f t="shared" si="146"/>
        <v>0</v>
      </c>
      <c r="T3116" s="129">
        <f t="shared" si="147"/>
        <v>0</v>
      </c>
      <c r="U3116" s="10"/>
    </row>
    <row r="3117" spans="12:21" ht="15" customHeight="1" x14ac:dyDescent="0.4">
      <c r="L3117" s="36" t="s">
        <v>39</v>
      </c>
      <c r="N3117" s="37">
        <v>43595</v>
      </c>
      <c r="O3117" s="35">
        <v>0.20833333333333337</v>
      </c>
      <c r="P3117" s="299"/>
      <c r="Q3117" s="300"/>
      <c r="R3117" s="129">
        <f t="shared" si="145"/>
        <v>0</v>
      </c>
      <c r="S3117" s="129">
        <f t="shared" si="146"/>
        <v>0</v>
      </c>
      <c r="T3117" s="129">
        <f t="shared" si="147"/>
        <v>0</v>
      </c>
      <c r="U3117" s="10"/>
    </row>
    <row r="3118" spans="12:21" ht="15" customHeight="1" x14ac:dyDescent="0.4">
      <c r="L3118" s="36" t="s">
        <v>39</v>
      </c>
      <c r="N3118" s="37">
        <v>43595</v>
      </c>
      <c r="O3118" s="35">
        <v>0.25</v>
      </c>
      <c r="P3118" s="299"/>
      <c r="Q3118" s="300"/>
      <c r="R3118" s="129">
        <f t="shared" si="145"/>
        <v>0</v>
      </c>
      <c r="S3118" s="129">
        <f t="shared" si="146"/>
        <v>0</v>
      </c>
      <c r="T3118" s="129">
        <f t="shared" si="147"/>
        <v>0</v>
      </c>
      <c r="U3118" s="10"/>
    </row>
    <row r="3119" spans="12:21" ht="15" customHeight="1" x14ac:dyDescent="0.4">
      <c r="L3119" s="36" t="s">
        <v>39</v>
      </c>
      <c r="N3119" s="37">
        <v>43595</v>
      </c>
      <c r="O3119" s="35">
        <v>0.29166666666666669</v>
      </c>
      <c r="P3119" s="299"/>
      <c r="Q3119" s="300"/>
      <c r="R3119" s="129">
        <f t="shared" si="145"/>
        <v>0</v>
      </c>
      <c r="S3119" s="129">
        <f t="shared" si="146"/>
        <v>0</v>
      </c>
      <c r="T3119" s="129">
        <f t="shared" si="147"/>
        <v>0</v>
      </c>
      <c r="U3119" s="10"/>
    </row>
    <row r="3120" spans="12:21" ht="15" customHeight="1" x14ac:dyDescent="0.4">
      <c r="L3120" s="36" t="s">
        <v>39</v>
      </c>
      <c r="N3120" s="37">
        <v>43595</v>
      </c>
      <c r="O3120" s="35">
        <v>0.33333333333333337</v>
      </c>
      <c r="P3120" s="299"/>
      <c r="Q3120" s="300"/>
      <c r="R3120" s="129">
        <f t="shared" si="145"/>
        <v>0</v>
      </c>
      <c r="S3120" s="129">
        <f t="shared" si="146"/>
        <v>0</v>
      </c>
      <c r="T3120" s="129">
        <f t="shared" si="147"/>
        <v>0</v>
      </c>
      <c r="U3120" s="10"/>
    </row>
    <row r="3121" spans="12:21" ht="15" customHeight="1" x14ac:dyDescent="0.4">
      <c r="L3121" s="36" t="s">
        <v>39</v>
      </c>
      <c r="N3121" s="37">
        <v>43595</v>
      </c>
      <c r="O3121" s="35">
        <v>0.375</v>
      </c>
      <c r="P3121" s="299"/>
      <c r="Q3121" s="300"/>
      <c r="R3121" s="129">
        <f t="shared" si="145"/>
        <v>0</v>
      </c>
      <c r="S3121" s="129">
        <f t="shared" si="146"/>
        <v>0</v>
      </c>
      <c r="T3121" s="129">
        <f t="shared" si="147"/>
        <v>0</v>
      </c>
      <c r="U3121" s="10"/>
    </row>
    <row r="3122" spans="12:21" ht="15" customHeight="1" x14ac:dyDescent="0.4">
      <c r="L3122" s="36" t="s">
        <v>39</v>
      </c>
      <c r="N3122" s="37">
        <v>43595</v>
      </c>
      <c r="O3122" s="35">
        <v>0.41666666666666669</v>
      </c>
      <c r="P3122" s="299"/>
      <c r="Q3122" s="300"/>
      <c r="R3122" s="129">
        <f t="shared" si="145"/>
        <v>0</v>
      </c>
      <c r="S3122" s="129">
        <f t="shared" si="146"/>
        <v>0</v>
      </c>
      <c r="T3122" s="129">
        <f t="shared" si="147"/>
        <v>0</v>
      </c>
      <c r="U3122" s="10"/>
    </row>
    <row r="3123" spans="12:21" ht="15" customHeight="1" x14ac:dyDescent="0.4">
      <c r="L3123" s="36" t="s">
        <v>39</v>
      </c>
      <c r="N3123" s="37">
        <v>43595</v>
      </c>
      <c r="O3123" s="35">
        <v>0.45833333333333337</v>
      </c>
      <c r="P3123" s="299"/>
      <c r="Q3123" s="300"/>
      <c r="R3123" s="129">
        <f t="shared" si="145"/>
        <v>0</v>
      </c>
      <c r="S3123" s="129">
        <f t="shared" si="146"/>
        <v>0</v>
      </c>
      <c r="T3123" s="129">
        <f t="shared" si="147"/>
        <v>0</v>
      </c>
      <c r="U3123" s="10"/>
    </row>
    <row r="3124" spans="12:21" ht="15" customHeight="1" x14ac:dyDescent="0.4">
      <c r="L3124" s="36" t="s">
        <v>39</v>
      </c>
      <c r="N3124" s="37">
        <v>43595</v>
      </c>
      <c r="O3124" s="35">
        <v>0.50000000000000011</v>
      </c>
      <c r="P3124" s="299"/>
      <c r="Q3124" s="300"/>
      <c r="R3124" s="129">
        <f t="shared" si="145"/>
        <v>0</v>
      </c>
      <c r="S3124" s="129">
        <f t="shared" si="146"/>
        <v>0</v>
      </c>
      <c r="T3124" s="129">
        <f t="shared" si="147"/>
        <v>0</v>
      </c>
      <c r="U3124" s="10"/>
    </row>
    <row r="3125" spans="12:21" ht="15" customHeight="1" x14ac:dyDescent="0.4">
      <c r="L3125" s="36" t="s">
        <v>39</v>
      </c>
      <c r="N3125" s="37">
        <v>43595</v>
      </c>
      <c r="O3125" s="35">
        <v>0.54166666666666674</v>
      </c>
      <c r="P3125" s="299"/>
      <c r="Q3125" s="300"/>
      <c r="R3125" s="129">
        <f t="shared" si="145"/>
        <v>0</v>
      </c>
      <c r="S3125" s="129">
        <f t="shared" si="146"/>
        <v>0</v>
      </c>
      <c r="T3125" s="129">
        <f t="shared" si="147"/>
        <v>0</v>
      </c>
      <c r="U3125" s="10"/>
    </row>
    <row r="3126" spans="12:21" ht="15" customHeight="1" x14ac:dyDescent="0.4">
      <c r="L3126" s="36" t="s">
        <v>39</v>
      </c>
      <c r="N3126" s="37">
        <v>43595</v>
      </c>
      <c r="O3126" s="35">
        <v>0.58333333333333337</v>
      </c>
      <c r="P3126" s="299"/>
      <c r="Q3126" s="300"/>
      <c r="R3126" s="129">
        <f t="shared" si="145"/>
        <v>0</v>
      </c>
      <c r="S3126" s="129">
        <f t="shared" si="146"/>
        <v>0</v>
      </c>
      <c r="T3126" s="129">
        <f t="shared" si="147"/>
        <v>0</v>
      </c>
      <c r="U3126" s="10"/>
    </row>
    <row r="3127" spans="12:21" ht="15" customHeight="1" x14ac:dyDescent="0.4">
      <c r="L3127" s="36" t="s">
        <v>39</v>
      </c>
      <c r="N3127" s="37">
        <v>43595</v>
      </c>
      <c r="O3127" s="35">
        <v>0.62500000000000011</v>
      </c>
      <c r="P3127" s="299"/>
      <c r="Q3127" s="300"/>
      <c r="R3127" s="129">
        <f t="shared" si="145"/>
        <v>0</v>
      </c>
      <c r="S3127" s="129">
        <f t="shared" si="146"/>
        <v>0</v>
      </c>
      <c r="T3127" s="129">
        <f t="shared" si="147"/>
        <v>0</v>
      </c>
      <c r="U3127" s="10"/>
    </row>
    <row r="3128" spans="12:21" ht="15" customHeight="1" x14ac:dyDescent="0.4">
      <c r="L3128" s="36" t="s">
        <v>39</v>
      </c>
      <c r="N3128" s="37">
        <v>43595</v>
      </c>
      <c r="O3128" s="35">
        <v>0.66666666666666674</v>
      </c>
      <c r="P3128" s="299"/>
      <c r="Q3128" s="300"/>
      <c r="R3128" s="129">
        <f t="shared" si="145"/>
        <v>0</v>
      </c>
      <c r="S3128" s="129">
        <f t="shared" si="146"/>
        <v>0</v>
      </c>
      <c r="T3128" s="129">
        <f t="shared" si="147"/>
        <v>0</v>
      </c>
      <c r="U3128" s="10"/>
    </row>
    <row r="3129" spans="12:21" ht="15" customHeight="1" x14ac:dyDescent="0.4">
      <c r="L3129" s="36" t="s">
        <v>39</v>
      </c>
      <c r="N3129" s="37">
        <v>43595</v>
      </c>
      <c r="O3129" s="35">
        <v>0.70833333333333337</v>
      </c>
      <c r="P3129" s="299"/>
      <c r="Q3129" s="300"/>
      <c r="R3129" s="129">
        <f t="shared" si="145"/>
        <v>0</v>
      </c>
      <c r="S3129" s="129">
        <f t="shared" si="146"/>
        <v>0</v>
      </c>
      <c r="T3129" s="129">
        <f t="shared" si="147"/>
        <v>0</v>
      </c>
      <c r="U3129" s="10"/>
    </row>
    <row r="3130" spans="12:21" ht="15" customHeight="1" x14ac:dyDescent="0.4">
      <c r="L3130" s="36" t="s">
        <v>39</v>
      </c>
      <c r="N3130" s="37">
        <v>43595</v>
      </c>
      <c r="O3130" s="35">
        <v>0.75000000000000011</v>
      </c>
      <c r="P3130" s="299"/>
      <c r="Q3130" s="300"/>
      <c r="R3130" s="129">
        <f t="shared" si="145"/>
        <v>0</v>
      </c>
      <c r="S3130" s="129">
        <f t="shared" si="146"/>
        <v>0</v>
      </c>
      <c r="T3130" s="129">
        <f t="shared" si="147"/>
        <v>0</v>
      </c>
      <c r="U3130" s="10"/>
    </row>
    <row r="3131" spans="12:21" ht="15" customHeight="1" x14ac:dyDescent="0.4">
      <c r="L3131" s="36" t="s">
        <v>39</v>
      </c>
      <c r="N3131" s="37">
        <v>43595</v>
      </c>
      <c r="O3131" s="35">
        <v>0.79166666666666674</v>
      </c>
      <c r="P3131" s="299"/>
      <c r="Q3131" s="300"/>
      <c r="R3131" s="129">
        <f t="shared" si="145"/>
        <v>0</v>
      </c>
      <c r="S3131" s="129">
        <f t="shared" si="146"/>
        <v>0</v>
      </c>
      <c r="T3131" s="129">
        <f t="shared" si="147"/>
        <v>0</v>
      </c>
      <c r="U3131" s="10"/>
    </row>
    <row r="3132" spans="12:21" ht="15" customHeight="1" x14ac:dyDescent="0.4">
      <c r="L3132" s="36" t="s">
        <v>39</v>
      </c>
      <c r="N3132" s="37">
        <v>43595</v>
      </c>
      <c r="O3132" s="35">
        <v>0.83333333333333337</v>
      </c>
      <c r="P3132" s="299"/>
      <c r="Q3132" s="300"/>
      <c r="R3132" s="129">
        <f t="shared" si="145"/>
        <v>0</v>
      </c>
      <c r="S3132" s="129">
        <f t="shared" si="146"/>
        <v>0</v>
      </c>
      <c r="T3132" s="129">
        <f t="shared" si="147"/>
        <v>0</v>
      </c>
      <c r="U3132" s="10"/>
    </row>
    <row r="3133" spans="12:21" ht="15" customHeight="1" x14ac:dyDescent="0.4">
      <c r="L3133" s="36" t="s">
        <v>39</v>
      </c>
      <c r="N3133" s="37">
        <v>43595</v>
      </c>
      <c r="O3133" s="35">
        <v>0.87500000000000011</v>
      </c>
      <c r="P3133" s="299"/>
      <c r="Q3133" s="300"/>
      <c r="R3133" s="129">
        <f t="shared" si="145"/>
        <v>0</v>
      </c>
      <c r="S3133" s="129">
        <f t="shared" si="146"/>
        <v>0</v>
      </c>
      <c r="T3133" s="129">
        <f t="shared" si="147"/>
        <v>0</v>
      </c>
      <c r="U3133" s="10"/>
    </row>
    <row r="3134" spans="12:21" ht="15" customHeight="1" x14ac:dyDescent="0.4">
      <c r="L3134" s="36" t="s">
        <v>39</v>
      </c>
      <c r="N3134" s="37">
        <v>43595</v>
      </c>
      <c r="O3134" s="35">
        <v>0.91666666666666674</v>
      </c>
      <c r="P3134" s="299"/>
      <c r="Q3134" s="300"/>
      <c r="R3134" s="129">
        <f t="shared" si="145"/>
        <v>0</v>
      </c>
      <c r="S3134" s="129">
        <f t="shared" si="146"/>
        <v>0</v>
      </c>
      <c r="T3134" s="129">
        <f t="shared" si="147"/>
        <v>0</v>
      </c>
      <c r="U3134" s="10"/>
    </row>
    <row r="3135" spans="12:21" ht="15" customHeight="1" x14ac:dyDescent="0.4">
      <c r="L3135" s="36" t="s">
        <v>39</v>
      </c>
      <c r="N3135" s="37">
        <v>43595</v>
      </c>
      <c r="O3135" s="35">
        <v>0.95833333333333337</v>
      </c>
      <c r="P3135" s="299"/>
      <c r="Q3135" s="300"/>
      <c r="R3135" s="129">
        <f t="shared" si="145"/>
        <v>0</v>
      </c>
      <c r="S3135" s="129">
        <f t="shared" si="146"/>
        <v>0</v>
      </c>
      <c r="T3135" s="129">
        <f t="shared" si="147"/>
        <v>0</v>
      </c>
      <c r="U3135" s="10"/>
    </row>
    <row r="3136" spans="12:21" ht="15" customHeight="1" x14ac:dyDescent="0.4">
      <c r="L3136" s="40">
        <v>43596</v>
      </c>
      <c r="M3136" s="37"/>
      <c r="N3136" s="37">
        <v>43596</v>
      </c>
      <c r="O3136" s="35">
        <v>3.1225022567582528E-17</v>
      </c>
      <c r="P3136" s="299"/>
      <c r="Q3136" s="300"/>
      <c r="R3136" s="129">
        <f t="shared" si="145"/>
        <v>0</v>
      </c>
      <c r="S3136" s="129">
        <f t="shared" si="146"/>
        <v>0</v>
      </c>
      <c r="T3136" s="129">
        <f t="shared" si="147"/>
        <v>0</v>
      </c>
      <c r="U3136" s="10"/>
    </row>
    <row r="3137" spans="12:21" ht="15" customHeight="1" x14ac:dyDescent="0.4">
      <c r="L3137" s="36" t="s">
        <v>39</v>
      </c>
      <c r="N3137" s="37">
        <v>43596</v>
      </c>
      <c r="O3137" s="35">
        <v>4.1666666666666699E-2</v>
      </c>
      <c r="P3137" s="299"/>
      <c r="Q3137" s="300"/>
      <c r="R3137" s="129">
        <f t="shared" si="145"/>
        <v>0</v>
      </c>
      <c r="S3137" s="129">
        <f t="shared" si="146"/>
        <v>0</v>
      </c>
      <c r="T3137" s="129">
        <f t="shared" si="147"/>
        <v>0</v>
      </c>
      <c r="U3137" s="10"/>
    </row>
    <row r="3138" spans="12:21" ht="15" customHeight="1" x14ac:dyDescent="0.4">
      <c r="L3138" s="36" t="s">
        <v>39</v>
      </c>
      <c r="N3138" s="37">
        <v>43596</v>
      </c>
      <c r="O3138" s="35">
        <v>8.333333333333337E-2</v>
      </c>
      <c r="P3138" s="299"/>
      <c r="Q3138" s="300"/>
      <c r="R3138" s="129">
        <f t="shared" si="145"/>
        <v>0</v>
      </c>
      <c r="S3138" s="129">
        <f t="shared" si="146"/>
        <v>0</v>
      </c>
      <c r="T3138" s="129">
        <f t="shared" si="147"/>
        <v>0</v>
      </c>
      <c r="U3138" s="10"/>
    </row>
    <row r="3139" spans="12:21" ht="15" customHeight="1" x14ac:dyDescent="0.4">
      <c r="L3139" s="36" t="s">
        <v>39</v>
      </c>
      <c r="N3139" s="37">
        <v>43596</v>
      </c>
      <c r="O3139" s="35">
        <v>0.12500000000000006</v>
      </c>
      <c r="P3139" s="299"/>
      <c r="Q3139" s="300"/>
      <c r="R3139" s="129">
        <f t="shared" si="145"/>
        <v>0</v>
      </c>
      <c r="S3139" s="129">
        <f t="shared" si="146"/>
        <v>0</v>
      </c>
      <c r="T3139" s="129">
        <f t="shared" si="147"/>
        <v>0</v>
      </c>
      <c r="U3139" s="10"/>
    </row>
    <row r="3140" spans="12:21" ht="15" customHeight="1" x14ac:dyDescent="0.4">
      <c r="L3140" s="36" t="s">
        <v>39</v>
      </c>
      <c r="N3140" s="37">
        <v>43596</v>
      </c>
      <c r="O3140" s="35">
        <v>0.16666666666666669</v>
      </c>
      <c r="P3140" s="299"/>
      <c r="Q3140" s="300"/>
      <c r="R3140" s="129">
        <f t="shared" si="145"/>
        <v>0</v>
      </c>
      <c r="S3140" s="129">
        <f t="shared" si="146"/>
        <v>0</v>
      </c>
      <c r="T3140" s="129">
        <f t="shared" si="147"/>
        <v>0</v>
      </c>
      <c r="U3140" s="10"/>
    </row>
    <row r="3141" spans="12:21" ht="15" customHeight="1" x14ac:dyDescent="0.4">
      <c r="L3141" s="36" t="s">
        <v>39</v>
      </c>
      <c r="N3141" s="37">
        <v>43596</v>
      </c>
      <c r="O3141" s="35">
        <v>0.20833333333333337</v>
      </c>
      <c r="P3141" s="299"/>
      <c r="Q3141" s="300"/>
      <c r="R3141" s="129">
        <f t="shared" si="145"/>
        <v>0</v>
      </c>
      <c r="S3141" s="129">
        <f t="shared" si="146"/>
        <v>0</v>
      </c>
      <c r="T3141" s="129">
        <f t="shared" si="147"/>
        <v>0</v>
      </c>
      <c r="U3141" s="10"/>
    </row>
    <row r="3142" spans="12:21" ht="15" customHeight="1" x14ac:dyDescent="0.4">
      <c r="L3142" s="36" t="s">
        <v>39</v>
      </c>
      <c r="N3142" s="37">
        <v>43596</v>
      </c>
      <c r="O3142" s="35">
        <v>0.25</v>
      </c>
      <c r="P3142" s="299"/>
      <c r="Q3142" s="300"/>
      <c r="R3142" s="129">
        <f t="shared" si="145"/>
        <v>0</v>
      </c>
      <c r="S3142" s="129">
        <f t="shared" si="146"/>
        <v>0</v>
      </c>
      <c r="T3142" s="129">
        <f t="shared" si="147"/>
        <v>0</v>
      </c>
      <c r="U3142" s="10"/>
    </row>
    <row r="3143" spans="12:21" ht="15" customHeight="1" x14ac:dyDescent="0.4">
      <c r="L3143" s="36" t="s">
        <v>39</v>
      </c>
      <c r="N3143" s="37">
        <v>43596</v>
      </c>
      <c r="O3143" s="35">
        <v>0.29166666666666669</v>
      </c>
      <c r="P3143" s="299"/>
      <c r="Q3143" s="300"/>
      <c r="R3143" s="129">
        <f t="shared" si="145"/>
        <v>0</v>
      </c>
      <c r="S3143" s="129">
        <f t="shared" si="146"/>
        <v>0</v>
      </c>
      <c r="T3143" s="129">
        <f t="shared" si="147"/>
        <v>0</v>
      </c>
      <c r="U3143" s="10"/>
    </row>
    <row r="3144" spans="12:21" ht="15" customHeight="1" x14ac:dyDescent="0.4">
      <c r="L3144" s="36" t="s">
        <v>39</v>
      </c>
      <c r="N3144" s="37">
        <v>43596</v>
      </c>
      <c r="O3144" s="35">
        <v>0.33333333333333337</v>
      </c>
      <c r="P3144" s="299"/>
      <c r="Q3144" s="300"/>
      <c r="R3144" s="129">
        <f t="shared" si="145"/>
        <v>0</v>
      </c>
      <c r="S3144" s="129">
        <f t="shared" si="146"/>
        <v>0</v>
      </c>
      <c r="T3144" s="129">
        <f t="shared" si="147"/>
        <v>0</v>
      </c>
      <c r="U3144" s="10"/>
    </row>
    <row r="3145" spans="12:21" ht="15" customHeight="1" x14ac:dyDescent="0.4">
      <c r="L3145" s="36" t="s">
        <v>39</v>
      </c>
      <c r="N3145" s="37">
        <v>43596</v>
      </c>
      <c r="O3145" s="35">
        <v>0.375</v>
      </c>
      <c r="P3145" s="299"/>
      <c r="Q3145" s="300"/>
      <c r="R3145" s="129">
        <f t="shared" si="145"/>
        <v>0</v>
      </c>
      <c r="S3145" s="129">
        <f t="shared" si="146"/>
        <v>0</v>
      </c>
      <c r="T3145" s="129">
        <f t="shared" si="147"/>
        <v>0</v>
      </c>
      <c r="U3145" s="10"/>
    </row>
    <row r="3146" spans="12:21" ht="15" customHeight="1" x14ac:dyDescent="0.4">
      <c r="L3146" s="36" t="s">
        <v>39</v>
      </c>
      <c r="N3146" s="37">
        <v>43596</v>
      </c>
      <c r="O3146" s="35">
        <v>0.41666666666666669</v>
      </c>
      <c r="P3146" s="299"/>
      <c r="Q3146" s="300"/>
      <c r="R3146" s="129">
        <f t="shared" si="145"/>
        <v>0</v>
      </c>
      <c r="S3146" s="129">
        <f t="shared" si="146"/>
        <v>0</v>
      </c>
      <c r="T3146" s="129">
        <f t="shared" si="147"/>
        <v>0</v>
      </c>
      <c r="U3146" s="10"/>
    </row>
    <row r="3147" spans="12:21" ht="15" customHeight="1" x14ac:dyDescent="0.4">
      <c r="L3147" s="36" t="s">
        <v>39</v>
      </c>
      <c r="N3147" s="37">
        <v>43596</v>
      </c>
      <c r="O3147" s="35">
        <v>0.45833333333333337</v>
      </c>
      <c r="P3147" s="299"/>
      <c r="Q3147" s="300"/>
      <c r="R3147" s="129">
        <f t="shared" si="145"/>
        <v>0</v>
      </c>
      <c r="S3147" s="129">
        <f t="shared" si="146"/>
        <v>0</v>
      </c>
      <c r="T3147" s="129">
        <f t="shared" si="147"/>
        <v>0</v>
      </c>
      <c r="U3147" s="10"/>
    </row>
    <row r="3148" spans="12:21" ht="15" customHeight="1" x14ac:dyDescent="0.4">
      <c r="L3148" s="36" t="s">
        <v>39</v>
      </c>
      <c r="N3148" s="37">
        <v>43596</v>
      </c>
      <c r="O3148" s="35">
        <v>0.50000000000000011</v>
      </c>
      <c r="P3148" s="299"/>
      <c r="Q3148" s="300"/>
      <c r="R3148" s="129">
        <f t="shared" si="145"/>
        <v>0</v>
      </c>
      <c r="S3148" s="129">
        <f t="shared" si="146"/>
        <v>0</v>
      </c>
      <c r="T3148" s="129">
        <f t="shared" si="147"/>
        <v>0</v>
      </c>
      <c r="U3148" s="10"/>
    </row>
    <row r="3149" spans="12:21" ht="15" customHeight="1" x14ac:dyDescent="0.4">
      <c r="L3149" s="36" t="s">
        <v>39</v>
      </c>
      <c r="N3149" s="37">
        <v>43596</v>
      </c>
      <c r="O3149" s="35">
        <v>0.54166666666666674</v>
      </c>
      <c r="P3149" s="299"/>
      <c r="Q3149" s="300"/>
      <c r="R3149" s="129">
        <f t="shared" si="145"/>
        <v>0</v>
      </c>
      <c r="S3149" s="129">
        <f t="shared" si="146"/>
        <v>0</v>
      </c>
      <c r="T3149" s="129">
        <f t="shared" si="147"/>
        <v>0</v>
      </c>
      <c r="U3149" s="10"/>
    </row>
    <row r="3150" spans="12:21" ht="15" customHeight="1" x14ac:dyDescent="0.4">
      <c r="L3150" s="36" t="s">
        <v>39</v>
      </c>
      <c r="N3150" s="37">
        <v>43596</v>
      </c>
      <c r="O3150" s="35">
        <v>0.58333333333333337</v>
      </c>
      <c r="P3150" s="299"/>
      <c r="Q3150" s="300"/>
      <c r="R3150" s="129">
        <f t="shared" si="145"/>
        <v>0</v>
      </c>
      <c r="S3150" s="129">
        <f t="shared" si="146"/>
        <v>0</v>
      </c>
      <c r="T3150" s="129">
        <f t="shared" si="147"/>
        <v>0</v>
      </c>
      <c r="U3150" s="10"/>
    </row>
    <row r="3151" spans="12:21" ht="15" customHeight="1" x14ac:dyDescent="0.4">
      <c r="L3151" s="36" t="s">
        <v>39</v>
      </c>
      <c r="N3151" s="37">
        <v>43596</v>
      </c>
      <c r="O3151" s="35">
        <v>0.62500000000000011</v>
      </c>
      <c r="P3151" s="299"/>
      <c r="Q3151" s="300"/>
      <c r="R3151" s="129">
        <f t="shared" si="145"/>
        <v>0</v>
      </c>
      <c r="S3151" s="129">
        <f t="shared" si="146"/>
        <v>0</v>
      </c>
      <c r="T3151" s="129">
        <f t="shared" si="147"/>
        <v>0</v>
      </c>
      <c r="U3151" s="10"/>
    </row>
    <row r="3152" spans="12:21" ht="15" customHeight="1" x14ac:dyDescent="0.4">
      <c r="L3152" s="36" t="s">
        <v>39</v>
      </c>
      <c r="N3152" s="37">
        <v>43596</v>
      </c>
      <c r="O3152" s="35">
        <v>0.66666666666666674</v>
      </c>
      <c r="P3152" s="299"/>
      <c r="Q3152" s="300"/>
      <c r="R3152" s="129">
        <f t="shared" ref="R3152:R3215" si="148">IF(Q3152&gt;P3152,P3152,Q3152)</f>
        <v>0</v>
      </c>
      <c r="S3152" s="129">
        <f t="shared" ref="S3152:S3215" si="149">P3152-R3152</f>
        <v>0</v>
      </c>
      <c r="T3152" s="129">
        <f t="shared" si="147"/>
        <v>0</v>
      </c>
      <c r="U3152" s="10"/>
    </row>
    <row r="3153" spans="12:21" ht="15" customHeight="1" x14ac:dyDescent="0.4">
      <c r="L3153" s="36" t="s">
        <v>39</v>
      </c>
      <c r="N3153" s="37">
        <v>43596</v>
      </c>
      <c r="O3153" s="35">
        <v>0.70833333333333337</v>
      </c>
      <c r="P3153" s="299"/>
      <c r="Q3153" s="300"/>
      <c r="R3153" s="129">
        <f t="shared" si="148"/>
        <v>0</v>
      </c>
      <c r="S3153" s="129">
        <f t="shared" si="149"/>
        <v>0</v>
      </c>
      <c r="T3153" s="129">
        <f t="shared" si="147"/>
        <v>0</v>
      </c>
      <c r="U3153" s="10"/>
    </row>
    <row r="3154" spans="12:21" ht="15" customHeight="1" x14ac:dyDescent="0.4">
      <c r="L3154" s="36" t="s">
        <v>39</v>
      </c>
      <c r="N3154" s="37">
        <v>43596</v>
      </c>
      <c r="O3154" s="35">
        <v>0.75000000000000011</v>
      </c>
      <c r="P3154" s="299"/>
      <c r="Q3154" s="300"/>
      <c r="R3154" s="129">
        <f t="shared" si="148"/>
        <v>0</v>
      </c>
      <c r="S3154" s="129">
        <f t="shared" si="149"/>
        <v>0</v>
      </c>
      <c r="T3154" s="129">
        <f t="shared" si="147"/>
        <v>0</v>
      </c>
      <c r="U3154" s="10"/>
    </row>
    <row r="3155" spans="12:21" ht="15" customHeight="1" x14ac:dyDescent="0.4">
      <c r="L3155" s="36" t="s">
        <v>39</v>
      </c>
      <c r="N3155" s="37">
        <v>43596</v>
      </c>
      <c r="O3155" s="35">
        <v>0.79166666666666674</v>
      </c>
      <c r="P3155" s="299"/>
      <c r="Q3155" s="300"/>
      <c r="R3155" s="129">
        <f t="shared" si="148"/>
        <v>0</v>
      </c>
      <c r="S3155" s="129">
        <f t="shared" si="149"/>
        <v>0</v>
      </c>
      <c r="T3155" s="129">
        <f t="shared" si="147"/>
        <v>0</v>
      </c>
      <c r="U3155" s="10"/>
    </row>
    <row r="3156" spans="12:21" ht="15" customHeight="1" x14ac:dyDescent="0.4">
      <c r="L3156" s="36" t="s">
        <v>39</v>
      </c>
      <c r="N3156" s="37">
        <v>43596</v>
      </c>
      <c r="O3156" s="35">
        <v>0.83333333333333337</v>
      </c>
      <c r="P3156" s="299"/>
      <c r="Q3156" s="300"/>
      <c r="R3156" s="129">
        <f t="shared" si="148"/>
        <v>0</v>
      </c>
      <c r="S3156" s="129">
        <f t="shared" si="149"/>
        <v>0</v>
      </c>
      <c r="T3156" s="129">
        <f t="shared" si="147"/>
        <v>0</v>
      </c>
      <c r="U3156" s="10"/>
    </row>
    <row r="3157" spans="12:21" ht="15" customHeight="1" x14ac:dyDescent="0.4">
      <c r="L3157" s="36" t="s">
        <v>39</v>
      </c>
      <c r="N3157" s="37">
        <v>43596</v>
      </c>
      <c r="O3157" s="35">
        <v>0.87500000000000011</v>
      </c>
      <c r="P3157" s="299"/>
      <c r="Q3157" s="300"/>
      <c r="R3157" s="129">
        <f t="shared" si="148"/>
        <v>0</v>
      </c>
      <c r="S3157" s="129">
        <f t="shared" si="149"/>
        <v>0</v>
      </c>
      <c r="T3157" s="129">
        <f t="shared" si="147"/>
        <v>0</v>
      </c>
      <c r="U3157" s="10"/>
    </row>
    <row r="3158" spans="12:21" ht="15" customHeight="1" x14ac:dyDescent="0.4">
      <c r="L3158" s="36" t="s">
        <v>39</v>
      </c>
      <c r="N3158" s="37">
        <v>43596</v>
      </c>
      <c r="O3158" s="35">
        <v>0.91666666666666674</v>
      </c>
      <c r="P3158" s="299"/>
      <c r="Q3158" s="300"/>
      <c r="R3158" s="129">
        <f t="shared" si="148"/>
        <v>0</v>
      </c>
      <c r="S3158" s="129">
        <f t="shared" si="149"/>
        <v>0</v>
      </c>
      <c r="T3158" s="129">
        <f t="shared" si="147"/>
        <v>0</v>
      </c>
      <c r="U3158" s="10"/>
    </row>
    <row r="3159" spans="12:21" ht="15" customHeight="1" x14ac:dyDescent="0.4">
      <c r="L3159" s="36" t="s">
        <v>39</v>
      </c>
      <c r="N3159" s="37">
        <v>43596</v>
      </c>
      <c r="O3159" s="35">
        <v>0.95833333333333337</v>
      </c>
      <c r="P3159" s="299"/>
      <c r="Q3159" s="300"/>
      <c r="R3159" s="129">
        <f t="shared" si="148"/>
        <v>0</v>
      </c>
      <c r="S3159" s="129">
        <f t="shared" si="149"/>
        <v>0</v>
      </c>
      <c r="T3159" s="129">
        <f t="shared" si="147"/>
        <v>0</v>
      </c>
      <c r="U3159" s="10"/>
    </row>
    <row r="3160" spans="12:21" ht="15" customHeight="1" x14ac:dyDescent="0.4">
      <c r="L3160" s="40">
        <v>43597</v>
      </c>
      <c r="M3160" s="37"/>
      <c r="N3160" s="37">
        <v>43597</v>
      </c>
      <c r="O3160" s="35">
        <v>3.1225022567582528E-17</v>
      </c>
      <c r="P3160" s="299"/>
      <c r="Q3160" s="300"/>
      <c r="R3160" s="129">
        <f t="shared" si="148"/>
        <v>0</v>
      </c>
      <c r="S3160" s="129">
        <f t="shared" si="149"/>
        <v>0</v>
      </c>
      <c r="T3160" s="129">
        <f t="shared" si="147"/>
        <v>0</v>
      </c>
      <c r="U3160" s="10"/>
    </row>
    <row r="3161" spans="12:21" ht="15" customHeight="1" x14ac:dyDescent="0.4">
      <c r="L3161" s="36" t="s">
        <v>39</v>
      </c>
      <c r="N3161" s="37">
        <v>43597</v>
      </c>
      <c r="O3161" s="35">
        <v>4.1666666666666699E-2</v>
      </c>
      <c r="P3161" s="299"/>
      <c r="Q3161" s="300"/>
      <c r="R3161" s="129">
        <f t="shared" si="148"/>
        <v>0</v>
      </c>
      <c r="S3161" s="129">
        <f t="shared" si="149"/>
        <v>0</v>
      </c>
      <c r="T3161" s="129">
        <f t="shared" si="147"/>
        <v>0</v>
      </c>
      <c r="U3161" s="10"/>
    </row>
    <row r="3162" spans="12:21" ht="15" customHeight="1" x14ac:dyDescent="0.4">
      <c r="L3162" s="36" t="s">
        <v>39</v>
      </c>
      <c r="N3162" s="37">
        <v>43597</v>
      </c>
      <c r="O3162" s="35">
        <v>8.333333333333337E-2</v>
      </c>
      <c r="P3162" s="299"/>
      <c r="Q3162" s="300"/>
      <c r="R3162" s="129">
        <f t="shared" si="148"/>
        <v>0</v>
      </c>
      <c r="S3162" s="129">
        <f t="shared" si="149"/>
        <v>0</v>
      </c>
      <c r="T3162" s="129">
        <f t="shared" si="147"/>
        <v>0</v>
      </c>
      <c r="U3162" s="10"/>
    </row>
    <row r="3163" spans="12:21" ht="15" customHeight="1" x14ac:dyDescent="0.4">
      <c r="L3163" s="36" t="s">
        <v>39</v>
      </c>
      <c r="N3163" s="37">
        <v>43597</v>
      </c>
      <c r="O3163" s="35">
        <v>0.12500000000000006</v>
      </c>
      <c r="P3163" s="299"/>
      <c r="Q3163" s="300"/>
      <c r="R3163" s="129">
        <f t="shared" si="148"/>
        <v>0</v>
      </c>
      <c r="S3163" s="129">
        <f t="shared" si="149"/>
        <v>0</v>
      </c>
      <c r="T3163" s="129">
        <f t="shared" si="147"/>
        <v>0</v>
      </c>
      <c r="U3163" s="10"/>
    </row>
    <row r="3164" spans="12:21" ht="15" customHeight="1" x14ac:dyDescent="0.4">
      <c r="L3164" s="36" t="s">
        <v>39</v>
      </c>
      <c r="N3164" s="37">
        <v>43597</v>
      </c>
      <c r="O3164" s="35">
        <v>0.16666666666666669</v>
      </c>
      <c r="P3164" s="299"/>
      <c r="Q3164" s="300"/>
      <c r="R3164" s="129">
        <f t="shared" si="148"/>
        <v>0</v>
      </c>
      <c r="S3164" s="129">
        <f t="shared" si="149"/>
        <v>0</v>
      </c>
      <c r="T3164" s="129">
        <f t="shared" si="147"/>
        <v>0</v>
      </c>
      <c r="U3164" s="10"/>
    </row>
    <row r="3165" spans="12:21" ht="15" customHeight="1" x14ac:dyDescent="0.4">
      <c r="L3165" s="36" t="s">
        <v>39</v>
      </c>
      <c r="N3165" s="37">
        <v>43597</v>
      </c>
      <c r="O3165" s="35">
        <v>0.20833333333333337</v>
      </c>
      <c r="P3165" s="299"/>
      <c r="Q3165" s="300"/>
      <c r="R3165" s="129">
        <f t="shared" si="148"/>
        <v>0</v>
      </c>
      <c r="S3165" s="129">
        <f t="shared" si="149"/>
        <v>0</v>
      </c>
      <c r="T3165" s="129">
        <f t="shared" si="147"/>
        <v>0</v>
      </c>
      <c r="U3165" s="10"/>
    </row>
    <row r="3166" spans="12:21" ht="15" customHeight="1" x14ac:dyDescent="0.4">
      <c r="L3166" s="36" t="s">
        <v>39</v>
      </c>
      <c r="N3166" s="37">
        <v>43597</v>
      </c>
      <c r="O3166" s="35">
        <v>0.25</v>
      </c>
      <c r="P3166" s="299"/>
      <c r="Q3166" s="300"/>
      <c r="R3166" s="129">
        <f t="shared" si="148"/>
        <v>0</v>
      </c>
      <c r="S3166" s="129">
        <f t="shared" si="149"/>
        <v>0</v>
      </c>
      <c r="T3166" s="129">
        <f t="shared" si="147"/>
        <v>0</v>
      </c>
      <c r="U3166" s="10"/>
    </row>
    <row r="3167" spans="12:21" ht="15" customHeight="1" x14ac:dyDescent="0.4">
      <c r="L3167" s="36" t="s">
        <v>39</v>
      </c>
      <c r="N3167" s="37">
        <v>43597</v>
      </c>
      <c r="O3167" s="35">
        <v>0.29166666666666669</v>
      </c>
      <c r="P3167" s="299"/>
      <c r="Q3167" s="300"/>
      <c r="R3167" s="129">
        <f t="shared" si="148"/>
        <v>0</v>
      </c>
      <c r="S3167" s="129">
        <f t="shared" si="149"/>
        <v>0</v>
      </c>
      <c r="T3167" s="129">
        <f t="shared" si="147"/>
        <v>0</v>
      </c>
      <c r="U3167" s="10"/>
    </row>
    <row r="3168" spans="12:21" ht="15" customHeight="1" x14ac:dyDescent="0.4">
      <c r="L3168" s="36" t="s">
        <v>39</v>
      </c>
      <c r="N3168" s="37">
        <v>43597</v>
      </c>
      <c r="O3168" s="35">
        <v>0.33333333333333337</v>
      </c>
      <c r="P3168" s="299"/>
      <c r="Q3168" s="300"/>
      <c r="R3168" s="129">
        <f t="shared" si="148"/>
        <v>0</v>
      </c>
      <c r="S3168" s="129">
        <f t="shared" si="149"/>
        <v>0</v>
      </c>
      <c r="T3168" s="129">
        <f t="shared" si="147"/>
        <v>0</v>
      </c>
      <c r="U3168" s="10"/>
    </row>
    <row r="3169" spans="12:21" ht="15" customHeight="1" x14ac:dyDescent="0.4">
      <c r="L3169" s="36" t="s">
        <v>39</v>
      </c>
      <c r="N3169" s="37">
        <v>43597</v>
      </c>
      <c r="O3169" s="35">
        <v>0.375</v>
      </c>
      <c r="P3169" s="299"/>
      <c r="Q3169" s="300"/>
      <c r="R3169" s="129">
        <f t="shared" si="148"/>
        <v>0</v>
      </c>
      <c r="S3169" s="129">
        <f t="shared" si="149"/>
        <v>0</v>
      </c>
      <c r="T3169" s="129">
        <f t="shared" si="147"/>
        <v>0</v>
      </c>
      <c r="U3169" s="10"/>
    </row>
    <row r="3170" spans="12:21" ht="15" customHeight="1" x14ac:dyDescent="0.4">
      <c r="L3170" s="36" t="s">
        <v>39</v>
      </c>
      <c r="N3170" s="37">
        <v>43597</v>
      </c>
      <c r="O3170" s="35">
        <v>0.41666666666666669</v>
      </c>
      <c r="P3170" s="299"/>
      <c r="Q3170" s="300"/>
      <c r="R3170" s="129">
        <f t="shared" si="148"/>
        <v>0</v>
      </c>
      <c r="S3170" s="129">
        <f t="shared" si="149"/>
        <v>0</v>
      </c>
      <c r="T3170" s="129">
        <f t="shared" si="147"/>
        <v>0</v>
      </c>
      <c r="U3170" s="10"/>
    </row>
    <row r="3171" spans="12:21" ht="15" customHeight="1" x14ac:dyDescent="0.4">
      <c r="L3171" s="36" t="s">
        <v>39</v>
      </c>
      <c r="N3171" s="37">
        <v>43597</v>
      </c>
      <c r="O3171" s="35">
        <v>0.45833333333333337</v>
      </c>
      <c r="P3171" s="299"/>
      <c r="Q3171" s="300"/>
      <c r="R3171" s="129">
        <f t="shared" si="148"/>
        <v>0</v>
      </c>
      <c r="S3171" s="129">
        <f t="shared" si="149"/>
        <v>0</v>
      </c>
      <c r="T3171" s="129">
        <f t="shared" si="147"/>
        <v>0</v>
      </c>
      <c r="U3171" s="10"/>
    </row>
    <row r="3172" spans="12:21" ht="15" customHeight="1" x14ac:dyDescent="0.4">
      <c r="L3172" s="36" t="s">
        <v>39</v>
      </c>
      <c r="N3172" s="37">
        <v>43597</v>
      </c>
      <c r="O3172" s="35">
        <v>0.50000000000000011</v>
      </c>
      <c r="P3172" s="299"/>
      <c r="Q3172" s="300"/>
      <c r="R3172" s="129">
        <f t="shared" si="148"/>
        <v>0</v>
      </c>
      <c r="S3172" s="129">
        <f t="shared" si="149"/>
        <v>0</v>
      </c>
      <c r="T3172" s="129">
        <f t="shared" si="147"/>
        <v>0</v>
      </c>
      <c r="U3172" s="10"/>
    </row>
    <row r="3173" spans="12:21" ht="15" customHeight="1" x14ac:dyDescent="0.4">
      <c r="L3173" s="36" t="s">
        <v>39</v>
      </c>
      <c r="N3173" s="37">
        <v>43597</v>
      </c>
      <c r="O3173" s="35">
        <v>0.54166666666666674</v>
      </c>
      <c r="P3173" s="299"/>
      <c r="Q3173" s="300"/>
      <c r="R3173" s="129">
        <f t="shared" si="148"/>
        <v>0</v>
      </c>
      <c r="S3173" s="129">
        <f t="shared" si="149"/>
        <v>0</v>
      </c>
      <c r="T3173" s="129">
        <f t="shared" si="147"/>
        <v>0</v>
      </c>
      <c r="U3173" s="10"/>
    </row>
    <row r="3174" spans="12:21" ht="15" customHeight="1" x14ac:dyDescent="0.4">
      <c r="L3174" s="36" t="s">
        <v>39</v>
      </c>
      <c r="N3174" s="37">
        <v>43597</v>
      </c>
      <c r="O3174" s="35">
        <v>0.58333333333333337</v>
      </c>
      <c r="P3174" s="299"/>
      <c r="Q3174" s="300"/>
      <c r="R3174" s="129">
        <f t="shared" si="148"/>
        <v>0</v>
      </c>
      <c r="S3174" s="129">
        <f t="shared" si="149"/>
        <v>0</v>
      </c>
      <c r="T3174" s="129">
        <f t="shared" si="147"/>
        <v>0</v>
      </c>
      <c r="U3174" s="10"/>
    </row>
    <row r="3175" spans="12:21" ht="15" customHeight="1" x14ac:dyDescent="0.4">
      <c r="L3175" s="36" t="s">
        <v>39</v>
      </c>
      <c r="N3175" s="37">
        <v>43597</v>
      </c>
      <c r="O3175" s="35">
        <v>0.62500000000000011</v>
      </c>
      <c r="P3175" s="299"/>
      <c r="Q3175" s="300"/>
      <c r="R3175" s="129">
        <f t="shared" si="148"/>
        <v>0</v>
      </c>
      <c r="S3175" s="129">
        <f t="shared" si="149"/>
        <v>0</v>
      </c>
      <c r="T3175" s="129">
        <f t="shared" si="147"/>
        <v>0</v>
      </c>
      <c r="U3175" s="10"/>
    </row>
    <row r="3176" spans="12:21" ht="15" customHeight="1" x14ac:dyDescent="0.4">
      <c r="L3176" s="36" t="s">
        <v>39</v>
      </c>
      <c r="N3176" s="37">
        <v>43597</v>
      </c>
      <c r="O3176" s="35">
        <v>0.66666666666666674</v>
      </c>
      <c r="P3176" s="299"/>
      <c r="Q3176" s="300"/>
      <c r="R3176" s="129">
        <f t="shared" si="148"/>
        <v>0</v>
      </c>
      <c r="S3176" s="129">
        <f t="shared" si="149"/>
        <v>0</v>
      </c>
      <c r="T3176" s="129">
        <f t="shared" si="147"/>
        <v>0</v>
      </c>
      <c r="U3176" s="10"/>
    </row>
    <row r="3177" spans="12:21" ht="15" customHeight="1" x14ac:dyDescent="0.4">
      <c r="L3177" s="36" t="s">
        <v>39</v>
      </c>
      <c r="N3177" s="37">
        <v>43597</v>
      </c>
      <c r="O3177" s="35">
        <v>0.70833333333333337</v>
      </c>
      <c r="P3177" s="299"/>
      <c r="Q3177" s="300"/>
      <c r="R3177" s="129">
        <f t="shared" si="148"/>
        <v>0</v>
      </c>
      <c r="S3177" s="129">
        <f t="shared" si="149"/>
        <v>0</v>
      </c>
      <c r="T3177" s="129">
        <f t="shared" ref="T3177:T3240" si="150">Q3177-R3177</f>
        <v>0</v>
      </c>
      <c r="U3177" s="10"/>
    </row>
    <row r="3178" spans="12:21" ht="15" customHeight="1" x14ac:dyDescent="0.4">
      <c r="L3178" s="36" t="s">
        <v>39</v>
      </c>
      <c r="N3178" s="37">
        <v>43597</v>
      </c>
      <c r="O3178" s="35">
        <v>0.75000000000000011</v>
      </c>
      <c r="P3178" s="299"/>
      <c r="Q3178" s="300"/>
      <c r="R3178" s="129">
        <f t="shared" si="148"/>
        <v>0</v>
      </c>
      <c r="S3178" s="129">
        <f t="shared" si="149"/>
        <v>0</v>
      </c>
      <c r="T3178" s="129">
        <f t="shared" si="150"/>
        <v>0</v>
      </c>
      <c r="U3178" s="10"/>
    </row>
    <row r="3179" spans="12:21" ht="15" customHeight="1" x14ac:dyDescent="0.4">
      <c r="L3179" s="36" t="s">
        <v>39</v>
      </c>
      <c r="N3179" s="37">
        <v>43597</v>
      </c>
      <c r="O3179" s="35">
        <v>0.79166666666666674</v>
      </c>
      <c r="P3179" s="299"/>
      <c r="Q3179" s="300"/>
      <c r="R3179" s="129">
        <f t="shared" si="148"/>
        <v>0</v>
      </c>
      <c r="S3179" s="129">
        <f t="shared" si="149"/>
        <v>0</v>
      </c>
      <c r="T3179" s="129">
        <f t="shared" si="150"/>
        <v>0</v>
      </c>
      <c r="U3179" s="10"/>
    </row>
    <row r="3180" spans="12:21" ht="15" customHeight="1" x14ac:dyDescent="0.4">
      <c r="L3180" s="36" t="s">
        <v>39</v>
      </c>
      <c r="N3180" s="37">
        <v>43597</v>
      </c>
      <c r="O3180" s="35">
        <v>0.83333333333333337</v>
      </c>
      <c r="P3180" s="299"/>
      <c r="Q3180" s="300"/>
      <c r="R3180" s="129">
        <f t="shared" si="148"/>
        <v>0</v>
      </c>
      <c r="S3180" s="129">
        <f t="shared" si="149"/>
        <v>0</v>
      </c>
      <c r="T3180" s="129">
        <f t="shared" si="150"/>
        <v>0</v>
      </c>
      <c r="U3180" s="10"/>
    </row>
    <row r="3181" spans="12:21" ht="15" customHeight="1" x14ac:dyDescent="0.4">
      <c r="L3181" s="36" t="s">
        <v>39</v>
      </c>
      <c r="N3181" s="37">
        <v>43597</v>
      </c>
      <c r="O3181" s="35">
        <v>0.87500000000000011</v>
      </c>
      <c r="P3181" s="299"/>
      <c r="Q3181" s="300"/>
      <c r="R3181" s="129">
        <f t="shared" si="148"/>
        <v>0</v>
      </c>
      <c r="S3181" s="129">
        <f t="shared" si="149"/>
        <v>0</v>
      </c>
      <c r="T3181" s="129">
        <f t="shared" si="150"/>
        <v>0</v>
      </c>
      <c r="U3181" s="10"/>
    </row>
    <row r="3182" spans="12:21" ht="15" customHeight="1" x14ac:dyDescent="0.4">
      <c r="L3182" s="36" t="s">
        <v>39</v>
      </c>
      <c r="N3182" s="37">
        <v>43597</v>
      </c>
      <c r="O3182" s="35">
        <v>0.91666666666666674</v>
      </c>
      <c r="P3182" s="299"/>
      <c r="Q3182" s="300"/>
      <c r="R3182" s="129">
        <f t="shared" si="148"/>
        <v>0</v>
      </c>
      <c r="S3182" s="129">
        <f t="shared" si="149"/>
        <v>0</v>
      </c>
      <c r="T3182" s="129">
        <f t="shared" si="150"/>
        <v>0</v>
      </c>
      <c r="U3182" s="10"/>
    </row>
    <row r="3183" spans="12:21" ht="15" customHeight="1" x14ac:dyDescent="0.4">
      <c r="L3183" s="36" t="s">
        <v>39</v>
      </c>
      <c r="N3183" s="37">
        <v>43597</v>
      </c>
      <c r="O3183" s="35">
        <v>0.95833333333333337</v>
      </c>
      <c r="P3183" s="299"/>
      <c r="Q3183" s="300"/>
      <c r="R3183" s="129">
        <f t="shared" si="148"/>
        <v>0</v>
      </c>
      <c r="S3183" s="129">
        <f t="shared" si="149"/>
        <v>0</v>
      </c>
      <c r="T3183" s="129">
        <f t="shared" si="150"/>
        <v>0</v>
      </c>
      <c r="U3183" s="10"/>
    </row>
    <row r="3184" spans="12:21" ht="15" customHeight="1" x14ac:dyDescent="0.4">
      <c r="L3184" s="40">
        <v>43598</v>
      </c>
      <c r="M3184" s="37"/>
      <c r="N3184" s="37">
        <v>43598</v>
      </c>
      <c r="O3184" s="35">
        <v>3.1225022567582528E-17</v>
      </c>
      <c r="P3184" s="299"/>
      <c r="Q3184" s="300"/>
      <c r="R3184" s="129">
        <f t="shared" si="148"/>
        <v>0</v>
      </c>
      <c r="S3184" s="129">
        <f t="shared" si="149"/>
        <v>0</v>
      </c>
      <c r="T3184" s="129">
        <f t="shared" si="150"/>
        <v>0</v>
      </c>
      <c r="U3184" s="10"/>
    </row>
    <row r="3185" spans="12:21" ht="15" customHeight="1" x14ac:dyDescent="0.4">
      <c r="L3185" s="36" t="s">
        <v>39</v>
      </c>
      <c r="N3185" s="37">
        <v>43598</v>
      </c>
      <c r="O3185" s="35">
        <v>4.1666666666666699E-2</v>
      </c>
      <c r="P3185" s="299"/>
      <c r="Q3185" s="300"/>
      <c r="R3185" s="129">
        <f t="shared" si="148"/>
        <v>0</v>
      </c>
      <c r="S3185" s="129">
        <f t="shared" si="149"/>
        <v>0</v>
      </c>
      <c r="T3185" s="129">
        <f t="shared" si="150"/>
        <v>0</v>
      </c>
      <c r="U3185" s="10"/>
    </row>
    <row r="3186" spans="12:21" ht="15" customHeight="1" x14ac:dyDescent="0.4">
      <c r="L3186" s="36" t="s">
        <v>39</v>
      </c>
      <c r="N3186" s="37">
        <v>43598</v>
      </c>
      <c r="O3186" s="35">
        <v>8.333333333333337E-2</v>
      </c>
      <c r="P3186" s="299"/>
      <c r="Q3186" s="300"/>
      <c r="R3186" s="129">
        <f t="shared" si="148"/>
        <v>0</v>
      </c>
      <c r="S3186" s="129">
        <f t="shared" si="149"/>
        <v>0</v>
      </c>
      <c r="T3186" s="129">
        <f t="shared" si="150"/>
        <v>0</v>
      </c>
      <c r="U3186" s="10"/>
    </row>
    <row r="3187" spans="12:21" ht="15" customHeight="1" x14ac:dyDescent="0.4">
      <c r="L3187" s="36" t="s">
        <v>39</v>
      </c>
      <c r="N3187" s="37">
        <v>43598</v>
      </c>
      <c r="O3187" s="35">
        <v>0.12500000000000006</v>
      </c>
      <c r="P3187" s="299"/>
      <c r="Q3187" s="300"/>
      <c r="R3187" s="129">
        <f t="shared" si="148"/>
        <v>0</v>
      </c>
      <c r="S3187" s="129">
        <f t="shared" si="149"/>
        <v>0</v>
      </c>
      <c r="T3187" s="129">
        <f t="shared" si="150"/>
        <v>0</v>
      </c>
      <c r="U3187" s="10"/>
    </row>
    <row r="3188" spans="12:21" ht="15" customHeight="1" x14ac:dyDescent="0.4">
      <c r="L3188" s="36" t="s">
        <v>39</v>
      </c>
      <c r="N3188" s="37">
        <v>43598</v>
      </c>
      <c r="O3188" s="35">
        <v>0.16666666666666669</v>
      </c>
      <c r="P3188" s="299"/>
      <c r="Q3188" s="300"/>
      <c r="R3188" s="129">
        <f t="shared" si="148"/>
        <v>0</v>
      </c>
      <c r="S3188" s="129">
        <f t="shared" si="149"/>
        <v>0</v>
      </c>
      <c r="T3188" s="129">
        <f t="shared" si="150"/>
        <v>0</v>
      </c>
      <c r="U3188" s="10"/>
    </row>
    <row r="3189" spans="12:21" ht="15" customHeight="1" x14ac:dyDescent="0.4">
      <c r="L3189" s="36" t="s">
        <v>39</v>
      </c>
      <c r="N3189" s="37">
        <v>43598</v>
      </c>
      <c r="O3189" s="35">
        <v>0.20833333333333337</v>
      </c>
      <c r="P3189" s="299"/>
      <c r="Q3189" s="300"/>
      <c r="R3189" s="129">
        <f t="shared" si="148"/>
        <v>0</v>
      </c>
      <c r="S3189" s="129">
        <f t="shared" si="149"/>
        <v>0</v>
      </c>
      <c r="T3189" s="129">
        <f t="shared" si="150"/>
        <v>0</v>
      </c>
      <c r="U3189" s="10"/>
    </row>
    <row r="3190" spans="12:21" ht="15" customHeight="1" x14ac:dyDescent="0.4">
      <c r="L3190" s="36" t="s">
        <v>39</v>
      </c>
      <c r="N3190" s="37">
        <v>43598</v>
      </c>
      <c r="O3190" s="35">
        <v>0.25</v>
      </c>
      <c r="P3190" s="299"/>
      <c r="Q3190" s="300"/>
      <c r="R3190" s="129">
        <f t="shared" si="148"/>
        <v>0</v>
      </c>
      <c r="S3190" s="129">
        <f t="shared" si="149"/>
        <v>0</v>
      </c>
      <c r="T3190" s="129">
        <f t="shared" si="150"/>
        <v>0</v>
      </c>
      <c r="U3190" s="10"/>
    </row>
    <row r="3191" spans="12:21" ht="15" customHeight="1" x14ac:dyDescent="0.4">
      <c r="L3191" s="36" t="s">
        <v>39</v>
      </c>
      <c r="N3191" s="37">
        <v>43598</v>
      </c>
      <c r="O3191" s="35">
        <v>0.29166666666666669</v>
      </c>
      <c r="P3191" s="299"/>
      <c r="Q3191" s="300"/>
      <c r="R3191" s="129">
        <f t="shared" si="148"/>
        <v>0</v>
      </c>
      <c r="S3191" s="129">
        <f t="shared" si="149"/>
        <v>0</v>
      </c>
      <c r="T3191" s="129">
        <f t="shared" si="150"/>
        <v>0</v>
      </c>
      <c r="U3191" s="10"/>
    </row>
    <row r="3192" spans="12:21" ht="15" customHeight="1" x14ac:dyDescent="0.4">
      <c r="L3192" s="36" t="s">
        <v>39</v>
      </c>
      <c r="N3192" s="37">
        <v>43598</v>
      </c>
      <c r="O3192" s="35">
        <v>0.33333333333333337</v>
      </c>
      <c r="P3192" s="299"/>
      <c r="Q3192" s="300"/>
      <c r="R3192" s="129">
        <f t="shared" si="148"/>
        <v>0</v>
      </c>
      <c r="S3192" s="129">
        <f t="shared" si="149"/>
        <v>0</v>
      </c>
      <c r="T3192" s="129">
        <f t="shared" si="150"/>
        <v>0</v>
      </c>
      <c r="U3192" s="10"/>
    </row>
    <row r="3193" spans="12:21" ht="15" customHeight="1" x14ac:dyDescent="0.4">
      <c r="L3193" s="36" t="s">
        <v>39</v>
      </c>
      <c r="N3193" s="37">
        <v>43598</v>
      </c>
      <c r="O3193" s="35">
        <v>0.375</v>
      </c>
      <c r="P3193" s="299"/>
      <c r="Q3193" s="300"/>
      <c r="R3193" s="129">
        <f t="shared" si="148"/>
        <v>0</v>
      </c>
      <c r="S3193" s="129">
        <f t="shared" si="149"/>
        <v>0</v>
      </c>
      <c r="T3193" s="129">
        <f t="shared" si="150"/>
        <v>0</v>
      </c>
      <c r="U3193" s="10"/>
    </row>
    <row r="3194" spans="12:21" ht="15" customHeight="1" x14ac:dyDescent="0.4">
      <c r="L3194" s="36" t="s">
        <v>39</v>
      </c>
      <c r="N3194" s="37">
        <v>43598</v>
      </c>
      <c r="O3194" s="35">
        <v>0.41666666666666669</v>
      </c>
      <c r="P3194" s="299"/>
      <c r="Q3194" s="300"/>
      <c r="R3194" s="129">
        <f t="shared" si="148"/>
        <v>0</v>
      </c>
      <c r="S3194" s="129">
        <f t="shared" si="149"/>
        <v>0</v>
      </c>
      <c r="T3194" s="129">
        <f t="shared" si="150"/>
        <v>0</v>
      </c>
      <c r="U3194" s="10"/>
    </row>
    <row r="3195" spans="12:21" ht="15" customHeight="1" x14ac:dyDescent="0.4">
      <c r="L3195" s="36" t="s">
        <v>39</v>
      </c>
      <c r="N3195" s="37">
        <v>43598</v>
      </c>
      <c r="O3195" s="35">
        <v>0.45833333333333337</v>
      </c>
      <c r="P3195" s="299"/>
      <c r="Q3195" s="300"/>
      <c r="R3195" s="129">
        <f t="shared" si="148"/>
        <v>0</v>
      </c>
      <c r="S3195" s="129">
        <f t="shared" si="149"/>
        <v>0</v>
      </c>
      <c r="T3195" s="129">
        <f t="shared" si="150"/>
        <v>0</v>
      </c>
      <c r="U3195" s="10"/>
    </row>
    <row r="3196" spans="12:21" ht="15" customHeight="1" x14ac:dyDescent="0.4">
      <c r="L3196" s="36" t="s">
        <v>39</v>
      </c>
      <c r="N3196" s="37">
        <v>43598</v>
      </c>
      <c r="O3196" s="35">
        <v>0.50000000000000011</v>
      </c>
      <c r="P3196" s="299"/>
      <c r="Q3196" s="300"/>
      <c r="R3196" s="129">
        <f t="shared" si="148"/>
        <v>0</v>
      </c>
      <c r="S3196" s="129">
        <f t="shared" si="149"/>
        <v>0</v>
      </c>
      <c r="T3196" s="129">
        <f t="shared" si="150"/>
        <v>0</v>
      </c>
      <c r="U3196" s="10"/>
    </row>
    <row r="3197" spans="12:21" ht="15" customHeight="1" x14ac:dyDescent="0.4">
      <c r="L3197" s="36" t="s">
        <v>39</v>
      </c>
      <c r="N3197" s="37">
        <v>43598</v>
      </c>
      <c r="O3197" s="35">
        <v>0.54166666666666674</v>
      </c>
      <c r="P3197" s="299"/>
      <c r="Q3197" s="300"/>
      <c r="R3197" s="129">
        <f t="shared" si="148"/>
        <v>0</v>
      </c>
      <c r="S3197" s="129">
        <f t="shared" si="149"/>
        <v>0</v>
      </c>
      <c r="T3197" s="129">
        <f t="shared" si="150"/>
        <v>0</v>
      </c>
      <c r="U3197" s="10"/>
    </row>
    <row r="3198" spans="12:21" ht="15" customHeight="1" x14ac:dyDescent="0.4">
      <c r="L3198" s="36" t="s">
        <v>39</v>
      </c>
      <c r="N3198" s="37">
        <v>43598</v>
      </c>
      <c r="O3198" s="35">
        <v>0.58333333333333337</v>
      </c>
      <c r="P3198" s="299"/>
      <c r="Q3198" s="300"/>
      <c r="R3198" s="129">
        <f t="shared" si="148"/>
        <v>0</v>
      </c>
      <c r="S3198" s="129">
        <f t="shared" si="149"/>
        <v>0</v>
      </c>
      <c r="T3198" s="129">
        <f t="shared" si="150"/>
        <v>0</v>
      </c>
      <c r="U3198" s="10"/>
    </row>
    <row r="3199" spans="12:21" ht="15" customHeight="1" x14ac:dyDescent="0.4">
      <c r="L3199" s="36" t="s">
        <v>39</v>
      </c>
      <c r="N3199" s="37">
        <v>43598</v>
      </c>
      <c r="O3199" s="35">
        <v>0.62500000000000011</v>
      </c>
      <c r="P3199" s="299"/>
      <c r="Q3199" s="300"/>
      <c r="R3199" s="129">
        <f t="shared" si="148"/>
        <v>0</v>
      </c>
      <c r="S3199" s="129">
        <f t="shared" si="149"/>
        <v>0</v>
      </c>
      <c r="T3199" s="129">
        <f t="shared" si="150"/>
        <v>0</v>
      </c>
      <c r="U3199" s="10"/>
    </row>
    <row r="3200" spans="12:21" ht="15" customHeight="1" x14ac:dyDescent="0.4">
      <c r="L3200" s="36" t="s">
        <v>39</v>
      </c>
      <c r="N3200" s="37">
        <v>43598</v>
      </c>
      <c r="O3200" s="35">
        <v>0.66666666666666674</v>
      </c>
      <c r="P3200" s="299"/>
      <c r="Q3200" s="300"/>
      <c r="R3200" s="129">
        <f t="shared" si="148"/>
        <v>0</v>
      </c>
      <c r="S3200" s="129">
        <f t="shared" si="149"/>
        <v>0</v>
      </c>
      <c r="T3200" s="129">
        <f t="shared" si="150"/>
        <v>0</v>
      </c>
      <c r="U3200" s="10"/>
    </row>
    <row r="3201" spans="12:21" ht="15" customHeight="1" x14ac:dyDescent="0.4">
      <c r="L3201" s="36" t="s">
        <v>39</v>
      </c>
      <c r="N3201" s="37">
        <v>43598</v>
      </c>
      <c r="O3201" s="35">
        <v>0.70833333333333337</v>
      </c>
      <c r="P3201" s="299"/>
      <c r="Q3201" s="300"/>
      <c r="R3201" s="129">
        <f t="shared" si="148"/>
        <v>0</v>
      </c>
      <c r="S3201" s="129">
        <f t="shared" si="149"/>
        <v>0</v>
      </c>
      <c r="T3201" s="129">
        <f t="shared" si="150"/>
        <v>0</v>
      </c>
      <c r="U3201" s="10"/>
    </row>
    <row r="3202" spans="12:21" ht="15" customHeight="1" x14ac:dyDescent="0.4">
      <c r="L3202" s="36" t="s">
        <v>39</v>
      </c>
      <c r="N3202" s="37">
        <v>43598</v>
      </c>
      <c r="O3202" s="35">
        <v>0.75000000000000011</v>
      </c>
      <c r="P3202" s="299"/>
      <c r="Q3202" s="300"/>
      <c r="R3202" s="129">
        <f t="shared" si="148"/>
        <v>0</v>
      </c>
      <c r="S3202" s="129">
        <f t="shared" si="149"/>
        <v>0</v>
      </c>
      <c r="T3202" s="129">
        <f t="shared" si="150"/>
        <v>0</v>
      </c>
      <c r="U3202" s="10"/>
    </row>
    <row r="3203" spans="12:21" ht="15" customHeight="1" x14ac:dyDescent="0.4">
      <c r="L3203" s="36" t="s">
        <v>39</v>
      </c>
      <c r="N3203" s="37">
        <v>43598</v>
      </c>
      <c r="O3203" s="35">
        <v>0.79166666666666674</v>
      </c>
      <c r="P3203" s="299"/>
      <c r="Q3203" s="300"/>
      <c r="R3203" s="129">
        <f t="shared" si="148"/>
        <v>0</v>
      </c>
      <c r="S3203" s="129">
        <f t="shared" si="149"/>
        <v>0</v>
      </c>
      <c r="T3203" s="129">
        <f t="shared" si="150"/>
        <v>0</v>
      </c>
      <c r="U3203" s="10"/>
    </row>
    <row r="3204" spans="12:21" ht="15" customHeight="1" x14ac:dyDescent="0.4">
      <c r="L3204" s="36" t="s">
        <v>39</v>
      </c>
      <c r="N3204" s="37">
        <v>43598</v>
      </c>
      <c r="O3204" s="35">
        <v>0.83333333333333337</v>
      </c>
      <c r="P3204" s="299"/>
      <c r="Q3204" s="300"/>
      <c r="R3204" s="129">
        <f t="shared" si="148"/>
        <v>0</v>
      </c>
      <c r="S3204" s="129">
        <f t="shared" si="149"/>
        <v>0</v>
      </c>
      <c r="T3204" s="129">
        <f t="shared" si="150"/>
        <v>0</v>
      </c>
      <c r="U3204" s="10"/>
    </row>
    <row r="3205" spans="12:21" ht="15" customHeight="1" x14ac:dyDescent="0.4">
      <c r="L3205" s="36" t="s">
        <v>39</v>
      </c>
      <c r="N3205" s="37">
        <v>43598</v>
      </c>
      <c r="O3205" s="35">
        <v>0.87500000000000011</v>
      </c>
      <c r="P3205" s="299"/>
      <c r="Q3205" s="300"/>
      <c r="R3205" s="129">
        <f t="shared" si="148"/>
        <v>0</v>
      </c>
      <c r="S3205" s="129">
        <f t="shared" si="149"/>
        <v>0</v>
      </c>
      <c r="T3205" s="129">
        <f t="shared" si="150"/>
        <v>0</v>
      </c>
      <c r="U3205" s="10"/>
    </row>
    <row r="3206" spans="12:21" ht="15" customHeight="1" x14ac:dyDescent="0.4">
      <c r="L3206" s="36" t="s">
        <v>39</v>
      </c>
      <c r="N3206" s="37">
        <v>43598</v>
      </c>
      <c r="O3206" s="35">
        <v>0.91666666666666674</v>
      </c>
      <c r="P3206" s="299"/>
      <c r="Q3206" s="300"/>
      <c r="R3206" s="129">
        <f t="shared" si="148"/>
        <v>0</v>
      </c>
      <c r="S3206" s="129">
        <f t="shared" si="149"/>
        <v>0</v>
      </c>
      <c r="T3206" s="129">
        <f t="shared" si="150"/>
        <v>0</v>
      </c>
      <c r="U3206" s="10"/>
    </row>
    <row r="3207" spans="12:21" ht="15" customHeight="1" x14ac:dyDescent="0.4">
      <c r="L3207" s="36" t="s">
        <v>39</v>
      </c>
      <c r="N3207" s="37">
        <v>43598</v>
      </c>
      <c r="O3207" s="35">
        <v>0.95833333333333337</v>
      </c>
      <c r="P3207" s="299"/>
      <c r="Q3207" s="300"/>
      <c r="R3207" s="129">
        <f t="shared" si="148"/>
        <v>0</v>
      </c>
      <c r="S3207" s="129">
        <f t="shared" si="149"/>
        <v>0</v>
      </c>
      <c r="T3207" s="129">
        <f t="shared" si="150"/>
        <v>0</v>
      </c>
      <c r="U3207" s="10"/>
    </row>
    <row r="3208" spans="12:21" ht="15" customHeight="1" x14ac:dyDescent="0.4">
      <c r="L3208" s="40">
        <v>43599</v>
      </c>
      <c r="M3208" s="37"/>
      <c r="N3208" s="37">
        <v>43599</v>
      </c>
      <c r="O3208" s="35">
        <v>3.1225022567582528E-17</v>
      </c>
      <c r="P3208" s="299"/>
      <c r="Q3208" s="300"/>
      <c r="R3208" s="129">
        <f t="shared" si="148"/>
        <v>0</v>
      </c>
      <c r="S3208" s="129">
        <f t="shared" si="149"/>
        <v>0</v>
      </c>
      <c r="T3208" s="129">
        <f t="shared" si="150"/>
        <v>0</v>
      </c>
      <c r="U3208" s="10"/>
    </row>
    <row r="3209" spans="12:21" ht="15" customHeight="1" x14ac:dyDescent="0.4">
      <c r="L3209" s="36" t="s">
        <v>39</v>
      </c>
      <c r="N3209" s="37">
        <v>43599</v>
      </c>
      <c r="O3209" s="35">
        <v>4.1666666666666699E-2</v>
      </c>
      <c r="P3209" s="299"/>
      <c r="Q3209" s="300"/>
      <c r="R3209" s="129">
        <f t="shared" si="148"/>
        <v>0</v>
      </c>
      <c r="S3209" s="129">
        <f t="shared" si="149"/>
        <v>0</v>
      </c>
      <c r="T3209" s="129">
        <f t="shared" si="150"/>
        <v>0</v>
      </c>
      <c r="U3209" s="10"/>
    </row>
    <row r="3210" spans="12:21" ht="15" customHeight="1" x14ac:dyDescent="0.4">
      <c r="L3210" s="36" t="s">
        <v>39</v>
      </c>
      <c r="N3210" s="37">
        <v>43599</v>
      </c>
      <c r="O3210" s="35">
        <v>8.333333333333337E-2</v>
      </c>
      <c r="P3210" s="299"/>
      <c r="Q3210" s="300"/>
      <c r="R3210" s="129">
        <f t="shared" si="148"/>
        <v>0</v>
      </c>
      <c r="S3210" s="129">
        <f t="shared" si="149"/>
        <v>0</v>
      </c>
      <c r="T3210" s="129">
        <f t="shared" si="150"/>
        <v>0</v>
      </c>
      <c r="U3210" s="10"/>
    </row>
    <row r="3211" spans="12:21" ht="15" customHeight="1" x14ac:dyDescent="0.4">
      <c r="L3211" s="36" t="s">
        <v>39</v>
      </c>
      <c r="N3211" s="37">
        <v>43599</v>
      </c>
      <c r="O3211" s="35">
        <v>0.12500000000000006</v>
      </c>
      <c r="P3211" s="299"/>
      <c r="Q3211" s="300"/>
      <c r="R3211" s="129">
        <f t="shared" si="148"/>
        <v>0</v>
      </c>
      <c r="S3211" s="129">
        <f t="shared" si="149"/>
        <v>0</v>
      </c>
      <c r="T3211" s="129">
        <f t="shared" si="150"/>
        <v>0</v>
      </c>
      <c r="U3211" s="10"/>
    </row>
    <row r="3212" spans="12:21" ht="15" customHeight="1" x14ac:dyDescent="0.4">
      <c r="L3212" s="36" t="s">
        <v>39</v>
      </c>
      <c r="N3212" s="37">
        <v>43599</v>
      </c>
      <c r="O3212" s="35">
        <v>0.16666666666666669</v>
      </c>
      <c r="P3212" s="299"/>
      <c r="Q3212" s="300"/>
      <c r="R3212" s="129">
        <f t="shared" si="148"/>
        <v>0</v>
      </c>
      <c r="S3212" s="129">
        <f t="shared" si="149"/>
        <v>0</v>
      </c>
      <c r="T3212" s="129">
        <f t="shared" si="150"/>
        <v>0</v>
      </c>
      <c r="U3212" s="10"/>
    </row>
    <row r="3213" spans="12:21" ht="15" customHeight="1" x14ac:dyDescent="0.4">
      <c r="L3213" s="36" t="s">
        <v>39</v>
      </c>
      <c r="N3213" s="37">
        <v>43599</v>
      </c>
      <c r="O3213" s="35">
        <v>0.20833333333333337</v>
      </c>
      <c r="P3213" s="299"/>
      <c r="Q3213" s="300"/>
      <c r="R3213" s="129">
        <f t="shared" si="148"/>
        <v>0</v>
      </c>
      <c r="S3213" s="129">
        <f t="shared" si="149"/>
        <v>0</v>
      </c>
      <c r="T3213" s="129">
        <f t="shared" si="150"/>
        <v>0</v>
      </c>
      <c r="U3213" s="10"/>
    </row>
    <row r="3214" spans="12:21" ht="15" customHeight="1" x14ac:dyDescent="0.4">
      <c r="L3214" s="36" t="s">
        <v>39</v>
      </c>
      <c r="N3214" s="37">
        <v>43599</v>
      </c>
      <c r="O3214" s="35">
        <v>0.25</v>
      </c>
      <c r="P3214" s="299"/>
      <c r="Q3214" s="300"/>
      <c r="R3214" s="129">
        <f t="shared" si="148"/>
        <v>0</v>
      </c>
      <c r="S3214" s="129">
        <f t="shared" si="149"/>
        <v>0</v>
      </c>
      <c r="T3214" s="129">
        <f t="shared" si="150"/>
        <v>0</v>
      </c>
      <c r="U3214" s="10"/>
    </row>
    <row r="3215" spans="12:21" ht="15" customHeight="1" x14ac:dyDescent="0.4">
      <c r="L3215" s="36" t="s">
        <v>39</v>
      </c>
      <c r="N3215" s="37">
        <v>43599</v>
      </c>
      <c r="O3215" s="35">
        <v>0.29166666666666669</v>
      </c>
      <c r="P3215" s="299"/>
      <c r="Q3215" s="300"/>
      <c r="R3215" s="129">
        <f t="shared" si="148"/>
        <v>0</v>
      </c>
      <c r="S3215" s="129">
        <f t="shared" si="149"/>
        <v>0</v>
      </c>
      <c r="T3215" s="129">
        <f t="shared" si="150"/>
        <v>0</v>
      </c>
      <c r="U3215" s="10"/>
    </row>
    <row r="3216" spans="12:21" ht="15" customHeight="1" x14ac:dyDescent="0.4">
      <c r="L3216" s="36" t="s">
        <v>39</v>
      </c>
      <c r="N3216" s="37">
        <v>43599</v>
      </c>
      <c r="O3216" s="35">
        <v>0.33333333333333337</v>
      </c>
      <c r="P3216" s="299"/>
      <c r="Q3216" s="300"/>
      <c r="R3216" s="129">
        <f t="shared" ref="R3216:R3279" si="151">IF(Q3216&gt;P3216,P3216,Q3216)</f>
        <v>0</v>
      </c>
      <c r="S3216" s="129">
        <f t="shared" ref="S3216:S3279" si="152">P3216-R3216</f>
        <v>0</v>
      </c>
      <c r="T3216" s="129">
        <f t="shared" si="150"/>
        <v>0</v>
      </c>
      <c r="U3216" s="10"/>
    </row>
    <row r="3217" spans="12:21" ht="15" customHeight="1" x14ac:dyDescent="0.4">
      <c r="L3217" s="36" t="s">
        <v>39</v>
      </c>
      <c r="N3217" s="37">
        <v>43599</v>
      </c>
      <c r="O3217" s="35">
        <v>0.375</v>
      </c>
      <c r="P3217" s="299"/>
      <c r="Q3217" s="300"/>
      <c r="R3217" s="129">
        <f t="shared" si="151"/>
        <v>0</v>
      </c>
      <c r="S3217" s="129">
        <f t="shared" si="152"/>
        <v>0</v>
      </c>
      <c r="T3217" s="129">
        <f t="shared" si="150"/>
        <v>0</v>
      </c>
      <c r="U3217" s="10"/>
    </row>
    <row r="3218" spans="12:21" ht="15" customHeight="1" x14ac:dyDescent="0.4">
      <c r="L3218" s="36" t="s">
        <v>39</v>
      </c>
      <c r="N3218" s="37">
        <v>43599</v>
      </c>
      <c r="O3218" s="35">
        <v>0.41666666666666669</v>
      </c>
      <c r="P3218" s="299"/>
      <c r="Q3218" s="300"/>
      <c r="R3218" s="129">
        <f t="shared" si="151"/>
        <v>0</v>
      </c>
      <c r="S3218" s="129">
        <f t="shared" si="152"/>
        <v>0</v>
      </c>
      <c r="T3218" s="129">
        <f t="shared" si="150"/>
        <v>0</v>
      </c>
      <c r="U3218" s="10"/>
    </row>
    <row r="3219" spans="12:21" ht="15" customHeight="1" x14ac:dyDescent="0.4">
      <c r="L3219" s="36" t="s">
        <v>39</v>
      </c>
      <c r="N3219" s="37">
        <v>43599</v>
      </c>
      <c r="O3219" s="35">
        <v>0.45833333333333337</v>
      </c>
      <c r="P3219" s="299"/>
      <c r="Q3219" s="300"/>
      <c r="R3219" s="129">
        <f t="shared" si="151"/>
        <v>0</v>
      </c>
      <c r="S3219" s="129">
        <f t="shared" si="152"/>
        <v>0</v>
      </c>
      <c r="T3219" s="129">
        <f t="shared" si="150"/>
        <v>0</v>
      </c>
      <c r="U3219" s="10"/>
    </row>
    <row r="3220" spans="12:21" ht="15" customHeight="1" x14ac:dyDescent="0.4">
      <c r="L3220" s="36" t="s">
        <v>39</v>
      </c>
      <c r="N3220" s="37">
        <v>43599</v>
      </c>
      <c r="O3220" s="35">
        <v>0.50000000000000011</v>
      </c>
      <c r="P3220" s="299"/>
      <c r="Q3220" s="300"/>
      <c r="R3220" s="129">
        <f t="shared" si="151"/>
        <v>0</v>
      </c>
      <c r="S3220" s="129">
        <f t="shared" si="152"/>
        <v>0</v>
      </c>
      <c r="T3220" s="129">
        <f t="shared" si="150"/>
        <v>0</v>
      </c>
      <c r="U3220" s="10"/>
    </row>
    <row r="3221" spans="12:21" ht="15" customHeight="1" x14ac:dyDescent="0.4">
      <c r="L3221" s="36" t="s">
        <v>39</v>
      </c>
      <c r="N3221" s="37">
        <v>43599</v>
      </c>
      <c r="O3221" s="35">
        <v>0.54166666666666674</v>
      </c>
      <c r="P3221" s="299"/>
      <c r="Q3221" s="300"/>
      <c r="R3221" s="129">
        <f t="shared" si="151"/>
        <v>0</v>
      </c>
      <c r="S3221" s="129">
        <f t="shared" si="152"/>
        <v>0</v>
      </c>
      <c r="T3221" s="129">
        <f t="shared" si="150"/>
        <v>0</v>
      </c>
      <c r="U3221" s="10"/>
    </row>
    <row r="3222" spans="12:21" ht="15" customHeight="1" x14ac:dyDescent="0.4">
      <c r="L3222" s="36" t="s">
        <v>39</v>
      </c>
      <c r="N3222" s="37">
        <v>43599</v>
      </c>
      <c r="O3222" s="35">
        <v>0.58333333333333337</v>
      </c>
      <c r="P3222" s="299"/>
      <c r="Q3222" s="300"/>
      <c r="R3222" s="129">
        <f t="shared" si="151"/>
        <v>0</v>
      </c>
      <c r="S3222" s="129">
        <f t="shared" si="152"/>
        <v>0</v>
      </c>
      <c r="T3222" s="129">
        <f t="shared" si="150"/>
        <v>0</v>
      </c>
      <c r="U3222" s="10"/>
    </row>
    <row r="3223" spans="12:21" ht="15" customHeight="1" x14ac:dyDescent="0.4">
      <c r="L3223" s="36" t="s">
        <v>39</v>
      </c>
      <c r="N3223" s="37">
        <v>43599</v>
      </c>
      <c r="O3223" s="35">
        <v>0.62500000000000011</v>
      </c>
      <c r="P3223" s="299"/>
      <c r="Q3223" s="300"/>
      <c r="R3223" s="129">
        <f t="shared" si="151"/>
        <v>0</v>
      </c>
      <c r="S3223" s="129">
        <f t="shared" si="152"/>
        <v>0</v>
      </c>
      <c r="T3223" s="129">
        <f t="shared" si="150"/>
        <v>0</v>
      </c>
      <c r="U3223" s="10"/>
    </row>
    <row r="3224" spans="12:21" ht="15" customHeight="1" x14ac:dyDescent="0.4">
      <c r="L3224" s="36" t="s">
        <v>39</v>
      </c>
      <c r="N3224" s="37">
        <v>43599</v>
      </c>
      <c r="O3224" s="35">
        <v>0.66666666666666674</v>
      </c>
      <c r="P3224" s="299"/>
      <c r="Q3224" s="300"/>
      <c r="R3224" s="129">
        <f t="shared" si="151"/>
        <v>0</v>
      </c>
      <c r="S3224" s="129">
        <f t="shared" si="152"/>
        <v>0</v>
      </c>
      <c r="T3224" s="129">
        <f t="shared" si="150"/>
        <v>0</v>
      </c>
      <c r="U3224" s="10"/>
    </row>
    <row r="3225" spans="12:21" ht="15" customHeight="1" x14ac:dyDescent="0.4">
      <c r="L3225" s="36" t="s">
        <v>39</v>
      </c>
      <c r="N3225" s="37">
        <v>43599</v>
      </c>
      <c r="O3225" s="35">
        <v>0.70833333333333337</v>
      </c>
      <c r="P3225" s="299"/>
      <c r="Q3225" s="300"/>
      <c r="R3225" s="129">
        <f t="shared" si="151"/>
        <v>0</v>
      </c>
      <c r="S3225" s="129">
        <f t="shared" si="152"/>
        <v>0</v>
      </c>
      <c r="T3225" s="129">
        <f t="shared" si="150"/>
        <v>0</v>
      </c>
      <c r="U3225" s="10"/>
    </row>
    <row r="3226" spans="12:21" ht="15" customHeight="1" x14ac:dyDescent="0.4">
      <c r="L3226" s="36" t="s">
        <v>39</v>
      </c>
      <c r="N3226" s="37">
        <v>43599</v>
      </c>
      <c r="O3226" s="35">
        <v>0.75000000000000011</v>
      </c>
      <c r="P3226" s="299"/>
      <c r="Q3226" s="300"/>
      <c r="R3226" s="129">
        <f t="shared" si="151"/>
        <v>0</v>
      </c>
      <c r="S3226" s="129">
        <f t="shared" si="152"/>
        <v>0</v>
      </c>
      <c r="T3226" s="129">
        <f t="shared" si="150"/>
        <v>0</v>
      </c>
      <c r="U3226" s="10"/>
    </row>
    <row r="3227" spans="12:21" ht="15" customHeight="1" x14ac:dyDescent="0.4">
      <c r="L3227" s="36" t="s">
        <v>39</v>
      </c>
      <c r="N3227" s="37">
        <v>43599</v>
      </c>
      <c r="O3227" s="35">
        <v>0.79166666666666674</v>
      </c>
      <c r="P3227" s="299"/>
      <c r="Q3227" s="300"/>
      <c r="R3227" s="129">
        <f t="shared" si="151"/>
        <v>0</v>
      </c>
      <c r="S3227" s="129">
        <f t="shared" si="152"/>
        <v>0</v>
      </c>
      <c r="T3227" s="129">
        <f t="shared" si="150"/>
        <v>0</v>
      </c>
      <c r="U3227" s="10"/>
    </row>
    <row r="3228" spans="12:21" ht="15" customHeight="1" x14ac:dyDescent="0.4">
      <c r="L3228" s="36" t="s">
        <v>39</v>
      </c>
      <c r="N3228" s="37">
        <v>43599</v>
      </c>
      <c r="O3228" s="35">
        <v>0.83333333333333337</v>
      </c>
      <c r="P3228" s="299"/>
      <c r="Q3228" s="300"/>
      <c r="R3228" s="129">
        <f t="shared" si="151"/>
        <v>0</v>
      </c>
      <c r="S3228" s="129">
        <f t="shared" si="152"/>
        <v>0</v>
      </c>
      <c r="T3228" s="129">
        <f t="shared" si="150"/>
        <v>0</v>
      </c>
      <c r="U3228" s="10"/>
    </row>
    <row r="3229" spans="12:21" ht="15" customHeight="1" x14ac:dyDescent="0.4">
      <c r="L3229" s="36" t="s">
        <v>39</v>
      </c>
      <c r="N3229" s="37">
        <v>43599</v>
      </c>
      <c r="O3229" s="35">
        <v>0.87500000000000011</v>
      </c>
      <c r="P3229" s="299"/>
      <c r="Q3229" s="300"/>
      <c r="R3229" s="129">
        <f t="shared" si="151"/>
        <v>0</v>
      </c>
      <c r="S3229" s="129">
        <f t="shared" si="152"/>
        <v>0</v>
      </c>
      <c r="T3229" s="129">
        <f t="shared" si="150"/>
        <v>0</v>
      </c>
      <c r="U3229" s="10"/>
    </row>
    <row r="3230" spans="12:21" ht="15" customHeight="1" x14ac:dyDescent="0.4">
      <c r="L3230" s="36" t="s">
        <v>39</v>
      </c>
      <c r="N3230" s="37">
        <v>43599</v>
      </c>
      <c r="O3230" s="35">
        <v>0.91666666666666674</v>
      </c>
      <c r="P3230" s="299"/>
      <c r="Q3230" s="300"/>
      <c r="R3230" s="129">
        <f t="shared" si="151"/>
        <v>0</v>
      </c>
      <c r="S3230" s="129">
        <f t="shared" si="152"/>
        <v>0</v>
      </c>
      <c r="T3230" s="129">
        <f t="shared" si="150"/>
        <v>0</v>
      </c>
      <c r="U3230" s="10"/>
    </row>
    <row r="3231" spans="12:21" ht="15" customHeight="1" x14ac:dyDescent="0.4">
      <c r="L3231" s="36" t="s">
        <v>39</v>
      </c>
      <c r="N3231" s="37">
        <v>43599</v>
      </c>
      <c r="O3231" s="35">
        <v>0.95833333333333337</v>
      </c>
      <c r="P3231" s="299"/>
      <c r="Q3231" s="300"/>
      <c r="R3231" s="129">
        <f t="shared" si="151"/>
        <v>0</v>
      </c>
      <c r="S3231" s="129">
        <f t="shared" si="152"/>
        <v>0</v>
      </c>
      <c r="T3231" s="129">
        <f t="shared" si="150"/>
        <v>0</v>
      </c>
      <c r="U3231" s="10"/>
    </row>
    <row r="3232" spans="12:21" ht="15" customHeight="1" x14ac:dyDescent="0.4">
      <c r="L3232" s="40">
        <v>43600</v>
      </c>
      <c r="M3232" s="37"/>
      <c r="N3232" s="37">
        <v>43600</v>
      </c>
      <c r="O3232" s="35">
        <v>3.1225022567582528E-17</v>
      </c>
      <c r="P3232" s="299"/>
      <c r="Q3232" s="300"/>
      <c r="R3232" s="129">
        <f t="shared" si="151"/>
        <v>0</v>
      </c>
      <c r="S3232" s="129">
        <f t="shared" si="152"/>
        <v>0</v>
      </c>
      <c r="T3232" s="129">
        <f t="shared" si="150"/>
        <v>0</v>
      </c>
      <c r="U3232" s="10"/>
    </row>
    <row r="3233" spans="12:21" ht="15" customHeight="1" x14ac:dyDescent="0.4">
      <c r="L3233" s="36" t="s">
        <v>39</v>
      </c>
      <c r="N3233" s="37">
        <v>43600</v>
      </c>
      <c r="O3233" s="35">
        <v>4.1666666666666699E-2</v>
      </c>
      <c r="P3233" s="299"/>
      <c r="Q3233" s="300"/>
      <c r="R3233" s="129">
        <f t="shared" si="151"/>
        <v>0</v>
      </c>
      <c r="S3233" s="129">
        <f t="shared" si="152"/>
        <v>0</v>
      </c>
      <c r="T3233" s="129">
        <f t="shared" si="150"/>
        <v>0</v>
      </c>
      <c r="U3233" s="10"/>
    </row>
    <row r="3234" spans="12:21" ht="15" customHeight="1" x14ac:dyDescent="0.4">
      <c r="L3234" s="36" t="s">
        <v>39</v>
      </c>
      <c r="N3234" s="37">
        <v>43600</v>
      </c>
      <c r="O3234" s="35">
        <v>8.333333333333337E-2</v>
      </c>
      <c r="P3234" s="299"/>
      <c r="Q3234" s="300"/>
      <c r="R3234" s="129">
        <f t="shared" si="151"/>
        <v>0</v>
      </c>
      <c r="S3234" s="129">
        <f t="shared" si="152"/>
        <v>0</v>
      </c>
      <c r="T3234" s="129">
        <f t="shared" si="150"/>
        <v>0</v>
      </c>
      <c r="U3234" s="10"/>
    </row>
    <row r="3235" spans="12:21" ht="15" customHeight="1" x14ac:dyDescent="0.4">
      <c r="L3235" s="36" t="s">
        <v>39</v>
      </c>
      <c r="N3235" s="37">
        <v>43600</v>
      </c>
      <c r="O3235" s="35">
        <v>0.12500000000000006</v>
      </c>
      <c r="P3235" s="299"/>
      <c r="Q3235" s="300"/>
      <c r="R3235" s="129">
        <f t="shared" si="151"/>
        <v>0</v>
      </c>
      <c r="S3235" s="129">
        <f t="shared" si="152"/>
        <v>0</v>
      </c>
      <c r="T3235" s="129">
        <f t="shared" si="150"/>
        <v>0</v>
      </c>
      <c r="U3235" s="10"/>
    </row>
    <row r="3236" spans="12:21" ht="15" customHeight="1" x14ac:dyDescent="0.4">
      <c r="L3236" s="36" t="s">
        <v>39</v>
      </c>
      <c r="N3236" s="37">
        <v>43600</v>
      </c>
      <c r="O3236" s="35">
        <v>0.16666666666666669</v>
      </c>
      <c r="P3236" s="299"/>
      <c r="Q3236" s="300"/>
      <c r="R3236" s="129">
        <f t="shared" si="151"/>
        <v>0</v>
      </c>
      <c r="S3236" s="129">
        <f t="shared" si="152"/>
        <v>0</v>
      </c>
      <c r="T3236" s="129">
        <f t="shared" si="150"/>
        <v>0</v>
      </c>
      <c r="U3236" s="10"/>
    </row>
    <row r="3237" spans="12:21" ht="15" customHeight="1" x14ac:dyDescent="0.4">
      <c r="L3237" s="36" t="s">
        <v>39</v>
      </c>
      <c r="N3237" s="37">
        <v>43600</v>
      </c>
      <c r="O3237" s="35">
        <v>0.20833333333333337</v>
      </c>
      <c r="P3237" s="299"/>
      <c r="Q3237" s="300"/>
      <c r="R3237" s="129">
        <f t="shared" si="151"/>
        <v>0</v>
      </c>
      <c r="S3237" s="129">
        <f t="shared" si="152"/>
        <v>0</v>
      </c>
      <c r="T3237" s="129">
        <f t="shared" si="150"/>
        <v>0</v>
      </c>
      <c r="U3237" s="10"/>
    </row>
    <row r="3238" spans="12:21" ht="15" customHeight="1" x14ac:dyDescent="0.4">
      <c r="L3238" s="36" t="s">
        <v>39</v>
      </c>
      <c r="N3238" s="37">
        <v>43600</v>
      </c>
      <c r="O3238" s="35">
        <v>0.25</v>
      </c>
      <c r="P3238" s="299"/>
      <c r="Q3238" s="300"/>
      <c r="R3238" s="129">
        <f t="shared" si="151"/>
        <v>0</v>
      </c>
      <c r="S3238" s="129">
        <f t="shared" si="152"/>
        <v>0</v>
      </c>
      <c r="T3238" s="129">
        <f t="shared" si="150"/>
        <v>0</v>
      </c>
      <c r="U3238" s="10"/>
    </row>
    <row r="3239" spans="12:21" ht="15" customHeight="1" x14ac:dyDescent="0.4">
      <c r="L3239" s="36" t="s">
        <v>39</v>
      </c>
      <c r="N3239" s="37">
        <v>43600</v>
      </c>
      <c r="O3239" s="35">
        <v>0.29166666666666669</v>
      </c>
      <c r="P3239" s="299"/>
      <c r="Q3239" s="300"/>
      <c r="R3239" s="129">
        <f t="shared" si="151"/>
        <v>0</v>
      </c>
      <c r="S3239" s="129">
        <f t="shared" si="152"/>
        <v>0</v>
      </c>
      <c r="T3239" s="129">
        <f t="shared" si="150"/>
        <v>0</v>
      </c>
      <c r="U3239" s="10"/>
    </row>
    <row r="3240" spans="12:21" ht="15" customHeight="1" x14ac:dyDescent="0.4">
      <c r="L3240" s="36" t="s">
        <v>39</v>
      </c>
      <c r="N3240" s="37">
        <v>43600</v>
      </c>
      <c r="O3240" s="35">
        <v>0.33333333333333337</v>
      </c>
      <c r="P3240" s="299"/>
      <c r="Q3240" s="300"/>
      <c r="R3240" s="129">
        <f t="shared" si="151"/>
        <v>0</v>
      </c>
      <c r="S3240" s="129">
        <f t="shared" si="152"/>
        <v>0</v>
      </c>
      <c r="T3240" s="129">
        <f t="shared" si="150"/>
        <v>0</v>
      </c>
      <c r="U3240" s="10"/>
    </row>
    <row r="3241" spans="12:21" ht="15" customHeight="1" x14ac:dyDescent="0.4">
      <c r="L3241" s="36" t="s">
        <v>39</v>
      </c>
      <c r="N3241" s="37">
        <v>43600</v>
      </c>
      <c r="O3241" s="35">
        <v>0.375</v>
      </c>
      <c r="P3241" s="299"/>
      <c r="Q3241" s="300"/>
      <c r="R3241" s="129">
        <f t="shared" si="151"/>
        <v>0</v>
      </c>
      <c r="S3241" s="129">
        <f t="shared" si="152"/>
        <v>0</v>
      </c>
      <c r="T3241" s="129">
        <f t="shared" ref="T3241:T3304" si="153">Q3241-R3241</f>
        <v>0</v>
      </c>
      <c r="U3241" s="10"/>
    </row>
    <row r="3242" spans="12:21" ht="15" customHeight="1" x14ac:dyDescent="0.4">
      <c r="L3242" s="36" t="s">
        <v>39</v>
      </c>
      <c r="N3242" s="37">
        <v>43600</v>
      </c>
      <c r="O3242" s="35">
        <v>0.41666666666666669</v>
      </c>
      <c r="P3242" s="299"/>
      <c r="Q3242" s="300"/>
      <c r="R3242" s="129">
        <f t="shared" si="151"/>
        <v>0</v>
      </c>
      <c r="S3242" s="129">
        <f t="shared" si="152"/>
        <v>0</v>
      </c>
      <c r="T3242" s="129">
        <f t="shared" si="153"/>
        <v>0</v>
      </c>
      <c r="U3242" s="10"/>
    </row>
    <row r="3243" spans="12:21" ht="15" customHeight="1" x14ac:dyDescent="0.4">
      <c r="L3243" s="36" t="s">
        <v>39</v>
      </c>
      <c r="N3243" s="37">
        <v>43600</v>
      </c>
      <c r="O3243" s="35">
        <v>0.45833333333333337</v>
      </c>
      <c r="P3243" s="299"/>
      <c r="Q3243" s="300"/>
      <c r="R3243" s="129">
        <f t="shared" si="151"/>
        <v>0</v>
      </c>
      <c r="S3243" s="129">
        <f t="shared" si="152"/>
        <v>0</v>
      </c>
      <c r="T3243" s="129">
        <f t="shared" si="153"/>
        <v>0</v>
      </c>
      <c r="U3243" s="10"/>
    </row>
    <row r="3244" spans="12:21" ht="15" customHeight="1" x14ac:dyDescent="0.4">
      <c r="L3244" s="36" t="s">
        <v>39</v>
      </c>
      <c r="N3244" s="37">
        <v>43600</v>
      </c>
      <c r="O3244" s="35">
        <v>0.50000000000000011</v>
      </c>
      <c r="P3244" s="299"/>
      <c r="Q3244" s="300"/>
      <c r="R3244" s="129">
        <f t="shared" si="151"/>
        <v>0</v>
      </c>
      <c r="S3244" s="129">
        <f t="shared" si="152"/>
        <v>0</v>
      </c>
      <c r="T3244" s="129">
        <f t="shared" si="153"/>
        <v>0</v>
      </c>
      <c r="U3244" s="10"/>
    </row>
    <row r="3245" spans="12:21" ht="15" customHeight="1" x14ac:dyDescent="0.4">
      <c r="L3245" s="36" t="s">
        <v>39</v>
      </c>
      <c r="N3245" s="37">
        <v>43600</v>
      </c>
      <c r="O3245" s="35">
        <v>0.54166666666666674</v>
      </c>
      <c r="P3245" s="299"/>
      <c r="Q3245" s="300"/>
      <c r="R3245" s="129">
        <f t="shared" si="151"/>
        <v>0</v>
      </c>
      <c r="S3245" s="129">
        <f t="shared" si="152"/>
        <v>0</v>
      </c>
      <c r="T3245" s="129">
        <f t="shared" si="153"/>
        <v>0</v>
      </c>
      <c r="U3245" s="10"/>
    </row>
    <row r="3246" spans="12:21" ht="15" customHeight="1" x14ac:dyDescent="0.4">
      <c r="L3246" s="36" t="s">
        <v>39</v>
      </c>
      <c r="N3246" s="37">
        <v>43600</v>
      </c>
      <c r="O3246" s="35">
        <v>0.58333333333333337</v>
      </c>
      <c r="P3246" s="299"/>
      <c r="Q3246" s="300"/>
      <c r="R3246" s="129">
        <f t="shared" si="151"/>
        <v>0</v>
      </c>
      <c r="S3246" s="129">
        <f t="shared" si="152"/>
        <v>0</v>
      </c>
      <c r="T3246" s="129">
        <f t="shared" si="153"/>
        <v>0</v>
      </c>
      <c r="U3246" s="10"/>
    </row>
    <row r="3247" spans="12:21" ht="15" customHeight="1" x14ac:dyDescent="0.4">
      <c r="L3247" s="36" t="s">
        <v>39</v>
      </c>
      <c r="N3247" s="37">
        <v>43600</v>
      </c>
      <c r="O3247" s="35">
        <v>0.62500000000000011</v>
      </c>
      <c r="P3247" s="299"/>
      <c r="Q3247" s="300"/>
      <c r="R3247" s="129">
        <f t="shared" si="151"/>
        <v>0</v>
      </c>
      <c r="S3247" s="129">
        <f t="shared" si="152"/>
        <v>0</v>
      </c>
      <c r="T3247" s="129">
        <f t="shared" si="153"/>
        <v>0</v>
      </c>
      <c r="U3247" s="10"/>
    </row>
    <row r="3248" spans="12:21" ht="15" customHeight="1" x14ac:dyDescent="0.4">
      <c r="L3248" s="36" t="s">
        <v>39</v>
      </c>
      <c r="N3248" s="37">
        <v>43600</v>
      </c>
      <c r="O3248" s="35">
        <v>0.66666666666666674</v>
      </c>
      <c r="P3248" s="299"/>
      <c r="Q3248" s="300"/>
      <c r="R3248" s="129">
        <f t="shared" si="151"/>
        <v>0</v>
      </c>
      <c r="S3248" s="129">
        <f t="shared" si="152"/>
        <v>0</v>
      </c>
      <c r="T3248" s="129">
        <f t="shared" si="153"/>
        <v>0</v>
      </c>
      <c r="U3248" s="10"/>
    </row>
    <row r="3249" spans="12:21" ht="15" customHeight="1" x14ac:dyDescent="0.4">
      <c r="L3249" s="36" t="s">
        <v>39</v>
      </c>
      <c r="N3249" s="37">
        <v>43600</v>
      </c>
      <c r="O3249" s="35">
        <v>0.70833333333333337</v>
      </c>
      <c r="P3249" s="299"/>
      <c r="Q3249" s="300"/>
      <c r="R3249" s="129">
        <f t="shared" si="151"/>
        <v>0</v>
      </c>
      <c r="S3249" s="129">
        <f t="shared" si="152"/>
        <v>0</v>
      </c>
      <c r="T3249" s="129">
        <f t="shared" si="153"/>
        <v>0</v>
      </c>
      <c r="U3249" s="10"/>
    </row>
    <row r="3250" spans="12:21" ht="15" customHeight="1" x14ac:dyDescent="0.4">
      <c r="L3250" s="36" t="s">
        <v>39</v>
      </c>
      <c r="N3250" s="37">
        <v>43600</v>
      </c>
      <c r="O3250" s="35">
        <v>0.75000000000000011</v>
      </c>
      <c r="P3250" s="299"/>
      <c r="Q3250" s="300"/>
      <c r="R3250" s="129">
        <f t="shared" si="151"/>
        <v>0</v>
      </c>
      <c r="S3250" s="129">
        <f t="shared" si="152"/>
        <v>0</v>
      </c>
      <c r="T3250" s="129">
        <f t="shared" si="153"/>
        <v>0</v>
      </c>
      <c r="U3250" s="10"/>
    </row>
    <row r="3251" spans="12:21" ht="15" customHeight="1" x14ac:dyDescent="0.4">
      <c r="L3251" s="36" t="s">
        <v>39</v>
      </c>
      <c r="N3251" s="37">
        <v>43600</v>
      </c>
      <c r="O3251" s="35">
        <v>0.79166666666666674</v>
      </c>
      <c r="P3251" s="299"/>
      <c r="Q3251" s="300"/>
      <c r="R3251" s="129">
        <f t="shared" si="151"/>
        <v>0</v>
      </c>
      <c r="S3251" s="129">
        <f t="shared" si="152"/>
        <v>0</v>
      </c>
      <c r="T3251" s="129">
        <f t="shared" si="153"/>
        <v>0</v>
      </c>
      <c r="U3251" s="10"/>
    </row>
    <row r="3252" spans="12:21" ht="15" customHeight="1" x14ac:dyDescent="0.4">
      <c r="L3252" s="36" t="s">
        <v>39</v>
      </c>
      <c r="N3252" s="37">
        <v>43600</v>
      </c>
      <c r="O3252" s="35">
        <v>0.83333333333333337</v>
      </c>
      <c r="P3252" s="299"/>
      <c r="Q3252" s="300"/>
      <c r="R3252" s="129">
        <f t="shared" si="151"/>
        <v>0</v>
      </c>
      <c r="S3252" s="129">
        <f t="shared" si="152"/>
        <v>0</v>
      </c>
      <c r="T3252" s="129">
        <f t="shared" si="153"/>
        <v>0</v>
      </c>
      <c r="U3252" s="10"/>
    </row>
    <row r="3253" spans="12:21" ht="15" customHeight="1" x14ac:dyDescent="0.4">
      <c r="L3253" s="36" t="s">
        <v>39</v>
      </c>
      <c r="N3253" s="37">
        <v>43600</v>
      </c>
      <c r="O3253" s="35">
        <v>0.87500000000000011</v>
      </c>
      <c r="P3253" s="299"/>
      <c r="Q3253" s="300"/>
      <c r="R3253" s="129">
        <f t="shared" si="151"/>
        <v>0</v>
      </c>
      <c r="S3253" s="129">
        <f t="shared" si="152"/>
        <v>0</v>
      </c>
      <c r="T3253" s="129">
        <f t="shared" si="153"/>
        <v>0</v>
      </c>
      <c r="U3253" s="10"/>
    </row>
    <row r="3254" spans="12:21" ht="15" customHeight="1" x14ac:dyDescent="0.4">
      <c r="L3254" s="36" t="s">
        <v>39</v>
      </c>
      <c r="N3254" s="37">
        <v>43600</v>
      </c>
      <c r="O3254" s="35">
        <v>0.91666666666666674</v>
      </c>
      <c r="P3254" s="299"/>
      <c r="Q3254" s="300"/>
      <c r="R3254" s="129">
        <f t="shared" si="151"/>
        <v>0</v>
      </c>
      <c r="S3254" s="129">
        <f t="shared" si="152"/>
        <v>0</v>
      </c>
      <c r="T3254" s="129">
        <f t="shared" si="153"/>
        <v>0</v>
      </c>
      <c r="U3254" s="10"/>
    </row>
    <row r="3255" spans="12:21" ht="15" customHeight="1" x14ac:dyDescent="0.4">
      <c r="L3255" s="36" t="s">
        <v>39</v>
      </c>
      <c r="N3255" s="37">
        <v>43600</v>
      </c>
      <c r="O3255" s="35">
        <v>0.95833333333333337</v>
      </c>
      <c r="P3255" s="299"/>
      <c r="Q3255" s="300"/>
      <c r="R3255" s="129">
        <f t="shared" si="151"/>
        <v>0</v>
      </c>
      <c r="S3255" s="129">
        <f t="shared" si="152"/>
        <v>0</v>
      </c>
      <c r="T3255" s="129">
        <f t="shared" si="153"/>
        <v>0</v>
      </c>
      <c r="U3255" s="10"/>
    </row>
    <row r="3256" spans="12:21" ht="15" customHeight="1" x14ac:dyDescent="0.4">
      <c r="L3256" s="40">
        <v>43601</v>
      </c>
      <c r="M3256" s="37"/>
      <c r="N3256" s="37">
        <v>43601</v>
      </c>
      <c r="O3256" s="35">
        <v>3.1225022567582528E-17</v>
      </c>
      <c r="P3256" s="299"/>
      <c r="Q3256" s="300"/>
      <c r="R3256" s="129">
        <f t="shared" si="151"/>
        <v>0</v>
      </c>
      <c r="S3256" s="129">
        <f t="shared" si="152"/>
        <v>0</v>
      </c>
      <c r="T3256" s="129">
        <f t="shared" si="153"/>
        <v>0</v>
      </c>
      <c r="U3256" s="10"/>
    </row>
    <row r="3257" spans="12:21" ht="15" customHeight="1" x14ac:dyDescent="0.4">
      <c r="L3257" s="36" t="s">
        <v>39</v>
      </c>
      <c r="N3257" s="37">
        <v>43601</v>
      </c>
      <c r="O3257" s="35">
        <v>4.1666666666666699E-2</v>
      </c>
      <c r="P3257" s="299"/>
      <c r="Q3257" s="300"/>
      <c r="R3257" s="129">
        <f t="shared" si="151"/>
        <v>0</v>
      </c>
      <c r="S3257" s="129">
        <f t="shared" si="152"/>
        <v>0</v>
      </c>
      <c r="T3257" s="129">
        <f t="shared" si="153"/>
        <v>0</v>
      </c>
      <c r="U3257" s="10"/>
    </row>
    <row r="3258" spans="12:21" ht="15" customHeight="1" x14ac:dyDescent="0.4">
      <c r="L3258" s="36" t="s">
        <v>39</v>
      </c>
      <c r="N3258" s="37">
        <v>43601</v>
      </c>
      <c r="O3258" s="35">
        <v>8.333333333333337E-2</v>
      </c>
      <c r="P3258" s="299"/>
      <c r="Q3258" s="300"/>
      <c r="R3258" s="129">
        <f t="shared" si="151"/>
        <v>0</v>
      </c>
      <c r="S3258" s="129">
        <f t="shared" si="152"/>
        <v>0</v>
      </c>
      <c r="T3258" s="129">
        <f t="shared" si="153"/>
        <v>0</v>
      </c>
      <c r="U3258" s="10"/>
    </row>
    <row r="3259" spans="12:21" ht="15" customHeight="1" x14ac:dyDescent="0.4">
      <c r="L3259" s="36" t="s">
        <v>39</v>
      </c>
      <c r="N3259" s="37">
        <v>43601</v>
      </c>
      <c r="O3259" s="35">
        <v>0.12500000000000006</v>
      </c>
      <c r="P3259" s="299"/>
      <c r="Q3259" s="300"/>
      <c r="R3259" s="129">
        <f t="shared" si="151"/>
        <v>0</v>
      </c>
      <c r="S3259" s="129">
        <f t="shared" si="152"/>
        <v>0</v>
      </c>
      <c r="T3259" s="129">
        <f t="shared" si="153"/>
        <v>0</v>
      </c>
      <c r="U3259" s="10"/>
    </row>
    <row r="3260" spans="12:21" ht="15" customHeight="1" x14ac:dyDescent="0.4">
      <c r="L3260" s="36" t="s">
        <v>39</v>
      </c>
      <c r="N3260" s="37">
        <v>43601</v>
      </c>
      <c r="O3260" s="35">
        <v>0.16666666666666669</v>
      </c>
      <c r="P3260" s="299"/>
      <c r="Q3260" s="300"/>
      <c r="R3260" s="129">
        <f t="shared" si="151"/>
        <v>0</v>
      </c>
      <c r="S3260" s="129">
        <f t="shared" si="152"/>
        <v>0</v>
      </c>
      <c r="T3260" s="129">
        <f t="shared" si="153"/>
        <v>0</v>
      </c>
      <c r="U3260" s="10"/>
    </row>
    <row r="3261" spans="12:21" ht="15" customHeight="1" x14ac:dyDescent="0.4">
      <c r="L3261" s="36" t="s">
        <v>39</v>
      </c>
      <c r="N3261" s="37">
        <v>43601</v>
      </c>
      <c r="O3261" s="35">
        <v>0.20833333333333337</v>
      </c>
      <c r="P3261" s="299"/>
      <c r="Q3261" s="300"/>
      <c r="R3261" s="129">
        <f t="shared" si="151"/>
        <v>0</v>
      </c>
      <c r="S3261" s="129">
        <f t="shared" si="152"/>
        <v>0</v>
      </c>
      <c r="T3261" s="129">
        <f t="shared" si="153"/>
        <v>0</v>
      </c>
      <c r="U3261" s="10"/>
    </row>
    <row r="3262" spans="12:21" ht="15" customHeight="1" x14ac:dyDescent="0.4">
      <c r="L3262" s="36" t="s">
        <v>39</v>
      </c>
      <c r="N3262" s="37">
        <v>43601</v>
      </c>
      <c r="O3262" s="35">
        <v>0.25</v>
      </c>
      <c r="P3262" s="299"/>
      <c r="Q3262" s="300"/>
      <c r="R3262" s="129">
        <f t="shared" si="151"/>
        <v>0</v>
      </c>
      <c r="S3262" s="129">
        <f t="shared" si="152"/>
        <v>0</v>
      </c>
      <c r="T3262" s="129">
        <f t="shared" si="153"/>
        <v>0</v>
      </c>
      <c r="U3262" s="10"/>
    </row>
    <row r="3263" spans="12:21" ht="15" customHeight="1" x14ac:dyDescent="0.4">
      <c r="L3263" s="36" t="s">
        <v>39</v>
      </c>
      <c r="N3263" s="37">
        <v>43601</v>
      </c>
      <c r="O3263" s="35">
        <v>0.29166666666666669</v>
      </c>
      <c r="P3263" s="299"/>
      <c r="Q3263" s="300"/>
      <c r="R3263" s="129">
        <f t="shared" si="151"/>
        <v>0</v>
      </c>
      <c r="S3263" s="129">
        <f t="shared" si="152"/>
        <v>0</v>
      </c>
      <c r="T3263" s="129">
        <f t="shared" si="153"/>
        <v>0</v>
      </c>
      <c r="U3263" s="10"/>
    </row>
    <row r="3264" spans="12:21" ht="15" customHeight="1" x14ac:dyDescent="0.4">
      <c r="L3264" s="36" t="s">
        <v>39</v>
      </c>
      <c r="N3264" s="37">
        <v>43601</v>
      </c>
      <c r="O3264" s="35">
        <v>0.33333333333333337</v>
      </c>
      <c r="P3264" s="299"/>
      <c r="Q3264" s="300"/>
      <c r="R3264" s="129">
        <f t="shared" si="151"/>
        <v>0</v>
      </c>
      <c r="S3264" s="129">
        <f t="shared" si="152"/>
        <v>0</v>
      </c>
      <c r="T3264" s="129">
        <f t="shared" si="153"/>
        <v>0</v>
      </c>
      <c r="U3264" s="10"/>
    </row>
    <row r="3265" spans="12:21" ht="15" customHeight="1" x14ac:dyDescent="0.4">
      <c r="L3265" s="36" t="s">
        <v>39</v>
      </c>
      <c r="N3265" s="37">
        <v>43601</v>
      </c>
      <c r="O3265" s="35">
        <v>0.375</v>
      </c>
      <c r="P3265" s="299"/>
      <c r="Q3265" s="300"/>
      <c r="R3265" s="129">
        <f t="shared" si="151"/>
        <v>0</v>
      </c>
      <c r="S3265" s="129">
        <f t="shared" si="152"/>
        <v>0</v>
      </c>
      <c r="T3265" s="129">
        <f t="shared" si="153"/>
        <v>0</v>
      </c>
      <c r="U3265" s="10"/>
    </row>
    <row r="3266" spans="12:21" ht="15" customHeight="1" x14ac:dyDescent="0.4">
      <c r="L3266" s="36" t="s">
        <v>39</v>
      </c>
      <c r="N3266" s="37">
        <v>43601</v>
      </c>
      <c r="O3266" s="35">
        <v>0.41666666666666669</v>
      </c>
      <c r="P3266" s="299"/>
      <c r="Q3266" s="300"/>
      <c r="R3266" s="129">
        <f t="shared" si="151"/>
        <v>0</v>
      </c>
      <c r="S3266" s="129">
        <f t="shared" si="152"/>
        <v>0</v>
      </c>
      <c r="T3266" s="129">
        <f t="shared" si="153"/>
        <v>0</v>
      </c>
      <c r="U3266" s="10"/>
    </row>
    <row r="3267" spans="12:21" ht="15" customHeight="1" x14ac:dyDescent="0.4">
      <c r="L3267" s="36" t="s">
        <v>39</v>
      </c>
      <c r="N3267" s="37">
        <v>43601</v>
      </c>
      <c r="O3267" s="35">
        <v>0.45833333333333337</v>
      </c>
      <c r="P3267" s="299"/>
      <c r="Q3267" s="300"/>
      <c r="R3267" s="129">
        <f t="shared" si="151"/>
        <v>0</v>
      </c>
      <c r="S3267" s="129">
        <f t="shared" si="152"/>
        <v>0</v>
      </c>
      <c r="T3267" s="129">
        <f t="shared" si="153"/>
        <v>0</v>
      </c>
      <c r="U3267" s="10"/>
    </row>
    <row r="3268" spans="12:21" ht="15" customHeight="1" x14ac:dyDescent="0.4">
      <c r="L3268" s="36" t="s">
        <v>39</v>
      </c>
      <c r="N3268" s="37">
        <v>43601</v>
      </c>
      <c r="O3268" s="35">
        <v>0.50000000000000011</v>
      </c>
      <c r="P3268" s="299"/>
      <c r="Q3268" s="300"/>
      <c r="R3268" s="129">
        <f t="shared" si="151"/>
        <v>0</v>
      </c>
      <c r="S3268" s="129">
        <f t="shared" si="152"/>
        <v>0</v>
      </c>
      <c r="T3268" s="129">
        <f t="shared" si="153"/>
        <v>0</v>
      </c>
      <c r="U3268" s="10"/>
    </row>
    <row r="3269" spans="12:21" ht="15" customHeight="1" x14ac:dyDescent="0.4">
      <c r="L3269" s="36" t="s">
        <v>39</v>
      </c>
      <c r="N3269" s="37">
        <v>43601</v>
      </c>
      <c r="O3269" s="35">
        <v>0.54166666666666674</v>
      </c>
      <c r="P3269" s="299"/>
      <c r="Q3269" s="300"/>
      <c r="R3269" s="129">
        <f t="shared" si="151"/>
        <v>0</v>
      </c>
      <c r="S3269" s="129">
        <f t="shared" si="152"/>
        <v>0</v>
      </c>
      <c r="T3269" s="129">
        <f t="shared" si="153"/>
        <v>0</v>
      </c>
      <c r="U3269" s="10"/>
    </row>
    <row r="3270" spans="12:21" ht="15" customHeight="1" x14ac:dyDescent="0.4">
      <c r="L3270" s="36" t="s">
        <v>39</v>
      </c>
      <c r="N3270" s="37">
        <v>43601</v>
      </c>
      <c r="O3270" s="35">
        <v>0.58333333333333337</v>
      </c>
      <c r="P3270" s="299"/>
      <c r="Q3270" s="300"/>
      <c r="R3270" s="129">
        <f t="shared" si="151"/>
        <v>0</v>
      </c>
      <c r="S3270" s="129">
        <f t="shared" si="152"/>
        <v>0</v>
      </c>
      <c r="T3270" s="129">
        <f t="shared" si="153"/>
        <v>0</v>
      </c>
      <c r="U3270" s="10"/>
    </row>
    <row r="3271" spans="12:21" ht="15" customHeight="1" x14ac:dyDescent="0.4">
      <c r="L3271" s="36" t="s">
        <v>39</v>
      </c>
      <c r="N3271" s="37">
        <v>43601</v>
      </c>
      <c r="O3271" s="35">
        <v>0.62500000000000011</v>
      </c>
      <c r="P3271" s="299"/>
      <c r="Q3271" s="300"/>
      <c r="R3271" s="129">
        <f t="shared" si="151"/>
        <v>0</v>
      </c>
      <c r="S3271" s="129">
        <f t="shared" si="152"/>
        <v>0</v>
      </c>
      <c r="T3271" s="129">
        <f t="shared" si="153"/>
        <v>0</v>
      </c>
      <c r="U3271" s="10"/>
    </row>
    <row r="3272" spans="12:21" ht="15" customHeight="1" x14ac:dyDescent="0.4">
      <c r="L3272" s="36" t="s">
        <v>39</v>
      </c>
      <c r="N3272" s="37">
        <v>43601</v>
      </c>
      <c r="O3272" s="35">
        <v>0.66666666666666674</v>
      </c>
      <c r="P3272" s="299"/>
      <c r="Q3272" s="300"/>
      <c r="R3272" s="129">
        <f t="shared" si="151"/>
        <v>0</v>
      </c>
      <c r="S3272" s="129">
        <f t="shared" si="152"/>
        <v>0</v>
      </c>
      <c r="T3272" s="129">
        <f t="shared" si="153"/>
        <v>0</v>
      </c>
      <c r="U3272" s="10"/>
    </row>
    <row r="3273" spans="12:21" ht="15" customHeight="1" x14ac:dyDescent="0.4">
      <c r="L3273" s="36" t="s">
        <v>39</v>
      </c>
      <c r="N3273" s="37">
        <v>43601</v>
      </c>
      <c r="O3273" s="35">
        <v>0.70833333333333337</v>
      </c>
      <c r="P3273" s="299"/>
      <c r="Q3273" s="300"/>
      <c r="R3273" s="129">
        <f t="shared" si="151"/>
        <v>0</v>
      </c>
      <c r="S3273" s="129">
        <f t="shared" si="152"/>
        <v>0</v>
      </c>
      <c r="T3273" s="129">
        <f t="shared" si="153"/>
        <v>0</v>
      </c>
      <c r="U3273" s="10"/>
    </row>
    <row r="3274" spans="12:21" ht="15" customHeight="1" x14ac:dyDescent="0.4">
      <c r="L3274" s="36" t="s">
        <v>39</v>
      </c>
      <c r="N3274" s="37">
        <v>43601</v>
      </c>
      <c r="O3274" s="35">
        <v>0.75000000000000011</v>
      </c>
      <c r="P3274" s="299"/>
      <c r="Q3274" s="300"/>
      <c r="R3274" s="129">
        <f t="shared" si="151"/>
        <v>0</v>
      </c>
      <c r="S3274" s="129">
        <f t="shared" si="152"/>
        <v>0</v>
      </c>
      <c r="T3274" s="129">
        <f t="shared" si="153"/>
        <v>0</v>
      </c>
      <c r="U3274" s="10"/>
    </row>
    <row r="3275" spans="12:21" ht="15" customHeight="1" x14ac:dyDescent="0.4">
      <c r="L3275" s="36" t="s">
        <v>39</v>
      </c>
      <c r="N3275" s="37">
        <v>43601</v>
      </c>
      <c r="O3275" s="35">
        <v>0.79166666666666674</v>
      </c>
      <c r="P3275" s="299"/>
      <c r="Q3275" s="300"/>
      <c r="R3275" s="129">
        <f t="shared" si="151"/>
        <v>0</v>
      </c>
      <c r="S3275" s="129">
        <f t="shared" si="152"/>
        <v>0</v>
      </c>
      <c r="T3275" s="129">
        <f t="shared" si="153"/>
        <v>0</v>
      </c>
      <c r="U3275" s="10"/>
    </row>
    <row r="3276" spans="12:21" ht="15" customHeight="1" x14ac:dyDescent="0.4">
      <c r="L3276" s="36" t="s">
        <v>39</v>
      </c>
      <c r="N3276" s="37">
        <v>43601</v>
      </c>
      <c r="O3276" s="35">
        <v>0.83333333333333337</v>
      </c>
      <c r="P3276" s="299"/>
      <c r="Q3276" s="300"/>
      <c r="R3276" s="129">
        <f t="shared" si="151"/>
        <v>0</v>
      </c>
      <c r="S3276" s="129">
        <f t="shared" si="152"/>
        <v>0</v>
      </c>
      <c r="T3276" s="129">
        <f t="shared" si="153"/>
        <v>0</v>
      </c>
      <c r="U3276" s="10"/>
    </row>
    <row r="3277" spans="12:21" ht="15" customHeight="1" x14ac:dyDescent="0.4">
      <c r="L3277" s="36" t="s">
        <v>39</v>
      </c>
      <c r="N3277" s="37">
        <v>43601</v>
      </c>
      <c r="O3277" s="35">
        <v>0.87500000000000011</v>
      </c>
      <c r="P3277" s="299"/>
      <c r="Q3277" s="300"/>
      <c r="R3277" s="129">
        <f t="shared" si="151"/>
        <v>0</v>
      </c>
      <c r="S3277" s="129">
        <f t="shared" si="152"/>
        <v>0</v>
      </c>
      <c r="T3277" s="129">
        <f t="shared" si="153"/>
        <v>0</v>
      </c>
      <c r="U3277" s="10"/>
    </row>
    <row r="3278" spans="12:21" ht="15" customHeight="1" x14ac:dyDescent="0.4">
      <c r="L3278" s="36" t="s">
        <v>39</v>
      </c>
      <c r="N3278" s="37">
        <v>43601</v>
      </c>
      <c r="O3278" s="35">
        <v>0.91666666666666674</v>
      </c>
      <c r="P3278" s="299"/>
      <c r="Q3278" s="300"/>
      <c r="R3278" s="129">
        <f t="shared" si="151"/>
        <v>0</v>
      </c>
      <c r="S3278" s="129">
        <f t="shared" si="152"/>
        <v>0</v>
      </c>
      <c r="T3278" s="129">
        <f t="shared" si="153"/>
        <v>0</v>
      </c>
      <c r="U3278" s="10"/>
    </row>
    <row r="3279" spans="12:21" ht="15" customHeight="1" x14ac:dyDescent="0.4">
      <c r="L3279" s="36" t="s">
        <v>39</v>
      </c>
      <c r="N3279" s="37">
        <v>43601</v>
      </c>
      <c r="O3279" s="35">
        <v>0.95833333333333337</v>
      </c>
      <c r="P3279" s="299"/>
      <c r="Q3279" s="300"/>
      <c r="R3279" s="129">
        <f t="shared" si="151"/>
        <v>0</v>
      </c>
      <c r="S3279" s="129">
        <f t="shared" si="152"/>
        <v>0</v>
      </c>
      <c r="T3279" s="129">
        <f t="shared" si="153"/>
        <v>0</v>
      </c>
      <c r="U3279" s="10"/>
    </row>
    <row r="3280" spans="12:21" ht="15" customHeight="1" x14ac:dyDescent="0.4">
      <c r="L3280" s="40">
        <v>43602</v>
      </c>
      <c r="M3280" s="37"/>
      <c r="N3280" s="37">
        <v>43602</v>
      </c>
      <c r="O3280" s="35">
        <v>3.1225022567582528E-17</v>
      </c>
      <c r="P3280" s="299"/>
      <c r="Q3280" s="300"/>
      <c r="R3280" s="129">
        <f t="shared" ref="R3280:R3343" si="154">IF(Q3280&gt;P3280,P3280,Q3280)</f>
        <v>0</v>
      </c>
      <c r="S3280" s="129">
        <f t="shared" ref="S3280:S3343" si="155">P3280-R3280</f>
        <v>0</v>
      </c>
      <c r="T3280" s="129">
        <f t="shared" si="153"/>
        <v>0</v>
      </c>
      <c r="U3280" s="10"/>
    </row>
    <row r="3281" spans="12:21" ht="15" customHeight="1" x14ac:dyDescent="0.4">
      <c r="L3281" s="36" t="s">
        <v>39</v>
      </c>
      <c r="N3281" s="37">
        <v>43602</v>
      </c>
      <c r="O3281" s="35">
        <v>4.1666666666666699E-2</v>
      </c>
      <c r="P3281" s="299"/>
      <c r="Q3281" s="300"/>
      <c r="R3281" s="129">
        <f t="shared" si="154"/>
        <v>0</v>
      </c>
      <c r="S3281" s="129">
        <f t="shared" si="155"/>
        <v>0</v>
      </c>
      <c r="T3281" s="129">
        <f t="shared" si="153"/>
        <v>0</v>
      </c>
      <c r="U3281" s="10"/>
    </row>
    <row r="3282" spans="12:21" ht="15" customHeight="1" x14ac:dyDescent="0.4">
      <c r="L3282" s="36" t="s">
        <v>39</v>
      </c>
      <c r="N3282" s="37">
        <v>43602</v>
      </c>
      <c r="O3282" s="35">
        <v>8.333333333333337E-2</v>
      </c>
      <c r="P3282" s="299"/>
      <c r="Q3282" s="300"/>
      <c r="R3282" s="129">
        <f t="shared" si="154"/>
        <v>0</v>
      </c>
      <c r="S3282" s="129">
        <f t="shared" si="155"/>
        <v>0</v>
      </c>
      <c r="T3282" s="129">
        <f t="shared" si="153"/>
        <v>0</v>
      </c>
      <c r="U3282" s="10"/>
    </row>
    <row r="3283" spans="12:21" ht="15" customHeight="1" x14ac:dyDescent="0.4">
      <c r="L3283" s="36" t="s">
        <v>39</v>
      </c>
      <c r="N3283" s="37">
        <v>43602</v>
      </c>
      <c r="O3283" s="35">
        <v>0.12500000000000006</v>
      </c>
      <c r="P3283" s="299"/>
      <c r="Q3283" s="300"/>
      <c r="R3283" s="129">
        <f t="shared" si="154"/>
        <v>0</v>
      </c>
      <c r="S3283" s="129">
        <f t="shared" si="155"/>
        <v>0</v>
      </c>
      <c r="T3283" s="129">
        <f t="shared" si="153"/>
        <v>0</v>
      </c>
      <c r="U3283" s="10"/>
    </row>
    <row r="3284" spans="12:21" ht="15" customHeight="1" x14ac:dyDescent="0.4">
      <c r="L3284" s="36" t="s">
        <v>39</v>
      </c>
      <c r="N3284" s="37">
        <v>43602</v>
      </c>
      <c r="O3284" s="35">
        <v>0.16666666666666669</v>
      </c>
      <c r="P3284" s="299"/>
      <c r="Q3284" s="300"/>
      <c r="R3284" s="129">
        <f t="shared" si="154"/>
        <v>0</v>
      </c>
      <c r="S3284" s="129">
        <f t="shared" si="155"/>
        <v>0</v>
      </c>
      <c r="T3284" s="129">
        <f t="shared" si="153"/>
        <v>0</v>
      </c>
      <c r="U3284" s="10"/>
    </row>
    <row r="3285" spans="12:21" ht="15" customHeight="1" x14ac:dyDescent="0.4">
      <c r="L3285" s="36" t="s">
        <v>39</v>
      </c>
      <c r="N3285" s="37">
        <v>43602</v>
      </c>
      <c r="O3285" s="35">
        <v>0.20833333333333337</v>
      </c>
      <c r="P3285" s="299"/>
      <c r="Q3285" s="300"/>
      <c r="R3285" s="129">
        <f t="shared" si="154"/>
        <v>0</v>
      </c>
      <c r="S3285" s="129">
        <f t="shared" si="155"/>
        <v>0</v>
      </c>
      <c r="T3285" s="129">
        <f t="shared" si="153"/>
        <v>0</v>
      </c>
      <c r="U3285" s="10"/>
    </row>
    <row r="3286" spans="12:21" ht="15" customHeight="1" x14ac:dyDescent="0.4">
      <c r="L3286" s="36" t="s">
        <v>39</v>
      </c>
      <c r="N3286" s="37">
        <v>43602</v>
      </c>
      <c r="O3286" s="35">
        <v>0.25</v>
      </c>
      <c r="P3286" s="299"/>
      <c r="Q3286" s="300"/>
      <c r="R3286" s="129">
        <f t="shared" si="154"/>
        <v>0</v>
      </c>
      <c r="S3286" s="129">
        <f t="shared" si="155"/>
        <v>0</v>
      </c>
      <c r="T3286" s="129">
        <f t="shared" si="153"/>
        <v>0</v>
      </c>
      <c r="U3286" s="10"/>
    </row>
    <row r="3287" spans="12:21" ht="15" customHeight="1" x14ac:dyDescent="0.4">
      <c r="L3287" s="36" t="s">
        <v>39</v>
      </c>
      <c r="N3287" s="37">
        <v>43602</v>
      </c>
      <c r="O3287" s="35">
        <v>0.29166666666666669</v>
      </c>
      <c r="P3287" s="299"/>
      <c r="Q3287" s="300"/>
      <c r="R3287" s="129">
        <f t="shared" si="154"/>
        <v>0</v>
      </c>
      <c r="S3287" s="129">
        <f t="shared" si="155"/>
        <v>0</v>
      </c>
      <c r="T3287" s="129">
        <f t="shared" si="153"/>
        <v>0</v>
      </c>
      <c r="U3287" s="10"/>
    </row>
    <row r="3288" spans="12:21" ht="15" customHeight="1" x14ac:dyDescent="0.4">
      <c r="L3288" s="36" t="s">
        <v>39</v>
      </c>
      <c r="N3288" s="37">
        <v>43602</v>
      </c>
      <c r="O3288" s="35">
        <v>0.33333333333333337</v>
      </c>
      <c r="P3288" s="299"/>
      <c r="Q3288" s="300"/>
      <c r="R3288" s="129">
        <f t="shared" si="154"/>
        <v>0</v>
      </c>
      <c r="S3288" s="129">
        <f t="shared" si="155"/>
        <v>0</v>
      </c>
      <c r="T3288" s="129">
        <f t="shared" si="153"/>
        <v>0</v>
      </c>
      <c r="U3288" s="10"/>
    </row>
    <row r="3289" spans="12:21" ht="15" customHeight="1" x14ac:dyDescent="0.4">
      <c r="L3289" s="36" t="s">
        <v>39</v>
      </c>
      <c r="N3289" s="37">
        <v>43602</v>
      </c>
      <c r="O3289" s="35">
        <v>0.375</v>
      </c>
      <c r="P3289" s="299"/>
      <c r="Q3289" s="300"/>
      <c r="R3289" s="129">
        <f t="shared" si="154"/>
        <v>0</v>
      </c>
      <c r="S3289" s="129">
        <f t="shared" si="155"/>
        <v>0</v>
      </c>
      <c r="T3289" s="129">
        <f t="shared" si="153"/>
        <v>0</v>
      </c>
      <c r="U3289" s="10"/>
    </row>
    <row r="3290" spans="12:21" ht="15" customHeight="1" x14ac:dyDescent="0.4">
      <c r="L3290" s="36" t="s">
        <v>39</v>
      </c>
      <c r="N3290" s="37">
        <v>43602</v>
      </c>
      <c r="O3290" s="35">
        <v>0.41666666666666669</v>
      </c>
      <c r="P3290" s="299"/>
      <c r="Q3290" s="300"/>
      <c r="R3290" s="129">
        <f t="shared" si="154"/>
        <v>0</v>
      </c>
      <c r="S3290" s="129">
        <f t="shared" si="155"/>
        <v>0</v>
      </c>
      <c r="T3290" s="129">
        <f t="shared" si="153"/>
        <v>0</v>
      </c>
      <c r="U3290" s="10"/>
    </row>
    <row r="3291" spans="12:21" ht="15" customHeight="1" x14ac:dyDescent="0.4">
      <c r="L3291" s="36" t="s">
        <v>39</v>
      </c>
      <c r="N3291" s="37">
        <v>43602</v>
      </c>
      <c r="O3291" s="35">
        <v>0.45833333333333337</v>
      </c>
      <c r="P3291" s="299"/>
      <c r="Q3291" s="300"/>
      <c r="R3291" s="129">
        <f t="shared" si="154"/>
        <v>0</v>
      </c>
      <c r="S3291" s="129">
        <f t="shared" si="155"/>
        <v>0</v>
      </c>
      <c r="T3291" s="129">
        <f t="shared" si="153"/>
        <v>0</v>
      </c>
      <c r="U3291" s="10"/>
    </row>
    <row r="3292" spans="12:21" ht="15" customHeight="1" x14ac:dyDescent="0.4">
      <c r="L3292" s="36" t="s">
        <v>39</v>
      </c>
      <c r="N3292" s="37">
        <v>43602</v>
      </c>
      <c r="O3292" s="35">
        <v>0.50000000000000011</v>
      </c>
      <c r="P3292" s="299"/>
      <c r="Q3292" s="300"/>
      <c r="R3292" s="129">
        <f t="shared" si="154"/>
        <v>0</v>
      </c>
      <c r="S3292" s="129">
        <f t="shared" si="155"/>
        <v>0</v>
      </c>
      <c r="T3292" s="129">
        <f t="shared" si="153"/>
        <v>0</v>
      </c>
      <c r="U3292" s="10"/>
    </row>
    <row r="3293" spans="12:21" ht="15" customHeight="1" x14ac:dyDescent="0.4">
      <c r="L3293" s="36" t="s">
        <v>39</v>
      </c>
      <c r="N3293" s="37">
        <v>43602</v>
      </c>
      <c r="O3293" s="35">
        <v>0.54166666666666674</v>
      </c>
      <c r="P3293" s="299"/>
      <c r="Q3293" s="300"/>
      <c r="R3293" s="129">
        <f t="shared" si="154"/>
        <v>0</v>
      </c>
      <c r="S3293" s="129">
        <f t="shared" si="155"/>
        <v>0</v>
      </c>
      <c r="T3293" s="129">
        <f t="shared" si="153"/>
        <v>0</v>
      </c>
      <c r="U3293" s="10"/>
    </row>
    <row r="3294" spans="12:21" ht="15" customHeight="1" x14ac:dyDescent="0.4">
      <c r="L3294" s="36" t="s">
        <v>39</v>
      </c>
      <c r="N3294" s="37">
        <v>43602</v>
      </c>
      <c r="O3294" s="35">
        <v>0.58333333333333337</v>
      </c>
      <c r="P3294" s="299"/>
      <c r="Q3294" s="300"/>
      <c r="R3294" s="129">
        <f t="shared" si="154"/>
        <v>0</v>
      </c>
      <c r="S3294" s="129">
        <f t="shared" si="155"/>
        <v>0</v>
      </c>
      <c r="T3294" s="129">
        <f t="shared" si="153"/>
        <v>0</v>
      </c>
      <c r="U3294" s="10"/>
    </row>
    <row r="3295" spans="12:21" ht="15" customHeight="1" x14ac:dyDescent="0.4">
      <c r="L3295" s="36" t="s">
        <v>39</v>
      </c>
      <c r="N3295" s="37">
        <v>43602</v>
      </c>
      <c r="O3295" s="35">
        <v>0.62500000000000011</v>
      </c>
      <c r="P3295" s="299"/>
      <c r="Q3295" s="300"/>
      <c r="R3295" s="129">
        <f t="shared" si="154"/>
        <v>0</v>
      </c>
      <c r="S3295" s="129">
        <f t="shared" si="155"/>
        <v>0</v>
      </c>
      <c r="T3295" s="129">
        <f t="shared" si="153"/>
        <v>0</v>
      </c>
      <c r="U3295" s="10"/>
    </row>
    <row r="3296" spans="12:21" ht="15" customHeight="1" x14ac:dyDescent="0.4">
      <c r="L3296" s="36" t="s">
        <v>39</v>
      </c>
      <c r="N3296" s="37">
        <v>43602</v>
      </c>
      <c r="O3296" s="35">
        <v>0.66666666666666674</v>
      </c>
      <c r="P3296" s="299"/>
      <c r="Q3296" s="300"/>
      <c r="R3296" s="129">
        <f t="shared" si="154"/>
        <v>0</v>
      </c>
      <c r="S3296" s="129">
        <f t="shared" si="155"/>
        <v>0</v>
      </c>
      <c r="T3296" s="129">
        <f t="shared" si="153"/>
        <v>0</v>
      </c>
      <c r="U3296" s="10"/>
    </row>
    <row r="3297" spans="12:21" ht="15" customHeight="1" x14ac:dyDescent="0.4">
      <c r="L3297" s="36" t="s">
        <v>39</v>
      </c>
      <c r="N3297" s="37">
        <v>43602</v>
      </c>
      <c r="O3297" s="35">
        <v>0.70833333333333337</v>
      </c>
      <c r="P3297" s="299"/>
      <c r="Q3297" s="300"/>
      <c r="R3297" s="129">
        <f t="shared" si="154"/>
        <v>0</v>
      </c>
      <c r="S3297" s="129">
        <f t="shared" si="155"/>
        <v>0</v>
      </c>
      <c r="T3297" s="129">
        <f t="shared" si="153"/>
        <v>0</v>
      </c>
      <c r="U3297" s="10"/>
    </row>
    <row r="3298" spans="12:21" ht="15" customHeight="1" x14ac:dyDescent="0.4">
      <c r="L3298" s="36" t="s">
        <v>39</v>
      </c>
      <c r="N3298" s="37">
        <v>43602</v>
      </c>
      <c r="O3298" s="35">
        <v>0.75000000000000011</v>
      </c>
      <c r="P3298" s="299"/>
      <c r="Q3298" s="300"/>
      <c r="R3298" s="129">
        <f t="shared" si="154"/>
        <v>0</v>
      </c>
      <c r="S3298" s="129">
        <f t="shared" si="155"/>
        <v>0</v>
      </c>
      <c r="T3298" s="129">
        <f t="shared" si="153"/>
        <v>0</v>
      </c>
      <c r="U3298" s="10"/>
    </row>
    <row r="3299" spans="12:21" ht="15" customHeight="1" x14ac:dyDescent="0.4">
      <c r="L3299" s="36" t="s">
        <v>39</v>
      </c>
      <c r="N3299" s="37">
        <v>43602</v>
      </c>
      <c r="O3299" s="35">
        <v>0.79166666666666674</v>
      </c>
      <c r="P3299" s="299"/>
      <c r="Q3299" s="300"/>
      <c r="R3299" s="129">
        <f t="shared" si="154"/>
        <v>0</v>
      </c>
      <c r="S3299" s="129">
        <f t="shared" si="155"/>
        <v>0</v>
      </c>
      <c r="T3299" s="129">
        <f t="shared" si="153"/>
        <v>0</v>
      </c>
      <c r="U3299" s="10"/>
    </row>
    <row r="3300" spans="12:21" ht="15" customHeight="1" x14ac:dyDescent="0.4">
      <c r="L3300" s="36" t="s">
        <v>39</v>
      </c>
      <c r="N3300" s="37">
        <v>43602</v>
      </c>
      <c r="O3300" s="35">
        <v>0.83333333333333337</v>
      </c>
      <c r="P3300" s="299"/>
      <c r="Q3300" s="300"/>
      <c r="R3300" s="129">
        <f t="shared" si="154"/>
        <v>0</v>
      </c>
      <c r="S3300" s="129">
        <f t="shared" si="155"/>
        <v>0</v>
      </c>
      <c r="T3300" s="129">
        <f t="shared" si="153"/>
        <v>0</v>
      </c>
      <c r="U3300" s="10"/>
    </row>
    <row r="3301" spans="12:21" ht="15" customHeight="1" x14ac:dyDescent="0.4">
      <c r="L3301" s="36" t="s">
        <v>39</v>
      </c>
      <c r="N3301" s="37">
        <v>43602</v>
      </c>
      <c r="O3301" s="35">
        <v>0.87500000000000011</v>
      </c>
      <c r="P3301" s="299"/>
      <c r="Q3301" s="300"/>
      <c r="R3301" s="129">
        <f t="shared" si="154"/>
        <v>0</v>
      </c>
      <c r="S3301" s="129">
        <f t="shared" si="155"/>
        <v>0</v>
      </c>
      <c r="T3301" s="129">
        <f t="shared" si="153"/>
        <v>0</v>
      </c>
      <c r="U3301" s="10"/>
    </row>
    <row r="3302" spans="12:21" ht="15" customHeight="1" x14ac:dyDescent="0.4">
      <c r="L3302" s="36" t="s">
        <v>39</v>
      </c>
      <c r="N3302" s="37">
        <v>43602</v>
      </c>
      <c r="O3302" s="35">
        <v>0.91666666666666674</v>
      </c>
      <c r="P3302" s="299"/>
      <c r="Q3302" s="300"/>
      <c r="R3302" s="129">
        <f t="shared" si="154"/>
        <v>0</v>
      </c>
      <c r="S3302" s="129">
        <f t="shared" si="155"/>
        <v>0</v>
      </c>
      <c r="T3302" s="129">
        <f t="shared" si="153"/>
        <v>0</v>
      </c>
      <c r="U3302" s="10"/>
    </row>
    <row r="3303" spans="12:21" ht="15" customHeight="1" x14ac:dyDescent="0.4">
      <c r="L3303" s="36" t="s">
        <v>39</v>
      </c>
      <c r="N3303" s="37">
        <v>43602</v>
      </c>
      <c r="O3303" s="35">
        <v>0.95833333333333337</v>
      </c>
      <c r="P3303" s="299"/>
      <c r="Q3303" s="300"/>
      <c r="R3303" s="129">
        <f t="shared" si="154"/>
        <v>0</v>
      </c>
      <c r="S3303" s="129">
        <f t="shared" si="155"/>
        <v>0</v>
      </c>
      <c r="T3303" s="129">
        <f t="shared" si="153"/>
        <v>0</v>
      </c>
      <c r="U3303" s="10"/>
    </row>
    <row r="3304" spans="12:21" ht="15" customHeight="1" x14ac:dyDescent="0.4">
      <c r="L3304" s="40">
        <v>43603</v>
      </c>
      <c r="M3304" s="37"/>
      <c r="N3304" s="37">
        <v>43603</v>
      </c>
      <c r="O3304" s="35">
        <v>3.1225022567582528E-17</v>
      </c>
      <c r="P3304" s="299"/>
      <c r="Q3304" s="300"/>
      <c r="R3304" s="129">
        <f t="shared" si="154"/>
        <v>0</v>
      </c>
      <c r="S3304" s="129">
        <f t="shared" si="155"/>
        <v>0</v>
      </c>
      <c r="T3304" s="129">
        <f t="shared" si="153"/>
        <v>0</v>
      </c>
      <c r="U3304" s="10"/>
    </row>
    <row r="3305" spans="12:21" ht="15" customHeight="1" x14ac:dyDescent="0.4">
      <c r="L3305" s="36" t="s">
        <v>39</v>
      </c>
      <c r="N3305" s="37">
        <v>43603</v>
      </c>
      <c r="O3305" s="35">
        <v>4.1666666666666699E-2</v>
      </c>
      <c r="P3305" s="299"/>
      <c r="Q3305" s="300"/>
      <c r="R3305" s="129">
        <f t="shared" si="154"/>
        <v>0</v>
      </c>
      <c r="S3305" s="129">
        <f t="shared" si="155"/>
        <v>0</v>
      </c>
      <c r="T3305" s="129">
        <f t="shared" ref="T3305:T3368" si="156">Q3305-R3305</f>
        <v>0</v>
      </c>
      <c r="U3305" s="10"/>
    </row>
    <row r="3306" spans="12:21" ht="15" customHeight="1" x14ac:dyDescent="0.4">
      <c r="L3306" s="36" t="s">
        <v>39</v>
      </c>
      <c r="N3306" s="37">
        <v>43603</v>
      </c>
      <c r="O3306" s="35">
        <v>8.333333333333337E-2</v>
      </c>
      <c r="P3306" s="299"/>
      <c r="Q3306" s="300"/>
      <c r="R3306" s="129">
        <f t="shared" si="154"/>
        <v>0</v>
      </c>
      <c r="S3306" s="129">
        <f t="shared" si="155"/>
        <v>0</v>
      </c>
      <c r="T3306" s="129">
        <f t="shared" si="156"/>
        <v>0</v>
      </c>
      <c r="U3306" s="10"/>
    </row>
    <row r="3307" spans="12:21" ht="15" customHeight="1" x14ac:dyDescent="0.4">
      <c r="L3307" s="36" t="s">
        <v>39</v>
      </c>
      <c r="N3307" s="37">
        <v>43603</v>
      </c>
      <c r="O3307" s="35">
        <v>0.12500000000000006</v>
      </c>
      <c r="P3307" s="299"/>
      <c r="Q3307" s="300"/>
      <c r="R3307" s="129">
        <f t="shared" si="154"/>
        <v>0</v>
      </c>
      <c r="S3307" s="129">
        <f t="shared" si="155"/>
        <v>0</v>
      </c>
      <c r="T3307" s="129">
        <f t="shared" si="156"/>
        <v>0</v>
      </c>
      <c r="U3307" s="10"/>
    </row>
    <row r="3308" spans="12:21" ht="15" customHeight="1" x14ac:dyDescent="0.4">
      <c r="L3308" s="36" t="s">
        <v>39</v>
      </c>
      <c r="N3308" s="37">
        <v>43603</v>
      </c>
      <c r="O3308" s="35">
        <v>0.16666666666666669</v>
      </c>
      <c r="P3308" s="299"/>
      <c r="Q3308" s="300"/>
      <c r="R3308" s="129">
        <f t="shared" si="154"/>
        <v>0</v>
      </c>
      <c r="S3308" s="129">
        <f t="shared" si="155"/>
        <v>0</v>
      </c>
      <c r="T3308" s="129">
        <f t="shared" si="156"/>
        <v>0</v>
      </c>
      <c r="U3308" s="10"/>
    </row>
    <row r="3309" spans="12:21" ht="15" customHeight="1" x14ac:dyDescent="0.4">
      <c r="L3309" s="36" t="s">
        <v>39</v>
      </c>
      <c r="N3309" s="37">
        <v>43603</v>
      </c>
      <c r="O3309" s="35">
        <v>0.20833333333333337</v>
      </c>
      <c r="P3309" s="299"/>
      <c r="Q3309" s="300"/>
      <c r="R3309" s="129">
        <f t="shared" si="154"/>
        <v>0</v>
      </c>
      <c r="S3309" s="129">
        <f t="shared" si="155"/>
        <v>0</v>
      </c>
      <c r="T3309" s="129">
        <f t="shared" si="156"/>
        <v>0</v>
      </c>
      <c r="U3309" s="10"/>
    </row>
    <row r="3310" spans="12:21" ht="15" customHeight="1" x14ac:dyDescent="0.4">
      <c r="L3310" s="36" t="s">
        <v>39</v>
      </c>
      <c r="N3310" s="37">
        <v>43603</v>
      </c>
      <c r="O3310" s="35">
        <v>0.25</v>
      </c>
      <c r="P3310" s="299"/>
      <c r="Q3310" s="300"/>
      <c r="R3310" s="129">
        <f t="shared" si="154"/>
        <v>0</v>
      </c>
      <c r="S3310" s="129">
        <f t="shared" si="155"/>
        <v>0</v>
      </c>
      <c r="T3310" s="129">
        <f t="shared" si="156"/>
        <v>0</v>
      </c>
      <c r="U3310" s="10"/>
    </row>
    <row r="3311" spans="12:21" ht="15" customHeight="1" x14ac:dyDescent="0.4">
      <c r="L3311" s="36" t="s">
        <v>39</v>
      </c>
      <c r="N3311" s="37">
        <v>43603</v>
      </c>
      <c r="O3311" s="35">
        <v>0.29166666666666669</v>
      </c>
      <c r="P3311" s="299"/>
      <c r="Q3311" s="300"/>
      <c r="R3311" s="129">
        <f t="shared" si="154"/>
        <v>0</v>
      </c>
      <c r="S3311" s="129">
        <f t="shared" si="155"/>
        <v>0</v>
      </c>
      <c r="T3311" s="129">
        <f t="shared" si="156"/>
        <v>0</v>
      </c>
      <c r="U3311" s="10"/>
    </row>
    <row r="3312" spans="12:21" ht="15" customHeight="1" x14ac:dyDescent="0.4">
      <c r="L3312" s="36" t="s">
        <v>39</v>
      </c>
      <c r="N3312" s="37">
        <v>43603</v>
      </c>
      <c r="O3312" s="35">
        <v>0.33333333333333337</v>
      </c>
      <c r="P3312" s="299"/>
      <c r="Q3312" s="300"/>
      <c r="R3312" s="129">
        <f t="shared" si="154"/>
        <v>0</v>
      </c>
      <c r="S3312" s="129">
        <f t="shared" si="155"/>
        <v>0</v>
      </c>
      <c r="T3312" s="129">
        <f t="shared" si="156"/>
        <v>0</v>
      </c>
      <c r="U3312" s="10"/>
    </row>
    <row r="3313" spans="12:21" ht="15" customHeight="1" x14ac:dyDescent="0.4">
      <c r="L3313" s="36" t="s">
        <v>39</v>
      </c>
      <c r="N3313" s="37">
        <v>43603</v>
      </c>
      <c r="O3313" s="35">
        <v>0.375</v>
      </c>
      <c r="P3313" s="299"/>
      <c r="Q3313" s="300"/>
      <c r="R3313" s="129">
        <f t="shared" si="154"/>
        <v>0</v>
      </c>
      <c r="S3313" s="129">
        <f t="shared" si="155"/>
        <v>0</v>
      </c>
      <c r="T3313" s="129">
        <f t="shared" si="156"/>
        <v>0</v>
      </c>
      <c r="U3313" s="10"/>
    </row>
    <row r="3314" spans="12:21" ht="15" customHeight="1" x14ac:dyDescent="0.4">
      <c r="L3314" s="36" t="s">
        <v>39</v>
      </c>
      <c r="N3314" s="37">
        <v>43603</v>
      </c>
      <c r="O3314" s="35">
        <v>0.41666666666666669</v>
      </c>
      <c r="P3314" s="299"/>
      <c r="Q3314" s="300"/>
      <c r="R3314" s="129">
        <f t="shared" si="154"/>
        <v>0</v>
      </c>
      <c r="S3314" s="129">
        <f t="shared" si="155"/>
        <v>0</v>
      </c>
      <c r="T3314" s="129">
        <f t="shared" si="156"/>
        <v>0</v>
      </c>
      <c r="U3314" s="10"/>
    </row>
    <row r="3315" spans="12:21" ht="15" customHeight="1" x14ac:dyDescent="0.4">
      <c r="L3315" s="36" t="s">
        <v>39</v>
      </c>
      <c r="N3315" s="37">
        <v>43603</v>
      </c>
      <c r="O3315" s="35">
        <v>0.45833333333333337</v>
      </c>
      <c r="P3315" s="299"/>
      <c r="Q3315" s="300"/>
      <c r="R3315" s="129">
        <f t="shared" si="154"/>
        <v>0</v>
      </c>
      <c r="S3315" s="129">
        <f t="shared" si="155"/>
        <v>0</v>
      </c>
      <c r="T3315" s="129">
        <f t="shared" si="156"/>
        <v>0</v>
      </c>
      <c r="U3315" s="10"/>
    </row>
    <row r="3316" spans="12:21" ht="15" customHeight="1" x14ac:dyDescent="0.4">
      <c r="L3316" s="36" t="s">
        <v>39</v>
      </c>
      <c r="N3316" s="37">
        <v>43603</v>
      </c>
      <c r="O3316" s="35">
        <v>0.50000000000000011</v>
      </c>
      <c r="P3316" s="299"/>
      <c r="Q3316" s="300"/>
      <c r="R3316" s="129">
        <f t="shared" si="154"/>
        <v>0</v>
      </c>
      <c r="S3316" s="129">
        <f t="shared" si="155"/>
        <v>0</v>
      </c>
      <c r="T3316" s="129">
        <f t="shared" si="156"/>
        <v>0</v>
      </c>
      <c r="U3316" s="10"/>
    </row>
    <row r="3317" spans="12:21" ht="15" customHeight="1" x14ac:dyDescent="0.4">
      <c r="L3317" s="36" t="s">
        <v>39</v>
      </c>
      <c r="N3317" s="37">
        <v>43603</v>
      </c>
      <c r="O3317" s="35">
        <v>0.54166666666666674</v>
      </c>
      <c r="P3317" s="299"/>
      <c r="Q3317" s="300"/>
      <c r="R3317" s="129">
        <f t="shared" si="154"/>
        <v>0</v>
      </c>
      <c r="S3317" s="129">
        <f t="shared" si="155"/>
        <v>0</v>
      </c>
      <c r="T3317" s="129">
        <f t="shared" si="156"/>
        <v>0</v>
      </c>
      <c r="U3317" s="10"/>
    </row>
    <row r="3318" spans="12:21" ht="15" customHeight="1" x14ac:dyDescent="0.4">
      <c r="L3318" s="36" t="s">
        <v>39</v>
      </c>
      <c r="N3318" s="37">
        <v>43603</v>
      </c>
      <c r="O3318" s="35">
        <v>0.58333333333333337</v>
      </c>
      <c r="P3318" s="299"/>
      <c r="Q3318" s="300"/>
      <c r="R3318" s="129">
        <f t="shared" si="154"/>
        <v>0</v>
      </c>
      <c r="S3318" s="129">
        <f t="shared" si="155"/>
        <v>0</v>
      </c>
      <c r="T3318" s="129">
        <f t="shared" si="156"/>
        <v>0</v>
      </c>
      <c r="U3318" s="10"/>
    </row>
    <row r="3319" spans="12:21" ht="15" customHeight="1" x14ac:dyDescent="0.4">
      <c r="L3319" s="36" t="s">
        <v>39</v>
      </c>
      <c r="N3319" s="37">
        <v>43603</v>
      </c>
      <c r="O3319" s="35">
        <v>0.62500000000000011</v>
      </c>
      <c r="P3319" s="299"/>
      <c r="Q3319" s="300"/>
      <c r="R3319" s="129">
        <f t="shared" si="154"/>
        <v>0</v>
      </c>
      <c r="S3319" s="129">
        <f t="shared" si="155"/>
        <v>0</v>
      </c>
      <c r="T3319" s="129">
        <f t="shared" si="156"/>
        <v>0</v>
      </c>
      <c r="U3319" s="10"/>
    </row>
    <row r="3320" spans="12:21" ht="15" customHeight="1" x14ac:dyDescent="0.4">
      <c r="L3320" s="36" t="s">
        <v>39</v>
      </c>
      <c r="N3320" s="37">
        <v>43603</v>
      </c>
      <c r="O3320" s="35">
        <v>0.66666666666666674</v>
      </c>
      <c r="P3320" s="299"/>
      <c r="Q3320" s="300"/>
      <c r="R3320" s="129">
        <f t="shared" si="154"/>
        <v>0</v>
      </c>
      <c r="S3320" s="129">
        <f t="shared" si="155"/>
        <v>0</v>
      </c>
      <c r="T3320" s="129">
        <f t="shared" si="156"/>
        <v>0</v>
      </c>
      <c r="U3320" s="10"/>
    </row>
    <row r="3321" spans="12:21" ht="15" customHeight="1" x14ac:dyDescent="0.4">
      <c r="L3321" s="36" t="s">
        <v>39</v>
      </c>
      <c r="N3321" s="37">
        <v>43603</v>
      </c>
      <c r="O3321" s="35">
        <v>0.70833333333333337</v>
      </c>
      <c r="P3321" s="299"/>
      <c r="Q3321" s="300"/>
      <c r="R3321" s="129">
        <f t="shared" si="154"/>
        <v>0</v>
      </c>
      <c r="S3321" s="129">
        <f t="shared" si="155"/>
        <v>0</v>
      </c>
      <c r="T3321" s="129">
        <f t="shared" si="156"/>
        <v>0</v>
      </c>
      <c r="U3321" s="10"/>
    </row>
    <row r="3322" spans="12:21" ht="15" customHeight="1" x14ac:dyDescent="0.4">
      <c r="L3322" s="36" t="s">
        <v>39</v>
      </c>
      <c r="N3322" s="37">
        <v>43603</v>
      </c>
      <c r="O3322" s="35">
        <v>0.75000000000000011</v>
      </c>
      <c r="P3322" s="299"/>
      <c r="Q3322" s="300"/>
      <c r="R3322" s="129">
        <f t="shared" si="154"/>
        <v>0</v>
      </c>
      <c r="S3322" s="129">
        <f t="shared" si="155"/>
        <v>0</v>
      </c>
      <c r="T3322" s="129">
        <f t="shared" si="156"/>
        <v>0</v>
      </c>
      <c r="U3322" s="10"/>
    </row>
    <row r="3323" spans="12:21" ht="15" customHeight="1" x14ac:dyDescent="0.4">
      <c r="L3323" s="36" t="s">
        <v>39</v>
      </c>
      <c r="N3323" s="37">
        <v>43603</v>
      </c>
      <c r="O3323" s="35">
        <v>0.79166666666666674</v>
      </c>
      <c r="P3323" s="299"/>
      <c r="Q3323" s="300"/>
      <c r="R3323" s="129">
        <f t="shared" si="154"/>
        <v>0</v>
      </c>
      <c r="S3323" s="129">
        <f t="shared" si="155"/>
        <v>0</v>
      </c>
      <c r="T3323" s="129">
        <f t="shared" si="156"/>
        <v>0</v>
      </c>
      <c r="U3323" s="10"/>
    </row>
    <row r="3324" spans="12:21" ht="15" customHeight="1" x14ac:dyDescent="0.4">
      <c r="L3324" s="36" t="s">
        <v>39</v>
      </c>
      <c r="N3324" s="37">
        <v>43603</v>
      </c>
      <c r="O3324" s="35">
        <v>0.83333333333333337</v>
      </c>
      <c r="P3324" s="299"/>
      <c r="Q3324" s="300"/>
      <c r="R3324" s="129">
        <f t="shared" si="154"/>
        <v>0</v>
      </c>
      <c r="S3324" s="129">
        <f t="shared" si="155"/>
        <v>0</v>
      </c>
      <c r="T3324" s="129">
        <f t="shared" si="156"/>
        <v>0</v>
      </c>
      <c r="U3324" s="10"/>
    </row>
    <row r="3325" spans="12:21" ht="15" customHeight="1" x14ac:dyDescent="0.4">
      <c r="L3325" s="36" t="s">
        <v>39</v>
      </c>
      <c r="N3325" s="37">
        <v>43603</v>
      </c>
      <c r="O3325" s="35">
        <v>0.87500000000000011</v>
      </c>
      <c r="P3325" s="299"/>
      <c r="Q3325" s="300"/>
      <c r="R3325" s="129">
        <f t="shared" si="154"/>
        <v>0</v>
      </c>
      <c r="S3325" s="129">
        <f t="shared" si="155"/>
        <v>0</v>
      </c>
      <c r="T3325" s="129">
        <f t="shared" si="156"/>
        <v>0</v>
      </c>
      <c r="U3325" s="10"/>
    </row>
    <row r="3326" spans="12:21" ht="15" customHeight="1" x14ac:dyDescent="0.4">
      <c r="L3326" s="36" t="s">
        <v>39</v>
      </c>
      <c r="N3326" s="37">
        <v>43603</v>
      </c>
      <c r="O3326" s="35">
        <v>0.91666666666666674</v>
      </c>
      <c r="P3326" s="299"/>
      <c r="Q3326" s="300"/>
      <c r="R3326" s="129">
        <f t="shared" si="154"/>
        <v>0</v>
      </c>
      <c r="S3326" s="129">
        <f t="shared" si="155"/>
        <v>0</v>
      </c>
      <c r="T3326" s="129">
        <f t="shared" si="156"/>
        <v>0</v>
      </c>
      <c r="U3326" s="10"/>
    </row>
    <row r="3327" spans="12:21" ht="15" customHeight="1" x14ac:dyDescent="0.4">
      <c r="L3327" s="36" t="s">
        <v>39</v>
      </c>
      <c r="N3327" s="37">
        <v>43603</v>
      </c>
      <c r="O3327" s="35">
        <v>0.95833333333333337</v>
      </c>
      <c r="P3327" s="299"/>
      <c r="Q3327" s="300"/>
      <c r="R3327" s="129">
        <f t="shared" si="154"/>
        <v>0</v>
      </c>
      <c r="S3327" s="129">
        <f t="shared" si="155"/>
        <v>0</v>
      </c>
      <c r="T3327" s="129">
        <f t="shared" si="156"/>
        <v>0</v>
      </c>
      <c r="U3327" s="10"/>
    </row>
    <row r="3328" spans="12:21" ht="15" customHeight="1" x14ac:dyDescent="0.4">
      <c r="L3328" s="40">
        <v>43604</v>
      </c>
      <c r="M3328" s="37"/>
      <c r="N3328" s="37">
        <v>43604</v>
      </c>
      <c r="O3328" s="35">
        <v>3.1225022567582528E-17</v>
      </c>
      <c r="P3328" s="299"/>
      <c r="Q3328" s="300"/>
      <c r="R3328" s="129">
        <f t="shared" si="154"/>
        <v>0</v>
      </c>
      <c r="S3328" s="129">
        <f t="shared" si="155"/>
        <v>0</v>
      </c>
      <c r="T3328" s="129">
        <f t="shared" si="156"/>
        <v>0</v>
      </c>
      <c r="U3328" s="10"/>
    </row>
    <row r="3329" spans="12:21" ht="15" customHeight="1" x14ac:dyDescent="0.4">
      <c r="L3329" s="36" t="s">
        <v>39</v>
      </c>
      <c r="N3329" s="37">
        <v>43604</v>
      </c>
      <c r="O3329" s="35">
        <v>4.1666666666666699E-2</v>
      </c>
      <c r="P3329" s="299"/>
      <c r="Q3329" s="300"/>
      <c r="R3329" s="129">
        <f t="shared" si="154"/>
        <v>0</v>
      </c>
      <c r="S3329" s="129">
        <f t="shared" si="155"/>
        <v>0</v>
      </c>
      <c r="T3329" s="129">
        <f t="shared" si="156"/>
        <v>0</v>
      </c>
      <c r="U3329" s="10"/>
    </row>
    <row r="3330" spans="12:21" ht="15" customHeight="1" x14ac:dyDescent="0.4">
      <c r="L3330" s="36" t="s">
        <v>39</v>
      </c>
      <c r="N3330" s="37">
        <v>43604</v>
      </c>
      <c r="O3330" s="35">
        <v>8.333333333333337E-2</v>
      </c>
      <c r="P3330" s="299"/>
      <c r="Q3330" s="300"/>
      <c r="R3330" s="129">
        <f t="shared" si="154"/>
        <v>0</v>
      </c>
      <c r="S3330" s="129">
        <f t="shared" si="155"/>
        <v>0</v>
      </c>
      <c r="T3330" s="129">
        <f t="shared" si="156"/>
        <v>0</v>
      </c>
      <c r="U3330" s="10"/>
    </row>
    <row r="3331" spans="12:21" ht="15" customHeight="1" x14ac:dyDescent="0.4">
      <c r="L3331" s="36" t="s">
        <v>39</v>
      </c>
      <c r="N3331" s="37">
        <v>43604</v>
      </c>
      <c r="O3331" s="35">
        <v>0.12500000000000006</v>
      </c>
      <c r="P3331" s="299"/>
      <c r="Q3331" s="300"/>
      <c r="R3331" s="129">
        <f t="shared" si="154"/>
        <v>0</v>
      </c>
      <c r="S3331" s="129">
        <f t="shared" si="155"/>
        <v>0</v>
      </c>
      <c r="T3331" s="129">
        <f t="shared" si="156"/>
        <v>0</v>
      </c>
      <c r="U3331" s="10"/>
    </row>
    <row r="3332" spans="12:21" ht="15" customHeight="1" x14ac:dyDescent="0.4">
      <c r="L3332" s="36" t="s">
        <v>39</v>
      </c>
      <c r="N3332" s="37">
        <v>43604</v>
      </c>
      <c r="O3332" s="35">
        <v>0.16666666666666669</v>
      </c>
      <c r="P3332" s="299"/>
      <c r="Q3332" s="300"/>
      <c r="R3332" s="129">
        <f t="shared" si="154"/>
        <v>0</v>
      </c>
      <c r="S3332" s="129">
        <f t="shared" si="155"/>
        <v>0</v>
      </c>
      <c r="T3332" s="129">
        <f t="shared" si="156"/>
        <v>0</v>
      </c>
      <c r="U3332" s="10"/>
    </row>
    <row r="3333" spans="12:21" ht="15" customHeight="1" x14ac:dyDescent="0.4">
      <c r="L3333" s="36" t="s">
        <v>39</v>
      </c>
      <c r="N3333" s="37">
        <v>43604</v>
      </c>
      <c r="O3333" s="35">
        <v>0.20833333333333337</v>
      </c>
      <c r="P3333" s="299"/>
      <c r="Q3333" s="300"/>
      <c r="R3333" s="129">
        <f t="shared" si="154"/>
        <v>0</v>
      </c>
      <c r="S3333" s="129">
        <f t="shared" si="155"/>
        <v>0</v>
      </c>
      <c r="T3333" s="129">
        <f t="shared" si="156"/>
        <v>0</v>
      </c>
      <c r="U3333" s="10"/>
    </row>
    <row r="3334" spans="12:21" ht="15" customHeight="1" x14ac:dyDescent="0.4">
      <c r="L3334" s="36" t="s">
        <v>39</v>
      </c>
      <c r="N3334" s="37">
        <v>43604</v>
      </c>
      <c r="O3334" s="35">
        <v>0.25</v>
      </c>
      <c r="P3334" s="299"/>
      <c r="Q3334" s="300"/>
      <c r="R3334" s="129">
        <f t="shared" si="154"/>
        <v>0</v>
      </c>
      <c r="S3334" s="129">
        <f t="shared" si="155"/>
        <v>0</v>
      </c>
      <c r="T3334" s="129">
        <f t="shared" si="156"/>
        <v>0</v>
      </c>
      <c r="U3334" s="10"/>
    </row>
    <row r="3335" spans="12:21" ht="15" customHeight="1" x14ac:dyDescent="0.4">
      <c r="L3335" s="36" t="s">
        <v>39</v>
      </c>
      <c r="N3335" s="37">
        <v>43604</v>
      </c>
      <c r="O3335" s="35">
        <v>0.29166666666666669</v>
      </c>
      <c r="P3335" s="299"/>
      <c r="Q3335" s="300"/>
      <c r="R3335" s="129">
        <f t="shared" si="154"/>
        <v>0</v>
      </c>
      <c r="S3335" s="129">
        <f t="shared" si="155"/>
        <v>0</v>
      </c>
      <c r="T3335" s="129">
        <f t="shared" si="156"/>
        <v>0</v>
      </c>
      <c r="U3335" s="10"/>
    </row>
    <row r="3336" spans="12:21" ht="15" customHeight="1" x14ac:dyDescent="0.4">
      <c r="L3336" s="36" t="s">
        <v>39</v>
      </c>
      <c r="N3336" s="37">
        <v>43604</v>
      </c>
      <c r="O3336" s="35">
        <v>0.33333333333333337</v>
      </c>
      <c r="P3336" s="299"/>
      <c r="Q3336" s="300"/>
      <c r="R3336" s="129">
        <f t="shared" si="154"/>
        <v>0</v>
      </c>
      <c r="S3336" s="129">
        <f t="shared" si="155"/>
        <v>0</v>
      </c>
      <c r="T3336" s="129">
        <f t="shared" si="156"/>
        <v>0</v>
      </c>
      <c r="U3336" s="10"/>
    </row>
    <row r="3337" spans="12:21" ht="15" customHeight="1" x14ac:dyDescent="0.4">
      <c r="L3337" s="36" t="s">
        <v>39</v>
      </c>
      <c r="N3337" s="37">
        <v>43604</v>
      </c>
      <c r="O3337" s="35">
        <v>0.375</v>
      </c>
      <c r="P3337" s="299"/>
      <c r="Q3337" s="300"/>
      <c r="R3337" s="129">
        <f t="shared" si="154"/>
        <v>0</v>
      </c>
      <c r="S3337" s="129">
        <f t="shared" si="155"/>
        <v>0</v>
      </c>
      <c r="T3337" s="129">
        <f t="shared" si="156"/>
        <v>0</v>
      </c>
      <c r="U3337" s="10"/>
    </row>
    <row r="3338" spans="12:21" ht="15" customHeight="1" x14ac:dyDescent="0.4">
      <c r="L3338" s="36" t="s">
        <v>39</v>
      </c>
      <c r="N3338" s="37">
        <v>43604</v>
      </c>
      <c r="O3338" s="35">
        <v>0.41666666666666669</v>
      </c>
      <c r="P3338" s="299"/>
      <c r="Q3338" s="300"/>
      <c r="R3338" s="129">
        <f t="shared" si="154"/>
        <v>0</v>
      </c>
      <c r="S3338" s="129">
        <f t="shared" si="155"/>
        <v>0</v>
      </c>
      <c r="T3338" s="129">
        <f t="shared" si="156"/>
        <v>0</v>
      </c>
      <c r="U3338" s="10"/>
    </row>
    <row r="3339" spans="12:21" ht="15" customHeight="1" x14ac:dyDescent="0.4">
      <c r="L3339" s="36" t="s">
        <v>39</v>
      </c>
      <c r="N3339" s="37">
        <v>43604</v>
      </c>
      <c r="O3339" s="35">
        <v>0.45833333333333337</v>
      </c>
      <c r="P3339" s="299"/>
      <c r="Q3339" s="300"/>
      <c r="R3339" s="129">
        <f t="shared" si="154"/>
        <v>0</v>
      </c>
      <c r="S3339" s="129">
        <f t="shared" si="155"/>
        <v>0</v>
      </c>
      <c r="T3339" s="129">
        <f t="shared" si="156"/>
        <v>0</v>
      </c>
      <c r="U3339" s="10"/>
    </row>
    <row r="3340" spans="12:21" ht="15" customHeight="1" x14ac:dyDescent="0.4">
      <c r="L3340" s="36" t="s">
        <v>39</v>
      </c>
      <c r="N3340" s="37">
        <v>43604</v>
      </c>
      <c r="O3340" s="35">
        <v>0.50000000000000011</v>
      </c>
      <c r="P3340" s="299"/>
      <c r="Q3340" s="300"/>
      <c r="R3340" s="129">
        <f t="shared" si="154"/>
        <v>0</v>
      </c>
      <c r="S3340" s="129">
        <f t="shared" si="155"/>
        <v>0</v>
      </c>
      <c r="T3340" s="129">
        <f t="shared" si="156"/>
        <v>0</v>
      </c>
      <c r="U3340" s="10"/>
    </row>
    <row r="3341" spans="12:21" ht="15" customHeight="1" x14ac:dyDescent="0.4">
      <c r="L3341" s="36" t="s">
        <v>39</v>
      </c>
      <c r="N3341" s="37">
        <v>43604</v>
      </c>
      <c r="O3341" s="35">
        <v>0.54166666666666674</v>
      </c>
      <c r="P3341" s="299"/>
      <c r="Q3341" s="300"/>
      <c r="R3341" s="129">
        <f t="shared" si="154"/>
        <v>0</v>
      </c>
      <c r="S3341" s="129">
        <f t="shared" si="155"/>
        <v>0</v>
      </c>
      <c r="T3341" s="129">
        <f t="shared" si="156"/>
        <v>0</v>
      </c>
      <c r="U3341" s="10"/>
    </row>
    <row r="3342" spans="12:21" ht="15" customHeight="1" x14ac:dyDescent="0.4">
      <c r="L3342" s="36" t="s">
        <v>39</v>
      </c>
      <c r="N3342" s="37">
        <v>43604</v>
      </c>
      <c r="O3342" s="35">
        <v>0.58333333333333337</v>
      </c>
      <c r="P3342" s="299"/>
      <c r="Q3342" s="300"/>
      <c r="R3342" s="129">
        <f t="shared" si="154"/>
        <v>0</v>
      </c>
      <c r="S3342" s="129">
        <f t="shared" si="155"/>
        <v>0</v>
      </c>
      <c r="T3342" s="129">
        <f t="shared" si="156"/>
        <v>0</v>
      </c>
      <c r="U3342" s="10"/>
    </row>
    <row r="3343" spans="12:21" ht="15" customHeight="1" x14ac:dyDescent="0.4">
      <c r="L3343" s="36" t="s">
        <v>39</v>
      </c>
      <c r="N3343" s="37">
        <v>43604</v>
      </c>
      <c r="O3343" s="35">
        <v>0.62500000000000011</v>
      </c>
      <c r="P3343" s="299"/>
      <c r="Q3343" s="300"/>
      <c r="R3343" s="129">
        <f t="shared" si="154"/>
        <v>0</v>
      </c>
      <c r="S3343" s="129">
        <f t="shared" si="155"/>
        <v>0</v>
      </c>
      <c r="T3343" s="129">
        <f t="shared" si="156"/>
        <v>0</v>
      </c>
      <c r="U3343" s="10"/>
    </row>
    <row r="3344" spans="12:21" ht="15" customHeight="1" x14ac:dyDescent="0.4">
      <c r="L3344" s="36" t="s">
        <v>39</v>
      </c>
      <c r="N3344" s="37">
        <v>43604</v>
      </c>
      <c r="O3344" s="35">
        <v>0.66666666666666674</v>
      </c>
      <c r="P3344" s="299"/>
      <c r="Q3344" s="300"/>
      <c r="R3344" s="129">
        <f t="shared" ref="R3344:R3407" si="157">IF(Q3344&gt;P3344,P3344,Q3344)</f>
        <v>0</v>
      </c>
      <c r="S3344" s="129">
        <f t="shared" ref="S3344:S3407" si="158">P3344-R3344</f>
        <v>0</v>
      </c>
      <c r="T3344" s="129">
        <f t="shared" si="156"/>
        <v>0</v>
      </c>
      <c r="U3344" s="10"/>
    </row>
    <row r="3345" spans="12:21" ht="15" customHeight="1" x14ac:dyDescent="0.4">
      <c r="L3345" s="36" t="s">
        <v>39</v>
      </c>
      <c r="N3345" s="37">
        <v>43604</v>
      </c>
      <c r="O3345" s="35">
        <v>0.70833333333333337</v>
      </c>
      <c r="P3345" s="299"/>
      <c r="Q3345" s="300"/>
      <c r="R3345" s="129">
        <f t="shared" si="157"/>
        <v>0</v>
      </c>
      <c r="S3345" s="129">
        <f t="shared" si="158"/>
        <v>0</v>
      </c>
      <c r="T3345" s="129">
        <f t="shared" si="156"/>
        <v>0</v>
      </c>
      <c r="U3345" s="10"/>
    </row>
    <row r="3346" spans="12:21" ht="15" customHeight="1" x14ac:dyDescent="0.4">
      <c r="L3346" s="36" t="s">
        <v>39</v>
      </c>
      <c r="N3346" s="37">
        <v>43604</v>
      </c>
      <c r="O3346" s="35">
        <v>0.75000000000000011</v>
      </c>
      <c r="P3346" s="299"/>
      <c r="Q3346" s="300"/>
      <c r="R3346" s="129">
        <f t="shared" si="157"/>
        <v>0</v>
      </c>
      <c r="S3346" s="129">
        <f t="shared" si="158"/>
        <v>0</v>
      </c>
      <c r="T3346" s="129">
        <f t="shared" si="156"/>
        <v>0</v>
      </c>
      <c r="U3346" s="10"/>
    </row>
    <row r="3347" spans="12:21" ht="15" customHeight="1" x14ac:dyDescent="0.4">
      <c r="L3347" s="36" t="s">
        <v>39</v>
      </c>
      <c r="N3347" s="37">
        <v>43604</v>
      </c>
      <c r="O3347" s="35">
        <v>0.79166666666666674</v>
      </c>
      <c r="P3347" s="299"/>
      <c r="Q3347" s="300"/>
      <c r="R3347" s="129">
        <f t="shared" si="157"/>
        <v>0</v>
      </c>
      <c r="S3347" s="129">
        <f t="shared" si="158"/>
        <v>0</v>
      </c>
      <c r="T3347" s="129">
        <f t="shared" si="156"/>
        <v>0</v>
      </c>
      <c r="U3347" s="10"/>
    </row>
    <row r="3348" spans="12:21" ht="15" customHeight="1" x14ac:dyDescent="0.4">
      <c r="L3348" s="36" t="s">
        <v>39</v>
      </c>
      <c r="N3348" s="37">
        <v>43604</v>
      </c>
      <c r="O3348" s="35">
        <v>0.83333333333333337</v>
      </c>
      <c r="P3348" s="299"/>
      <c r="Q3348" s="300"/>
      <c r="R3348" s="129">
        <f t="shared" si="157"/>
        <v>0</v>
      </c>
      <c r="S3348" s="129">
        <f t="shared" si="158"/>
        <v>0</v>
      </c>
      <c r="T3348" s="129">
        <f t="shared" si="156"/>
        <v>0</v>
      </c>
      <c r="U3348" s="10"/>
    </row>
    <row r="3349" spans="12:21" ht="15" customHeight="1" x14ac:dyDescent="0.4">
      <c r="L3349" s="36" t="s">
        <v>39</v>
      </c>
      <c r="N3349" s="37">
        <v>43604</v>
      </c>
      <c r="O3349" s="35">
        <v>0.87500000000000011</v>
      </c>
      <c r="P3349" s="299"/>
      <c r="Q3349" s="300"/>
      <c r="R3349" s="129">
        <f t="shared" si="157"/>
        <v>0</v>
      </c>
      <c r="S3349" s="129">
        <f t="shared" si="158"/>
        <v>0</v>
      </c>
      <c r="T3349" s="129">
        <f t="shared" si="156"/>
        <v>0</v>
      </c>
      <c r="U3349" s="10"/>
    </row>
    <row r="3350" spans="12:21" ht="15" customHeight="1" x14ac:dyDescent="0.4">
      <c r="L3350" s="36" t="s">
        <v>39</v>
      </c>
      <c r="N3350" s="37">
        <v>43604</v>
      </c>
      <c r="O3350" s="35">
        <v>0.91666666666666674</v>
      </c>
      <c r="P3350" s="299"/>
      <c r="Q3350" s="300"/>
      <c r="R3350" s="129">
        <f t="shared" si="157"/>
        <v>0</v>
      </c>
      <c r="S3350" s="129">
        <f t="shared" si="158"/>
        <v>0</v>
      </c>
      <c r="T3350" s="129">
        <f t="shared" si="156"/>
        <v>0</v>
      </c>
      <c r="U3350" s="10"/>
    </row>
    <row r="3351" spans="12:21" ht="15" customHeight="1" x14ac:dyDescent="0.4">
      <c r="L3351" s="36" t="s">
        <v>39</v>
      </c>
      <c r="N3351" s="37">
        <v>43604</v>
      </c>
      <c r="O3351" s="35">
        <v>0.95833333333333337</v>
      </c>
      <c r="P3351" s="299"/>
      <c r="Q3351" s="300"/>
      <c r="R3351" s="129">
        <f t="shared" si="157"/>
        <v>0</v>
      </c>
      <c r="S3351" s="129">
        <f t="shared" si="158"/>
        <v>0</v>
      </c>
      <c r="T3351" s="129">
        <f t="shared" si="156"/>
        <v>0</v>
      </c>
      <c r="U3351" s="10"/>
    </row>
    <row r="3352" spans="12:21" ht="15" customHeight="1" x14ac:dyDescent="0.4">
      <c r="L3352" s="40">
        <v>43605</v>
      </c>
      <c r="M3352" s="37"/>
      <c r="N3352" s="37">
        <v>43605</v>
      </c>
      <c r="O3352" s="35">
        <v>3.1225022567582528E-17</v>
      </c>
      <c r="P3352" s="299"/>
      <c r="Q3352" s="300"/>
      <c r="R3352" s="129">
        <f t="shared" si="157"/>
        <v>0</v>
      </c>
      <c r="S3352" s="129">
        <f t="shared" si="158"/>
        <v>0</v>
      </c>
      <c r="T3352" s="129">
        <f t="shared" si="156"/>
        <v>0</v>
      </c>
      <c r="U3352" s="10"/>
    </row>
    <row r="3353" spans="12:21" ht="15" customHeight="1" x14ac:dyDescent="0.4">
      <c r="L3353" s="36" t="s">
        <v>39</v>
      </c>
      <c r="N3353" s="37">
        <v>43605</v>
      </c>
      <c r="O3353" s="35">
        <v>4.1666666666666699E-2</v>
      </c>
      <c r="P3353" s="299"/>
      <c r="Q3353" s="300"/>
      <c r="R3353" s="129">
        <f t="shared" si="157"/>
        <v>0</v>
      </c>
      <c r="S3353" s="129">
        <f t="shared" si="158"/>
        <v>0</v>
      </c>
      <c r="T3353" s="129">
        <f t="shared" si="156"/>
        <v>0</v>
      </c>
      <c r="U3353" s="10"/>
    </row>
    <row r="3354" spans="12:21" ht="15" customHeight="1" x14ac:dyDescent="0.4">
      <c r="L3354" s="36" t="s">
        <v>39</v>
      </c>
      <c r="N3354" s="37">
        <v>43605</v>
      </c>
      <c r="O3354" s="35">
        <v>8.333333333333337E-2</v>
      </c>
      <c r="P3354" s="299"/>
      <c r="Q3354" s="300"/>
      <c r="R3354" s="129">
        <f t="shared" si="157"/>
        <v>0</v>
      </c>
      <c r="S3354" s="129">
        <f t="shared" si="158"/>
        <v>0</v>
      </c>
      <c r="T3354" s="129">
        <f t="shared" si="156"/>
        <v>0</v>
      </c>
      <c r="U3354" s="10"/>
    </row>
    <row r="3355" spans="12:21" ht="15" customHeight="1" x14ac:dyDescent="0.4">
      <c r="L3355" s="36" t="s">
        <v>39</v>
      </c>
      <c r="N3355" s="37">
        <v>43605</v>
      </c>
      <c r="O3355" s="35">
        <v>0.12500000000000006</v>
      </c>
      <c r="P3355" s="299"/>
      <c r="Q3355" s="300"/>
      <c r="R3355" s="129">
        <f t="shared" si="157"/>
        <v>0</v>
      </c>
      <c r="S3355" s="129">
        <f t="shared" si="158"/>
        <v>0</v>
      </c>
      <c r="T3355" s="129">
        <f t="shared" si="156"/>
        <v>0</v>
      </c>
      <c r="U3355" s="10"/>
    </row>
    <row r="3356" spans="12:21" ht="15" customHeight="1" x14ac:dyDescent="0.4">
      <c r="L3356" s="36" t="s">
        <v>39</v>
      </c>
      <c r="N3356" s="37">
        <v>43605</v>
      </c>
      <c r="O3356" s="35">
        <v>0.16666666666666669</v>
      </c>
      <c r="P3356" s="299"/>
      <c r="Q3356" s="300"/>
      <c r="R3356" s="129">
        <f t="shared" si="157"/>
        <v>0</v>
      </c>
      <c r="S3356" s="129">
        <f t="shared" si="158"/>
        <v>0</v>
      </c>
      <c r="T3356" s="129">
        <f t="shared" si="156"/>
        <v>0</v>
      </c>
      <c r="U3356" s="10"/>
    </row>
    <row r="3357" spans="12:21" ht="15" customHeight="1" x14ac:dyDescent="0.4">
      <c r="L3357" s="36" t="s">
        <v>39</v>
      </c>
      <c r="N3357" s="37">
        <v>43605</v>
      </c>
      <c r="O3357" s="35">
        <v>0.20833333333333337</v>
      </c>
      <c r="P3357" s="299"/>
      <c r="Q3357" s="300"/>
      <c r="R3357" s="129">
        <f t="shared" si="157"/>
        <v>0</v>
      </c>
      <c r="S3357" s="129">
        <f t="shared" si="158"/>
        <v>0</v>
      </c>
      <c r="T3357" s="129">
        <f t="shared" si="156"/>
        <v>0</v>
      </c>
      <c r="U3357" s="10"/>
    </row>
    <row r="3358" spans="12:21" ht="15" customHeight="1" x14ac:dyDescent="0.4">
      <c r="L3358" s="36" t="s">
        <v>39</v>
      </c>
      <c r="N3358" s="37">
        <v>43605</v>
      </c>
      <c r="O3358" s="35">
        <v>0.25</v>
      </c>
      <c r="P3358" s="299"/>
      <c r="Q3358" s="300"/>
      <c r="R3358" s="129">
        <f t="shared" si="157"/>
        <v>0</v>
      </c>
      <c r="S3358" s="129">
        <f t="shared" si="158"/>
        <v>0</v>
      </c>
      <c r="T3358" s="129">
        <f t="shared" si="156"/>
        <v>0</v>
      </c>
      <c r="U3358" s="10"/>
    </row>
    <row r="3359" spans="12:21" ht="15" customHeight="1" x14ac:dyDescent="0.4">
      <c r="L3359" s="36" t="s">
        <v>39</v>
      </c>
      <c r="N3359" s="37">
        <v>43605</v>
      </c>
      <c r="O3359" s="35">
        <v>0.29166666666666669</v>
      </c>
      <c r="P3359" s="299"/>
      <c r="Q3359" s="300"/>
      <c r="R3359" s="129">
        <f t="shared" si="157"/>
        <v>0</v>
      </c>
      <c r="S3359" s="129">
        <f t="shared" si="158"/>
        <v>0</v>
      </c>
      <c r="T3359" s="129">
        <f t="shared" si="156"/>
        <v>0</v>
      </c>
      <c r="U3359" s="10"/>
    </row>
    <row r="3360" spans="12:21" ht="15" customHeight="1" x14ac:dyDescent="0.4">
      <c r="L3360" s="36" t="s">
        <v>39</v>
      </c>
      <c r="N3360" s="37">
        <v>43605</v>
      </c>
      <c r="O3360" s="35">
        <v>0.33333333333333337</v>
      </c>
      <c r="P3360" s="299"/>
      <c r="Q3360" s="300"/>
      <c r="R3360" s="129">
        <f t="shared" si="157"/>
        <v>0</v>
      </c>
      <c r="S3360" s="129">
        <f t="shared" si="158"/>
        <v>0</v>
      </c>
      <c r="T3360" s="129">
        <f t="shared" si="156"/>
        <v>0</v>
      </c>
      <c r="U3360" s="10"/>
    </row>
    <row r="3361" spans="12:21" ht="15" customHeight="1" x14ac:dyDescent="0.4">
      <c r="L3361" s="36" t="s">
        <v>39</v>
      </c>
      <c r="N3361" s="37">
        <v>43605</v>
      </c>
      <c r="O3361" s="35">
        <v>0.375</v>
      </c>
      <c r="P3361" s="299"/>
      <c r="Q3361" s="300"/>
      <c r="R3361" s="129">
        <f t="shared" si="157"/>
        <v>0</v>
      </c>
      <c r="S3361" s="129">
        <f t="shared" si="158"/>
        <v>0</v>
      </c>
      <c r="T3361" s="129">
        <f t="shared" si="156"/>
        <v>0</v>
      </c>
      <c r="U3361" s="10"/>
    </row>
    <row r="3362" spans="12:21" ht="15" customHeight="1" x14ac:dyDescent="0.4">
      <c r="L3362" s="36" t="s">
        <v>39</v>
      </c>
      <c r="N3362" s="37">
        <v>43605</v>
      </c>
      <c r="O3362" s="35">
        <v>0.41666666666666669</v>
      </c>
      <c r="P3362" s="299"/>
      <c r="Q3362" s="300"/>
      <c r="R3362" s="129">
        <f t="shared" si="157"/>
        <v>0</v>
      </c>
      <c r="S3362" s="129">
        <f t="shared" si="158"/>
        <v>0</v>
      </c>
      <c r="T3362" s="129">
        <f t="shared" si="156"/>
        <v>0</v>
      </c>
      <c r="U3362" s="10"/>
    </row>
    <row r="3363" spans="12:21" ht="15" customHeight="1" x14ac:dyDescent="0.4">
      <c r="L3363" s="36" t="s">
        <v>39</v>
      </c>
      <c r="N3363" s="37">
        <v>43605</v>
      </c>
      <c r="O3363" s="35">
        <v>0.45833333333333337</v>
      </c>
      <c r="P3363" s="299"/>
      <c r="Q3363" s="300"/>
      <c r="R3363" s="129">
        <f t="shared" si="157"/>
        <v>0</v>
      </c>
      <c r="S3363" s="129">
        <f t="shared" si="158"/>
        <v>0</v>
      </c>
      <c r="T3363" s="129">
        <f t="shared" si="156"/>
        <v>0</v>
      </c>
      <c r="U3363" s="10"/>
    </row>
    <row r="3364" spans="12:21" ht="15" customHeight="1" x14ac:dyDescent="0.4">
      <c r="L3364" s="36" t="s">
        <v>39</v>
      </c>
      <c r="N3364" s="37">
        <v>43605</v>
      </c>
      <c r="O3364" s="35">
        <v>0.50000000000000011</v>
      </c>
      <c r="P3364" s="299"/>
      <c r="Q3364" s="300"/>
      <c r="R3364" s="129">
        <f t="shared" si="157"/>
        <v>0</v>
      </c>
      <c r="S3364" s="129">
        <f t="shared" si="158"/>
        <v>0</v>
      </c>
      <c r="T3364" s="129">
        <f t="shared" si="156"/>
        <v>0</v>
      </c>
      <c r="U3364" s="10"/>
    </row>
    <row r="3365" spans="12:21" ht="15" customHeight="1" x14ac:dyDescent="0.4">
      <c r="L3365" s="36" t="s">
        <v>39</v>
      </c>
      <c r="N3365" s="37">
        <v>43605</v>
      </c>
      <c r="O3365" s="35">
        <v>0.54166666666666674</v>
      </c>
      <c r="P3365" s="299"/>
      <c r="Q3365" s="300"/>
      <c r="R3365" s="129">
        <f t="shared" si="157"/>
        <v>0</v>
      </c>
      <c r="S3365" s="129">
        <f t="shared" si="158"/>
        <v>0</v>
      </c>
      <c r="T3365" s="129">
        <f t="shared" si="156"/>
        <v>0</v>
      </c>
      <c r="U3365" s="10"/>
    </row>
    <row r="3366" spans="12:21" ht="15" customHeight="1" x14ac:dyDescent="0.4">
      <c r="L3366" s="36" t="s">
        <v>39</v>
      </c>
      <c r="N3366" s="37">
        <v>43605</v>
      </c>
      <c r="O3366" s="35">
        <v>0.58333333333333337</v>
      </c>
      <c r="P3366" s="299"/>
      <c r="Q3366" s="300"/>
      <c r="R3366" s="129">
        <f t="shared" si="157"/>
        <v>0</v>
      </c>
      <c r="S3366" s="129">
        <f t="shared" si="158"/>
        <v>0</v>
      </c>
      <c r="T3366" s="129">
        <f t="shared" si="156"/>
        <v>0</v>
      </c>
      <c r="U3366" s="10"/>
    </row>
    <row r="3367" spans="12:21" ht="15" customHeight="1" x14ac:dyDescent="0.4">
      <c r="L3367" s="36" t="s">
        <v>39</v>
      </c>
      <c r="N3367" s="37">
        <v>43605</v>
      </c>
      <c r="O3367" s="35">
        <v>0.62500000000000011</v>
      </c>
      <c r="P3367" s="299"/>
      <c r="Q3367" s="300"/>
      <c r="R3367" s="129">
        <f t="shared" si="157"/>
        <v>0</v>
      </c>
      <c r="S3367" s="129">
        <f t="shared" si="158"/>
        <v>0</v>
      </c>
      <c r="T3367" s="129">
        <f t="shared" si="156"/>
        <v>0</v>
      </c>
      <c r="U3367" s="10"/>
    </row>
    <row r="3368" spans="12:21" ht="15" customHeight="1" x14ac:dyDescent="0.4">
      <c r="L3368" s="36" t="s">
        <v>39</v>
      </c>
      <c r="N3368" s="37">
        <v>43605</v>
      </c>
      <c r="O3368" s="35">
        <v>0.66666666666666674</v>
      </c>
      <c r="P3368" s="299"/>
      <c r="Q3368" s="300"/>
      <c r="R3368" s="129">
        <f t="shared" si="157"/>
        <v>0</v>
      </c>
      <c r="S3368" s="129">
        <f t="shared" si="158"/>
        <v>0</v>
      </c>
      <c r="T3368" s="129">
        <f t="shared" si="156"/>
        <v>0</v>
      </c>
      <c r="U3368" s="10"/>
    </row>
    <row r="3369" spans="12:21" ht="15" customHeight="1" x14ac:dyDescent="0.4">
      <c r="L3369" s="36" t="s">
        <v>39</v>
      </c>
      <c r="N3369" s="37">
        <v>43605</v>
      </c>
      <c r="O3369" s="35">
        <v>0.70833333333333337</v>
      </c>
      <c r="P3369" s="299"/>
      <c r="Q3369" s="300"/>
      <c r="R3369" s="129">
        <f t="shared" si="157"/>
        <v>0</v>
      </c>
      <c r="S3369" s="129">
        <f t="shared" si="158"/>
        <v>0</v>
      </c>
      <c r="T3369" s="129">
        <f t="shared" ref="T3369:T3432" si="159">Q3369-R3369</f>
        <v>0</v>
      </c>
      <c r="U3369" s="10"/>
    </row>
    <row r="3370" spans="12:21" ht="15" customHeight="1" x14ac:dyDescent="0.4">
      <c r="L3370" s="36" t="s">
        <v>39</v>
      </c>
      <c r="N3370" s="37">
        <v>43605</v>
      </c>
      <c r="O3370" s="35">
        <v>0.75000000000000011</v>
      </c>
      <c r="P3370" s="299"/>
      <c r="Q3370" s="300"/>
      <c r="R3370" s="129">
        <f t="shared" si="157"/>
        <v>0</v>
      </c>
      <c r="S3370" s="129">
        <f t="shared" si="158"/>
        <v>0</v>
      </c>
      <c r="T3370" s="129">
        <f t="shared" si="159"/>
        <v>0</v>
      </c>
      <c r="U3370" s="10"/>
    </row>
    <row r="3371" spans="12:21" ht="15" customHeight="1" x14ac:dyDescent="0.4">
      <c r="L3371" s="36" t="s">
        <v>39</v>
      </c>
      <c r="N3371" s="37">
        <v>43605</v>
      </c>
      <c r="O3371" s="35">
        <v>0.79166666666666674</v>
      </c>
      <c r="P3371" s="299"/>
      <c r="Q3371" s="300"/>
      <c r="R3371" s="129">
        <f t="shared" si="157"/>
        <v>0</v>
      </c>
      <c r="S3371" s="129">
        <f t="shared" si="158"/>
        <v>0</v>
      </c>
      <c r="T3371" s="129">
        <f t="shared" si="159"/>
        <v>0</v>
      </c>
      <c r="U3371" s="10"/>
    </row>
    <row r="3372" spans="12:21" ht="15" customHeight="1" x14ac:dyDescent="0.4">
      <c r="L3372" s="36" t="s">
        <v>39</v>
      </c>
      <c r="N3372" s="37">
        <v>43605</v>
      </c>
      <c r="O3372" s="35">
        <v>0.83333333333333337</v>
      </c>
      <c r="P3372" s="299"/>
      <c r="Q3372" s="300"/>
      <c r="R3372" s="129">
        <f t="shared" si="157"/>
        <v>0</v>
      </c>
      <c r="S3372" s="129">
        <f t="shared" si="158"/>
        <v>0</v>
      </c>
      <c r="T3372" s="129">
        <f t="shared" si="159"/>
        <v>0</v>
      </c>
      <c r="U3372" s="10"/>
    </row>
    <row r="3373" spans="12:21" ht="15" customHeight="1" x14ac:dyDescent="0.4">
      <c r="L3373" s="36" t="s">
        <v>39</v>
      </c>
      <c r="N3373" s="37">
        <v>43605</v>
      </c>
      <c r="O3373" s="35">
        <v>0.87500000000000011</v>
      </c>
      <c r="P3373" s="299"/>
      <c r="Q3373" s="300"/>
      <c r="R3373" s="129">
        <f t="shared" si="157"/>
        <v>0</v>
      </c>
      <c r="S3373" s="129">
        <f t="shared" si="158"/>
        <v>0</v>
      </c>
      <c r="T3373" s="129">
        <f t="shared" si="159"/>
        <v>0</v>
      </c>
      <c r="U3373" s="10"/>
    </row>
    <row r="3374" spans="12:21" ht="15" customHeight="1" x14ac:dyDescent="0.4">
      <c r="L3374" s="36" t="s">
        <v>39</v>
      </c>
      <c r="N3374" s="37">
        <v>43605</v>
      </c>
      <c r="O3374" s="35">
        <v>0.91666666666666674</v>
      </c>
      <c r="P3374" s="299"/>
      <c r="Q3374" s="300"/>
      <c r="R3374" s="129">
        <f t="shared" si="157"/>
        <v>0</v>
      </c>
      <c r="S3374" s="129">
        <f t="shared" si="158"/>
        <v>0</v>
      </c>
      <c r="T3374" s="129">
        <f t="shared" si="159"/>
        <v>0</v>
      </c>
      <c r="U3374" s="10"/>
    </row>
    <row r="3375" spans="12:21" ht="15" customHeight="1" x14ac:dyDescent="0.4">
      <c r="L3375" s="36" t="s">
        <v>39</v>
      </c>
      <c r="N3375" s="37">
        <v>43605</v>
      </c>
      <c r="O3375" s="35">
        <v>0.95833333333333337</v>
      </c>
      <c r="P3375" s="299"/>
      <c r="Q3375" s="300"/>
      <c r="R3375" s="129">
        <f t="shared" si="157"/>
        <v>0</v>
      </c>
      <c r="S3375" s="129">
        <f t="shared" si="158"/>
        <v>0</v>
      </c>
      <c r="T3375" s="129">
        <f t="shared" si="159"/>
        <v>0</v>
      </c>
      <c r="U3375" s="10"/>
    </row>
    <row r="3376" spans="12:21" ht="15" customHeight="1" x14ac:dyDescent="0.4">
      <c r="L3376" s="40">
        <v>43606</v>
      </c>
      <c r="M3376" s="37"/>
      <c r="N3376" s="37">
        <v>43606</v>
      </c>
      <c r="O3376" s="35">
        <v>3.1225022567582528E-17</v>
      </c>
      <c r="P3376" s="299"/>
      <c r="Q3376" s="300"/>
      <c r="R3376" s="129">
        <f t="shared" si="157"/>
        <v>0</v>
      </c>
      <c r="S3376" s="129">
        <f t="shared" si="158"/>
        <v>0</v>
      </c>
      <c r="T3376" s="129">
        <f t="shared" si="159"/>
        <v>0</v>
      </c>
      <c r="U3376" s="10"/>
    </row>
    <row r="3377" spans="12:21" ht="15" customHeight="1" x14ac:dyDescent="0.4">
      <c r="L3377" s="36" t="s">
        <v>39</v>
      </c>
      <c r="N3377" s="37">
        <v>43606</v>
      </c>
      <c r="O3377" s="35">
        <v>4.1666666666666699E-2</v>
      </c>
      <c r="P3377" s="299"/>
      <c r="Q3377" s="300"/>
      <c r="R3377" s="129">
        <f t="shared" si="157"/>
        <v>0</v>
      </c>
      <c r="S3377" s="129">
        <f t="shared" si="158"/>
        <v>0</v>
      </c>
      <c r="T3377" s="129">
        <f t="shared" si="159"/>
        <v>0</v>
      </c>
      <c r="U3377" s="10"/>
    </row>
    <row r="3378" spans="12:21" ht="15" customHeight="1" x14ac:dyDescent="0.4">
      <c r="L3378" s="36" t="s">
        <v>39</v>
      </c>
      <c r="N3378" s="37">
        <v>43606</v>
      </c>
      <c r="O3378" s="35">
        <v>8.333333333333337E-2</v>
      </c>
      <c r="P3378" s="299"/>
      <c r="Q3378" s="300"/>
      <c r="R3378" s="129">
        <f t="shared" si="157"/>
        <v>0</v>
      </c>
      <c r="S3378" s="129">
        <f t="shared" si="158"/>
        <v>0</v>
      </c>
      <c r="T3378" s="129">
        <f t="shared" si="159"/>
        <v>0</v>
      </c>
      <c r="U3378" s="10"/>
    </row>
    <row r="3379" spans="12:21" ht="15" customHeight="1" x14ac:dyDescent="0.4">
      <c r="L3379" s="36" t="s">
        <v>39</v>
      </c>
      <c r="N3379" s="37">
        <v>43606</v>
      </c>
      <c r="O3379" s="35">
        <v>0.12500000000000006</v>
      </c>
      <c r="P3379" s="299"/>
      <c r="Q3379" s="300"/>
      <c r="R3379" s="129">
        <f t="shared" si="157"/>
        <v>0</v>
      </c>
      <c r="S3379" s="129">
        <f t="shared" si="158"/>
        <v>0</v>
      </c>
      <c r="T3379" s="129">
        <f t="shared" si="159"/>
        <v>0</v>
      </c>
      <c r="U3379" s="10"/>
    </row>
    <row r="3380" spans="12:21" ht="15" customHeight="1" x14ac:dyDescent="0.4">
      <c r="L3380" s="36" t="s">
        <v>39</v>
      </c>
      <c r="N3380" s="37">
        <v>43606</v>
      </c>
      <c r="O3380" s="35">
        <v>0.16666666666666669</v>
      </c>
      <c r="P3380" s="299"/>
      <c r="Q3380" s="300"/>
      <c r="R3380" s="129">
        <f t="shared" si="157"/>
        <v>0</v>
      </c>
      <c r="S3380" s="129">
        <f t="shared" si="158"/>
        <v>0</v>
      </c>
      <c r="T3380" s="129">
        <f t="shared" si="159"/>
        <v>0</v>
      </c>
      <c r="U3380" s="10"/>
    </row>
    <row r="3381" spans="12:21" ht="15" customHeight="1" x14ac:dyDescent="0.4">
      <c r="L3381" s="36" t="s">
        <v>39</v>
      </c>
      <c r="N3381" s="37">
        <v>43606</v>
      </c>
      <c r="O3381" s="35">
        <v>0.20833333333333337</v>
      </c>
      <c r="P3381" s="299"/>
      <c r="Q3381" s="300"/>
      <c r="R3381" s="129">
        <f t="shared" si="157"/>
        <v>0</v>
      </c>
      <c r="S3381" s="129">
        <f t="shared" si="158"/>
        <v>0</v>
      </c>
      <c r="T3381" s="129">
        <f t="shared" si="159"/>
        <v>0</v>
      </c>
      <c r="U3381" s="10"/>
    </row>
    <row r="3382" spans="12:21" ht="15" customHeight="1" x14ac:dyDescent="0.4">
      <c r="L3382" s="36" t="s">
        <v>39</v>
      </c>
      <c r="N3382" s="37">
        <v>43606</v>
      </c>
      <c r="O3382" s="35">
        <v>0.25</v>
      </c>
      <c r="P3382" s="299"/>
      <c r="Q3382" s="300"/>
      <c r="R3382" s="129">
        <f t="shared" si="157"/>
        <v>0</v>
      </c>
      <c r="S3382" s="129">
        <f t="shared" si="158"/>
        <v>0</v>
      </c>
      <c r="T3382" s="129">
        <f t="shared" si="159"/>
        <v>0</v>
      </c>
      <c r="U3382" s="10"/>
    </row>
    <row r="3383" spans="12:21" ht="15" customHeight="1" x14ac:dyDescent="0.4">
      <c r="L3383" s="36" t="s">
        <v>39</v>
      </c>
      <c r="N3383" s="37">
        <v>43606</v>
      </c>
      <c r="O3383" s="35">
        <v>0.29166666666666669</v>
      </c>
      <c r="P3383" s="299"/>
      <c r="Q3383" s="300"/>
      <c r="R3383" s="129">
        <f t="shared" si="157"/>
        <v>0</v>
      </c>
      <c r="S3383" s="129">
        <f t="shared" si="158"/>
        <v>0</v>
      </c>
      <c r="T3383" s="129">
        <f t="shared" si="159"/>
        <v>0</v>
      </c>
      <c r="U3383" s="10"/>
    </row>
    <row r="3384" spans="12:21" ht="15" customHeight="1" x14ac:dyDescent="0.4">
      <c r="L3384" s="36" t="s">
        <v>39</v>
      </c>
      <c r="N3384" s="37">
        <v>43606</v>
      </c>
      <c r="O3384" s="35">
        <v>0.33333333333333337</v>
      </c>
      <c r="P3384" s="299"/>
      <c r="Q3384" s="300"/>
      <c r="R3384" s="129">
        <f t="shared" si="157"/>
        <v>0</v>
      </c>
      <c r="S3384" s="129">
        <f t="shared" si="158"/>
        <v>0</v>
      </c>
      <c r="T3384" s="129">
        <f t="shared" si="159"/>
        <v>0</v>
      </c>
      <c r="U3384" s="10"/>
    </row>
    <row r="3385" spans="12:21" ht="15" customHeight="1" x14ac:dyDescent="0.4">
      <c r="L3385" s="36" t="s">
        <v>39</v>
      </c>
      <c r="N3385" s="37">
        <v>43606</v>
      </c>
      <c r="O3385" s="35">
        <v>0.375</v>
      </c>
      <c r="P3385" s="299"/>
      <c r="Q3385" s="300"/>
      <c r="R3385" s="129">
        <f t="shared" si="157"/>
        <v>0</v>
      </c>
      <c r="S3385" s="129">
        <f t="shared" si="158"/>
        <v>0</v>
      </c>
      <c r="T3385" s="129">
        <f t="shared" si="159"/>
        <v>0</v>
      </c>
      <c r="U3385" s="10"/>
    </row>
    <row r="3386" spans="12:21" ht="15" customHeight="1" x14ac:dyDescent="0.4">
      <c r="L3386" s="36" t="s">
        <v>39</v>
      </c>
      <c r="N3386" s="37">
        <v>43606</v>
      </c>
      <c r="O3386" s="35">
        <v>0.41666666666666669</v>
      </c>
      <c r="P3386" s="299"/>
      <c r="Q3386" s="300"/>
      <c r="R3386" s="129">
        <f t="shared" si="157"/>
        <v>0</v>
      </c>
      <c r="S3386" s="129">
        <f t="shared" si="158"/>
        <v>0</v>
      </c>
      <c r="T3386" s="129">
        <f t="shared" si="159"/>
        <v>0</v>
      </c>
      <c r="U3386" s="10"/>
    </row>
    <row r="3387" spans="12:21" ht="15" customHeight="1" x14ac:dyDescent="0.4">
      <c r="L3387" s="36" t="s">
        <v>39</v>
      </c>
      <c r="N3387" s="37">
        <v>43606</v>
      </c>
      <c r="O3387" s="35">
        <v>0.45833333333333337</v>
      </c>
      <c r="P3387" s="299"/>
      <c r="Q3387" s="300"/>
      <c r="R3387" s="129">
        <f t="shared" si="157"/>
        <v>0</v>
      </c>
      <c r="S3387" s="129">
        <f t="shared" si="158"/>
        <v>0</v>
      </c>
      <c r="T3387" s="129">
        <f t="shared" si="159"/>
        <v>0</v>
      </c>
      <c r="U3387" s="10"/>
    </row>
    <row r="3388" spans="12:21" ht="15" customHeight="1" x14ac:dyDescent="0.4">
      <c r="L3388" s="36" t="s">
        <v>39</v>
      </c>
      <c r="N3388" s="37">
        <v>43606</v>
      </c>
      <c r="O3388" s="35">
        <v>0.50000000000000011</v>
      </c>
      <c r="P3388" s="299"/>
      <c r="Q3388" s="300"/>
      <c r="R3388" s="129">
        <f t="shared" si="157"/>
        <v>0</v>
      </c>
      <c r="S3388" s="129">
        <f t="shared" si="158"/>
        <v>0</v>
      </c>
      <c r="T3388" s="129">
        <f t="shared" si="159"/>
        <v>0</v>
      </c>
      <c r="U3388" s="10"/>
    </row>
    <row r="3389" spans="12:21" ht="15" customHeight="1" x14ac:dyDescent="0.4">
      <c r="L3389" s="36" t="s">
        <v>39</v>
      </c>
      <c r="N3389" s="37">
        <v>43606</v>
      </c>
      <c r="O3389" s="35">
        <v>0.54166666666666674</v>
      </c>
      <c r="P3389" s="299"/>
      <c r="Q3389" s="300"/>
      <c r="R3389" s="129">
        <f t="shared" si="157"/>
        <v>0</v>
      </c>
      <c r="S3389" s="129">
        <f t="shared" si="158"/>
        <v>0</v>
      </c>
      <c r="T3389" s="129">
        <f t="shared" si="159"/>
        <v>0</v>
      </c>
      <c r="U3389" s="10"/>
    </row>
    <row r="3390" spans="12:21" ht="15" customHeight="1" x14ac:dyDescent="0.4">
      <c r="L3390" s="36" t="s">
        <v>39</v>
      </c>
      <c r="N3390" s="37">
        <v>43606</v>
      </c>
      <c r="O3390" s="35">
        <v>0.58333333333333337</v>
      </c>
      <c r="P3390" s="299"/>
      <c r="Q3390" s="300"/>
      <c r="R3390" s="129">
        <f t="shared" si="157"/>
        <v>0</v>
      </c>
      <c r="S3390" s="129">
        <f t="shared" si="158"/>
        <v>0</v>
      </c>
      <c r="T3390" s="129">
        <f t="shared" si="159"/>
        <v>0</v>
      </c>
      <c r="U3390" s="10"/>
    </row>
    <row r="3391" spans="12:21" ht="15" customHeight="1" x14ac:dyDescent="0.4">
      <c r="L3391" s="36" t="s">
        <v>39</v>
      </c>
      <c r="N3391" s="37">
        <v>43606</v>
      </c>
      <c r="O3391" s="35">
        <v>0.62500000000000011</v>
      </c>
      <c r="P3391" s="299"/>
      <c r="Q3391" s="300"/>
      <c r="R3391" s="129">
        <f t="shared" si="157"/>
        <v>0</v>
      </c>
      <c r="S3391" s="129">
        <f t="shared" si="158"/>
        <v>0</v>
      </c>
      <c r="T3391" s="129">
        <f t="shared" si="159"/>
        <v>0</v>
      </c>
      <c r="U3391" s="10"/>
    </row>
    <row r="3392" spans="12:21" ht="15" customHeight="1" x14ac:dyDescent="0.4">
      <c r="L3392" s="36" t="s">
        <v>39</v>
      </c>
      <c r="N3392" s="37">
        <v>43606</v>
      </c>
      <c r="O3392" s="35">
        <v>0.66666666666666674</v>
      </c>
      <c r="P3392" s="299"/>
      <c r="Q3392" s="300"/>
      <c r="R3392" s="129">
        <f t="shared" si="157"/>
        <v>0</v>
      </c>
      <c r="S3392" s="129">
        <f t="shared" si="158"/>
        <v>0</v>
      </c>
      <c r="T3392" s="129">
        <f t="shared" si="159"/>
        <v>0</v>
      </c>
      <c r="U3392" s="10"/>
    </row>
    <row r="3393" spans="12:21" ht="15" customHeight="1" x14ac:dyDescent="0.4">
      <c r="L3393" s="36" t="s">
        <v>39</v>
      </c>
      <c r="N3393" s="37">
        <v>43606</v>
      </c>
      <c r="O3393" s="35">
        <v>0.70833333333333337</v>
      </c>
      <c r="P3393" s="299"/>
      <c r="Q3393" s="300"/>
      <c r="R3393" s="129">
        <f t="shared" si="157"/>
        <v>0</v>
      </c>
      <c r="S3393" s="129">
        <f t="shared" si="158"/>
        <v>0</v>
      </c>
      <c r="T3393" s="129">
        <f t="shared" si="159"/>
        <v>0</v>
      </c>
      <c r="U3393" s="10"/>
    </row>
    <row r="3394" spans="12:21" ht="15" customHeight="1" x14ac:dyDescent="0.4">
      <c r="L3394" s="36" t="s">
        <v>39</v>
      </c>
      <c r="N3394" s="37">
        <v>43606</v>
      </c>
      <c r="O3394" s="35">
        <v>0.75000000000000011</v>
      </c>
      <c r="P3394" s="299"/>
      <c r="Q3394" s="300"/>
      <c r="R3394" s="129">
        <f t="shared" si="157"/>
        <v>0</v>
      </c>
      <c r="S3394" s="129">
        <f t="shared" si="158"/>
        <v>0</v>
      </c>
      <c r="T3394" s="129">
        <f t="shared" si="159"/>
        <v>0</v>
      </c>
      <c r="U3394" s="10"/>
    </row>
    <row r="3395" spans="12:21" ht="15" customHeight="1" x14ac:dyDescent="0.4">
      <c r="L3395" s="36" t="s">
        <v>39</v>
      </c>
      <c r="N3395" s="37">
        <v>43606</v>
      </c>
      <c r="O3395" s="35">
        <v>0.79166666666666674</v>
      </c>
      <c r="P3395" s="299"/>
      <c r="Q3395" s="300"/>
      <c r="R3395" s="129">
        <f t="shared" si="157"/>
        <v>0</v>
      </c>
      <c r="S3395" s="129">
        <f t="shared" si="158"/>
        <v>0</v>
      </c>
      <c r="T3395" s="129">
        <f t="shared" si="159"/>
        <v>0</v>
      </c>
      <c r="U3395" s="10"/>
    </row>
    <row r="3396" spans="12:21" ht="15" customHeight="1" x14ac:dyDescent="0.4">
      <c r="L3396" s="36" t="s">
        <v>39</v>
      </c>
      <c r="N3396" s="37">
        <v>43606</v>
      </c>
      <c r="O3396" s="35">
        <v>0.83333333333333337</v>
      </c>
      <c r="P3396" s="299"/>
      <c r="Q3396" s="300"/>
      <c r="R3396" s="129">
        <f t="shared" si="157"/>
        <v>0</v>
      </c>
      <c r="S3396" s="129">
        <f t="shared" si="158"/>
        <v>0</v>
      </c>
      <c r="T3396" s="129">
        <f t="shared" si="159"/>
        <v>0</v>
      </c>
      <c r="U3396" s="10"/>
    </row>
    <row r="3397" spans="12:21" ht="15" customHeight="1" x14ac:dyDescent="0.4">
      <c r="L3397" s="36" t="s">
        <v>39</v>
      </c>
      <c r="N3397" s="37">
        <v>43606</v>
      </c>
      <c r="O3397" s="35">
        <v>0.87500000000000011</v>
      </c>
      <c r="P3397" s="299"/>
      <c r="Q3397" s="300"/>
      <c r="R3397" s="129">
        <f t="shared" si="157"/>
        <v>0</v>
      </c>
      <c r="S3397" s="129">
        <f t="shared" si="158"/>
        <v>0</v>
      </c>
      <c r="T3397" s="129">
        <f t="shared" si="159"/>
        <v>0</v>
      </c>
      <c r="U3397" s="10"/>
    </row>
    <row r="3398" spans="12:21" ht="15" customHeight="1" x14ac:dyDescent="0.4">
      <c r="L3398" s="36" t="s">
        <v>39</v>
      </c>
      <c r="N3398" s="37">
        <v>43606</v>
      </c>
      <c r="O3398" s="35">
        <v>0.91666666666666674</v>
      </c>
      <c r="P3398" s="299"/>
      <c r="Q3398" s="300"/>
      <c r="R3398" s="129">
        <f t="shared" si="157"/>
        <v>0</v>
      </c>
      <c r="S3398" s="129">
        <f t="shared" si="158"/>
        <v>0</v>
      </c>
      <c r="T3398" s="129">
        <f t="shared" si="159"/>
        <v>0</v>
      </c>
      <c r="U3398" s="10"/>
    </row>
    <row r="3399" spans="12:21" ht="15" customHeight="1" x14ac:dyDescent="0.4">
      <c r="L3399" s="36" t="s">
        <v>39</v>
      </c>
      <c r="N3399" s="37">
        <v>43606</v>
      </c>
      <c r="O3399" s="35">
        <v>0.95833333333333337</v>
      </c>
      <c r="P3399" s="299"/>
      <c r="Q3399" s="300"/>
      <c r="R3399" s="129">
        <f t="shared" si="157"/>
        <v>0</v>
      </c>
      <c r="S3399" s="129">
        <f t="shared" si="158"/>
        <v>0</v>
      </c>
      <c r="T3399" s="129">
        <f t="shared" si="159"/>
        <v>0</v>
      </c>
      <c r="U3399" s="10"/>
    </row>
    <row r="3400" spans="12:21" ht="15" customHeight="1" x14ac:dyDescent="0.4">
      <c r="L3400" s="40">
        <v>43607</v>
      </c>
      <c r="M3400" s="37"/>
      <c r="N3400" s="37">
        <v>43607</v>
      </c>
      <c r="O3400" s="35">
        <v>3.1225022567582528E-17</v>
      </c>
      <c r="P3400" s="299"/>
      <c r="Q3400" s="300"/>
      <c r="R3400" s="129">
        <f t="shared" si="157"/>
        <v>0</v>
      </c>
      <c r="S3400" s="129">
        <f t="shared" si="158"/>
        <v>0</v>
      </c>
      <c r="T3400" s="129">
        <f t="shared" si="159"/>
        <v>0</v>
      </c>
      <c r="U3400" s="10"/>
    </row>
    <row r="3401" spans="12:21" ht="15" customHeight="1" x14ac:dyDescent="0.4">
      <c r="L3401" s="36" t="s">
        <v>39</v>
      </c>
      <c r="N3401" s="37">
        <v>43607</v>
      </c>
      <c r="O3401" s="35">
        <v>4.1666666666666699E-2</v>
      </c>
      <c r="P3401" s="299"/>
      <c r="Q3401" s="300"/>
      <c r="R3401" s="129">
        <f t="shared" si="157"/>
        <v>0</v>
      </c>
      <c r="S3401" s="129">
        <f t="shared" si="158"/>
        <v>0</v>
      </c>
      <c r="T3401" s="129">
        <f t="shared" si="159"/>
        <v>0</v>
      </c>
      <c r="U3401" s="10"/>
    </row>
    <row r="3402" spans="12:21" ht="15" customHeight="1" x14ac:dyDescent="0.4">
      <c r="L3402" s="36" t="s">
        <v>39</v>
      </c>
      <c r="N3402" s="37">
        <v>43607</v>
      </c>
      <c r="O3402" s="35">
        <v>8.333333333333337E-2</v>
      </c>
      <c r="P3402" s="299"/>
      <c r="Q3402" s="300"/>
      <c r="R3402" s="129">
        <f t="shared" si="157"/>
        <v>0</v>
      </c>
      <c r="S3402" s="129">
        <f t="shared" si="158"/>
        <v>0</v>
      </c>
      <c r="T3402" s="129">
        <f t="shared" si="159"/>
        <v>0</v>
      </c>
      <c r="U3402" s="10"/>
    </row>
    <row r="3403" spans="12:21" ht="15" customHeight="1" x14ac:dyDescent="0.4">
      <c r="L3403" s="36" t="s">
        <v>39</v>
      </c>
      <c r="N3403" s="37">
        <v>43607</v>
      </c>
      <c r="O3403" s="35">
        <v>0.12500000000000006</v>
      </c>
      <c r="P3403" s="299"/>
      <c r="Q3403" s="300"/>
      <c r="R3403" s="129">
        <f t="shared" si="157"/>
        <v>0</v>
      </c>
      <c r="S3403" s="129">
        <f t="shared" si="158"/>
        <v>0</v>
      </c>
      <c r="T3403" s="129">
        <f t="shared" si="159"/>
        <v>0</v>
      </c>
      <c r="U3403" s="10"/>
    </row>
    <row r="3404" spans="12:21" ht="15" customHeight="1" x14ac:dyDescent="0.4">
      <c r="L3404" s="36" t="s">
        <v>39</v>
      </c>
      <c r="N3404" s="37">
        <v>43607</v>
      </c>
      <c r="O3404" s="35">
        <v>0.16666666666666669</v>
      </c>
      <c r="P3404" s="299"/>
      <c r="Q3404" s="300"/>
      <c r="R3404" s="129">
        <f t="shared" si="157"/>
        <v>0</v>
      </c>
      <c r="S3404" s="129">
        <f t="shared" si="158"/>
        <v>0</v>
      </c>
      <c r="T3404" s="129">
        <f t="shared" si="159"/>
        <v>0</v>
      </c>
      <c r="U3404" s="10"/>
    </row>
    <row r="3405" spans="12:21" ht="15" customHeight="1" x14ac:dyDescent="0.4">
      <c r="L3405" s="36" t="s">
        <v>39</v>
      </c>
      <c r="N3405" s="37">
        <v>43607</v>
      </c>
      <c r="O3405" s="35">
        <v>0.20833333333333337</v>
      </c>
      <c r="P3405" s="299"/>
      <c r="Q3405" s="300"/>
      <c r="R3405" s="129">
        <f t="shared" si="157"/>
        <v>0</v>
      </c>
      <c r="S3405" s="129">
        <f t="shared" si="158"/>
        <v>0</v>
      </c>
      <c r="T3405" s="129">
        <f t="shared" si="159"/>
        <v>0</v>
      </c>
      <c r="U3405" s="10"/>
    </row>
    <row r="3406" spans="12:21" ht="15" customHeight="1" x14ac:dyDescent="0.4">
      <c r="L3406" s="36" t="s">
        <v>39</v>
      </c>
      <c r="N3406" s="37">
        <v>43607</v>
      </c>
      <c r="O3406" s="35">
        <v>0.25</v>
      </c>
      <c r="P3406" s="299"/>
      <c r="Q3406" s="300"/>
      <c r="R3406" s="129">
        <f t="shared" si="157"/>
        <v>0</v>
      </c>
      <c r="S3406" s="129">
        <f t="shared" si="158"/>
        <v>0</v>
      </c>
      <c r="T3406" s="129">
        <f t="shared" si="159"/>
        <v>0</v>
      </c>
      <c r="U3406" s="10"/>
    </row>
    <row r="3407" spans="12:21" ht="15" customHeight="1" x14ac:dyDescent="0.4">
      <c r="L3407" s="36" t="s">
        <v>39</v>
      </c>
      <c r="N3407" s="37">
        <v>43607</v>
      </c>
      <c r="O3407" s="35">
        <v>0.29166666666666669</v>
      </c>
      <c r="P3407" s="299"/>
      <c r="Q3407" s="300"/>
      <c r="R3407" s="129">
        <f t="shared" si="157"/>
        <v>0</v>
      </c>
      <c r="S3407" s="129">
        <f t="shared" si="158"/>
        <v>0</v>
      </c>
      <c r="T3407" s="129">
        <f t="shared" si="159"/>
        <v>0</v>
      </c>
      <c r="U3407" s="10"/>
    </row>
    <row r="3408" spans="12:21" ht="15" customHeight="1" x14ac:dyDescent="0.4">
      <c r="L3408" s="36" t="s">
        <v>39</v>
      </c>
      <c r="N3408" s="37">
        <v>43607</v>
      </c>
      <c r="O3408" s="35">
        <v>0.33333333333333337</v>
      </c>
      <c r="P3408" s="299"/>
      <c r="Q3408" s="300"/>
      <c r="R3408" s="129">
        <f t="shared" ref="R3408:R3471" si="160">IF(Q3408&gt;P3408,P3408,Q3408)</f>
        <v>0</v>
      </c>
      <c r="S3408" s="129">
        <f t="shared" ref="S3408:S3471" si="161">P3408-R3408</f>
        <v>0</v>
      </c>
      <c r="T3408" s="129">
        <f t="shared" si="159"/>
        <v>0</v>
      </c>
      <c r="U3408" s="10"/>
    </row>
    <row r="3409" spans="12:21" ht="15" customHeight="1" x14ac:dyDescent="0.4">
      <c r="L3409" s="36" t="s">
        <v>39</v>
      </c>
      <c r="N3409" s="37">
        <v>43607</v>
      </c>
      <c r="O3409" s="35">
        <v>0.375</v>
      </c>
      <c r="P3409" s="299"/>
      <c r="Q3409" s="300"/>
      <c r="R3409" s="129">
        <f t="shared" si="160"/>
        <v>0</v>
      </c>
      <c r="S3409" s="129">
        <f t="shared" si="161"/>
        <v>0</v>
      </c>
      <c r="T3409" s="129">
        <f t="shared" si="159"/>
        <v>0</v>
      </c>
      <c r="U3409" s="10"/>
    </row>
    <row r="3410" spans="12:21" ht="15" customHeight="1" x14ac:dyDescent="0.4">
      <c r="L3410" s="36" t="s">
        <v>39</v>
      </c>
      <c r="N3410" s="37">
        <v>43607</v>
      </c>
      <c r="O3410" s="35">
        <v>0.41666666666666669</v>
      </c>
      <c r="P3410" s="299"/>
      <c r="Q3410" s="300"/>
      <c r="R3410" s="129">
        <f t="shared" si="160"/>
        <v>0</v>
      </c>
      <c r="S3410" s="129">
        <f t="shared" si="161"/>
        <v>0</v>
      </c>
      <c r="T3410" s="129">
        <f t="shared" si="159"/>
        <v>0</v>
      </c>
      <c r="U3410" s="10"/>
    </row>
    <row r="3411" spans="12:21" ht="15" customHeight="1" x14ac:dyDescent="0.4">
      <c r="L3411" s="36" t="s">
        <v>39</v>
      </c>
      <c r="N3411" s="37">
        <v>43607</v>
      </c>
      <c r="O3411" s="35">
        <v>0.45833333333333337</v>
      </c>
      <c r="P3411" s="299"/>
      <c r="Q3411" s="300"/>
      <c r="R3411" s="129">
        <f t="shared" si="160"/>
        <v>0</v>
      </c>
      <c r="S3411" s="129">
        <f t="shared" si="161"/>
        <v>0</v>
      </c>
      <c r="T3411" s="129">
        <f t="shared" si="159"/>
        <v>0</v>
      </c>
      <c r="U3411" s="10"/>
    </row>
    <row r="3412" spans="12:21" ht="15" customHeight="1" x14ac:dyDescent="0.4">
      <c r="L3412" s="36" t="s">
        <v>39</v>
      </c>
      <c r="N3412" s="37">
        <v>43607</v>
      </c>
      <c r="O3412" s="35">
        <v>0.50000000000000011</v>
      </c>
      <c r="P3412" s="299"/>
      <c r="Q3412" s="300"/>
      <c r="R3412" s="129">
        <f t="shared" si="160"/>
        <v>0</v>
      </c>
      <c r="S3412" s="129">
        <f t="shared" si="161"/>
        <v>0</v>
      </c>
      <c r="T3412" s="129">
        <f t="shared" si="159"/>
        <v>0</v>
      </c>
      <c r="U3412" s="10"/>
    </row>
    <row r="3413" spans="12:21" ht="15" customHeight="1" x14ac:dyDescent="0.4">
      <c r="L3413" s="36" t="s">
        <v>39</v>
      </c>
      <c r="N3413" s="37">
        <v>43607</v>
      </c>
      <c r="O3413" s="35">
        <v>0.54166666666666674</v>
      </c>
      <c r="P3413" s="299"/>
      <c r="Q3413" s="300"/>
      <c r="R3413" s="129">
        <f t="shared" si="160"/>
        <v>0</v>
      </c>
      <c r="S3413" s="129">
        <f t="shared" si="161"/>
        <v>0</v>
      </c>
      <c r="T3413" s="129">
        <f t="shared" si="159"/>
        <v>0</v>
      </c>
      <c r="U3413" s="10"/>
    </row>
    <row r="3414" spans="12:21" ht="15" customHeight="1" x14ac:dyDescent="0.4">
      <c r="L3414" s="36" t="s">
        <v>39</v>
      </c>
      <c r="N3414" s="37">
        <v>43607</v>
      </c>
      <c r="O3414" s="35">
        <v>0.58333333333333337</v>
      </c>
      <c r="P3414" s="299"/>
      <c r="Q3414" s="300"/>
      <c r="R3414" s="129">
        <f t="shared" si="160"/>
        <v>0</v>
      </c>
      <c r="S3414" s="129">
        <f t="shared" si="161"/>
        <v>0</v>
      </c>
      <c r="T3414" s="129">
        <f t="shared" si="159"/>
        <v>0</v>
      </c>
      <c r="U3414" s="10"/>
    </row>
    <row r="3415" spans="12:21" ht="15" customHeight="1" x14ac:dyDescent="0.4">
      <c r="L3415" s="36" t="s">
        <v>39</v>
      </c>
      <c r="N3415" s="37">
        <v>43607</v>
      </c>
      <c r="O3415" s="35">
        <v>0.62500000000000011</v>
      </c>
      <c r="P3415" s="299"/>
      <c r="Q3415" s="300"/>
      <c r="R3415" s="129">
        <f t="shared" si="160"/>
        <v>0</v>
      </c>
      <c r="S3415" s="129">
        <f t="shared" si="161"/>
        <v>0</v>
      </c>
      <c r="T3415" s="129">
        <f t="shared" si="159"/>
        <v>0</v>
      </c>
      <c r="U3415" s="10"/>
    </row>
    <row r="3416" spans="12:21" ht="15" customHeight="1" x14ac:dyDescent="0.4">
      <c r="L3416" s="36" t="s">
        <v>39</v>
      </c>
      <c r="N3416" s="37">
        <v>43607</v>
      </c>
      <c r="O3416" s="35">
        <v>0.66666666666666674</v>
      </c>
      <c r="P3416" s="299"/>
      <c r="Q3416" s="300"/>
      <c r="R3416" s="129">
        <f t="shared" si="160"/>
        <v>0</v>
      </c>
      <c r="S3416" s="129">
        <f t="shared" si="161"/>
        <v>0</v>
      </c>
      <c r="T3416" s="129">
        <f t="shared" si="159"/>
        <v>0</v>
      </c>
      <c r="U3416" s="10"/>
    </row>
    <row r="3417" spans="12:21" ht="15" customHeight="1" x14ac:dyDescent="0.4">
      <c r="L3417" s="36" t="s">
        <v>39</v>
      </c>
      <c r="N3417" s="37">
        <v>43607</v>
      </c>
      <c r="O3417" s="35">
        <v>0.70833333333333337</v>
      </c>
      <c r="P3417" s="299"/>
      <c r="Q3417" s="300"/>
      <c r="R3417" s="129">
        <f t="shared" si="160"/>
        <v>0</v>
      </c>
      <c r="S3417" s="129">
        <f t="shared" si="161"/>
        <v>0</v>
      </c>
      <c r="T3417" s="129">
        <f t="shared" si="159"/>
        <v>0</v>
      </c>
      <c r="U3417" s="10"/>
    </row>
    <row r="3418" spans="12:21" ht="15" customHeight="1" x14ac:dyDescent="0.4">
      <c r="L3418" s="36" t="s">
        <v>39</v>
      </c>
      <c r="N3418" s="37">
        <v>43607</v>
      </c>
      <c r="O3418" s="35">
        <v>0.75000000000000011</v>
      </c>
      <c r="P3418" s="299"/>
      <c r="Q3418" s="300"/>
      <c r="R3418" s="129">
        <f t="shared" si="160"/>
        <v>0</v>
      </c>
      <c r="S3418" s="129">
        <f t="shared" si="161"/>
        <v>0</v>
      </c>
      <c r="T3418" s="129">
        <f t="shared" si="159"/>
        <v>0</v>
      </c>
      <c r="U3418" s="10"/>
    </row>
    <row r="3419" spans="12:21" ht="15" customHeight="1" x14ac:dyDescent="0.4">
      <c r="L3419" s="36" t="s">
        <v>39</v>
      </c>
      <c r="N3419" s="37">
        <v>43607</v>
      </c>
      <c r="O3419" s="35">
        <v>0.79166666666666674</v>
      </c>
      <c r="P3419" s="299"/>
      <c r="Q3419" s="300"/>
      <c r="R3419" s="129">
        <f t="shared" si="160"/>
        <v>0</v>
      </c>
      <c r="S3419" s="129">
        <f t="shared" si="161"/>
        <v>0</v>
      </c>
      <c r="T3419" s="129">
        <f t="shared" si="159"/>
        <v>0</v>
      </c>
      <c r="U3419" s="10"/>
    </row>
    <row r="3420" spans="12:21" ht="15" customHeight="1" x14ac:dyDescent="0.4">
      <c r="L3420" s="36" t="s">
        <v>39</v>
      </c>
      <c r="N3420" s="37">
        <v>43607</v>
      </c>
      <c r="O3420" s="35">
        <v>0.83333333333333337</v>
      </c>
      <c r="P3420" s="299"/>
      <c r="Q3420" s="300"/>
      <c r="R3420" s="129">
        <f t="shared" si="160"/>
        <v>0</v>
      </c>
      <c r="S3420" s="129">
        <f t="shared" si="161"/>
        <v>0</v>
      </c>
      <c r="T3420" s="129">
        <f t="shared" si="159"/>
        <v>0</v>
      </c>
      <c r="U3420" s="10"/>
    </row>
    <row r="3421" spans="12:21" ht="15" customHeight="1" x14ac:dyDescent="0.4">
      <c r="L3421" s="36" t="s">
        <v>39</v>
      </c>
      <c r="N3421" s="37">
        <v>43607</v>
      </c>
      <c r="O3421" s="35">
        <v>0.87500000000000011</v>
      </c>
      <c r="P3421" s="299"/>
      <c r="Q3421" s="300"/>
      <c r="R3421" s="129">
        <f t="shared" si="160"/>
        <v>0</v>
      </c>
      <c r="S3421" s="129">
        <f t="shared" si="161"/>
        <v>0</v>
      </c>
      <c r="T3421" s="129">
        <f t="shared" si="159"/>
        <v>0</v>
      </c>
      <c r="U3421" s="10"/>
    </row>
    <row r="3422" spans="12:21" ht="15" customHeight="1" x14ac:dyDescent="0.4">
      <c r="L3422" s="36" t="s">
        <v>39</v>
      </c>
      <c r="N3422" s="37">
        <v>43607</v>
      </c>
      <c r="O3422" s="35">
        <v>0.91666666666666674</v>
      </c>
      <c r="P3422" s="299"/>
      <c r="Q3422" s="300"/>
      <c r="R3422" s="129">
        <f t="shared" si="160"/>
        <v>0</v>
      </c>
      <c r="S3422" s="129">
        <f t="shared" si="161"/>
        <v>0</v>
      </c>
      <c r="T3422" s="129">
        <f t="shared" si="159"/>
        <v>0</v>
      </c>
      <c r="U3422" s="10"/>
    </row>
    <row r="3423" spans="12:21" ht="15" customHeight="1" x14ac:dyDescent="0.4">
      <c r="L3423" s="36" t="s">
        <v>39</v>
      </c>
      <c r="N3423" s="37">
        <v>43607</v>
      </c>
      <c r="O3423" s="35">
        <v>0.95833333333333337</v>
      </c>
      <c r="P3423" s="299"/>
      <c r="Q3423" s="300"/>
      <c r="R3423" s="129">
        <f t="shared" si="160"/>
        <v>0</v>
      </c>
      <c r="S3423" s="129">
        <f t="shared" si="161"/>
        <v>0</v>
      </c>
      <c r="T3423" s="129">
        <f t="shared" si="159"/>
        <v>0</v>
      </c>
      <c r="U3423" s="10"/>
    </row>
    <row r="3424" spans="12:21" ht="15" customHeight="1" x14ac:dyDescent="0.4">
      <c r="L3424" s="40">
        <v>43608</v>
      </c>
      <c r="M3424" s="37"/>
      <c r="N3424" s="37">
        <v>43608</v>
      </c>
      <c r="O3424" s="35">
        <v>3.1225022567582528E-17</v>
      </c>
      <c r="P3424" s="299"/>
      <c r="Q3424" s="300"/>
      <c r="R3424" s="129">
        <f t="shared" si="160"/>
        <v>0</v>
      </c>
      <c r="S3424" s="129">
        <f t="shared" si="161"/>
        <v>0</v>
      </c>
      <c r="T3424" s="129">
        <f t="shared" si="159"/>
        <v>0</v>
      </c>
      <c r="U3424" s="10"/>
    </row>
    <row r="3425" spans="12:21" ht="15" customHeight="1" x14ac:dyDescent="0.4">
      <c r="L3425" s="36" t="s">
        <v>39</v>
      </c>
      <c r="N3425" s="37">
        <v>43608</v>
      </c>
      <c r="O3425" s="35">
        <v>4.1666666666666699E-2</v>
      </c>
      <c r="P3425" s="299"/>
      <c r="Q3425" s="300"/>
      <c r="R3425" s="129">
        <f t="shared" si="160"/>
        <v>0</v>
      </c>
      <c r="S3425" s="129">
        <f t="shared" si="161"/>
        <v>0</v>
      </c>
      <c r="T3425" s="129">
        <f t="shared" si="159"/>
        <v>0</v>
      </c>
      <c r="U3425" s="10"/>
    </row>
    <row r="3426" spans="12:21" ht="15" customHeight="1" x14ac:dyDescent="0.4">
      <c r="L3426" s="36" t="s">
        <v>39</v>
      </c>
      <c r="N3426" s="37">
        <v>43608</v>
      </c>
      <c r="O3426" s="35">
        <v>8.333333333333337E-2</v>
      </c>
      <c r="P3426" s="299"/>
      <c r="Q3426" s="300"/>
      <c r="R3426" s="129">
        <f t="shared" si="160"/>
        <v>0</v>
      </c>
      <c r="S3426" s="129">
        <f t="shared" si="161"/>
        <v>0</v>
      </c>
      <c r="T3426" s="129">
        <f t="shared" si="159"/>
        <v>0</v>
      </c>
      <c r="U3426" s="10"/>
    </row>
    <row r="3427" spans="12:21" ht="15" customHeight="1" x14ac:dyDescent="0.4">
      <c r="L3427" s="36" t="s">
        <v>39</v>
      </c>
      <c r="N3427" s="37">
        <v>43608</v>
      </c>
      <c r="O3427" s="35">
        <v>0.12500000000000006</v>
      </c>
      <c r="P3427" s="299"/>
      <c r="Q3427" s="300"/>
      <c r="R3427" s="129">
        <f t="shared" si="160"/>
        <v>0</v>
      </c>
      <c r="S3427" s="129">
        <f t="shared" si="161"/>
        <v>0</v>
      </c>
      <c r="T3427" s="129">
        <f t="shared" si="159"/>
        <v>0</v>
      </c>
      <c r="U3427" s="10"/>
    </row>
    <row r="3428" spans="12:21" ht="15" customHeight="1" x14ac:dyDescent="0.4">
      <c r="L3428" s="36" t="s">
        <v>39</v>
      </c>
      <c r="N3428" s="37">
        <v>43608</v>
      </c>
      <c r="O3428" s="35">
        <v>0.16666666666666669</v>
      </c>
      <c r="P3428" s="299"/>
      <c r="Q3428" s="300"/>
      <c r="R3428" s="129">
        <f t="shared" si="160"/>
        <v>0</v>
      </c>
      <c r="S3428" s="129">
        <f t="shared" si="161"/>
        <v>0</v>
      </c>
      <c r="T3428" s="129">
        <f t="shared" si="159"/>
        <v>0</v>
      </c>
      <c r="U3428" s="10"/>
    </row>
    <row r="3429" spans="12:21" ht="15" customHeight="1" x14ac:dyDescent="0.4">
      <c r="L3429" s="36" t="s">
        <v>39</v>
      </c>
      <c r="N3429" s="37">
        <v>43608</v>
      </c>
      <c r="O3429" s="35">
        <v>0.20833333333333337</v>
      </c>
      <c r="P3429" s="299"/>
      <c r="Q3429" s="300"/>
      <c r="R3429" s="129">
        <f t="shared" si="160"/>
        <v>0</v>
      </c>
      <c r="S3429" s="129">
        <f t="shared" si="161"/>
        <v>0</v>
      </c>
      <c r="T3429" s="129">
        <f t="shared" si="159"/>
        <v>0</v>
      </c>
      <c r="U3429" s="10"/>
    </row>
    <row r="3430" spans="12:21" ht="15" customHeight="1" x14ac:dyDescent="0.4">
      <c r="L3430" s="36" t="s">
        <v>39</v>
      </c>
      <c r="N3430" s="37">
        <v>43608</v>
      </c>
      <c r="O3430" s="35">
        <v>0.25</v>
      </c>
      <c r="P3430" s="299"/>
      <c r="Q3430" s="300"/>
      <c r="R3430" s="129">
        <f t="shared" si="160"/>
        <v>0</v>
      </c>
      <c r="S3430" s="129">
        <f t="shared" si="161"/>
        <v>0</v>
      </c>
      <c r="T3430" s="129">
        <f t="shared" si="159"/>
        <v>0</v>
      </c>
      <c r="U3430" s="10"/>
    </row>
    <row r="3431" spans="12:21" ht="15" customHeight="1" x14ac:dyDescent="0.4">
      <c r="L3431" s="36" t="s">
        <v>39</v>
      </c>
      <c r="N3431" s="37">
        <v>43608</v>
      </c>
      <c r="O3431" s="35">
        <v>0.29166666666666669</v>
      </c>
      <c r="P3431" s="299"/>
      <c r="Q3431" s="300"/>
      <c r="R3431" s="129">
        <f t="shared" si="160"/>
        <v>0</v>
      </c>
      <c r="S3431" s="129">
        <f t="shared" si="161"/>
        <v>0</v>
      </c>
      <c r="T3431" s="129">
        <f t="shared" si="159"/>
        <v>0</v>
      </c>
      <c r="U3431" s="10"/>
    </row>
    <row r="3432" spans="12:21" ht="15" customHeight="1" x14ac:dyDescent="0.4">
      <c r="L3432" s="36" t="s">
        <v>39</v>
      </c>
      <c r="N3432" s="37">
        <v>43608</v>
      </c>
      <c r="O3432" s="35">
        <v>0.33333333333333337</v>
      </c>
      <c r="P3432" s="299"/>
      <c r="Q3432" s="300"/>
      <c r="R3432" s="129">
        <f t="shared" si="160"/>
        <v>0</v>
      </c>
      <c r="S3432" s="129">
        <f t="shared" si="161"/>
        <v>0</v>
      </c>
      <c r="T3432" s="129">
        <f t="shared" si="159"/>
        <v>0</v>
      </c>
      <c r="U3432" s="10"/>
    </row>
    <row r="3433" spans="12:21" ht="15" customHeight="1" x14ac:dyDescent="0.4">
      <c r="L3433" s="36" t="s">
        <v>39</v>
      </c>
      <c r="N3433" s="37">
        <v>43608</v>
      </c>
      <c r="O3433" s="35">
        <v>0.375</v>
      </c>
      <c r="P3433" s="299"/>
      <c r="Q3433" s="300"/>
      <c r="R3433" s="129">
        <f t="shared" si="160"/>
        <v>0</v>
      </c>
      <c r="S3433" s="129">
        <f t="shared" si="161"/>
        <v>0</v>
      </c>
      <c r="T3433" s="129">
        <f t="shared" ref="T3433:T3496" si="162">Q3433-R3433</f>
        <v>0</v>
      </c>
      <c r="U3433" s="10"/>
    </row>
    <row r="3434" spans="12:21" ht="15" customHeight="1" x14ac:dyDescent="0.4">
      <c r="L3434" s="36" t="s">
        <v>39</v>
      </c>
      <c r="N3434" s="37">
        <v>43608</v>
      </c>
      <c r="O3434" s="35">
        <v>0.41666666666666669</v>
      </c>
      <c r="P3434" s="299"/>
      <c r="Q3434" s="300"/>
      <c r="R3434" s="129">
        <f t="shared" si="160"/>
        <v>0</v>
      </c>
      <c r="S3434" s="129">
        <f t="shared" si="161"/>
        <v>0</v>
      </c>
      <c r="T3434" s="129">
        <f t="shared" si="162"/>
        <v>0</v>
      </c>
      <c r="U3434" s="10"/>
    </row>
    <row r="3435" spans="12:21" ht="15" customHeight="1" x14ac:dyDescent="0.4">
      <c r="L3435" s="36" t="s">
        <v>39</v>
      </c>
      <c r="N3435" s="37">
        <v>43608</v>
      </c>
      <c r="O3435" s="35">
        <v>0.45833333333333337</v>
      </c>
      <c r="P3435" s="299"/>
      <c r="Q3435" s="300"/>
      <c r="R3435" s="129">
        <f t="shared" si="160"/>
        <v>0</v>
      </c>
      <c r="S3435" s="129">
        <f t="shared" si="161"/>
        <v>0</v>
      </c>
      <c r="T3435" s="129">
        <f t="shared" si="162"/>
        <v>0</v>
      </c>
      <c r="U3435" s="10"/>
    </row>
    <row r="3436" spans="12:21" ht="15" customHeight="1" x14ac:dyDescent="0.4">
      <c r="L3436" s="36" t="s">
        <v>39</v>
      </c>
      <c r="N3436" s="37">
        <v>43608</v>
      </c>
      <c r="O3436" s="35">
        <v>0.50000000000000011</v>
      </c>
      <c r="P3436" s="299"/>
      <c r="Q3436" s="300"/>
      <c r="R3436" s="129">
        <f t="shared" si="160"/>
        <v>0</v>
      </c>
      <c r="S3436" s="129">
        <f t="shared" si="161"/>
        <v>0</v>
      </c>
      <c r="T3436" s="129">
        <f t="shared" si="162"/>
        <v>0</v>
      </c>
      <c r="U3436" s="10"/>
    </row>
    <row r="3437" spans="12:21" ht="15" customHeight="1" x14ac:dyDescent="0.4">
      <c r="L3437" s="36" t="s">
        <v>39</v>
      </c>
      <c r="N3437" s="37">
        <v>43608</v>
      </c>
      <c r="O3437" s="35">
        <v>0.54166666666666674</v>
      </c>
      <c r="P3437" s="299"/>
      <c r="Q3437" s="300"/>
      <c r="R3437" s="129">
        <f t="shared" si="160"/>
        <v>0</v>
      </c>
      <c r="S3437" s="129">
        <f t="shared" si="161"/>
        <v>0</v>
      </c>
      <c r="T3437" s="129">
        <f t="shared" si="162"/>
        <v>0</v>
      </c>
      <c r="U3437" s="10"/>
    </row>
    <row r="3438" spans="12:21" ht="15" customHeight="1" x14ac:dyDescent="0.4">
      <c r="L3438" s="36" t="s">
        <v>39</v>
      </c>
      <c r="N3438" s="37">
        <v>43608</v>
      </c>
      <c r="O3438" s="35">
        <v>0.58333333333333337</v>
      </c>
      <c r="P3438" s="299"/>
      <c r="Q3438" s="300"/>
      <c r="R3438" s="129">
        <f t="shared" si="160"/>
        <v>0</v>
      </c>
      <c r="S3438" s="129">
        <f t="shared" si="161"/>
        <v>0</v>
      </c>
      <c r="T3438" s="129">
        <f t="shared" si="162"/>
        <v>0</v>
      </c>
      <c r="U3438" s="10"/>
    </row>
    <row r="3439" spans="12:21" ht="15" customHeight="1" x14ac:dyDescent="0.4">
      <c r="L3439" s="36" t="s">
        <v>39</v>
      </c>
      <c r="N3439" s="37">
        <v>43608</v>
      </c>
      <c r="O3439" s="35">
        <v>0.62500000000000011</v>
      </c>
      <c r="P3439" s="299"/>
      <c r="Q3439" s="300"/>
      <c r="R3439" s="129">
        <f t="shared" si="160"/>
        <v>0</v>
      </c>
      <c r="S3439" s="129">
        <f t="shared" si="161"/>
        <v>0</v>
      </c>
      <c r="T3439" s="129">
        <f t="shared" si="162"/>
        <v>0</v>
      </c>
      <c r="U3439" s="10"/>
    </row>
    <row r="3440" spans="12:21" ht="15" customHeight="1" x14ac:dyDescent="0.4">
      <c r="L3440" s="36" t="s">
        <v>39</v>
      </c>
      <c r="N3440" s="37">
        <v>43608</v>
      </c>
      <c r="O3440" s="35">
        <v>0.66666666666666674</v>
      </c>
      <c r="P3440" s="299"/>
      <c r="Q3440" s="300"/>
      <c r="R3440" s="129">
        <f t="shared" si="160"/>
        <v>0</v>
      </c>
      <c r="S3440" s="129">
        <f t="shared" si="161"/>
        <v>0</v>
      </c>
      <c r="T3440" s="129">
        <f t="shared" si="162"/>
        <v>0</v>
      </c>
      <c r="U3440" s="10"/>
    </row>
    <row r="3441" spans="12:21" ht="15" customHeight="1" x14ac:dyDescent="0.4">
      <c r="L3441" s="36" t="s">
        <v>39</v>
      </c>
      <c r="N3441" s="37">
        <v>43608</v>
      </c>
      <c r="O3441" s="35">
        <v>0.70833333333333337</v>
      </c>
      <c r="P3441" s="299"/>
      <c r="Q3441" s="300"/>
      <c r="R3441" s="129">
        <f t="shared" si="160"/>
        <v>0</v>
      </c>
      <c r="S3441" s="129">
        <f t="shared" si="161"/>
        <v>0</v>
      </c>
      <c r="T3441" s="129">
        <f t="shared" si="162"/>
        <v>0</v>
      </c>
      <c r="U3441" s="10"/>
    </row>
    <row r="3442" spans="12:21" ht="15" customHeight="1" x14ac:dyDescent="0.4">
      <c r="L3442" s="36" t="s">
        <v>39</v>
      </c>
      <c r="N3442" s="37">
        <v>43608</v>
      </c>
      <c r="O3442" s="35">
        <v>0.75000000000000011</v>
      </c>
      <c r="P3442" s="299"/>
      <c r="Q3442" s="300"/>
      <c r="R3442" s="129">
        <f t="shared" si="160"/>
        <v>0</v>
      </c>
      <c r="S3442" s="129">
        <f t="shared" si="161"/>
        <v>0</v>
      </c>
      <c r="T3442" s="129">
        <f t="shared" si="162"/>
        <v>0</v>
      </c>
      <c r="U3442" s="10"/>
    </row>
    <row r="3443" spans="12:21" ht="15" customHeight="1" x14ac:dyDescent="0.4">
      <c r="L3443" s="36" t="s">
        <v>39</v>
      </c>
      <c r="N3443" s="37">
        <v>43608</v>
      </c>
      <c r="O3443" s="35">
        <v>0.79166666666666674</v>
      </c>
      <c r="P3443" s="299"/>
      <c r="Q3443" s="300"/>
      <c r="R3443" s="129">
        <f t="shared" si="160"/>
        <v>0</v>
      </c>
      <c r="S3443" s="129">
        <f t="shared" si="161"/>
        <v>0</v>
      </c>
      <c r="T3443" s="129">
        <f t="shared" si="162"/>
        <v>0</v>
      </c>
      <c r="U3443" s="10"/>
    </row>
    <row r="3444" spans="12:21" ht="15" customHeight="1" x14ac:dyDescent="0.4">
      <c r="L3444" s="36" t="s">
        <v>39</v>
      </c>
      <c r="N3444" s="37">
        <v>43608</v>
      </c>
      <c r="O3444" s="35">
        <v>0.83333333333333337</v>
      </c>
      <c r="P3444" s="299"/>
      <c r="Q3444" s="300"/>
      <c r="R3444" s="129">
        <f t="shared" si="160"/>
        <v>0</v>
      </c>
      <c r="S3444" s="129">
        <f t="shared" si="161"/>
        <v>0</v>
      </c>
      <c r="T3444" s="129">
        <f t="shared" si="162"/>
        <v>0</v>
      </c>
      <c r="U3444" s="10"/>
    </row>
    <row r="3445" spans="12:21" ht="15" customHeight="1" x14ac:dyDescent="0.4">
      <c r="L3445" s="36" t="s">
        <v>39</v>
      </c>
      <c r="N3445" s="37">
        <v>43608</v>
      </c>
      <c r="O3445" s="35">
        <v>0.87500000000000011</v>
      </c>
      <c r="P3445" s="299"/>
      <c r="Q3445" s="300"/>
      <c r="R3445" s="129">
        <f t="shared" si="160"/>
        <v>0</v>
      </c>
      <c r="S3445" s="129">
        <f t="shared" si="161"/>
        <v>0</v>
      </c>
      <c r="T3445" s="129">
        <f t="shared" si="162"/>
        <v>0</v>
      </c>
      <c r="U3445" s="10"/>
    </row>
    <row r="3446" spans="12:21" ht="15" customHeight="1" x14ac:dyDescent="0.4">
      <c r="L3446" s="36" t="s">
        <v>39</v>
      </c>
      <c r="N3446" s="37">
        <v>43608</v>
      </c>
      <c r="O3446" s="35">
        <v>0.91666666666666674</v>
      </c>
      <c r="P3446" s="299"/>
      <c r="Q3446" s="300"/>
      <c r="R3446" s="129">
        <f t="shared" si="160"/>
        <v>0</v>
      </c>
      <c r="S3446" s="129">
        <f t="shared" si="161"/>
        <v>0</v>
      </c>
      <c r="T3446" s="129">
        <f t="shared" si="162"/>
        <v>0</v>
      </c>
      <c r="U3446" s="10"/>
    </row>
    <row r="3447" spans="12:21" ht="15" customHeight="1" x14ac:dyDescent="0.4">
      <c r="L3447" s="36" t="s">
        <v>39</v>
      </c>
      <c r="N3447" s="37">
        <v>43608</v>
      </c>
      <c r="O3447" s="35">
        <v>0.95833333333333337</v>
      </c>
      <c r="P3447" s="299"/>
      <c r="Q3447" s="300"/>
      <c r="R3447" s="129">
        <f t="shared" si="160"/>
        <v>0</v>
      </c>
      <c r="S3447" s="129">
        <f t="shared" si="161"/>
        <v>0</v>
      </c>
      <c r="T3447" s="129">
        <f t="shared" si="162"/>
        <v>0</v>
      </c>
      <c r="U3447" s="10"/>
    </row>
    <row r="3448" spans="12:21" ht="15" customHeight="1" x14ac:dyDescent="0.4">
      <c r="L3448" s="40">
        <v>43609</v>
      </c>
      <c r="M3448" s="37"/>
      <c r="N3448" s="37">
        <v>43609</v>
      </c>
      <c r="O3448" s="35">
        <v>3.1225022567582528E-17</v>
      </c>
      <c r="P3448" s="299"/>
      <c r="Q3448" s="300"/>
      <c r="R3448" s="129">
        <f t="shared" si="160"/>
        <v>0</v>
      </c>
      <c r="S3448" s="129">
        <f t="shared" si="161"/>
        <v>0</v>
      </c>
      <c r="T3448" s="129">
        <f t="shared" si="162"/>
        <v>0</v>
      </c>
      <c r="U3448" s="10"/>
    </row>
    <row r="3449" spans="12:21" ht="15" customHeight="1" x14ac:dyDescent="0.4">
      <c r="L3449" s="36" t="s">
        <v>39</v>
      </c>
      <c r="N3449" s="37">
        <v>43609</v>
      </c>
      <c r="O3449" s="35">
        <v>4.1666666666666699E-2</v>
      </c>
      <c r="P3449" s="299"/>
      <c r="Q3449" s="300"/>
      <c r="R3449" s="129">
        <f t="shared" si="160"/>
        <v>0</v>
      </c>
      <c r="S3449" s="129">
        <f t="shared" si="161"/>
        <v>0</v>
      </c>
      <c r="T3449" s="129">
        <f t="shared" si="162"/>
        <v>0</v>
      </c>
      <c r="U3449" s="10"/>
    </row>
    <row r="3450" spans="12:21" ht="15" customHeight="1" x14ac:dyDescent="0.4">
      <c r="L3450" s="36" t="s">
        <v>39</v>
      </c>
      <c r="N3450" s="37">
        <v>43609</v>
      </c>
      <c r="O3450" s="35">
        <v>8.333333333333337E-2</v>
      </c>
      <c r="P3450" s="299"/>
      <c r="Q3450" s="300"/>
      <c r="R3450" s="129">
        <f t="shared" si="160"/>
        <v>0</v>
      </c>
      <c r="S3450" s="129">
        <f t="shared" si="161"/>
        <v>0</v>
      </c>
      <c r="T3450" s="129">
        <f t="shared" si="162"/>
        <v>0</v>
      </c>
      <c r="U3450" s="10"/>
    </row>
    <row r="3451" spans="12:21" ht="15" customHeight="1" x14ac:dyDescent="0.4">
      <c r="L3451" s="36" t="s">
        <v>39</v>
      </c>
      <c r="N3451" s="37">
        <v>43609</v>
      </c>
      <c r="O3451" s="35">
        <v>0.12500000000000006</v>
      </c>
      <c r="P3451" s="299"/>
      <c r="Q3451" s="300"/>
      <c r="R3451" s="129">
        <f t="shared" si="160"/>
        <v>0</v>
      </c>
      <c r="S3451" s="129">
        <f t="shared" si="161"/>
        <v>0</v>
      </c>
      <c r="T3451" s="129">
        <f t="shared" si="162"/>
        <v>0</v>
      </c>
      <c r="U3451" s="10"/>
    </row>
    <row r="3452" spans="12:21" ht="15" customHeight="1" x14ac:dyDescent="0.4">
      <c r="L3452" s="36" t="s">
        <v>39</v>
      </c>
      <c r="N3452" s="37">
        <v>43609</v>
      </c>
      <c r="O3452" s="35">
        <v>0.16666666666666669</v>
      </c>
      <c r="P3452" s="299"/>
      <c r="Q3452" s="300"/>
      <c r="R3452" s="129">
        <f t="shared" si="160"/>
        <v>0</v>
      </c>
      <c r="S3452" s="129">
        <f t="shared" si="161"/>
        <v>0</v>
      </c>
      <c r="T3452" s="129">
        <f t="shared" si="162"/>
        <v>0</v>
      </c>
      <c r="U3452" s="10"/>
    </row>
    <row r="3453" spans="12:21" ht="15" customHeight="1" x14ac:dyDescent="0.4">
      <c r="L3453" s="36" t="s">
        <v>39</v>
      </c>
      <c r="N3453" s="37">
        <v>43609</v>
      </c>
      <c r="O3453" s="35">
        <v>0.20833333333333337</v>
      </c>
      <c r="P3453" s="299"/>
      <c r="Q3453" s="300"/>
      <c r="R3453" s="129">
        <f t="shared" si="160"/>
        <v>0</v>
      </c>
      <c r="S3453" s="129">
        <f t="shared" si="161"/>
        <v>0</v>
      </c>
      <c r="T3453" s="129">
        <f t="shared" si="162"/>
        <v>0</v>
      </c>
      <c r="U3453" s="10"/>
    </row>
    <row r="3454" spans="12:21" ht="15" customHeight="1" x14ac:dyDescent="0.4">
      <c r="L3454" s="36" t="s">
        <v>39</v>
      </c>
      <c r="N3454" s="37">
        <v>43609</v>
      </c>
      <c r="O3454" s="35">
        <v>0.25</v>
      </c>
      <c r="P3454" s="299"/>
      <c r="Q3454" s="300"/>
      <c r="R3454" s="129">
        <f t="shared" si="160"/>
        <v>0</v>
      </c>
      <c r="S3454" s="129">
        <f t="shared" si="161"/>
        <v>0</v>
      </c>
      <c r="T3454" s="129">
        <f t="shared" si="162"/>
        <v>0</v>
      </c>
      <c r="U3454" s="10"/>
    </row>
    <row r="3455" spans="12:21" ht="15" customHeight="1" x14ac:dyDescent="0.4">
      <c r="L3455" s="36" t="s">
        <v>39</v>
      </c>
      <c r="N3455" s="37">
        <v>43609</v>
      </c>
      <c r="O3455" s="35">
        <v>0.29166666666666669</v>
      </c>
      <c r="P3455" s="299"/>
      <c r="Q3455" s="300"/>
      <c r="R3455" s="129">
        <f t="shared" si="160"/>
        <v>0</v>
      </c>
      <c r="S3455" s="129">
        <f t="shared" si="161"/>
        <v>0</v>
      </c>
      <c r="T3455" s="129">
        <f t="shared" si="162"/>
        <v>0</v>
      </c>
      <c r="U3455" s="10"/>
    </row>
    <row r="3456" spans="12:21" ht="15" customHeight="1" x14ac:dyDescent="0.4">
      <c r="L3456" s="36" t="s">
        <v>39</v>
      </c>
      <c r="N3456" s="37">
        <v>43609</v>
      </c>
      <c r="O3456" s="35">
        <v>0.33333333333333337</v>
      </c>
      <c r="P3456" s="299"/>
      <c r="Q3456" s="300"/>
      <c r="R3456" s="129">
        <f t="shared" si="160"/>
        <v>0</v>
      </c>
      <c r="S3456" s="129">
        <f t="shared" si="161"/>
        <v>0</v>
      </c>
      <c r="T3456" s="129">
        <f t="shared" si="162"/>
        <v>0</v>
      </c>
      <c r="U3456" s="10"/>
    </row>
    <row r="3457" spans="12:21" ht="15" customHeight="1" x14ac:dyDescent="0.4">
      <c r="L3457" s="36" t="s">
        <v>39</v>
      </c>
      <c r="N3457" s="37">
        <v>43609</v>
      </c>
      <c r="O3457" s="35">
        <v>0.375</v>
      </c>
      <c r="P3457" s="299"/>
      <c r="Q3457" s="300"/>
      <c r="R3457" s="129">
        <f t="shared" si="160"/>
        <v>0</v>
      </c>
      <c r="S3457" s="129">
        <f t="shared" si="161"/>
        <v>0</v>
      </c>
      <c r="T3457" s="129">
        <f t="shared" si="162"/>
        <v>0</v>
      </c>
      <c r="U3457" s="10"/>
    </row>
    <row r="3458" spans="12:21" ht="15" customHeight="1" x14ac:dyDescent="0.4">
      <c r="L3458" s="36" t="s">
        <v>39</v>
      </c>
      <c r="N3458" s="37">
        <v>43609</v>
      </c>
      <c r="O3458" s="35">
        <v>0.41666666666666669</v>
      </c>
      <c r="P3458" s="299"/>
      <c r="Q3458" s="300"/>
      <c r="R3458" s="129">
        <f t="shared" si="160"/>
        <v>0</v>
      </c>
      <c r="S3458" s="129">
        <f t="shared" si="161"/>
        <v>0</v>
      </c>
      <c r="T3458" s="129">
        <f t="shared" si="162"/>
        <v>0</v>
      </c>
      <c r="U3458" s="10"/>
    </row>
    <row r="3459" spans="12:21" ht="15" customHeight="1" x14ac:dyDescent="0.4">
      <c r="L3459" s="36" t="s">
        <v>39</v>
      </c>
      <c r="N3459" s="37">
        <v>43609</v>
      </c>
      <c r="O3459" s="35">
        <v>0.45833333333333337</v>
      </c>
      <c r="P3459" s="299"/>
      <c r="Q3459" s="300"/>
      <c r="R3459" s="129">
        <f t="shared" si="160"/>
        <v>0</v>
      </c>
      <c r="S3459" s="129">
        <f t="shared" si="161"/>
        <v>0</v>
      </c>
      <c r="T3459" s="129">
        <f t="shared" si="162"/>
        <v>0</v>
      </c>
      <c r="U3459" s="10"/>
    </row>
    <row r="3460" spans="12:21" ht="15" customHeight="1" x14ac:dyDescent="0.4">
      <c r="L3460" s="36" t="s">
        <v>39</v>
      </c>
      <c r="N3460" s="37">
        <v>43609</v>
      </c>
      <c r="O3460" s="35">
        <v>0.50000000000000011</v>
      </c>
      <c r="P3460" s="299"/>
      <c r="Q3460" s="300"/>
      <c r="R3460" s="129">
        <f t="shared" si="160"/>
        <v>0</v>
      </c>
      <c r="S3460" s="129">
        <f t="shared" si="161"/>
        <v>0</v>
      </c>
      <c r="T3460" s="129">
        <f t="shared" si="162"/>
        <v>0</v>
      </c>
      <c r="U3460" s="10"/>
    </row>
    <row r="3461" spans="12:21" ht="15" customHeight="1" x14ac:dyDescent="0.4">
      <c r="L3461" s="36" t="s">
        <v>39</v>
      </c>
      <c r="N3461" s="37">
        <v>43609</v>
      </c>
      <c r="O3461" s="35">
        <v>0.54166666666666674</v>
      </c>
      <c r="P3461" s="299"/>
      <c r="Q3461" s="300"/>
      <c r="R3461" s="129">
        <f t="shared" si="160"/>
        <v>0</v>
      </c>
      <c r="S3461" s="129">
        <f t="shared" si="161"/>
        <v>0</v>
      </c>
      <c r="T3461" s="129">
        <f t="shared" si="162"/>
        <v>0</v>
      </c>
      <c r="U3461" s="10"/>
    </row>
    <row r="3462" spans="12:21" ht="15" customHeight="1" x14ac:dyDescent="0.4">
      <c r="L3462" s="36" t="s">
        <v>39</v>
      </c>
      <c r="N3462" s="37">
        <v>43609</v>
      </c>
      <c r="O3462" s="35">
        <v>0.58333333333333337</v>
      </c>
      <c r="P3462" s="299"/>
      <c r="Q3462" s="300"/>
      <c r="R3462" s="129">
        <f t="shared" si="160"/>
        <v>0</v>
      </c>
      <c r="S3462" s="129">
        <f t="shared" si="161"/>
        <v>0</v>
      </c>
      <c r="T3462" s="129">
        <f t="shared" si="162"/>
        <v>0</v>
      </c>
      <c r="U3462" s="10"/>
    </row>
    <row r="3463" spans="12:21" ht="15" customHeight="1" x14ac:dyDescent="0.4">
      <c r="L3463" s="36" t="s">
        <v>39</v>
      </c>
      <c r="N3463" s="37">
        <v>43609</v>
      </c>
      <c r="O3463" s="35">
        <v>0.62500000000000011</v>
      </c>
      <c r="P3463" s="299"/>
      <c r="Q3463" s="300"/>
      <c r="R3463" s="129">
        <f t="shared" si="160"/>
        <v>0</v>
      </c>
      <c r="S3463" s="129">
        <f t="shared" si="161"/>
        <v>0</v>
      </c>
      <c r="T3463" s="129">
        <f t="shared" si="162"/>
        <v>0</v>
      </c>
      <c r="U3463" s="10"/>
    </row>
    <row r="3464" spans="12:21" ht="15" customHeight="1" x14ac:dyDescent="0.4">
      <c r="L3464" s="36" t="s">
        <v>39</v>
      </c>
      <c r="N3464" s="37">
        <v>43609</v>
      </c>
      <c r="O3464" s="35">
        <v>0.66666666666666674</v>
      </c>
      <c r="P3464" s="299"/>
      <c r="Q3464" s="300"/>
      <c r="R3464" s="129">
        <f t="shared" si="160"/>
        <v>0</v>
      </c>
      <c r="S3464" s="129">
        <f t="shared" si="161"/>
        <v>0</v>
      </c>
      <c r="T3464" s="129">
        <f t="shared" si="162"/>
        <v>0</v>
      </c>
      <c r="U3464" s="10"/>
    </row>
    <row r="3465" spans="12:21" ht="15" customHeight="1" x14ac:dyDescent="0.4">
      <c r="L3465" s="36" t="s">
        <v>39</v>
      </c>
      <c r="N3465" s="37">
        <v>43609</v>
      </c>
      <c r="O3465" s="35">
        <v>0.70833333333333337</v>
      </c>
      <c r="P3465" s="299"/>
      <c r="Q3465" s="300"/>
      <c r="R3465" s="129">
        <f t="shared" si="160"/>
        <v>0</v>
      </c>
      <c r="S3465" s="129">
        <f t="shared" si="161"/>
        <v>0</v>
      </c>
      <c r="T3465" s="129">
        <f t="shared" si="162"/>
        <v>0</v>
      </c>
      <c r="U3465" s="10"/>
    </row>
    <row r="3466" spans="12:21" ht="15" customHeight="1" x14ac:dyDescent="0.4">
      <c r="L3466" s="36" t="s">
        <v>39</v>
      </c>
      <c r="N3466" s="37">
        <v>43609</v>
      </c>
      <c r="O3466" s="35">
        <v>0.75000000000000011</v>
      </c>
      <c r="P3466" s="299"/>
      <c r="Q3466" s="300"/>
      <c r="R3466" s="129">
        <f t="shared" si="160"/>
        <v>0</v>
      </c>
      <c r="S3466" s="129">
        <f t="shared" si="161"/>
        <v>0</v>
      </c>
      <c r="T3466" s="129">
        <f t="shared" si="162"/>
        <v>0</v>
      </c>
      <c r="U3466" s="10"/>
    </row>
    <row r="3467" spans="12:21" ht="15" customHeight="1" x14ac:dyDescent="0.4">
      <c r="L3467" s="36" t="s">
        <v>39</v>
      </c>
      <c r="N3467" s="37">
        <v>43609</v>
      </c>
      <c r="O3467" s="35">
        <v>0.79166666666666674</v>
      </c>
      <c r="P3467" s="299"/>
      <c r="Q3467" s="300"/>
      <c r="R3467" s="129">
        <f t="shared" si="160"/>
        <v>0</v>
      </c>
      <c r="S3467" s="129">
        <f t="shared" si="161"/>
        <v>0</v>
      </c>
      <c r="T3467" s="129">
        <f t="shared" si="162"/>
        <v>0</v>
      </c>
      <c r="U3467" s="10"/>
    </row>
    <row r="3468" spans="12:21" ht="15" customHeight="1" x14ac:dyDescent="0.4">
      <c r="L3468" s="36" t="s">
        <v>39</v>
      </c>
      <c r="N3468" s="37">
        <v>43609</v>
      </c>
      <c r="O3468" s="35">
        <v>0.83333333333333337</v>
      </c>
      <c r="P3468" s="299"/>
      <c r="Q3468" s="300"/>
      <c r="R3468" s="129">
        <f t="shared" si="160"/>
        <v>0</v>
      </c>
      <c r="S3468" s="129">
        <f t="shared" si="161"/>
        <v>0</v>
      </c>
      <c r="T3468" s="129">
        <f t="shared" si="162"/>
        <v>0</v>
      </c>
      <c r="U3468" s="10"/>
    </row>
    <row r="3469" spans="12:21" ht="15" customHeight="1" x14ac:dyDescent="0.4">
      <c r="L3469" s="36" t="s">
        <v>39</v>
      </c>
      <c r="N3469" s="37">
        <v>43609</v>
      </c>
      <c r="O3469" s="35">
        <v>0.87500000000000011</v>
      </c>
      <c r="P3469" s="299"/>
      <c r="Q3469" s="300"/>
      <c r="R3469" s="129">
        <f t="shared" si="160"/>
        <v>0</v>
      </c>
      <c r="S3469" s="129">
        <f t="shared" si="161"/>
        <v>0</v>
      </c>
      <c r="T3469" s="129">
        <f t="shared" si="162"/>
        <v>0</v>
      </c>
      <c r="U3469" s="10"/>
    </row>
    <row r="3470" spans="12:21" ht="15" customHeight="1" x14ac:dyDescent="0.4">
      <c r="L3470" s="36" t="s">
        <v>39</v>
      </c>
      <c r="N3470" s="37">
        <v>43609</v>
      </c>
      <c r="O3470" s="35">
        <v>0.91666666666666674</v>
      </c>
      <c r="P3470" s="299"/>
      <c r="Q3470" s="300"/>
      <c r="R3470" s="129">
        <f t="shared" si="160"/>
        <v>0</v>
      </c>
      <c r="S3470" s="129">
        <f t="shared" si="161"/>
        <v>0</v>
      </c>
      <c r="T3470" s="129">
        <f t="shared" si="162"/>
        <v>0</v>
      </c>
      <c r="U3470" s="10"/>
    </row>
    <row r="3471" spans="12:21" ht="15" customHeight="1" x14ac:dyDescent="0.4">
      <c r="L3471" s="36" t="s">
        <v>39</v>
      </c>
      <c r="N3471" s="37">
        <v>43609</v>
      </c>
      <c r="O3471" s="35">
        <v>0.95833333333333337</v>
      </c>
      <c r="P3471" s="299"/>
      <c r="Q3471" s="300"/>
      <c r="R3471" s="129">
        <f t="shared" si="160"/>
        <v>0</v>
      </c>
      <c r="S3471" s="129">
        <f t="shared" si="161"/>
        <v>0</v>
      </c>
      <c r="T3471" s="129">
        <f t="shared" si="162"/>
        <v>0</v>
      </c>
      <c r="U3471" s="10"/>
    </row>
    <row r="3472" spans="12:21" ht="15" customHeight="1" x14ac:dyDescent="0.4">
      <c r="L3472" s="40">
        <v>43610</v>
      </c>
      <c r="M3472" s="37"/>
      <c r="N3472" s="37">
        <v>43610</v>
      </c>
      <c r="O3472" s="35">
        <v>3.1225022567582528E-17</v>
      </c>
      <c r="P3472" s="299"/>
      <c r="Q3472" s="300"/>
      <c r="R3472" s="129">
        <f t="shared" ref="R3472:R3535" si="163">IF(Q3472&gt;P3472,P3472,Q3472)</f>
        <v>0</v>
      </c>
      <c r="S3472" s="129">
        <f t="shared" ref="S3472:S3535" si="164">P3472-R3472</f>
        <v>0</v>
      </c>
      <c r="T3472" s="129">
        <f t="shared" si="162"/>
        <v>0</v>
      </c>
      <c r="U3472" s="10"/>
    </row>
    <row r="3473" spans="12:21" ht="15" customHeight="1" x14ac:dyDescent="0.4">
      <c r="L3473" s="36" t="s">
        <v>39</v>
      </c>
      <c r="N3473" s="37">
        <v>43610</v>
      </c>
      <c r="O3473" s="35">
        <v>4.1666666666666699E-2</v>
      </c>
      <c r="P3473" s="299"/>
      <c r="Q3473" s="300"/>
      <c r="R3473" s="129">
        <f t="shared" si="163"/>
        <v>0</v>
      </c>
      <c r="S3473" s="129">
        <f t="shared" si="164"/>
        <v>0</v>
      </c>
      <c r="T3473" s="129">
        <f t="shared" si="162"/>
        <v>0</v>
      </c>
      <c r="U3473" s="10"/>
    </row>
    <row r="3474" spans="12:21" ht="15" customHeight="1" x14ac:dyDescent="0.4">
      <c r="L3474" s="36" t="s">
        <v>39</v>
      </c>
      <c r="N3474" s="37">
        <v>43610</v>
      </c>
      <c r="O3474" s="35">
        <v>8.333333333333337E-2</v>
      </c>
      <c r="P3474" s="299"/>
      <c r="Q3474" s="300"/>
      <c r="R3474" s="129">
        <f t="shared" si="163"/>
        <v>0</v>
      </c>
      <c r="S3474" s="129">
        <f t="shared" si="164"/>
        <v>0</v>
      </c>
      <c r="T3474" s="129">
        <f t="shared" si="162"/>
        <v>0</v>
      </c>
      <c r="U3474" s="10"/>
    </row>
    <row r="3475" spans="12:21" ht="15" customHeight="1" x14ac:dyDescent="0.4">
      <c r="L3475" s="36" t="s">
        <v>39</v>
      </c>
      <c r="N3475" s="37">
        <v>43610</v>
      </c>
      <c r="O3475" s="35">
        <v>0.12500000000000006</v>
      </c>
      <c r="P3475" s="299"/>
      <c r="Q3475" s="300"/>
      <c r="R3475" s="129">
        <f t="shared" si="163"/>
        <v>0</v>
      </c>
      <c r="S3475" s="129">
        <f t="shared" si="164"/>
        <v>0</v>
      </c>
      <c r="T3475" s="129">
        <f t="shared" si="162"/>
        <v>0</v>
      </c>
      <c r="U3475" s="10"/>
    </row>
    <row r="3476" spans="12:21" ht="15" customHeight="1" x14ac:dyDescent="0.4">
      <c r="L3476" s="36" t="s">
        <v>39</v>
      </c>
      <c r="N3476" s="37">
        <v>43610</v>
      </c>
      <c r="O3476" s="35">
        <v>0.16666666666666669</v>
      </c>
      <c r="P3476" s="299"/>
      <c r="Q3476" s="300"/>
      <c r="R3476" s="129">
        <f t="shared" si="163"/>
        <v>0</v>
      </c>
      <c r="S3476" s="129">
        <f t="shared" si="164"/>
        <v>0</v>
      </c>
      <c r="T3476" s="129">
        <f t="shared" si="162"/>
        <v>0</v>
      </c>
      <c r="U3476" s="10"/>
    </row>
    <row r="3477" spans="12:21" ht="15" customHeight="1" x14ac:dyDescent="0.4">
      <c r="L3477" s="36" t="s">
        <v>39</v>
      </c>
      <c r="N3477" s="37">
        <v>43610</v>
      </c>
      <c r="O3477" s="35">
        <v>0.20833333333333337</v>
      </c>
      <c r="P3477" s="299"/>
      <c r="Q3477" s="300"/>
      <c r="R3477" s="129">
        <f t="shared" si="163"/>
        <v>0</v>
      </c>
      <c r="S3477" s="129">
        <f t="shared" si="164"/>
        <v>0</v>
      </c>
      <c r="T3477" s="129">
        <f t="shared" si="162"/>
        <v>0</v>
      </c>
      <c r="U3477" s="10"/>
    </row>
    <row r="3478" spans="12:21" ht="15" customHeight="1" x14ac:dyDescent="0.4">
      <c r="L3478" s="36" t="s">
        <v>39</v>
      </c>
      <c r="N3478" s="37">
        <v>43610</v>
      </c>
      <c r="O3478" s="35">
        <v>0.25</v>
      </c>
      <c r="P3478" s="299"/>
      <c r="Q3478" s="300"/>
      <c r="R3478" s="129">
        <f t="shared" si="163"/>
        <v>0</v>
      </c>
      <c r="S3478" s="129">
        <f t="shared" si="164"/>
        <v>0</v>
      </c>
      <c r="T3478" s="129">
        <f t="shared" si="162"/>
        <v>0</v>
      </c>
      <c r="U3478" s="10"/>
    </row>
    <row r="3479" spans="12:21" ht="15" customHeight="1" x14ac:dyDescent="0.4">
      <c r="L3479" s="36" t="s">
        <v>39</v>
      </c>
      <c r="N3479" s="37">
        <v>43610</v>
      </c>
      <c r="O3479" s="35">
        <v>0.29166666666666669</v>
      </c>
      <c r="P3479" s="299"/>
      <c r="Q3479" s="300"/>
      <c r="R3479" s="129">
        <f t="shared" si="163"/>
        <v>0</v>
      </c>
      <c r="S3479" s="129">
        <f t="shared" si="164"/>
        <v>0</v>
      </c>
      <c r="T3479" s="129">
        <f t="shared" si="162"/>
        <v>0</v>
      </c>
      <c r="U3479" s="10"/>
    </row>
    <row r="3480" spans="12:21" ht="15" customHeight="1" x14ac:dyDescent="0.4">
      <c r="L3480" s="36" t="s">
        <v>39</v>
      </c>
      <c r="N3480" s="37">
        <v>43610</v>
      </c>
      <c r="O3480" s="35">
        <v>0.33333333333333337</v>
      </c>
      <c r="P3480" s="299"/>
      <c r="Q3480" s="300"/>
      <c r="R3480" s="129">
        <f t="shared" si="163"/>
        <v>0</v>
      </c>
      <c r="S3480" s="129">
        <f t="shared" si="164"/>
        <v>0</v>
      </c>
      <c r="T3480" s="129">
        <f t="shared" si="162"/>
        <v>0</v>
      </c>
      <c r="U3480" s="10"/>
    </row>
    <row r="3481" spans="12:21" ht="15" customHeight="1" x14ac:dyDescent="0.4">
      <c r="L3481" s="36" t="s">
        <v>39</v>
      </c>
      <c r="N3481" s="37">
        <v>43610</v>
      </c>
      <c r="O3481" s="35">
        <v>0.375</v>
      </c>
      <c r="P3481" s="299"/>
      <c r="Q3481" s="300"/>
      <c r="R3481" s="129">
        <f t="shared" si="163"/>
        <v>0</v>
      </c>
      <c r="S3481" s="129">
        <f t="shared" si="164"/>
        <v>0</v>
      </c>
      <c r="T3481" s="129">
        <f t="shared" si="162"/>
        <v>0</v>
      </c>
      <c r="U3481" s="10"/>
    </row>
    <row r="3482" spans="12:21" ht="15" customHeight="1" x14ac:dyDescent="0.4">
      <c r="L3482" s="36" t="s">
        <v>39</v>
      </c>
      <c r="N3482" s="37">
        <v>43610</v>
      </c>
      <c r="O3482" s="35">
        <v>0.41666666666666669</v>
      </c>
      <c r="P3482" s="299"/>
      <c r="Q3482" s="300"/>
      <c r="R3482" s="129">
        <f t="shared" si="163"/>
        <v>0</v>
      </c>
      <c r="S3482" s="129">
        <f t="shared" si="164"/>
        <v>0</v>
      </c>
      <c r="T3482" s="129">
        <f t="shared" si="162"/>
        <v>0</v>
      </c>
      <c r="U3482" s="10"/>
    </row>
    <row r="3483" spans="12:21" ht="15" customHeight="1" x14ac:dyDescent="0.4">
      <c r="L3483" s="36" t="s">
        <v>39</v>
      </c>
      <c r="N3483" s="37">
        <v>43610</v>
      </c>
      <c r="O3483" s="35">
        <v>0.45833333333333337</v>
      </c>
      <c r="P3483" s="299"/>
      <c r="Q3483" s="300"/>
      <c r="R3483" s="129">
        <f t="shared" si="163"/>
        <v>0</v>
      </c>
      <c r="S3483" s="129">
        <f t="shared" si="164"/>
        <v>0</v>
      </c>
      <c r="T3483" s="129">
        <f t="shared" si="162"/>
        <v>0</v>
      </c>
      <c r="U3483" s="10"/>
    </row>
    <row r="3484" spans="12:21" ht="15" customHeight="1" x14ac:dyDescent="0.4">
      <c r="L3484" s="36" t="s">
        <v>39</v>
      </c>
      <c r="N3484" s="37">
        <v>43610</v>
      </c>
      <c r="O3484" s="35">
        <v>0.50000000000000011</v>
      </c>
      <c r="P3484" s="299"/>
      <c r="Q3484" s="300"/>
      <c r="R3484" s="129">
        <f t="shared" si="163"/>
        <v>0</v>
      </c>
      <c r="S3484" s="129">
        <f t="shared" si="164"/>
        <v>0</v>
      </c>
      <c r="T3484" s="129">
        <f t="shared" si="162"/>
        <v>0</v>
      </c>
      <c r="U3484" s="10"/>
    </row>
    <row r="3485" spans="12:21" ht="15" customHeight="1" x14ac:dyDescent="0.4">
      <c r="L3485" s="36" t="s">
        <v>39</v>
      </c>
      <c r="N3485" s="37">
        <v>43610</v>
      </c>
      <c r="O3485" s="35">
        <v>0.54166666666666674</v>
      </c>
      <c r="P3485" s="299"/>
      <c r="Q3485" s="300"/>
      <c r="R3485" s="129">
        <f t="shared" si="163"/>
        <v>0</v>
      </c>
      <c r="S3485" s="129">
        <f t="shared" si="164"/>
        <v>0</v>
      </c>
      <c r="T3485" s="129">
        <f t="shared" si="162"/>
        <v>0</v>
      </c>
      <c r="U3485" s="10"/>
    </row>
    <row r="3486" spans="12:21" ht="15" customHeight="1" x14ac:dyDescent="0.4">
      <c r="L3486" s="36" t="s">
        <v>39</v>
      </c>
      <c r="N3486" s="37">
        <v>43610</v>
      </c>
      <c r="O3486" s="35">
        <v>0.58333333333333337</v>
      </c>
      <c r="P3486" s="299"/>
      <c r="Q3486" s="300"/>
      <c r="R3486" s="129">
        <f t="shared" si="163"/>
        <v>0</v>
      </c>
      <c r="S3486" s="129">
        <f t="shared" si="164"/>
        <v>0</v>
      </c>
      <c r="T3486" s="129">
        <f t="shared" si="162"/>
        <v>0</v>
      </c>
      <c r="U3486" s="10"/>
    </row>
    <row r="3487" spans="12:21" ht="15" customHeight="1" x14ac:dyDescent="0.4">
      <c r="L3487" s="36" t="s">
        <v>39</v>
      </c>
      <c r="N3487" s="37">
        <v>43610</v>
      </c>
      <c r="O3487" s="35">
        <v>0.62500000000000011</v>
      </c>
      <c r="P3487" s="299"/>
      <c r="Q3487" s="300"/>
      <c r="R3487" s="129">
        <f t="shared" si="163"/>
        <v>0</v>
      </c>
      <c r="S3487" s="129">
        <f t="shared" si="164"/>
        <v>0</v>
      </c>
      <c r="T3487" s="129">
        <f t="shared" si="162"/>
        <v>0</v>
      </c>
      <c r="U3487" s="10"/>
    </row>
    <row r="3488" spans="12:21" ht="15" customHeight="1" x14ac:dyDescent="0.4">
      <c r="L3488" s="36" t="s">
        <v>39</v>
      </c>
      <c r="N3488" s="37">
        <v>43610</v>
      </c>
      <c r="O3488" s="35">
        <v>0.66666666666666674</v>
      </c>
      <c r="P3488" s="299"/>
      <c r="Q3488" s="300"/>
      <c r="R3488" s="129">
        <f t="shared" si="163"/>
        <v>0</v>
      </c>
      <c r="S3488" s="129">
        <f t="shared" si="164"/>
        <v>0</v>
      </c>
      <c r="T3488" s="129">
        <f t="shared" si="162"/>
        <v>0</v>
      </c>
      <c r="U3488" s="10"/>
    </row>
    <row r="3489" spans="12:21" ht="15" customHeight="1" x14ac:dyDescent="0.4">
      <c r="L3489" s="36" t="s">
        <v>39</v>
      </c>
      <c r="N3489" s="37">
        <v>43610</v>
      </c>
      <c r="O3489" s="35">
        <v>0.70833333333333337</v>
      </c>
      <c r="P3489" s="299"/>
      <c r="Q3489" s="300"/>
      <c r="R3489" s="129">
        <f t="shared" si="163"/>
        <v>0</v>
      </c>
      <c r="S3489" s="129">
        <f t="shared" si="164"/>
        <v>0</v>
      </c>
      <c r="T3489" s="129">
        <f t="shared" si="162"/>
        <v>0</v>
      </c>
      <c r="U3489" s="10"/>
    </row>
    <row r="3490" spans="12:21" ht="15" customHeight="1" x14ac:dyDescent="0.4">
      <c r="L3490" s="36" t="s">
        <v>39</v>
      </c>
      <c r="N3490" s="37">
        <v>43610</v>
      </c>
      <c r="O3490" s="35">
        <v>0.75000000000000011</v>
      </c>
      <c r="P3490" s="299"/>
      <c r="Q3490" s="300"/>
      <c r="R3490" s="129">
        <f t="shared" si="163"/>
        <v>0</v>
      </c>
      <c r="S3490" s="129">
        <f t="shared" si="164"/>
        <v>0</v>
      </c>
      <c r="T3490" s="129">
        <f t="shared" si="162"/>
        <v>0</v>
      </c>
      <c r="U3490" s="10"/>
    </row>
    <row r="3491" spans="12:21" ht="15" customHeight="1" x14ac:dyDescent="0.4">
      <c r="L3491" s="36" t="s">
        <v>39</v>
      </c>
      <c r="N3491" s="37">
        <v>43610</v>
      </c>
      <c r="O3491" s="35">
        <v>0.79166666666666674</v>
      </c>
      <c r="P3491" s="299"/>
      <c r="Q3491" s="300"/>
      <c r="R3491" s="129">
        <f t="shared" si="163"/>
        <v>0</v>
      </c>
      <c r="S3491" s="129">
        <f t="shared" si="164"/>
        <v>0</v>
      </c>
      <c r="T3491" s="129">
        <f t="shared" si="162"/>
        <v>0</v>
      </c>
      <c r="U3491" s="10"/>
    </row>
    <row r="3492" spans="12:21" ht="15" customHeight="1" x14ac:dyDescent="0.4">
      <c r="L3492" s="36" t="s">
        <v>39</v>
      </c>
      <c r="N3492" s="37">
        <v>43610</v>
      </c>
      <c r="O3492" s="35">
        <v>0.83333333333333337</v>
      </c>
      <c r="P3492" s="299"/>
      <c r="Q3492" s="300"/>
      <c r="R3492" s="129">
        <f t="shared" si="163"/>
        <v>0</v>
      </c>
      <c r="S3492" s="129">
        <f t="shared" si="164"/>
        <v>0</v>
      </c>
      <c r="T3492" s="129">
        <f t="shared" si="162"/>
        <v>0</v>
      </c>
      <c r="U3492" s="10"/>
    </row>
    <row r="3493" spans="12:21" ht="15" customHeight="1" x14ac:dyDescent="0.4">
      <c r="L3493" s="36" t="s">
        <v>39</v>
      </c>
      <c r="N3493" s="37">
        <v>43610</v>
      </c>
      <c r="O3493" s="35">
        <v>0.87500000000000011</v>
      </c>
      <c r="P3493" s="299"/>
      <c r="Q3493" s="300"/>
      <c r="R3493" s="129">
        <f t="shared" si="163"/>
        <v>0</v>
      </c>
      <c r="S3493" s="129">
        <f t="shared" si="164"/>
        <v>0</v>
      </c>
      <c r="T3493" s="129">
        <f t="shared" si="162"/>
        <v>0</v>
      </c>
      <c r="U3493" s="10"/>
    </row>
    <row r="3494" spans="12:21" ht="15" customHeight="1" x14ac:dyDescent="0.4">
      <c r="L3494" s="36" t="s">
        <v>39</v>
      </c>
      <c r="N3494" s="37">
        <v>43610</v>
      </c>
      <c r="O3494" s="35">
        <v>0.91666666666666674</v>
      </c>
      <c r="P3494" s="299"/>
      <c r="Q3494" s="300"/>
      <c r="R3494" s="129">
        <f t="shared" si="163"/>
        <v>0</v>
      </c>
      <c r="S3494" s="129">
        <f t="shared" si="164"/>
        <v>0</v>
      </c>
      <c r="T3494" s="129">
        <f t="shared" si="162"/>
        <v>0</v>
      </c>
      <c r="U3494" s="10"/>
    </row>
    <row r="3495" spans="12:21" ht="15" customHeight="1" x14ac:dyDescent="0.4">
      <c r="L3495" s="36" t="s">
        <v>39</v>
      </c>
      <c r="N3495" s="37">
        <v>43610</v>
      </c>
      <c r="O3495" s="35">
        <v>0.95833333333333337</v>
      </c>
      <c r="P3495" s="299"/>
      <c r="Q3495" s="300"/>
      <c r="R3495" s="129">
        <f t="shared" si="163"/>
        <v>0</v>
      </c>
      <c r="S3495" s="129">
        <f t="shared" si="164"/>
        <v>0</v>
      </c>
      <c r="T3495" s="129">
        <f t="shared" si="162"/>
        <v>0</v>
      </c>
      <c r="U3495" s="10"/>
    </row>
    <row r="3496" spans="12:21" ht="15" customHeight="1" x14ac:dyDescent="0.4">
      <c r="L3496" s="40">
        <v>43611</v>
      </c>
      <c r="M3496" s="37"/>
      <c r="N3496" s="37">
        <v>43611</v>
      </c>
      <c r="O3496" s="35">
        <v>3.1225022567582528E-17</v>
      </c>
      <c r="P3496" s="299"/>
      <c r="Q3496" s="300"/>
      <c r="R3496" s="129">
        <f t="shared" si="163"/>
        <v>0</v>
      </c>
      <c r="S3496" s="129">
        <f t="shared" si="164"/>
        <v>0</v>
      </c>
      <c r="T3496" s="129">
        <f t="shared" si="162"/>
        <v>0</v>
      </c>
      <c r="U3496" s="10"/>
    </row>
    <row r="3497" spans="12:21" ht="15" customHeight="1" x14ac:dyDescent="0.4">
      <c r="L3497" s="36" t="s">
        <v>39</v>
      </c>
      <c r="N3497" s="37">
        <v>43611</v>
      </c>
      <c r="O3497" s="35">
        <v>4.1666666666666699E-2</v>
      </c>
      <c r="P3497" s="299"/>
      <c r="Q3497" s="300"/>
      <c r="R3497" s="129">
        <f t="shared" si="163"/>
        <v>0</v>
      </c>
      <c r="S3497" s="129">
        <f t="shared" si="164"/>
        <v>0</v>
      </c>
      <c r="T3497" s="129">
        <f t="shared" ref="T3497:T3560" si="165">Q3497-R3497</f>
        <v>0</v>
      </c>
      <c r="U3497" s="10"/>
    </row>
    <row r="3498" spans="12:21" ht="15" customHeight="1" x14ac:dyDescent="0.4">
      <c r="L3498" s="36" t="s">
        <v>39</v>
      </c>
      <c r="N3498" s="37">
        <v>43611</v>
      </c>
      <c r="O3498" s="35">
        <v>8.333333333333337E-2</v>
      </c>
      <c r="P3498" s="299"/>
      <c r="Q3498" s="300"/>
      <c r="R3498" s="129">
        <f t="shared" si="163"/>
        <v>0</v>
      </c>
      <c r="S3498" s="129">
        <f t="shared" si="164"/>
        <v>0</v>
      </c>
      <c r="T3498" s="129">
        <f t="shared" si="165"/>
        <v>0</v>
      </c>
      <c r="U3498" s="10"/>
    </row>
    <row r="3499" spans="12:21" ht="15" customHeight="1" x14ac:dyDescent="0.4">
      <c r="L3499" s="36" t="s">
        <v>39</v>
      </c>
      <c r="N3499" s="37">
        <v>43611</v>
      </c>
      <c r="O3499" s="35">
        <v>0.12500000000000006</v>
      </c>
      <c r="P3499" s="299"/>
      <c r="Q3499" s="300"/>
      <c r="R3499" s="129">
        <f t="shared" si="163"/>
        <v>0</v>
      </c>
      <c r="S3499" s="129">
        <f t="shared" si="164"/>
        <v>0</v>
      </c>
      <c r="T3499" s="129">
        <f t="shared" si="165"/>
        <v>0</v>
      </c>
      <c r="U3499" s="10"/>
    </row>
    <row r="3500" spans="12:21" ht="15" customHeight="1" x14ac:dyDescent="0.4">
      <c r="L3500" s="36" t="s">
        <v>39</v>
      </c>
      <c r="N3500" s="37">
        <v>43611</v>
      </c>
      <c r="O3500" s="35">
        <v>0.16666666666666669</v>
      </c>
      <c r="P3500" s="299"/>
      <c r="Q3500" s="300"/>
      <c r="R3500" s="129">
        <f t="shared" si="163"/>
        <v>0</v>
      </c>
      <c r="S3500" s="129">
        <f t="shared" si="164"/>
        <v>0</v>
      </c>
      <c r="T3500" s="129">
        <f t="shared" si="165"/>
        <v>0</v>
      </c>
      <c r="U3500" s="10"/>
    </row>
    <row r="3501" spans="12:21" ht="15" customHeight="1" x14ac:dyDescent="0.4">
      <c r="L3501" s="36" t="s">
        <v>39</v>
      </c>
      <c r="N3501" s="37">
        <v>43611</v>
      </c>
      <c r="O3501" s="35">
        <v>0.20833333333333337</v>
      </c>
      <c r="P3501" s="299"/>
      <c r="Q3501" s="300"/>
      <c r="R3501" s="129">
        <f t="shared" si="163"/>
        <v>0</v>
      </c>
      <c r="S3501" s="129">
        <f t="shared" si="164"/>
        <v>0</v>
      </c>
      <c r="T3501" s="129">
        <f t="shared" si="165"/>
        <v>0</v>
      </c>
      <c r="U3501" s="10"/>
    </row>
    <row r="3502" spans="12:21" ht="15" customHeight="1" x14ac:dyDescent="0.4">
      <c r="L3502" s="36" t="s">
        <v>39</v>
      </c>
      <c r="N3502" s="37">
        <v>43611</v>
      </c>
      <c r="O3502" s="35">
        <v>0.25</v>
      </c>
      <c r="P3502" s="299"/>
      <c r="Q3502" s="300"/>
      <c r="R3502" s="129">
        <f t="shared" si="163"/>
        <v>0</v>
      </c>
      <c r="S3502" s="129">
        <f t="shared" si="164"/>
        <v>0</v>
      </c>
      <c r="T3502" s="129">
        <f t="shared" si="165"/>
        <v>0</v>
      </c>
      <c r="U3502" s="10"/>
    </row>
    <row r="3503" spans="12:21" ht="15" customHeight="1" x14ac:dyDescent="0.4">
      <c r="L3503" s="36" t="s">
        <v>39</v>
      </c>
      <c r="N3503" s="37">
        <v>43611</v>
      </c>
      <c r="O3503" s="35">
        <v>0.29166666666666669</v>
      </c>
      <c r="P3503" s="299"/>
      <c r="Q3503" s="300"/>
      <c r="R3503" s="129">
        <f t="shared" si="163"/>
        <v>0</v>
      </c>
      <c r="S3503" s="129">
        <f t="shared" si="164"/>
        <v>0</v>
      </c>
      <c r="T3503" s="129">
        <f t="shared" si="165"/>
        <v>0</v>
      </c>
      <c r="U3503" s="10"/>
    </row>
    <row r="3504" spans="12:21" ht="15" customHeight="1" x14ac:dyDescent="0.4">
      <c r="L3504" s="36" t="s">
        <v>39</v>
      </c>
      <c r="N3504" s="37">
        <v>43611</v>
      </c>
      <c r="O3504" s="35">
        <v>0.33333333333333337</v>
      </c>
      <c r="P3504" s="299"/>
      <c r="Q3504" s="300"/>
      <c r="R3504" s="129">
        <f t="shared" si="163"/>
        <v>0</v>
      </c>
      <c r="S3504" s="129">
        <f t="shared" si="164"/>
        <v>0</v>
      </c>
      <c r="T3504" s="129">
        <f t="shared" si="165"/>
        <v>0</v>
      </c>
      <c r="U3504" s="10"/>
    </row>
    <row r="3505" spans="12:21" ht="15" customHeight="1" x14ac:dyDescent="0.4">
      <c r="L3505" s="36" t="s">
        <v>39</v>
      </c>
      <c r="N3505" s="37">
        <v>43611</v>
      </c>
      <c r="O3505" s="35">
        <v>0.375</v>
      </c>
      <c r="P3505" s="299"/>
      <c r="Q3505" s="300"/>
      <c r="R3505" s="129">
        <f t="shared" si="163"/>
        <v>0</v>
      </c>
      <c r="S3505" s="129">
        <f t="shared" si="164"/>
        <v>0</v>
      </c>
      <c r="T3505" s="129">
        <f t="shared" si="165"/>
        <v>0</v>
      </c>
      <c r="U3505" s="10"/>
    </row>
    <row r="3506" spans="12:21" ht="15" customHeight="1" x14ac:dyDescent="0.4">
      <c r="L3506" s="36" t="s">
        <v>39</v>
      </c>
      <c r="N3506" s="37">
        <v>43611</v>
      </c>
      <c r="O3506" s="35">
        <v>0.41666666666666669</v>
      </c>
      <c r="P3506" s="299"/>
      <c r="Q3506" s="300"/>
      <c r="R3506" s="129">
        <f t="shared" si="163"/>
        <v>0</v>
      </c>
      <c r="S3506" s="129">
        <f t="shared" si="164"/>
        <v>0</v>
      </c>
      <c r="T3506" s="129">
        <f t="shared" si="165"/>
        <v>0</v>
      </c>
      <c r="U3506" s="10"/>
    </row>
    <row r="3507" spans="12:21" ht="15" customHeight="1" x14ac:dyDescent="0.4">
      <c r="L3507" s="36" t="s">
        <v>39</v>
      </c>
      <c r="N3507" s="37">
        <v>43611</v>
      </c>
      <c r="O3507" s="35">
        <v>0.45833333333333337</v>
      </c>
      <c r="P3507" s="299"/>
      <c r="Q3507" s="300"/>
      <c r="R3507" s="129">
        <f t="shared" si="163"/>
        <v>0</v>
      </c>
      <c r="S3507" s="129">
        <f t="shared" si="164"/>
        <v>0</v>
      </c>
      <c r="T3507" s="129">
        <f t="shared" si="165"/>
        <v>0</v>
      </c>
      <c r="U3507" s="10"/>
    </row>
    <row r="3508" spans="12:21" ht="15" customHeight="1" x14ac:dyDescent="0.4">
      <c r="L3508" s="36" t="s">
        <v>39</v>
      </c>
      <c r="N3508" s="37">
        <v>43611</v>
      </c>
      <c r="O3508" s="35">
        <v>0.50000000000000011</v>
      </c>
      <c r="P3508" s="299"/>
      <c r="Q3508" s="300"/>
      <c r="R3508" s="129">
        <f t="shared" si="163"/>
        <v>0</v>
      </c>
      <c r="S3508" s="129">
        <f t="shared" si="164"/>
        <v>0</v>
      </c>
      <c r="T3508" s="129">
        <f t="shared" si="165"/>
        <v>0</v>
      </c>
      <c r="U3508" s="10"/>
    </row>
    <row r="3509" spans="12:21" ht="15" customHeight="1" x14ac:dyDescent="0.4">
      <c r="L3509" s="36" t="s">
        <v>39</v>
      </c>
      <c r="N3509" s="37">
        <v>43611</v>
      </c>
      <c r="O3509" s="35">
        <v>0.54166666666666674</v>
      </c>
      <c r="P3509" s="299"/>
      <c r="Q3509" s="300"/>
      <c r="R3509" s="129">
        <f t="shared" si="163"/>
        <v>0</v>
      </c>
      <c r="S3509" s="129">
        <f t="shared" si="164"/>
        <v>0</v>
      </c>
      <c r="T3509" s="129">
        <f t="shared" si="165"/>
        <v>0</v>
      </c>
      <c r="U3509" s="10"/>
    </row>
    <row r="3510" spans="12:21" ht="15" customHeight="1" x14ac:dyDescent="0.4">
      <c r="L3510" s="36" t="s">
        <v>39</v>
      </c>
      <c r="N3510" s="37">
        <v>43611</v>
      </c>
      <c r="O3510" s="35">
        <v>0.58333333333333337</v>
      </c>
      <c r="P3510" s="299"/>
      <c r="Q3510" s="300"/>
      <c r="R3510" s="129">
        <f t="shared" si="163"/>
        <v>0</v>
      </c>
      <c r="S3510" s="129">
        <f t="shared" si="164"/>
        <v>0</v>
      </c>
      <c r="T3510" s="129">
        <f t="shared" si="165"/>
        <v>0</v>
      </c>
      <c r="U3510" s="10"/>
    </row>
    <row r="3511" spans="12:21" ht="15" customHeight="1" x14ac:dyDescent="0.4">
      <c r="L3511" s="36" t="s">
        <v>39</v>
      </c>
      <c r="N3511" s="37">
        <v>43611</v>
      </c>
      <c r="O3511" s="35">
        <v>0.62500000000000011</v>
      </c>
      <c r="P3511" s="299"/>
      <c r="Q3511" s="300"/>
      <c r="R3511" s="129">
        <f t="shared" si="163"/>
        <v>0</v>
      </c>
      <c r="S3511" s="129">
        <f t="shared" si="164"/>
        <v>0</v>
      </c>
      <c r="T3511" s="129">
        <f t="shared" si="165"/>
        <v>0</v>
      </c>
      <c r="U3511" s="10"/>
    </row>
    <row r="3512" spans="12:21" ht="15" customHeight="1" x14ac:dyDescent="0.4">
      <c r="L3512" s="36" t="s">
        <v>39</v>
      </c>
      <c r="N3512" s="37">
        <v>43611</v>
      </c>
      <c r="O3512" s="35">
        <v>0.66666666666666674</v>
      </c>
      <c r="P3512" s="299"/>
      <c r="Q3512" s="300"/>
      <c r="R3512" s="129">
        <f t="shared" si="163"/>
        <v>0</v>
      </c>
      <c r="S3512" s="129">
        <f t="shared" si="164"/>
        <v>0</v>
      </c>
      <c r="T3512" s="129">
        <f t="shared" si="165"/>
        <v>0</v>
      </c>
      <c r="U3512" s="10"/>
    </row>
    <row r="3513" spans="12:21" ht="15" customHeight="1" x14ac:dyDescent="0.4">
      <c r="L3513" s="36" t="s">
        <v>39</v>
      </c>
      <c r="N3513" s="37">
        <v>43611</v>
      </c>
      <c r="O3513" s="35">
        <v>0.70833333333333337</v>
      </c>
      <c r="P3513" s="299"/>
      <c r="Q3513" s="300"/>
      <c r="R3513" s="129">
        <f t="shared" si="163"/>
        <v>0</v>
      </c>
      <c r="S3513" s="129">
        <f t="shared" si="164"/>
        <v>0</v>
      </c>
      <c r="T3513" s="129">
        <f t="shared" si="165"/>
        <v>0</v>
      </c>
      <c r="U3513" s="10"/>
    </row>
    <row r="3514" spans="12:21" ht="15" customHeight="1" x14ac:dyDescent="0.4">
      <c r="L3514" s="36" t="s">
        <v>39</v>
      </c>
      <c r="N3514" s="37">
        <v>43611</v>
      </c>
      <c r="O3514" s="35">
        <v>0.75000000000000011</v>
      </c>
      <c r="P3514" s="299"/>
      <c r="Q3514" s="300"/>
      <c r="R3514" s="129">
        <f t="shared" si="163"/>
        <v>0</v>
      </c>
      <c r="S3514" s="129">
        <f t="shared" si="164"/>
        <v>0</v>
      </c>
      <c r="T3514" s="129">
        <f t="shared" si="165"/>
        <v>0</v>
      </c>
      <c r="U3514" s="10"/>
    </row>
    <row r="3515" spans="12:21" ht="15" customHeight="1" x14ac:dyDescent="0.4">
      <c r="L3515" s="36" t="s">
        <v>39</v>
      </c>
      <c r="N3515" s="37">
        <v>43611</v>
      </c>
      <c r="O3515" s="35">
        <v>0.79166666666666674</v>
      </c>
      <c r="P3515" s="299"/>
      <c r="Q3515" s="300"/>
      <c r="R3515" s="129">
        <f t="shared" si="163"/>
        <v>0</v>
      </c>
      <c r="S3515" s="129">
        <f t="shared" si="164"/>
        <v>0</v>
      </c>
      <c r="T3515" s="129">
        <f t="shared" si="165"/>
        <v>0</v>
      </c>
      <c r="U3515" s="10"/>
    </row>
    <row r="3516" spans="12:21" ht="15" customHeight="1" x14ac:dyDescent="0.4">
      <c r="L3516" s="36" t="s">
        <v>39</v>
      </c>
      <c r="N3516" s="37">
        <v>43611</v>
      </c>
      <c r="O3516" s="35">
        <v>0.83333333333333337</v>
      </c>
      <c r="P3516" s="299"/>
      <c r="Q3516" s="300"/>
      <c r="R3516" s="129">
        <f t="shared" si="163"/>
        <v>0</v>
      </c>
      <c r="S3516" s="129">
        <f t="shared" si="164"/>
        <v>0</v>
      </c>
      <c r="T3516" s="129">
        <f t="shared" si="165"/>
        <v>0</v>
      </c>
      <c r="U3516" s="10"/>
    </row>
    <row r="3517" spans="12:21" ht="15" customHeight="1" x14ac:dyDescent="0.4">
      <c r="L3517" s="36" t="s">
        <v>39</v>
      </c>
      <c r="N3517" s="37">
        <v>43611</v>
      </c>
      <c r="O3517" s="35">
        <v>0.87500000000000011</v>
      </c>
      <c r="P3517" s="299"/>
      <c r="Q3517" s="300"/>
      <c r="R3517" s="129">
        <f t="shared" si="163"/>
        <v>0</v>
      </c>
      <c r="S3517" s="129">
        <f t="shared" si="164"/>
        <v>0</v>
      </c>
      <c r="T3517" s="129">
        <f t="shared" si="165"/>
        <v>0</v>
      </c>
      <c r="U3517" s="10"/>
    </row>
    <row r="3518" spans="12:21" ht="15" customHeight="1" x14ac:dyDescent="0.4">
      <c r="L3518" s="36" t="s">
        <v>39</v>
      </c>
      <c r="N3518" s="37">
        <v>43611</v>
      </c>
      <c r="O3518" s="35">
        <v>0.91666666666666674</v>
      </c>
      <c r="P3518" s="299"/>
      <c r="Q3518" s="300"/>
      <c r="R3518" s="129">
        <f t="shared" si="163"/>
        <v>0</v>
      </c>
      <c r="S3518" s="129">
        <f t="shared" si="164"/>
        <v>0</v>
      </c>
      <c r="T3518" s="129">
        <f t="shared" si="165"/>
        <v>0</v>
      </c>
      <c r="U3518" s="10"/>
    </row>
    <row r="3519" spans="12:21" ht="15" customHeight="1" x14ac:dyDescent="0.4">
      <c r="L3519" s="36" t="s">
        <v>39</v>
      </c>
      <c r="N3519" s="37">
        <v>43611</v>
      </c>
      <c r="O3519" s="35">
        <v>0.95833333333333337</v>
      </c>
      <c r="P3519" s="299"/>
      <c r="Q3519" s="300"/>
      <c r="R3519" s="129">
        <f t="shared" si="163"/>
        <v>0</v>
      </c>
      <c r="S3519" s="129">
        <f t="shared" si="164"/>
        <v>0</v>
      </c>
      <c r="T3519" s="129">
        <f t="shared" si="165"/>
        <v>0</v>
      </c>
      <c r="U3519" s="10"/>
    </row>
    <row r="3520" spans="12:21" ht="15" customHeight="1" x14ac:dyDescent="0.4">
      <c r="L3520" s="40">
        <v>43612</v>
      </c>
      <c r="M3520" s="37"/>
      <c r="N3520" s="37">
        <v>43612</v>
      </c>
      <c r="O3520" s="35">
        <v>3.1225022567582528E-17</v>
      </c>
      <c r="P3520" s="299"/>
      <c r="Q3520" s="300"/>
      <c r="R3520" s="129">
        <f t="shared" si="163"/>
        <v>0</v>
      </c>
      <c r="S3520" s="129">
        <f t="shared" si="164"/>
        <v>0</v>
      </c>
      <c r="T3520" s="129">
        <f t="shared" si="165"/>
        <v>0</v>
      </c>
      <c r="U3520" s="10"/>
    </row>
    <row r="3521" spans="12:21" ht="15" customHeight="1" x14ac:dyDescent="0.4">
      <c r="L3521" s="36" t="s">
        <v>39</v>
      </c>
      <c r="N3521" s="37">
        <v>43612</v>
      </c>
      <c r="O3521" s="35">
        <v>4.1666666666666699E-2</v>
      </c>
      <c r="P3521" s="299"/>
      <c r="Q3521" s="300"/>
      <c r="R3521" s="129">
        <f t="shared" si="163"/>
        <v>0</v>
      </c>
      <c r="S3521" s="129">
        <f t="shared" si="164"/>
        <v>0</v>
      </c>
      <c r="T3521" s="129">
        <f t="shared" si="165"/>
        <v>0</v>
      </c>
      <c r="U3521" s="10"/>
    </row>
    <row r="3522" spans="12:21" ht="15" customHeight="1" x14ac:dyDescent="0.4">
      <c r="L3522" s="36" t="s">
        <v>39</v>
      </c>
      <c r="N3522" s="37">
        <v>43612</v>
      </c>
      <c r="O3522" s="35">
        <v>8.333333333333337E-2</v>
      </c>
      <c r="P3522" s="299"/>
      <c r="Q3522" s="300"/>
      <c r="R3522" s="129">
        <f t="shared" si="163"/>
        <v>0</v>
      </c>
      <c r="S3522" s="129">
        <f t="shared" si="164"/>
        <v>0</v>
      </c>
      <c r="T3522" s="129">
        <f t="shared" si="165"/>
        <v>0</v>
      </c>
      <c r="U3522" s="10"/>
    </row>
    <row r="3523" spans="12:21" ht="15" customHeight="1" x14ac:dyDescent="0.4">
      <c r="L3523" s="36" t="s">
        <v>39</v>
      </c>
      <c r="N3523" s="37">
        <v>43612</v>
      </c>
      <c r="O3523" s="35">
        <v>0.12500000000000006</v>
      </c>
      <c r="P3523" s="299"/>
      <c r="Q3523" s="300"/>
      <c r="R3523" s="129">
        <f t="shared" si="163"/>
        <v>0</v>
      </c>
      <c r="S3523" s="129">
        <f t="shared" si="164"/>
        <v>0</v>
      </c>
      <c r="T3523" s="129">
        <f t="shared" si="165"/>
        <v>0</v>
      </c>
      <c r="U3523" s="10"/>
    </row>
    <row r="3524" spans="12:21" ht="15" customHeight="1" x14ac:dyDescent="0.4">
      <c r="L3524" s="36" t="s">
        <v>39</v>
      </c>
      <c r="N3524" s="37">
        <v>43612</v>
      </c>
      <c r="O3524" s="35">
        <v>0.16666666666666669</v>
      </c>
      <c r="P3524" s="299"/>
      <c r="Q3524" s="300"/>
      <c r="R3524" s="129">
        <f t="shared" si="163"/>
        <v>0</v>
      </c>
      <c r="S3524" s="129">
        <f t="shared" si="164"/>
        <v>0</v>
      </c>
      <c r="T3524" s="129">
        <f t="shared" si="165"/>
        <v>0</v>
      </c>
      <c r="U3524" s="10"/>
    </row>
    <row r="3525" spans="12:21" ht="15" customHeight="1" x14ac:dyDescent="0.4">
      <c r="L3525" s="36" t="s">
        <v>39</v>
      </c>
      <c r="N3525" s="37">
        <v>43612</v>
      </c>
      <c r="O3525" s="35">
        <v>0.20833333333333337</v>
      </c>
      <c r="P3525" s="299"/>
      <c r="Q3525" s="300"/>
      <c r="R3525" s="129">
        <f t="shared" si="163"/>
        <v>0</v>
      </c>
      <c r="S3525" s="129">
        <f t="shared" si="164"/>
        <v>0</v>
      </c>
      <c r="T3525" s="129">
        <f t="shared" si="165"/>
        <v>0</v>
      </c>
      <c r="U3525" s="10"/>
    </row>
    <row r="3526" spans="12:21" ht="15" customHeight="1" x14ac:dyDescent="0.4">
      <c r="L3526" s="36" t="s">
        <v>39</v>
      </c>
      <c r="N3526" s="37">
        <v>43612</v>
      </c>
      <c r="O3526" s="35">
        <v>0.25</v>
      </c>
      <c r="P3526" s="299"/>
      <c r="Q3526" s="300"/>
      <c r="R3526" s="129">
        <f t="shared" si="163"/>
        <v>0</v>
      </c>
      <c r="S3526" s="129">
        <f t="shared" si="164"/>
        <v>0</v>
      </c>
      <c r="T3526" s="129">
        <f t="shared" si="165"/>
        <v>0</v>
      </c>
      <c r="U3526" s="10"/>
    </row>
    <row r="3527" spans="12:21" ht="15" customHeight="1" x14ac:dyDescent="0.4">
      <c r="L3527" s="36" t="s">
        <v>39</v>
      </c>
      <c r="N3527" s="37">
        <v>43612</v>
      </c>
      <c r="O3527" s="35">
        <v>0.29166666666666669</v>
      </c>
      <c r="P3527" s="299"/>
      <c r="Q3527" s="300"/>
      <c r="R3527" s="129">
        <f t="shared" si="163"/>
        <v>0</v>
      </c>
      <c r="S3527" s="129">
        <f t="shared" si="164"/>
        <v>0</v>
      </c>
      <c r="T3527" s="129">
        <f t="shared" si="165"/>
        <v>0</v>
      </c>
      <c r="U3527" s="10"/>
    </row>
    <row r="3528" spans="12:21" ht="15" customHeight="1" x14ac:dyDescent="0.4">
      <c r="L3528" s="36" t="s">
        <v>39</v>
      </c>
      <c r="N3528" s="37">
        <v>43612</v>
      </c>
      <c r="O3528" s="35">
        <v>0.33333333333333337</v>
      </c>
      <c r="P3528" s="299"/>
      <c r="Q3528" s="300"/>
      <c r="R3528" s="129">
        <f t="shared" si="163"/>
        <v>0</v>
      </c>
      <c r="S3528" s="129">
        <f t="shared" si="164"/>
        <v>0</v>
      </c>
      <c r="T3528" s="129">
        <f t="shared" si="165"/>
        <v>0</v>
      </c>
      <c r="U3528" s="10"/>
    </row>
    <row r="3529" spans="12:21" ht="15" customHeight="1" x14ac:dyDescent="0.4">
      <c r="L3529" s="36" t="s">
        <v>39</v>
      </c>
      <c r="N3529" s="37">
        <v>43612</v>
      </c>
      <c r="O3529" s="35">
        <v>0.375</v>
      </c>
      <c r="P3529" s="299"/>
      <c r="Q3529" s="300"/>
      <c r="R3529" s="129">
        <f t="shared" si="163"/>
        <v>0</v>
      </c>
      <c r="S3529" s="129">
        <f t="shared" si="164"/>
        <v>0</v>
      </c>
      <c r="T3529" s="129">
        <f t="shared" si="165"/>
        <v>0</v>
      </c>
      <c r="U3529" s="10"/>
    </row>
    <row r="3530" spans="12:21" ht="15" customHeight="1" x14ac:dyDescent="0.4">
      <c r="L3530" s="36" t="s">
        <v>39</v>
      </c>
      <c r="N3530" s="37">
        <v>43612</v>
      </c>
      <c r="O3530" s="35">
        <v>0.41666666666666669</v>
      </c>
      <c r="P3530" s="299"/>
      <c r="Q3530" s="300"/>
      <c r="R3530" s="129">
        <f t="shared" si="163"/>
        <v>0</v>
      </c>
      <c r="S3530" s="129">
        <f t="shared" si="164"/>
        <v>0</v>
      </c>
      <c r="T3530" s="129">
        <f t="shared" si="165"/>
        <v>0</v>
      </c>
      <c r="U3530" s="10"/>
    </row>
    <row r="3531" spans="12:21" ht="15" customHeight="1" x14ac:dyDescent="0.4">
      <c r="L3531" s="36" t="s">
        <v>39</v>
      </c>
      <c r="N3531" s="37">
        <v>43612</v>
      </c>
      <c r="O3531" s="35">
        <v>0.45833333333333337</v>
      </c>
      <c r="P3531" s="299"/>
      <c r="Q3531" s="300"/>
      <c r="R3531" s="129">
        <f t="shared" si="163"/>
        <v>0</v>
      </c>
      <c r="S3531" s="129">
        <f t="shared" si="164"/>
        <v>0</v>
      </c>
      <c r="T3531" s="129">
        <f t="shared" si="165"/>
        <v>0</v>
      </c>
      <c r="U3531" s="10"/>
    </row>
    <row r="3532" spans="12:21" ht="15" customHeight="1" x14ac:dyDescent="0.4">
      <c r="L3532" s="36" t="s">
        <v>39</v>
      </c>
      <c r="N3532" s="37">
        <v>43612</v>
      </c>
      <c r="O3532" s="35">
        <v>0.50000000000000011</v>
      </c>
      <c r="P3532" s="299"/>
      <c r="Q3532" s="300"/>
      <c r="R3532" s="129">
        <f t="shared" si="163"/>
        <v>0</v>
      </c>
      <c r="S3532" s="129">
        <f t="shared" si="164"/>
        <v>0</v>
      </c>
      <c r="T3532" s="129">
        <f t="shared" si="165"/>
        <v>0</v>
      </c>
      <c r="U3532" s="10"/>
    </row>
    <row r="3533" spans="12:21" ht="15" customHeight="1" x14ac:dyDescent="0.4">
      <c r="L3533" s="36" t="s">
        <v>39</v>
      </c>
      <c r="N3533" s="37">
        <v>43612</v>
      </c>
      <c r="O3533" s="35">
        <v>0.54166666666666674</v>
      </c>
      <c r="P3533" s="299"/>
      <c r="Q3533" s="300"/>
      <c r="R3533" s="129">
        <f t="shared" si="163"/>
        <v>0</v>
      </c>
      <c r="S3533" s="129">
        <f t="shared" si="164"/>
        <v>0</v>
      </c>
      <c r="T3533" s="129">
        <f t="shared" si="165"/>
        <v>0</v>
      </c>
      <c r="U3533" s="10"/>
    </row>
    <row r="3534" spans="12:21" ht="15" customHeight="1" x14ac:dyDescent="0.4">
      <c r="L3534" s="36" t="s">
        <v>39</v>
      </c>
      <c r="N3534" s="37">
        <v>43612</v>
      </c>
      <c r="O3534" s="35">
        <v>0.58333333333333337</v>
      </c>
      <c r="P3534" s="299"/>
      <c r="Q3534" s="300"/>
      <c r="R3534" s="129">
        <f t="shared" si="163"/>
        <v>0</v>
      </c>
      <c r="S3534" s="129">
        <f t="shared" si="164"/>
        <v>0</v>
      </c>
      <c r="T3534" s="129">
        <f t="shared" si="165"/>
        <v>0</v>
      </c>
      <c r="U3534" s="10"/>
    </row>
    <row r="3535" spans="12:21" ht="15" customHeight="1" x14ac:dyDescent="0.4">
      <c r="L3535" s="36" t="s">
        <v>39</v>
      </c>
      <c r="N3535" s="37">
        <v>43612</v>
      </c>
      <c r="O3535" s="35">
        <v>0.62500000000000011</v>
      </c>
      <c r="P3535" s="299"/>
      <c r="Q3535" s="300"/>
      <c r="R3535" s="129">
        <f t="shared" si="163"/>
        <v>0</v>
      </c>
      <c r="S3535" s="129">
        <f t="shared" si="164"/>
        <v>0</v>
      </c>
      <c r="T3535" s="129">
        <f t="shared" si="165"/>
        <v>0</v>
      </c>
      <c r="U3535" s="10"/>
    </row>
    <row r="3536" spans="12:21" ht="15" customHeight="1" x14ac:dyDescent="0.4">
      <c r="L3536" s="36" t="s">
        <v>39</v>
      </c>
      <c r="N3536" s="37">
        <v>43612</v>
      </c>
      <c r="O3536" s="35">
        <v>0.66666666666666674</v>
      </c>
      <c r="P3536" s="299"/>
      <c r="Q3536" s="300"/>
      <c r="R3536" s="129">
        <f t="shared" ref="R3536:R3599" si="166">IF(Q3536&gt;P3536,P3536,Q3536)</f>
        <v>0</v>
      </c>
      <c r="S3536" s="129">
        <f t="shared" ref="S3536:S3599" si="167">P3536-R3536</f>
        <v>0</v>
      </c>
      <c r="T3536" s="129">
        <f t="shared" si="165"/>
        <v>0</v>
      </c>
      <c r="U3536" s="10"/>
    </row>
    <row r="3537" spans="12:21" ht="15" customHeight="1" x14ac:dyDescent="0.4">
      <c r="L3537" s="36" t="s">
        <v>39</v>
      </c>
      <c r="N3537" s="37">
        <v>43612</v>
      </c>
      <c r="O3537" s="35">
        <v>0.70833333333333337</v>
      </c>
      <c r="P3537" s="299"/>
      <c r="Q3537" s="300"/>
      <c r="R3537" s="129">
        <f t="shared" si="166"/>
        <v>0</v>
      </c>
      <c r="S3537" s="129">
        <f t="shared" si="167"/>
        <v>0</v>
      </c>
      <c r="T3537" s="129">
        <f t="shared" si="165"/>
        <v>0</v>
      </c>
      <c r="U3537" s="10"/>
    </row>
    <row r="3538" spans="12:21" ht="15" customHeight="1" x14ac:dyDescent="0.4">
      <c r="L3538" s="36" t="s">
        <v>39</v>
      </c>
      <c r="N3538" s="37">
        <v>43612</v>
      </c>
      <c r="O3538" s="35">
        <v>0.75000000000000011</v>
      </c>
      <c r="P3538" s="299"/>
      <c r="Q3538" s="300"/>
      <c r="R3538" s="129">
        <f t="shared" si="166"/>
        <v>0</v>
      </c>
      <c r="S3538" s="129">
        <f t="shared" si="167"/>
        <v>0</v>
      </c>
      <c r="T3538" s="129">
        <f t="shared" si="165"/>
        <v>0</v>
      </c>
      <c r="U3538" s="10"/>
    </row>
    <row r="3539" spans="12:21" ht="15" customHeight="1" x14ac:dyDescent="0.4">
      <c r="L3539" s="36" t="s">
        <v>39</v>
      </c>
      <c r="N3539" s="37">
        <v>43612</v>
      </c>
      <c r="O3539" s="35">
        <v>0.79166666666666674</v>
      </c>
      <c r="P3539" s="299"/>
      <c r="Q3539" s="300"/>
      <c r="R3539" s="129">
        <f t="shared" si="166"/>
        <v>0</v>
      </c>
      <c r="S3539" s="129">
        <f t="shared" si="167"/>
        <v>0</v>
      </c>
      <c r="T3539" s="129">
        <f t="shared" si="165"/>
        <v>0</v>
      </c>
      <c r="U3539" s="10"/>
    </row>
    <row r="3540" spans="12:21" ht="15" customHeight="1" x14ac:dyDescent="0.4">
      <c r="L3540" s="36" t="s">
        <v>39</v>
      </c>
      <c r="N3540" s="37">
        <v>43612</v>
      </c>
      <c r="O3540" s="35">
        <v>0.83333333333333337</v>
      </c>
      <c r="P3540" s="299"/>
      <c r="Q3540" s="300"/>
      <c r="R3540" s="129">
        <f t="shared" si="166"/>
        <v>0</v>
      </c>
      <c r="S3540" s="129">
        <f t="shared" si="167"/>
        <v>0</v>
      </c>
      <c r="T3540" s="129">
        <f t="shared" si="165"/>
        <v>0</v>
      </c>
      <c r="U3540" s="10"/>
    </row>
    <row r="3541" spans="12:21" ht="15" customHeight="1" x14ac:dyDescent="0.4">
      <c r="L3541" s="36" t="s">
        <v>39</v>
      </c>
      <c r="N3541" s="37">
        <v>43612</v>
      </c>
      <c r="O3541" s="35">
        <v>0.87500000000000011</v>
      </c>
      <c r="P3541" s="299"/>
      <c r="Q3541" s="300"/>
      <c r="R3541" s="129">
        <f t="shared" si="166"/>
        <v>0</v>
      </c>
      <c r="S3541" s="129">
        <f t="shared" si="167"/>
        <v>0</v>
      </c>
      <c r="T3541" s="129">
        <f t="shared" si="165"/>
        <v>0</v>
      </c>
      <c r="U3541" s="10"/>
    </row>
    <row r="3542" spans="12:21" ht="15" customHeight="1" x14ac:dyDescent="0.4">
      <c r="L3542" s="36" t="s">
        <v>39</v>
      </c>
      <c r="N3542" s="37">
        <v>43612</v>
      </c>
      <c r="O3542" s="35">
        <v>0.91666666666666674</v>
      </c>
      <c r="P3542" s="299"/>
      <c r="Q3542" s="300"/>
      <c r="R3542" s="129">
        <f t="shared" si="166"/>
        <v>0</v>
      </c>
      <c r="S3542" s="129">
        <f t="shared" si="167"/>
        <v>0</v>
      </c>
      <c r="T3542" s="129">
        <f t="shared" si="165"/>
        <v>0</v>
      </c>
      <c r="U3542" s="10"/>
    </row>
    <row r="3543" spans="12:21" ht="15" customHeight="1" x14ac:dyDescent="0.4">
      <c r="L3543" s="36" t="s">
        <v>39</v>
      </c>
      <c r="N3543" s="37">
        <v>43612</v>
      </c>
      <c r="O3543" s="35">
        <v>0.95833333333333337</v>
      </c>
      <c r="P3543" s="299"/>
      <c r="Q3543" s="300"/>
      <c r="R3543" s="129">
        <f t="shared" si="166"/>
        <v>0</v>
      </c>
      <c r="S3543" s="129">
        <f t="shared" si="167"/>
        <v>0</v>
      </c>
      <c r="T3543" s="129">
        <f t="shared" si="165"/>
        <v>0</v>
      </c>
      <c r="U3543" s="10"/>
    </row>
    <row r="3544" spans="12:21" ht="15" customHeight="1" x14ac:dyDescent="0.4">
      <c r="L3544" s="40">
        <v>43613</v>
      </c>
      <c r="M3544" s="37"/>
      <c r="N3544" s="37">
        <v>43613</v>
      </c>
      <c r="O3544" s="35">
        <v>3.1225022567582528E-17</v>
      </c>
      <c r="P3544" s="299"/>
      <c r="Q3544" s="300"/>
      <c r="R3544" s="129">
        <f t="shared" si="166"/>
        <v>0</v>
      </c>
      <c r="S3544" s="129">
        <f t="shared" si="167"/>
        <v>0</v>
      </c>
      <c r="T3544" s="129">
        <f t="shared" si="165"/>
        <v>0</v>
      </c>
      <c r="U3544" s="10"/>
    </row>
    <row r="3545" spans="12:21" ht="15" customHeight="1" x14ac:dyDescent="0.4">
      <c r="L3545" s="36" t="s">
        <v>39</v>
      </c>
      <c r="N3545" s="37">
        <v>43613</v>
      </c>
      <c r="O3545" s="35">
        <v>4.1666666666666699E-2</v>
      </c>
      <c r="P3545" s="299"/>
      <c r="Q3545" s="300"/>
      <c r="R3545" s="129">
        <f t="shared" si="166"/>
        <v>0</v>
      </c>
      <c r="S3545" s="129">
        <f t="shared" si="167"/>
        <v>0</v>
      </c>
      <c r="T3545" s="129">
        <f t="shared" si="165"/>
        <v>0</v>
      </c>
      <c r="U3545" s="10"/>
    </row>
    <row r="3546" spans="12:21" ht="15" customHeight="1" x14ac:dyDescent="0.4">
      <c r="L3546" s="36" t="s">
        <v>39</v>
      </c>
      <c r="N3546" s="37">
        <v>43613</v>
      </c>
      <c r="O3546" s="35">
        <v>8.333333333333337E-2</v>
      </c>
      <c r="P3546" s="299"/>
      <c r="Q3546" s="300"/>
      <c r="R3546" s="129">
        <f t="shared" si="166"/>
        <v>0</v>
      </c>
      <c r="S3546" s="129">
        <f t="shared" si="167"/>
        <v>0</v>
      </c>
      <c r="T3546" s="129">
        <f t="shared" si="165"/>
        <v>0</v>
      </c>
      <c r="U3546" s="10"/>
    </row>
    <row r="3547" spans="12:21" ht="15" customHeight="1" x14ac:dyDescent="0.4">
      <c r="L3547" s="36" t="s">
        <v>39</v>
      </c>
      <c r="N3547" s="37">
        <v>43613</v>
      </c>
      <c r="O3547" s="35">
        <v>0.12500000000000006</v>
      </c>
      <c r="P3547" s="299"/>
      <c r="Q3547" s="300"/>
      <c r="R3547" s="129">
        <f t="shared" si="166"/>
        <v>0</v>
      </c>
      <c r="S3547" s="129">
        <f t="shared" si="167"/>
        <v>0</v>
      </c>
      <c r="T3547" s="129">
        <f t="shared" si="165"/>
        <v>0</v>
      </c>
      <c r="U3547" s="10"/>
    </row>
    <row r="3548" spans="12:21" ht="15" customHeight="1" x14ac:dyDescent="0.4">
      <c r="L3548" s="36" t="s">
        <v>39</v>
      </c>
      <c r="N3548" s="37">
        <v>43613</v>
      </c>
      <c r="O3548" s="35">
        <v>0.16666666666666669</v>
      </c>
      <c r="P3548" s="299"/>
      <c r="Q3548" s="300"/>
      <c r="R3548" s="129">
        <f t="shared" si="166"/>
        <v>0</v>
      </c>
      <c r="S3548" s="129">
        <f t="shared" si="167"/>
        <v>0</v>
      </c>
      <c r="T3548" s="129">
        <f t="shared" si="165"/>
        <v>0</v>
      </c>
      <c r="U3548" s="10"/>
    </row>
    <row r="3549" spans="12:21" ht="15" customHeight="1" x14ac:dyDescent="0.4">
      <c r="L3549" s="36" t="s">
        <v>39</v>
      </c>
      <c r="N3549" s="37">
        <v>43613</v>
      </c>
      <c r="O3549" s="35">
        <v>0.20833333333333337</v>
      </c>
      <c r="P3549" s="299"/>
      <c r="Q3549" s="300"/>
      <c r="R3549" s="129">
        <f t="shared" si="166"/>
        <v>0</v>
      </c>
      <c r="S3549" s="129">
        <f t="shared" si="167"/>
        <v>0</v>
      </c>
      <c r="T3549" s="129">
        <f t="shared" si="165"/>
        <v>0</v>
      </c>
      <c r="U3549" s="10"/>
    </row>
    <row r="3550" spans="12:21" ht="15" customHeight="1" x14ac:dyDescent="0.4">
      <c r="L3550" s="36" t="s">
        <v>39</v>
      </c>
      <c r="N3550" s="37">
        <v>43613</v>
      </c>
      <c r="O3550" s="35">
        <v>0.25</v>
      </c>
      <c r="P3550" s="299"/>
      <c r="Q3550" s="300"/>
      <c r="R3550" s="129">
        <f t="shared" si="166"/>
        <v>0</v>
      </c>
      <c r="S3550" s="129">
        <f t="shared" si="167"/>
        <v>0</v>
      </c>
      <c r="T3550" s="129">
        <f t="shared" si="165"/>
        <v>0</v>
      </c>
      <c r="U3550" s="10"/>
    </row>
    <row r="3551" spans="12:21" ht="15" customHeight="1" x14ac:dyDescent="0.4">
      <c r="L3551" s="36" t="s">
        <v>39</v>
      </c>
      <c r="N3551" s="37">
        <v>43613</v>
      </c>
      <c r="O3551" s="35">
        <v>0.29166666666666669</v>
      </c>
      <c r="P3551" s="299"/>
      <c r="Q3551" s="300"/>
      <c r="R3551" s="129">
        <f t="shared" si="166"/>
        <v>0</v>
      </c>
      <c r="S3551" s="129">
        <f t="shared" si="167"/>
        <v>0</v>
      </c>
      <c r="T3551" s="129">
        <f t="shared" si="165"/>
        <v>0</v>
      </c>
      <c r="U3551" s="10"/>
    </row>
    <row r="3552" spans="12:21" ht="15" customHeight="1" x14ac:dyDescent="0.4">
      <c r="L3552" s="36" t="s">
        <v>39</v>
      </c>
      <c r="N3552" s="37">
        <v>43613</v>
      </c>
      <c r="O3552" s="35">
        <v>0.33333333333333337</v>
      </c>
      <c r="P3552" s="299"/>
      <c r="Q3552" s="300"/>
      <c r="R3552" s="129">
        <f t="shared" si="166"/>
        <v>0</v>
      </c>
      <c r="S3552" s="129">
        <f t="shared" si="167"/>
        <v>0</v>
      </c>
      <c r="T3552" s="129">
        <f t="shared" si="165"/>
        <v>0</v>
      </c>
      <c r="U3552" s="10"/>
    </row>
    <row r="3553" spans="12:21" ht="15" customHeight="1" x14ac:dyDescent="0.4">
      <c r="L3553" s="36" t="s">
        <v>39</v>
      </c>
      <c r="N3553" s="37">
        <v>43613</v>
      </c>
      <c r="O3553" s="35">
        <v>0.375</v>
      </c>
      <c r="P3553" s="299"/>
      <c r="Q3553" s="300"/>
      <c r="R3553" s="129">
        <f t="shared" si="166"/>
        <v>0</v>
      </c>
      <c r="S3553" s="129">
        <f t="shared" si="167"/>
        <v>0</v>
      </c>
      <c r="T3553" s="129">
        <f t="shared" si="165"/>
        <v>0</v>
      </c>
      <c r="U3553" s="10"/>
    </row>
    <row r="3554" spans="12:21" ht="15" customHeight="1" x14ac:dyDescent="0.4">
      <c r="L3554" s="36" t="s">
        <v>39</v>
      </c>
      <c r="N3554" s="37">
        <v>43613</v>
      </c>
      <c r="O3554" s="35">
        <v>0.41666666666666669</v>
      </c>
      <c r="P3554" s="299"/>
      <c r="Q3554" s="300"/>
      <c r="R3554" s="129">
        <f t="shared" si="166"/>
        <v>0</v>
      </c>
      <c r="S3554" s="129">
        <f t="shared" si="167"/>
        <v>0</v>
      </c>
      <c r="T3554" s="129">
        <f t="shared" si="165"/>
        <v>0</v>
      </c>
      <c r="U3554" s="10"/>
    </row>
    <row r="3555" spans="12:21" ht="15" customHeight="1" x14ac:dyDescent="0.4">
      <c r="L3555" s="36" t="s">
        <v>39</v>
      </c>
      <c r="N3555" s="37">
        <v>43613</v>
      </c>
      <c r="O3555" s="35">
        <v>0.45833333333333337</v>
      </c>
      <c r="P3555" s="299"/>
      <c r="Q3555" s="300"/>
      <c r="R3555" s="129">
        <f t="shared" si="166"/>
        <v>0</v>
      </c>
      <c r="S3555" s="129">
        <f t="shared" si="167"/>
        <v>0</v>
      </c>
      <c r="T3555" s="129">
        <f t="shared" si="165"/>
        <v>0</v>
      </c>
      <c r="U3555" s="10"/>
    </row>
    <row r="3556" spans="12:21" ht="15" customHeight="1" x14ac:dyDescent="0.4">
      <c r="L3556" s="36" t="s">
        <v>39</v>
      </c>
      <c r="N3556" s="37">
        <v>43613</v>
      </c>
      <c r="O3556" s="35">
        <v>0.50000000000000011</v>
      </c>
      <c r="P3556" s="299"/>
      <c r="Q3556" s="300"/>
      <c r="R3556" s="129">
        <f t="shared" si="166"/>
        <v>0</v>
      </c>
      <c r="S3556" s="129">
        <f t="shared" si="167"/>
        <v>0</v>
      </c>
      <c r="T3556" s="129">
        <f t="shared" si="165"/>
        <v>0</v>
      </c>
      <c r="U3556" s="10"/>
    </row>
    <row r="3557" spans="12:21" ht="15" customHeight="1" x14ac:dyDescent="0.4">
      <c r="L3557" s="36" t="s">
        <v>39</v>
      </c>
      <c r="N3557" s="37">
        <v>43613</v>
      </c>
      <c r="O3557" s="35">
        <v>0.54166666666666674</v>
      </c>
      <c r="P3557" s="299"/>
      <c r="Q3557" s="300"/>
      <c r="R3557" s="129">
        <f t="shared" si="166"/>
        <v>0</v>
      </c>
      <c r="S3557" s="129">
        <f t="shared" si="167"/>
        <v>0</v>
      </c>
      <c r="T3557" s="129">
        <f t="shared" si="165"/>
        <v>0</v>
      </c>
      <c r="U3557" s="10"/>
    </row>
    <row r="3558" spans="12:21" ht="15" customHeight="1" x14ac:dyDescent="0.4">
      <c r="L3558" s="36" t="s">
        <v>39</v>
      </c>
      <c r="N3558" s="37">
        <v>43613</v>
      </c>
      <c r="O3558" s="35">
        <v>0.58333333333333337</v>
      </c>
      <c r="P3558" s="299"/>
      <c r="Q3558" s="300"/>
      <c r="R3558" s="129">
        <f t="shared" si="166"/>
        <v>0</v>
      </c>
      <c r="S3558" s="129">
        <f t="shared" si="167"/>
        <v>0</v>
      </c>
      <c r="T3558" s="129">
        <f t="shared" si="165"/>
        <v>0</v>
      </c>
      <c r="U3558" s="10"/>
    </row>
    <row r="3559" spans="12:21" ht="15" customHeight="1" x14ac:dyDescent="0.4">
      <c r="L3559" s="36" t="s">
        <v>39</v>
      </c>
      <c r="N3559" s="37">
        <v>43613</v>
      </c>
      <c r="O3559" s="35">
        <v>0.62500000000000011</v>
      </c>
      <c r="P3559" s="299"/>
      <c r="Q3559" s="300"/>
      <c r="R3559" s="129">
        <f t="shared" si="166"/>
        <v>0</v>
      </c>
      <c r="S3559" s="129">
        <f t="shared" si="167"/>
        <v>0</v>
      </c>
      <c r="T3559" s="129">
        <f t="shared" si="165"/>
        <v>0</v>
      </c>
      <c r="U3559" s="10"/>
    </row>
    <row r="3560" spans="12:21" ht="15" customHeight="1" x14ac:dyDescent="0.4">
      <c r="L3560" s="36" t="s">
        <v>39</v>
      </c>
      <c r="N3560" s="37">
        <v>43613</v>
      </c>
      <c r="O3560" s="35">
        <v>0.66666666666666674</v>
      </c>
      <c r="P3560" s="299"/>
      <c r="Q3560" s="300"/>
      <c r="R3560" s="129">
        <f t="shared" si="166"/>
        <v>0</v>
      </c>
      <c r="S3560" s="129">
        <f t="shared" si="167"/>
        <v>0</v>
      </c>
      <c r="T3560" s="129">
        <f t="shared" si="165"/>
        <v>0</v>
      </c>
      <c r="U3560" s="10"/>
    </row>
    <row r="3561" spans="12:21" ht="15" customHeight="1" x14ac:dyDescent="0.4">
      <c r="L3561" s="36" t="s">
        <v>39</v>
      </c>
      <c r="N3561" s="37">
        <v>43613</v>
      </c>
      <c r="O3561" s="35">
        <v>0.70833333333333337</v>
      </c>
      <c r="P3561" s="299"/>
      <c r="Q3561" s="300"/>
      <c r="R3561" s="129">
        <f t="shared" si="166"/>
        <v>0</v>
      </c>
      <c r="S3561" s="129">
        <f t="shared" si="167"/>
        <v>0</v>
      </c>
      <c r="T3561" s="129">
        <f t="shared" ref="T3561:T3624" si="168">Q3561-R3561</f>
        <v>0</v>
      </c>
      <c r="U3561" s="10"/>
    </row>
    <row r="3562" spans="12:21" ht="15" customHeight="1" x14ac:dyDescent="0.4">
      <c r="L3562" s="36" t="s">
        <v>39</v>
      </c>
      <c r="N3562" s="37">
        <v>43613</v>
      </c>
      <c r="O3562" s="35">
        <v>0.75000000000000011</v>
      </c>
      <c r="P3562" s="299"/>
      <c r="Q3562" s="300"/>
      <c r="R3562" s="129">
        <f t="shared" si="166"/>
        <v>0</v>
      </c>
      <c r="S3562" s="129">
        <f t="shared" si="167"/>
        <v>0</v>
      </c>
      <c r="T3562" s="129">
        <f t="shared" si="168"/>
        <v>0</v>
      </c>
      <c r="U3562" s="10"/>
    </row>
    <row r="3563" spans="12:21" ht="15" customHeight="1" x14ac:dyDescent="0.4">
      <c r="L3563" s="36" t="s">
        <v>39</v>
      </c>
      <c r="N3563" s="37">
        <v>43613</v>
      </c>
      <c r="O3563" s="35">
        <v>0.79166666666666674</v>
      </c>
      <c r="P3563" s="299"/>
      <c r="Q3563" s="300"/>
      <c r="R3563" s="129">
        <f t="shared" si="166"/>
        <v>0</v>
      </c>
      <c r="S3563" s="129">
        <f t="shared" si="167"/>
        <v>0</v>
      </c>
      <c r="T3563" s="129">
        <f t="shared" si="168"/>
        <v>0</v>
      </c>
      <c r="U3563" s="10"/>
    </row>
    <row r="3564" spans="12:21" ht="15" customHeight="1" x14ac:dyDescent="0.4">
      <c r="L3564" s="36" t="s">
        <v>39</v>
      </c>
      <c r="N3564" s="37">
        <v>43613</v>
      </c>
      <c r="O3564" s="35">
        <v>0.83333333333333337</v>
      </c>
      <c r="P3564" s="299"/>
      <c r="Q3564" s="300"/>
      <c r="R3564" s="129">
        <f t="shared" si="166"/>
        <v>0</v>
      </c>
      <c r="S3564" s="129">
        <f t="shared" si="167"/>
        <v>0</v>
      </c>
      <c r="T3564" s="129">
        <f t="shared" si="168"/>
        <v>0</v>
      </c>
      <c r="U3564" s="10"/>
    </row>
    <row r="3565" spans="12:21" ht="15" customHeight="1" x14ac:dyDescent="0.4">
      <c r="L3565" s="36" t="s">
        <v>39</v>
      </c>
      <c r="N3565" s="37">
        <v>43613</v>
      </c>
      <c r="O3565" s="35">
        <v>0.87500000000000011</v>
      </c>
      <c r="P3565" s="299"/>
      <c r="Q3565" s="300"/>
      <c r="R3565" s="129">
        <f t="shared" si="166"/>
        <v>0</v>
      </c>
      <c r="S3565" s="129">
        <f t="shared" si="167"/>
        <v>0</v>
      </c>
      <c r="T3565" s="129">
        <f t="shared" si="168"/>
        <v>0</v>
      </c>
      <c r="U3565" s="10"/>
    </row>
    <row r="3566" spans="12:21" ht="15" customHeight="1" x14ac:dyDescent="0.4">
      <c r="L3566" s="36" t="s">
        <v>39</v>
      </c>
      <c r="N3566" s="37">
        <v>43613</v>
      </c>
      <c r="O3566" s="35">
        <v>0.91666666666666674</v>
      </c>
      <c r="P3566" s="299"/>
      <c r="Q3566" s="300"/>
      <c r="R3566" s="129">
        <f t="shared" si="166"/>
        <v>0</v>
      </c>
      <c r="S3566" s="129">
        <f t="shared" si="167"/>
        <v>0</v>
      </c>
      <c r="T3566" s="129">
        <f t="shared" si="168"/>
        <v>0</v>
      </c>
      <c r="U3566" s="10"/>
    </row>
    <row r="3567" spans="12:21" ht="15" customHeight="1" x14ac:dyDescent="0.4">
      <c r="L3567" s="36" t="s">
        <v>39</v>
      </c>
      <c r="N3567" s="37">
        <v>43613</v>
      </c>
      <c r="O3567" s="35">
        <v>0.95833333333333337</v>
      </c>
      <c r="P3567" s="299"/>
      <c r="Q3567" s="300"/>
      <c r="R3567" s="129">
        <f t="shared" si="166"/>
        <v>0</v>
      </c>
      <c r="S3567" s="129">
        <f t="shared" si="167"/>
        <v>0</v>
      </c>
      <c r="T3567" s="129">
        <f t="shared" si="168"/>
        <v>0</v>
      </c>
      <c r="U3567" s="10"/>
    </row>
    <row r="3568" spans="12:21" ht="15" customHeight="1" x14ac:dyDescent="0.4">
      <c r="L3568" s="40">
        <v>43614</v>
      </c>
      <c r="M3568" s="37"/>
      <c r="N3568" s="37">
        <v>43614</v>
      </c>
      <c r="O3568" s="35">
        <v>3.1225022567582528E-17</v>
      </c>
      <c r="P3568" s="299"/>
      <c r="Q3568" s="300"/>
      <c r="R3568" s="129">
        <f t="shared" si="166"/>
        <v>0</v>
      </c>
      <c r="S3568" s="129">
        <f t="shared" si="167"/>
        <v>0</v>
      </c>
      <c r="T3568" s="129">
        <f t="shared" si="168"/>
        <v>0</v>
      </c>
      <c r="U3568" s="10"/>
    </row>
    <row r="3569" spans="12:21" ht="15" customHeight="1" x14ac:dyDescent="0.4">
      <c r="L3569" s="36" t="s">
        <v>39</v>
      </c>
      <c r="N3569" s="37">
        <v>43614</v>
      </c>
      <c r="O3569" s="35">
        <v>4.1666666666666699E-2</v>
      </c>
      <c r="P3569" s="299"/>
      <c r="Q3569" s="300"/>
      <c r="R3569" s="129">
        <f t="shared" si="166"/>
        <v>0</v>
      </c>
      <c r="S3569" s="129">
        <f t="shared" si="167"/>
        <v>0</v>
      </c>
      <c r="T3569" s="129">
        <f t="shared" si="168"/>
        <v>0</v>
      </c>
      <c r="U3569" s="10"/>
    </row>
    <row r="3570" spans="12:21" ht="15" customHeight="1" x14ac:dyDescent="0.4">
      <c r="L3570" s="36" t="s">
        <v>39</v>
      </c>
      <c r="N3570" s="37">
        <v>43614</v>
      </c>
      <c r="O3570" s="35">
        <v>8.333333333333337E-2</v>
      </c>
      <c r="P3570" s="299"/>
      <c r="Q3570" s="300"/>
      <c r="R3570" s="129">
        <f t="shared" si="166"/>
        <v>0</v>
      </c>
      <c r="S3570" s="129">
        <f t="shared" si="167"/>
        <v>0</v>
      </c>
      <c r="T3570" s="129">
        <f t="shared" si="168"/>
        <v>0</v>
      </c>
      <c r="U3570" s="10"/>
    </row>
    <row r="3571" spans="12:21" ht="15" customHeight="1" x14ac:dyDescent="0.4">
      <c r="L3571" s="36" t="s">
        <v>39</v>
      </c>
      <c r="N3571" s="37">
        <v>43614</v>
      </c>
      <c r="O3571" s="35">
        <v>0.12500000000000006</v>
      </c>
      <c r="P3571" s="299"/>
      <c r="Q3571" s="300"/>
      <c r="R3571" s="129">
        <f t="shared" si="166"/>
        <v>0</v>
      </c>
      <c r="S3571" s="129">
        <f t="shared" si="167"/>
        <v>0</v>
      </c>
      <c r="T3571" s="129">
        <f t="shared" si="168"/>
        <v>0</v>
      </c>
      <c r="U3571" s="10"/>
    </row>
    <row r="3572" spans="12:21" ht="15" customHeight="1" x14ac:dyDescent="0.4">
      <c r="L3572" s="36" t="s">
        <v>39</v>
      </c>
      <c r="N3572" s="37">
        <v>43614</v>
      </c>
      <c r="O3572" s="35">
        <v>0.16666666666666669</v>
      </c>
      <c r="P3572" s="299"/>
      <c r="Q3572" s="300"/>
      <c r="R3572" s="129">
        <f t="shared" si="166"/>
        <v>0</v>
      </c>
      <c r="S3572" s="129">
        <f t="shared" si="167"/>
        <v>0</v>
      </c>
      <c r="T3572" s="129">
        <f t="shared" si="168"/>
        <v>0</v>
      </c>
      <c r="U3572" s="10"/>
    </row>
    <row r="3573" spans="12:21" ht="15" customHeight="1" x14ac:dyDescent="0.4">
      <c r="L3573" s="36" t="s">
        <v>39</v>
      </c>
      <c r="N3573" s="37">
        <v>43614</v>
      </c>
      <c r="O3573" s="35">
        <v>0.20833333333333337</v>
      </c>
      <c r="P3573" s="299"/>
      <c r="Q3573" s="300"/>
      <c r="R3573" s="129">
        <f t="shared" si="166"/>
        <v>0</v>
      </c>
      <c r="S3573" s="129">
        <f t="shared" si="167"/>
        <v>0</v>
      </c>
      <c r="T3573" s="129">
        <f t="shared" si="168"/>
        <v>0</v>
      </c>
      <c r="U3573" s="10"/>
    </row>
    <row r="3574" spans="12:21" ht="15" customHeight="1" x14ac:dyDescent="0.4">
      <c r="L3574" s="36" t="s">
        <v>39</v>
      </c>
      <c r="N3574" s="37">
        <v>43614</v>
      </c>
      <c r="O3574" s="35">
        <v>0.25</v>
      </c>
      <c r="P3574" s="299"/>
      <c r="Q3574" s="300"/>
      <c r="R3574" s="129">
        <f t="shared" si="166"/>
        <v>0</v>
      </c>
      <c r="S3574" s="129">
        <f t="shared" si="167"/>
        <v>0</v>
      </c>
      <c r="T3574" s="129">
        <f t="shared" si="168"/>
        <v>0</v>
      </c>
      <c r="U3574" s="10"/>
    </row>
    <row r="3575" spans="12:21" ht="15" customHeight="1" x14ac:dyDescent="0.4">
      <c r="L3575" s="36" t="s">
        <v>39</v>
      </c>
      <c r="N3575" s="37">
        <v>43614</v>
      </c>
      <c r="O3575" s="35">
        <v>0.29166666666666669</v>
      </c>
      <c r="P3575" s="299"/>
      <c r="Q3575" s="300"/>
      <c r="R3575" s="129">
        <f t="shared" si="166"/>
        <v>0</v>
      </c>
      <c r="S3575" s="129">
        <f t="shared" si="167"/>
        <v>0</v>
      </c>
      <c r="T3575" s="129">
        <f t="shared" si="168"/>
        <v>0</v>
      </c>
      <c r="U3575" s="10"/>
    </row>
    <row r="3576" spans="12:21" ht="15" customHeight="1" x14ac:dyDescent="0.4">
      <c r="L3576" s="36" t="s">
        <v>39</v>
      </c>
      <c r="N3576" s="37">
        <v>43614</v>
      </c>
      <c r="O3576" s="35">
        <v>0.33333333333333337</v>
      </c>
      <c r="P3576" s="299"/>
      <c r="Q3576" s="300"/>
      <c r="R3576" s="129">
        <f t="shared" si="166"/>
        <v>0</v>
      </c>
      <c r="S3576" s="129">
        <f t="shared" si="167"/>
        <v>0</v>
      </c>
      <c r="T3576" s="129">
        <f t="shared" si="168"/>
        <v>0</v>
      </c>
      <c r="U3576" s="10"/>
    </row>
    <row r="3577" spans="12:21" ht="15" customHeight="1" x14ac:dyDescent="0.4">
      <c r="L3577" s="36" t="s">
        <v>39</v>
      </c>
      <c r="N3577" s="37">
        <v>43614</v>
      </c>
      <c r="O3577" s="35">
        <v>0.375</v>
      </c>
      <c r="P3577" s="299"/>
      <c r="Q3577" s="300"/>
      <c r="R3577" s="129">
        <f t="shared" si="166"/>
        <v>0</v>
      </c>
      <c r="S3577" s="129">
        <f t="shared" si="167"/>
        <v>0</v>
      </c>
      <c r="T3577" s="129">
        <f t="shared" si="168"/>
        <v>0</v>
      </c>
      <c r="U3577" s="10"/>
    </row>
    <row r="3578" spans="12:21" ht="15" customHeight="1" x14ac:dyDescent="0.4">
      <c r="L3578" s="36" t="s">
        <v>39</v>
      </c>
      <c r="N3578" s="37">
        <v>43614</v>
      </c>
      <c r="O3578" s="35">
        <v>0.41666666666666669</v>
      </c>
      <c r="P3578" s="299"/>
      <c r="Q3578" s="300"/>
      <c r="R3578" s="129">
        <f t="shared" si="166"/>
        <v>0</v>
      </c>
      <c r="S3578" s="129">
        <f t="shared" si="167"/>
        <v>0</v>
      </c>
      <c r="T3578" s="129">
        <f t="shared" si="168"/>
        <v>0</v>
      </c>
      <c r="U3578" s="10"/>
    </row>
    <row r="3579" spans="12:21" ht="15" customHeight="1" x14ac:dyDescent="0.4">
      <c r="L3579" s="36" t="s">
        <v>39</v>
      </c>
      <c r="N3579" s="37">
        <v>43614</v>
      </c>
      <c r="O3579" s="35">
        <v>0.45833333333333337</v>
      </c>
      <c r="P3579" s="299"/>
      <c r="Q3579" s="300"/>
      <c r="R3579" s="129">
        <f t="shared" si="166"/>
        <v>0</v>
      </c>
      <c r="S3579" s="129">
        <f t="shared" si="167"/>
        <v>0</v>
      </c>
      <c r="T3579" s="129">
        <f t="shared" si="168"/>
        <v>0</v>
      </c>
      <c r="U3579" s="10"/>
    </row>
    <row r="3580" spans="12:21" ht="15" customHeight="1" x14ac:dyDescent="0.4">
      <c r="L3580" s="36" t="s">
        <v>39</v>
      </c>
      <c r="N3580" s="37">
        <v>43614</v>
      </c>
      <c r="O3580" s="35">
        <v>0.50000000000000011</v>
      </c>
      <c r="P3580" s="299"/>
      <c r="Q3580" s="300"/>
      <c r="R3580" s="129">
        <f t="shared" si="166"/>
        <v>0</v>
      </c>
      <c r="S3580" s="129">
        <f t="shared" si="167"/>
        <v>0</v>
      </c>
      <c r="T3580" s="129">
        <f t="shared" si="168"/>
        <v>0</v>
      </c>
      <c r="U3580" s="10"/>
    </row>
    <row r="3581" spans="12:21" ht="15" customHeight="1" x14ac:dyDescent="0.4">
      <c r="L3581" s="36" t="s">
        <v>39</v>
      </c>
      <c r="N3581" s="37">
        <v>43614</v>
      </c>
      <c r="O3581" s="35">
        <v>0.54166666666666674</v>
      </c>
      <c r="P3581" s="299"/>
      <c r="Q3581" s="300"/>
      <c r="R3581" s="129">
        <f t="shared" si="166"/>
        <v>0</v>
      </c>
      <c r="S3581" s="129">
        <f t="shared" si="167"/>
        <v>0</v>
      </c>
      <c r="T3581" s="129">
        <f t="shared" si="168"/>
        <v>0</v>
      </c>
      <c r="U3581" s="10"/>
    </row>
    <row r="3582" spans="12:21" ht="15" customHeight="1" x14ac:dyDescent="0.4">
      <c r="L3582" s="36" t="s">
        <v>39</v>
      </c>
      <c r="N3582" s="37">
        <v>43614</v>
      </c>
      <c r="O3582" s="35">
        <v>0.58333333333333337</v>
      </c>
      <c r="P3582" s="299"/>
      <c r="Q3582" s="300"/>
      <c r="R3582" s="129">
        <f t="shared" si="166"/>
        <v>0</v>
      </c>
      <c r="S3582" s="129">
        <f t="shared" si="167"/>
        <v>0</v>
      </c>
      <c r="T3582" s="129">
        <f t="shared" si="168"/>
        <v>0</v>
      </c>
      <c r="U3582" s="10"/>
    </row>
    <row r="3583" spans="12:21" ht="15" customHeight="1" x14ac:dyDescent="0.4">
      <c r="L3583" s="36" t="s">
        <v>39</v>
      </c>
      <c r="N3583" s="37">
        <v>43614</v>
      </c>
      <c r="O3583" s="35">
        <v>0.62500000000000011</v>
      </c>
      <c r="P3583" s="299"/>
      <c r="Q3583" s="300"/>
      <c r="R3583" s="129">
        <f t="shared" si="166"/>
        <v>0</v>
      </c>
      <c r="S3583" s="129">
        <f t="shared" si="167"/>
        <v>0</v>
      </c>
      <c r="T3583" s="129">
        <f t="shared" si="168"/>
        <v>0</v>
      </c>
      <c r="U3583" s="10"/>
    </row>
    <row r="3584" spans="12:21" ht="15" customHeight="1" x14ac:dyDescent="0.4">
      <c r="L3584" s="36" t="s">
        <v>39</v>
      </c>
      <c r="N3584" s="37">
        <v>43614</v>
      </c>
      <c r="O3584" s="35">
        <v>0.66666666666666674</v>
      </c>
      <c r="P3584" s="299"/>
      <c r="Q3584" s="300"/>
      <c r="R3584" s="129">
        <f t="shared" si="166"/>
        <v>0</v>
      </c>
      <c r="S3584" s="129">
        <f t="shared" si="167"/>
        <v>0</v>
      </c>
      <c r="T3584" s="129">
        <f t="shared" si="168"/>
        <v>0</v>
      </c>
      <c r="U3584" s="10"/>
    </row>
    <row r="3585" spans="12:21" ht="15" customHeight="1" x14ac:dyDescent="0.4">
      <c r="L3585" s="36" t="s">
        <v>39</v>
      </c>
      <c r="N3585" s="37">
        <v>43614</v>
      </c>
      <c r="O3585" s="35">
        <v>0.70833333333333337</v>
      </c>
      <c r="P3585" s="299"/>
      <c r="Q3585" s="300"/>
      <c r="R3585" s="129">
        <f t="shared" si="166"/>
        <v>0</v>
      </c>
      <c r="S3585" s="129">
        <f t="shared" si="167"/>
        <v>0</v>
      </c>
      <c r="T3585" s="129">
        <f t="shared" si="168"/>
        <v>0</v>
      </c>
      <c r="U3585" s="10"/>
    </row>
    <row r="3586" spans="12:21" ht="15" customHeight="1" x14ac:dyDescent="0.4">
      <c r="L3586" s="36" t="s">
        <v>39</v>
      </c>
      <c r="N3586" s="37">
        <v>43614</v>
      </c>
      <c r="O3586" s="35">
        <v>0.75000000000000011</v>
      </c>
      <c r="P3586" s="299"/>
      <c r="Q3586" s="300"/>
      <c r="R3586" s="129">
        <f t="shared" si="166"/>
        <v>0</v>
      </c>
      <c r="S3586" s="129">
        <f t="shared" si="167"/>
        <v>0</v>
      </c>
      <c r="T3586" s="129">
        <f t="shared" si="168"/>
        <v>0</v>
      </c>
      <c r="U3586" s="10"/>
    </row>
    <row r="3587" spans="12:21" ht="15" customHeight="1" x14ac:dyDescent="0.4">
      <c r="L3587" s="36" t="s">
        <v>39</v>
      </c>
      <c r="N3587" s="37">
        <v>43614</v>
      </c>
      <c r="O3587" s="35">
        <v>0.79166666666666674</v>
      </c>
      <c r="P3587" s="299"/>
      <c r="Q3587" s="300"/>
      <c r="R3587" s="129">
        <f t="shared" si="166"/>
        <v>0</v>
      </c>
      <c r="S3587" s="129">
        <f t="shared" si="167"/>
        <v>0</v>
      </c>
      <c r="T3587" s="129">
        <f t="shared" si="168"/>
        <v>0</v>
      </c>
      <c r="U3587" s="10"/>
    </row>
    <row r="3588" spans="12:21" ht="15" customHeight="1" x14ac:dyDescent="0.4">
      <c r="L3588" s="36" t="s">
        <v>39</v>
      </c>
      <c r="N3588" s="37">
        <v>43614</v>
      </c>
      <c r="O3588" s="35">
        <v>0.83333333333333337</v>
      </c>
      <c r="P3588" s="299"/>
      <c r="Q3588" s="300"/>
      <c r="R3588" s="129">
        <f t="shared" si="166"/>
        <v>0</v>
      </c>
      <c r="S3588" s="129">
        <f t="shared" si="167"/>
        <v>0</v>
      </c>
      <c r="T3588" s="129">
        <f t="shared" si="168"/>
        <v>0</v>
      </c>
      <c r="U3588" s="10"/>
    </row>
    <row r="3589" spans="12:21" ht="15" customHeight="1" x14ac:dyDescent="0.4">
      <c r="L3589" s="36" t="s">
        <v>39</v>
      </c>
      <c r="N3589" s="37">
        <v>43614</v>
      </c>
      <c r="O3589" s="35">
        <v>0.87500000000000011</v>
      </c>
      <c r="P3589" s="299"/>
      <c r="Q3589" s="300"/>
      <c r="R3589" s="129">
        <f t="shared" si="166"/>
        <v>0</v>
      </c>
      <c r="S3589" s="129">
        <f t="shared" si="167"/>
        <v>0</v>
      </c>
      <c r="T3589" s="129">
        <f t="shared" si="168"/>
        <v>0</v>
      </c>
      <c r="U3589" s="10"/>
    </row>
    <row r="3590" spans="12:21" ht="15" customHeight="1" x14ac:dyDescent="0.4">
      <c r="L3590" s="36" t="s">
        <v>39</v>
      </c>
      <c r="N3590" s="37">
        <v>43614</v>
      </c>
      <c r="O3590" s="35">
        <v>0.91666666666666674</v>
      </c>
      <c r="P3590" s="299"/>
      <c r="Q3590" s="300"/>
      <c r="R3590" s="129">
        <f t="shared" si="166"/>
        <v>0</v>
      </c>
      <c r="S3590" s="129">
        <f t="shared" si="167"/>
        <v>0</v>
      </c>
      <c r="T3590" s="129">
        <f t="shared" si="168"/>
        <v>0</v>
      </c>
      <c r="U3590" s="10"/>
    </row>
    <row r="3591" spans="12:21" ht="15" customHeight="1" x14ac:dyDescent="0.4">
      <c r="L3591" s="36" t="s">
        <v>39</v>
      </c>
      <c r="N3591" s="37">
        <v>43614</v>
      </c>
      <c r="O3591" s="35">
        <v>0.95833333333333337</v>
      </c>
      <c r="P3591" s="299"/>
      <c r="Q3591" s="300"/>
      <c r="R3591" s="129">
        <f t="shared" si="166"/>
        <v>0</v>
      </c>
      <c r="S3591" s="129">
        <f t="shared" si="167"/>
        <v>0</v>
      </c>
      <c r="T3591" s="129">
        <f t="shared" si="168"/>
        <v>0</v>
      </c>
      <c r="U3591" s="10"/>
    </row>
    <row r="3592" spans="12:21" ht="15" customHeight="1" x14ac:dyDescent="0.4">
      <c r="L3592" s="40">
        <v>43615</v>
      </c>
      <c r="M3592" s="37"/>
      <c r="N3592" s="37">
        <v>43615</v>
      </c>
      <c r="O3592" s="35">
        <v>3.1225022567582528E-17</v>
      </c>
      <c r="P3592" s="299"/>
      <c r="Q3592" s="300"/>
      <c r="R3592" s="129">
        <f t="shared" si="166"/>
        <v>0</v>
      </c>
      <c r="S3592" s="129">
        <f t="shared" si="167"/>
        <v>0</v>
      </c>
      <c r="T3592" s="129">
        <f t="shared" si="168"/>
        <v>0</v>
      </c>
      <c r="U3592" s="10"/>
    </row>
    <row r="3593" spans="12:21" ht="15" customHeight="1" x14ac:dyDescent="0.4">
      <c r="L3593" s="36" t="s">
        <v>39</v>
      </c>
      <c r="N3593" s="37">
        <v>43615</v>
      </c>
      <c r="O3593" s="35">
        <v>4.1666666666666699E-2</v>
      </c>
      <c r="P3593" s="299"/>
      <c r="Q3593" s="300"/>
      <c r="R3593" s="129">
        <f t="shared" si="166"/>
        <v>0</v>
      </c>
      <c r="S3593" s="129">
        <f t="shared" si="167"/>
        <v>0</v>
      </c>
      <c r="T3593" s="129">
        <f t="shared" si="168"/>
        <v>0</v>
      </c>
      <c r="U3593" s="10"/>
    </row>
    <row r="3594" spans="12:21" ht="15" customHeight="1" x14ac:dyDescent="0.4">
      <c r="L3594" s="36" t="s">
        <v>39</v>
      </c>
      <c r="N3594" s="37">
        <v>43615</v>
      </c>
      <c r="O3594" s="35">
        <v>8.333333333333337E-2</v>
      </c>
      <c r="P3594" s="299"/>
      <c r="Q3594" s="300"/>
      <c r="R3594" s="129">
        <f t="shared" si="166"/>
        <v>0</v>
      </c>
      <c r="S3594" s="129">
        <f t="shared" si="167"/>
        <v>0</v>
      </c>
      <c r="T3594" s="129">
        <f t="shared" si="168"/>
        <v>0</v>
      </c>
      <c r="U3594" s="10"/>
    </row>
    <row r="3595" spans="12:21" ht="15" customHeight="1" x14ac:dyDescent="0.4">
      <c r="L3595" s="36" t="s">
        <v>39</v>
      </c>
      <c r="N3595" s="37">
        <v>43615</v>
      </c>
      <c r="O3595" s="35">
        <v>0.12500000000000006</v>
      </c>
      <c r="P3595" s="299"/>
      <c r="Q3595" s="300"/>
      <c r="R3595" s="129">
        <f t="shared" si="166"/>
        <v>0</v>
      </c>
      <c r="S3595" s="129">
        <f t="shared" si="167"/>
        <v>0</v>
      </c>
      <c r="T3595" s="129">
        <f t="shared" si="168"/>
        <v>0</v>
      </c>
      <c r="U3595" s="10"/>
    </row>
    <row r="3596" spans="12:21" ht="15" customHeight="1" x14ac:dyDescent="0.4">
      <c r="L3596" s="36" t="s">
        <v>39</v>
      </c>
      <c r="N3596" s="37">
        <v>43615</v>
      </c>
      <c r="O3596" s="35">
        <v>0.16666666666666669</v>
      </c>
      <c r="P3596" s="299"/>
      <c r="Q3596" s="300"/>
      <c r="R3596" s="129">
        <f t="shared" si="166"/>
        <v>0</v>
      </c>
      <c r="S3596" s="129">
        <f t="shared" si="167"/>
        <v>0</v>
      </c>
      <c r="T3596" s="129">
        <f t="shared" si="168"/>
        <v>0</v>
      </c>
      <c r="U3596" s="10"/>
    </row>
    <row r="3597" spans="12:21" ht="15" customHeight="1" x14ac:dyDescent="0.4">
      <c r="L3597" s="36" t="s">
        <v>39</v>
      </c>
      <c r="N3597" s="37">
        <v>43615</v>
      </c>
      <c r="O3597" s="35">
        <v>0.20833333333333337</v>
      </c>
      <c r="P3597" s="299"/>
      <c r="Q3597" s="300"/>
      <c r="R3597" s="129">
        <f t="shared" si="166"/>
        <v>0</v>
      </c>
      <c r="S3597" s="129">
        <f t="shared" si="167"/>
        <v>0</v>
      </c>
      <c r="T3597" s="129">
        <f t="shared" si="168"/>
        <v>0</v>
      </c>
      <c r="U3597" s="10"/>
    </row>
    <row r="3598" spans="12:21" ht="15" customHeight="1" x14ac:dyDescent="0.4">
      <c r="L3598" s="36" t="s">
        <v>39</v>
      </c>
      <c r="N3598" s="37">
        <v>43615</v>
      </c>
      <c r="O3598" s="35">
        <v>0.25</v>
      </c>
      <c r="P3598" s="299"/>
      <c r="Q3598" s="300"/>
      <c r="R3598" s="129">
        <f t="shared" si="166"/>
        <v>0</v>
      </c>
      <c r="S3598" s="129">
        <f t="shared" si="167"/>
        <v>0</v>
      </c>
      <c r="T3598" s="129">
        <f t="shared" si="168"/>
        <v>0</v>
      </c>
      <c r="U3598" s="10"/>
    </row>
    <row r="3599" spans="12:21" ht="15" customHeight="1" x14ac:dyDescent="0.4">
      <c r="L3599" s="36" t="s">
        <v>39</v>
      </c>
      <c r="N3599" s="37">
        <v>43615</v>
      </c>
      <c r="O3599" s="35">
        <v>0.29166666666666669</v>
      </c>
      <c r="P3599" s="299"/>
      <c r="Q3599" s="300"/>
      <c r="R3599" s="129">
        <f t="shared" si="166"/>
        <v>0</v>
      </c>
      <c r="S3599" s="129">
        <f t="shared" si="167"/>
        <v>0</v>
      </c>
      <c r="T3599" s="129">
        <f t="shared" si="168"/>
        <v>0</v>
      </c>
      <c r="U3599" s="10"/>
    </row>
    <row r="3600" spans="12:21" ht="15" customHeight="1" x14ac:dyDescent="0.4">
      <c r="L3600" s="36" t="s">
        <v>39</v>
      </c>
      <c r="N3600" s="37">
        <v>43615</v>
      </c>
      <c r="O3600" s="35">
        <v>0.33333333333333337</v>
      </c>
      <c r="P3600" s="299"/>
      <c r="Q3600" s="300"/>
      <c r="R3600" s="129">
        <f t="shared" ref="R3600:R3663" si="169">IF(Q3600&gt;P3600,P3600,Q3600)</f>
        <v>0</v>
      </c>
      <c r="S3600" s="129">
        <f t="shared" ref="S3600:S3663" si="170">P3600-R3600</f>
        <v>0</v>
      </c>
      <c r="T3600" s="129">
        <f t="shared" si="168"/>
        <v>0</v>
      </c>
      <c r="U3600" s="10"/>
    </row>
    <row r="3601" spans="12:21" ht="15" customHeight="1" x14ac:dyDescent="0.4">
      <c r="L3601" s="36" t="s">
        <v>39</v>
      </c>
      <c r="N3601" s="37">
        <v>43615</v>
      </c>
      <c r="O3601" s="35">
        <v>0.375</v>
      </c>
      <c r="P3601" s="299"/>
      <c r="Q3601" s="300"/>
      <c r="R3601" s="129">
        <f t="shared" si="169"/>
        <v>0</v>
      </c>
      <c r="S3601" s="129">
        <f t="shared" si="170"/>
        <v>0</v>
      </c>
      <c r="T3601" s="129">
        <f t="shared" si="168"/>
        <v>0</v>
      </c>
      <c r="U3601" s="10"/>
    </row>
    <row r="3602" spans="12:21" ht="15" customHeight="1" x14ac:dyDescent="0.4">
      <c r="L3602" s="36" t="s">
        <v>39</v>
      </c>
      <c r="N3602" s="37">
        <v>43615</v>
      </c>
      <c r="O3602" s="35">
        <v>0.41666666666666669</v>
      </c>
      <c r="P3602" s="299"/>
      <c r="Q3602" s="300"/>
      <c r="R3602" s="129">
        <f t="shared" si="169"/>
        <v>0</v>
      </c>
      <c r="S3602" s="129">
        <f t="shared" si="170"/>
        <v>0</v>
      </c>
      <c r="T3602" s="129">
        <f t="shared" si="168"/>
        <v>0</v>
      </c>
      <c r="U3602" s="10"/>
    </row>
    <row r="3603" spans="12:21" ht="15" customHeight="1" x14ac:dyDescent="0.4">
      <c r="L3603" s="36" t="s">
        <v>39</v>
      </c>
      <c r="N3603" s="37">
        <v>43615</v>
      </c>
      <c r="O3603" s="35">
        <v>0.45833333333333337</v>
      </c>
      <c r="P3603" s="299"/>
      <c r="Q3603" s="300"/>
      <c r="R3603" s="129">
        <f t="shared" si="169"/>
        <v>0</v>
      </c>
      <c r="S3603" s="129">
        <f t="shared" si="170"/>
        <v>0</v>
      </c>
      <c r="T3603" s="129">
        <f t="shared" si="168"/>
        <v>0</v>
      </c>
      <c r="U3603" s="10"/>
    </row>
    <row r="3604" spans="12:21" ht="15" customHeight="1" x14ac:dyDescent="0.4">
      <c r="L3604" s="36" t="s">
        <v>39</v>
      </c>
      <c r="N3604" s="37">
        <v>43615</v>
      </c>
      <c r="O3604" s="35">
        <v>0.50000000000000011</v>
      </c>
      <c r="P3604" s="299"/>
      <c r="Q3604" s="300"/>
      <c r="R3604" s="129">
        <f t="shared" si="169"/>
        <v>0</v>
      </c>
      <c r="S3604" s="129">
        <f t="shared" si="170"/>
        <v>0</v>
      </c>
      <c r="T3604" s="129">
        <f t="shared" si="168"/>
        <v>0</v>
      </c>
      <c r="U3604" s="10"/>
    </row>
    <row r="3605" spans="12:21" ht="15" customHeight="1" x14ac:dyDescent="0.4">
      <c r="L3605" s="36" t="s">
        <v>39</v>
      </c>
      <c r="N3605" s="37">
        <v>43615</v>
      </c>
      <c r="O3605" s="35">
        <v>0.54166666666666674</v>
      </c>
      <c r="P3605" s="299"/>
      <c r="Q3605" s="300"/>
      <c r="R3605" s="129">
        <f t="shared" si="169"/>
        <v>0</v>
      </c>
      <c r="S3605" s="129">
        <f t="shared" si="170"/>
        <v>0</v>
      </c>
      <c r="T3605" s="129">
        <f t="shared" si="168"/>
        <v>0</v>
      </c>
      <c r="U3605" s="10"/>
    </row>
    <row r="3606" spans="12:21" ht="15" customHeight="1" x14ac:dyDescent="0.4">
      <c r="L3606" s="36" t="s">
        <v>39</v>
      </c>
      <c r="N3606" s="37">
        <v>43615</v>
      </c>
      <c r="O3606" s="35">
        <v>0.58333333333333337</v>
      </c>
      <c r="P3606" s="299"/>
      <c r="Q3606" s="300"/>
      <c r="R3606" s="129">
        <f t="shared" si="169"/>
        <v>0</v>
      </c>
      <c r="S3606" s="129">
        <f t="shared" si="170"/>
        <v>0</v>
      </c>
      <c r="T3606" s="129">
        <f t="shared" si="168"/>
        <v>0</v>
      </c>
      <c r="U3606" s="10"/>
    </row>
    <row r="3607" spans="12:21" ht="15" customHeight="1" x14ac:dyDescent="0.4">
      <c r="L3607" s="36" t="s">
        <v>39</v>
      </c>
      <c r="N3607" s="37">
        <v>43615</v>
      </c>
      <c r="O3607" s="35">
        <v>0.62500000000000011</v>
      </c>
      <c r="P3607" s="299"/>
      <c r="Q3607" s="300"/>
      <c r="R3607" s="129">
        <f t="shared" si="169"/>
        <v>0</v>
      </c>
      <c r="S3607" s="129">
        <f t="shared" si="170"/>
        <v>0</v>
      </c>
      <c r="T3607" s="129">
        <f t="shared" si="168"/>
        <v>0</v>
      </c>
      <c r="U3607" s="10"/>
    </row>
    <row r="3608" spans="12:21" ht="15" customHeight="1" x14ac:dyDescent="0.4">
      <c r="L3608" s="36" t="s">
        <v>39</v>
      </c>
      <c r="N3608" s="37">
        <v>43615</v>
      </c>
      <c r="O3608" s="35">
        <v>0.66666666666666674</v>
      </c>
      <c r="P3608" s="299"/>
      <c r="Q3608" s="300"/>
      <c r="R3608" s="129">
        <f t="shared" si="169"/>
        <v>0</v>
      </c>
      <c r="S3608" s="129">
        <f t="shared" si="170"/>
        <v>0</v>
      </c>
      <c r="T3608" s="129">
        <f t="shared" si="168"/>
        <v>0</v>
      </c>
      <c r="U3608" s="10"/>
    </row>
    <row r="3609" spans="12:21" ht="15" customHeight="1" x14ac:dyDescent="0.4">
      <c r="L3609" s="36" t="s">
        <v>39</v>
      </c>
      <c r="N3609" s="37">
        <v>43615</v>
      </c>
      <c r="O3609" s="35">
        <v>0.70833333333333337</v>
      </c>
      <c r="P3609" s="299"/>
      <c r="Q3609" s="300"/>
      <c r="R3609" s="129">
        <f t="shared" si="169"/>
        <v>0</v>
      </c>
      <c r="S3609" s="129">
        <f t="shared" si="170"/>
        <v>0</v>
      </c>
      <c r="T3609" s="129">
        <f t="shared" si="168"/>
        <v>0</v>
      </c>
      <c r="U3609" s="10"/>
    </row>
    <row r="3610" spans="12:21" ht="15" customHeight="1" x14ac:dyDescent="0.4">
      <c r="L3610" s="36" t="s">
        <v>39</v>
      </c>
      <c r="N3610" s="37">
        <v>43615</v>
      </c>
      <c r="O3610" s="35">
        <v>0.75000000000000011</v>
      </c>
      <c r="P3610" s="299"/>
      <c r="Q3610" s="300"/>
      <c r="R3610" s="129">
        <f t="shared" si="169"/>
        <v>0</v>
      </c>
      <c r="S3610" s="129">
        <f t="shared" si="170"/>
        <v>0</v>
      </c>
      <c r="T3610" s="129">
        <f t="shared" si="168"/>
        <v>0</v>
      </c>
      <c r="U3610" s="10"/>
    </row>
    <row r="3611" spans="12:21" ht="15" customHeight="1" x14ac:dyDescent="0.4">
      <c r="L3611" s="36" t="s">
        <v>39</v>
      </c>
      <c r="N3611" s="37">
        <v>43615</v>
      </c>
      <c r="O3611" s="35">
        <v>0.79166666666666674</v>
      </c>
      <c r="P3611" s="299"/>
      <c r="Q3611" s="300"/>
      <c r="R3611" s="129">
        <f t="shared" si="169"/>
        <v>0</v>
      </c>
      <c r="S3611" s="129">
        <f t="shared" si="170"/>
        <v>0</v>
      </c>
      <c r="T3611" s="129">
        <f t="shared" si="168"/>
        <v>0</v>
      </c>
      <c r="U3611" s="10"/>
    </row>
    <row r="3612" spans="12:21" ht="15" customHeight="1" x14ac:dyDescent="0.4">
      <c r="L3612" s="36" t="s">
        <v>39</v>
      </c>
      <c r="N3612" s="37">
        <v>43615</v>
      </c>
      <c r="O3612" s="35">
        <v>0.83333333333333337</v>
      </c>
      <c r="P3612" s="299"/>
      <c r="Q3612" s="300"/>
      <c r="R3612" s="129">
        <f t="shared" si="169"/>
        <v>0</v>
      </c>
      <c r="S3612" s="129">
        <f t="shared" si="170"/>
        <v>0</v>
      </c>
      <c r="T3612" s="129">
        <f t="shared" si="168"/>
        <v>0</v>
      </c>
      <c r="U3612" s="10"/>
    </row>
    <row r="3613" spans="12:21" ht="15" customHeight="1" x14ac:dyDescent="0.4">
      <c r="L3613" s="36" t="s">
        <v>39</v>
      </c>
      <c r="N3613" s="37">
        <v>43615</v>
      </c>
      <c r="O3613" s="35">
        <v>0.87500000000000011</v>
      </c>
      <c r="P3613" s="299"/>
      <c r="Q3613" s="300"/>
      <c r="R3613" s="129">
        <f t="shared" si="169"/>
        <v>0</v>
      </c>
      <c r="S3613" s="129">
        <f t="shared" si="170"/>
        <v>0</v>
      </c>
      <c r="T3613" s="129">
        <f t="shared" si="168"/>
        <v>0</v>
      </c>
      <c r="U3613" s="10"/>
    </row>
    <row r="3614" spans="12:21" ht="15" customHeight="1" x14ac:dyDescent="0.4">
      <c r="L3614" s="36" t="s">
        <v>39</v>
      </c>
      <c r="N3614" s="37">
        <v>43615</v>
      </c>
      <c r="O3614" s="35">
        <v>0.91666666666666674</v>
      </c>
      <c r="P3614" s="299"/>
      <c r="Q3614" s="300"/>
      <c r="R3614" s="129">
        <f t="shared" si="169"/>
        <v>0</v>
      </c>
      <c r="S3614" s="129">
        <f t="shared" si="170"/>
        <v>0</v>
      </c>
      <c r="T3614" s="129">
        <f t="shared" si="168"/>
        <v>0</v>
      </c>
      <c r="U3614" s="10"/>
    </row>
    <row r="3615" spans="12:21" ht="15" customHeight="1" x14ac:dyDescent="0.4">
      <c r="L3615" s="36" t="s">
        <v>39</v>
      </c>
      <c r="N3615" s="37">
        <v>43615</v>
      </c>
      <c r="O3615" s="35">
        <v>0.95833333333333337</v>
      </c>
      <c r="P3615" s="299"/>
      <c r="Q3615" s="300"/>
      <c r="R3615" s="129">
        <f t="shared" si="169"/>
        <v>0</v>
      </c>
      <c r="S3615" s="129">
        <f t="shared" si="170"/>
        <v>0</v>
      </c>
      <c r="T3615" s="129">
        <f t="shared" si="168"/>
        <v>0</v>
      </c>
      <c r="U3615" s="10"/>
    </row>
    <row r="3616" spans="12:21" ht="15" customHeight="1" x14ac:dyDescent="0.4">
      <c r="L3616" s="40">
        <v>43616</v>
      </c>
      <c r="M3616" s="37"/>
      <c r="N3616" s="37">
        <v>43616</v>
      </c>
      <c r="O3616" s="35">
        <v>3.1225022567582528E-17</v>
      </c>
      <c r="P3616" s="299"/>
      <c r="Q3616" s="300"/>
      <c r="R3616" s="129">
        <f t="shared" si="169"/>
        <v>0</v>
      </c>
      <c r="S3616" s="129">
        <f t="shared" si="170"/>
        <v>0</v>
      </c>
      <c r="T3616" s="129">
        <f t="shared" si="168"/>
        <v>0</v>
      </c>
      <c r="U3616" s="10"/>
    </row>
    <row r="3617" spans="12:21" ht="15" customHeight="1" x14ac:dyDescent="0.4">
      <c r="L3617" s="36" t="s">
        <v>39</v>
      </c>
      <c r="N3617" s="37">
        <v>43616</v>
      </c>
      <c r="O3617" s="35">
        <v>4.1666666666666699E-2</v>
      </c>
      <c r="P3617" s="299"/>
      <c r="Q3617" s="300"/>
      <c r="R3617" s="129">
        <f t="shared" si="169"/>
        <v>0</v>
      </c>
      <c r="S3617" s="129">
        <f t="shared" si="170"/>
        <v>0</v>
      </c>
      <c r="T3617" s="129">
        <f t="shared" si="168"/>
        <v>0</v>
      </c>
      <c r="U3617" s="10"/>
    </row>
    <row r="3618" spans="12:21" ht="15" customHeight="1" x14ac:dyDescent="0.4">
      <c r="L3618" s="36" t="s">
        <v>39</v>
      </c>
      <c r="N3618" s="37">
        <v>43616</v>
      </c>
      <c r="O3618" s="35">
        <v>8.333333333333337E-2</v>
      </c>
      <c r="P3618" s="299"/>
      <c r="Q3618" s="300"/>
      <c r="R3618" s="129">
        <f t="shared" si="169"/>
        <v>0</v>
      </c>
      <c r="S3618" s="129">
        <f t="shared" si="170"/>
        <v>0</v>
      </c>
      <c r="T3618" s="129">
        <f t="shared" si="168"/>
        <v>0</v>
      </c>
      <c r="U3618" s="10"/>
    </row>
    <row r="3619" spans="12:21" ht="15" customHeight="1" x14ac:dyDescent="0.4">
      <c r="L3619" s="36" t="s">
        <v>39</v>
      </c>
      <c r="N3619" s="37">
        <v>43616</v>
      </c>
      <c r="O3619" s="35">
        <v>0.12500000000000006</v>
      </c>
      <c r="P3619" s="299"/>
      <c r="Q3619" s="300"/>
      <c r="R3619" s="129">
        <f t="shared" si="169"/>
        <v>0</v>
      </c>
      <c r="S3619" s="129">
        <f t="shared" si="170"/>
        <v>0</v>
      </c>
      <c r="T3619" s="129">
        <f t="shared" si="168"/>
        <v>0</v>
      </c>
      <c r="U3619" s="10"/>
    </row>
    <row r="3620" spans="12:21" ht="15" customHeight="1" x14ac:dyDescent="0.4">
      <c r="L3620" s="36" t="s">
        <v>39</v>
      </c>
      <c r="N3620" s="37">
        <v>43616</v>
      </c>
      <c r="O3620" s="35">
        <v>0.16666666666666669</v>
      </c>
      <c r="P3620" s="299"/>
      <c r="Q3620" s="300"/>
      <c r="R3620" s="129">
        <f t="shared" si="169"/>
        <v>0</v>
      </c>
      <c r="S3620" s="129">
        <f t="shared" si="170"/>
        <v>0</v>
      </c>
      <c r="T3620" s="129">
        <f t="shared" si="168"/>
        <v>0</v>
      </c>
      <c r="U3620" s="10"/>
    </row>
    <row r="3621" spans="12:21" ht="15" customHeight="1" x14ac:dyDescent="0.4">
      <c r="L3621" s="36" t="s">
        <v>39</v>
      </c>
      <c r="N3621" s="37">
        <v>43616</v>
      </c>
      <c r="O3621" s="35">
        <v>0.20833333333333337</v>
      </c>
      <c r="P3621" s="299"/>
      <c r="Q3621" s="300"/>
      <c r="R3621" s="129">
        <f t="shared" si="169"/>
        <v>0</v>
      </c>
      <c r="S3621" s="129">
        <f t="shared" si="170"/>
        <v>0</v>
      </c>
      <c r="T3621" s="129">
        <f t="shared" si="168"/>
        <v>0</v>
      </c>
      <c r="U3621" s="10"/>
    </row>
    <row r="3622" spans="12:21" ht="15" customHeight="1" x14ac:dyDescent="0.4">
      <c r="L3622" s="36" t="s">
        <v>39</v>
      </c>
      <c r="N3622" s="37">
        <v>43616</v>
      </c>
      <c r="O3622" s="35">
        <v>0.25</v>
      </c>
      <c r="P3622" s="299"/>
      <c r="Q3622" s="300"/>
      <c r="R3622" s="129">
        <f t="shared" si="169"/>
        <v>0</v>
      </c>
      <c r="S3622" s="129">
        <f t="shared" si="170"/>
        <v>0</v>
      </c>
      <c r="T3622" s="129">
        <f t="shared" si="168"/>
        <v>0</v>
      </c>
      <c r="U3622" s="10"/>
    </row>
    <row r="3623" spans="12:21" ht="15" customHeight="1" x14ac:dyDescent="0.4">
      <c r="L3623" s="36" t="s">
        <v>39</v>
      </c>
      <c r="N3623" s="37">
        <v>43616</v>
      </c>
      <c r="O3623" s="35">
        <v>0.29166666666666669</v>
      </c>
      <c r="P3623" s="299"/>
      <c r="Q3623" s="300"/>
      <c r="R3623" s="129">
        <f t="shared" si="169"/>
        <v>0</v>
      </c>
      <c r="S3623" s="129">
        <f t="shared" si="170"/>
        <v>0</v>
      </c>
      <c r="T3623" s="129">
        <f t="shared" si="168"/>
        <v>0</v>
      </c>
      <c r="U3623" s="10"/>
    </row>
    <row r="3624" spans="12:21" ht="15" customHeight="1" x14ac:dyDescent="0.4">
      <c r="L3624" s="36" t="s">
        <v>39</v>
      </c>
      <c r="N3624" s="37">
        <v>43616</v>
      </c>
      <c r="O3624" s="35">
        <v>0.33333333333333337</v>
      </c>
      <c r="P3624" s="299"/>
      <c r="Q3624" s="300"/>
      <c r="R3624" s="129">
        <f t="shared" si="169"/>
        <v>0</v>
      </c>
      <c r="S3624" s="129">
        <f t="shared" si="170"/>
        <v>0</v>
      </c>
      <c r="T3624" s="129">
        <f t="shared" si="168"/>
        <v>0</v>
      </c>
      <c r="U3624" s="10"/>
    </row>
    <row r="3625" spans="12:21" ht="15" customHeight="1" x14ac:dyDescent="0.4">
      <c r="L3625" s="36" t="s">
        <v>39</v>
      </c>
      <c r="N3625" s="37">
        <v>43616</v>
      </c>
      <c r="O3625" s="35">
        <v>0.375</v>
      </c>
      <c r="P3625" s="299"/>
      <c r="Q3625" s="300"/>
      <c r="R3625" s="129">
        <f t="shared" si="169"/>
        <v>0</v>
      </c>
      <c r="S3625" s="129">
        <f t="shared" si="170"/>
        <v>0</v>
      </c>
      <c r="T3625" s="129">
        <f t="shared" ref="T3625:T3688" si="171">Q3625-R3625</f>
        <v>0</v>
      </c>
      <c r="U3625" s="10"/>
    </row>
    <row r="3626" spans="12:21" ht="15" customHeight="1" x14ac:dyDescent="0.4">
      <c r="L3626" s="36" t="s">
        <v>39</v>
      </c>
      <c r="N3626" s="37">
        <v>43616</v>
      </c>
      <c r="O3626" s="35">
        <v>0.41666666666666669</v>
      </c>
      <c r="P3626" s="299"/>
      <c r="Q3626" s="300"/>
      <c r="R3626" s="129">
        <f t="shared" si="169"/>
        <v>0</v>
      </c>
      <c r="S3626" s="129">
        <f t="shared" si="170"/>
        <v>0</v>
      </c>
      <c r="T3626" s="129">
        <f t="shared" si="171"/>
        <v>0</v>
      </c>
      <c r="U3626" s="10"/>
    </row>
    <row r="3627" spans="12:21" ht="15" customHeight="1" x14ac:dyDescent="0.4">
      <c r="L3627" s="36" t="s">
        <v>39</v>
      </c>
      <c r="N3627" s="37">
        <v>43616</v>
      </c>
      <c r="O3627" s="35">
        <v>0.45833333333333337</v>
      </c>
      <c r="P3627" s="299"/>
      <c r="Q3627" s="300"/>
      <c r="R3627" s="129">
        <f t="shared" si="169"/>
        <v>0</v>
      </c>
      <c r="S3627" s="129">
        <f t="shared" si="170"/>
        <v>0</v>
      </c>
      <c r="T3627" s="129">
        <f t="shared" si="171"/>
        <v>0</v>
      </c>
      <c r="U3627" s="10"/>
    </row>
    <row r="3628" spans="12:21" ht="15" customHeight="1" x14ac:dyDescent="0.4">
      <c r="L3628" s="36" t="s">
        <v>39</v>
      </c>
      <c r="N3628" s="37">
        <v>43616</v>
      </c>
      <c r="O3628" s="35">
        <v>0.50000000000000011</v>
      </c>
      <c r="P3628" s="299"/>
      <c r="Q3628" s="300"/>
      <c r="R3628" s="129">
        <f t="shared" si="169"/>
        <v>0</v>
      </c>
      <c r="S3628" s="129">
        <f t="shared" si="170"/>
        <v>0</v>
      </c>
      <c r="T3628" s="129">
        <f t="shared" si="171"/>
        <v>0</v>
      </c>
      <c r="U3628" s="10"/>
    </row>
    <row r="3629" spans="12:21" ht="15" customHeight="1" x14ac:dyDescent="0.4">
      <c r="L3629" s="36" t="s">
        <v>39</v>
      </c>
      <c r="N3629" s="37">
        <v>43616</v>
      </c>
      <c r="O3629" s="35">
        <v>0.54166666666666674</v>
      </c>
      <c r="P3629" s="299"/>
      <c r="Q3629" s="300"/>
      <c r="R3629" s="129">
        <f t="shared" si="169"/>
        <v>0</v>
      </c>
      <c r="S3629" s="129">
        <f t="shared" si="170"/>
        <v>0</v>
      </c>
      <c r="T3629" s="129">
        <f t="shared" si="171"/>
        <v>0</v>
      </c>
      <c r="U3629" s="10"/>
    </row>
    <row r="3630" spans="12:21" ht="15" customHeight="1" x14ac:dyDescent="0.4">
      <c r="L3630" s="36" t="s">
        <v>39</v>
      </c>
      <c r="N3630" s="37">
        <v>43616</v>
      </c>
      <c r="O3630" s="35">
        <v>0.58333333333333337</v>
      </c>
      <c r="P3630" s="299"/>
      <c r="Q3630" s="300"/>
      <c r="R3630" s="129">
        <f t="shared" si="169"/>
        <v>0</v>
      </c>
      <c r="S3630" s="129">
        <f t="shared" si="170"/>
        <v>0</v>
      </c>
      <c r="T3630" s="129">
        <f t="shared" si="171"/>
        <v>0</v>
      </c>
      <c r="U3630" s="10"/>
    </row>
    <row r="3631" spans="12:21" ht="15" customHeight="1" x14ac:dyDescent="0.4">
      <c r="L3631" s="36" t="s">
        <v>39</v>
      </c>
      <c r="N3631" s="37">
        <v>43616</v>
      </c>
      <c r="O3631" s="35">
        <v>0.62500000000000011</v>
      </c>
      <c r="P3631" s="299"/>
      <c r="Q3631" s="300"/>
      <c r="R3631" s="129">
        <f t="shared" si="169"/>
        <v>0</v>
      </c>
      <c r="S3631" s="129">
        <f t="shared" si="170"/>
        <v>0</v>
      </c>
      <c r="T3631" s="129">
        <f t="shared" si="171"/>
        <v>0</v>
      </c>
      <c r="U3631" s="10"/>
    </row>
    <row r="3632" spans="12:21" ht="15" customHeight="1" x14ac:dyDescent="0.4">
      <c r="L3632" s="36" t="s">
        <v>39</v>
      </c>
      <c r="N3632" s="37">
        <v>43616</v>
      </c>
      <c r="O3632" s="35">
        <v>0.66666666666666674</v>
      </c>
      <c r="P3632" s="299"/>
      <c r="Q3632" s="300"/>
      <c r="R3632" s="129">
        <f t="shared" si="169"/>
        <v>0</v>
      </c>
      <c r="S3632" s="129">
        <f t="shared" si="170"/>
        <v>0</v>
      </c>
      <c r="T3632" s="129">
        <f t="shared" si="171"/>
        <v>0</v>
      </c>
      <c r="U3632" s="10"/>
    </row>
    <row r="3633" spans="12:21" ht="15" customHeight="1" x14ac:dyDescent="0.4">
      <c r="L3633" s="36" t="s">
        <v>39</v>
      </c>
      <c r="N3633" s="37">
        <v>43616</v>
      </c>
      <c r="O3633" s="35">
        <v>0.70833333333333337</v>
      </c>
      <c r="P3633" s="299"/>
      <c r="Q3633" s="300"/>
      <c r="R3633" s="129">
        <f t="shared" si="169"/>
        <v>0</v>
      </c>
      <c r="S3633" s="129">
        <f t="shared" si="170"/>
        <v>0</v>
      </c>
      <c r="T3633" s="129">
        <f t="shared" si="171"/>
        <v>0</v>
      </c>
      <c r="U3633" s="10"/>
    </row>
    <row r="3634" spans="12:21" ht="15" customHeight="1" x14ac:dyDescent="0.4">
      <c r="L3634" s="36" t="s">
        <v>39</v>
      </c>
      <c r="N3634" s="37">
        <v>43616</v>
      </c>
      <c r="O3634" s="35">
        <v>0.75000000000000011</v>
      </c>
      <c r="P3634" s="299"/>
      <c r="Q3634" s="300"/>
      <c r="R3634" s="129">
        <f t="shared" si="169"/>
        <v>0</v>
      </c>
      <c r="S3634" s="129">
        <f t="shared" si="170"/>
        <v>0</v>
      </c>
      <c r="T3634" s="129">
        <f t="shared" si="171"/>
        <v>0</v>
      </c>
      <c r="U3634" s="10"/>
    </row>
    <row r="3635" spans="12:21" ht="15" customHeight="1" x14ac:dyDescent="0.4">
      <c r="L3635" s="36" t="s">
        <v>39</v>
      </c>
      <c r="N3635" s="37">
        <v>43616</v>
      </c>
      <c r="O3635" s="35">
        <v>0.79166666666666674</v>
      </c>
      <c r="P3635" s="299"/>
      <c r="Q3635" s="300"/>
      <c r="R3635" s="129">
        <f t="shared" si="169"/>
        <v>0</v>
      </c>
      <c r="S3635" s="129">
        <f t="shared" si="170"/>
        <v>0</v>
      </c>
      <c r="T3635" s="129">
        <f t="shared" si="171"/>
        <v>0</v>
      </c>
      <c r="U3635" s="10"/>
    </row>
    <row r="3636" spans="12:21" ht="15" customHeight="1" x14ac:dyDescent="0.4">
      <c r="L3636" s="36" t="s">
        <v>39</v>
      </c>
      <c r="N3636" s="37">
        <v>43616</v>
      </c>
      <c r="O3636" s="35">
        <v>0.83333333333333337</v>
      </c>
      <c r="P3636" s="299"/>
      <c r="Q3636" s="300"/>
      <c r="R3636" s="129">
        <f t="shared" si="169"/>
        <v>0</v>
      </c>
      <c r="S3636" s="129">
        <f t="shared" si="170"/>
        <v>0</v>
      </c>
      <c r="T3636" s="129">
        <f t="shared" si="171"/>
        <v>0</v>
      </c>
      <c r="U3636" s="10"/>
    </row>
    <row r="3637" spans="12:21" ht="15" customHeight="1" x14ac:dyDescent="0.4">
      <c r="L3637" s="36" t="s">
        <v>39</v>
      </c>
      <c r="N3637" s="37">
        <v>43616</v>
      </c>
      <c r="O3637" s="35">
        <v>0.87500000000000011</v>
      </c>
      <c r="P3637" s="299"/>
      <c r="Q3637" s="300"/>
      <c r="R3637" s="129">
        <f t="shared" si="169"/>
        <v>0</v>
      </c>
      <c r="S3637" s="129">
        <f t="shared" si="170"/>
        <v>0</v>
      </c>
      <c r="T3637" s="129">
        <f t="shared" si="171"/>
        <v>0</v>
      </c>
      <c r="U3637" s="10"/>
    </row>
    <row r="3638" spans="12:21" ht="15" customHeight="1" x14ac:dyDescent="0.4">
      <c r="L3638" s="36" t="s">
        <v>39</v>
      </c>
      <c r="N3638" s="37">
        <v>43616</v>
      </c>
      <c r="O3638" s="35">
        <v>0.91666666666666674</v>
      </c>
      <c r="P3638" s="299"/>
      <c r="Q3638" s="300"/>
      <c r="R3638" s="129">
        <f t="shared" si="169"/>
        <v>0</v>
      </c>
      <c r="S3638" s="129">
        <f t="shared" si="170"/>
        <v>0</v>
      </c>
      <c r="T3638" s="129">
        <f t="shared" si="171"/>
        <v>0</v>
      </c>
      <c r="U3638" s="10"/>
    </row>
    <row r="3639" spans="12:21" ht="15" customHeight="1" x14ac:dyDescent="0.4">
      <c r="L3639" s="36" t="s">
        <v>39</v>
      </c>
      <c r="N3639" s="37">
        <v>43616</v>
      </c>
      <c r="O3639" s="35">
        <v>0.95833333333333337</v>
      </c>
      <c r="P3639" s="299"/>
      <c r="Q3639" s="300"/>
      <c r="R3639" s="129">
        <f t="shared" si="169"/>
        <v>0</v>
      </c>
      <c r="S3639" s="129">
        <f t="shared" si="170"/>
        <v>0</v>
      </c>
      <c r="T3639" s="129">
        <f t="shared" si="171"/>
        <v>0</v>
      </c>
      <c r="U3639" s="10"/>
    </row>
    <row r="3640" spans="12:21" ht="15" customHeight="1" x14ac:dyDescent="0.4">
      <c r="L3640" s="40">
        <v>43617</v>
      </c>
      <c r="M3640" s="37"/>
      <c r="N3640" s="37">
        <v>43617</v>
      </c>
      <c r="O3640" s="35">
        <v>3.1225022567582528E-17</v>
      </c>
      <c r="P3640" s="299"/>
      <c r="Q3640" s="300"/>
      <c r="R3640" s="129">
        <f t="shared" si="169"/>
        <v>0</v>
      </c>
      <c r="S3640" s="129">
        <f t="shared" si="170"/>
        <v>0</v>
      </c>
      <c r="T3640" s="129">
        <f t="shared" si="171"/>
        <v>0</v>
      </c>
      <c r="U3640" s="10"/>
    </row>
    <row r="3641" spans="12:21" ht="15" customHeight="1" x14ac:dyDescent="0.4">
      <c r="L3641" s="36" t="s">
        <v>39</v>
      </c>
      <c r="N3641" s="37">
        <v>43617</v>
      </c>
      <c r="O3641" s="35">
        <v>4.1666666666666699E-2</v>
      </c>
      <c r="P3641" s="299"/>
      <c r="Q3641" s="300"/>
      <c r="R3641" s="129">
        <f t="shared" si="169"/>
        <v>0</v>
      </c>
      <c r="S3641" s="129">
        <f t="shared" si="170"/>
        <v>0</v>
      </c>
      <c r="T3641" s="129">
        <f t="shared" si="171"/>
        <v>0</v>
      </c>
      <c r="U3641" s="10"/>
    </row>
    <row r="3642" spans="12:21" ht="15" customHeight="1" x14ac:dyDescent="0.4">
      <c r="L3642" s="36" t="s">
        <v>39</v>
      </c>
      <c r="N3642" s="37">
        <v>43617</v>
      </c>
      <c r="O3642" s="35">
        <v>8.333333333333337E-2</v>
      </c>
      <c r="P3642" s="299"/>
      <c r="Q3642" s="300"/>
      <c r="R3642" s="129">
        <f t="shared" si="169"/>
        <v>0</v>
      </c>
      <c r="S3642" s="129">
        <f t="shared" si="170"/>
        <v>0</v>
      </c>
      <c r="T3642" s="129">
        <f t="shared" si="171"/>
        <v>0</v>
      </c>
      <c r="U3642" s="10"/>
    </row>
    <row r="3643" spans="12:21" ht="15" customHeight="1" x14ac:dyDescent="0.4">
      <c r="L3643" s="36" t="s">
        <v>39</v>
      </c>
      <c r="N3643" s="37">
        <v>43617</v>
      </c>
      <c r="O3643" s="35">
        <v>0.12500000000000006</v>
      </c>
      <c r="P3643" s="299"/>
      <c r="Q3643" s="300"/>
      <c r="R3643" s="129">
        <f t="shared" si="169"/>
        <v>0</v>
      </c>
      <c r="S3643" s="129">
        <f t="shared" si="170"/>
        <v>0</v>
      </c>
      <c r="T3643" s="129">
        <f t="shared" si="171"/>
        <v>0</v>
      </c>
      <c r="U3643" s="10"/>
    </row>
    <row r="3644" spans="12:21" ht="15" customHeight="1" x14ac:dyDescent="0.4">
      <c r="L3644" s="36" t="s">
        <v>39</v>
      </c>
      <c r="N3644" s="37">
        <v>43617</v>
      </c>
      <c r="O3644" s="35">
        <v>0.16666666666666669</v>
      </c>
      <c r="P3644" s="299"/>
      <c r="Q3644" s="300"/>
      <c r="R3644" s="129">
        <f t="shared" si="169"/>
        <v>0</v>
      </c>
      <c r="S3644" s="129">
        <f t="shared" si="170"/>
        <v>0</v>
      </c>
      <c r="T3644" s="129">
        <f t="shared" si="171"/>
        <v>0</v>
      </c>
      <c r="U3644" s="10"/>
    </row>
    <row r="3645" spans="12:21" ht="15" customHeight="1" x14ac:dyDescent="0.4">
      <c r="L3645" s="36" t="s">
        <v>39</v>
      </c>
      <c r="N3645" s="37">
        <v>43617</v>
      </c>
      <c r="O3645" s="35">
        <v>0.20833333333333337</v>
      </c>
      <c r="P3645" s="299"/>
      <c r="Q3645" s="300"/>
      <c r="R3645" s="129">
        <f t="shared" si="169"/>
        <v>0</v>
      </c>
      <c r="S3645" s="129">
        <f t="shared" si="170"/>
        <v>0</v>
      </c>
      <c r="T3645" s="129">
        <f t="shared" si="171"/>
        <v>0</v>
      </c>
      <c r="U3645" s="10"/>
    </row>
    <row r="3646" spans="12:21" ht="15" customHeight="1" x14ac:dyDescent="0.4">
      <c r="L3646" s="36" t="s">
        <v>39</v>
      </c>
      <c r="N3646" s="37">
        <v>43617</v>
      </c>
      <c r="O3646" s="35">
        <v>0.25</v>
      </c>
      <c r="P3646" s="299"/>
      <c r="Q3646" s="300"/>
      <c r="R3646" s="129">
        <f t="shared" si="169"/>
        <v>0</v>
      </c>
      <c r="S3646" s="129">
        <f t="shared" si="170"/>
        <v>0</v>
      </c>
      <c r="T3646" s="129">
        <f t="shared" si="171"/>
        <v>0</v>
      </c>
      <c r="U3646" s="10"/>
    </row>
    <row r="3647" spans="12:21" ht="15" customHeight="1" x14ac:dyDescent="0.4">
      <c r="L3647" s="36" t="s">
        <v>39</v>
      </c>
      <c r="N3647" s="37">
        <v>43617</v>
      </c>
      <c r="O3647" s="35">
        <v>0.29166666666666669</v>
      </c>
      <c r="P3647" s="299"/>
      <c r="Q3647" s="300"/>
      <c r="R3647" s="129">
        <f t="shared" si="169"/>
        <v>0</v>
      </c>
      <c r="S3647" s="129">
        <f t="shared" si="170"/>
        <v>0</v>
      </c>
      <c r="T3647" s="129">
        <f t="shared" si="171"/>
        <v>0</v>
      </c>
      <c r="U3647" s="10"/>
    </row>
    <row r="3648" spans="12:21" ht="15" customHeight="1" x14ac:dyDescent="0.4">
      <c r="L3648" s="36" t="s">
        <v>39</v>
      </c>
      <c r="N3648" s="37">
        <v>43617</v>
      </c>
      <c r="O3648" s="35">
        <v>0.33333333333333337</v>
      </c>
      <c r="P3648" s="299"/>
      <c r="Q3648" s="300"/>
      <c r="R3648" s="129">
        <f t="shared" si="169"/>
        <v>0</v>
      </c>
      <c r="S3648" s="129">
        <f t="shared" si="170"/>
        <v>0</v>
      </c>
      <c r="T3648" s="129">
        <f t="shared" si="171"/>
        <v>0</v>
      </c>
      <c r="U3648" s="10"/>
    </row>
    <row r="3649" spans="12:21" ht="15" customHeight="1" x14ac:dyDescent="0.4">
      <c r="L3649" s="36" t="s">
        <v>39</v>
      </c>
      <c r="N3649" s="37">
        <v>43617</v>
      </c>
      <c r="O3649" s="35">
        <v>0.375</v>
      </c>
      <c r="P3649" s="299"/>
      <c r="Q3649" s="300"/>
      <c r="R3649" s="129">
        <f t="shared" si="169"/>
        <v>0</v>
      </c>
      <c r="S3649" s="129">
        <f t="shared" si="170"/>
        <v>0</v>
      </c>
      <c r="T3649" s="129">
        <f t="shared" si="171"/>
        <v>0</v>
      </c>
      <c r="U3649" s="10"/>
    </row>
    <row r="3650" spans="12:21" ht="15" customHeight="1" x14ac:dyDescent="0.4">
      <c r="L3650" s="36" t="s">
        <v>39</v>
      </c>
      <c r="N3650" s="37">
        <v>43617</v>
      </c>
      <c r="O3650" s="35">
        <v>0.41666666666666669</v>
      </c>
      <c r="P3650" s="299"/>
      <c r="Q3650" s="300"/>
      <c r="R3650" s="129">
        <f t="shared" si="169"/>
        <v>0</v>
      </c>
      <c r="S3650" s="129">
        <f t="shared" si="170"/>
        <v>0</v>
      </c>
      <c r="T3650" s="129">
        <f t="shared" si="171"/>
        <v>0</v>
      </c>
      <c r="U3650" s="10"/>
    </row>
    <row r="3651" spans="12:21" ht="15" customHeight="1" x14ac:dyDescent="0.4">
      <c r="L3651" s="36" t="s">
        <v>39</v>
      </c>
      <c r="N3651" s="37">
        <v>43617</v>
      </c>
      <c r="O3651" s="35">
        <v>0.45833333333333337</v>
      </c>
      <c r="P3651" s="299"/>
      <c r="Q3651" s="300"/>
      <c r="R3651" s="129">
        <f t="shared" si="169"/>
        <v>0</v>
      </c>
      <c r="S3651" s="129">
        <f t="shared" si="170"/>
        <v>0</v>
      </c>
      <c r="T3651" s="129">
        <f t="shared" si="171"/>
        <v>0</v>
      </c>
      <c r="U3651" s="10"/>
    </row>
    <row r="3652" spans="12:21" ht="15" customHeight="1" x14ac:dyDescent="0.4">
      <c r="L3652" s="36" t="s">
        <v>39</v>
      </c>
      <c r="N3652" s="37">
        <v>43617</v>
      </c>
      <c r="O3652" s="35">
        <v>0.50000000000000011</v>
      </c>
      <c r="P3652" s="299"/>
      <c r="Q3652" s="300"/>
      <c r="R3652" s="129">
        <f t="shared" si="169"/>
        <v>0</v>
      </c>
      <c r="S3652" s="129">
        <f t="shared" si="170"/>
        <v>0</v>
      </c>
      <c r="T3652" s="129">
        <f t="shared" si="171"/>
        <v>0</v>
      </c>
      <c r="U3652" s="10"/>
    </row>
    <row r="3653" spans="12:21" ht="15" customHeight="1" x14ac:dyDescent="0.4">
      <c r="L3653" s="36" t="s">
        <v>39</v>
      </c>
      <c r="N3653" s="37">
        <v>43617</v>
      </c>
      <c r="O3653" s="35">
        <v>0.54166666666666674</v>
      </c>
      <c r="P3653" s="299"/>
      <c r="Q3653" s="300"/>
      <c r="R3653" s="129">
        <f t="shared" si="169"/>
        <v>0</v>
      </c>
      <c r="S3653" s="129">
        <f t="shared" si="170"/>
        <v>0</v>
      </c>
      <c r="T3653" s="129">
        <f t="shared" si="171"/>
        <v>0</v>
      </c>
      <c r="U3653" s="10"/>
    </row>
    <row r="3654" spans="12:21" ht="15" customHeight="1" x14ac:dyDescent="0.4">
      <c r="L3654" s="36" t="s">
        <v>39</v>
      </c>
      <c r="N3654" s="37">
        <v>43617</v>
      </c>
      <c r="O3654" s="35">
        <v>0.58333333333333337</v>
      </c>
      <c r="P3654" s="299"/>
      <c r="Q3654" s="300"/>
      <c r="R3654" s="129">
        <f t="shared" si="169"/>
        <v>0</v>
      </c>
      <c r="S3654" s="129">
        <f t="shared" si="170"/>
        <v>0</v>
      </c>
      <c r="T3654" s="129">
        <f t="shared" si="171"/>
        <v>0</v>
      </c>
      <c r="U3654" s="10"/>
    </row>
    <row r="3655" spans="12:21" ht="15" customHeight="1" x14ac:dyDescent="0.4">
      <c r="L3655" s="36" t="s">
        <v>39</v>
      </c>
      <c r="N3655" s="37">
        <v>43617</v>
      </c>
      <c r="O3655" s="35">
        <v>0.62500000000000011</v>
      </c>
      <c r="P3655" s="299"/>
      <c r="Q3655" s="300"/>
      <c r="R3655" s="129">
        <f t="shared" si="169"/>
        <v>0</v>
      </c>
      <c r="S3655" s="129">
        <f t="shared" si="170"/>
        <v>0</v>
      </c>
      <c r="T3655" s="129">
        <f t="shared" si="171"/>
        <v>0</v>
      </c>
      <c r="U3655" s="10"/>
    </row>
    <row r="3656" spans="12:21" ht="15" customHeight="1" x14ac:dyDescent="0.4">
      <c r="L3656" s="36" t="s">
        <v>39</v>
      </c>
      <c r="N3656" s="37">
        <v>43617</v>
      </c>
      <c r="O3656" s="35">
        <v>0.66666666666666674</v>
      </c>
      <c r="P3656" s="299"/>
      <c r="Q3656" s="300"/>
      <c r="R3656" s="129">
        <f t="shared" si="169"/>
        <v>0</v>
      </c>
      <c r="S3656" s="129">
        <f t="shared" si="170"/>
        <v>0</v>
      </c>
      <c r="T3656" s="129">
        <f t="shared" si="171"/>
        <v>0</v>
      </c>
      <c r="U3656" s="10"/>
    </row>
    <row r="3657" spans="12:21" ht="15" customHeight="1" x14ac:dyDescent="0.4">
      <c r="L3657" s="36" t="s">
        <v>39</v>
      </c>
      <c r="N3657" s="37">
        <v>43617</v>
      </c>
      <c r="O3657" s="35">
        <v>0.70833333333333337</v>
      </c>
      <c r="P3657" s="299"/>
      <c r="Q3657" s="300"/>
      <c r="R3657" s="129">
        <f t="shared" si="169"/>
        <v>0</v>
      </c>
      <c r="S3657" s="129">
        <f t="shared" si="170"/>
        <v>0</v>
      </c>
      <c r="T3657" s="129">
        <f t="shared" si="171"/>
        <v>0</v>
      </c>
      <c r="U3657" s="10"/>
    </row>
    <row r="3658" spans="12:21" ht="15" customHeight="1" x14ac:dyDescent="0.4">
      <c r="L3658" s="36" t="s">
        <v>39</v>
      </c>
      <c r="N3658" s="37">
        <v>43617</v>
      </c>
      <c r="O3658" s="35">
        <v>0.75000000000000011</v>
      </c>
      <c r="P3658" s="299"/>
      <c r="Q3658" s="300"/>
      <c r="R3658" s="129">
        <f t="shared" si="169"/>
        <v>0</v>
      </c>
      <c r="S3658" s="129">
        <f t="shared" si="170"/>
        <v>0</v>
      </c>
      <c r="T3658" s="129">
        <f t="shared" si="171"/>
        <v>0</v>
      </c>
      <c r="U3658" s="10"/>
    </row>
    <row r="3659" spans="12:21" ht="15" customHeight="1" x14ac:dyDescent="0.4">
      <c r="L3659" s="36" t="s">
        <v>39</v>
      </c>
      <c r="N3659" s="37">
        <v>43617</v>
      </c>
      <c r="O3659" s="35">
        <v>0.79166666666666674</v>
      </c>
      <c r="P3659" s="299"/>
      <c r="Q3659" s="300"/>
      <c r="R3659" s="129">
        <f t="shared" si="169"/>
        <v>0</v>
      </c>
      <c r="S3659" s="129">
        <f t="shared" si="170"/>
        <v>0</v>
      </c>
      <c r="T3659" s="129">
        <f t="shared" si="171"/>
        <v>0</v>
      </c>
      <c r="U3659" s="10"/>
    </row>
    <row r="3660" spans="12:21" ht="15" customHeight="1" x14ac:dyDescent="0.4">
      <c r="L3660" s="36" t="s">
        <v>39</v>
      </c>
      <c r="N3660" s="37">
        <v>43617</v>
      </c>
      <c r="O3660" s="35">
        <v>0.83333333333333337</v>
      </c>
      <c r="P3660" s="299"/>
      <c r="Q3660" s="300"/>
      <c r="R3660" s="129">
        <f t="shared" si="169"/>
        <v>0</v>
      </c>
      <c r="S3660" s="129">
        <f t="shared" si="170"/>
        <v>0</v>
      </c>
      <c r="T3660" s="129">
        <f t="shared" si="171"/>
        <v>0</v>
      </c>
      <c r="U3660" s="10"/>
    </row>
    <row r="3661" spans="12:21" ht="15" customHeight="1" x14ac:dyDescent="0.4">
      <c r="L3661" s="36" t="s">
        <v>39</v>
      </c>
      <c r="N3661" s="37">
        <v>43617</v>
      </c>
      <c r="O3661" s="35">
        <v>0.87500000000000011</v>
      </c>
      <c r="P3661" s="299"/>
      <c r="Q3661" s="300"/>
      <c r="R3661" s="129">
        <f t="shared" si="169"/>
        <v>0</v>
      </c>
      <c r="S3661" s="129">
        <f t="shared" si="170"/>
        <v>0</v>
      </c>
      <c r="T3661" s="129">
        <f t="shared" si="171"/>
        <v>0</v>
      </c>
      <c r="U3661" s="10"/>
    </row>
    <row r="3662" spans="12:21" ht="15" customHeight="1" x14ac:dyDescent="0.4">
      <c r="L3662" s="36" t="s">
        <v>39</v>
      </c>
      <c r="N3662" s="37">
        <v>43617</v>
      </c>
      <c r="O3662" s="35">
        <v>0.91666666666666674</v>
      </c>
      <c r="P3662" s="299"/>
      <c r="Q3662" s="300"/>
      <c r="R3662" s="129">
        <f t="shared" si="169"/>
        <v>0</v>
      </c>
      <c r="S3662" s="129">
        <f t="shared" si="170"/>
        <v>0</v>
      </c>
      <c r="T3662" s="129">
        <f t="shared" si="171"/>
        <v>0</v>
      </c>
      <c r="U3662" s="10"/>
    </row>
    <row r="3663" spans="12:21" ht="15" customHeight="1" x14ac:dyDescent="0.4">
      <c r="L3663" s="36" t="s">
        <v>39</v>
      </c>
      <c r="N3663" s="37">
        <v>43617</v>
      </c>
      <c r="O3663" s="35">
        <v>0.95833333333333337</v>
      </c>
      <c r="P3663" s="299"/>
      <c r="Q3663" s="300"/>
      <c r="R3663" s="129">
        <f t="shared" si="169"/>
        <v>0</v>
      </c>
      <c r="S3663" s="129">
        <f t="shared" si="170"/>
        <v>0</v>
      </c>
      <c r="T3663" s="129">
        <f t="shared" si="171"/>
        <v>0</v>
      </c>
      <c r="U3663" s="10"/>
    </row>
    <row r="3664" spans="12:21" ht="15" customHeight="1" x14ac:dyDescent="0.4">
      <c r="L3664" s="40">
        <v>43618</v>
      </c>
      <c r="M3664" s="37"/>
      <c r="N3664" s="37">
        <v>43618</v>
      </c>
      <c r="O3664" s="35">
        <v>3.1225022567582528E-17</v>
      </c>
      <c r="P3664" s="299"/>
      <c r="Q3664" s="300"/>
      <c r="R3664" s="129">
        <f t="shared" ref="R3664:R3727" si="172">IF(Q3664&gt;P3664,P3664,Q3664)</f>
        <v>0</v>
      </c>
      <c r="S3664" s="129">
        <f t="shared" ref="S3664:S3727" si="173">P3664-R3664</f>
        <v>0</v>
      </c>
      <c r="T3664" s="129">
        <f t="shared" si="171"/>
        <v>0</v>
      </c>
      <c r="U3664" s="10"/>
    </row>
    <row r="3665" spans="12:21" ht="15" customHeight="1" x14ac:dyDescent="0.4">
      <c r="L3665" s="36" t="s">
        <v>39</v>
      </c>
      <c r="N3665" s="37">
        <v>43618</v>
      </c>
      <c r="O3665" s="35">
        <v>4.1666666666666699E-2</v>
      </c>
      <c r="P3665" s="299"/>
      <c r="Q3665" s="300"/>
      <c r="R3665" s="129">
        <f t="shared" si="172"/>
        <v>0</v>
      </c>
      <c r="S3665" s="129">
        <f t="shared" si="173"/>
        <v>0</v>
      </c>
      <c r="T3665" s="129">
        <f t="shared" si="171"/>
        <v>0</v>
      </c>
      <c r="U3665" s="10"/>
    </row>
    <row r="3666" spans="12:21" ht="15" customHeight="1" x14ac:dyDescent="0.4">
      <c r="L3666" s="36" t="s">
        <v>39</v>
      </c>
      <c r="N3666" s="37">
        <v>43618</v>
      </c>
      <c r="O3666" s="35">
        <v>8.333333333333337E-2</v>
      </c>
      <c r="P3666" s="299"/>
      <c r="Q3666" s="300"/>
      <c r="R3666" s="129">
        <f t="shared" si="172"/>
        <v>0</v>
      </c>
      <c r="S3666" s="129">
        <f t="shared" si="173"/>
        <v>0</v>
      </c>
      <c r="T3666" s="129">
        <f t="shared" si="171"/>
        <v>0</v>
      </c>
      <c r="U3666" s="10"/>
    </row>
    <row r="3667" spans="12:21" ht="15" customHeight="1" x14ac:dyDescent="0.4">
      <c r="L3667" s="36" t="s">
        <v>39</v>
      </c>
      <c r="N3667" s="37">
        <v>43618</v>
      </c>
      <c r="O3667" s="35">
        <v>0.12500000000000006</v>
      </c>
      <c r="P3667" s="299"/>
      <c r="Q3667" s="300"/>
      <c r="R3667" s="129">
        <f t="shared" si="172"/>
        <v>0</v>
      </c>
      <c r="S3667" s="129">
        <f t="shared" si="173"/>
        <v>0</v>
      </c>
      <c r="T3667" s="129">
        <f t="shared" si="171"/>
        <v>0</v>
      </c>
      <c r="U3667" s="10"/>
    </row>
    <row r="3668" spans="12:21" ht="15" customHeight="1" x14ac:dyDescent="0.4">
      <c r="L3668" s="36" t="s">
        <v>39</v>
      </c>
      <c r="N3668" s="37">
        <v>43618</v>
      </c>
      <c r="O3668" s="35">
        <v>0.16666666666666669</v>
      </c>
      <c r="P3668" s="299"/>
      <c r="Q3668" s="300"/>
      <c r="R3668" s="129">
        <f t="shared" si="172"/>
        <v>0</v>
      </c>
      <c r="S3668" s="129">
        <f t="shared" si="173"/>
        <v>0</v>
      </c>
      <c r="T3668" s="129">
        <f t="shared" si="171"/>
        <v>0</v>
      </c>
      <c r="U3668" s="10"/>
    </row>
    <row r="3669" spans="12:21" ht="15" customHeight="1" x14ac:dyDescent="0.4">
      <c r="L3669" s="36" t="s">
        <v>39</v>
      </c>
      <c r="N3669" s="37">
        <v>43618</v>
      </c>
      <c r="O3669" s="35">
        <v>0.20833333333333337</v>
      </c>
      <c r="P3669" s="299"/>
      <c r="Q3669" s="300"/>
      <c r="R3669" s="129">
        <f t="shared" si="172"/>
        <v>0</v>
      </c>
      <c r="S3669" s="129">
        <f t="shared" si="173"/>
        <v>0</v>
      </c>
      <c r="T3669" s="129">
        <f t="shared" si="171"/>
        <v>0</v>
      </c>
      <c r="U3669" s="10"/>
    </row>
    <row r="3670" spans="12:21" ht="15" customHeight="1" x14ac:dyDescent="0.4">
      <c r="L3670" s="36" t="s">
        <v>39</v>
      </c>
      <c r="N3670" s="37">
        <v>43618</v>
      </c>
      <c r="O3670" s="35">
        <v>0.25</v>
      </c>
      <c r="P3670" s="299"/>
      <c r="Q3670" s="300"/>
      <c r="R3670" s="129">
        <f t="shared" si="172"/>
        <v>0</v>
      </c>
      <c r="S3670" s="129">
        <f t="shared" si="173"/>
        <v>0</v>
      </c>
      <c r="T3670" s="129">
        <f t="shared" si="171"/>
        <v>0</v>
      </c>
      <c r="U3670" s="10"/>
    </row>
    <row r="3671" spans="12:21" ht="15" customHeight="1" x14ac:dyDescent="0.4">
      <c r="L3671" s="36" t="s">
        <v>39</v>
      </c>
      <c r="N3671" s="37">
        <v>43618</v>
      </c>
      <c r="O3671" s="35">
        <v>0.29166666666666669</v>
      </c>
      <c r="P3671" s="299"/>
      <c r="Q3671" s="300"/>
      <c r="R3671" s="129">
        <f t="shared" si="172"/>
        <v>0</v>
      </c>
      <c r="S3671" s="129">
        <f t="shared" si="173"/>
        <v>0</v>
      </c>
      <c r="T3671" s="129">
        <f t="shared" si="171"/>
        <v>0</v>
      </c>
      <c r="U3671" s="10"/>
    </row>
    <row r="3672" spans="12:21" ht="15" customHeight="1" x14ac:dyDescent="0.4">
      <c r="L3672" s="36" t="s">
        <v>39</v>
      </c>
      <c r="N3672" s="37">
        <v>43618</v>
      </c>
      <c r="O3672" s="35">
        <v>0.33333333333333337</v>
      </c>
      <c r="P3672" s="299"/>
      <c r="Q3672" s="300"/>
      <c r="R3672" s="129">
        <f t="shared" si="172"/>
        <v>0</v>
      </c>
      <c r="S3672" s="129">
        <f t="shared" si="173"/>
        <v>0</v>
      </c>
      <c r="T3672" s="129">
        <f t="shared" si="171"/>
        <v>0</v>
      </c>
      <c r="U3672" s="10"/>
    </row>
    <row r="3673" spans="12:21" ht="15" customHeight="1" x14ac:dyDescent="0.4">
      <c r="L3673" s="36" t="s">
        <v>39</v>
      </c>
      <c r="N3673" s="37">
        <v>43618</v>
      </c>
      <c r="O3673" s="35">
        <v>0.375</v>
      </c>
      <c r="P3673" s="299"/>
      <c r="Q3673" s="300"/>
      <c r="R3673" s="129">
        <f t="shared" si="172"/>
        <v>0</v>
      </c>
      <c r="S3673" s="129">
        <f t="shared" si="173"/>
        <v>0</v>
      </c>
      <c r="T3673" s="129">
        <f t="shared" si="171"/>
        <v>0</v>
      </c>
      <c r="U3673" s="10"/>
    </row>
    <row r="3674" spans="12:21" ht="15" customHeight="1" x14ac:dyDescent="0.4">
      <c r="L3674" s="36" t="s">
        <v>39</v>
      </c>
      <c r="N3674" s="37">
        <v>43618</v>
      </c>
      <c r="O3674" s="35">
        <v>0.41666666666666669</v>
      </c>
      <c r="P3674" s="299"/>
      <c r="Q3674" s="300"/>
      <c r="R3674" s="129">
        <f t="shared" si="172"/>
        <v>0</v>
      </c>
      <c r="S3674" s="129">
        <f t="shared" si="173"/>
        <v>0</v>
      </c>
      <c r="T3674" s="129">
        <f t="shared" si="171"/>
        <v>0</v>
      </c>
      <c r="U3674" s="10"/>
    </row>
    <row r="3675" spans="12:21" ht="15" customHeight="1" x14ac:dyDescent="0.4">
      <c r="L3675" s="36" t="s">
        <v>39</v>
      </c>
      <c r="N3675" s="37">
        <v>43618</v>
      </c>
      <c r="O3675" s="35">
        <v>0.45833333333333337</v>
      </c>
      <c r="P3675" s="299"/>
      <c r="Q3675" s="300"/>
      <c r="R3675" s="129">
        <f t="shared" si="172"/>
        <v>0</v>
      </c>
      <c r="S3675" s="129">
        <f t="shared" si="173"/>
        <v>0</v>
      </c>
      <c r="T3675" s="129">
        <f t="shared" si="171"/>
        <v>0</v>
      </c>
      <c r="U3675" s="10"/>
    </row>
    <row r="3676" spans="12:21" ht="15" customHeight="1" x14ac:dyDescent="0.4">
      <c r="L3676" s="36" t="s">
        <v>39</v>
      </c>
      <c r="N3676" s="37">
        <v>43618</v>
      </c>
      <c r="O3676" s="35">
        <v>0.50000000000000011</v>
      </c>
      <c r="P3676" s="299"/>
      <c r="Q3676" s="300"/>
      <c r="R3676" s="129">
        <f t="shared" si="172"/>
        <v>0</v>
      </c>
      <c r="S3676" s="129">
        <f t="shared" si="173"/>
        <v>0</v>
      </c>
      <c r="T3676" s="129">
        <f t="shared" si="171"/>
        <v>0</v>
      </c>
      <c r="U3676" s="10"/>
    </row>
    <row r="3677" spans="12:21" ht="15" customHeight="1" x14ac:dyDescent="0.4">
      <c r="L3677" s="36" t="s">
        <v>39</v>
      </c>
      <c r="N3677" s="37">
        <v>43618</v>
      </c>
      <c r="O3677" s="35">
        <v>0.54166666666666674</v>
      </c>
      <c r="P3677" s="299"/>
      <c r="Q3677" s="300"/>
      <c r="R3677" s="129">
        <f t="shared" si="172"/>
        <v>0</v>
      </c>
      <c r="S3677" s="129">
        <f t="shared" si="173"/>
        <v>0</v>
      </c>
      <c r="T3677" s="129">
        <f t="shared" si="171"/>
        <v>0</v>
      </c>
      <c r="U3677" s="10"/>
    </row>
    <row r="3678" spans="12:21" ht="15" customHeight="1" x14ac:dyDescent="0.4">
      <c r="L3678" s="36" t="s">
        <v>39</v>
      </c>
      <c r="N3678" s="37">
        <v>43618</v>
      </c>
      <c r="O3678" s="35">
        <v>0.58333333333333337</v>
      </c>
      <c r="P3678" s="299"/>
      <c r="Q3678" s="300"/>
      <c r="R3678" s="129">
        <f t="shared" si="172"/>
        <v>0</v>
      </c>
      <c r="S3678" s="129">
        <f t="shared" si="173"/>
        <v>0</v>
      </c>
      <c r="T3678" s="129">
        <f t="shared" si="171"/>
        <v>0</v>
      </c>
      <c r="U3678" s="10"/>
    </row>
    <row r="3679" spans="12:21" ht="15" customHeight="1" x14ac:dyDescent="0.4">
      <c r="L3679" s="36" t="s">
        <v>39</v>
      </c>
      <c r="N3679" s="37">
        <v>43618</v>
      </c>
      <c r="O3679" s="35">
        <v>0.62500000000000011</v>
      </c>
      <c r="P3679" s="299"/>
      <c r="Q3679" s="300"/>
      <c r="R3679" s="129">
        <f t="shared" si="172"/>
        <v>0</v>
      </c>
      <c r="S3679" s="129">
        <f t="shared" si="173"/>
        <v>0</v>
      </c>
      <c r="T3679" s="129">
        <f t="shared" si="171"/>
        <v>0</v>
      </c>
      <c r="U3679" s="10"/>
    </row>
    <row r="3680" spans="12:21" ht="15" customHeight="1" x14ac:dyDescent="0.4">
      <c r="L3680" s="36" t="s">
        <v>39</v>
      </c>
      <c r="N3680" s="37">
        <v>43618</v>
      </c>
      <c r="O3680" s="35">
        <v>0.66666666666666674</v>
      </c>
      <c r="P3680" s="299"/>
      <c r="Q3680" s="300"/>
      <c r="R3680" s="129">
        <f t="shared" si="172"/>
        <v>0</v>
      </c>
      <c r="S3680" s="129">
        <f t="shared" si="173"/>
        <v>0</v>
      </c>
      <c r="T3680" s="129">
        <f t="shared" si="171"/>
        <v>0</v>
      </c>
      <c r="U3680" s="10"/>
    </row>
    <row r="3681" spans="12:21" ht="15" customHeight="1" x14ac:dyDescent="0.4">
      <c r="L3681" s="36" t="s">
        <v>39</v>
      </c>
      <c r="N3681" s="37">
        <v>43618</v>
      </c>
      <c r="O3681" s="35">
        <v>0.70833333333333337</v>
      </c>
      <c r="P3681" s="299"/>
      <c r="Q3681" s="300"/>
      <c r="R3681" s="129">
        <f t="shared" si="172"/>
        <v>0</v>
      </c>
      <c r="S3681" s="129">
        <f t="shared" si="173"/>
        <v>0</v>
      </c>
      <c r="T3681" s="129">
        <f t="shared" si="171"/>
        <v>0</v>
      </c>
      <c r="U3681" s="10"/>
    </row>
    <row r="3682" spans="12:21" ht="15" customHeight="1" x14ac:dyDescent="0.4">
      <c r="L3682" s="36" t="s">
        <v>39</v>
      </c>
      <c r="N3682" s="37">
        <v>43618</v>
      </c>
      <c r="O3682" s="35">
        <v>0.75000000000000011</v>
      </c>
      <c r="P3682" s="299"/>
      <c r="Q3682" s="300"/>
      <c r="R3682" s="129">
        <f t="shared" si="172"/>
        <v>0</v>
      </c>
      <c r="S3682" s="129">
        <f t="shared" si="173"/>
        <v>0</v>
      </c>
      <c r="T3682" s="129">
        <f t="shared" si="171"/>
        <v>0</v>
      </c>
      <c r="U3682" s="10"/>
    </row>
    <row r="3683" spans="12:21" ht="15" customHeight="1" x14ac:dyDescent="0.4">
      <c r="L3683" s="36" t="s">
        <v>39</v>
      </c>
      <c r="N3683" s="37">
        <v>43618</v>
      </c>
      <c r="O3683" s="35">
        <v>0.79166666666666674</v>
      </c>
      <c r="P3683" s="299"/>
      <c r="Q3683" s="300"/>
      <c r="R3683" s="129">
        <f t="shared" si="172"/>
        <v>0</v>
      </c>
      <c r="S3683" s="129">
        <f t="shared" si="173"/>
        <v>0</v>
      </c>
      <c r="T3683" s="129">
        <f t="shared" si="171"/>
        <v>0</v>
      </c>
      <c r="U3683" s="10"/>
    </row>
    <row r="3684" spans="12:21" ht="15" customHeight="1" x14ac:dyDescent="0.4">
      <c r="L3684" s="36" t="s">
        <v>39</v>
      </c>
      <c r="N3684" s="37">
        <v>43618</v>
      </c>
      <c r="O3684" s="35">
        <v>0.83333333333333337</v>
      </c>
      <c r="P3684" s="299"/>
      <c r="Q3684" s="300"/>
      <c r="R3684" s="129">
        <f t="shared" si="172"/>
        <v>0</v>
      </c>
      <c r="S3684" s="129">
        <f t="shared" si="173"/>
        <v>0</v>
      </c>
      <c r="T3684" s="129">
        <f t="shared" si="171"/>
        <v>0</v>
      </c>
      <c r="U3684" s="10"/>
    </row>
    <row r="3685" spans="12:21" ht="15" customHeight="1" x14ac:dyDescent="0.4">
      <c r="L3685" s="36" t="s">
        <v>39</v>
      </c>
      <c r="N3685" s="37">
        <v>43618</v>
      </c>
      <c r="O3685" s="35">
        <v>0.87500000000000011</v>
      </c>
      <c r="P3685" s="299"/>
      <c r="Q3685" s="300"/>
      <c r="R3685" s="129">
        <f t="shared" si="172"/>
        <v>0</v>
      </c>
      <c r="S3685" s="129">
        <f t="shared" si="173"/>
        <v>0</v>
      </c>
      <c r="T3685" s="129">
        <f t="shared" si="171"/>
        <v>0</v>
      </c>
      <c r="U3685" s="10"/>
    </row>
    <row r="3686" spans="12:21" ht="15" customHeight="1" x14ac:dyDescent="0.4">
      <c r="L3686" s="36" t="s">
        <v>39</v>
      </c>
      <c r="N3686" s="37">
        <v>43618</v>
      </c>
      <c r="O3686" s="35">
        <v>0.91666666666666674</v>
      </c>
      <c r="P3686" s="299"/>
      <c r="Q3686" s="300"/>
      <c r="R3686" s="129">
        <f t="shared" si="172"/>
        <v>0</v>
      </c>
      <c r="S3686" s="129">
        <f t="shared" si="173"/>
        <v>0</v>
      </c>
      <c r="T3686" s="129">
        <f t="shared" si="171"/>
        <v>0</v>
      </c>
      <c r="U3686" s="10"/>
    </row>
    <row r="3687" spans="12:21" ht="15" customHeight="1" x14ac:dyDescent="0.4">
      <c r="L3687" s="36" t="s">
        <v>39</v>
      </c>
      <c r="N3687" s="37">
        <v>43618</v>
      </c>
      <c r="O3687" s="35">
        <v>0.95833333333333337</v>
      </c>
      <c r="P3687" s="299"/>
      <c r="Q3687" s="300"/>
      <c r="R3687" s="129">
        <f t="shared" si="172"/>
        <v>0</v>
      </c>
      <c r="S3687" s="129">
        <f t="shared" si="173"/>
        <v>0</v>
      </c>
      <c r="T3687" s="129">
        <f t="shared" si="171"/>
        <v>0</v>
      </c>
      <c r="U3687" s="10"/>
    </row>
    <row r="3688" spans="12:21" ht="15" customHeight="1" x14ac:dyDescent="0.4">
      <c r="L3688" s="40">
        <v>43619</v>
      </c>
      <c r="M3688" s="37"/>
      <c r="N3688" s="37">
        <v>43619</v>
      </c>
      <c r="O3688" s="35">
        <v>3.1225022567582528E-17</v>
      </c>
      <c r="P3688" s="299"/>
      <c r="Q3688" s="300"/>
      <c r="R3688" s="129">
        <f t="shared" si="172"/>
        <v>0</v>
      </c>
      <c r="S3688" s="129">
        <f t="shared" si="173"/>
        <v>0</v>
      </c>
      <c r="T3688" s="129">
        <f t="shared" si="171"/>
        <v>0</v>
      </c>
      <c r="U3688" s="10"/>
    </row>
    <row r="3689" spans="12:21" ht="15" customHeight="1" x14ac:dyDescent="0.4">
      <c r="L3689" s="36" t="s">
        <v>39</v>
      </c>
      <c r="N3689" s="37">
        <v>43619</v>
      </c>
      <c r="O3689" s="35">
        <v>4.1666666666666699E-2</v>
      </c>
      <c r="P3689" s="299"/>
      <c r="Q3689" s="300"/>
      <c r="R3689" s="129">
        <f t="shared" si="172"/>
        <v>0</v>
      </c>
      <c r="S3689" s="129">
        <f t="shared" si="173"/>
        <v>0</v>
      </c>
      <c r="T3689" s="129">
        <f t="shared" ref="T3689:T3752" si="174">Q3689-R3689</f>
        <v>0</v>
      </c>
      <c r="U3689" s="10"/>
    </row>
    <row r="3690" spans="12:21" ht="15" customHeight="1" x14ac:dyDescent="0.4">
      <c r="L3690" s="36" t="s">
        <v>39</v>
      </c>
      <c r="N3690" s="37">
        <v>43619</v>
      </c>
      <c r="O3690" s="35">
        <v>8.333333333333337E-2</v>
      </c>
      <c r="P3690" s="299"/>
      <c r="Q3690" s="300"/>
      <c r="R3690" s="129">
        <f t="shared" si="172"/>
        <v>0</v>
      </c>
      <c r="S3690" s="129">
        <f t="shared" si="173"/>
        <v>0</v>
      </c>
      <c r="T3690" s="129">
        <f t="shared" si="174"/>
        <v>0</v>
      </c>
      <c r="U3690" s="10"/>
    </row>
    <row r="3691" spans="12:21" ht="15" customHeight="1" x14ac:dyDescent="0.4">
      <c r="L3691" s="36" t="s">
        <v>39</v>
      </c>
      <c r="N3691" s="37">
        <v>43619</v>
      </c>
      <c r="O3691" s="35">
        <v>0.12500000000000006</v>
      </c>
      <c r="P3691" s="299"/>
      <c r="Q3691" s="300"/>
      <c r="R3691" s="129">
        <f t="shared" si="172"/>
        <v>0</v>
      </c>
      <c r="S3691" s="129">
        <f t="shared" si="173"/>
        <v>0</v>
      </c>
      <c r="T3691" s="129">
        <f t="shared" si="174"/>
        <v>0</v>
      </c>
      <c r="U3691" s="10"/>
    </row>
    <row r="3692" spans="12:21" ht="15" customHeight="1" x14ac:dyDescent="0.4">
      <c r="L3692" s="36" t="s">
        <v>39</v>
      </c>
      <c r="N3692" s="37">
        <v>43619</v>
      </c>
      <c r="O3692" s="35">
        <v>0.16666666666666669</v>
      </c>
      <c r="P3692" s="299"/>
      <c r="Q3692" s="300"/>
      <c r="R3692" s="129">
        <f t="shared" si="172"/>
        <v>0</v>
      </c>
      <c r="S3692" s="129">
        <f t="shared" si="173"/>
        <v>0</v>
      </c>
      <c r="T3692" s="129">
        <f t="shared" si="174"/>
        <v>0</v>
      </c>
      <c r="U3692" s="10"/>
    </row>
    <row r="3693" spans="12:21" ht="15" customHeight="1" x14ac:dyDescent="0.4">
      <c r="L3693" s="36" t="s">
        <v>39</v>
      </c>
      <c r="N3693" s="37">
        <v>43619</v>
      </c>
      <c r="O3693" s="35">
        <v>0.20833333333333337</v>
      </c>
      <c r="P3693" s="299"/>
      <c r="Q3693" s="300"/>
      <c r="R3693" s="129">
        <f t="shared" si="172"/>
        <v>0</v>
      </c>
      <c r="S3693" s="129">
        <f t="shared" si="173"/>
        <v>0</v>
      </c>
      <c r="T3693" s="129">
        <f t="shared" si="174"/>
        <v>0</v>
      </c>
      <c r="U3693" s="10"/>
    </row>
    <row r="3694" spans="12:21" ht="15" customHeight="1" x14ac:dyDescent="0.4">
      <c r="L3694" s="36" t="s">
        <v>39</v>
      </c>
      <c r="N3694" s="37">
        <v>43619</v>
      </c>
      <c r="O3694" s="35">
        <v>0.25</v>
      </c>
      <c r="P3694" s="299"/>
      <c r="Q3694" s="300"/>
      <c r="R3694" s="129">
        <f t="shared" si="172"/>
        <v>0</v>
      </c>
      <c r="S3694" s="129">
        <f t="shared" si="173"/>
        <v>0</v>
      </c>
      <c r="T3694" s="129">
        <f t="shared" si="174"/>
        <v>0</v>
      </c>
      <c r="U3694" s="10"/>
    </row>
    <row r="3695" spans="12:21" ht="15" customHeight="1" x14ac:dyDescent="0.4">
      <c r="L3695" s="36" t="s">
        <v>39</v>
      </c>
      <c r="N3695" s="37">
        <v>43619</v>
      </c>
      <c r="O3695" s="35">
        <v>0.29166666666666669</v>
      </c>
      <c r="P3695" s="299"/>
      <c r="Q3695" s="300"/>
      <c r="R3695" s="129">
        <f t="shared" si="172"/>
        <v>0</v>
      </c>
      <c r="S3695" s="129">
        <f t="shared" si="173"/>
        <v>0</v>
      </c>
      <c r="T3695" s="129">
        <f t="shared" si="174"/>
        <v>0</v>
      </c>
      <c r="U3695" s="10"/>
    </row>
    <row r="3696" spans="12:21" ht="15" customHeight="1" x14ac:dyDescent="0.4">
      <c r="L3696" s="36" t="s">
        <v>39</v>
      </c>
      <c r="N3696" s="37">
        <v>43619</v>
      </c>
      <c r="O3696" s="35">
        <v>0.33333333333333337</v>
      </c>
      <c r="P3696" s="299"/>
      <c r="Q3696" s="300"/>
      <c r="R3696" s="129">
        <f t="shared" si="172"/>
        <v>0</v>
      </c>
      <c r="S3696" s="129">
        <f t="shared" si="173"/>
        <v>0</v>
      </c>
      <c r="T3696" s="129">
        <f t="shared" si="174"/>
        <v>0</v>
      </c>
      <c r="U3696" s="10"/>
    </row>
    <row r="3697" spans="12:21" ht="15" customHeight="1" x14ac:dyDescent="0.4">
      <c r="L3697" s="36" t="s">
        <v>39</v>
      </c>
      <c r="N3697" s="37">
        <v>43619</v>
      </c>
      <c r="O3697" s="35">
        <v>0.375</v>
      </c>
      <c r="P3697" s="299"/>
      <c r="Q3697" s="300"/>
      <c r="R3697" s="129">
        <f t="shared" si="172"/>
        <v>0</v>
      </c>
      <c r="S3697" s="129">
        <f t="shared" si="173"/>
        <v>0</v>
      </c>
      <c r="T3697" s="129">
        <f t="shared" si="174"/>
        <v>0</v>
      </c>
      <c r="U3697" s="10"/>
    </row>
    <row r="3698" spans="12:21" ht="15" customHeight="1" x14ac:dyDescent="0.4">
      <c r="L3698" s="36" t="s">
        <v>39</v>
      </c>
      <c r="N3698" s="37">
        <v>43619</v>
      </c>
      <c r="O3698" s="35">
        <v>0.41666666666666669</v>
      </c>
      <c r="P3698" s="299"/>
      <c r="Q3698" s="300"/>
      <c r="R3698" s="129">
        <f t="shared" si="172"/>
        <v>0</v>
      </c>
      <c r="S3698" s="129">
        <f t="shared" si="173"/>
        <v>0</v>
      </c>
      <c r="T3698" s="129">
        <f t="shared" si="174"/>
        <v>0</v>
      </c>
      <c r="U3698" s="10"/>
    </row>
    <row r="3699" spans="12:21" ht="15" customHeight="1" x14ac:dyDescent="0.4">
      <c r="L3699" s="36" t="s">
        <v>39</v>
      </c>
      <c r="N3699" s="37">
        <v>43619</v>
      </c>
      <c r="O3699" s="35">
        <v>0.45833333333333337</v>
      </c>
      <c r="P3699" s="299"/>
      <c r="Q3699" s="300"/>
      <c r="R3699" s="129">
        <f t="shared" si="172"/>
        <v>0</v>
      </c>
      <c r="S3699" s="129">
        <f t="shared" si="173"/>
        <v>0</v>
      </c>
      <c r="T3699" s="129">
        <f t="shared" si="174"/>
        <v>0</v>
      </c>
      <c r="U3699" s="10"/>
    </row>
    <row r="3700" spans="12:21" ht="15" customHeight="1" x14ac:dyDescent="0.4">
      <c r="L3700" s="36" t="s">
        <v>39</v>
      </c>
      <c r="N3700" s="37">
        <v>43619</v>
      </c>
      <c r="O3700" s="35">
        <v>0.50000000000000011</v>
      </c>
      <c r="P3700" s="299"/>
      <c r="Q3700" s="300"/>
      <c r="R3700" s="129">
        <f t="shared" si="172"/>
        <v>0</v>
      </c>
      <c r="S3700" s="129">
        <f t="shared" si="173"/>
        <v>0</v>
      </c>
      <c r="T3700" s="129">
        <f t="shared" si="174"/>
        <v>0</v>
      </c>
      <c r="U3700" s="10"/>
    </row>
    <row r="3701" spans="12:21" ht="15" customHeight="1" x14ac:dyDescent="0.4">
      <c r="L3701" s="36" t="s">
        <v>39</v>
      </c>
      <c r="N3701" s="37">
        <v>43619</v>
      </c>
      <c r="O3701" s="35">
        <v>0.54166666666666674</v>
      </c>
      <c r="P3701" s="299"/>
      <c r="Q3701" s="300"/>
      <c r="R3701" s="129">
        <f t="shared" si="172"/>
        <v>0</v>
      </c>
      <c r="S3701" s="129">
        <f t="shared" si="173"/>
        <v>0</v>
      </c>
      <c r="T3701" s="129">
        <f t="shared" si="174"/>
        <v>0</v>
      </c>
      <c r="U3701" s="10"/>
    </row>
    <row r="3702" spans="12:21" ht="15" customHeight="1" x14ac:dyDescent="0.4">
      <c r="L3702" s="36" t="s">
        <v>39</v>
      </c>
      <c r="N3702" s="37">
        <v>43619</v>
      </c>
      <c r="O3702" s="35">
        <v>0.58333333333333337</v>
      </c>
      <c r="P3702" s="299"/>
      <c r="Q3702" s="300"/>
      <c r="R3702" s="129">
        <f t="shared" si="172"/>
        <v>0</v>
      </c>
      <c r="S3702" s="129">
        <f t="shared" si="173"/>
        <v>0</v>
      </c>
      <c r="T3702" s="129">
        <f t="shared" si="174"/>
        <v>0</v>
      </c>
      <c r="U3702" s="10"/>
    </row>
    <row r="3703" spans="12:21" ht="15" customHeight="1" x14ac:dyDescent="0.4">
      <c r="L3703" s="36" t="s">
        <v>39</v>
      </c>
      <c r="N3703" s="37">
        <v>43619</v>
      </c>
      <c r="O3703" s="35">
        <v>0.62500000000000011</v>
      </c>
      <c r="P3703" s="299"/>
      <c r="Q3703" s="300"/>
      <c r="R3703" s="129">
        <f t="shared" si="172"/>
        <v>0</v>
      </c>
      <c r="S3703" s="129">
        <f t="shared" si="173"/>
        <v>0</v>
      </c>
      <c r="T3703" s="129">
        <f t="shared" si="174"/>
        <v>0</v>
      </c>
      <c r="U3703" s="10"/>
    </row>
    <row r="3704" spans="12:21" ht="15" customHeight="1" x14ac:dyDescent="0.4">
      <c r="L3704" s="36" t="s">
        <v>39</v>
      </c>
      <c r="N3704" s="37">
        <v>43619</v>
      </c>
      <c r="O3704" s="35">
        <v>0.66666666666666674</v>
      </c>
      <c r="P3704" s="299"/>
      <c r="Q3704" s="300"/>
      <c r="R3704" s="129">
        <f t="shared" si="172"/>
        <v>0</v>
      </c>
      <c r="S3704" s="129">
        <f t="shared" si="173"/>
        <v>0</v>
      </c>
      <c r="T3704" s="129">
        <f t="shared" si="174"/>
        <v>0</v>
      </c>
      <c r="U3704" s="10"/>
    </row>
    <row r="3705" spans="12:21" ht="15" customHeight="1" x14ac:dyDescent="0.4">
      <c r="L3705" s="36" t="s">
        <v>39</v>
      </c>
      <c r="N3705" s="37">
        <v>43619</v>
      </c>
      <c r="O3705" s="35">
        <v>0.70833333333333337</v>
      </c>
      <c r="P3705" s="299"/>
      <c r="Q3705" s="300"/>
      <c r="R3705" s="129">
        <f t="shared" si="172"/>
        <v>0</v>
      </c>
      <c r="S3705" s="129">
        <f t="shared" si="173"/>
        <v>0</v>
      </c>
      <c r="T3705" s="129">
        <f t="shared" si="174"/>
        <v>0</v>
      </c>
      <c r="U3705" s="10"/>
    </row>
    <row r="3706" spans="12:21" ht="15" customHeight="1" x14ac:dyDescent="0.4">
      <c r="L3706" s="36" t="s">
        <v>39</v>
      </c>
      <c r="N3706" s="37">
        <v>43619</v>
      </c>
      <c r="O3706" s="35">
        <v>0.75000000000000011</v>
      </c>
      <c r="P3706" s="299"/>
      <c r="Q3706" s="300"/>
      <c r="R3706" s="129">
        <f t="shared" si="172"/>
        <v>0</v>
      </c>
      <c r="S3706" s="129">
        <f t="shared" si="173"/>
        <v>0</v>
      </c>
      <c r="T3706" s="129">
        <f t="shared" si="174"/>
        <v>0</v>
      </c>
      <c r="U3706" s="10"/>
    </row>
    <row r="3707" spans="12:21" ht="15" customHeight="1" x14ac:dyDescent="0.4">
      <c r="L3707" s="36" t="s">
        <v>39</v>
      </c>
      <c r="N3707" s="37">
        <v>43619</v>
      </c>
      <c r="O3707" s="35">
        <v>0.79166666666666674</v>
      </c>
      <c r="P3707" s="299"/>
      <c r="Q3707" s="300"/>
      <c r="R3707" s="129">
        <f t="shared" si="172"/>
        <v>0</v>
      </c>
      <c r="S3707" s="129">
        <f t="shared" si="173"/>
        <v>0</v>
      </c>
      <c r="T3707" s="129">
        <f t="shared" si="174"/>
        <v>0</v>
      </c>
      <c r="U3707" s="10"/>
    </row>
    <row r="3708" spans="12:21" ht="15" customHeight="1" x14ac:dyDescent="0.4">
      <c r="L3708" s="36" t="s">
        <v>39</v>
      </c>
      <c r="N3708" s="37">
        <v>43619</v>
      </c>
      <c r="O3708" s="35">
        <v>0.83333333333333337</v>
      </c>
      <c r="P3708" s="299"/>
      <c r="Q3708" s="300"/>
      <c r="R3708" s="129">
        <f t="shared" si="172"/>
        <v>0</v>
      </c>
      <c r="S3708" s="129">
        <f t="shared" si="173"/>
        <v>0</v>
      </c>
      <c r="T3708" s="129">
        <f t="shared" si="174"/>
        <v>0</v>
      </c>
      <c r="U3708" s="10"/>
    </row>
    <row r="3709" spans="12:21" ht="15" customHeight="1" x14ac:dyDescent="0.4">
      <c r="L3709" s="36" t="s">
        <v>39</v>
      </c>
      <c r="N3709" s="37">
        <v>43619</v>
      </c>
      <c r="O3709" s="35">
        <v>0.87500000000000011</v>
      </c>
      <c r="P3709" s="299"/>
      <c r="Q3709" s="300"/>
      <c r="R3709" s="129">
        <f t="shared" si="172"/>
        <v>0</v>
      </c>
      <c r="S3709" s="129">
        <f t="shared" si="173"/>
        <v>0</v>
      </c>
      <c r="T3709" s="129">
        <f t="shared" si="174"/>
        <v>0</v>
      </c>
      <c r="U3709" s="10"/>
    </row>
    <row r="3710" spans="12:21" ht="15" customHeight="1" x14ac:dyDescent="0.4">
      <c r="L3710" s="36" t="s">
        <v>39</v>
      </c>
      <c r="N3710" s="37">
        <v>43619</v>
      </c>
      <c r="O3710" s="35">
        <v>0.91666666666666674</v>
      </c>
      <c r="P3710" s="299"/>
      <c r="Q3710" s="300"/>
      <c r="R3710" s="129">
        <f t="shared" si="172"/>
        <v>0</v>
      </c>
      <c r="S3710" s="129">
        <f t="shared" si="173"/>
        <v>0</v>
      </c>
      <c r="T3710" s="129">
        <f t="shared" si="174"/>
        <v>0</v>
      </c>
      <c r="U3710" s="10"/>
    </row>
    <row r="3711" spans="12:21" ht="15" customHeight="1" x14ac:dyDescent="0.4">
      <c r="L3711" s="36" t="s">
        <v>39</v>
      </c>
      <c r="N3711" s="37">
        <v>43619</v>
      </c>
      <c r="O3711" s="35">
        <v>0.95833333333333337</v>
      </c>
      <c r="P3711" s="299"/>
      <c r="Q3711" s="300"/>
      <c r="R3711" s="129">
        <f t="shared" si="172"/>
        <v>0</v>
      </c>
      <c r="S3711" s="129">
        <f t="shared" si="173"/>
        <v>0</v>
      </c>
      <c r="T3711" s="129">
        <f t="shared" si="174"/>
        <v>0</v>
      </c>
      <c r="U3711" s="10"/>
    </row>
    <row r="3712" spans="12:21" ht="15" customHeight="1" x14ac:dyDescent="0.4">
      <c r="L3712" s="40">
        <v>43620</v>
      </c>
      <c r="M3712" s="37"/>
      <c r="N3712" s="37">
        <v>43620</v>
      </c>
      <c r="O3712" s="35">
        <v>3.1225022567582528E-17</v>
      </c>
      <c r="P3712" s="299"/>
      <c r="Q3712" s="300"/>
      <c r="R3712" s="129">
        <f t="shared" si="172"/>
        <v>0</v>
      </c>
      <c r="S3712" s="129">
        <f t="shared" si="173"/>
        <v>0</v>
      </c>
      <c r="T3712" s="129">
        <f t="shared" si="174"/>
        <v>0</v>
      </c>
      <c r="U3712" s="10"/>
    </row>
    <row r="3713" spans="12:21" ht="15" customHeight="1" x14ac:dyDescent="0.4">
      <c r="L3713" s="36" t="s">
        <v>39</v>
      </c>
      <c r="N3713" s="37">
        <v>43620</v>
      </c>
      <c r="O3713" s="35">
        <v>4.1666666666666699E-2</v>
      </c>
      <c r="P3713" s="299"/>
      <c r="Q3713" s="300"/>
      <c r="R3713" s="129">
        <f t="shared" si="172"/>
        <v>0</v>
      </c>
      <c r="S3713" s="129">
        <f t="shared" si="173"/>
        <v>0</v>
      </c>
      <c r="T3713" s="129">
        <f t="shared" si="174"/>
        <v>0</v>
      </c>
      <c r="U3713" s="10"/>
    </row>
    <row r="3714" spans="12:21" ht="15" customHeight="1" x14ac:dyDescent="0.4">
      <c r="L3714" s="36" t="s">
        <v>39</v>
      </c>
      <c r="N3714" s="37">
        <v>43620</v>
      </c>
      <c r="O3714" s="35">
        <v>8.333333333333337E-2</v>
      </c>
      <c r="P3714" s="299"/>
      <c r="Q3714" s="300"/>
      <c r="R3714" s="129">
        <f t="shared" si="172"/>
        <v>0</v>
      </c>
      <c r="S3714" s="129">
        <f t="shared" si="173"/>
        <v>0</v>
      </c>
      <c r="T3714" s="129">
        <f t="shared" si="174"/>
        <v>0</v>
      </c>
      <c r="U3714" s="10"/>
    </row>
    <row r="3715" spans="12:21" ht="15" customHeight="1" x14ac:dyDescent="0.4">
      <c r="L3715" s="36" t="s">
        <v>39</v>
      </c>
      <c r="N3715" s="37">
        <v>43620</v>
      </c>
      <c r="O3715" s="35">
        <v>0.12500000000000006</v>
      </c>
      <c r="P3715" s="299"/>
      <c r="Q3715" s="300"/>
      <c r="R3715" s="129">
        <f t="shared" si="172"/>
        <v>0</v>
      </c>
      <c r="S3715" s="129">
        <f t="shared" si="173"/>
        <v>0</v>
      </c>
      <c r="T3715" s="129">
        <f t="shared" si="174"/>
        <v>0</v>
      </c>
      <c r="U3715" s="10"/>
    </row>
    <row r="3716" spans="12:21" ht="15" customHeight="1" x14ac:dyDescent="0.4">
      <c r="L3716" s="36" t="s">
        <v>39</v>
      </c>
      <c r="N3716" s="37">
        <v>43620</v>
      </c>
      <c r="O3716" s="35">
        <v>0.16666666666666669</v>
      </c>
      <c r="P3716" s="299"/>
      <c r="Q3716" s="300"/>
      <c r="R3716" s="129">
        <f t="shared" si="172"/>
        <v>0</v>
      </c>
      <c r="S3716" s="129">
        <f t="shared" si="173"/>
        <v>0</v>
      </c>
      <c r="T3716" s="129">
        <f t="shared" si="174"/>
        <v>0</v>
      </c>
      <c r="U3716" s="10"/>
    </row>
    <row r="3717" spans="12:21" ht="15" customHeight="1" x14ac:dyDescent="0.4">
      <c r="L3717" s="36" t="s">
        <v>39</v>
      </c>
      <c r="N3717" s="37">
        <v>43620</v>
      </c>
      <c r="O3717" s="35">
        <v>0.20833333333333337</v>
      </c>
      <c r="P3717" s="299"/>
      <c r="Q3717" s="300"/>
      <c r="R3717" s="129">
        <f t="shared" si="172"/>
        <v>0</v>
      </c>
      <c r="S3717" s="129">
        <f t="shared" si="173"/>
        <v>0</v>
      </c>
      <c r="T3717" s="129">
        <f t="shared" si="174"/>
        <v>0</v>
      </c>
      <c r="U3717" s="10"/>
    </row>
    <row r="3718" spans="12:21" ht="15" customHeight="1" x14ac:dyDescent="0.4">
      <c r="L3718" s="36" t="s">
        <v>39</v>
      </c>
      <c r="N3718" s="37">
        <v>43620</v>
      </c>
      <c r="O3718" s="35">
        <v>0.25</v>
      </c>
      <c r="P3718" s="299"/>
      <c r="Q3718" s="300"/>
      <c r="R3718" s="129">
        <f t="shared" si="172"/>
        <v>0</v>
      </c>
      <c r="S3718" s="129">
        <f t="shared" si="173"/>
        <v>0</v>
      </c>
      <c r="T3718" s="129">
        <f t="shared" si="174"/>
        <v>0</v>
      </c>
      <c r="U3718" s="10"/>
    </row>
    <row r="3719" spans="12:21" ht="15" customHeight="1" x14ac:dyDescent="0.4">
      <c r="L3719" s="36" t="s">
        <v>39</v>
      </c>
      <c r="N3719" s="37">
        <v>43620</v>
      </c>
      <c r="O3719" s="35">
        <v>0.29166666666666669</v>
      </c>
      <c r="P3719" s="299"/>
      <c r="Q3719" s="300"/>
      <c r="R3719" s="129">
        <f t="shared" si="172"/>
        <v>0</v>
      </c>
      <c r="S3719" s="129">
        <f t="shared" si="173"/>
        <v>0</v>
      </c>
      <c r="T3719" s="129">
        <f t="shared" si="174"/>
        <v>0</v>
      </c>
      <c r="U3719" s="10"/>
    </row>
    <row r="3720" spans="12:21" ht="15" customHeight="1" x14ac:dyDescent="0.4">
      <c r="L3720" s="36" t="s">
        <v>39</v>
      </c>
      <c r="N3720" s="37">
        <v>43620</v>
      </c>
      <c r="O3720" s="35">
        <v>0.33333333333333337</v>
      </c>
      <c r="P3720" s="299"/>
      <c r="Q3720" s="300"/>
      <c r="R3720" s="129">
        <f t="shared" si="172"/>
        <v>0</v>
      </c>
      <c r="S3720" s="129">
        <f t="shared" si="173"/>
        <v>0</v>
      </c>
      <c r="T3720" s="129">
        <f t="shared" si="174"/>
        <v>0</v>
      </c>
      <c r="U3720" s="10"/>
    </row>
    <row r="3721" spans="12:21" ht="15" customHeight="1" x14ac:dyDescent="0.4">
      <c r="L3721" s="36" t="s">
        <v>39</v>
      </c>
      <c r="N3721" s="37">
        <v>43620</v>
      </c>
      <c r="O3721" s="35">
        <v>0.375</v>
      </c>
      <c r="P3721" s="299"/>
      <c r="Q3721" s="300"/>
      <c r="R3721" s="129">
        <f t="shared" si="172"/>
        <v>0</v>
      </c>
      <c r="S3721" s="129">
        <f t="shared" si="173"/>
        <v>0</v>
      </c>
      <c r="T3721" s="129">
        <f t="shared" si="174"/>
        <v>0</v>
      </c>
      <c r="U3721" s="10"/>
    </row>
    <row r="3722" spans="12:21" ht="15" customHeight="1" x14ac:dyDescent="0.4">
      <c r="L3722" s="36" t="s">
        <v>39</v>
      </c>
      <c r="N3722" s="37">
        <v>43620</v>
      </c>
      <c r="O3722" s="35">
        <v>0.41666666666666669</v>
      </c>
      <c r="P3722" s="299"/>
      <c r="Q3722" s="300"/>
      <c r="R3722" s="129">
        <f t="shared" si="172"/>
        <v>0</v>
      </c>
      <c r="S3722" s="129">
        <f t="shared" si="173"/>
        <v>0</v>
      </c>
      <c r="T3722" s="129">
        <f t="shared" si="174"/>
        <v>0</v>
      </c>
      <c r="U3722" s="10"/>
    </row>
    <row r="3723" spans="12:21" ht="15" customHeight="1" x14ac:dyDescent="0.4">
      <c r="L3723" s="36" t="s">
        <v>39</v>
      </c>
      <c r="N3723" s="37">
        <v>43620</v>
      </c>
      <c r="O3723" s="35">
        <v>0.45833333333333337</v>
      </c>
      <c r="P3723" s="299"/>
      <c r="Q3723" s="300"/>
      <c r="R3723" s="129">
        <f t="shared" si="172"/>
        <v>0</v>
      </c>
      <c r="S3723" s="129">
        <f t="shared" si="173"/>
        <v>0</v>
      </c>
      <c r="T3723" s="129">
        <f t="shared" si="174"/>
        <v>0</v>
      </c>
      <c r="U3723" s="10"/>
    </row>
    <row r="3724" spans="12:21" ht="15" customHeight="1" x14ac:dyDescent="0.4">
      <c r="L3724" s="36" t="s">
        <v>39</v>
      </c>
      <c r="N3724" s="37">
        <v>43620</v>
      </c>
      <c r="O3724" s="35">
        <v>0.50000000000000011</v>
      </c>
      <c r="P3724" s="299"/>
      <c r="Q3724" s="300"/>
      <c r="R3724" s="129">
        <f t="shared" si="172"/>
        <v>0</v>
      </c>
      <c r="S3724" s="129">
        <f t="shared" si="173"/>
        <v>0</v>
      </c>
      <c r="T3724" s="129">
        <f t="shared" si="174"/>
        <v>0</v>
      </c>
      <c r="U3724" s="10"/>
    </row>
    <row r="3725" spans="12:21" ht="15" customHeight="1" x14ac:dyDescent="0.4">
      <c r="L3725" s="36" t="s">
        <v>39</v>
      </c>
      <c r="N3725" s="37">
        <v>43620</v>
      </c>
      <c r="O3725" s="35">
        <v>0.54166666666666674</v>
      </c>
      <c r="P3725" s="299"/>
      <c r="Q3725" s="300"/>
      <c r="R3725" s="129">
        <f t="shared" si="172"/>
        <v>0</v>
      </c>
      <c r="S3725" s="129">
        <f t="shared" si="173"/>
        <v>0</v>
      </c>
      <c r="T3725" s="129">
        <f t="shared" si="174"/>
        <v>0</v>
      </c>
      <c r="U3725" s="10"/>
    </row>
    <row r="3726" spans="12:21" ht="15" customHeight="1" x14ac:dyDescent="0.4">
      <c r="L3726" s="36" t="s">
        <v>39</v>
      </c>
      <c r="N3726" s="37">
        <v>43620</v>
      </c>
      <c r="O3726" s="35">
        <v>0.58333333333333337</v>
      </c>
      <c r="P3726" s="299"/>
      <c r="Q3726" s="300"/>
      <c r="R3726" s="129">
        <f t="shared" si="172"/>
        <v>0</v>
      </c>
      <c r="S3726" s="129">
        <f t="shared" si="173"/>
        <v>0</v>
      </c>
      <c r="T3726" s="129">
        <f t="shared" si="174"/>
        <v>0</v>
      </c>
      <c r="U3726" s="10"/>
    </row>
    <row r="3727" spans="12:21" ht="15" customHeight="1" x14ac:dyDescent="0.4">
      <c r="L3727" s="36" t="s">
        <v>39</v>
      </c>
      <c r="N3727" s="37">
        <v>43620</v>
      </c>
      <c r="O3727" s="35">
        <v>0.62500000000000011</v>
      </c>
      <c r="P3727" s="299"/>
      <c r="Q3727" s="300"/>
      <c r="R3727" s="129">
        <f t="shared" si="172"/>
        <v>0</v>
      </c>
      <c r="S3727" s="129">
        <f t="shared" si="173"/>
        <v>0</v>
      </c>
      <c r="T3727" s="129">
        <f t="shared" si="174"/>
        <v>0</v>
      </c>
      <c r="U3727" s="10"/>
    </row>
    <row r="3728" spans="12:21" ht="15" customHeight="1" x14ac:dyDescent="0.4">
      <c r="L3728" s="36" t="s">
        <v>39</v>
      </c>
      <c r="N3728" s="37">
        <v>43620</v>
      </c>
      <c r="O3728" s="35">
        <v>0.66666666666666674</v>
      </c>
      <c r="P3728" s="299"/>
      <c r="Q3728" s="300"/>
      <c r="R3728" s="129">
        <f t="shared" ref="R3728:R3791" si="175">IF(Q3728&gt;P3728,P3728,Q3728)</f>
        <v>0</v>
      </c>
      <c r="S3728" s="129">
        <f t="shared" ref="S3728:S3791" si="176">P3728-R3728</f>
        <v>0</v>
      </c>
      <c r="T3728" s="129">
        <f t="shared" si="174"/>
        <v>0</v>
      </c>
      <c r="U3728" s="10"/>
    </row>
    <row r="3729" spans="12:21" ht="15" customHeight="1" x14ac:dyDescent="0.4">
      <c r="L3729" s="36" t="s">
        <v>39</v>
      </c>
      <c r="N3729" s="37">
        <v>43620</v>
      </c>
      <c r="O3729" s="35">
        <v>0.70833333333333337</v>
      </c>
      <c r="P3729" s="299"/>
      <c r="Q3729" s="300"/>
      <c r="R3729" s="129">
        <f t="shared" si="175"/>
        <v>0</v>
      </c>
      <c r="S3729" s="129">
        <f t="shared" si="176"/>
        <v>0</v>
      </c>
      <c r="T3729" s="129">
        <f t="shared" si="174"/>
        <v>0</v>
      </c>
      <c r="U3729" s="10"/>
    </row>
    <row r="3730" spans="12:21" ht="15" customHeight="1" x14ac:dyDescent="0.4">
      <c r="L3730" s="36" t="s">
        <v>39</v>
      </c>
      <c r="N3730" s="37">
        <v>43620</v>
      </c>
      <c r="O3730" s="35">
        <v>0.75000000000000011</v>
      </c>
      <c r="P3730" s="299"/>
      <c r="Q3730" s="300"/>
      <c r="R3730" s="129">
        <f t="shared" si="175"/>
        <v>0</v>
      </c>
      <c r="S3730" s="129">
        <f t="shared" si="176"/>
        <v>0</v>
      </c>
      <c r="T3730" s="129">
        <f t="shared" si="174"/>
        <v>0</v>
      </c>
      <c r="U3730" s="10"/>
    </row>
    <row r="3731" spans="12:21" ht="15" customHeight="1" x14ac:dyDescent="0.4">
      <c r="L3731" s="36" t="s">
        <v>39</v>
      </c>
      <c r="N3731" s="37">
        <v>43620</v>
      </c>
      <c r="O3731" s="35">
        <v>0.79166666666666674</v>
      </c>
      <c r="P3731" s="299"/>
      <c r="Q3731" s="300"/>
      <c r="R3731" s="129">
        <f t="shared" si="175"/>
        <v>0</v>
      </c>
      <c r="S3731" s="129">
        <f t="shared" si="176"/>
        <v>0</v>
      </c>
      <c r="T3731" s="129">
        <f t="shared" si="174"/>
        <v>0</v>
      </c>
      <c r="U3731" s="10"/>
    </row>
    <row r="3732" spans="12:21" ht="15" customHeight="1" x14ac:dyDescent="0.4">
      <c r="L3732" s="36" t="s">
        <v>39</v>
      </c>
      <c r="N3732" s="37">
        <v>43620</v>
      </c>
      <c r="O3732" s="35">
        <v>0.83333333333333337</v>
      </c>
      <c r="P3732" s="299"/>
      <c r="Q3732" s="300"/>
      <c r="R3732" s="129">
        <f t="shared" si="175"/>
        <v>0</v>
      </c>
      <c r="S3732" s="129">
        <f t="shared" si="176"/>
        <v>0</v>
      </c>
      <c r="T3732" s="129">
        <f t="shared" si="174"/>
        <v>0</v>
      </c>
      <c r="U3732" s="10"/>
    </row>
    <row r="3733" spans="12:21" ht="15" customHeight="1" x14ac:dyDescent="0.4">
      <c r="L3733" s="36" t="s">
        <v>39</v>
      </c>
      <c r="N3733" s="37">
        <v>43620</v>
      </c>
      <c r="O3733" s="35">
        <v>0.87500000000000011</v>
      </c>
      <c r="P3733" s="299"/>
      <c r="Q3733" s="300"/>
      <c r="R3733" s="129">
        <f t="shared" si="175"/>
        <v>0</v>
      </c>
      <c r="S3733" s="129">
        <f t="shared" si="176"/>
        <v>0</v>
      </c>
      <c r="T3733" s="129">
        <f t="shared" si="174"/>
        <v>0</v>
      </c>
      <c r="U3733" s="10"/>
    </row>
    <row r="3734" spans="12:21" ht="15" customHeight="1" x14ac:dyDescent="0.4">
      <c r="L3734" s="36" t="s">
        <v>39</v>
      </c>
      <c r="N3734" s="37">
        <v>43620</v>
      </c>
      <c r="O3734" s="35">
        <v>0.91666666666666674</v>
      </c>
      <c r="P3734" s="299"/>
      <c r="Q3734" s="300"/>
      <c r="R3734" s="129">
        <f t="shared" si="175"/>
        <v>0</v>
      </c>
      <c r="S3734" s="129">
        <f t="shared" si="176"/>
        <v>0</v>
      </c>
      <c r="T3734" s="129">
        <f t="shared" si="174"/>
        <v>0</v>
      </c>
      <c r="U3734" s="10"/>
    </row>
    <row r="3735" spans="12:21" ht="15" customHeight="1" x14ac:dyDescent="0.4">
      <c r="L3735" s="36" t="s">
        <v>39</v>
      </c>
      <c r="N3735" s="37">
        <v>43620</v>
      </c>
      <c r="O3735" s="35">
        <v>0.95833333333333337</v>
      </c>
      <c r="P3735" s="299"/>
      <c r="Q3735" s="300"/>
      <c r="R3735" s="129">
        <f t="shared" si="175"/>
        <v>0</v>
      </c>
      <c r="S3735" s="129">
        <f t="shared" si="176"/>
        <v>0</v>
      </c>
      <c r="T3735" s="129">
        <f t="shared" si="174"/>
        <v>0</v>
      </c>
      <c r="U3735" s="10"/>
    </row>
    <row r="3736" spans="12:21" ht="15" customHeight="1" x14ac:dyDescent="0.4">
      <c r="L3736" s="40">
        <v>43621</v>
      </c>
      <c r="M3736" s="37"/>
      <c r="N3736" s="37">
        <v>43621</v>
      </c>
      <c r="O3736" s="35">
        <v>3.1225022567582528E-17</v>
      </c>
      <c r="P3736" s="299"/>
      <c r="Q3736" s="300"/>
      <c r="R3736" s="129">
        <f t="shared" si="175"/>
        <v>0</v>
      </c>
      <c r="S3736" s="129">
        <f t="shared" si="176"/>
        <v>0</v>
      </c>
      <c r="T3736" s="129">
        <f t="shared" si="174"/>
        <v>0</v>
      </c>
      <c r="U3736" s="10"/>
    </row>
    <row r="3737" spans="12:21" ht="15" customHeight="1" x14ac:dyDescent="0.4">
      <c r="L3737" s="36" t="s">
        <v>39</v>
      </c>
      <c r="N3737" s="37">
        <v>43621</v>
      </c>
      <c r="O3737" s="35">
        <v>4.1666666666666699E-2</v>
      </c>
      <c r="P3737" s="299"/>
      <c r="Q3737" s="300"/>
      <c r="R3737" s="129">
        <f t="shared" si="175"/>
        <v>0</v>
      </c>
      <c r="S3737" s="129">
        <f t="shared" si="176"/>
        <v>0</v>
      </c>
      <c r="T3737" s="129">
        <f t="shared" si="174"/>
        <v>0</v>
      </c>
      <c r="U3737" s="10"/>
    </row>
    <row r="3738" spans="12:21" ht="15" customHeight="1" x14ac:dyDescent="0.4">
      <c r="L3738" s="36" t="s">
        <v>39</v>
      </c>
      <c r="N3738" s="37">
        <v>43621</v>
      </c>
      <c r="O3738" s="35">
        <v>8.333333333333337E-2</v>
      </c>
      <c r="P3738" s="299"/>
      <c r="Q3738" s="300"/>
      <c r="R3738" s="129">
        <f t="shared" si="175"/>
        <v>0</v>
      </c>
      <c r="S3738" s="129">
        <f t="shared" si="176"/>
        <v>0</v>
      </c>
      <c r="T3738" s="129">
        <f t="shared" si="174"/>
        <v>0</v>
      </c>
      <c r="U3738" s="10"/>
    </row>
    <row r="3739" spans="12:21" ht="15" customHeight="1" x14ac:dyDescent="0.4">
      <c r="L3739" s="36" t="s">
        <v>39</v>
      </c>
      <c r="N3739" s="37">
        <v>43621</v>
      </c>
      <c r="O3739" s="35">
        <v>0.12500000000000006</v>
      </c>
      <c r="P3739" s="299"/>
      <c r="Q3739" s="300"/>
      <c r="R3739" s="129">
        <f t="shared" si="175"/>
        <v>0</v>
      </c>
      <c r="S3739" s="129">
        <f t="shared" si="176"/>
        <v>0</v>
      </c>
      <c r="T3739" s="129">
        <f t="shared" si="174"/>
        <v>0</v>
      </c>
      <c r="U3739" s="10"/>
    </row>
    <row r="3740" spans="12:21" ht="15" customHeight="1" x14ac:dyDescent="0.4">
      <c r="L3740" s="36" t="s">
        <v>39</v>
      </c>
      <c r="N3740" s="37">
        <v>43621</v>
      </c>
      <c r="O3740" s="35">
        <v>0.16666666666666669</v>
      </c>
      <c r="P3740" s="299"/>
      <c r="Q3740" s="300"/>
      <c r="R3740" s="129">
        <f t="shared" si="175"/>
        <v>0</v>
      </c>
      <c r="S3740" s="129">
        <f t="shared" si="176"/>
        <v>0</v>
      </c>
      <c r="T3740" s="129">
        <f t="shared" si="174"/>
        <v>0</v>
      </c>
      <c r="U3740" s="10"/>
    </row>
    <row r="3741" spans="12:21" ht="15" customHeight="1" x14ac:dyDescent="0.4">
      <c r="L3741" s="36" t="s">
        <v>39</v>
      </c>
      <c r="N3741" s="37">
        <v>43621</v>
      </c>
      <c r="O3741" s="35">
        <v>0.20833333333333337</v>
      </c>
      <c r="P3741" s="299"/>
      <c r="Q3741" s="300"/>
      <c r="R3741" s="129">
        <f t="shared" si="175"/>
        <v>0</v>
      </c>
      <c r="S3741" s="129">
        <f t="shared" si="176"/>
        <v>0</v>
      </c>
      <c r="T3741" s="129">
        <f t="shared" si="174"/>
        <v>0</v>
      </c>
      <c r="U3741" s="10"/>
    </row>
    <row r="3742" spans="12:21" ht="15" customHeight="1" x14ac:dyDescent="0.4">
      <c r="L3742" s="36" t="s">
        <v>39</v>
      </c>
      <c r="N3742" s="37">
        <v>43621</v>
      </c>
      <c r="O3742" s="35">
        <v>0.25</v>
      </c>
      <c r="P3742" s="299"/>
      <c r="Q3742" s="300"/>
      <c r="R3742" s="129">
        <f t="shared" si="175"/>
        <v>0</v>
      </c>
      <c r="S3742" s="129">
        <f t="shared" si="176"/>
        <v>0</v>
      </c>
      <c r="T3742" s="129">
        <f t="shared" si="174"/>
        <v>0</v>
      </c>
      <c r="U3742" s="10"/>
    </row>
    <row r="3743" spans="12:21" ht="15" customHeight="1" x14ac:dyDescent="0.4">
      <c r="L3743" s="36" t="s">
        <v>39</v>
      </c>
      <c r="N3743" s="37">
        <v>43621</v>
      </c>
      <c r="O3743" s="35">
        <v>0.29166666666666669</v>
      </c>
      <c r="P3743" s="299"/>
      <c r="Q3743" s="300"/>
      <c r="R3743" s="129">
        <f t="shared" si="175"/>
        <v>0</v>
      </c>
      <c r="S3743" s="129">
        <f t="shared" si="176"/>
        <v>0</v>
      </c>
      <c r="T3743" s="129">
        <f t="shared" si="174"/>
        <v>0</v>
      </c>
      <c r="U3743" s="10"/>
    </row>
    <row r="3744" spans="12:21" ht="15" customHeight="1" x14ac:dyDescent="0.4">
      <c r="L3744" s="36" t="s">
        <v>39</v>
      </c>
      <c r="N3744" s="37">
        <v>43621</v>
      </c>
      <c r="O3744" s="35">
        <v>0.33333333333333337</v>
      </c>
      <c r="P3744" s="299"/>
      <c r="Q3744" s="300"/>
      <c r="R3744" s="129">
        <f t="shared" si="175"/>
        <v>0</v>
      </c>
      <c r="S3744" s="129">
        <f t="shared" si="176"/>
        <v>0</v>
      </c>
      <c r="T3744" s="129">
        <f t="shared" si="174"/>
        <v>0</v>
      </c>
      <c r="U3744" s="10"/>
    </row>
    <row r="3745" spans="12:21" ht="15" customHeight="1" x14ac:dyDescent="0.4">
      <c r="L3745" s="36" t="s">
        <v>39</v>
      </c>
      <c r="N3745" s="37">
        <v>43621</v>
      </c>
      <c r="O3745" s="35">
        <v>0.375</v>
      </c>
      <c r="P3745" s="299"/>
      <c r="Q3745" s="300"/>
      <c r="R3745" s="129">
        <f t="shared" si="175"/>
        <v>0</v>
      </c>
      <c r="S3745" s="129">
        <f t="shared" si="176"/>
        <v>0</v>
      </c>
      <c r="T3745" s="129">
        <f t="shared" si="174"/>
        <v>0</v>
      </c>
      <c r="U3745" s="10"/>
    </row>
    <row r="3746" spans="12:21" ht="15" customHeight="1" x14ac:dyDescent="0.4">
      <c r="L3746" s="36" t="s">
        <v>39</v>
      </c>
      <c r="N3746" s="37">
        <v>43621</v>
      </c>
      <c r="O3746" s="35">
        <v>0.41666666666666669</v>
      </c>
      <c r="P3746" s="299"/>
      <c r="Q3746" s="300"/>
      <c r="R3746" s="129">
        <f t="shared" si="175"/>
        <v>0</v>
      </c>
      <c r="S3746" s="129">
        <f t="shared" si="176"/>
        <v>0</v>
      </c>
      <c r="T3746" s="129">
        <f t="shared" si="174"/>
        <v>0</v>
      </c>
      <c r="U3746" s="10"/>
    </row>
    <row r="3747" spans="12:21" ht="15" customHeight="1" x14ac:dyDescent="0.4">
      <c r="L3747" s="36" t="s">
        <v>39</v>
      </c>
      <c r="N3747" s="37">
        <v>43621</v>
      </c>
      <c r="O3747" s="35">
        <v>0.45833333333333337</v>
      </c>
      <c r="P3747" s="299"/>
      <c r="Q3747" s="300"/>
      <c r="R3747" s="129">
        <f t="shared" si="175"/>
        <v>0</v>
      </c>
      <c r="S3747" s="129">
        <f t="shared" si="176"/>
        <v>0</v>
      </c>
      <c r="T3747" s="129">
        <f t="shared" si="174"/>
        <v>0</v>
      </c>
      <c r="U3747" s="10"/>
    </row>
    <row r="3748" spans="12:21" ht="15" customHeight="1" x14ac:dyDescent="0.4">
      <c r="L3748" s="36" t="s">
        <v>39</v>
      </c>
      <c r="N3748" s="37">
        <v>43621</v>
      </c>
      <c r="O3748" s="35">
        <v>0.50000000000000011</v>
      </c>
      <c r="P3748" s="299"/>
      <c r="Q3748" s="300"/>
      <c r="R3748" s="129">
        <f t="shared" si="175"/>
        <v>0</v>
      </c>
      <c r="S3748" s="129">
        <f t="shared" si="176"/>
        <v>0</v>
      </c>
      <c r="T3748" s="129">
        <f t="shared" si="174"/>
        <v>0</v>
      </c>
      <c r="U3748" s="10"/>
    </row>
    <row r="3749" spans="12:21" ht="15" customHeight="1" x14ac:dyDescent="0.4">
      <c r="L3749" s="36" t="s">
        <v>39</v>
      </c>
      <c r="N3749" s="37">
        <v>43621</v>
      </c>
      <c r="O3749" s="35">
        <v>0.54166666666666674</v>
      </c>
      <c r="P3749" s="299"/>
      <c r="Q3749" s="300"/>
      <c r="R3749" s="129">
        <f t="shared" si="175"/>
        <v>0</v>
      </c>
      <c r="S3749" s="129">
        <f t="shared" si="176"/>
        <v>0</v>
      </c>
      <c r="T3749" s="129">
        <f t="shared" si="174"/>
        <v>0</v>
      </c>
      <c r="U3749" s="10"/>
    </row>
    <row r="3750" spans="12:21" ht="15" customHeight="1" x14ac:dyDescent="0.4">
      <c r="L3750" s="36" t="s">
        <v>39</v>
      </c>
      <c r="N3750" s="37">
        <v>43621</v>
      </c>
      <c r="O3750" s="35">
        <v>0.58333333333333337</v>
      </c>
      <c r="P3750" s="299"/>
      <c r="Q3750" s="300"/>
      <c r="R3750" s="129">
        <f t="shared" si="175"/>
        <v>0</v>
      </c>
      <c r="S3750" s="129">
        <f t="shared" si="176"/>
        <v>0</v>
      </c>
      <c r="T3750" s="129">
        <f t="shared" si="174"/>
        <v>0</v>
      </c>
      <c r="U3750" s="10"/>
    </row>
    <row r="3751" spans="12:21" ht="15" customHeight="1" x14ac:dyDescent="0.4">
      <c r="L3751" s="36" t="s">
        <v>39</v>
      </c>
      <c r="N3751" s="37">
        <v>43621</v>
      </c>
      <c r="O3751" s="35">
        <v>0.62500000000000011</v>
      </c>
      <c r="P3751" s="299"/>
      <c r="Q3751" s="300"/>
      <c r="R3751" s="129">
        <f t="shared" si="175"/>
        <v>0</v>
      </c>
      <c r="S3751" s="129">
        <f t="shared" si="176"/>
        <v>0</v>
      </c>
      <c r="T3751" s="129">
        <f t="shared" si="174"/>
        <v>0</v>
      </c>
      <c r="U3751" s="10"/>
    </row>
    <row r="3752" spans="12:21" ht="15" customHeight="1" x14ac:dyDescent="0.4">
      <c r="L3752" s="36" t="s">
        <v>39</v>
      </c>
      <c r="N3752" s="37">
        <v>43621</v>
      </c>
      <c r="O3752" s="35">
        <v>0.66666666666666674</v>
      </c>
      <c r="P3752" s="299"/>
      <c r="Q3752" s="300"/>
      <c r="R3752" s="129">
        <f t="shared" si="175"/>
        <v>0</v>
      </c>
      <c r="S3752" s="129">
        <f t="shared" si="176"/>
        <v>0</v>
      </c>
      <c r="T3752" s="129">
        <f t="shared" si="174"/>
        <v>0</v>
      </c>
      <c r="U3752" s="10"/>
    </row>
    <row r="3753" spans="12:21" ht="15" customHeight="1" x14ac:dyDescent="0.4">
      <c r="L3753" s="36" t="s">
        <v>39</v>
      </c>
      <c r="N3753" s="37">
        <v>43621</v>
      </c>
      <c r="O3753" s="35">
        <v>0.70833333333333337</v>
      </c>
      <c r="P3753" s="299"/>
      <c r="Q3753" s="300"/>
      <c r="R3753" s="129">
        <f t="shared" si="175"/>
        <v>0</v>
      </c>
      <c r="S3753" s="129">
        <f t="shared" si="176"/>
        <v>0</v>
      </c>
      <c r="T3753" s="129">
        <f t="shared" ref="T3753:T3816" si="177">Q3753-R3753</f>
        <v>0</v>
      </c>
      <c r="U3753" s="10"/>
    </row>
    <row r="3754" spans="12:21" ht="15" customHeight="1" x14ac:dyDescent="0.4">
      <c r="L3754" s="36" t="s">
        <v>39</v>
      </c>
      <c r="N3754" s="37">
        <v>43621</v>
      </c>
      <c r="O3754" s="35">
        <v>0.75000000000000011</v>
      </c>
      <c r="P3754" s="299"/>
      <c r="Q3754" s="300"/>
      <c r="R3754" s="129">
        <f t="shared" si="175"/>
        <v>0</v>
      </c>
      <c r="S3754" s="129">
        <f t="shared" si="176"/>
        <v>0</v>
      </c>
      <c r="T3754" s="129">
        <f t="shared" si="177"/>
        <v>0</v>
      </c>
      <c r="U3754" s="10"/>
    </row>
    <row r="3755" spans="12:21" ht="15" customHeight="1" x14ac:dyDescent="0.4">
      <c r="L3755" s="36" t="s">
        <v>39</v>
      </c>
      <c r="N3755" s="37">
        <v>43621</v>
      </c>
      <c r="O3755" s="35">
        <v>0.79166666666666674</v>
      </c>
      <c r="P3755" s="299"/>
      <c r="Q3755" s="300"/>
      <c r="R3755" s="129">
        <f t="shared" si="175"/>
        <v>0</v>
      </c>
      <c r="S3755" s="129">
        <f t="shared" si="176"/>
        <v>0</v>
      </c>
      <c r="T3755" s="129">
        <f t="shared" si="177"/>
        <v>0</v>
      </c>
      <c r="U3755" s="10"/>
    </row>
    <row r="3756" spans="12:21" ht="15" customHeight="1" x14ac:dyDescent="0.4">
      <c r="L3756" s="36" t="s">
        <v>39</v>
      </c>
      <c r="N3756" s="37">
        <v>43621</v>
      </c>
      <c r="O3756" s="35">
        <v>0.83333333333333337</v>
      </c>
      <c r="P3756" s="299"/>
      <c r="Q3756" s="300"/>
      <c r="R3756" s="129">
        <f t="shared" si="175"/>
        <v>0</v>
      </c>
      <c r="S3756" s="129">
        <f t="shared" si="176"/>
        <v>0</v>
      </c>
      <c r="T3756" s="129">
        <f t="shared" si="177"/>
        <v>0</v>
      </c>
      <c r="U3756" s="10"/>
    </row>
    <row r="3757" spans="12:21" ht="15" customHeight="1" x14ac:dyDescent="0.4">
      <c r="L3757" s="36" t="s">
        <v>39</v>
      </c>
      <c r="N3757" s="37">
        <v>43621</v>
      </c>
      <c r="O3757" s="35">
        <v>0.87500000000000011</v>
      </c>
      <c r="P3757" s="299"/>
      <c r="Q3757" s="300"/>
      <c r="R3757" s="129">
        <f t="shared" si="175"/>
        <v>0</v>
      </c>
      <c r="S3757" s="129">
        <f t="shared" si="176"/>
        <v>0</v>
      </c>
      <c r="T3757" s="129">
        <f t="shared" si="177"/>
        <v>0</v>
      </c>
      <c r="U3757" s="10"/>
    </row>
    <row r="3758" spans="12:21" ht="15" customHeight="1" x14ac:dyDescent="0.4">
      <c r="L3758" s="36" t="s">
        <v>39</v>
      </c>
      <c r="N3758" s="37">
        <v>43621</v>
      </c>
      <c r="O3758" s="35">
        <v>0.91666666666666674</v>
      </c>
      <c r="P3758" s="299"/>
      <c r="Q3758" s="300"/>
      <c r="R3758" s="129">
        <f t="shared" si="175"/>
        <v>0</v>
      </c>
      <c r="S3758" s="129">
        <f t="shared" si="176"/>
        <v>0</v>
      </c>
      <c r="T3758" s="129">
        <f t="shared" si="177"/>
        <v>0</v>
      </c>
      <c r="U3758" s="10"/>
    </row>
    <row r="3759" spans="12:21" ht="15" customHeight="1" x14ac:dyDescent="0.4">
      <c r="L3759" s="36" t="s">
        <v>39</v>
      </c>
      <c r="N3759" s="37">
        <v>43621</v>
      </c>
      <c r="O3759" s="35">
        <v>0.95833333333333337</v>
      </c>
      <c r="P3759" s="299"/>
      <c r="Q3759" s="300"/>
      <c r="R3759" s="129">
        <f t="shared" si="175"/>
        <v>0</v>
      </c>
      <c r="S3759" s="129">
        <f t="shared" si="176"/>
        <v>0</v>
      </c>
      <c r="T3759" s="129">
        <f t="shared" si="177"/>
        <v>0</v>
      </c>
      <c r="U3759" s="10"/>
    </row>
    <row r="3760" spans="12:21" ht="15" customHeight="1" x14ac:dyDescent="0.4">
      <c r="L3760" s="40">
        <v>43622</v>
      </c>
      <c r="M3760" s="37"/>
      <c r="N3760" s="37">
        <v>43622</v>
      </c>
      <c r="O3760" s="35">
        <v>3.1225022567582528E-17</v>
      </c>
      <c r="P3760" s="299"/>
      <c r="Q3760" s="300"/>
      <c r="R3760" s="129">
        <f t="shared" si="175"/>
        <v>0</v>
      </c>
      <c r="S3760" s="129">
        <f t="shared" si="176"/>
        <v>0</v>
      </c>
      <c r="T3760" s="129">
        <f t="shared" si="177"/>
        <v>0</v>
      </c>
      <c r="U3760" s="10"/>
    </row>
    <row r="3761" spans="12:21" ht="15" customHeight="1" x14ac:dyDescent="0.4">
      <c r="L3761" s="36" t="s">
        <v>39</v>
      </c>
      <c r="N3761" s="37">
        <v>43622</v>
      </c>
      <c r="O3761" s="35">
        <v>4.1666666666666699E-2</v>
      </c>
      <c r="P3761" s="299"/>
      <c r="Q3761" s="300"/>
      <c r="R3761" s="129">
        <f t="shared" si="175"/>
        <v>0</v>
      </c>
      <c r="S3761" s="129">
        <f t="shared" si="176"/>
        <v>0</v>
      </c>
      <c r="T3761" s="129">
        <f t="shared" si="177"/>
        <v>0</v>
      </c>
      <c r="U3761" s="10"/>
    </row>
    <row r="3762" spans="12:21" ht="15" customHeight="1" x14ac:dyDescent="0.4">
      <c r="L3762" s="36" t="s">
        <v>39</v>
      </c>
      <c r="N3762" s="37">
        <v>43622</v>
      </c>
      <c r="O3762" s="35">
        <v>8.333333333333337E-2</v>
      </c>
      <c r="P3762" s="299"/>
      <c r="Q3762" s="300"/>
      <c r="R3762" s="129">
        <f t="shared" si="175"/>
        <v>0</v>
      </c>
      <c r="S3762" s="129">
        <f t="shared" si="176"/>
        <v>0</v>
      </c>
      <c r="T3762" s="129">
        <f t="shared" si="177"/>
        <v>0</v>
      </c>
      <c r="U3762" s="10"/>
    </row>
    <row r="3763" spans="12:21" ht="15" customHeight="1" x14ac:dyDescent="0.4">
      <c r="L3763" s="36" t="s">
        <v>39</v>
      </c>
      <c r="N3763" s="37">
        <v>43622</v>
      </c>
      <c r="O3763" s="35">
        <v>0.12500000000000006</v>
      </c>
      <c r="P3763" s="299"/>
      <c r="Q3763" s="300"/>
      <c r="R3763" s="129">
        <f t="shared" si="175"/>
        <v>0</v>
      </c>
      <c r="S3763" s="129">
        <f t="shared" si="176"/>
        <v>0</v>
      </c>
      <c r="T3763" s="129">
        <f t="shared" si="177"/>
        <v>0</v>
      </c>
      <c r="U3763" s="10"/>
    </row>
    <row r="3764" spans="12:21" ht="15" customHeight="1" x14ac:dyDescent="0.4">
      <c r="L3764" s="36" t="s">
        <v>39</v>
      </c>
      <c r="N3764" s="37">
        <v>43622</v>
      </c>
      <c r="O3764" s="35">
        <v>0.16666666666666669</v>
      </c>
      <c r="P3764" s="299"/>
      <c r="Q3764" s="300"/>
      <c r="R3764" s="129">
        <f t="shared" si="175"/>
        <v>0</v>
      </c>
      <c r="S3764" s="129">
        <f t="shared" si="176"/>
        <v>0</v>
      </c>
      <c r="T3764" s="129">
        <f t="shared" si="177"/>
        <v>0</v>
      </c>
      <c r="U3764" s="10"/>
    </row>
    <row r="3765" spans="12:21" ht="15" customHeight="1" x14ac:dyDescent="0.4">
      <c r="L3765" s="36" t="s">
        <v>39</v>
      </c>
      <c r="N3765" s="37">
        <v>43622</v>
      </c>
      <c r="O3765" s="35">
        <v>0.20833333333333337</v>
      </c>
      <c r="P3765" s="299"/>
      <c r="Q3765" s="300"/>
      <c r="R3765" s="129">
        <f t="shared" si="175"/>
        <v>0</v>
      </c>
      <c r="S3765" s="129">
        <f t="shared" si="176"/>
        <v>0</v>
      </c>
      <c r="T3765" s="129">
        <f t="shared" si="177"/>
        <v>0</v>
      </c>
      <c r="U3765" s="10"/>
    </row>
    <row r="3766" spans="12:21" ht="15" customHeight="1" x14ac:dyDescent="0.4">
      <c r="L3766" s="36" t="s">
        <v>39</v>
      </c>
      <c r="N3766" s="37">
        <v>43622</v>
      </c>
      <c r="O3766" s="35">
        <v>0.25</v>
      </c>
      <c r="P3766" s="299"/>
      <c r="Q3766" s="300"/>
      <c r="R3766" s="129">
        <f t="shared" si="175"/>
        <v>0</v>
      </c>
      <c r="S3766" s="129">
        <f t="shared" si="176"/>
        <v>0</v>
      </c>
      <c r="T3766" s="129">
        <f t="shared" si="177"/>
        <v>0</v>
      </c>
      <c r="U3766" s="10"/>
    </row>
    <row r="3767" spans="12:21" ht="15" customHeight="1" x14ac:dyDescent="0.4">
      <c r="L3767" s="36" t="s">
        <v>39</v>
      </c>
      <c r="N3767" s="37">
        <v>43622</v>
      </c>
      <c r="O3767" s="35">
        <v>0.29166666666666669</v>
      </c>
      <c r="P3767" s="299"/>
      <c r="Q3767" s="300"/>
      <c r="R3767" s="129">
        <f t="shared" si="175"/>
        <v>0</v>
      </c>
      <c r="S3767" s="129">
        <f t="shared" si="176"/>
        <v>0</v>
      </c>
      <c r="T3767" s="129">
        <f t="shared" si="177"/>
        <v>0</v>
      </c>
      <c r="U3767" s="10"/>
    </row>
    <row r="3768" spans="12:21" ht="15" customHeight="1" x14ac:dyDescent="0.4">
      <c r="L3768" s="36" t="s">
        <v>39</v>
      </c>
      <c r="N3768" s="37">
        <v>43622</v>
      </c>
      <c r="O3768" s="35">
        <v>0.33333333333333337</v>
      </c>
      <c r="P3768" s="299"/>
      <c r="Q3768" s="300"/>
      <c r="R3768" s="129">
        <f t="shared" si="175"/>
        <v>0</v>
      </c>
      <c r="S3768" s="129">
        <f t="shared" si="176"/>
        <v>0</v>
      </c>
      <c r="T3768" s="129">
        <f t="shared" si="177"/>
        <v>0</v>
      </c>
      <c r="U3768" s="10"/>
    </row>
    <row r="3769" spans="12:21" ht="15" customHeight="1" x14ac:dyDescent="0.4">
      <c r="L3769" s="36" t="s">
        <v>39</v>
      </c>
      <c r="N3769" s="37">
        <v>43622</v>
      </c>
      <c r="O3769" s="35">
        <v>0.375</v>
      </c>
      <c r="P3769" s="299"/>
      <c r="Q3769" s="300"/>
      <c r="R3769" s="129">
        <f t="shared" si="175"/>
        <v>0</v>
      </c>
      <c r="S3769" s="129">
        <f t="shared" si="176"/>
        <v>0</v>
      </c>
      <c r="T3769" s="129">
        <f t="shared" si="177"/>
        <v>0</v>
      </c>
      <c r="U3769" s="10"/>
    </row>
    <row r="3770" spans="12:21" ht="15" customHeight="1" x14ac:dyDescent="0.4">
      <c r="L3770" s="36" t="s">
        <v>39</v>
      </c>
      <c r="N3770" s="37">
        <v>43622</v>
      </c>
      <c r="O3770" s="35">
        <v>0.41666666666666669</v>
      </c>
      <c r="P3770" s="299"/>
      <c r="Q3770" s="300"/>
      <c r="R3770" s="129">
        <f t="shared" si="175"/>
        <v>0</v>
      </c>
      <c r="S3770" s="129">
        <f t="shared" si="176"/>
        <v>0</v>
      </c>
      <c r="T3770" s="129">
        <f t="shared" si="177"/>
        <v>0</v>
      </c>
      <c r="U3770" s="10"/>
    </row>
    <row r="3771" spans="12:21" ht="15" customHeight="1" x14ac:dyDescent="0.4">
      <c r="L3771" s="36" t="s">
        <v>39</v>
      </c>
      <c r="N3771" s="37">
        <v>43622</v>
      </c>
      <c r="O3771" s="35">
        <v>0.45833333333333337</v>
      </c>
      <c r="P3771" s="299"/>
      <c r="Q3771" s="300"/>
      <c r="R3771" s="129">
        <f t="shared" si="175"/>
        <v>0</v>
      </c>
      <c r="S3771" s="129">
        <f t="shared" si="176"/>
        <v>0</v>
      </c>
      <c r="T3771" s="129">
        <f t="shared" si="177"/>
        <v>0</v>
      </c>
      <c r="U3771" s="10"/>
    </row>
    <row r="3772" spans="12:21" ht="15" customHeight="1" x14ac:dyDescent="0.4">
      <c r="L3772" s="36" t="s">
        <v>39</v>
      </c>
      <c r="N3772" s="37">
        <v>43622</v>
      </c>
      <c r="O3772" s="35">
        <v>0.50000000000000011</v>
      </c>
      <c r="P3772" s="299"/>
      <c r="Q3772" s="300"/>
      <c r="R3772" s="129">
        <f t="shared" si="175"/>
        <v>0</v>
      </c>
      <c r="S3772" s="129">
        <f t="shared" si="176"/>
        <v>0</v>
      </c>
      <c r="T3772" s="129">
        <f t="shared" si="177"/>
        <v>0</v>
      </c>
      <c r="U3772" s="10"/>
    </row>
    <row r="3773" spans="12:21" ht="15" customHeight="1" x14ac:dyDescent="0.4">
      <c r="L3773" s="36" t="s">
        <v>39</v>
      </c>
      <c r="N3773" s="37">
        <v>43622</v>
      </c>
      <c r="O3773" s="35">
        <v>0.54166666666666674</v>
      </c>
      <c r="P3773" s="299"/>
      <c r="Q3773" s="300"/>
      <c r="R3773" s="129">
        <f t="shared" si="175"/>
        <v>0</v>
      </c>
      <c r="S3773" s="129">
        <f t="shared" si="176"/>
        <v>0</v>
      </c>
      <c r="T3773" s="129">
        <f t="shared" si="177"/>
        <v>0</v>
      </c>
      <c r="U3773" s="10"/>
    </row>
    <row r="3774" spans="12:21" ht="15" customHeight="1" x14ac:dyDescent="0.4">
      <c r="L3774" s="36" t="s">
        <v>39</v>
      </c>
      <c r="N3774" s="37">
        <v>43622</v>
      </c>
      <c r="O3774" s="35">
        <v>0.58333333333333337</v>
      </c>
      <c r="P3774" s="299"/>
      <c r="Q3774" s="300"/>
      <c r="R3774" s="129">
        <f t="shared" si="175"/>
        <v>0</v>
      </c>
      <c r="S3774" s="129">
        <f t="shared" si="176"/>
        <v>0</v>
      </c>
      <c r="T3774" s="129">
        <f t="shared" si="177"/>
        <v>0</v>
      </c>
      <c r="U3774" s="10"/>
    </row>
    <row r="3775" spans="12:21" ht="15" customHeight="1" x14ac:dyDescent="0.4">
      <c r="L3775" s="36" t="s">
        <v>39</v>
      </c>
      <c r="N3775" s="37">
        <v>43622</v>
      </c>
      <c r="O3775" s="35">
        <v>0.62500000000000011</v>
      </c>
      <c r="P3775" s="299"/>
      <c r="Q3775" s="300"/>
      <c r="R3775" s="129">
        <f t="shared" si="175"/>
        <v>0</v>
      </c>
      <c r="S3775" s="129">
        <f t="shared" si="176"/>
        <v>0</v>
      </c>
      <c r="T3775" s="129">
        <f t="shared" si="177"/>
        <v>0</v>
      </c>
      <c r="U3775" s="10"/>
    </row>
    <row r="3776" spans="12:21" ht="15" customHeight="1" x14ac:dyDescent="0.4">
      <c r="L3776" s="36" t="s">
        <v>39</v>
      </c>
      <c r="N3776" s="37">
        <v>43622</v>
      </c>
      <c r="O3776" s="35">
        <v>0.66666666666666674</v>
      </c>
      <c r="P3776" s="299"/>
      <c r="Q3776" s="300"/>
      <c r="R3776" s="129">
        <f t="shared" si="175"/>
        <v>0</v>
      </c>
      <c r="S3776" s="129">
        <f t="shared" si="176"/>
        <v>0</v>
      </c>
      <c r="T3776" s="129">
        <f t="shared" si="177"/>
        <v>0</v>
      </c>
      <c r="U3776" s="10"/>
    </row>
    <row r="3777" spans="12:21" ht="15" customHeight="1" x14ac:dyDescent="0.4">
      <c r="L3777" s="36" t="s">
        <v>39</v>
      </c>
      <c r="N3777" s="37">
        <v>43622</v>
      </c>
      <c r="O3777" s="35">
        <v>0.70833333333333337</v>
      </c>
      <c r="P3777" s="299"/>
      <c r="Q3777" s="300"/>
      <c r="R3777" s="129">
        <f t="shared" si="175"/>
        <v>0</v>
      </c>
      <c r="S3777" s="129">
        <f t="shared" si="176"/>
        <v>0</v>
      </c>
      <c r="T3777" s="129">
        <f t="shared" si="177"/>
        <v>0</v>
      </c>
      <c r="U3777" s="10"/>
    </row>
    <row r="3778" spans="12:21" ht="15" customHeight="1" x14ac:dyDescent="0.4">
      <c r="L3778" s="36" t="s">
        <v>39</v>
      </c>
      <c r="N3778" s="37">
        <v>43622</v>
      </c>
      <c r="O3778" s="35">
        <v>0.75000000000000011</v>
      </c>
      <c r="P3778" s="299"/>
      <c r="Q3778" s="300"/>
      <c r="R3778" s="129">
        <f t="shared" si="175"/>
        <v>0</v>
      </c>
      <c r="S3778" s="129">
        <f t="shared" si="176"/>
        <v>0</v>
      </c>
      <c r="T3778" s="129">
        <f t="shared" si="177"/>
        <v>0</v>
      </c>
      <c r="U3778" s="10"/>
    </row>
    <row r="3779" spans="12:21" ht="15" customHeight="1" x14ac:dyDescent="0.4">
      <c r="L3779" s="36" t="s">
        <v>39</v>
      </c>
      <c r="N3779" s="37">
        <v>43622</v>
      </c>
      <c r="O3779" s="35">
        <v>0.79166666666666674</v>
      </c>
      <c r="P3779" s="299"/>
      <c r="Q3779" s="300"/>
      <c r="R3779" s="129">
        <f t="shared" si="175"/>
        <v>0</v>
      </c>
      <c r="S3779" s="129">
        <f t="shared" si="176"/>
        <v>0</v>
      </c>
      <c r="T3779" s="129">
        <f t="shared" si="177"/>
        <v>0</v>
      </c>
      <c r="U3779" s="10"/>
    </row>
    <row r="3780" spans="12:21" ht="15" customHeight="1" x14ac:dyDescent="0.4">
      <c r="L3780" s="36" t="s">
        <v>39</v>
      </c>
      <c r="N3780" s="37">
        <v>43622</v>
      </c>
      <c r="O3780" s="35">
        <v>0.83333333333333337</v>
      </c>
      <c r="P3780" s="299"/>
      <c r="Q3780" s="300"/>
      <c r="R3780" s="129">
        <f t="shared" si="175"/>
        <v>0</v>
      </c>
      <c r="S3780" s="129">
        <f t="shared" si="176"/>
        <v>0</v>
      </c>
      <c r="T3780" s="129">
        <f t="shared" si="177"/>
        <v>0</v>
      </c>
      <c r="U3780" s="10"/>
    </row>
    <row r="3781" spans="12:21" ht="15" customHeight="1" x14ac:dyDescent="0.4">
      <c r="L3781" s="36" t="s">
        <v>39</v>
      </c>
      <c r="N3781" s="37">
        <v>43622</v>
      </c>
      <c r="O3781" s="35">
        <v>0.87500000000000011</v>
      </c>
      <c r="P3781" s="299"/>
      <c r="Q3781" s="300"/>
      <c r="R3781" s="129">
        <f t="shared" si="175"/>
        <v>0</v>
      </c>
      <c r="S3781" s="129">
        <f t="shared" si="176"/>
        <v>0</v>
      </c>
      <c r="T3781" s="129">
        <f t="shared" si="177"/>
        <v>0</v>
      </c>
      <c r="U3781" s="10"/>
    </row>
    <row r="3782" spans="12:21" ht="15" customHeight="1" x14ac:dyDescent="0.4">
      <c r="L3782" s="36" t="s">
        <v>39</v>
      </c>
      <c r="N3782" s="37">
        <v>43622</v>
      </c>
      <c r="O3782" s="35">
        <v>0.91666666666666674</v>
      </c>
      <c r="P3782" s="299"/>
      <c r="Q3782" s="300"/>
      <c r="R3782" s="129">
        <f t="shared" si="175"/>
        <v>0</v>
      </c>
      <c r="S3782" s="129">
        <f t="shared" si="176"/>
        <v>0</v>
      </c>
      <c r="T3782" s="129">
        <f t="shared" si="177"/>
        <v>0</v>
      </c>
      <c r="U3782" s="10"/>
    </row>
    <row r="3783" spans="12:21" ht="15" customHeight="1" x14ac:dyDescent="0.4">
      <c r="L3783" s="36" t="s">
        <v>39</v>
      </c>
      <c r="N3783" s="37">
        <v>43622</v>
      </c>
      <c r="O3783" s="35">
        <v>0.95833333333333337</v>
      </c>
      <c r="P3783" s="299"/>
      <c r="Q3783" s="300"/>
      <c r="R3783" s="129">
        <f t="shared" si="175"/>
        <v>0</v>
      </c>
      <c r="S3783" s="129">
        <f t="shared" si="176"/>
        <v>0</v>
      </c>
      <c r="T3783" s="129">
        <f t="shared" si="177"/>
        <v>0</v>
      </c>
      <c r="U3783" s="10"/>
    </row>
    <row r="3784" spans="12:21" ht="15" customHeight="1" x14ac:dyDescent="0.4">
      <c r="L3784" s="40">
        <v>43623</v>
      </c>
      <c r="M3784" s="37"/>
      <c r="N3784" s="37">
        <v>43623</v>
      </c>
      <c r="O3784" s="35">
        <v>3.1225022567582528E-17</v>
      </c>
      <c r="P3784" s="299"/>
      <c r="Q3784" s="300"/>
      <c r="R3784" s="129">
        <f t="shared" si="175"/>
        <v>0</v>
      </c>
      <c r="S3784" s="129">
        <f t="shared" si="176"/>
        <v>0</v>
      </c>
      <c r="T3784" s="129">
        <f t="shared" si="177"/>
        <v>0</v>
      </c>
      <c r="U3784" s="10"/>
    </row>
    <row r="3785" spans="12:21" ht="15" customHeight="1" x14ac:dyDescent="0.4">
      <c r="L3785" s="36" t="s">
        <v>39</v>
      </c>
      <c r="N3785" s="37">
        <v>43623</v>
      </c>
      <c r="O3785" s="35">
        <v>4.1666666666666699E-2</v>
      </c>
      <c r="P3785" s="299"/>
      <c r="Q3785" s="300"/>
      <c r="R3785" s="129">
        <f t="shared" si="175"/>
        <v>0</v>
      </c>
      <c r="S3785" s="129">
        <f t="shared" si="176"/>
        <v>0</v>
      </c>
      <c r="T3785" s="129">
        <f t="shared" si="177"/>
        <v>0</v>
      </c>
      <c r="U3785" s="10"/>
    </row>
    <row r="3786" spans="12:21" ht="15" customHeight="1" x14ac:dyDescent="0.4">
      <c r="L3786" s="36" t="s">
        <v>39</v>
      </c>
      <c r="N3786" s="37">
        <v>43623</v>
      </c>
      <c r="O3786" s="35">
        <v>8.333333333333337E-2</v>
      </c>
      <c r="P3786" s="299"/>
      <c r="Q3786" s="300"/>
      <c r="R3786" s="129">
        <f t="shared" si="175"/>
        <v>0</v>
      </c>
      <c r="S3786" s="129">
        <f t="shared" si="176"/>
        <v>0</v>
      </c>
      <c r="T3786" s="129">
        <f t="shared" si="177"/>
        <v>0</v>
      </c>
      <c r="U3786" s="10"/>
    </row>
    <row r="3787" spans="12:21" ht="15" customHeight="1" x14ac:dyDescent="0.4">
      <c r="L3787" s="36" t="s">
        <v>39</v>
      </c>
      <c r="N3787" s="37">
        <v>43623</v>
      </c>
      <c r="O3787" s="35">
        <v>0.12500000000000006</v>
      </c>
      <c r="P3787" s="299"/>
      <c r="Q3787" s="300"/>
      <c r="R3787" s="129">
        <f t="shared" si="175"/>
        <v>0</v>
      </c>
      <c r="S3787" s="129">
        <f t="shared" si="176"/>
        <v>0</v>
      </c>
      <c r="T3787" s="129">
        <f t="shared" si="177"/>
        <v>0</v>
      </c>
      <c r="U3787" s="10"/>
    </row>
    <row r="3788" spans="12:21" ht="15" customHeight="1" x14ac:dyDescent="0.4">
      <c r="L3788" s="36" t="s">
        <v>39</v>
      </c>
      <c r="N3788" s="37">
        <v>43623</v>
      </c>
      <c r="O3788" s="35">
        <v>0.16666666666666669</v>
      </c>
      <c r="P3788" s="299"/>
      <c r="Q3788" s="300"/>
      <c r="R3788" s="129">
        <f t="shared" si="175"/>
        <v>0</v>
      </c>
      <c r="S3788" s="129">
        <f t="shared" si="176"/>
        <v>0</v>
      </c>
      <c r="T3788" s="129">
        <f t="shared" si="177"/>
        <v>0</v>
      </c>
      <c r="U3788" s="10"/>
    </row>
    <row r="3789" spans="12:21" ht="15" customHeight="1" x14ac:dyDescent="0.4">
      <c r="L3789" s="36" t="s">
        <v>39</v>
      </c>
      <c r="N3789" s="37">
        <v>43623</v>
      </c>
      <c r="O3789" s="35">
        <v>0.20833333333333337</v>
      </c>
      <c r="P3789" s="299"/>
      <c r="Q3789" s="300"/>
      <c r="R3789" s="129">
        <f t="shared" si="175"/>
        <v>0</v>
      </c>
      <c r="S3789" s="129">
        <f t="shared" si="176"/>
        <v>0</v>
      </c>
      <c r="T3789" s="129">
        <f t="shared" si="177"/>
        <v>0</v>
      </c>
      <c r="U3789" s="10"/>
    </row>
    <row r="3790" spans="12:21" ht="15" customHeight="1" x14ac:dyDescent="0.4">
      <c r="L3790" s="36" t="s">
        <v>39</v>
      </c>
      <c r="N3790" s="37">
        <v>43623</v>
      </c>
      <c r="O3790" s="35">
        <v>0.25</v>
      </c>
      <c r="P3790" s="299"/>
      <c r="Q3790" s="300"/>
      <c r="R3790" s="129">
        <f t="shared" si="175"/>
        <v>0</v>
      </c>
      <c r="S3790" s="129">
        <f t="shared" si="176"/>
        <v>0</v>
      </c>
      <c r="T3790" s="129">
        <f t="shared" si="177"/>
        <v>0</v>
      </c>
      <c r="U3790" s="10"/>
    </row>
    <row r="3791" spans="12:21" ht="15" customHeight="1" x14ac:dyDescent="0.4">
      <c r="L3791" s="36" t="s">
        <v>39</v>
      </c>
      <c r="N3791" s="37">
        <v>43623</v>
      </c>
      <c r="O3791" s="35">
        <v>0.29166666666666669</v>
      </c>
      <c r="P3791" s="299"/>
      <c r="Q3791" s="300"/>
      <c r="R3791" s="129">
        <f t="shared" si="175"/>
        <v>0</v>
      </c>
      <c r="S3791" s="129">
        <f t="shared" si="176"/>
        <v>0</v>
      </c>
      <c r="T3791" s="129">
        <f t="shared" si="177"/>
        <v>0</v>
      </c>
      <c r="U3791" s="10"/>
    </row>
    <row r="3792" spans="12:21" ht="15" customHeight="1" x14ac:dyDescent="0.4">
      <c r="L3792" s="36" t="s">
        <v>39</v>
      </c>
      <c r="N3792" s="37">
        <v>43623</v>
      </c>
      <c r="O3792" s="35">
        <v>0.33333333333333337</v>
      </c>
      <c r="P3792" s="299"/>
      <c r="Q3792" s="300"/>
      <c r="R3792" s="129">
        <f t="shared" ref="R3792:R3855" si="178">IF(Q3792&gt;P3792,P3792,Q3792)</f>
        <v>0</v>
      </c>
      <c r="S3792" s="129">
        <f t="shared" ref="S3792:S3855" si="179">P3792-R3792</f>
        <v>0</v>
      </c>
      <c r="T3792" s="129">
        <f t="shared" si="177"/>
        <v>0</v>
      </c>
      <c r="U3792" s="10"/>
    </row>
    <row r="3793" spans="12:21" ht="15" customHeight="1" x14ac:dyDescent="0.4">
      <c r="L3793" s="36" t="s">
        <v>39</v>
      </c>
      <c r="N3793" s="37">
        <v>43623</v>
      </c>
      <c r="O3793" s="35">
        <v>0.375</v>
      </c>
      <c r="P3793" s="299"/>
      <c r="Q3793" s="300"/>
      <c r="R3793" s="129">
        <f t="shared" si="178"/>
        <v>0</v>
      </c>
      <c r="S3793" s="129">
        <f t="shared" si="179"/>
        <v>0</v>
      </c>
      <c r="T3793" s="129">
        <f t="shared" si="177"/>
        <v>0</v>
      </c>
      <c r="U3793" s="10"/>
    </row>
    <row r="3794" spans="12:21" ht="15" customHeight="1" x14ac:dyDescent="0.4">
      <c r="L3794" s="36" t="s">
        <v>39</v>
      </c>
      <c r="N3794" s="37">
        <v>43623</v>
      </c>
      <c r="O3794" s="35">
        <v>0.41666666666666669</v>
      </c>
      <c r="P3794" s="299"/>
      <c r="Q3794" s="300"/>
      <c r="R3794" s="129">
        <f t="shared" si="178"/>
        <v>0</v>
      </c>
      <c r="S3794" s="129">
        <f t="shared" si="179"/>
        <v>0</v>
      </c>
      <c r="T3794" s="129">
        <f t="shared" si="177"/>
        <v>0</v>
      </c>
      <c r="U3794" s="10"/>
    </row>
    <row r="3795" spans="12:21" ht="15" customHeight="1" x14ac:dyDescent="0.4">
      <c r="L3795" s="36" t="s">
        <v>39</v>
      </c>
      <c r="N3795" s="37">
        <v>43623</v>
      </c>
      <c r="O3795" s="35">
        <v>0.45833333333333337</v>
      </c>
      <c r="P3795" s="299"/>
      <c r="Q3795" s="300"/>
      <c r="R3795" s="129">
        <f t="shared" si="178"/>
        <v>0</v>
      </c>
      <c r="S3795" s="129">
        <f t="shared" si="179"/>
        <v>0</v>
      </c>
      <c r="T3795" s="129">
        <f t="shared" si="177"/>
        <v>0</v>
      </c>
      <c r="U3795" s="10"/>
    </row>
    <row r="3796" spans="12:21" ht="15" customHeight="1" x14ac:dyDescent="0.4">
      <c r="L3796" s="36" t="s">
        <v>39</v>
      </c>
      <c r="N3796" s="37">
        <v>43623</v>
      </c>
      <c r="O3796" s="35">
        <v>0.50000000000000011</v>
      </c>
      <c r="P3796" s="299"/>
      <c r="Q3796" s="300"/>
      <c r="R3796" s="129">
        <f t="shared" si="178"/>
        <v>0</v>
      </c>
      <c r="S3796" s="129">
        <f t="shared" si="179"/>
        <v>0</v>
      </c>
      <c r="T3796" s="129">
        <f t="shared" si="177"/>
        <v>0</v>
      </c>
      <c r="U3796" s="10"/>
    </row>
    <row r="3797" spans="12:21" ht="15" customHeight="1" x14ac:dyDescent="0.4">
      <c r="L3797" s="36" t="s">
        <v>39</v>
      </c>
      <c r="N3797" s="37">
        <v>43623</v>
      </c>
      <c r="O3797" s="35">
        <v>0.54166666666666674</v>
      </c>
      <c r="P3797" s="299"/>
      <c r="Q3797" s="300"/>
      <c r="R3797" s="129">
        <f t="shared" si="178"/>
        <v>0</v>
      </c>
      <c r="S3797" s="129">
        <f t="shared" si="179"/>
        <v>0</v>
      </c>
      <c r="T3797" s="129">
        <f t="shared" si="177"/>
        <v>0</v>
      </c>
      <c r="U3797" s="10"/>
    </row>
    <row r="3798" spans="12:21" ht="15" customHeight="1" x14ac:dyDescent="0.4">
      <c r="L3798" s="36" t="s">
        <v>39</v>
      </c>
      <c r="N3798" s="37">
        <v>43623</v>
      </c>
      <c r="O3798" s="35">
        <v>0.58333333333333337</v>
      </c>
      <c r="P3798" s="299"/>
      <c r="Q3798" s="300"/>
      <c r="R3798" s="129">
        <f t="shared" si="178"/>
        <v>0</v>
      </c>
      <c r="S3798" s="129">
        <f t="shared" si="179"/>
        <v>0</v>
      </c>
      <c r="T3798" s="129">
        <f t="shared" si="177"/>
        <v>0</v>
      </c>
      <c r="U3798" s="10"/>
    </row>
    <row r="3799" spans="12:21" ht="15" customHeight="1" x14ac:dyDescent="0.4">
      <c r="L3799" s="36" t="s">
        <v>39</v>
      </c>
      <c r="N3799" s="37">
        <v>43623</v>
      </c>
      <c r="O3799" s="35">
        <v>0.62500000000000011</v>
      </c>
      <c r="P3799" s="299"/>
      <c r="Q3799" s="300"/>
      <c r="R3799" s="129">
        <f t="shared" si="178"/>
        <v>0</v>
      </c>
      <c r="S3799" s="129">
        <f t="shared" si="179"/>
        <v>0</v>
      </c>
      <c r="T3799" s="129">
        <f t="shared" si="177"/>
        <v>0</v>
      </c>
      <c r="U3799" s="10"/>
    </row>
    <row r="3800" spans="12:21" ht="15" customHeight="1" x14ac:dyDescent="0.4">
      <c r="L3800" s="36" t="s">
        <v>39</v>
      </c>
      <c r="N3800" s="37">
        <v>43623</v>
      </c>
      <c r="O3800" s="35">
        <v>0.66666666666666674</v>
      </c>
      <c r="P3800" s="299"/>
      <c r="Q3800" s="300"/>
      <c r="R3800" s="129">
        <f t="shared" si="178"/>
        <v>0</v>
      </c>
      <c r="S3800" s="129">
        <f t="shared" si="179"/>
        <v>0</v>
      </c>
      <c r="T3800" s="129">
        <f t="shared" si="177"/>
        <v>0</v>
      </c>
      <c r="U3800" s="10"/>
    </row>
    <row r="3801" spans="12:21" ht="15" customHeight="1" x14ac:dyDescent="0.4">
      <c r="L3801" s="36" t="s">
        <v>39</v>
      </c>
      <c r="N3801" s="37">
        <v>43623</v>
      </c>
      <c r="O3801" s="35">
        <v>0.70833333333333337</v>
      </c>
      <c r="P3801" s="299"/>
      <c r="Q3801" s="300"/>
      <c r="R3801" s="129">
        <f t="shared" si="178"/>
        <v>0</v>
      </c>
      <c r="S3801" s="129">
        <f t="shared" si="179"/>
        <v>0</v>
      </c>
      <c r="T3801" s="129">
        <f t="shared" si="177"/>
        <v>0</v>
      </c>
      <c r="U3801" s="10"/>
    </row>
    <row r="3802" spans="12:21" ht="15" customHeight="1" x14ac:dyDescent="0.4">
      <c r="L3802" s="36" t="s">
        <v>39</v>
      </c>
      <c r="N3802" s="37">
        <v>43623</v>
      </c>
      <c r="O3802" s="35">
        <v>0.75000000000000011</v>
      </c>
      <c r="P3802" s="299"/>
      <c r="Q3802" s="300"/>
      <c r="R3802" s="129">
        <f t="shared" si="178"/>
        <v>0</v>
      </c>
      <c r="S3802" s="129">
        <f t="shared" si="179"/>
        <v>0</v>
      </c>
      <c r="T3802" s="129">
        <f t="shared" si="177"/>
        <v>0</v>
      </c>
      <c r="U3802" s="10"/>
    </row>
    <row r="3803" spans="12:21" ht="15" customHeight="1" x14ac:dyDescent="0.4">
      <c r="L3803" s="36" t="s">
        <v>39</v>
      </c>
      <c r="N3803" s="37">
        <v>43623</v>
      </c>
      <c r="O3803" s="35">
        <v>0.79166666666666674</v>
      </c>
      <c r="P3803" s="299"/>
      <c r="Q3803" s="300"/>
      <c r="R3803" s="129">
        <f t="shared" si="178"/>
        <v>0</v>
      </c>
      <c r="S3803" s="129">
        <f t="shared" si="179"/>
        <v>0</v>
      </c>
      <c r="T3803" s="129">
        <f t="shared" si="177"/>
        <v>0</v>
      </c>
      <c r="U3803" s="10"/>
    </row>
    <row r="3804" spans="12:21" ht="15" customHeight="1" x14ac:dyDescent="0.4">
      <c r="L3804" s="36" t="s">
        <v>39</v>
      </c>
      <c r="N3804" s="37">
        <v>43623</v>
      </c>
      <c r="O3804" s="35">
        <v>0.83333333333333337</v>
      </c>
      <c r="P3804" s="299"/>
      <c r="Q3804" s="300"/>
      <c r="R3804" s="129">
        <f t="shared" si="178"/>
        <v>0</v>
      </c>
      <c r="S3804" s="129">
        <f t="shared" si="179"/>
        <v>0</v>
      </c>
      <c r="T3804" s="129">
        <f t="shared" si="177"/>
        <v>0</v>
      </c>
      <c r="U3804" s="10"/>
    </row>
    <row r="3805" spans="12:21" ht="15" customHeight="1" x14ac:dyDescent="0.4">
      <c r="L3805" s="36" t="s">
        <v>39</v>
      </c>
      <c r="N3805" s="37">
        <v>43623</v>
      </c>
      <c r="O3805" s="35">
        <v>0.87500000000000011</v>
      </c>
      <c r="P3805" s="299"/>
      <c r="Q3805" s="300"/>
      <c r="R3805" s="129">
        <f t="shared" si="178"/>
        <v>0</v>
      </c>
      <c r="S3805" s="129">
        <f t="shared" si="179"/>
        <v>0</v>
      </c>
      <c r="T3805" s="129">
        <f t="shared" si="177"/>
        <v>0</v>
      </c>
      <c r="U3805" s="10"/>
    </row>
    <row r="3806" spans="12:21" ht="15" customHeight="1" x14ac:dyDescent="0.4">
      <c r="L3806" s="36" t="s">
        <v>39</v>
      </c>
      <c r="N3806" s="37">
        <v>43623</v>
      </c>
      <c r="O3806" s="35">
        <v>0.91666666666666674</v>
      </c>
      <c r="P3806" s="299"/>
      <c r="Q3806" s="300"/>
      <c r="R3806" s="129">
        <f t="shared" si="178"/>
        <v>0</v>
      </c>
      <c r="S3806" s="129">
        <f t="shared" si="179"/>
        <v>0</v>
      </c>
      <c r="T3806" s="129">
        <f t="shared" si="177"/>
        <v>0</v>
      </c>
      <c r="U3806" s="10"/>
    </row>
    <row r="3807" spans="12:21" ht="15" customHeight="1" x14ac:dyDescent="0.4">
      <c r="L3807" s="36" t="s">
        <v>39</v>
      </c>
      <c r="N3807" s="37">
        <v>43623</v>
      </c>
      <c r="O3807" s="35">
        <v>0.95833333333333337</v>
      </c>
      <c r="P3807" s="299"/>
      <c r="Q3807" s="300"/>
      <c r="R3807" s="129">
        <f t="shared" si="178"/>
        <v>0</v>
      </c>
      <c r="S3807" s="129">
        <f t="shared" si="179"/>
        <v>0</v>
      </c>
      <c r="T3807" s="129">
        <f t="shared" si="177"/>
        <v>0</v>
      </c>
      <c r="U3807" s="10"/>
    </row>
    <row r="3808" spans="12:21" ht="15" customHeight="1" x14ac:dyDescent="0.4">
      <c r="L3808" s="40">
        <v>43624</v>
      </c>
      <c r="M3808" s="37"/>
      <c r="N3808" s="37">
        <v>43624</v>
      </c>
      <c r="O3808" s="35">
        <v>3.1225022567582528E-17</v>
      </c>
      <c r="P3808" s="299"/>
      <c r="Q3808" s="300"/>
      <c r="R3808" s="129">
        <f t="shared" si="178"/>
        <v>0</v>
      </c>
      <c r="S3808" s="129">
        <f t="shared" si="179"/>
        <v>0</v>
      </c>
      <c r="T3808" s="129">
        <f t="shared" si="177"/>
        <v>0</v>
      </c>
      <c r="U3808" s="10"/>
    </row>
    <row r="3809" spans="12:21" ht="15" customHeight="1" x14ac:dyDescent="0.4">
      <c r="L3809" s="36" t="s">
        <v>39</v>
      </c>
      <c r="N3809" s="37">
        <v>43624</v>
      </c>
      <c r="O3809" s="35">
        <v>4.1666666666666699E-2</v>
      </c>
      <c r="P3809" s="299"/>
      <c r="Q3809" s="300"/>
      <c r="R3809" s="129">
        <f t="shared" si="178"/>
        <v>0</v>
      </c>
      <c r="S3809" s="129">
        <f t="shared" si="179"/>
        <v>0</v>
      </c>
      <c r="T3809" s="129">
        <f t="shared" si="177"/>
        <v>0</v>
      </c>
      <c r="U3809" s="10"/>
    </row>
    <row r="3810" spans="12:21" ht="15" customHeight="1" x14ac:dyDescent="0.4">
      <c r="L3810" s="36" t="s">
        <v>39</v>
      </c>
      <c r="N3810" s="37">
        <v>43624</v>
      </c>
      <c r="O3810" s="35">
        <v>8.333333333333337E-2</v>
      </c>
      <c r="P3810" s="299"/>
      <c r="Q3810" s="300"/>
      <c r="R3810" s="129">
        <f t="shared" si="178"/>
        <v>0</v>
      </c>
      <c r="S3810" s="129">
        <f t="shared" si="179"/>
        <v>0</v>
      </c>
      <c r="T3810" s="129">
        <f t="shared" si="177"/>
        <v>0</v>
      </c>
      <c r="U3810" s="10"/>
    </row>
    <row r="3811" spans="12:21" ht="15" customHeight="1" x14ac:dyDescent="0.4">
      <c r="L3811" s="36" t="s">
        <v>39</v>
      </c>
      <c r="N3811" s="37">
        <v>43624</v>
      </c>
      <c r="O3811" s="35">
        <v>0.12500000000000006</v>
      </c>
      <c r="P3811" s="299"/>
      <c r="Q3811" s="300"/>
      <c r="R3811" s="129">
        <f t="shared" si="178"/>
        <v>0</v>
      </c>
      <c r="S3811" s="129">
        <f t="shared" si="179"/>
        <v>0</v>
      </c>
      <c r="T3811" s="129">
        <f t="shared" si="177"/>
        <v>0</v>
      </c>
      <c r="U3811" s="10"/>
    </row>
    <row r="3812" spans="12:21" ht="15" customHeight="1" x14ac:dyDescent="0.4">
      <c r="L3812" s="36" t="s">
        <v>39</v>
      </c>
      <c r="N3812" s="37">
        <v>43624</v>
      </c>
      <c r="O3812" s="35">
        <v>0.16666666666666669</v>
      </c>
      <c r="P3812" s="299"/>
      <c r="Q3812" s="300"/>
      <c r="R3812" s="129">
        <f t="shared" si="178"/>
        <v>0</v>
      </c>
      <c r="S3812" s="129">
        <f t="shared" si="179"/>
        <v>0</v>
      </c>
      <c r="T3812" s="129">
        <f t="shared" si="177"/>
        <v>0</v>
      </c>
      <c r="U3812" s="10"/>
    </row>
    <row r="3813" spans="12:21" ht="15" customHeight="1" x14ac:dyDescent="0.4">
      <c r="L3813" s="36" t="s">
        <v>39</v>
      </c>
      <c r="N3813" s="37">
        <v>43624</v>
      </c>
      <c r="O3813" s="35">
        <v>0.20833333333333337</v>
      </c>
      <c r="P3813" s="299"/>
      <c r="Q3813" s="300"/>
      <c r="R3813" s="129">
        <f t="shared" si="178"/>
        <v>0</v>
      </c>
      <c r="S3813" s="129">
        <f t="shared" si="179"/>
        <v>0</v>
      </c>
      <c r="T3813" s="129">
        <f t="shared" si="177"/>
        <v>0</v>
      </c>
      <c r="U3813" s="10"/>
    </row>
    <row r="3814" spans="12:21" ht="15" customHeight="1" x14ac:dyDescent="0.4">
      <c r="L3814" s="36" t="s">
        <v>39</v>
      </c>
      <c r="N3814" s="37">
        <v>43624</v>
      </c>
      <c r="O3814" s="35">
        <v>0.25</v>
      </c>
      <c r="P3814" s="299"/>
      <c r="Q3814" s="300"/>
      <c r="R3814" s="129">
        <f t="shared" si="178"/>
        <v>0</v>
      </c>
      <c r="S3814" s="129">
        <f t="shared" si="179"/>
        <v>0</v>
      </c>
      <c r="T3814" s="129">
        <f t="shared" si="177"/>
        <v>0</v>
      </c>
      <c r="U3814" s="10"/>
    </row>
    <row r="3815" spans="12:21" ht="15" customHeight="1" x14ac:dyDescent="0.4">
      <c r="L3815" s="36" t="s">
        <v>39</v>
      </c>
      <c r="N3815" s="37">
        <v>43624</v>
      </c>
      <c r="O3815" s="35">
        <v>0.29166666666666669</v>
      </c>
      <c r="P3815" s="299"/>
      <c r="Q3815" s="300"/>
      <c r="R3815" s="129">
        <f t="shared" si="178"/>
        <v>0</v>
      </c>
      <c r="S3815" s="129">
        <f t="shared" si="179"/>
        <v>0</v>
      </c>
      <c r="T3815" s="129">
        <f t="shared" si="177"/>
        <v>0</v>
      </c>
      <c r="U3815" s="10"/>
    </row>
    <row r="3816" spans="12:21" ht="15" customHeight="1" x14ac:dyDescent="0.4">
      <c r="L3816" s="36" t="s">
        <v>39</v>
      </c>
      <c r="N3816" s="37">
        <v>43624</v>
      </c>
      <c r="O3816" s="35">
        <v>0.33333333333333337</v>
      </c>
      <c r="P3816" s="299"/>
      <c r="Q3816" s="300"/>
      <c r="R3816" s="129">
        <f t="shared" si="178"/>
        <v>0</v>
      </c>
      <c r="S3816" s="129">
        <f t="shared" si="179"/>
        <v>0</v>
      </c>
      <c r="T3816" s="129">
        <f t="shared" si="177"/>
        <v>0</v>
      </c>
      <c r="U3816" s="10"/>
    </row>
    <row r="3817" spans="12:21" ht="15" customHeight="1" x14ac:dyDescent="0.4">
      <c r="L3817" s="36" t="s">
        <v>39</v>
      </c>
      <c r="N3817" s="37">
        <v>43624</v>
      </c>
      <c r="O3817" s="35">
        <v>0.375</v>
      </c>
      <c r="P3817" s="299"/>
      <c r="Q3817" s="300"/>
      <c r="R3817" s="129">
        <f t="shared" si="178"/>
        <v>0</v>
      </c>
      <c r="S3817" s="129">
        <f t="shared" si="179"/>
        <v>0</v>
      </c>
      <c r="T3817" s="129">
        <f t="shared" ref="T3817:T3880" si="180">Q3817-R3817</f>
        <v>0</v>
      </c>
      <c r="U3817" s="10"/>
    </row>
    <row r="3818" spans="12:21" ht="15" customHeight="1" x14ac:dyDescent="0.4">
      <c r="L3818" s="36" t="s">
        <v>39</v>
      </c>
      <c r="N3818" s="37">
        <v>43624</v>
      </c>
      <c r="O3818" s="35">
        <v>0.41666666666666669</v>
      </c>
      <c r="P3818" s="299"/>
      <c r="Q3818" s="300"/>
      <c r="R3818" s="129">
        <f t="shared" si="178"/>
        <v>0</v>
      </c>
      <c r="S3818" s="129">
        <f t="shared" si="179"/>
        <v>0</v>
      </c>
      <c r="T3818" s="129">
        <f t="shared" si="180"/>
        <v>0</v>
      </c>
      <c r="U3818" s="10"/>
    </row>
    <row r="3819" spans="12:21" ht="15" customHeight="1" x14ac:dyDescent="0.4">
      <c r="L3819" s="36" t="s">
        <v>39</v>
      </c>
      <c r="N3819" s="37">
        <v>43624</v>
      </c>
      <c r="O3819" s="35">
        <v>0.45833333333333337</v>
      </c>
      <c r="P3819" s="299"/>
      <c r="Q3819" s="300"/>
      <c r="R3819" s="129">
        <f t="shared" si="178"/>
        <v>0</v>
      </c>
      <c r="S3819" s="129">
        <f t="shared" si="179"/>
        <v>0</v>
      </c>
      <c r="T3819" s="129">
        <f t="shared" si="180"/>
        <v>0</v>
      </c>
      <c r="U3819" s="10"/>
    </row>
    <row r="3820" spans="12:21" ht="15" customHeight="1" x14ac:dyDescent="0.4">
      <c r="L3820" s="36" t="s">
        <v>39</v>
      </c>
      <c r="N3820" s="37">
        <v>43624</v>
      </c>
      <c r="O3820" s="35">
        <v>0.50000000000000011</v>
      </c>
      <c r="P3820" s="299"/>
      <c r="Q3820" s="300"/>
      <c r="R3820" s="129">
        <f t="shared" si="178"/>
        <v>0</v>
      </c>
      <c r="S3820" s="129">
        <f t="shared" si="179"/>
        <v>0</v>
      </c>
      <c r="T3820" s="129">
        <f t="shared" si="180"/>
        <v>0</v>
      </c>
      <c r="U3820" s="10"/>
    </row>
    <row r="3821" spans="12:21" ht="15" customHeight="1" x14ac:dyDescent="0.4">
      <c r="L3821" s="36" t="s">
        <v>39</v>
      </c>
      <c r="N3821" s="37">
        <v>43624</v>
      </c>
      <c r="O3821" s="35">
        <v>0.54166666666666674</v>
      </c>
      <c r="P3821" s="299"/>
      <c r="Q3821" s="300"/>
      <c r="R3821" s="129">
        <f t="shared" si="178"/>
        <v>0</v>
      </c>
      <c r="S3821" s="129">
        <f t="shared" si="179"/>
        <v>0</v>
      </c>
      <c r="T3821" s="129">
        <f t="shared" si="180"/>
        <v>0</v>
      </c>
      <c r="U3821" s="10"/>
    </row>
    <row r="3822" spans="12:21" ht="15" customHeight="1" x14ac:dyDescent="0.4">
      <c r="L3822" s="36" t="s">
        <v>39</v>
      </c>
      <c r="N3822" s="37">
        <v>43624</v>
      </c>
      <c r="O3822" s="35">
        <v>0.58333333333333337</v>
      </c>
      <c r="P3822" s="299"/>
      <c r="Q3822" s="300"/>
      <c r="R3822" s="129">
        <f t="shared" si="178"/>
        <v>0</v>
      </c>
      <c r="S3822" s="129">
        <f t="shared" si="179"/>
        <v>0</v>
      </c>
      <c r="T3822" s="129">
        <f t="shared" si="180"/>
        <v>0</v>
      </c>
      <c r="U3822" s="10"/>
    </row>
    <row r="3823" spans="12:21" ht="15" customHeight="1" x14ac:dyDescent="0.4">
      <c r="L3823" s="36" t="s">
        <v>39</v>
      </c>
      <c r="N3823" s="37">
        <v>43624</v>
      </c>
      <c r="O3823" s="35">
        <v>0.62500000000000011</v>
      </c>
      <c r="P3823" s="299"/>
      <c r="Q3823" s="300"/>
      <c r="R3823" s="129">
        <f t="shared" si="178"/>
        <v>0</v>
      </c>
      <c r="S3823" s="129">
        <f t="shared" si="179"/>
        <v>0</v>
      </c>
      <c r="T3823" s="129">
        <f t="shared" si="180"/>
        <v>0</v>
      </c>
      <c r="U3823" s="10"/>
    </row>
    <row r="3824" spans="12:21" ht="15" customHeight="1" x14ac:dyDescent="0.4">
      <c r="L3824" s="36" t="s">
        <v>39</v>
      </c>
      <c r="N3824" s="37">
        <v>43624</v>
      </c>
      <c r="O3824" s="35">
        <v>0.66666666666666674</v>
      </c>
      <c r="P3824" s="299"/>
      <c r="Q3824" s="300"/>
      <c r="R3824" s="129">
        <f t="shared" si="178"/>
        <v>0</v>
      </c>
      <c r="S3824" s="129">
        <f t="shared" si="179"/>
        <v>0</v>
      </c>
      <c r="T3824" s="129">
        <f t="shared" si="180"/>
        <v>0</v>
      </c>
      <c r="U3824" s="10"/>
    </row>
    <row r="3825" spans="12:21" ht="15" customHeight="1" x14ac:dyDescent="0.4">
      <c r="L3825" s="36" t="s">
        <v>39</v>
      </c>
      <c r="N3825" s="37">
        <v>43624</v>
      </c>
      <c r="O3825" s="35">
        <v>0.70833333333333337</v>
      </c>
      <c r="P3825" s="299"/>
      <c r="Q3825" s="300"/>
      <c r="R3825" s="129">
        <f t="shared" si="178"/>
        <v>0</v>
      </c>
      <c r="S3825" s="129">
        <f t="shared" si="179"/>
        <v>0</v>
      </c>
      <c r="T3825" s="129">
        <f t="shared" si="180"/>
        <v>0</v>
      </c>
      <c r="U3825" s="10"/>
    </row>
    <row r="3826" spans="12:21" ht="15" customHeight="1" x14ac:dyDescent="0.4">
      <c r="L3826" s="36" t="s">
        <v>39</v>
      </c>
      <c r="N3826" s="37">
        <v>43624</v>
      </c>
      <c r="O3826" s="35">
        <v>0.75000000000000011</v>
      </c>
      <c r="P3826" s="299"/>
      <c r="Q3826" s="300"/>
      <c r="R3826" s="129">
        <f t="shared" si="178"/>
        <v>0</v>
      </c>
      <c r="S3826" s="129">
        <f t="shared" si="179"/>
        <v>0</v>
      </c>
      <c r="T3826" s="129">
        <f t="shared" si="180"/>
        <v>0</v>
      </c>
      <c r="U3826" s="10"/>
    </row>
    <row r="3827" spans="12:21" ht="15" customHeight="1" x14ac:dyDescent="0.4">
      <c r="L3827" s="36" t="s">
        <v>39</v>
      </c>
      <c r="N3827" s="37">
        <v>43624</v>
      </c>
      <c r="O3827" s="35">
        <v>0.79166666666666674</v>
      </c>
      <c r="P3827" s="299"/>
      <c r="Q3827" s="300"/>
      <c r="R3827" s="129">
        <f t="shared" si="178"/>
        <v>0</v>
      </c>
      <c r="S3827" s="129">
        <f t="shared" si="179"/>
        <v>0</v>
      </c>
      <c r="T3827" s="129">
        <f t="shared" si="180"/>
        <v>0</v>
      </c>
      <c r="U3827" s="10"/>
    </row>
    <row r="3828" spans="12:21" ht="15" customHeight="1" x14ac:dyDescent="0.4">
      <c r="L3828" s="36" t="s">
        <v>39</v>
      </c>
      <c r="N3828" s="37">
        <v>43624</v>
      </c>
      <c r="O3828" s="35">
        <v>0.83333333333333337</v>
      </c>
      <c r="P3828" s="299"/>
      <c r="Q3828" s="300"/>
      <c r="R3828" s="129">
        <f t="shared" si="178"/>
        <v>0</v>
      </c>
      <c r="S3828" s="129">
        <f t="shared" si="179"/>
        <v>0</v>
      </c>
      <c r="T3828" s="129">
        <f t="shared" si="180"/>
        <v>0</v>
      </c>
      <c r="U3828" s="10"/>
    </row>
    <row r="3829" spans="12:21" ht="15" customHeight="1" x14ac:dyDescent="0.4">
      <c r="L3829" s="36" t="s">
        <v>39</v>
      </c>
      <c r="N3829" s="37">
        <v>43624</v>
      </c>
      <c r="O3829" s="35">
        <v>0.87500000000000011</v>
      </c>
      <c r="P3829" s="299"/>
      <c r="Q3829" s="300"/>
      <c r="R3829" s="129">
        <f t="shared" si="178"/>
        <v>0</v>
      </c>
      <c r="S3829" s="129">
        <f t="shared" si="179"/>
        <v>0</v>
      </c>
      <c r="T3829" s="129">
        <f t="shared" si="180"/>
        <v>0</v>
      </c>
      <c r="U3829" s="10"/>
    </row>
    <row r="3830" spans="12:21" ht="15" customHeight="1" x14ac:dyDescent="0.4">
      <c r="L3830" s="36" t="s">
        <v>39</v>
      </c>
      <c r="N3830" s="37">
        <v>43624</v>
      </c>
      <c r="O3830" s="35">
        <v>0.91666666666666674</v>
      </c>
      <c r="P3830" s="299"/>
      <c r="Q3830" s="300"/>
      <c r="R3830" s="129">
        <f t="shared" si="178"/>
        <v>0</v>
      </c>
      <c r="S3830" s="129">
        <f t="shared" si="179"/>
        <v>0</v>
      </c>
      <c r="T3830" s="129">
        <f t="shared" si="180"/>
        <v>0</v>
      </c>
      <c r="U3830" s="10"/>
    </row>
    <row r="3831" spans="12:21" ht="15" customHeight="1" x14ac:dyDescent="0.4">
      <c r="L3831" s="36" t="s">
        <v>39</v>
      </c>
      <c r="N3831" s="37">
        <v>43624</v>
      </c>
      <c r="O3831" s="35">
        <v>0.95833333333333337</v>
      </c>
      <c r="P3831" s="299"/>
      <c r="Q3831" s="300"/>
      <c r="R3831" s="129">
        <f t="shared" si="178"/>
        <v>0</v>
      </c>
      <c r="S3831" s="129">
        <f t="shared" si="179"/>
        <v>0</v>
      </c>
      <c r="T3831" s="129">
        <f t="shared" si="180"/>
        <v>0</v>
      </c>
      <c r="U3831" s="10"/>
    </row>
    <row r="3832" spans="12:21" ht="15" customHeight="1" x14ac:dyDescent="0.4">
      <c r="L3832" s="40">
        <v>43625</v>
      </c>
      <c r="M3832" s="37"/>
      <c r="N3832" s="37">
        <v>43625</v>
      </c>
      <c r="O3832" s="35">
        <v>3.1225022567582528E-17</v>
      </c>
      <c r="P3832" s="299"/>
      <c r="Q3832" s="300"/>
      <c r="R3832" s="129">
        <f t="shared" si="178"/>
        <v>0</v>
      </c>
      <c r="S3832" s="129">
        <f t="shared" si="179"/>
        <v>0</v>
      </c>
      <c r="T3832" s="129">
        <f t="shared" si="180"/>
        <v>0</v>
      </c>
      <c r="U3832" s="10"/>
    </row>
    <row r="3833" spans="12:21" ht="15" customHeight="1" x14ac:dyDescent="0.4">
      <c r="L3833" s="36" t="s">
        <v>39</v>
      </c>
      <c r="N3833" s="37">
        <v>43625</v>
      </c>
      <c r="O3833" s="35">
        <v>4.1666666666666699E-2</v>
      </c>
      <c r="P3833" s="299"/>
      <c r="Q3833" s="300"/>
      <c r="R3833" s="129">
        <f t="shared" si="178"/>
        <v>0</v>
      </c>
      <c r="S3833" s="129">
        <f t="shared" si="179"/>
        <v>0</v>
      </c>
      <c r="T3833" s="129">
        <f t="shared" si="180"/>
        <v>0</v>
      </c>
      <c r="U3833" s="10"/>
    </row>
    <row r="3834" spans="12:21" ht="15" customHeight="1" x14ac:dyDescent="0.4">
      <c r="L3834" s="36" t="s">
        <v>39</v>
      </c>
      <c r="N3834" s="37">
        <v>43625</v>
      </c>
      <c r="O3834" s="35">
        <v>8.333333333333337E-2</v>
      </c>
      <c r="P3834" s="299"/>
      <c r="Q3834" s="300"/>
      <c r="R3834" s="129">
        <f t="shared" si="178"/>
        <v>0</v>
      </c>
      <c r="S3834" s="129">
        <f t="shared" si="179"/>
        <v>0</v>
      </c>
      <c r="T3834" s="129">
        <f t="shared" si="180"/>
        <v>0</v>
      </c>
      <c r="U3834" s="10"/>
    </row>
    <row r="3835" spans="12:21" ht="15" customHeight="1" x14ac:dyDescent="0.4">
      <c r="L3835" s="36" t="s">
        <v>39</v>
      </c>
      <c r="N3835" s="37">
        <v>43625</v>
      </c>
      <c r="O3835" s="35">
        <v>0.12500000000000006</v>
      </c>
      <c r="P3835" s="299"/>
      <c r="Q3835" s="300"/>
      <c r="R3835" s="129">
        <f t="shared" si="178"/>
        <v>0</v>
      </c>
      <c r="S3835" s="129">
        <f t="shared" si="179"/>
        <v>0</v>
      </c>
      <c r="T3835" s="129">
        <f t="shared" si="180"/>
        <v>0</v>
      </c>
      <c r="U3835" s="10"/>
    </row>
    <row r="3836" spans="12:21" ht="15" customHeight="1" x14ac:dyDescent="0.4">
      <c r="L3836" s="36" t="s">
        <v>39</v>
      </c>
      <c r="N3836" s="37">
        <v>43625</v>
      </c>
      <c r="O3836" s="35">
        <v>0.16666666666666669</v>
      </c>
      <c r="P3836" s="299"/>
      <c r="Q3836" s="300"/>
      <c r="R3836" s="129">
        <f t="shared" si="178"/>
        <v>0</v>
      </c>
      <c r="S3836" s="129">
        <f t="shared" si="179"/>
        <v>0</v>
      </c>
      <c r="T3836" s="129">
        <f t="shared" si="180"/>
        <v>0</v>
      </c>
      <c r="U3836" s="10"/>
    </row>
    <row r="3837" spans="12:21" ht="15" customHeight="1" x14ac:dyDescent="0.4">
      <c r="L3837" s="36" t="s">
        <v>39</v>
      </c>
      <c r="N3837" s="37">
        <v>43625</v>
      </c>
      <c r="O3837" s="35">
        <v>0.20833333333333337</v>
      </c>
      <c r="P3837" s="299"/>
      <c r="Q3837" s="300"/>
      <c r="R3837" s="129">
        <f t="shared" si="178"/>
        <v>0</v>
      </c>
      <c r="S3837" s="129">
        <f t="shared" si="179"/>
        <v>0</v>
      </c>
      <c r="T3837" s="129">
        <f t="shared" si="180"/>
        <v>0</v>
      </c>
      <c r="U3837" s="10"/>
    </row>
    <row r="3838" spans="12:21" ht="15" customHeight="1" x14ac:dyDescent="0.4">
      <c r="L3838" s="36" t="s">
        <v>39</v>
      </c>
      <c r="N3838" s="37">
        <v>43625</v>
      </c>
      <c r="O3838" s="35">
        <v>0.25</v>
      </c>
      <c r="P3838" s="299"/>
      <c r="Q3838" s="300"/>
      <c r="R3838" s="129">
        <f t="shared" si="178"/>
        <v>0</v>
      </c>
      <c r="S3838" s="129">
        <f t="shared" si="179"/>
        <v>0</v>
      </c>
      <c r="T3838" s="129">
        <f t="shared" si="180"/>
        <v>0</v>
      </c>
      <c r="U3838" s="10"/>
    </row>
    <row r="3839" spans="12:21" ht="15" customHeight="1" x14ac:dyDescent="0.4">
      <c r="L3839" s="36" t="s">
        <v>39</v>
      </c>
      <c r="N3839" s="37">
        <v>43625</v>
      </c>
      <c r="O3839" s="35">
        <v>0.29166666666666669</v>
      </c>
      <c r="P3839" s="299"/>
      <c r="Q3839" s="300"/>
      <c r="R3839" s="129">
        <f t="shared" si="178"/>
        <v>0</v>
      </c>
      <c r="S3839" s="129">
        <f t="shared" si="179"/>
        <v>0</v>
      </c>
      <c r="T3839" s="129">
        <f t="shared" si="180"/>
        <v>0</v>
      </c>
      <c r="U3839" s="10"/>
    </row>
    <row r="3840" spans="12:21" ht="15" customHeight="1" x14ac:dyDescent="0.4">
      <c r="L3840" s="36" t="s">
        <v>39</v>
      </c>
      <c r="N3840" s="37">
        <v>43625</v>
      </c>
      <c r="O3840" s="35">
        <v>0.33333333333333337</v>
      </c>
      <c r="P3840" s="299"/>
      <c r="Q3840" s="300"/>
      <c r="R3840" s="129">
        <f t="shared" si="178"/>
        <v>0</v>
      </c>
      <c r="S3840" s="129">
        <f t="shared" si="179"/>
        <v>0</v>
      </c>
      <c r="T3840" s="129">
        <f t="shared" si="180"/>
        <v>0</v>
      </c>
      <c r="U3840" s="10"/>
    </row>
    <row r="3841" spans="12:21" ht="15" customHeight="1" x14ac:dyDescent="0.4">
      <c r="L3841" s="36" t="s">
        <v>39</v>
      </c>
      <c r="N3841" s="37">
        <v>43625</v>
      </c>
      <c r="O3841" s="35">
        <v>0.375</v>
      </c>
      <c r="P3841" s="299"/>
      <c r="Q3841" s="300"/>
      <c r="R3841" s="129">
        <f t="shared" si="178"/>
        <v>0</v>
      </c>
      <c r="S3841" s="129">
        <f t="shared" si="179"/>
        <v>0</v>
      </c>
      <c r="T3841" s="129">
        <f t="shared" si="180"/>
        <v>0</v>
      </c>
      <c r="U3841" s="10"/>
    </row>
    <row r="3842" spans="12:21" ht="15" customHeight="1" x14ac:dyDescent="0.4">
      <c r="L3842" s="36" t="s">
        <v>39</v>
      </c>
      <c r="N3842" s="37">
        <v>43625</v>
      </c>
      <c r="O3842" s="35">
        <v>0.41666666666666669</v>
      </c>
      <c r="P3842" s="299"/>
      <c r="Q3842" s="300"/>
      <c r="R3842" s="129">
        <f t="shared" si="178"/>
        <v>0</v>
      </c>
      <c r="S3842" s="129">
        <f t="shared" si="179"/>
        <v>0</v>
      </c>
      <c r="T3842" s="129">
        <f t="shared" si="180"/>
        <v>0</v>
      </c>
      <c r="U3842" s="10"/>
    </row>
    <row r="3843" spans="12:21" ht="15" customHeight="1" x14ac:dyDescent="0.4">
      <c r="L3843" s="36" t="s">
        <v>39</v>
      </c>
      <c r="N3843" s="37">
        <v>43625</v>
      </c>
      <c r="O3843" s="35">
        <v>0.45833333333333337</v>
      </c>
      <c r="P3843" s="299"/>
      <c r="Q3843" s="300"/>
      <c r="R3843" s="129">
        <f t="shared" si="178"/>
        <v>0</v>
      </c>
      <c r="S3843" s="129">
        <f t="shared" si="179"/>
        <v>0</v>
      </c>
      <c r="T3843" s="129">
        <f t="shared" si="180"/>
        <v>0</v>
      </c>
      <c r="U3843" s="10"/>
    </row>
    <row r="3844" spans="12:21" ht="15" customHeight="1" x14ac:dyDescent="0.4">
      <c r="L3844" s="36" t="s">
        <v>39</v>
      </c>
      <c r="N3844" s="37">
        <v>43625</v>
      </c>
      <c r="O3844" s="35">
        <v>0.50000000000000011</v>
      </c>
      <c r="P3844" s="299"/>
      <c r="Q3844" s="300"/>
      <c r="R3844" s="129">
        <f t="shared" si="178"/>
        <v>0</v>
      </c>
      <c r="S3844" s="129">
        <f t="shared" si="179"/>
        <v>0</v>
      </c>
      <c r="T3844" s="129">
        <f t="shared" si="180"/>
        <v>0</v>
      </c>
      <c r="U3844" s="10"/>
    </row>
    <row r="3845" spans="12:21" ht="15" customHeight="1" x14ac:dyDescent="0.4">
      <c r="L3845" s="36" t="s">
        <v>39</v>
      </c>
      <c r="N3845" s="37">
        <v>43625</v>
      </c>
      <c r="O3845" s="35">
        <v>0.54166666666666674</v>
      </c>
      <c r="P3845" s="299"/>
      <c r="Q3845" s="300"/>
      <c r="R3845" s="129">
        <f t="shared" si="178"/>
        <v>0</v>
      </c>
      <c r="S3845" s="129">
        <f t="shared" si="179"/>
        <v>0</v>
      </c>
      <c r="T3845" s="129">
        <f t="shared" si="180"/>
        <v>0</v>
      </c>
      <c r="U3845" s="10"/>
    </row>
    <row r="3846" spans="12:21" ht="15" customHeight="1" x14ac:dyDescent="0.4">
      <c r="L3846" s="36" t="s">
        <v>39</v>
      </c>
      <c r="N3846" s="37">
        <v>43625</v>
      </c>
      <c r="O3846" s="35">
        <v>0.58333333333333337</v>
      </c>
      <c r="P3846" s="299"/>
      <c r="Q3846" s="300"/>
      <c r="R3846" s="129">
        <f t="shared" si="178"/>
        <v>0</v>
      </c>
      <c r="S3846" s="129">
        <f t="shared" si="179"/>
        <v>0</v>
      </c>
      <c r="T3846" s="129">
        <f t="shared" si="180"/>
        <v>0</v>
      </c>
      <c r="U3846" s="10"/>
    </row>
    <row r="3847" spans="12:21" ht="15" customHeight="1" x14ac:dyDescent="0.4">
      <c r="L3847" s="36" t="s">
        <v>39</v>
      </c>
      <c r="N3847" s="37">
        <v>43625</v>
      </c>
      <c r="O3847" s="35">
        <v>0.62500000000000011</v>
      </c>
      <c r="P3847" s="299"/>
      <c r="Q3847" s="300"/>
      <c r="R3847" s="129">
        <f t="shared" si="178"/>
        <v>0</v>
      </c>
      <c r="S3847" s="129">
        <f t="shared" si="179"/>
        <v>0</v>
      </c>
      <c r="T3847" s="129">
        <f t="shared" si="180"/>
        <v>0</v>
      </c>
      <c r="U3847" s="10"/>
    </row>
    <row r="3848" spans="12:21" ht="15" customHeight="1" x14ac:dyDescent="0.4">
      <c r="L3848" s="36" t="s">
        <v>39</v>
      </c>
      <c r="N3848" s="37">
        <v>43625</v>
      </c>
      <c r="O3848" s="35">
        <v>0.66666666666666674</v>
      </c>
      <c r="P3848" s="299"/>
      <c r="Q3848" s="300"/>
      <c r="R3848" s="129">
        <f t="shared" si="178"/>
        <v>0</v>
      </c>
      <c r="S3848" s="129">
        <f t="shared" si="179"/>
        <v>0</v>
      </c>
      <c r="T3848" s="129">
        <f t="shared" si="180"/>
        <v>0</v>
      </c>
      <c r="U3848" s="10"/>
    </row>
    <row r="3849" spans="12:21" ht="15" customHeight="1" x14ac:dyDescent="0.4">
      <c r="L3849" s="36" t="s">
        <v>39</v>
      </c>
      <c r="N3849" s="37">
        <v>43625</v>
      </c>
      <c r="O3849" s="35">
        <v>0.70833333333333337</v>
      </c>
      <c r="P3849" s="299"/>
      <c r="Q3849" s="300"/>
      <c r="R3849" s="129">
        <f t="shared" si="178"/>
        <v>0</v>
      </c>
      <c r="S3849" s="129">
        <f t="shared" si="179"/>
        <v>0</v>
      </c>
      <c r="T3849" s="129">
        <f t="shared" si="180"/>
        <v>0</v>
      </c>
      <c r="U3849" s="10"/>
    </row>
    <row r="3850" spans="12:21" ht="15" customHeight="1" x14ac:dyDescent="0.4">
      <c r="L3850" s="36" t="s">
        <v>39</v>
      </c>
      <c r="N3850" s="37">
        <v>43625</v>
      </c>
      <c r="O3850" s="35">
        <v>0.75000000000000011</v>
      </c>
      <c r="P3850" s="299"/>
      <c r="Q3850" s="300"/>
      <c r="R3850" s="129">
        <f t="shared" si="178"/>
        <v>0</v>
      </c>
      <c r="S3850" s="129">
        <f t="shared" si="179"/>
        <v>0</v>
      </c>
      <c r="T3850" s="129">
        <f t="shared" si="180"/>
        <v>0</v>
      </c>
      <c r="U3850" s="10"/>
    </row>
    <row r="3851" spans="12:21" ht="15" customHeight="1" x14ac:dyDescent="0.4">
      <c r="L3851" s="36" t="s">
        <v>39</v>
      </c>
      <c r="N3851" s="37">
        <v>43625</v>
      </c>
      <c r="O3851" s="35">
        <v>0.79166666666666674</v>
      </c>
      <c r="P3851" s="299"/>
      <c r="Q3851" s="300"/>
      <c r="R3851" s="129">
        <f t="shared" si="178"/>
        <v>0</v>
      </c>
      <c r="S3851" s="129">
        <f t="shared" si="179"/>
        <v>0</v>
      </c>
      <c r="T3851" s="129">
        <f t="shared" si="180"/>
        <v>0</v>
      </c>
      <c r="U3851" s="10"/>
    </row>
    <row r="3852" spans="12:21" ht="15" customHeight="1" x14ac:dyDescent="0.4">
      <c r="L3852" s="36" t="s">
        <v>39</v>
      </c>
      <c r="N3852" s="37">
        <v>43625</v>
      </c>
      <c r="O3852" s="35">
        <v>0.83333333333333337</v>
      </c>
      <c r="P3852" s="299"/>
      <c r="Q3852" s="300"/>
      <c r="R3852" s="129">
        <f t="shared" si="178"/>
        <v>0</v>
      </c>
      <c r="S3852" s="129">
        <f t="shared" si="179"/>
        <v>0</v>
      </c>
      <c r="T3852" s="129">
        <f t="shared" si="180"/>
        <v>0</v>
      </c>
      <c r="U3852" s="10"/>
    </row>
    <row r="3853" spans="12:21" ht="15" customHeight="1" x14ac:dyDescent="0.4">
      <c r="L3853" s="36" t="s">
        <v>39</v>
      </c>
      <c r="N3853" s="37">
        <v>43625</v>
      </c>
      <c r="O3853" s="35">
        <v>0.87500000000000011</v>
      </c>
      <c r="P3853" s="299"/>
      <c r="Q3853" s="300"/>
      <c r="R3853" s="129">
        <f t="shared" si="178"/>
        <v>0</v>
      </c>
      <c r="S3853" s="129">
        <f t="shared" si="179"/>
        <v>0</v>
      </c>
      <c r="T3853" s="129">
        <f t="shared" si="180"/>
        <v>0</v>
      </c>
      <c r="U3853" s="10"/>
    </row>
    <row r="3854" spans="12:21" ht="15" customHeight="1" x14ac:dyDescent="0.4">
      <c r="L3854" s="36" t="s">
        <v>39</v>
      </c>
      <c r="N3854" s="37">
        <v>43625</v>
      </c>
      <c r="O3854" s="35">
        <v>0.91666666666666674</v>
      </c>
      <c r="P3854" s="299"/>
      <c r="Q3854" s="300"/>
      <c r="R3854" s="129">
        <f t="shared" si="178"/>
        <v>0</v>
      </c>
      <c r="S3854" s="129">
        <f t="shared" si="179"/>
        <v>0</v>
      </c>
      <c r="T3854" s="129">
        <f t="shared" si="180"/>
        <v>0</v>
      </c>
      <c r="U3854" s="10"/>
    </row>
    <row r="3855" spans="12:21" ht="15" customHeight="1" x14ac:dyDescent="0.4">
      <c r="L3855" s="36" t="s">
        <v>39</v>
      </c>
      <c r="N3855" s="37">
        <v>43625</v>
      </c>
      <c r="O3855" s="35">
        <v>0.95833333333333337</v>
      </c>
      <c r="P3855" s="299"/>
      <c r="Q3855" s="300"/>
      <c r="R3855" s="129">
        <f t="shared" si="178"/>
        <v>0</v>
      </c>
      <c r="S3855" s="129">
        <f t="shared" si="179"/>
        <v>0</v>
      </c>
      <c r="T3855" s="129">
        <f t="shared" si="180"/>
        <v>0</v>
      </c>
      <c r="U3855" s="10"/>
    </row>
    <row r="3856" spans="12:21" ht="15" customHeight="1" x14ac:dyDescent="0.4">
      <c r="L3856" s="40">
        <v>43626</v>
      </c>
      <c r="M3856" s="37"/>
      <c r="N3856" s="37">
        <v>43626</v>
      </c>
      <c r="O3856" s="35">
        <v>3.1225022567582528E-17</v>
      </c>
      <c r="P3856" s="299"/>
      <c r="Q3856" s="300"/>
      <c r="R3856" s="129">
        <f t="shared" ref="R3856:R3919" si="181">IF(Q3856&gt;P3856,P3856,Q3856)</f>
        <v>0</v>
      </c>
      <c r="S3856" s="129">
        <f t="shared" ref="S3856:S3919" si="182">P3856-R3856</f>
        <v>0</v>
      </c>
      <c r="T3856" s="129">
        <f t="shared" si="180"/>
        <v>0</v>
      </c>
      <c r="U3856" s="10"/>
    </row>
    <row r="3857" spans="12:21" ht="15" customHeight="1" x14ac:dyDescent="0.4">
      <c r="L3857" s="36" t="s">
        <v>39</v>
      </c>
      <c r="N3857" s="37">
        <v>43626</v>
      </c>
      <c r="O3857" s="35">
        <v>4.1666666666666699E-2</v>
      </c>
      <c r="P3857" s="299"/>
      <c r="Q3857" s="300"/>
      <c r="R3857" s="129">
        <f t="shared" si="181"/>
        <v>0</v>
      </c>
      <c r="S3857" s="129">
        <f t="shared" si="182"/>
        <v>0</v>
      </c>
      <c r="T3857" s="129">
        <f t="shared" si="180"/>
        <v>0</v>
      </c>
      <c r="U3857" s="10"/>
    </row>
    <row r="3858" spans="12:21" ht="15" customHeight="1" x14ac:dyDescent="0.4">
      <c r="L3858" s="36" t="s">
        <v>39</v>
      </c>
      <c r="N3858" s="37">
        <v>43626</v>
      </c>
      <c r="O3858" s="35">
        <v>8.333333333333337E-2</v>
      </c>
      <c r="P3858" s="299"/>
      <c r="Q3858" s="300"/>
      <c r="R3858" s="129">
        <f t="shared" si="181"/>
        <v>0</v>
      </c>
      <c r="S3858" s="129">
        <f t="shared" si="182"/>
        <v>0</v>
      </c>
      <c r="T3858" s="129">
        <f t="shared" si="180"/>
        <v>0</v>
      </c>
      <c r="U3858" s="10"/>
    </row>
    <row r="3859" spans="12:21" ht="15" customHeight="1" x14ac:dyDescent="0.4">
      <c r="L3859" s="36" t="s">
        <v>39</v>
      </c>
      <c r="N3859" s="37">
        <v>43626</v>
      </c>
      <c r="O3859" s="35">
        <v>0.12500000000000006</v>
      </c>
      <c r="P3859" s="299"/>
      <c r="Q3859" s="300"/>
      <c r="R3859" s="129">
        <f t="shared" si="181"/>
        <v>0</v>
      </c>
      <c r="S3859" s="129">
        <f t="shared" si="182"/>
        <v>0</v>
      </c>
      <c r="T3859" s="129">
        <f t="shared" si="180"/>
        <v>0</v>
      </c>
      <c r="U3859" s="10"/>
    </row>
    <row r="3860" spans="12:21" ht="15" customHeight="1" x14ac:dyDescent="0.4">
      <c r="L3860" s="36" t="s">
        <v>39</v>
      </c>
      <c r="N3860" s="37">
        <v>43626</v>
      </c>
      <c r="O3860" s="35">
        <v>0.16666666666666669</v>
      </c>
      <c r="P3860" s="299"/>
      <c r="Q3860" s="300"/>
      <c r="R3860" s="129">
        <f t="shared" si="181"/>
        <v>0</v>
      </c>
      <c r="S3860" s="129">
        <f t="shared" si="182"/>
        <v>0</v>
      </c>
      <c r="T3860" s="129">
        <f t="shared" si="180"/>
        <v>0</v>
      </c>
      <c r="U3860" s="10"/>
    </row>
    <row r="3861" spans="12:21" ht="15" customHeight="1" x14ac:dyDescent="0.4">
      <c r="L3861" s="36" t="s">
        <v>39</v>
      </c>
      <c r="N3861" s="37">
        <v>43626</v>
      </c>
      <c r="O3861" s="35">
        <v>0.20833333333333337</v>
      </c>
      <c r="P3861" s="299"/>
      <c r="Q3861" s="300"/>
      <c r="R3861" s="129">
        <f t="shared" si="181"/>
        <v>0</v>
      </c>
      <c r="S3861" s="129">
        <f t="shared" si="182"/>
        <v>0</v>
      </c>
      <c r="T3861" s="129">
        <f t="shared" si="180"/>
        <v>0</v>
      </c>
      <c r="U3861" s="10"/>
    </row>
    <row r="3862" spans="12:21" ht="15" customHeight="1" x14ac:dyDescent="0.4">
      <c r="L3862" s="36" t="s">
        <v>39</v>
      </c>
      <c r="N3862" s="37">
        <v>43626</v>
      </c>
      <c r="O3862" s="35">
        <v>0.25</v>
      </c>
      <c r="P3862" s="299"/>
      <c r="Q3862" s="300"/>
      <c r="R3862" s="129">
        <f t="shared" si="181"/>
        <v>0</v>
      </c>
      <c r="S3862" s="129">
        <f t="shared" si="182"/>
        <v>0</v>
      </c>
      <c r="T3862" s="129">
        <f t="shared" si="180"/>
        <v>0</v>
      </c>
      <c r="U3862" s="10"/>
    </row>
    <row r="3863" spans="12:21" ht="15" customHeight="1" x14ac:dyDescent="0.4">
      <c r="L3863" s="36" t="s">
        <v>39</v>
      </c>
      <c r="N3863" s="37">
        <v>43626</v>
      </c>
      <c r="O3863" s="35">
        <v>0.29166666666666669</v>
      </c>
      <c r="P3863" s="299"/>
      <c r="Q3863" s="300"/>
      <c r="R3863" s="129">
        <f t="shared" si="181"/>
        <v>0</v>
      </c>
      <c r="S3863" s="129">
        <f t="shared" si="182"/>
        <v>0</v>
      </c>
      <c r="T3863" s="129">
        <f t="shared" si="180"/>
        <v>0</v>
      </c>
      <c r="U3863" s="10"/>
    </row>
    <row r="3864" spans="12:21" ht="15" customHeight="1" x14ac:dyDescent="0.4">
      <c r="L3864" s="36" t="s">
        <v>39</v>
      </c>
      <c r="N3864" s="37">
        <v>43626</v>
      </c>
      <c r="O3864" s="35">
        <v>0.33333333333333337</v>
      </c>
      <c r="P3864" s="299"/>
      <c r="Q3864" s="300"/>
      <c r="R3864" s="129">
        <f t="shared" si="181"/>
        <v>0</v>
      </c>
      <c r="S3864" s="129">
        <f t="shared" si="182"/>
        <v>0</v>
      </c>
      <c r="T3864" s="129">
        <f t="shared" si="180"/>
        <v>0</v>
      </c>
      <c r="U3864" s="10"/>
    </row>
    <row r="3865" spans="12:21" ht="15" customHeight="1" x14ac:dyDescent="0.4">
      <c r="L3865" s="36" t="s">
        <v>39</v>
      </c>
      <c r="N3865" s="37">
        <v>43626</v>
      </c>
      <c r="O3865" s="35">
        <v>0.375</v>
      </c>
      <c r="P3865" s="299"/>
      <c r="Q3865" s="300"/>
      <c r="R3865" s="129">
        <f t="shared" si="181"/>
        <v>0</v>
      </c>
      <c r="S3865" s="129">
        <f t="shared" si="182"/>
        <v>0</v>
      </c>
      <c r="T3865" s="129">
        <f t="shared" si="180"/>
        <v>0</v>
      </c>
      <c r="U3865" s="10"/>
    </row>
    <row r="3866" spans="12:21" ht="15" customHeight="1" x14ac:dyDescent="0.4">
      <c r="L3866" s="36" t="s">
        <v>39</v>
      </c>
      <c r="N3866" s="37">
        <v>43626</v>
      </c>
      <c r="O3866" s="35">
        <v>0.41666666666666669</v>
      </c>
      <c r="P3866" s="299"/>
      <c r="Q3866" s="300"/>
      <c r="R3866" s="129">
        <f t="shared" si="181"/>
        <v>0</v>
      </c>
      <c r="S3866" s="129">
        <f t="shared" si="182"/>
        <v>0</v>
      </c>
      <c r="T3866" s="129">
        <f t="shared" si="180"/>
        <v>0</v>
      </c>
      <c r="U3866" s="10"/>
    </row>
    <row r="3867" spans="12:21" ht="15" customHeight="1" x14ac:dyDescent="0.4">
      <c r="L3867" s="36" t="s">
        <v>39</v>
      </c>
      <c r="N3867" s="37">
        <v>43626</v>
      </c>
      <c r="O3867" s="35">
        <v>0.45833333333333337</v>
      </c>
      <c r="P3867" s="299"/>
      <c r="Q3867" s="300"/>
      <c r="R3867" s="129">
        <f t="shared" si="181"/>
        <v>0</v>
      </c>
      <c r="S3867" s="129">
        <f t="shared" si="182"/>
        <v>0</v>
      </c>
      <c r="T3867" s="129">
        <f t="shared" si="180"/>
        <v>0</v>
      </c>
      <c r="U3867" s="10"/>
    </row>
    <row r="3868" spans="12:21" ht="15" customHeight="1" x14ac:dyDescent="0.4">
      <c r="L3868" s="36" t="s">
        <v>39</v>
      </c>
      <c r="N3868" s="37">
        <v>43626</v>
      </c>
      <c r="O3868" s="35">
        <v>0.50000000000000011</v>
      </c>
      <c r="P3868" s="299"/>
      <c r="Q3868" s="300"/>
      <c r="R3868" s="129">
        <f t="shared" si="181"/>
        <v>0</v>
      </c>
      <c r="S3868" s="129">
        <f t="shared" si="182"/>
        <v>0</v>
      </c>
      <c r="T3868" s="129">
        <f t="shared" si="180"/>
        <v>0</v>
      </c>
      <c r="U3868" s="10"/>
    </row>
    <row r="3869" spans="12:21" ht="15" customHeight="1" x14ac:dyDescent="0.4">
      <c r="L3869" s="36" t="s">
        <v>39</v>
      </c>
      <c r="N3869" s="37">
        <v>43626</v>
      </c>
      <c r="O3869" s="35">
        <v>0.54166666666666674</v>
      </c>
      <c r="P3869" s="299"/>
      <c r="Q3869" s="300"/>
      <c r="R3869" s="129">
        <f t="shared" si="181"/>
        <v>0</v>
      </c>
      <c r="S3869" s="129">
        <f t="shared" si="182"/>
        <v>0</v>
      </c>
      <c r="T3869" s="129">
        <f t="shared" si="180"/>
        <v>0</v>
      </c>
      <c r="U3869" s="10"/>
    </row>
    <row r="3870" spans="12:21" ht="15" customHeight="1" x14ac:dyDescent="0.4">
      <c r="L3870" s="36" t="s">
        <v>39</v>
      </c>
      <c r="N3870" s="37">
        <v>43626</v>
      </c>
      <c r="O3870" s="35">
        <v>0.58333333333333337</v>
      </c>
      <c r="P3870" s="299"/>
      <c r="Q3870" s="300"/>
      <c r="R3870" s="129">
        <f t="shared" si="181"/>
        <v>0</v>
      </c>
      <c r="S3870" s="129">
        <f t="shared" si="182"/>
        <v>0</v>
      </c>
      <c r="T3870" s="129">
        <f t="shared" si="180"/>
        <v>0</v>
      </c>
      <c r="U3870" s="10"/>
    </row>
    <row r="3871" spans="12:21" ht="15" customHeight="1" x14ac:dyDescent="0.4">
      <c r="L3871" s="36" t="s">
        <v>39</v>
      </c>
      <c r="N3871" s="37">
        <v>43626</v>
      </c>
      <c r="O3871" s="35">
        <v>0.62500000000000011</v>
      </c>
      <c r="P3871" s="299"/>
      <c r="Q3871" s="300"/>
      <c r="R3871" s="129">
        <f t="shared" si="181"/>
        <v>0</v>
      </c>
      <c r="S3871" s="129">
        <f t="shared" si="182"/>
        <v>0</v>
      </c>
      <c r="T3871" s="129">
        <f t="shared" si="180"/>
        <v>0</v>
      </c>
      <c r="U3871" s="10"/>
    </row>
    <row r="3872" spans="12:21" ht="15" customHeight="1" x14ac:dyDescent="0.4">
      <c r="L3872" s="36" t="s">
        <v>39</v>
      </c>
      <c r="N3872" s="37">
        <v>43626</v>
      </c>
      <c r="O3872" s="35">
        <v>0.66666666666666674</v>
      </c>
      <c r="P3872" s="299"/>
      <c r="Q3872" s="300"/>
      <c r="R3872" s="129">
        <f t="shared" si="181"/>
        <v>0</v>
      </c>
      <c r="S3872" s="129">
        <f t="shared" si="182"/>
        <v>0</v>
      </c>
      <c r="T3872" s="129">
        <f t="shared" si="180"/>
        <v>0</v>
      </c>
      <c r="U3872" s="10"/>
    </row>
    <row r="3873" spans="12:21" ht="15" customHeight="1" x14ac:dyDescent="0.4">
      <c r="L3873" s="36" t="s">
        <v>39</v>
      </c>
      <c r="N3873" s="37">
        <v>43626</v>
      </c>
      <c r="O3873" s="35">
        <v>0.70833333333333337</v>
      </c>
      <c r="P3873" s="299"/>
      <c r="Q3873" s="300"/>
      <c r="R3873" s="129">
        <f t="shared" si="181"/>
        <v>0</v>
      </c>
      <c r="S3873" s="129">
        <f t="shared" si="182"/>
        <v>0</v>
      </c>
      <c r="T3873" s="129">
        <f t="shared" si="180"/>
        <v>0</v>
      </c>
      <c r="U3873" s="10"/>
    </row>
    <row r="3874" spans="12:21" ht="15" customHeight="1" x14ac:dyDescent="0.4">
      <c r="L3874" s="36" t="s">
        <v>39</v>
      </c>
      <c r="N3874" s="37">
        <v>43626</v>
      </c>
      <c r="O3874" s="35">
        <v>0.75000000000000011</v>
      </c>
      <c r="P3874" s="299"/>
      <c r="Q3874" s="300"/>
      <c r="R3874" s="129">
        <f t="shared" si="181"/>
        <v>0</v>
      </c>
      <c r="S3874" s="129">
        <f t="shared" si="182"/>
        <v>0</v>
      </c>
      <c r="T3874" s="129">
        <f t="shared" si="180"/>
        <v>0</v>
      </c>
      <c r="U3874" s="10"/>
    </row>
    <row r="3875" spans="12:21" ht="15" customHeight="1" x14ac:dyDescent="0.4">
      <c r="L3875" s="36" t="s">
        <v>39</v>
      </c>
      <c r="N3875" s="37">
        <v>43626</v>
      </c>
      <c r="O3875" s="35">
        <v>0.79166666666666674</v>
      </c>
      <c r="P3875" s="299"/>
      <c r="Q3875" s="300"/>
      <c r="R3875" s="129">
        <f t="shared" si="181"/>
        <v>0</v>
      </c>
      <c r="S3875" s="129">
        <f t="shared" si="182"/>
        <v>0</v>
      </c>
      <c r="T3875" s="129">
        <f t="shared" si="180"/>
        <v>0</v>
      </c>
      <c r="U3875" s="10"/>
    </row>
    <row r="3876" spans="12:21" ht="15" customHeight="1" x14ac:dyDescent="0.4">
      <c r="L3876" s="36" t="s">
        <v>39</v>
      </c>
      <c r="N3876" s="37">
        <v>43626</v>
      </c>
      <c r="O3876" s="35">
        <v>0.83333333333333337</v>
      </c>
      <c r="P3876" s="299"/>
      <c r="Q3876" s="300"/>
      <c r="R3876" s="129">
        <f t="shared" si="181"/>
        <v>0</v>
      </c>
      <c r="S3876" s="129">
        <f t="shared" si="182"/>
        <v>0</v>
      </c>
      <c r="T3876" s="129">
        <f t="shared" si="180"/>
        <v>0</v>
      </c>
      <c r="U3876" s="10"/>
    </row>
    <row r="3877" spans="12:21" ht="15" customHeight="1" x14ac:dyDescent="0.4">
      <c r="L3877" s="36" t="s">
        <v>39</v>
      </c>
      <c r="N3877" s="37">
        <v>43626</v>
      </c>
      <c r="O3877" s="35">
        <v>0.87500000000000011</v>
      </c>
      <c r="P3877" s="299"/>
      <c r="Q3877" s="300"/>
      <c r="R3877" s="129">
        <f t="shared" si="181"/>
        <v>0</v>
      </c>
      <c r="S3877" s="129">
        <f t="shared" si="182"/>
        <v>0</v>
      </c>
      <c r="T3877" s="129">
        <f t="shared" si="180"/>
        <v>0</v>
      </c>
      <c r="U3877" s="10"/>
    </row>
    <row r="3878" spans="12:21" ht="15" customHeight="1" x14ac:dyDescent="0.4">
      <c r="L3878" s="36" t="s">
        <v>39</v>
      </c>
      <c r="N3878" s="37">
        <v>43626</v>
      </c>
      <c r="O3878" s="35">
        <v>0.91666666666666674</v>
      </c>
      <c r="P3878" s="299"/>
      <c r="Q3878" s="300"/>
      <c r="R3878" s="129">
        <f t="shared" si="181"/>
        <v>0</v>
      </c>
      <c r="S3878" s="129">
        <f t="shared" si="182"/>
        <v>0</v>
      </c>
      <c r="T3878" s="129">
        <f t="shared" si="180"/>
        <v>0</v>
      </c>
      <c r="U3878" s="10"/>
    </row>
    <row r="3879" spans="12:21" ht="15" customHeight="1" x14ac:dyDescent="0.4">
      <c r="L3879" s="36" t="s">
        <v>39</v>
      </c>
      <c r="N3879" s="37">
        <v>43626</v>
      </c>
      <c r="O3879" s="35">
        <v>0.95833333333333337</v>
      </c>
      <c r="P3879" s="299"/>
      <c r="Q3879" s="300"/>
      <c r="R3879" s="129">
        <f t="shared" si="181"/>
        <v>0</v>
      </c>
      <c r="S3879" s="129">
        <f t="shared" si="182"/>
        <v>0</v>
      </c>
      <c r="T3879" s="129">
        <f t="shared" si="180"/>
        <v>0</v>
      </c>
      <c r="U3879" s="10"/>
    </row>
    <row r="3880" spans="12:21" ht="15" customHeight="1" x14ac:dyDescent="0.4">
      <c r="L3880" s="40">
        <v>43627</v>
      </c>
      <c r="M3880" s="37"/>
      <c r="N3880" s="37">
        <v>43627</v>
      </c>
      <c r="O3880" s="35">
        <v>3.1225022567582528E-17</v>
      </c>
      <c r="P3880" s="299"/>
      <c r="Q3880" s="300"/>
      <c r="R3880" s="129">
        <f t="shared" si="181"/>
        <v>0</v>
      </c>
      <c r="S3880" s="129">
        <f t="shared" si="182"/>
        <v>0</v>
      </c>
      <c r="T3880" s="129">
        <f t="shared" si="180"/>
        <v>0</v>
      </c>
      <c r="U3880" s="10"/>
    </row>
    <row r="3881" spans="12:21" ht="15" customHeight="1" x14ac:dyDescent="0.4">
      <c r="L3881" s="36" t="s">
        <v>39</v>
      </c>
      <c r="N3881" s="37">
        <v>43627</v>
      </c>
      <c r="O3881" s="35">
        <v>4.1666666666666699E-2</v>
      </c>
      <c r="P3881" s="299"/>
      <c r="Q3881" s="300"/>
      <c r="R3881" s="129">
        <f t="shared" si="181"/>
        <v>0</v>
      </c>
      <c r="S3881" s="129">
        <f t="shared" si="182"/>
        <v>0</v>
      </c>
      <c r="T3881" s="129">
        <f t="shared" ref="T3881:T3944" si="183">Q3881-R3881</f>
        <v>0</v>
      </c>
      <c r="U3881" s="10"/>
    </row>
    <row r="3882" spans="12:21" ht="15" customHeight="1" x14ac:dyDescent="0.4">
      <c r="L3882" s="36" t="s">
        <v>39</v>
      </c>
      <c r="N3882" s="37">
        <v>43627</v>
      </c>
      <c r="O3882" s="35">
        <v>8.333333333333337E-2</v>
      </c>
      <c r="P3882" s="299"/>
      <c r="Q3882" s="300"/>
      <c r="R3882" s="129">
        <f t="shared" si="181"/>
        <v>0</v>
      </c>
      <c r="S3882" s="129">
        <f t="shared" si="182"/>
        <v>0</v>
      </c>
      <c r="T3882" s="129">
        <f t="shared" si="183"/>
        <v>0</v>
      </c>
      <c r="U3882" s="10"/>
    </row>
    <row r="3883" spans="12:21" ht="15" customHeight="1" x14ac:dyDescent="0.4">
      <c r="L3883" s="36" t="s">
        <v>39</v>
      </c>
      <c r="N3883" s="37">
        <v>43627</v>
      </c>
      <c r="O3883" s="35">
        <v>0.12500000000000006</v>
      </c>
      <c r="P3883" s="299"/>
      <c r="Q3883" s="300"/>
      <c r="R3883" s="129">
        <f t="shared" si="181"/>
        <v>0</v>
      </c>
      <c r="S3883" s="129">
        <f t="shared" si="182"/>
        <v>0</v>
      </c>
      <c r="T3883" s="129">
        <f t="shared" si="183"/>
        <v>0</v>
      </c>
      <c r="U3883" s="10"/>
    </row>
    <row r="3884" spans="12:21" ht="15" customHeight="1" x14ac:dyDescent="0.4">
      <c r="L3884" s="36" t="s">
        <v>39</v>
      </c>
      <c r="N3884" s="37">
        <v>43627</v>
      </c>
      <c r="O3884" s="35">
        <v>0.16666666666666669</v>
      </c>
      <c r="P3884" s="299"/>
      <c r="Q3884" s="300"/>
      <c r="R3884" s="129">
        <f t="shared" si="181"/>
        <v>0</v>
      </c>
      <c r="S3884" s="129">
        <f t="shared" si="182"/>
        <v>0</v>
      </c>
      <c r="T3884" s="129">
        <f t="shared" si="183"/>
        <v>0</v>
      </c>
      <c r="U3884" s="10"/>
    </row>
    <row r="3885" spans="12:21" ht="15" customHeight="1" x14ac:dyDescent="0.4">
      <c r="L3885" s="36" t="s">
        <v>39</v>
      </c>
      <c r="N3885" s="37">
        <v>43627</v>
      </c>
      <c r="O3885" s="35">
        <v>0.20833333333333337</v>
      </c>
      <c r="P3885" s="299"/>
      <c r="Q3885" s="300"/>
      <c r="R3885" s="129">
        <f t="shared" si="181"/>
        <v>0</v>
      </c>
      <c r="S3885" s="129">
        <f t="shared" si="182"/>
        <v>0</v>
      </c>
      <c r="T3885" s="129">
        <f t="shared" si="183"/>
        <v>0</v>
      </c>
      <c r="U3885" s="10"/>
    </row>
    <row r="3886" spans="12:21" ht="15" customHeight="1" x14ac:dyDescent="0.4">
      <c r="L3886" s="36" t="s">
        <v>39</v>
      </c>
      <c r="N3886" s="37">
        <v>43627</v>
      </c>
      <c r="O3886" s="35">
        <v>0.25</v>
      </c>
      <c r="P3886" s="299"/>
      <c r="Q3886" s="300"/>
      <c r="R3886" s="129">
        <f t="shared" si="181"/>
        <v>0</v>
      </c>
      <c r="S3886" s="129">
        <f t="shared" si="182"/>
        <v>0</v>
      </c>
      <c r="T3886" s="129">
        <f t="shared" si="183"/>
        <v>0</v>
      </c>
      <c r="U3886" s="10"/>
    </row>
    <row r="3887" spans="12:21" ht="15" customHeight="1" x14ac:dyDescent="0.4">
      <c r="L3887" s="36" t="s">
        <v>39</v>
      </c>
      <c r="N3887" s="37">
        <v>43627</v>
      </c>
      <c r="O3887" s="35">
        <v>0.29166666666666669</v>
      </c>
      <c r="P3887" s="299"/>
      <c r="Q3887" s="300"/>
      <c r="R3887" s="129">
        <f t="shared" si="181"/>
        <v>0</v>
      </c>
      <c r="S3887" s="129">
        <f t="shared" si="182"/>
        <v>0</v>
      </c>
      <c r="T3887" s="129">
        <f t="shared" si="183"/>
        <v>0</v>
      </c>
      <c r="U3887" s="10"/>
    </row>
    <row r="3888" spans="12:21" ht="15" customHeight="1" x14ac:dyDescent="0.4">
      <c r="L3888" s="36" t="s">
        <v>39</v>
      </c>
      <c r="N3888" s="37">
        <v>43627</v>
      </c>
      <c r="O3888" s="35">
        <v>0.33333333333333337</v>
      </c>
      <c r="P3888" s="299"/>
      <c r="Q3888" s="300"/>
      <c r="R3888" s="129">
        <f t="shared" si="181"/>
        <v>0</v>
      </c>
      <c r="S3888" s="129">
        <f t="shared" si="182"/>
        <v>0</v>
      </c>
      <c r="T3888" s="129">
        <f t="shared" si="183"/>
        <v>0</v>
      </c>
      <c r="U3888" s="10"/>
    </row>
    <row r="3889" spans="12:21" ht="15" customHeight="1" x14ac:dyDescent="0.4">
      <c r="L3889" s="36" t="s">
        <v>39</v>
      </c>
      <c r="N3889" s="37">
        <v>43627</v>
      </c>
      <c r="O3889" s="35">
        <v>0.375</v>
      </c>
      <c r="P3889" s="299"/>
      <c r="Q3889" s="300"/>
      <c r="R3889" s="129">
        <f t="shared" si="181"/>
        <v>0</v>
      </c>
      <c r="S3889" s="129">
        <f t="shared" si="182"/>
        <v>0</v>
      </c>
      <c r="T3889" s="129">
        <f t="shared" si="183"/>
        <v>0</v>
      </c>
      <c r="U3889" s="10"/>
    </row>
    <row r="3890" spans="12:21" ht="15" customHeight="1" x14ac:dyDescent="0.4">
      <c r="L3890" s="36" t="s">
        <v>39</v>
      </c>
      <c r="N3890" s="37">
        <v>43627</v>
      </c>
      <c r="O3890" s="35">
        <v>0.41666666666666669</v>
      </c>
      <c r="P3890" s="299"/>
      <c r="Q3890" s="300"/>
      <c r="R3890" s="129">
        <f t="shared" si="181"/>
        <v>0</v>
      </c>
      <c r="S3890" s="129">
        <f t="shared" si="182"/>
        <v>0</v>
      </c>
      <c r="T3890" s="129">
        <f t="shared" si="183"/>
        <v>0</v>
      </c>
      <c r="U3890" s="10"/>
    </row>
    <row r="3891" spans="12:21" ht="15" customHeight="1" x14ac:dyDescent="0.4">
      <c r="L3891" s="36" t="s">
        <v>39</v>
      </c>
      <c r="N3891" s="37">
        <v>43627</v>
      </c>
      <c r="O3891" s="35">
        <v>0.45833333333333337</v>
      </c>
      <c r="P3891" s="299"/>
      <c r="Q3891" s="300"/>
      <c r="R3891" s="129">
        <f t="shared" si="181"/>
        <v>0</v>
      </c>
      <c r="S3891" s="129">
        <f t="shared" si="182"/>
        <v>0</v>
      </c>
      <c r="T3891" s="129">
        <f t="shared" si="183"/>
        <v>0</v>
      </c>
      <c r="U3891" s="10"/>
    </row>
    <row r="3892" spans="12:21" ht="15" customHeight="1" x14ac:dyDescent="0.4">
      <c r="L3892" s="36" t="s">
        <v>39</v>
      </c>
      <c r="N3892" s="37">
        <v>43627</v>
      </c>
      <c r="O3892" s="35">
        <v>0.50000000000000011</v>
      </c>
      <c r="P3892" s="299"/>
      <c r="Q3892" s="300"/>
      <c r="R3892" s="129">
        <f t="shared" si="181"/>
        <v>0</v>
      </c>
      <c r="S3892" s="129">
        <f t="shared" si="182"/>
        <v>0</v>
      </c>
      <c r="T3892" s="129">
        <f t="shared" si="183"/>
        <v>0</v>
      </c>
      <c r="U3892" s="10"/>
    </row>
    <row r="3893" spans="12:21" ht="15" customHeight="1" x14ac:dyDescent="0.4">
      <c r="L3893" s="36" t="s">
        <v>39</v>
      </c>
      <c r="N3893" s="37">
        <v>43627</v>
      </c>
      <c r="O3893" s="35">
        <v>0.54166666666666674</v>
      </c>
      <c r="P3893" s="299"/>
      <c r="Q3893" s="300"/>
      <c r="R3893" s="129">
        <f t="shared" si="181"/>
        <v>0</v>
      </c>
      <c r="S3893" s="129">
        <f t="shared" si="182"/>
        <v>0</v>
      </c>
      <c r="T3893" s="129">
        <f t="shared" si="183"/>
        <v>0</v>
      </c>
      <c r="U3893" s="10"/>
    </row>
    <row r="3894" spans="12:21" ht="15" customHeight="1" x14ac:dyDescent="0.4">
      <c r="L3894" s="36" t="s">
        <v>39</v>
      </c>
      <c r="N3894" s="37">
        <v>43627</v>
      </c>
      <c r="O3894" s="35">
        <v>0.58333333333333337</v>
      </c>
      <c r="P3894" s="299"/>
      <c r="Q3894" s="300"/>
      <c r="R3894" s="129">
        <f t="shared" si="181"/>
        <v>0</v>
      </c>
      <c r="S3894" s="129">
        <f t="shared" si="182"/>
        <v>0</v>
      </c>
      <c r="T3894" s="129">
        <f t="shared" si="183"/>
        <v>0</v>
      </c>
      <c r="U3894" s="10"/>
    </row>
    <row r="3895" spans="12:21" ht="15" customHeight="1" x14ac:dyDescent="0.4">
      <c r="L3895" s="36" t="s">
        <v>39</v>
      </c>
      <c r="N3895" s="37">
        <v>43627</v>
      </c>
      <c r="O3895" s="35">
        <v>0.62500000000000011</v>
      </c>
      <c r="P3895" s="299"/>
      <c r="Q3895" s="300"/>
      <c r="R3895" s="129">
        <f t="shared" si="181"/>
        <v>0</v>
      </c>
      <c r="S3895" s="129">
        <f t="shared" si="182"/>
        <v>0</v>
      </c>
      <c r="T3895" s="129">
        <f t="shared" si="183"/>
        <v>0</v>
      </c>
      <c r="U3895" s="10"/>
    </row>
    <row r="3896" spans="12:21" ht="15" customHeight="1" x14ac:dyDescent="0.4">
      <c r="L3896" s="36" t="s">
        <v>39</v>
      </c>
      <c r="N3896" s="37">
        <v>43627</v>
      </c>
      <c r="O3896" s="35">
        <v>0.66666666666666674</v>
      </c>
      <c r="P3896" s="299"/>
      <c r="Q3896" s="300"/>
      <c r="R3896" s="129">
        <f t="shared" si="181"/>
        <v>0</v>
      </c>
      <c r="S3896" s="129">
        <f t="shared" si="182"/>
        <v>0</v>
      </c>
      <c r="T3896" s="129">
        <f t="shared" si="183"/>
        <v>0</v>
      </c>
      <c r="U3896" s="10"/>
    </row>
    <row r="3897" spans="12:21" ht="15" customHeight="1" x14ac:dyDescent="0.4">
      <c r="L3897" s="36" t="s">
        <v>39</v>
      </c>
      <c r="N3897" s="37">
        <v>43627</v>
      </c>
      <c r="O3897" s="35">
        <v>0.70833333333333337</v>
      </c>
      <c r="P3897" s="299"/>
      <c r="Q3897" s="300"/>
      <c r="R3897" s="129">
        <f t="shared" si="181"/>
        <v>0</v>
      </c>
      <c r="S3897" s="129">
        <f t="shared" si="182"/>
        <v>0</v>
      </c>
      <c r="T3897" s="129">
        <f t="shared" si="183"/>
        <v>0</v>
      </c>
      <c r="U3897" s="10"/>
    </row>
    <row r="3898" spans="12:21" ht="15" customHeight="1" x14ac:dyDescent="0.4">
      <c r="L3898" s="36" t="s">
        <v>39</v>
      </c>
      <c r="N3898" s="37">
        <v>43627</v>
      </c>
      <c r="O3898" s="35">
        <v>0.75000000000000011</v>
      </c>
      <c r="P3898" s="299"/>
      <c r="Q3898" s="300"/>
      <c r="R3898" s="129">
        <f t="shared" si="181"/>
        <v>0</v>
      </c>
      <c r="S3898" s="129">
        <f t="shared" si="182"/>
        <v>0</v>
      </c>
      <c r="T3898" s="129">
        <f t="shared" si="183"/>
        <v>0</v>
      </c>
      <c r="U3898" s="10"/>
    </row>
    <row r="3899" spans="12:21" ht="15" customHeight="1" x14ac:dyDescent="0.4">
      <c r="L3899" s="36" t="s">
        <v>39</v>
      </c>
      <c r="N3899" s="37">
        <v>43627</v>
      </c>
      <c r="O3899" s="35">
        <v>0.79166666666666674</v>
      </c>
      <c r="P3899" s="299"/>
      <c r="Q3899" s="300"/>
      <c r="R3899" s="129">
        <f t="shared" si="181"/>
        <v>0</v>
      </c>
      <c r="S3899" s="129">
        <f t="shared" si="182"/>
        <v>0</v>
      </c>
      <c r="T3899" s="129">
        <f t="shared" si="183"/>
        <v>0</v>
      </c>
      <c r="U3899" s="10"/>
    </row>
    <row r="3900" spans="12:21" ht="15" customHeight="1" x14ac:dyDescent="0.4">
      <c r="L3900" s="36" t="s">
        <v>39</v>
      </c>
      <c r="N3900" s="37">
        <v>43627</v>
      </c>
      <c r="O3900" s="35">
        <v>0.83333333333333337</v>
      </c>
      <c r="P3900" s="299"/>
      <c r="Q3900" s="300"/>
      <c r="R3900" s="129">
        <f t="shared" si="181"/>
        <v>0</v>
      </c>
      <c r="S3900" s="129">
        <f t="shared" si="182"/>
        <v>0</v>
      </c>
      <c r="T3900" s="129">
        <f t="shared" si="183"/>
        <v>0</v>
      </c>
      <c r="U3900" s="10"/>
    </row>
    <row r="3901" spans="12:21" ht="15" customHeight="1" x14ac:dyDescent="0.4">
      <c r="L3901" s="36" t="s">
        <v>39</v>
      </c>
      <c r="N3901" s="37">
        <v>43627</v>
      </c>
      <c r="O3901" s="35">
        <v>0.87500000000000011</v>
      </c>
      <c r="P3901" s="299"/>
      <c r="Q3901" s="300"/>
      <c r="R3901" s="129">
        <f t="shared" si="181"/>
        <v>0</v>
      </c>
      <c r="S3901" s="129">
        <f t="shared" si="182"/>
        <v>0</v>
      </c>
      <c r="T3901" s="129">
        <f t="shared" si="183"/>
        <v>0</v>
      </c>
      <c r="U3901" s="10"/>
    </row>
    <row r="3902" spans="12:21" ht="15" customHeight="1" x14ac:dyDescent="0.4">
      <c r="L3902" s="36" t="s">
        <v>39</v>
      </c>
      <c r="N3902" s="37">
        <v>43627</v>
      </c>
      <c r="O3902" s="35">
        <v>0.91666666666666674</v>
      </c>
      <c r="P3902" s="299"/>
      <c r="Q3902" s="300"/>
      <c r="R3902" s="129">
        <f t="shared" si="181"/>
        <v>0</v>
      </c>
      <c r="S3902" s="129">
        <f t="shared" si="182"/>
        <v>0</v>
      </c>
      <c r="T3902" s="129">
        <f t="shared" si="183"/>
        <v>0</v>
      </c>
      <c r="U3902" s="10"/>
    </row>
    <row r="3903" spans="12:21" ht="15" customHeight="1" x14ac:dyDescent="0.4">
      <c r="L3903" s="36" t="s">
        <v>39</v>
      </c>
      <c r="N3903" s="37">
        <v>43627</v>
      </c>
      <c r="O3903" s="35">
        <v>0.95833333333333337</v>
      </c>
      <c r="P3903" s="299"/>
      <c r="Q3903" s="300"/>
      <c r="R3903" s="129">
        <f t="shared" si="181"/>
        <v>0</v>
      </c>
      <c r="S3903" s="129">
        <f t="shared" si="182"/>
        <v>0</v>
      </c>
      <c r="T3903" s="129">
        <f t="shared" si="183"/>
        <v>0</v>
      </c>
      <c r="U3903" s="10"/>
    </row>
    <row r="3904" spans="12:21" ht="15" customHeight="1" x14ac:dyDescent="0.4">
      <c r="L3904" s="40">
        <v>43628</v>
      </c>
      <c r="M3904" s="37"/>
      <c r="N3904" s="37">
        <v>43628</v>
      </c>
      <c r="O3904" s="35">
        <v>3.1225022567582528E-17</v>
      </c>
      <c r="P3904" s="299"/>
      <c r="Q3904" s="300"/>
      <c r="R3904" s="129">
        <f t="shared" si="181"/>
        <v>0</v>
      </c>
      <c r="S3904" s="129">
        <f t="shared" si="182"/>
        <v>0</v>
      </c>
      <c r="T3904" s="129">
        <f t="shared" si="183"/>
        <v>0</v>
      </c>
      <c r="U3904" s="10"/>
    </row>
    <row r="3905" spans="12:21" ht="15" customHeight="1" x14ac:dyDescent="0.4">
      <c r="L3905" s="36" t="s">
        <v>39</v>
      </c>
      <c r="N3905" s="37">
        <v>43628</v>
      </c>
      <c r="O3905" s="35">
        <v>4.1666666666666699E-2</v>
      </c>
      <c r="P3905" s="299"/>
      <c r="Q3905" s="300"/>
      <c r="R3905" s="129">
        <f t="shared" si="181"/>
        <v>0</v>
      </c>
      <c r="S3905" s="129">
        <f t="shared" si="182"/>
        <v>0</v>
      </c>
      <c r="T3905" s="129">
        <f t="shared" si="183"/>
        <v>0</v>
      </c>
      <c r="U3905" s="10"/>
    </row>
    <row r="3906" spans="12:21" ht="15" customHeight="1" x14ac:dyDescent="0.4">
      <c r="L3906" s="36" t="s">
        <v>39</v>
      </c>
      <c r="N3906" s="37">
        <v>43628</v>
      </c>
      <c r="O3906" s="35">
        <v>8.333333333333337E-2</v>
      </c>
      <c r="P3906" s="299"/>
      <c r="Q3906" s="300"/>
      <c r="R3906" s="129">
        <f t="shared" si="181"/>
        <v>0</v>
      </c>
      <c r="S3906" s="129">
        <f t="shared" si="182"/>
        <v>0</v>
      </c>
      <c r="T3906" s="129">
        <f t="shared" si="183"/>
        <v>0</v>
      </c>
      <c r="U3906" s="10"/>
    </row>
    <row r="3907" spans="12:21" ht="15" customHeight="1" x14ac:dyDescent="0.4">
      <c r="L3907" s="36" t="s">
        <v>39</v>
      </c>
      <c r="N3907" s="37">
        <v>43628</v>
      </c>
      <c r="O3907" s="35">
        <v>0.12500000000000006</v>
      </c>
      <c r="P3907" s="299"/>
      <c r="Q3907" s="300"/>
      <c r="R3907" s="129">
        <f t="shared" si="181"/>
        <v>0</v>
      </c>
      <c r="S3907" s="129">
        <f t="shared" si="182"/>
        <v>0</v>
      </c>
      <c r="T3907" s="129">
        <f t="shared" si="183"/>
        <v>0</v>
      </c>
      <c r="U3907" s="10"/>
    </row>
    <row r="3908" spans="12:21" ht="15" customHeight="1" x14ac:dyDescent="0.4">
      <c r="L3908" s="36" t="s">
        <v>39</v>
      </c>
      <c r="N3908" s="37">
        <v>43628</v>
      </c>
      <c r="O3908" s="35">
        <v>0.16666666666666669</v>
      </c>
      <c r="P3908" s="299"/>
      <c r="Q3908" s="300"/>
      <c r="R3908" s="129">
        <f t="shared" si="181"/>
        <v>0</v>
      </c>
      <c r="S3908" s="129">
        <f t="shared" si="182"/>
        <v>0</v>
      </c>
      <c r="T3908" s="129">
        <f t="shared" si="183"/>
        <v>0</v>
      </c>
      <c r="U3908" s="10"/>
    </row>
    <row r="3909" spans="12:21" ht="15" customHeight="1" x14ac:dyDescent="0.4">
      <c r="L3909" s="36" t="s">
        <v>39</v>
      </c>
      <c r="N3909" s="37">
        <v>43628</v>
      </c>
      <c r="O3909" s="35">
        <v>0.20833333333333337</v>
      </c>
      <c r="P3909" s="299"/>
      <c r="Q3909" s="300"/>
      <c r="R3909" s="129">
        <f t="shared" si="181"/>
        <v>0</v>
      </c>
      <c r="S3909" s="129">
        <f t="shared" si="182"/>
        <v>0</v>
      </c>
      <c r="T3909" s="129">
        <f t="shared" si="183"/>
        <v>0</v>
      </c>
      <c r="U3909" s="10"/>
    </row>
    <row r="3910" spans="12:21" ht="15" customHeight="1" x14ac:dyDescent="0.4">
      <c r="L3910" s="36" t="s">
        <v>39</v>
      </c>
      <c r="N3910" s="37">
        <v>43628</v>
      </c>
      <c r="O3910" s="35">
        <v>0.25</v>
      </c>
      <c r="P3910" s="299"/>
      <c r="Q3910" s="300"/>
      <c r="R3910" s="129">
        <f t="shared" si="181"/>
        <v>0</v>
      </c>
      <c r="S3910" s="129">
        <f t="shared" si="182"/>
        <v>0</v>
      </c>
      <c r="T3910" s="129">
        <f t="shared" si="183"/>
        <v>0</v>
      </c>
      <c r="U3910" s="10"/>
    </row>
    <row r="3911" spans="12:21" ht="15" customHeight="1" x14ac:dyDescent="0.4">
      <c r="L3911" s="36" t="s">
        <v>39</v>
      </c>
      <c r="N3911" s="37">
        <v>43628</v>
      </c>
      <c r="O3911" s="35">
        <v>0.29166666666666669</v>
      </c>
      <c r="P3911" s="299"/>
      <c r="Q3911" s="300"/>
      <c r="R3911" s="129">
        <f t="shared" si="181"/>
        <v>0</v>
      </c>
      <c r="S3911" s="129">
        <f t="shared" si="182"/>
        <v>0</v>
      </c>
      <c r="T3911" s="129">
        <f t="shared" si="183"/>
        <v>0</v>
      </c>
      <c r="U3911" s="10"/>
    </row>
    <row r="3912" spans="12:21" ht="15" customHeight="1" x14ac:dyDescent="0.4">
      <c r="L3912" s="36" t="s">
        <v>39</v>
      </c>
      <c r="N3912" s="37">
        <v>43628</v>
      </c>
      <c r="O3912" s="35">
        <v>0.33333333333333337</v>
      </c>
      <c r="P3912" s="299"/>
      <c r="Q3912" s="300"/>
      <c r="R3912" s="129">
        <f t="shared" si="181"/>
        <v>0</v>
      </c>
      <c r="S3912" s="129">
        <f t="shared" si="182"/>
        <v>0</v>
      </c>
      <c r="T3912" s="129">
        <f t="shared" si="183"/>
        <v>0</v>
      </c>
      <c r="U3912" s="10"/>
    </row>
    <row r="3913" spans="12:21" ht="15" customHeight="1" x14ac:dyDescent="0.4">
      <c r="L3913" s="36" t="s">
        <v>39</v>
      </c>
      <c r="N3913" s="37">
        <v>43628</v>
      </c>
      <c r="O3913" s="35">
        <v>0.375</v>
      </c>
      <c r="P3913" s="299"/>
      <c r="Q3913" s="300"/>
      <c r="R3913" s="129">
        <f t="shared" si="181"/>
        <v>0</v>
      </c>
      <c r="S3913" s="129">
        <f t="shared" si="182"/>
        <v>0</v>
      </c>
      <c r="T3913" s="129">
        <f t="shared" si="183"/>
        <v>0</v>
      </c>
      <c r="U3913" s="10"/>
    </row>
    <row r="3914" spans="12:21" ht="15" customHeight="1" x14ac:dyDescent="0.4">
      <c r="L3914" s="36" t="s">
        <v>39</v>
      </c>
      <c r="N3914" s="37">
        <v>43628</v>
      </c>
      <c r="O3914" s="35">
        <v>0.41666666666666669</v>
      </c>
      <c r="P3914" s="299"/>
      <c r="Q3914" s="300"/>
      <c r="R3914" s="129">
        <f t="shared" si="181"/>
        <v>0</v>
      </c>
      <c r="S3914" s="129">
        <f t="shared" si="182"/>
        <v>0</v>
      </c>
      <c r="T3914" s="129">
        <f t="shared" si="183"/>
        <v>0</v>
      </c>
      <c r="U3914" s="10"/>
    </row>
    <row r="3915" spans="12:21" ht="15" customHeight="1" x14ac:dyDescent="0.4">
      <c r="L3915" s="36" t="s">
        <v>39</v>
      </c>
      <c r="N3915" s="37">
        <v>43628</v>
      </c>
      <c r="O3915" s="35">
        <v>0.45833333333333337</v>
      </c>
      <c r="P3915" s="299"/>
      <c r="Q3915" s="300"/>
      <c r="R3915" s="129">
        <f t="shared" si="181"/>
        <v>0</v>
      </c>
      <c r="S3915" s="129">
        <f t="shared" si="182"/>
        <v>0</v>
      </c>
      <c r="T3915" s="129">
        <f t="shared" si="183"/>
        <v>0</v>
      </c>
      <c r="U3915" s="10"/>
    </row>
    <row r="3916" spans="12:21" ht="15" customHeight="1" x14ac:dyDescent="0.4">
      <c r="L3916" s="36" t="s">
        <v>39</v>
      </c>
      <c r="N3916" s="37">
        <v>43628</v>
      </c>
      <c r="O3916" s="35">
        <v>0.50000000000000011</v>
      </c>
      <c r="P3916" s="299"/>
      <c r="Q3916" s="300"/>
      <c r="R3916" s="129">
        <f t="shared" si="181"/>
        <v>0</v>
      </c>
      <c r="S3916" s="129">
        <f t="shared" si="182"/>
        <v>0</v>
      </c>
      <c r="T3916" s="129">
        <f t="shared" si="183"/>
        <v>0</v>
      </c>
      <c r="U3916" s="10"/>
    </row>
    <row r="3917" spans="12:21" ht="15" customHeight="1" x14ac:dyDescent="0.4">
      <c r="L3917" s="36" t="s">
        <v>39</v>
      </c>
      <c r="N3917" s="37">
        <v>43628</v>
      </c>
      <c r="O3917" s="35">
        <v>0.54166666666666674</v>
      </c>
      <c r="P3917" s="299"/>
      <c r="Q3917" s="300"/>
      <c r="R3917" s="129">
        <f t="shared" si="181"/>
        <v>0</v>
      </c>
      <c r="S3917" s="129">
        <f t="shared" si="182"/>
        <v>0</v>
      </c>
      <c r="T3917" s="129">
        <f t="shared" si="183"/>
        <v>0</v>
      </c>
      <c r="U3917" s="10"/>
    </row>
    <row r="3918" spans="12:21" ht="15" customHeight="1" x14ac:dyDescent="0.4">
      <c r="L3918" s="36" t="s">
        <v>39</v>
      </c>
      <c r="N3918" s="37">
        <v>43628</v>
      </c>
      <c r="O3918" s="35">
        <v>0.58333333333333337</v>
      </c>
      <c r="P3918" s="299"/>
      <c r="Q3918" s="300"/>
      <c r="R3918" s="129">
        <f t="shared" si="181"/>
        <v>0</v>
      </c>
      <c r="S3918" s="129">
        <f t="shared" si="182"/>
        <v>0</v>
      </c>
      <c r="T3918" s="129">
        <f t="shared" si="183"/>
        <v>0</v>
      </c>
      <c r="U3918" s="10"/>
    </row>
    <row r="3919" spans="12:21" ht="15" customHeight="1" x14ac:dyDescent="0.4">
      <c r="L3919" s="36" t="s">
        <v>39</v>
      </c>
      <c r="N3919" s="37">
        <v>43628</v>
      </c>
      <c r="O3919" s="35">
        <v>0.62500000000000011</v>
      </c>
      <c r="P3919" s="299"/>
      <c r="Q3919" s="300"/>
      <c r="R3919" s="129">
        <f t="shared" si="181"/>
        <v>0</v>
      </c>
      <c r="S3919" s="129">
        <f t="shared" si="182"/>
        <v>0</v>
      </c>
      <c r="T3919" s="129">
        <f t="shared" si="183"/>
        <v>0</v>
      </c>
      <c r="U3919" s="10"/>
    </row>
    <row r="3920" spans="12:21" ht="15" customHeight="1" x14ac:dyDescent="0.4">
      <c r="L3920" s="36" t="s">
        <v>39</v>
      </c>
      <c r="N3920" s="37">
        <v>43628</v>
      </c>
      <c r="O3920" s="35">
        <v>0.66666666666666674</v>
      </c>
      <c r="P3920" s="299"/>
      <c r="Q3920" s="300"/>
      <c r="R3920" s="129">
        <f t="shared" ref="R3920:R3983" si="184">IF(Q3920&gt;P3920,P3920,Q3920)</f>
        <v>0</v>
      </c>
      <c r="S3920" s="129">
        <f t="shared" ref="S3920:S3983" si="185">P3920-R3920</f>
        <v>0</v>
      </c>
      <c r="T3920" s="129">
        <f t="shared" si="183"/>
        <v>0</v>
      </c>
      <c r="U3920" s="10"/>
    </row>
    <row r="3921" spans="12:21" ht="15" customHeight="1" x14ac:dyDescent="0.4">
      <c r="L3921" s="36" t="s">
        <v>39</v>
      </c>
      <c r="N3921" s="37">
        <v>43628</v>
      </c>
      <c r="O3921" s="35">
        <v>0.70833333333333337</v>
      </c>
      <c r="P3921" s="299"/>
      <c r="Q3921" s="300"/>
      <c r="R3921" s="129">
        <f t="shared" si="184"/>
        <v>0</v>
      </c>
      <c r="S3921" s="129">
        <f t="shared" si="185"/>
        <v>0</v>
      </c>
      <c r="T3921" s="129">
        <f t="shared" si="183"/>
        <v>0</v>
      </c>
      <c r="U3921" s="10"/>
    </row>
    <row r="3922" spans="12:21" ht="15" customHeight="1" x14ac:dyDescent="0.4">
      <c r="L3922" s="36" t="s">
        <v>39</v>
      </c>
      <c r="N3922" s="37">
        <v>43628</v>
      </c>
      <c r="O3922" s="35">
        <v>0.75000000000000011</v>
      </c>
      <c r="P3922" s="299"/>
      <c r="Q3922" s="300"/>
      <c r="R3922" s="129">
        <f t="shared" si="184"/>
        <v>0</v>
      </c>
      <c r="S3922" s="129">
        <f t="shared" si="185"/>
        <v>0</v>
      </c>
      <c r="T3922" s="129">
        <f t="shared" si="183"/>
        <v>0</v>
      </c>
      <c r="U3922" s="10"/>
    </row>
    <row r="3923" spans="12:21" ht="15" customHeight="1" x14ac:dyDescent="0.4">
      <c r="L3923" s="36" t="s">
        <v>39</v>
      </c>
      <c r="N3923" s="37">
        <v>43628</v>
      </c>
      <c r="O3923" s="35">
        <v>0.79166666666666674</v>
      </c>
      <c r="P3923" s="299"/>
      <c r="Q3923" s="300"/>
      <c r="R3923" s="129">
        <f t="shared" si="184"/>
        <v>0</v>
      </c>
      <c r="S3923" s="129">
        <f t="shared" si="185"/>
        <v>0</v>
      </c>
      <c r="T3923" s="129">
        <f t="shared" si="183"/>
        <v>0</v>
      </c>
      <c r="U3923" s="10"/>
    </row>
    <row r="3924" spans="12:21" ht="15" customHeight="1" x14ac:dyDescent="0.4">
      <c r="L3924" s="36" t="s">
        <v>39</v>
      </c>
      <c r="N3924" s="37">
        <v>43628</v>
      </c>
      <c r="O3924" s="35">
        <v>0.83333333333333337</v>
      </c>
      <c r="P3924" s="299"/>
      <c r="Q3924" s="300"/>
      <c r="R3924" s="129">
        <f t="shared" si="184"/>
        <v>0</v>
      </c>
      <c r="S3924" s="129">
        <f t="shared" si="185"/>
        <v>0</v>
      </c>
      <c r="T3924" s="129">
        <f t="shared" si="183"/>
        <v>0</v>
      </c>
      <c r="U3924" s="10"/>
    </row>
    <row r="3925" spans="12:21" ht="15" customHeight="1" x14ac:dyDescent="0.4">
      <c r="L3925" s="36" t="s">
        <v>39</v>
      </c>
      <c r="N3925" s="37">
        <v>43628</v>
      </c>
      <c r="O3925" s="35">
        <v>0.87500000000000011</v>
      </c>
      <c r="P3925" s="299"/>
      <c r="Q3925" s="300"/>
      <c r="R3925" s="129">
        <f t="shared" si="184"/>
        <v>0</v>
      </c>
      <c r="S3925" s="129">
        <f t="shared" si="185"/>
        <v>0</v>
      </c>
      <c r="T3925" s="129">
        <f t="shared" si="183"/>
        <v>0</v>
      </c>
      <c r="U3925" s="10"/>
    </row>
    <row r="3926" spans="12:21" ht="15" customHeight="1" x14ac:dyDescent="0.4">
      <c r="L3926" s="36" t="s">
        <v>39</v>
      </c>
      <c r="N3926" s="37">
        <v>43628</v>
      </c>
      <c r="O3926" s="35">
        <v>0.91666666666666674</v>
      </c>
      <c r="P3926" s="299"/>
      <c r="Q3926" s="300"/>
      <c r="R3926" s="129">
        <f t="shared" si="184"/>
        <v>0</v>
      </c>
      <c r="S3926" s="129">
        <f t="shared" si="185"/>
        <v>0</v>
      </c>
      <c r="T3926" s="129">
        <f t="shared" si="183"/>
        <v>0</v>
      </c>
      <c r="U3926" s="10"/>
    </row>
    <row r="3927" spans="12:21" ht="15" customHeight="1" x14ac:dyDescent="0.4">
      <c r="L3927" s="36" t="s">
        <v>39</v>
      </c>
      <c r="N3927" s="37">
        <v>43628</v>
      </c>
      <c r="O3927" s="35">
        <v>0.95833333333333337</v>
      </c>
      <c r="P3927" s="299"/>
      <c r="Q3927" s="300"/>
      <c r="R3927" s="129">
        <f t="shared" si="184"/>
        <v>0</v>
      </c>
      <c r="S3927" s="129">
        <f t="shared" si="185"/>
        <v>0</v>
      </c>
      <c r="T3927" s="129">
        <f t="shared" si="183"/>
        <v>0</v>
      </c>
      <c r="U3927" s="10"/>
    </row>
    <row r="3928" spans="12:21" ht="15" customHeight="1" x14ac:dyDescent="0.4">
      <c r="L3928" s="40">
        <v>43629</v>
      </c>
      <c r="M3928" s="37"/>
      <c r="N3928" s="37">
        <v>43629</v>
      </c>
      <c r="O3928" s="35">
        <v>3.1225022567582528E-17</v>
      </c>
      <c r="P3928" s="299"/>
      <c r="Q3928" s="300"/>
      <c r="R3928" s="129">
        <f t="shared" si="184"/>
        <v>0</v>
      </c>
      <c r="S3928" s="129">
        <f t="shared" si="185"/>
        <v>0</v>
      </c>
      <c r="T3928" s="129">
        <f t="shared" si="183"/>
        <v>0</v>
      </c>
      <c r="U3928" s="10"/>
    </row>
    <row r="3929" spans="12:21" ht="15" customHeight="1" x14ac:dyDescent="0.4">
      <c r="L3929" s="36" t="s">
        <v>39</v>
      </c>
      <c r="N3929" s="37">
        <v>43629</v>
      </c>
      <c r="O3929" s="35">
        <v>4.1666666666666699E-2</v>
      </c>
      <c r="P3929" s="299"/>
      <c r="Q3929" s="300"/>
      <c r="R3929" s="129">
        <f t="shared" si="184"/>
        <v>0</v>
      </c>
      <c r="S3929" s="129">
        <f t="shared" si="185"/>
        <v>0</v>
      </c>
      <c r="T3929" s="129">
        <f t="shared" si="183"/>
        <v>0</v>
      </c>
      <c r="U3929" s="10"/>
    </row>
    <row r="3930" spans="12:21" ht="15" customHeight="1" x14ac:dyDescent="0.4">
      <c r="L3930" s="36" t="s">
        <v>39</v>
      </c>
      <c r="N3930" s="37">
        <v>43629</v>
      </c>
      <c r="O3930" s="35">
        <v>8.333333333333337E-2</v>
      </c>
      <c r="P3930" s="299"/>
      <c r="Q3930" s="300"/>
      <c r="R3930" s="129">
        <f t="shared" si="184"/>
        <v>0</v>
      </c>
      <c r="S3930" s="129">
        <f t="shared" si="185"/>
        <v>0</v>
      </c>
      <c r="T3930" s="129">
        <f t="shared" si="183"/>
        <v>0</v>
      </c>
      <c r="U3930" s="10"/>
    </row>
    <row r="3931" spans="12:21" ht="15" customHeight="1" x14ac:dyDescent="0.4">
      <c r="L3931" s="36" t="s">
        <v>39</v>
      </c>
      <c r="N3931" s="37">
        <v>43629</v>
      </c>
      <c r="O3931" s="35">
        <v>0.12500000000000006</v>
      </c>
      <c r="P3931" s="299"/>
      <c r="Q3931" s="300"/>
      <c r="R3931" s="129">
        <f t="shared" si="184"/>
        <v>0</v>
      </c>
      <c r="S3931" s="129">
        <f t="shared" si="185"/>
        <v>0</v>
      </c>
      <c r="T3931" s="129">
        <f t="shared" si="183"/>
        <v>0</v>
      </c>
      <c r="U3931" s="10"/>
    </row>
    <row r="3932" spans="12:21" ht="15" customHeight="1" x14ac:dyDescent="0.4">
      <c r="L3932" s="36" t="s">
        <v>39</v>
      </c>
      <c r="N3932" s="37">
        <v>43629</v>
      </c>
      <c r="O3932" s="35">
        <v>0.16666666666666669</v>
      </c>
      <c r="P3932" s="299"/>
      <c r="Q3932" s="300"/>
      <c r="R3932" s="129">
        <f t="shared" si="184"/>
        <v>0</v>
      </c>
      <c r="S3932" s="129">
        <f t="shared" si="185"/>
        <v>0</v>
      </c>
      <c r="T3932" s="129">
        <f t="shared" si="183"/>
        <v>0</v>
      </c>
      <c r="U3932" s="10"/>
    </row>
    <row r="3933" spans="12:21" ht="15" customHeight="1" x14ac:dyDescent="0.4">
      <c r="L3933" s="36" t="s">
        <v>39</v>
      </c>
      <c r="N3933" s="37">
        <v>43629</v>
      </c>
      <c r="O3933" s="35">
        <v>0.20833333333333337</v>
      </c>
      <c r="P3933" s="299"/>
      <c r="Q3933" s="300"/>
      <c r="R3933" s="129">
        <f t="shared" si="184"/>
        <v>0</v>
      </c>
      <c r="S3933" s="129">
        <f t="shared" si="185"/>
        <v>0</v>
      </c>
      <c r="T3933" s="129">
        <f t="shared" si="183"/>
        <v>0</v>
      </c>
      <c r="U3933" s="10"/>
    </row>
    <row r="3934" spans="12:21" ht="15" customHeight="1" x14ac:dyDescent="0.4">
      <c r="L3934" s="36" t="s">
        <v>39</v>
      </c>
      <c r="N3934" s="37">
        <v>43629</v>
      </c>
      <c r="O3934" s="35">
        <v>0.25</v>
      </c>
      <c r="P3934" s="299"/>
      <c r="Q3934" s="300"/>
      <c r="R3934" s="129">
        <f t="shared" si="184"/>
        <v>0</v>
      </c>
      <c r="S3934" s="129">
        <f t="shared" si="185"/>
        <v>0</v>
      </c>
      <c r="T3934" s="129">
        <f t="shared" si="183"/>
        <v>0</v>
      </c>
      <c r="U3934" s="10"/>
    </row>
    <row r="3935" spans="12:21" ht="15" customHeight="1" x14ac:dyDescent="0.4">
      <c r="L3935" s="36" t="s">
        <v>39</v>
      </c>
      <c r="N3935" s="37">
        <v>43629</v>
      </c>
      <c r="O3935" s="35">
        <v>0.29166666666666669</v>
      </c>
      <c r="P3935" s="299"/>
      <c r="Q3935" s="300"/>
      <c r="R3935" s="129">
        <f t="shared" si="184"/>
        <v>0</v>
      </c>
      <c r="S3935" s="129">
        <f t="shared" si="185"/>
        <v>0</v>
      </c>
      <c r="T3935" s="129">
        <f t="shared" si="183"/>
        <v>0</v>
      </c>
      <c r="U3935" s="10"/>
    </row>
    <row r="3936" spans="12:21" ht="15" customHeight="1" x14ac:dyDescent="0.4">
      <c r="L3936" s="36" t="s">
        <v>39</v>
      </c>
      <c r="N3936" s="37">
        <v>43629</v>
      </c>
      <c r="O3936" s="35">
        <v>0.33333333333333337</v>
      </c>
      <c r="P3936" s="299"/>
      <c r="Q3936" s="300"/>
      <c r="R3936" s="129">
        <f t="shared" si="184"/>
        <v>0</v>
      </c>
      <c r="S3936" s="129">
        <f t="shared" si="185"/>
        <v>0</v>
      </c>
      <c r="T3936" s="129">
        <f t="shared" si="183"/>
        <v>0</v>
      </c>
      <c r="U3936" s="10"/>
    </row>
    <row r="3937" spans="12:21" ht="15" customHeight="1" x14ac:dyDescent="0.4">
      <c r="L3937" s="36" t="s">
        <v>39</v>
      </c>
      <c r="N3937" s="37">
        <v>43629</v>
      </c>
      <c r="O3937" s="35">
        <v>0.375</v>
      </c>
      <c r="P3937" s="299"/>
      <c r="Q3937" s="300"/>
      <c r="R3937" s="129">
        <f t="shared" si="184"/>
        <v>0</v>
      </c>
      <c r="S3937" s="129">
        <f t="shared" si="185"/>
        <v>0</v>
      </c>
      <c r="T3937" s="129">
        <f t="shared" si="183"/>
        <v>0</v>
      </c>
      <c r="U3937" s="10"/>
    </row>
    <row r="3938" spans="12:21" ht="15" customHeight="1" x14ac:dyDescent="0.4">
      <c r="L3938" s="36" t="s">
        <v>39</v>
      </c>
      <c r="N3938" s="37">
        <v>43629</v>
      </c>
      <c r="O3938" s="35">
        <v>0.41666666666666669</v>
      </c>
      <c r="P3938" s="299"/>
      <c r="Q3938" s="300"/>
      <c r="R3938" s="129">
        <f t="shared" si="184"/>
        <v>0</v>
      </c>
      <c r="S3938" s="129">
        <f t="shared" si="185"/>
        <v>0</v>
      </c>
      <c r="T3938" s="129">
        <f t="shared" si="183"/>
        <v>0</v>
      </c>
      <c r="U3938" s="10"/>
    </row>
    <row r="3939" spans="12:21" ht="15" customHeight="1" x14ac:dyDescent="0.4">
      <c r="L3939" s="36" t="s">
        <v>39</v>
      </c>
      <c r="N3939" s="37">
        <v>43629</v>
      </c>
      <c r="O3939" s="35">
        <v>0.45833333333333337</v>
      </c>
      <c r="P3939" s="299"/>
      <c r="Q3939" s="300"/>
      <c r="R3939" s="129">
        <f t="shared" si="184"/>
        <v>0</v>
      </c>
      <c r="S3939" s="129">
        <f t="shared" si="185"/>
        <v>0</v>
      </c>
      <c r="T3939" s="129">
        <f t="shared" si="183"/>
        <v>0</v>
      </c>
      <c r="U3939" s="10"/>
    </row>
    <row r="3940" spans="12:21" ht="15" customHeight="1" x14ac:dyDescent="0.4">
      <c r="L3940" s="36" t="s">
        <v>39</v>
      </c>
      <c r="N3940" s="37">
        <v>43629</v>
      </c>
      <c r="O3940" s="35">
        <v>0.50000000000000011</v>
      </c>
      <c r="P3940" s="299"/>
      <c r="Q3940" s="300"/>
      <c r="R3940" s="129">
        <f t="shared" si="184"/>
        <v>0</v>
      </c>
      <c r="S3940" s="129">
        <f t="shared" si="185"/>
        <v>0</v>
      </c>
      <c r="T3940" s="129">
        <f t="shared" si="183"/>
        <v>0</v>
      </c>
      <c r="U3940" s="10"/>
    </row>
    <row r="3941" spans="12:21" ht="15" customHeight="1" x14ac:dyDescent="0.4">
      <c r="L3941" s="36" t="s">
        <v>39</v>
      </c>
      <c r="N3941" s="37">
        <v>43629</v>
      </c>
      <c r="O3941" s="35">
        <v>0.54166666666666674</v>
      </c>
      <c r="P3941" s="299"/>
      <c r="Q3941" s="300"/>
      <c r="R3941" s="129">
        <f t="shared" si="184"/>
        <v>0</v>
      </c>
      <c r="S3941" s="129">
        <f t="shared" si="185"/>
        <v>0</v>
      </c>
      <c r="T3941" s="129">
        <f t="shared" si="183"/>
        <v>0</v>
      </c>
      <c r="U3941" s="10"/>
    </row>
    <row r="3942" spans="12:21" ht="15" customHeight="1" x14ac:dyDescent="0.4">
      <c r="L3942" s="36" t="s">
        <v>39</v>
      </c>
      <c r="N3942" s="37">
        <v>43629</v>
      </c>
      <c r="O3942" s="35">
        <v>0.58333333333333337</v>
      </c>
      <c r="P3942" s="299"/>
      <c r="Q3942" s="300"/>
      <c r="R3942" s="129">
        <f t="shared" si="184"/>
        <v>0</v>
      </c>
      <c r="S3942" s="129">
        <f t="shared" si="185"/>
        <v>0</v>
      </c>
      <c r="T3942" s="129">
        <f t="shared" si="183"/>
        <v>0</v>
      </c>
      <c r="U3942" s="10"/>
    </row>
    <row r="3943" spans="12:21" ht="15" customHeight="1" x14ac:dyDescent="0.4">
      <c r="L3943" s="36" t="s">
        <v>39</v>
      </c>
      <c r="N3943" s="37">
        <v>43629</v>
      </c>
      <c r="O3943" s="35">
        <v>0.62500000000000011</v>
      </c>
      <c r="P3943" s="299"/>
      <c r="Q3943" s="300"/>
      <c r="R3943" s="129">
        <f t="shared" si="184"/>
        <v>0</v>
      </c>
      <c r="S3943" s="129">
        <f t="shared" si="185"/>
        <v>0</v>
      </c>
      <c r="T3943" s="129">
        <f t="shared" si="183"/>
        <v>0</v>
      </c>
      <c r="U3943" s="10"/>
    </row>
    <row r="3944" spans="12:21" ht="15" customHeight="1" x14ac:dyDescent="0.4">
      <c r="L3944" s="36" t="s">
        <v>39</v>
      </c>
      <c r="N3944" s="37">
        <v>43629</v>
      </c>
      <c r="O3944" s="35">
        <v>0.66666666666666674</v>
      </c>
      <c r="P3944" s="299"/>
      <c r="Q3944" s="300"/>
      <c r="R3944" s="129">
        <f t="shared" si="184"/>
        <v>0</v>
      </c>
      <c r="S3944" s="129">
        <f t="shared" si="185"/>
        <v>0</v>
      </c>
      <c r="T3944" s="129">
        <f t="shared" si="183"/>
        <v>0</v>
      </c>
      <c r="U3944" s="10"/>
    </row>
    <row r="3945" spans="12:21" ht="15" customHeight="1" x14ac:dyDescent="0.4">
      <c r="L3945" s="36" t="s">
        <v>39</v>
      </c>
      <c r="N3945" s="37">
        <v>43629</v>
      </c>
      <c r="O3945" s="35">
        <v>0.70833333333333337</v>
      </c>
      <c r="P3945" s="299"/>
      <c r="Q3945" s="300"/>
      <c r="R3945" s="129">
        <f t="shared" si="184"/>
        <v>0</v>
      </c>
      <c r="S3945" s="129">
        <f t="shared" si="185"/>
        <v>0</v>
      </c>
      <c r="T3945" s="129">
        <f t="shared" ref="T3945:T4008" si="186">Q3945-R3945</f>
        <v>0</v>
      </c>
      <c r="U3945" s="10"/>
    </row>
    <row r="3946" spans="12:21" ht="15" customHeight="1" x14ac:dyDescent="0.4">
      <c r="L3946" s="36" t="s">
        <v>39</v>
      </c>
      <c r="N3946" s="37">
        <v>43629</v>
      </c>
      <c r="O3946" s="35">
        <v>0.75000000000000011</v>
      </c>
      <c r="P3946" s="299"/>
      <c r="Q3946" s="300"/>
      <c r="R3946" s="129">
        <f t="shared" si="184"/>
        <v>0</v>
      </c>
      <c r="S3946" s="129">
        <f t="shared" si="185"/>
        <v>0</v>
      </c>
      <c r="T3946" s="129">
        <f t="shared" si="186"/>
        <v>0</v>
      </c>
      <c r="U3946" s="10"/>
    </row>
    <row r="3947" spans="12:21" ht="15" customHeight="1" x14ac:dyDescent="0.4">
      <c r="L3947" s="36" t="s">
        <v>39</v>
      </c>
      <c r="N3947" s="37">
        <v>43629</v>
      </c>
      <c r="O3947" s="35">
        <v>0.79166666666666674</v>
      </c>
      <c r="P3947" s="299"/>
      <c r="Q3947" s="300"/>
      <c r="R3947" s="129">
        <f t="shared" si="184"/>
        <v>0</v>
      </c>
      <c r="S3947" s="129">
        <f t="shared" si="185"/>
        <v>0</v>
      </c>
      <c r="T3947" s="129">
        <f t="shared" si="186"/>
        <v>0</v>
      </c>
      <c r="U3947" s="10"/>
    </row>
    <row r="3948" spans="12:21" ht="15" customHeight="1" x14ac:dyDescent="0.4">
      <c r="L3948" s="36" t="s">
        <v>39</v>
      </c>
      <c r="N3948" s="37">
        <v>43629</v>
      </c>
      <c r="O3948" s="35">
        <v>0.83333333333333337</v>
      </c>
      <c r="P3948" s="299"/>
      <c r="Q3948" s="300"/>
      <c r="R3948" s="129">
        <f t="shared" si="184"/>
        <v>0</v>
      </c>
      <c r="S3948" s="129">
        <f t="shared" si="185"/>
        <v>0</v>
      </c>
      <c r="T3948" s="129">
        <f t="shared" si="186"/>
        <v>0</v>
      </c>
      <c r="U3948" s="10"/>
    </row>
    <row r="3949" spans="12:21" ht="15" customHeight="1" x14ac:dyDescent="0.4">
      <c r="L3949" s="36" t="s">
        <v>39</v>
      </c>
      <c r="N3949" s="37">
        <v>43629</v>
      </c>
      <c r="O3949" s="35">
        <v>0.87500000000000011</v>
      </c>
      <c r="P3949" s="299"/>
      <c r="Q3949" s="300"/>
      <c r="R3949" s="129">
        <f t="shared" si="184"/>
        <v>0</v>
      </c>
      <c r="S3949" s="129">
        <f t="shared" si="185"/>
        <v>0</v>
      </c>
      <c r="T3949" s="129">
        <f t="shared" si="186"/>
        <v>0</v>
      </c>
      <c r="U3949" s="10"/>
    </row>
    <row r="3950" spans="12:21" ht="15" customHeight="1" x14ac:dyDescent="0.4">
      <c r="L3950" s="36" t="s">
        <v>39</v>
      </c>
      <c r="N3950" s="37">
        <v>43629</v>
      </c>
      <c r="O3950" s="35">
        <v>0.91666666666666674</v>
      </c>
      <c r="P3950" s="299"/>
      <c r="Q3950" s="300"/>
      <c r="R3950" s="129">
        <f t="shared" si="184"/>
        <v>0</v>
      </c>
      <c r="S3950" s="129">
        <f t="shared" si="185"/>
        <v>0</v>
      </c>
      <c r="T3950" s="129">
        <f t="shared" si="186"/>
        <v>0</v>
      </c>
      <c r="U3950" s="10"/>
    </row>
    <row r="3951" spans="12:21" ht="15" customHeight="1" x14ac:dyDescent="0.4">
      <c r="L3951" s="36" t="s">
        <v>39</v>
      </c>
      <c r="N3951" s="37">
        <v>43629</v>
      </c>
      <c r="O3951" s="35">
        <v>0.95833333333333337</v>
      </c>
      <c r="P3951" s="299"/>
      <c r="Q3951" s="300"/>
      <c r="R3951" s="129">
        <f t="shared" si="184"/>
        <v>0</v>
      </c>
      <c r="S3951" s="129">
        <f t="shared" si="185"/>
        <v>0</v>
      </c>
      <c r="T3951" s="129">
        <f t="shared" si="186"/>
        <v>0</v>
      </c>
      <c r="U3951" s="10"/>
    </row>
    <row r="3952" spans="12:21" ht="15" customHeight="1" x14ac:dyDescent="0.4">
      <c r="L3952" s="40">
        <v>43630</v>
      </c>
      <c r="M3952" s="37"/>
      <c r="N3952" s="37">
        <v>43630</v>
      </c>
      <c r="O3952" s="35">
        <v>3.1225022567582528E-17</v>
      </c>
      <c r="P3952" s="299"/>
      <c r="Q3952" s="300"/>
      <c r="R3952" s="129">
        <f t="shared" si="184"/>
        <v>0</v>
      </c>
      <c r="S3952" s="129">
        <f t="shared" si="185"/>
        <v>0</v>
      </c>
      <c r="T3952" s="129">
        <f t="shared" si="186"/>
        <v>0</v>
      </c>
      <c r="U3952" s="10"/>
    </row>
    <row r="3953" spans="12:21" ht="15" customHeight="1" x14ac:dyDescent="0.4">
      <c r="L3953" s="36" t="s">
        <v>39</v>
      </c>
      <c r="N3953" s="37">
        <v>43630</v>
      </c>
      <c r="O3953" s="35">
        <v>4.1666666666666699E-2</v>
      </c>
      <c r="P3953" s="299"/>
      <c r="Q3953" s="300"/>
      <c r="R3953" s="129">
        <f t="shared" si="184"/>
        <v>0</v>
      </c>
      <c r="S3953" s="129">
        <f t="shared" si="185"/>
        <v>0</v>
      </c>
      <c r="T3953" s="129">
        <f t="shared" si="186"/>
        <v>0</v>
      </c>
      <c r="U3953" s="10"/>
    </row>
    <row r="3954" spans="12:21" ht="15" customHeight="1" x14ac:dyDescent="0.4">
      <c r="L3954" s="36" t="s">
        <v>39</v>
      </c>
      <c r="N3954" s="37">
        <v>43630</v>
      </c>
      <c r="O3954" s="35">
        <v>8.333333333333337E-2</v>
      </c>
      <c r="P3954" s="299"/>
      <c r="Q3954" s="300"/>
      <c r="R3954" s="129">
        <f t="shared" si="184"/>
        <v>0</v>
      </c>
      <c r="S3954" s="129">
        <f t="shared" si="185"/>
        <v>0</v>
      </c>
      <c r="T3954" s="129">
        <f t="shared" si="186"/>
        <v>0</v>
      </c>
      <c r="U3954" s="10"/>
    </row>
    <row r="3955" spans="12:21" ht="15" customHeight="1" x14ac:dyDescent="0.4">
      <c r="L3955" s="36" t="s">
        <v>39</v>
      </c>
      <c r="N3955" s="37">
        <v>43630</v>
      </c>
      <c r="O3955" s="35">
        <v>0.12500000000000006</v>
      </c>
      <c r="P3955" s="299"/>
      <c r="Q3955" s="300"/>
      <c r="R3955" s="129">
        <f t="shared" si="184"/>
        <v>0</v>
      </c>
      <c r="S3955" s="129">
        <f t="shared" si="185"/>
        <v>0</v>
      </c>
      <c r="T3955" s="129">
        <f t="shared" si="186"/>
        <v>0</v>
      </c>
      <c r="U3955" s="10"/>
    </row>
    <row r="3956" spans="12:21" ht="15" customHeight="1" x14ac:dyDescent="0.4">
      <c r="L3956" s="36" t="s">
        <v>39</v>
      </c>
      <c r="N3956" s="37">
        <v>43630</v>
      </c>
      <c r="O3956" s="35">
        <v>0.16666666666666669</v>
      </c>
      <c r="P3956" s="299"/>
      <c r="Q3956" s="300"/>
      <c r="R3956" s="129">
        <f t="shared" si="184"/>
        <v>0</v>
      </c>
      <c r="S3956" s="129">
        <f t="shared" si="185"/>
        <v>0</v>
      </c>
      <c r="T3956" s="129">
        <f t="shared" si="186"/>
        <v>0</v>
      </c>
      <c r="U3956" s="10"/>
    </row>
    <row r="3957" spans="12:21" ht="15" customHeight="1" x14ac:dyDescent="0.4">
      <c r="L3957" s="36" t="s">
        <v>39</v>
      </c>
      <c r="N3957" s="37">
        <v>43630</v>
      </c>
      <c r="O3957" s="35">
        <v>0.20833333333333337</v>
      </c>
      <c r="P3957" s="299"/>
      <c r="Q3957" s="300"/>
      <c r="R3957" s="129">
        <f t="shared" si="184"/>
        <v>0</v>
      </c>
      <c r="S3957" s="129">
        <f t="shared" si="185"/>
        <v>0</v>
      </c>
      <c r="T3957" s="129">
        <f t="shared" si="186"/>
        <v>0</v>
      </c>
      <c r="U3957" s="10"/>
    </row>
    <row r="3958" spans="12:21" ht="15" customHeight="1" x14ac:dyDescent="0.4">
      <c r="L3958" s="36" t="s">
        <v>39</v>
      </c>
      <c r="N3958" s="37">
        <v>43630</v>
      </c>
      <c r="O3958" s="35">
        <v>0.25</v>
      </c>
      <c r="P3958" s="299"/>
      <c r="Q3958" s="300"/>
      <c r="R3958" s="129">
        <f t="shared" si="184"/>
        <v>0</v>
      </c>
      <c r="S3958" s="129">
        <f t="shared" si="185"/>
        <v>0</v>
      </c>
      <c r="T3958" s="129">
        <f t="shared" si="186"/>
        <v>0</v>
      </c>
      <c r="U3958" s="10"/>
    </row>
    <row r="3959" spans="12:21" ht="15" customHeight="1" x14ac:dyDescent="0.4">
      <c r="L3959" s="36" t="s">
        <v>39</v>
      </c>
      <c r="N3959" s="37">
        <v>43630</v>
      </c>
      <c r="O3959" s="35">
        <v>0.29166666666666669</v>
      </c>
      <c r="P3959" s="299"/>
      <c r="Q3959" s="300"/>
      <c r="R3959" s="129">
        <f t="shared" si="184"/>
        <v>0</v>
      </c>
      <c r="S3959" s="129">
        <f t="shared" si="185"/>
        <v>0</v>
      </c>
      <c r="T3959" s="129">
        <f t="shared" si="186"/>
        <v>0</v>
      </c>
      <c r="U3959" s="10"/>
    </row>
    <row r="3960" spans="12:21" ht="15" customHeight="1" x14ac:dyDescent="0.4">
      <c r="L3960" s="36" t="s">
        <v>39</v>
      </c>
      <c r="N3960" s="37">
        <v>43630</v>
      </c>
      <c r="O3960" s="35">
        <v>0.33333333333333337</v>
      </c>
      <c r="P3960" s="299"/>
      <c r="Q3960" s="300"/>
      <c r="R3960" s="129">
        <f t="shared" si="184"/>
        <v>0</v>
      </c>
      <c r="S3960" s="129">
        <f t="shared" si="185"/>
        <v>0</v>
      </c>
      <c r="T3960" s="129">
        <f t="shared" si="186"/>
        <v>0</v>
      </c>
      <c r="U3960" s="10"/>
    </row>
    <row r="3961" spans="12:21" ht="15" customHeight="1" x14ac:dyDescent="0.4">
      <c r="L3961" s="36" t="s">
        <v>39</v>
      </c>
      <c r="N3961" s="37">
        <v>43630</v>
      </c>
      <c r="O3961" s="35">
        <v>0.375</v>
      </c>
      <c r="P3961" s="299"/>
      <c r="Q3961" s="300"/>
      <c r="R3961" s="129">
        <f t="shared" si="184"/>
        <v>0</v>
      </c>
      <c r="S3961" s="129">
        <f t="shared" si="185"/>
        <v>0</v>
      </c>
      <c r="T3961" s="129">
        <f t="shared" si="186"/>
        <v>0</v>
      </c>
      <c r="U3961" s="10"/>
    </row>
    <row r="3962" spans="12:21" ht="15" customHeight="1" x14ac:dyDescent="0.4">
      <c r="L3962" s="36" t="s">
        <v>39</v>
      </c>
      <c r="N3962" s="37">
        <v>43630</v>
      </c>
      <c r="O3962" s="35">
        <v>0.41666666666666669</v>
      </c>
      <c r="P3962" s="299"/>
      <c r="Q3962" s="300"/>
      <c r="R3962" s="129">
        <f t="shared" si="184"/>
        <v>0</v>
      </c>
      <c r="S3962" s="129">
        <f t="shared" si="185"/>
        <v>0</v>
      </c>
      <c r="T3962" s="129">
        <f t="shared" si="186"/>
        <v>0</v>
      </c>
      <c r="U3962" s="10"/>
    </row>
    <row r="3963" spans="12:21" ht="15" customHeight="1" x14ac:dyDescent="0.4">
      <c r="L3963" s="36" t="s">
        <v>39</v>
      </c>
      <c r="N3963" s="37">
        <v>43630</v>
      </c>
      <c r="O3963" s="35">
        <v>0.45833333333333337</v>
      </c>
      <c r="P3963" s="299"/>
      <c r="Q3963" s="300"/>
      <c r="R3963" s="129">
        <f t="shared" si="184"/>
        <v>0</v>
      </c>
      <c r="S3963" s="129">
        <f t="shared" si="185"/>
        <v>0</v>
      </c>
      <c r="T3963" s="129">
        <f t="shared" si="186"/>
        <v>0</v>
      </c>
      <c r="U3963" s="10"/>
    </row>
    <row r="3964" spans="12:21" ht="15" customHeight="1" x14ac:dyDescent="0.4">
      <c r="L3964" s="36" t="s">
        <v>39</v>
      </c>
      <c r="N3964" s="37">
        <v>43630</v>
      </c>
      <c r="O3964" s="35">
        <v>0.50000000000000011</v>
      </c>
      <c r="P3964" s="299"/>
      <c r="Q3964" s="300"/>
      <c r="R3964" s="129">
        <f t="shared" si="184"/>
        <v>0</v>
      </c>
      <c r="S3964" s="129">
        <f t="shared" si="185"/>
        <v>0</v>
      </c>
      <c r="T3964" s="129">
        <f t="shared" si="186"/>
        <v>0</v>
      </c>
      <c r="U3964" s="10"/>
    </row>
    <row r="3965" spans="12:21" ht="15" customHeight="1" x14ac:dyDescent="0.4">
      <c r="L3965" s="36" t="s">
        <v>39</v>
      </c>
      <c r="N3965" s="37">
        <v>43630</v>
      </c>
      <c r="O3965" s="35">
        <v>0.54166666666666674</v>
      </c>
      <c r="P3965" s="299"/>
      <c r="Q3965" s="300"/>
      <c r="R3965" s="129">
        <f t="shared" si="184"/>
        <v>0</v>
      </c>
      <c r="S3965" s="129">
        <f t="shared" si="185"/>
        <v>0</v>
      </c>
      <c r="T3965" s="129">
        <f t="shared" si="186"/>
        <v>0</v>
      </c>
      <c r="U3965" s="10"/>
    </row>
    <row r="3966" spans="12:21" ht="15" customHeight="1" x14ac:dyDescent="0.4">
      <c r="L3966" s="36" t="s">
        <v>39</v>
      </c>
      <c r="N3966" s="37">
        <v>43630</v>
      </c>
      <c r="O3966" s="35">
        <v>0.58333333333333337</v>
      </c>
      <c r="P3966" s="299"/>
      <c r="Q3966" s="300"/>
      <c r="R3966" s="129">
        <f t="shared" si="184"/>
        <v>0</v>
      </c>
      <c r="S3966" s="129">
        <f t="shared" si="185"/>
        <v>0</v>
      </c>
      <c r="T3966" s="129">
        <f t="shared" si="186"/>
        <v>0</v>
      </c>
      <c r="U3966" s="10"/>
    </row>
    <row r="3967" spans="12:21" ht="15" customHeight="1" x14ac:dyDescent="0.4">
      <c r="L3967" s="36" t="s">
        <v>39</v>
      </c>
      <c r="N3967" s="37">
        <v>43630</v>
      </c>
      <c r="O3967" s="35">
        <v>0.62500000000000011</v>
      </c>
      <c r="P3967" s="299"/>
      <c r="Q3967" s="300"/>
      <c r="R3967" s="129">
        <f t="shared" si="184"/>
        <v>0</v>
      </c>
      <c r="S3967" s="129">
        <f t="shared" si="185"/>
        <v>0</v>
      </c>
      <c r="T3967" s="129">
        <f t="shared" si="186"/>
        <v>0</v>
      </c>
      <c r="U3967" s="10"/>
    </row>
    <row r="3968" spans="12:21" ht="15" customHeight="1" x14ac:dyDescent="0.4">
      <c r="L3968" s="36" t="s">
        <v>39</v>
      </c>
      <c r="N3968" s="37">
        <v>43630</v>
      </c>
      <c r="O3968" s="35">
        <v>0.66666666666666674</v>
      </c>
      <c r="P3968" s="299"/>
      <c r="Q3968" s="300"/>
      <c r="R3968" s="129">
        <f t="shared" si="184"/>
        <v>0</v>
      </c>
      <c r="S3968" s="129">
        <f t="shared" si="185"/>
        <v>0</v>
      </c>
      <c r="T3968" s="129">
        <f t="shared" si="186"/>
        <v>0</v>
      </c>
      <c r="U3968" s="10"/>
    </row>
    <row r="3969" spans="12:21" ht="15" customHeight="1" x14ac:dyDescent="0.4">
      <c r="L3969" s="36" t="s">
        <v>39</v>
      </c>
      <c r="N3969" s="37">
        <v>43630</v>
      </c>
      <c r="O3969" s="35">
        <v>0.70833333333333337</v>
      </c>
      <c r="P3969" s="299"/>
      <c r="Q3969" s="300"/>
      <c r="R3969" s="129">
        <f t="shared" si="184"/>
        <v>0</v>
      </c>
      <c r="S3969" s="129">
        <f t="shared" si="185"/>
        <v>0</v>
      </c>
      <c r="T3969" s="129">
        <f t="shared" si="186"/>
        <v>0</v>
      </c>
      <c r="U3969" s="10"/>
    </row>
    <row r="3970" spans="12:21" ht="15" customHeight="1" x14ac:dyDescent="0.4">
      <c r="L3970" s="36" t="s">
        <v>39</v>
      </c>
      <c r="N3970" s="37">
        <v>43630</v>
      </c>
      <c r="O3970" s="35">
        <v>0.75000000000000011</v>
      </c>
      <c r="P3970" s="299"/>
      <c r="Q3970" s="300"/>
      <c r="R3970" s="129">
        <f t="shared" si="184"/>
        <v>0</v>
      </c>
      <c r="S3970" s="129">
        <f t="shared" si="185"/>
        <v>0</v>
      </c>
      <c r="T3970" s="129">
        <f t="shared" si="186"/>
        <v>0</v>
      </c>
      <c r="U3970" s="10"/>
    </row>
    <row r="3971" spans="12:21" ht="15" customHeight="1" x14ac:dyDescent="0.4">
      <c r="L3971" s="36" t="s">
        <v>39</v>
      </c>
      <c r="N3971" s="37">
        <v>43630</v>
      </c>
      <c r="O3971" s="35">
        <v>0.79166666666666674</v>
      </c>
      <c r="P3971" s="299"/>
      <c r="Q3971" s="300"/>
      <c r="R3971" s="129">
        <f t="shared" si="184"/>
        <v>0</v>
      </c>
      <c r="S3971" s="129">
        <f t="shared" si="185"/>
        <v>0</v>
      </c>
      <c r="T3971" s="129">
        <f t="shared" si="186"/>
        <v>0</v>
      </c>
      <c r="U3971" s="10"/>
    </row>
    <row r="3972" spans="12:21" ht="15" customHeight="1" x14ac:dyDescent="0.4">
      <c r="L3972" s="36" t="s">
        <v>39</v>
      </c>
      <c r="N3972" s="37">
        <v>43630</v>
      </c>
      <c r="O3972" s="35">
        <v>0.83333333333333337</v>
      </c>
      <c r="P3972" s="299"/>
      <c r="Q3972" s="300"/>
      <c r="R3972" s="129">
        <f t="shared" si="184"/>
        <v>0</v>
      </c>
      <c r="S3972" s="129">
        <f t="shared" si="185"/>
        <v>0</v>
      </c>
      <c r="T3972" s="129">
        <f t="shared" si="186"/>
        <v>0</v>
      </c>
      <c r="U3972" s="10"/>
    </row>
    <row r="3973" spans="12:21" ht="15" customHeight="1" x14ac:dyDescent="0.4">
      <c r="L3973" s="36" t="s">
        <v>39</v>
      </c>
      <c r="N3973" s="37">
        <v>43630</v>
      </c>
      <c r="O3973" s="35">
        <v>0.87500000000000011</v>
      </c>
      <c r="P3973" s="299"/>
      <c r="Q3973" s="300"/>
      <c r="R3973" s="129">
        <f t="shared" si="184"/>
        <v>0</v>
      </c>
      <c r="S3973" s="129">
        <f t="shared" si="185"/>
        <v>0</v>
      </c>
      <c r="T3973" s="129">
        <f t="shared" si="186"/>
        <v>0</v>
      </c>
      <c r="U3973" s="10"/>
    </row>
    <row r="3974" spans="12:21" ht="15" customHeight="1" x14ac:dyDescent="0.4">
      <c r="L3974" s="36" t="s">
        <v>39</v>
      </c>
      <c r="N3974" s="37">
        <v>43630</v>
      </c>
      <c r="O3974" s="35">
        <v>0.91666666666666674</v>
      </c>
      <c r="P3974" s="299"/>
      <c r="Q3974" s="300"/>
      <c r="R3974" s="129">
        <f t="shared" si="184"/>
        <v>0</v>
      </c>
      <c r="S3974" s="129">
        <f t="shared" si="185"/>
        <v>0</v>
      </c>
      <c r="T3974" s="129">
        <f t="shared" si="186"/>
        <v>0</v>
      </c>
      <c r="U3974" s="10"/>
    </row>
    <row r="3975" spans="12:21" ht="15" customHeight="1" x14ac:dyDescent="0.4">
      <c r="L3975" s="36" t="s">
        <v>39</v>
      </c>
      <c r="N3975" s="37">
        <v>43630</v>
      </c>
      <c r="O3975" s="35">
        <v>0.95833333333333337</v>
      </c>
      <c r="P3975" s="299"/>
      <c r="Q3975" s="300"/>
      <c r="R3975" s="129">
        <f t="shared" si="184"/>
        <v>0</v>
      </c>
      <c r="S3975" s="129">
        <f t="shared" si="185"/>
        <v>0</v>
      </c>
      <c r="T3975" s="129">
        <f t="shared" si="186"/>
        <v>0</v>
      </c>
      <c r="U3975" s="10"/>
    </row>
    <row r="3976" spans="12:21" ht="15" customHeight="1" x14ac:dyDescent="0.4">
      <c r="L3976" s="40">
        <v>43631</v>
      </c>
      <c r="M3976" s="37"/>
      <c r="N3976" s="37">
        <v>43631</v>
      </c>
      <c r="O3976" s="35">
        <v>3.1225022567582528E-17</v>
      </c>
      <c r="P3976" s="299"/>
      <c r="Q3976" s="300"/>
      <c r="R3976" s="129">
        <f t="shared" si="184"/>
        <v>0</v>
      </c>
      <c r="S3976" s="129">
        <f t="shared" si="185"/>
        <v>0</v>
      </c>
      <c r="T3976" s="129">
        <f t="shared" si="186"/>
        <v>0</v>
      </c>
      <c r="U3976" s="10"/>
    </row>
    <row r="3977" spans="12:21" ht="15" customHeight="1" x14ac:dyDescent="0.4">
      <c r="L3977" s="36" t="s">
        <v>39</v>
      </c>
      <c r="N3977" s="37">
        <v>43631</v>
      </c>
      <c r="O3977" s="35">
        <v>4.1666666666666699E-2</v>
      </c>
      <c r="P3977" s="299"/>
      <c r="Q3977" s="300"/>
      <c r="R3977" s="129">
        <f t="shared" si="184"/>
        <v>0</v>
      </c>
      <c r="S3977" s="129">
        <f t="shared" si="185"/>
        <v>0</v>
      </c>
      <c r="T3977" s="129">
        <f t="shared" si="186"/>
        <v>0</v>
      </c>
      <c r="U3977" s="10"/>
    </row>
    <row r="3978" spans="12:21" ht="15" customHeight="1" x14ac:dyDescent="0.4">
      <c r="L3978" s="36" t="s">
        <v>39</v>
      </c>
      <c r="N3978" s="37">
        <v>43631</v>
      </c>
      <c r="O3978" s="35">
        <v>8.333333333333337E-2</v>
      </c>
      <c r="P3978" s="299"/>
      <c r="Q3978" s="300"/>
      <c r="R3978" s="129">
        <f t="shared" si="184"/>
        <v>0</v>
      </c>
      <c r="S3978" s="129">
        <f t="shared" si="185"/>
        <v>0</v>
      </c>
      <c r="T3978" s="129">
        <f t="shared" si="186"/>
        <v>0</v>
      </c>
      <c r="U3978" s="10"/>
    </row>
    <row r="3979" spans="12:21" ht="15" customHeight="1" x14ac:dyDescent="0.4">
      <c r="L3979" s="36" t="s">
        <v>39</v>
      </c>
      <c r="N3979" s="37">
        <v>43631</v>
      </c>
      <c r="O3979" s="35">
        <v>0.12500000000000006</v>
      </c>
      <c r="P3979" s="299"/>
      <c r="Q3979" s="300"/>
      <c r="R3979" s="129">
        <f t="shared" si="184"/>
        <v>0</v>
      </c>
      <c r="S3979" s="129">
        <f t="shared" si="185"/>
        <v>0</v>
      </c>
      <c r="T3979" s="129">
        <f t="shared" si="186"/>
        <v>0</v>
      </c>
      <c r="U3979" s="10"/>
    </row>
    <row r="3980" spans="12:21" ht="15" customHeight="1" x14ac:dyDescent="0.4">
      <c r="L3980" s="36" t="s">
        <v>39</v>
      </c>
      <c r="N3980" s="37">
        <v>43631</v>
      </c>
      <c r="O3980" s="35">
        <v>0.16666666666666669</v>
      </c>
      <c r="P3980" s="299"/>
      <c r="Q3980" s="300"/>
      <c r="R3980" s="129">
        <f t="shared" si="184"/>
        <v>0</v>
      </c>
      <c r="S3980" s="129">
        <f t="shared" si="185"/>
        <v>0</v>
      </c>
      <c r="T3980" s="129">
        <f t="shared" si="186"/>
        <v>0</v>
      </c>
      <c r="U3980" s="10"/>
    </row>
    <row r="3981" spans="12:21" ht="15" customHeight="1" x14ac:dyDescent="0.4">
      <c r="L3981" s="36" t="s">
        <v>39</v>
      </c>
      <c r="N3981" s="37">
        <v>43631</v>
      </c>
      <c r="O3981" s="35">
        <v>0.20833333333333337</v>
      </c>
      <c r="P3981" s="299"/>
      <c r="Q3981" s="300"/>
      <c r="R3981" s="129">
        <f t="shared" si="184"/>
        <v>0</v>
      </c>
      <c r="S3981" s="129">
        <f t="shared" si="185"/>
        <v>0</v>
      </c>
      <c r="T3981" s="129">
        <f t="shared" si="186"/>
        <v>0</v>
      </c>
      <c r="U3981" s="10"/>
    </row>
    <row r="3982" spans="12:21" ht="15" customHeight="1" x14ac:dyDescent="0.4">
      <c r="L3982" s="36" t="s">
        <v>39</v>
      </c>
      <c r="N3982" s="37">
        <v>43631</v>
      </c>
      <c r="O3982" s="35">
        <v>0.25</v>
      </c>
      <c r="P3982" s="299"/>
      <c r="Q3982" s="300"/>
      <c r="R3982" s="129">
        <f t="shared" si="184"/>
        <v>0</v>
      </c>
      <c r="S3982" s="129">
        <f t="shared" si="185"/>
        <v>0</v>
      </c>
      <c r="T3982" s="129">
        <f t="shared" si="186"/>
        <v>0</v>
      </c>
      <c r="U3982" s="10"/>
    </row>
    <row r="3983" spans="12:21" ht="15" customHeight="1" x14ac:dyDescent="0.4">
      <c r="L3983" s="36" t="s">
        <v>39</v>
      </c>
      <c r="N3983" s="37">
        <v>43631</v>
      </c>
      <c r="O3983" s="35">
        <v>0.29166666666666669</v>
      </c>
      <c r="P3983" s="299"/>
      <c r="Q3983" s="300"/>
      <c r="R3983" s="129">
        <f t="shared" si="184"/>
        <v>0</v>
      </c>
      <c r="S3983" s="129">
        <f t="shared" si="185"/>
        <v>0</v>
      </c>
      <c r="T3983" s="129">
        <f t="shared" si="186"/>
        <v>0</v>
      </c>
      <c r="U3983" s="10"/>
    </row>
    <row r="3984" spans="12:21" ht="15" customHeight="1" x14ac:dyDescent="0.4">
      <c r="L3984" s="36" t="s">
        <v>39</v>
      </c>
      <c r="N3984" s="37">
        <v>43631</v>
      </c>
      <c r="O3984" s="35">
        <v>0.33333333333333337</v>
      </c>
      <c r="P3984" s="299"/>
      <c r="Q3984" s="300"/>
      <c r="R3984" s="129">
        <f t="shared" ref="R3984:R4047" si="187">IF(Q3984&gt;P3984,P3984,Q3984)</f>
        <v>0</v>
      </c>
      <c r="S3984" s="129">
        <f t="shared" ref="S3984:S4047" si="188">P3984-R3984</f>
        <v>0</v>
      </c>
      <c r="T3984" s="129">
        <f t="shared" si="186"/>
        <v>0</v>
      </c>
      <c r="U3984" s="10"/>
    </row>
    <row r="3985" spans="12:21" ht="15" customHeight="1" x14ac:dyDescent="0.4">
      <c r="L3985" s="36" t="s">
        <v>39</v>
      </c>
      <c r="N3985" s="37">
        <v>43631</v>
      </c>
      <c r="O3985" s="35">
        <v>0.375</v>
      </c>
      <c r="P3985" s="299"/>
      <c r="Q3985" s="300"/>
      <c r="R3985" s="129">
        <f t="shared" si="187"/>
        <v>0</v>
      </c>
      <c r="S3985" s="129">
        <f t="shared" si="188"/>
        <v>0</v>
      </c>
      <c r="T3985" s="129">
        <f t="shared" si="186"/>
        <v>0</v>
      </c>
      <c r="U3985" s="10"/>
    </row>
    <row r="3986" spans="12:21" ht="15" customHeight="1" x14ac:dyDescent="0.4">
      <c r="L3986" s="36" t="s">
        <v>39</v>
      </c>
      <c r="N3986" s="37">
        <v>43631</v>
      </c>
      <c r="O3986" s="35">
        <v>0.41666666666666669</v>
      </c>
      <c r="P3986" s="299"/>
      <c r="Q3986" s="300"/>
      <c r="R3986" s="129">
        <f t="shared" si="187"/>
        <v>0</v>
      </c>
      <c r="S3986" s="129">
        <f t="shared" si="188"/>
        <v>0</v>
      </c>
      <c r="T3986" s="129">
        <f t="shared" si="186"/>
        <v>0</v>
      </c>
      <c r="U3986" s="10"/>
    </row>
    <row r="3987" spans="12:21" ht="15" customHeight="1" x14ac:dyDescent="0.4">
      <c r="L3987" s="36" t="s">
        <v>39</v>
      </c>
      <c r="N3987" s="37">
        <v>43631</v>
      </c>
      <c r="O3987" s="35">
        <v>0.45833333333333337</v>
      </c>
      <c r="P3987" s="299"/>
      <c r="Q3987" s="300"/>
      <c r="R3987" s="129">
        <f t="shared" si="187"/>
        <v>0</v>
      </c>
      <c r="S3987" s="129">
        <f t="shared" si="188"/>
        <v>0</v>
      </c>
      <c r="T3987" s="129">
        <f t="shared" si="186"/>
        <v>0</v>
      </c>
      <c r="U3987" s="10"/>
    </row>
    <row r="3988" spans="12:21" ht="15" customHeight="1" x14ac:dyDescent="0.4">
      <c r="L3988" s="36" t="s">
        <v>39</v>
      </c>
      <c r="N3988" s="37">
        <v>43631</v>
      </c>
      <c r="O3988" s="35">
        <v>0.50000000000000011</v>
      </c>
      <c r="P3988" s="299"/>
      <c r="Q3988" s="300"/>
      <c r="R3988" s="129">
        <f t="shared" si="187"/>
        <v>0</v>
      </c>
      <c r="S3988" s="129">
        <f t="shared" si="188"/>
        <v>0</v>
      </c>
      <c r="T3988" s="129">
        <f t="shared" si="186"/>
        <v>0</v>
      </c>
      <c r="U3988" s="10"/>
    </row>
    <row r="3989" spans="12:21" ht="15" customHeight="1" x14ac:dyDescent="0.4">
      <c r="L3989" s="36" t="s">
        <v>39</v>
      </c>
      <c r="N3989" s="37">
        <v>43631</v>
      </c>
      <c r="O3989" s="35">
        <v>0.54166666666666674</v>
      </c>
      <c r="P3989" s="299"/>
      <c r="Q3989" s="300"/>
      <c r="R3989" s="129">
        <f t="shared" si="187"/>
        <v>0</v>
      </c>
      <c r="S3989" s="129">
        <f t="shared" si="188"/>
        <v>0</v>
      </c>
      <c r="T3989" s="129">
        <f t="shared" si="186"/>
        <v>0</v>
      </c>
      <c r="U3989" s="10"/>
    </row>
    <row r="3990" spans="12:21" ht="15" customHeight="1" x14ac:dyDescent="0.4">
      <c r="L3990" s="36" t="s">
        <v>39</v>
      </c>
      <c r="N3990" s="37">
        <v>43631</v>
      </c>
      <c r="O3990" s="35">
        <v>0.58333333333333337</v>
      </c>
      <c r="P3990" s="299"/>
      <c r="Q3990" s="300"/>
      <c r="R3990" s="129">
        <f t="shared" si="187"/>
        <v>0</v>
      </c>
      <c r="S3990" s="129">
        <f t="shared" si="188"/>
        <v>0</v>
      </c>
      <c r="T3990" s="129">
        <f t="shared" si="186"/>
        <v>0</v>
      </c>
      <c r="U3990" s="10"/>
    </row>
    <row r="3991" spans="12:21" ht="15" customHeight="1" x14ac:dyDescent="0.4">
      <c r="L3991" s="36" t="s">
        <v>39</v>
      </c>
      <c r="N3991" s="37">
        <v>43631</v>
      </c>
      <c r="O3991" s="35">
        <v>0.62500000000000011</v>
      </c>
      <c r="P3991" s="299"/>
      <c r="Q3991" s="300"/>
      <c r="R3991" s="129">
        <f t="shared" si="187"/>
        <v>0</v>
      </c>
      <c r="S3991" s="129">
        <f t="shared" si="188"/>
        <v>0</v>
      </c>
      <c r="T3991" s="129">
        <f t="shared" si="186"/>
        <v>0</v>
      </c>
      <c r="U3991" s="10"/>
    </row>
    <row r="3992" spans="12:21" ht="15" customHeight="1" x14ac:dyDescent="0.4">
      <c r="L3992" s="36" t="s">
        <v>39</v>
      </c>
      <c r="N3992" s="37">
        <v>43631</v>
      </c>
      <c r="O3992" s="35">
        <v>0.66666666666666674</v>
      </c>
      <c r="P3992" s="299"/>
      <c r="Q3992" s="300"/>
      <c r="R3992" s="129">
        <f t="shared" si="187"/>
        <v>0</v>
      </c>
      <c r="S3992" s="129">
        <f t="shared" si="188"/>
        <v>0</v>
      </c>
      <c r="T3992" s="129">
        <f t="shared" si="186"/>
        <v>0</v>
      </c>
      <c r="U3992" s="10"/>
    </row>
    <row r="3993" spans="12:21" ht="15" customHeight="1" x14ac:dyDescent="0.4">
      <c r="L3993" s="36" t="s">
        <v>39</v>
      </c>
      <c r="N3993" s="37">
        <v>43631</v>
      </c>
      <c r="O3993" s="35">
        <v>0.70833333333333337</v>
      </c>
      <c r="P3993" s="299"/>
      <c r="Q3993" s="300"/>
      <c r="R3993" s="129">
        <f t="shared" si="187"/>
        <v>0</v>
      </c>
      <c r="S3993" s="129">
        <f t="shared" si="188"/>
        <v>0</v>
      </c>
      <c r="T3993" s="129">
        <f t="shared" si="186"/>
        <v>0</v>
      </c>
      <c r="U3993" s="10"/>
    </row>
    <row r="3994" spans="12:21" ht="15" customHeight="1" x14ac:dyDescent="0.4">
      <c r="L3994" s="36" t="s">
        <v>39</v>
      </c>
      <c r="N3994" s="37">
        <v>43631</v>
      </c>
      <c r="O3994" s="35">
        <v>0.75000000000000011</v>
      </c>
      <c r="P3994" s="299"/>
      <c r="Q3994" s="300"/>
      <c r="R3994" s="129">
        <f t="shared" si="187"/>
        <v>0</v>
      </c>
      <c r="S3994" s="129">
        <f t="shared" si="188"/>
        <v>0</v>
      </c>
      <c r="T3994" s="129">
        <f t="shared" si="186"/>
        <v>0</v>
      </c>
      <c r="U3994" s="10"/>
    </row>
    <row r="3995" spans="12:21" ht="15" customHeight="1" x14ac:dyDescent="0.4">
      <c r="L3995" s="36" t="s">
        <v>39</v>
      </c>
      <c r="N3995" s="37">
        <v>43631</v>
      </c>
      <c r="O3995" s="35">
        <v>0.79166666666666674</v>
      </c>
      <c r="P3995" s="299"/>
      <c r="Q3995" s="300"/>
      <c r="R3995" s="129">
        <f t="shared" si="187"/>
        <v>0</v>
      </c>
      <c r="S3995" s="129">
        <f t="shared" si="188"/>
        <v>0</v>
      </c>
      <c r="T3995" s="129">
        <f t="shared" si="186"/>
        <v>0</v>
      </c>
      <c r="U3995" s="10"/>
    </row>
    <row r="3996" spans="12:21" ht="15" customHeight="1" x14ac:dyDescent="0.4">
      <c r="L3996" s="36" t="s">
        <v>39</v>
      </c>
      <c r="N3996" s="37">
        <v>43631</v>
      </c>
      <c r="O3996" s="35">
        <v>0.83333333333333337</v>
      </c>
      <c r="P3996" s="299"/>
      <c r="Q3996" s="300"/>
      <c r="R3996" s="129">
        <f t="shared" si="187"/>
        <v>0</v>
      </c>
      <c r="S3996" s="129">
        <f t="shared" si="188"/>
        <v>0</v>
      </c>
      <c r="T3996" s="129">
        <f t="shared" si="186"/>
        <v>0</v>
      </c>
      <c r="U3996" s="10"/>
    </row>
    <row r="3997" spans="12:21" ht="15" customHeight="1" x14ac:dyDescent="0.4">
      <c r="L3997" s="36" t="s">
        <v>39</v>
      </c>
      <c r="N3997" s="37">
        <v>43631</v>
      </c>
      <c r="O3997" s="35">
        <v>0.87500000000000011</v>
      </c>
      <c r="P3997" s="299"/>
      <c r="Q3997" s="300"/>
      <c r="R3997" s="129">
        <f t="shared" si="187"/>
        <v>0</v>
      </c>
      <c r="S3997" s="129">
        <f t="shared" si="188"/>
        <v>0</v>
      </c>
      <c r="T3997" s="129">
        <f t="shared" si="186"/>
        <v>0</v>
      </c>
      <c r="U3997" s="10"/>
    </row>
    <row r="3998" spans="12:21" ht="15" customHeight="1" x14ac:dyDescent="0.4">
      <c r="L3998" s="36" t="s">
        <v>39</v>
      </c>
      <c r="N3998" s="37">
        <v>43631</v>
      </c>
      <c r="O3998" s="35">
        <v>0.91666666666666674</v>
      </c>
      <c r="P3998" s="299"/>
      <c r="Q3998" s="300"/>
      <c r="R3998" s="129">
        <f t="shared" si="187"/>
        <v>0</v>
      </c>
      <c r="S3998" s="129">
        <f t="shared" si="188"/>
        <v>0</v>
      </c>
      <c r="T3998" s="129">
        <f t="shared" si="186"/>
        <v>0</v>
      </c>
      <c r="U3998" s="10"/>
    </row>
    <row r="3999" spans="12:21" ht="15" customHeight="1" x14ac:dyDescent="0.4">
      <c r="L3999" s="36" t="s">
        <v>39</v>
      </c>
      <c r="N3999" s="37">
        <v>43631</v>
      </c>
      <c r="O3999" s="35">
        <v>0.95833333333333337</v>
      </c>
      <c r="P3999" s="299"/>
      <c r="Q3999" s="300"/>
      <c r="R3999" s="129">
        <f t="shared" si="187"/>
        <v>0</v>
      </c>
      <c r="S3999" s="129">
        <f t="shared" si="188"/>
        <v>0</v>
      </c>
      <c r="T3999" s="129">
        <f t="shared" si="186"/>
        <v>0</v>
      </c>
      <c r="U3999" s="10"/>
    </row>
    <row r="4000" spans="12:21" ht="15" customHeight="1" x14ac:dyDescent="0.4">
      <c r="L4000" s="40">
        <v>43632</v>
      </c>
      <c r="M4000" s="37"/>
      <c r="N4000" s="37">
        <v>43632</v>
      </c>
      <c r="O4000" s="35">
        <v>3.1225022567582528E-17</v>
      </c>
      <c r="P4000" s="299"/>
      <c r="Q4000" s="300"/>
      <c r="R4000" s="129">
        <f t="shared" si="187"/>
        <v>0</v>
      </c>
      <c r="S4000" s="129">
        <f t="shared" si="188"/>
        <v>0</v>
      </c>
      <c r="T4000" s="129">
        <f t="shared" si="186"/>
        <v>0</v>
      </c>
      <c r="U4000" s="10"/>
    </row>
    <row r="4001" spans="12:21" ht="15" customHeight="1" x14ac:dyDescent="0.4">
      <c r="L4001" s="36" t="s">
        <v>39</v>
      </c>
      <c r="N4001" s="37">
        <v>43632</v>
      </c>
      <c r="O4001" s="35">
        <v>4.1666666666666699E-2</v>
      </c>
      <c r="P4001" s="299"/>
      <c r="Q4001" s="300"/>
      <c r="R4001" s="129">
        <f t="shared" si="187"/>
        <v>0</v>
      </c>
      <c r="S4001" s="129">
        <f t="shared" si="188"/>
        <v>0</v>
      </c>
      <c r="T4001" s="129">
        <f t="shared" si="186"/>
        <v>0</v>
      </c>
      <c r="U4001" s="10"/>
    </row>
    <row r="4002" spans="12:21" ht="15" customHeight="1" x14ac:dyDescent="0.4">
      <c r="L4002" s="36" t="s">
        <v>39</v>
      </c>
      <c r="N4002" s="37">
        <v>43632</v>
      </c>
      <c r="O4002" s="35">
        <v>8.333333333333337E-2</v>
      </c>
      <c r="P4002" s="299"/>
      <c r="Q4002" s="300"/>
      <c r="R4002" s="129">
        <f t="shared" si="187"/>
        <v>0</v>
      </c>
      <c r="S4002" s="129">
        <f t="shared" si="188"/>
        <v>0</v>
      </c>
      <c r="T4002" s="129">
        <f t="shared" si="186"/>
        <v>0</v>
      </c>
      <c r="U4002" s="10"/>
    </row>
    <row r="4003" spans="12:21" ht="15" customHeight="1" x14ac:dyDescent="0.4">
      <c r="L4003" s="36" t="s">
        <v>39</v>
      </c>
      <c r="N4003" s="37">
        <v>43632</v>
      </c>
      <c r="O4003" s="35">
        <v>0.12500000000000006</v>
      </c>
      <c r="P4003" s="299"/>
      <c r="Q4003" s="300"/>
      <c r="R4003" s="129">
        <f t="shared" si="187"/>
        <v>0</v>
      </c>
      <c r="S4003" s="129">
        <f t="shared" si="188"/>
        <v>0</v>
      </c>
      <c r="T4003" s="129">
        <f t="shared" si="186"/>
        <v>0</v>
      </c>
      <c r="U4003" s="10"/>
    </row>
    <row r="4004" spans="12:21" ht="15" customHeight="1" x14ac:dyDescent="0.4">
      <c r="L4004" s="36" t="s">
        <v>39</v>
      </c>
      <c r="N4004" s="37">
        <v>43632</v>
      </c>
      <c r="O4004" s="35">
        <v>0.16666666666666669</v>
      </c>
      <c r="P4004" s="299"/>
      <c r="Q4004" s="300"/>
      <c r="R4004" s="129">
        <f t="shared" si="187"/>
        <v>0</v>
      </c>
      <c r="S4004" s="129">
        <f t="shared" si="188"/>
        <v>0</v>
      </c>
      <c r="T4004" s="129">
        <f t="shared" si="186"/>
        <v>0</v>
      </c>
      <c r="U4004" s="10"/>
    </row>
    <row r="4005" spans="12:21" ht="15" customHeight="1" x14ac:dyDescent="0.4">
      <c r="L4005" s="36" t="s">
        <v>39</v>
      </c>
      <c r="N4005" s="37">
        <v>43632</v>
      </c>
      <c r="O4005" s="35">
        <v>0.20833333333333337</v>
      </c>
      <c r="P4005" s="299"/>
      <c r="Q4005" s="300"/>
      <c r="R4005" s="129">
        <f t="shared" si="187"/>
        <v>0</v>
      </c>
      <c r="S4005" s="129">
        <f t="shared" si="188"/>
        <v>0</v>
      </c>
      <c r="T4005" s="129">
        <f t="shared" si="186"/>
        <v>0</v>
      </c>
      <c r="U4005" s="10"/>
    </row>
    <row r="4006" spans="12:21" ht="15" customHeight="1" x14ac:dyDescent="0.4">
      <c r="L4006" s="36" t="s">
        <v>39</v>
      </c>
      <c r="N4006" s="37">
        <v>43632</v>
      </c>
      <c r="O4006" s="35">
        <v>0.25</v>
      </c>
      <c r="P4006" s="299"/>
      <c r="Q4006" s="300"/>
      <c r="R4006" s="129">
        <f t="shared" si="187"/>
        <v>0</v>
      </c>
      <c r="S4006" s="129">
        <f t="shared" si="188"/>
        <v>0</v>
      </c>
      <c r="T4006" s="129">
        <f t="shared" si="186"/>
        <v>0</v>
      </c>
      <c r="U4006" s="10"/>
    </row>
    <row r="4007" spans="12:21" ht="15" customHeight="1" x14ac:dyDescent="0.4">
      <c r="L4007" s="36" t="s">
        <v>39</v>
      </c>
      <c r="N4007" s="37">
        <v>43632</v>
      </c>
      <c r="O4007" s="35">
        <v>0.29166666666666669</v>
      </c>
      <c r="P4007" s="299"/>
      <c r="Q4007" s="300"/>
      <c r="R4007" s="129">
        <f t="shared" si="187"/>
        <v>0</v>
      </c>
      <c r="S4007" s="129">
        <f t="shared" si="188"/>
        <v>0</v>
      </c>
      <c r="T4007" s="129">
        <f t="shared" si="186"/>
        <v>0</v>
      </c>
      <c r="U4007" s="10"/>
    </row>
    <row r="4008" spans="12:21" ht="15" customHeight="1" x14ac:dyDescent="0.4">
      <c r="L4008" s="36" t="s">
        <v>39</v>
      </c>
      <c r="N4008" s="37">
        <v>43632</v>
      </c>
      <c r="O4008" s="35">
        <v>0.33333333333333337</v>
      </c>
      <c r="P4008" s="299"/>
      <c r="Q4008" s="300"/>
      <c r="R4008" s="129">
        <f t="shared" si="187"/>
        <v>0</v>
      </c>
      <c r="S4008" s="129">
        <f t="shared" si="188"/>
        <v>0</v>
      </c>
      <c r="T4008" s="129">
        <f t="shared" si="186"/>
        <v>0</v>
      </c>
      <c r="U4008" s="10"/>
    </row>
    <row r="4009" spans="12:21" ht="15" customHeight="1" x14ac:dyDescent="0.4">
      <c r="L4009" s="36" t="s">
        <v>39</v>
      </c>
      <c r="N4009" s="37">
        <v>43632</v>
      </c>
      <c r="O4009" s="35">
        <v>0.375</v>
      </c>
      <c r="P4009" s="299"/>
      <c r="Q4009" s="300"/>
      <c r="R4009" s="129">
        <f t="shared" si="187"/>
        <v>0</v>
      </c>
      <c r="S4009" s="129">
        <f t="shared" si="188"/>
        <v>0</v>
      </c>
      <c r="T4009" s="129">
        <f t="shared" ref="T4009:T4072" si="189">Q4009-R4009</f>
        <v>0</v>
      </c>
      <c r="U4009" s="10"/>
    </row>
    <row r="4010" spans="12:21" ht="15" customHeight="1" x14ac:dyDescent="0.4">
      <c r="L4010" s="36" t="s">
        <v>39</v>
      </c>
      <c r="N4010" s="37">
        <v>43632</v>
      </c>
      <c r="O4010" s="35">
        <v>0.41666666666666669</v>
      </c>
      <c r="P4010" s="299"/>
      <c r="Q4010" s="300"/>
      <c r="R4010" s="129">
        <f t="shared" si="187"/>
        <v>0</v>
      </c>
      <c r="S4010" s="129">
        <f t="shared" si="188"/>
        <v>0</v>
      </c>
      <c r="T4010" s="129">
        <f t="shared" si="189"/>
        <v>0</v>
      </c>
      <c r="U4010" s="10"/>
    </row>
    <row r="4011" spans="12:21" ht="15" customHeight="1" x14ac:dyDescent="0.4">
      <c r="L4011" s="36" t="s">
        <v>39</v>
      </c>
      <c r="N4011" s="37">
        <v>43632</v>
      </c>
      <c r="O4011" s="35">
        <v>0.45833333333333337</v>
      </c>
      <c r="P4011" s="299"/>
      <c r="Q4011" s="300"/>
      <c r="R4011" s="129">
        <f t="shared" si="187"/>
        <v>0</v>
      </c>
      <c r="S4011" s="129">
        <f t="shared" si="188"/>
        <v>0</v>
      </c>
      <c r="T4011" s="129">
        <f t="shared" si="189"/>
        <v>0</v>
      </c>
      <c r="U4011" s="10"/>
    </row>
    <row r="4012" spans="12:21" ht="15" customHeight="1" x14ac:dyDescent="0.4">
      <c r="L4012" s="36" t="s">
        <v>39</v>
      </c>
      <c r="N4012" s="37">
        <v>43632</v>
      </c>
      <c r="O4012" s="35">
        <v>0.50000000000000011</v>
      </c>
      <c r="P4012" s="299"/>
      <c r="Q4012" s="300"/>
      <c r="R4012" s="129">
        <f t="shared" si="187"/>
        <v>0</v>
      </c>
      <c r="S4012" s="129">
        <f t="shared" si="188"/>
        <v>0</v>
      </c>
      <c r="T4012" s="129">
        <f t="shared" si="189"/>
        <v>0</v>
      </c>
      <c r="U4012" s="10"/>
    </row>
    <row r="4013" spans="12:21" ht="15" customHeight="1" x14ac:dyDescent="0.4">
      <c r="L4013" s="36" t="s">
        <v>39</v>
      </c>
      <c r="N4013" s="37">
        <v>43632</v>
      </c>
      <c r="O4013" s="35">
        <v>0.54166666666666674</v>
      </c>
      <c r="P4013" s="299"/>
      <c r="Q4013" s="300"/>
      <c r="R4013" s="129">
        <f t="shared" si="187"/>
        <v>0</v>
      </c>
      <c r="S4013" s="129">
        <f t="shared" si="188"/>
        <v>0</v>
      </c>
      <c r="T4013" s="129">
        <f t="shared" si="189"/>
        <v>0</v>
      </c>
      <c r="U4013" s="10"/>
    </row>
    <row r="4014" spans="12:21" ht="15" customHeight="1" x14ac:dyDescent="0.4">
      <c r="L4014" s="36" t="s">
        <v>39</v>
      </c>
      <c r="N4014" s="37">
        <v>43632</v>
      </c>
      <c r="O4014" s="35">
        <v>0.58333333333333337</v>
      </c>
      <c r="P4014" s="299"/>
      <c r="Q4014" s="300"/>
      <c r="R4014" s="129">
        <f t="shared" si="187"/>
        <v>0</v>
      </c>
      <c r="S4014" s="129">
        <f t="shared" si="188"/>
        <v>0</v>
      </c>
      <c r="T4014" s="129">
        <f t="shared" si="189"/>
        <v>0</v>
      </c>
      <c r="U4014" s="10"/>
    </row>
    <row r="4015" spans="12:21" ht="15" customHeight="1" x14ac:dyDescent="0.4">
      <c r="L4015" s="36" t="s">
        <v>39</v>
      </c>
      <c r="N4015" s="37">
        <v>43632</v>
      </c>
      <c r="O4015" s="35">
        <v>0.62500000000000011</v>
      </c>
      <c r="P4015" s="299"/>
      <c r="Q4015" s="300"/>
      <c r="R4015" s="129">
        <f t="shared" si="187"/>
        <v>0</v>
      </c>
      <c r="S4015" s="129">
        <f t="shared" si="188"/>
        <v>0</v>
      </c>
      <c r="T4015" s="129">
        <f t="shared" si="189"/>
        <v>0</v>
      </c>
      <c r="U4015" s="10"/>
    </row>
    <row r="4016" spans="12:21" ht="15" customHeight="1" x14ac:dyDescent="0.4">
      <c r="L4016" s="36" t="s">
        <v>39</v>
      </c>
      <c r="N4016" s="37">
        <v>43632</v>
      </c>
      <c r="O4016" s="35">
        <v>0.66666666666666674</v>
      </c>
      <c r="P4016" s="299"/>
      <c r="Q4016" s="300"/>
      <c r="R4016" s="129">
        <f t="shared" si="187"/>
        <v>0</v>
      </c>
      <c r="S4016" s="129">
        <f t="shared" si="188"/>
        <v>0</v>
      </c>
      <c r="T4016" s="129">
        <f t="shared" si="189"/>
        <v>0</v>
      </c>
      <c r="U4016" s="10"/>
    </row>
    <row r="4017" spans="12:21" ht="15" customHeight="1" x14ac:dyDescent="0.4">
      <c r="L4017" s="36" t="s">
        <v>39</v>
      </c>
      <c r="N4017" s="37">
        <v>43632</v>
      </c>
      <c r="O4017" s="35">
        <v>0.70833333333333337</v>
      </c>
      <c r="P4017" s="299"/>
      <c r="Q4017" s="300"/>
      <c r="R4017" s="129">
        <f t="shared" si="187"/>
        <v>0</v>
      </c>
      <c r="S4017" s="129">
        <f t="shared" si="188"/>
        <v>0</v>
      </c>
      <c r="T4017" s="129">
        <f t="shared" si="189"/>
        <v>0</v>
      </c>
      <c r="U4017" s="10"/>
    </row>
    <row r="4018" spans="12:21" ht="15" customHeight="1" x14ac:dyDescent="0.4">
      <c r="L4018" s="36" t="s">
        <v>39</v>
      </c>
      <c r="N4018" s="37">
        <v>43632</v>
      </c>
      <c r="O4018" s="35">
        <v>0.75000000000000011</v>
      </c>
      <c r="P4018" s="299"/>
      <c r="Q4018" s="300"/>
      <c r="R4018" s="129">
        <f t="shared" si="187"/>
        <v>0</v>
      </c>
      <c r="S4018" s="129">
        <f t="shared" si="188"/>
        <v>0</v>
      </c>
      <c r="T4018" s="129">
        <f t="shared" si="189"/>
        <v>0</v>
      </c>
      <c r="U4018" s="10"/>
    </row>
    <row r="4019" spans="12:21" ht="15" customHeight="1" x14ac:dyDescent="0.4">
      <c r="L4019" s="36" t="s">
        <v>39</v>
      </c>
      <c r="N4019" s="37">
        <v>43632</v>
      </c>
      <c r="O4019" s="35">
        <v>0.79166666666666674</v>
      </c>
      <c r="P4019" s="299"/>
      <c r="Q4019" s="300"/>
      <c r="R4019" s="129">
        <f t="shared" si="187"/>
        <v>0</v>
      </c>
      <c r="S4019" s="129">
        <f t="shared" si="188"/>
        <v>0</v>
      </c>
      <c r="T4019" s="129">
        <f t="shared" si="189"/>
        <v>0</v>
      </c>
      <c r="U4019" s="10"/>
    </row>
    <row r="4020" spans="12:21" ht="15" customHeight="1" x14ac:dyDescent="0.4">
      <c r="L4020" s="36" t="s">
        <v>39</v>
      </c>
      <c r="N4020" s="37">
        <v>43632</v>
      </c>
      <c r="O4020" s="35">
        <v>0.83333333333333337</v>
      </c>
      <c r="P4020" s="299"/>
      <c r="Q4020" s="300"/>
      <c r="R4020" s="129">
        <f t="shared" si="187"/>
        <v>0</v>
      </c>
      <c r="S4020" s="129">
        <f t="shared" si="188"/>
        <v>0</v>
      </c>
      <c r="T4020" s="129">
        <f t="shared" si="189"/>
        <v>0</v>
      </c>
      <c r="U4020" s="10"/>
    </row>
    <row r="4021" spans="12:21" ht="15" customHeight="1" x14ac:dyDescent="0.4">
      <c r="L4021" s="36" t="s">
        <v>39</v>
      </c>
      <c r="N4021" s="37">
        <v>43632</v>
      </c>
      <c r="O4021" s="35">
        <v>0.87500000000000011</v>
      </c>
      <c r="P4021" s="299"/>
      <c r="Q4021" s="300"/>
      <c r="R4021" s="129">
        <f t="shared" si="187"/>
        <v>0</v>
      </c>
      <c r="S4021" s="129">
        <f t="shared" si="188"/>
        <v>0</v>
      </c>
      <c r="T4021" s="129">
        <f t="shared" si="189"/>
        <v>0</v>
      </c>
      <c r="U4021" s="10"/>
    </row>
    <row r="4022" spans="12:21" ht="15" customHeight="1" x14ac:dyDescent="0.4">
      <c r="L4022" s="36" t="s">
        <v>39</v>
      </c>
      <c r="N4022" s="37">
        <v>43632</v>
      </c>
      <c r="O4022" s="35">
        <v>0.91666666666666674</v>
      </c>
      <c r="P4022" s="299"/>
      <c r="Q4022" s="300"/>
      <c r="R4022" s="129">
        <f t="shared" si="187"/>
        <v>0</v>
      </c>
      <c r="S4022" s="129">
        <f t="shared" si="188"/>
        <v>0</v>
      </c>
      <c r="T4022" s="129">
        <f t="shared" si="189"/>
        <v>0</v>
      </c>
      <c r="U4022" s="10"/>
    </row>
    <row r="4023" spans="12:21" ht="15" customHeight="1" x14ac:dyDescent="0.4">
      <c r="L4023" s="36" t="s">
        <v>39</v>
      </c>
      <c r="N4023" s="37">
        <v>43632</v>
      </c>
      <c r="O4023" s="35">
        <v>0.95833333333333337</v>
      </c>
      <c r="P4023" s="299"/>
      <c r="Q4023" s="300"/>
      <c r="R4023" s="129">
        <f t="shared" si="187"/>
        <v>0</v>
      </c>
      <c r="S4023" s="129">
        <f t="shared" si="188"/>
        <v>0</v>
      </c>
      <c r="T4023" s="129">
        <f t="shared" si="189"/>
        <v>0</v>
      </c>
      <c r="U4023" s="10"/>
    </row>
    <row r="4024" spans="12:21" ht="15" customHeight="1" x14ac:dyDescent="0.4">
      <c r="L4024" s="40">
        <v>43633</v>
      </c>
      <c r="M4024" s="37"/>
      <c r="N4024" s="37">
        <v>43633</v>
      </c>
      <c r="O4024" s="35">
        <v>3.1225022567582528E-17</v>
      </c>
      <c r="P4024" s="299"/>
      <c r="Q4024" s="300"/>
      <c r="R4024" s="129">
        <f t="shared" si="187"/>
        <v>0</v>
      </c>
      <c r="S4024" s="129">
        <f t="shared" si="188"/>
        <v>0</v>
      </c>
      <c r="T4024" s="129">
        <f t="shared" si="189"/>
        <v>0</v>
      </c>
      <c r="U4024" s="10"/>
    </row>
    <row r="4025" spans="12:21" ht="15" customHeight="1" x14ac:dyDescent="0.4">
      <c r="L4025" s="36" t="s">
        <v>39</v>
      </c>
      <c r="N4025" s="37">
        <v>43633</v>
      </c>
      <c r="O4025" s="35">
        <v>4.1666666666666699E-2</v>
      </c>
      <c r="P4025" s="299"/>
      <c r="Q4025" s="300"/>
      <c r="R4025" s="129">
        <f t="shared" si="187"/>
        <v>0</v>
      </c>
      <c r="S4025" s="129">
        <f t="shared" si="188"/>
        <v>0</v>
      </c>
      <c r="T4025" s="129">
        <f t="shared" si="189"/>
        <v>0</v>
      </c>
      <c r="U4025" s="10"/>
    </row>
    <row r="4026" spans="12:21" ht="15" customHeight="1" x14ac:dyDescent="0.4">
      <c r="L4026" s="36" t="s">
        <v>39</v>
      </c>
      <c r="N4026" s="37">
        <v>43633</v>
      </c>
      <c r="O4026" s="35">
        <v>8.333333333333337E-2</v>
      </c>
      <c r="P4026" s="299"/>
      <c r="Q4026" s="300"/>
      <c r="R4026" s="129">
        <f t="shared" si="187"/>
        <v>0</v>
      </c>
      <c r="S4026" s="129">
        <f t="shared" si="188"/>
        <v>0</v>
      </c>
      <c r="T4026" s="129">
        <f t="shared" si="189"/>
        <v>0</v>
      </c>
      <c r="U4026" s="10"/>
    </row>
    <row r="4027" spans="12:21" ht="15" customHeight="1" x14ac:dyDescent="0.4">
      <c r="L4027" s="36" t="s">
        <v>39</v>
      </c>
      <c r="N4027" s="37">
        <v>43633</v>
      </c>
      <c r="O4027" s="35">
        <v>0.12500000000000006</v>
      </c>
      <c r="P4027" s="299"/>
      <c r="Q4027" s="300"/>
      <c r="R4027" s="129">
        <f t="shared" si="187"/>
        <v>0</v>
      </c>
      <c r="S4027" s="129">
        <f t="shared" si="188"/>
        <v>0</v>
      </c>
      <c r="T4027" s="129">
        <f t="shared" si="189"/>
        <v>0</v>
      </c>
      <c r="U4027" s="10"/>
    </row>
    <row r="4028" spans="12:21" ht="15" customHeight="1" x14ac:dyDescent="0.4">
      <c r="L4028" s="36" t="s">
        <v>39</v>
      </c>
      <c r="N4028" s="37">
        <v>43633</v>
      </c>
      <c r="O4028" s="35">
        <v>0.16666666666666669</v>
      </c>
      <c r="P4028" s="299"/>
      <c r="Q4028" s="300"/>
      <c r="R4028" s="129">
        <f t="shared" si="187"/>
        <v>0</v>
      </c>
      <c r="S4028" s="129">
        <f t="shared" si="188"/>
        <v>0</v>
      </c>
      <c r="T4028" s="129">
        <f t="shared" si="189"/>
        <v>0</v>
      </c>
      <c r="U4028" s="10"/>
    </row>
    <row r="4029" spans="12:21" ht="15" customHeight="1" x14ac:dyDescent="0.4">
      <c r="L4029" s="36" t="s">
        <v>39</v>
      </c>
      <c r="N4029" s="37">
        <v>43633</v>
      </c>
      <c r="O4029" s="35">
        <v>0.20833333333333337</v>
      </c>
      <c r="P4029" s="299"/>
      <c r="Q4029" s="300"/>
      <c r="R4029" s="129">
        <f t="shared" si="187"/>
        <v>0</v>
      </c>
      <c r="S4029" s="129">
        <f t="shared" si="188"/>
        <v>0</v>
      </c>
      <c r="T4029" s="129">
        <f t="shared" si="189"/>
        <v>0</v>
      </c>
      <c r="U4029" s="10"/>
    </row>
    <row r="4030" spans="12:21" ht="15" customHeight="1" x14ac:dyDescent="0.4">
      <c r="L4030" s="36" t="s">
        <v>39</v>
      </c>
      <c r="N4030" s="37">
        <v>43633</v>
      </c>
      <c r="O4030" s="35">
        <v>0.25</v>
      </c>
      <c r="P4030" s="299"/>
      <c r="Q4030" s="300"/>
      <c r="R4030" s="129">
        <f t="shared" si="187"/>
        <v>0</v>
      </c>
      <c r="S4030" s="129">
        <f t="shared" si="188"/>
        <v>0</v>
      </c>
      <c r="T4030" s="129">
        <f t="shared" si="189"/>
        <v>0</v>
      </c>
      <c r="U4030" s="10"/>
    </row>
    <row r="4031" spans="12:21" ht="15" customHeight="1" x14ac:dyDescent="0.4">
      <c r="L4031" s="36" t="s">
        <v>39</v>
      </c>
      <c r="N4031" s="37">
        <v>43633</v>
      </c>
      <c r="O4031" s="35">
        <v>0.29166666666666669</v>
      </c>
      <c r="P4031" s="299"/>
      <c r="Q4031" s="300"/>
      <c r="R4031" s="129">
        <f t="shared" si="187"/>
        <v>0</v>
      </c>
      <c r="S4031" s="129">
        <f t="shared" si="188"/>
        <v>0</v>
      </c>
      <c r="T4031" s="129">
        <f t="shared" si="189"/>
        <v>0</v>
      </c>
      <c r="U4031" s="10"/>
    </row>
    <row r="4032" spans="12:21" ht="15" customHeight="1" x14ac:dyDescent="0.4">
      <c r="L4032" s="36" t="s">
        <v>39</v>
      </c>
      <c r="N4032" s="37">
        <v>43633</v>
      </c>
      <c r="O4032" s="35">
        <v>0.33333333333333337</v>
      </c>
      <c r="P4032" s="299"/>
      <c r="Q4032" s="300"/>
      <c r="R4032" s="129">
        <f t="shared" si="187"/>
        <v>0</v>
      </c>
      <c r="S4032" s="129">
        <f t="shared" si="188"/>
        <v>0</v>
      </c>
      <c r="T4032" s="129">
        <f t="shared" si="189"/>
        <v>0</v>
      </c>
      <c r="U4032" s="10"/>
    </row>
    <row r="4033" spans="12:21" ht="15" customHeight="1" x14ac:dyDescent="0.4">
      <c r="L4033" s="36" t="s">
        <v>39</v>
      </c>
      <c r="N4033" s="37">
        <v>43633</v>
      </c>
      <c r="O4033" s="35">
        <v>0.375</v>
      </c>
      <c r="P4033" s="299"/>
      <c r="Q4033" s="300"/>
      <c r="R4033" s="129">
        <f t="shared" si="187"/>
        <v>0</v>
      </c>
      <c r="S4033" s="129">
        <f t="shared" si="188"/>
        <v>0</v>
      </c>
      <c r="T4033" s="129">
        <f t="shared" si="189"/>
        <v>0</v>
      </c>
      <c r="U4033" s="10"/>
    </row>
    <row r="4034" spans="12:21" ht="15" customHeight="1" x14ac:dyDescent="0.4">
      <c r="L4034" s="36" t="s">
        <v>39</v>
      </c>
      <c r="N4034" s="37">
        <v>43633</v>
      </c>
      <c r="O4034" s="35">
        <v>0.41666666666666669</v>
      </c>
      <c r="P4034" s="299"/>
      <c r="Q4034" s="300"/>
      <c r="R4034" s="129">
        <f t="shared" si="187"/>
        <v>0</v>
      </c>
      <c r="S4034" s="129">
        <f t="shared" si="188"/>
        <v>0</v>
      </c>
      <c r="T4034" s="129">
        <f t="shared" si="189"/>
        <v>0</v>
      </c>
      <c r="U4034" s="10"/>
    </row>
    <row r="4035" spans="12:21" ht="15" customHeight="1" x14ac:dyDescent="0.4">
      <c r="L4035" s="36" t="s">
        <v>39</v>
      </c>
      <c r="N4035" s="37">
        <v>43633</v>
      </c>
      <c r="O4035" s="35">
        <v>0.45833333333333337</v>
      </c>
      <c r="P4035" s="299"/>
      <c r="Q4035" s="300"/>
      <c r="R4035" s="129">
        <f t="shared" si="187"/>
        <v>0</v>
      </c>
      <c r="S4035" s="129">
        <f t="shared" si="188"/>
        <v>0</v>
      </c>
      <c r="T4035" s="129">
        <f t="shared" si="189"/>
        <v>0</v>
      </c>
      <c r="U4035" s="10"/>
    </row>
    <row r="4036" spans="12:21" ht="15" customHeight="1" x14ac:dyDescent="0.4">
      <c r="L4036" s="36" t="s">
        <v>39</v>
      </c>
      <c r="N4036" s="37">
        <v>43633</v>
      </c>
      <c r="O4036" s="35">
        <v>0.50000000000000011</v>
      </c>
      <c r="P4036" s="299"/>
      <c r="Q4036" s="300"/>
      <c r="R4036" s="129">
        <f t="shared" si="187"/>
        <v>0</v>
      </c>
      <c r="S4036" s="129">
        <f t="shared" si="188"/>
        <v>0</v>
      </c>
      <c r="T4036" s="129">
        <f t="shared" si="189"/>
        <v>0</v>
      </c>
      <c r="U4036" s="10"/>
    </row>
    <row r="4037" spans="12:21" ht="15" customHeight="1" x14ac:dyDescent="0.4">
      <c r="L4037" s="36" t="s">
        <v>39</v>
      </c>
      <c r="N4037" s="37">
        <v>43633</v>
      </c>
      <c r="O4037" s="35">
        <v>0.54166666666666674</v>
      </c>
      <c r="P4037" s="299"/>
      <c r="Q4037" s="300"/>
      <c r="R4037" s="129">
        <f t="shared" si="187"/>
        <v>0</v>
      </c>
      <c r="S4037" s="129">
        <f t="shared" si="188"/>
        <v>0</v>
      </c>
      <c r="T4037" s="129">
        <f t="shared" si="189"/>
        <v>0</v>
      </c>
      <c r="U4037" s="10"/>
    </row>
    <row r="4038" spans="12:21" ht="15" customHeight="1" x14ac:dyDescent="0.4">
      <c r="L4038" s="36" t="s">
        <v>39</v>
      </c>
      <c r="N4038" s="37">
        <v>43633</v>
      </c>
      <c r="O4038" s="35">
        <v>0.58333333333333337</v>
      </c>
      <c r="P4038" s="299"/>
      <c r="Q4038" s="300"/>
      <c r="R4038" s="129">
        <f t="shared" si="187"/>
        <v>0</v>
      </c>
      <c r="S4038" s="129">
        <f t="shared" si="188"/>
        <v>0</v>
      </c>
      <c r="T4038" s="129">
        <f t="shared" si="189"/>
        <v>0</v>
      </c>
      <c r="U4038" s="10"/>
    </row>
    <row r="4039" spans="12:21" ht="15" customHeight="1" x14ac:dyDescent="0.4">
      <c r="L4039" s="36" t="s">
        <v>39</v>
      </c>
      <c r="N4039" s="37">
        <v>43633</v>
      </c>
      <c r="O4039" s="35">
        <v>0.62500000000000011</v>
      </c>
      <c r="P4039" s="299"/>
      <c r="Q4039" s="300"/>
      <c r="R4039" s="129">
        <f t="shared" si="187"/>
        <v>0</v>
      </c>
      <c r="S4039" s="129">
        <f t="shared" si="188"/>
        <v>0</v>
      </c>
      <c r="T4039" s="129">
        <f t="shared" si="189"/>
        <v>0</v>
      </c>
      <c r="U4039" s="10"/>
    </row>
    <row r="4040" spans="12:21" ht="15" customHeight="1" x14ac:dyDescent="0.4">
      <c r="L4040" s="36" t="s">
        <v>39</v>
      </c>
      <c r="N4040" s="37">
        <v>43633</v>
      </c>
      <c r="O4040" s="35">
        <v>0.66666666666666674</v>
      </c>
      <c r="P4040" s="299"/>
      <c r="Q4040" s="300"/>
      <c r="R4040" s="129">
        <f t="shared" si="187"/>
        <v>0</v>
      </c>
      <c r="S4040" s="129">
        <f t="shared" si="188"/>
        <v>0</v>
      </c>
      <c r="T4040" s="129">
        <f t="shared" si="189"/>
        <v>0</v>
      </c>
      <c r="U4040" s="10"/>
    </row>
    <row r="4041" spans="12:21" ht="15" customHeight="1" x14ac:dyDescent="0.4">
      <c r="L4041" s="36" t="s">
        <v>39</v>
      </c>
      <c r="N4041" s="37">
        <v>43633</v>
      </c>
      <c r="O4041" s="35">
        <v>0.70833333333333337</v>
      </c>
      <c r="P4041" s="299"/>
      <c r="Q4041" s="300"/>
      <c r="R4041" s="129">
        <f t="shared" si="187"/>
        <v>0</v>
      </c>
      <c r="S4041" s="129">
        <f t="shared" si="188"/>
        <v>0</v>
      </c>
      <c r="T4041" s="129">
        <f t="shared" si="189"/>
        <v>0</v>
      </c>
      <c r="U4041" s="10"/>
    </row>
    <row r="4042" spans="12:21" ht="15" customHeight="1" x14ac:dyDescent="0.4">
      <c r="L4042" s="36" t="s">
        <v>39</v>
      </c>
      <c r="N4042" s="37">
        <v>43633</v>
      </c>
      <c r="O4042" s="35">
        <v>0.75000000000000011</v>
      </c>
      <c r="P4042" s="299"/>
      <c r="Q4042" s="300"/>
      <c r="R4042" s="129">
        <f t="shared" si="187"/>
        <v>0</v>
      </c>
      <c r="S4042" s="129">
        <f t="shared" si="188"/>
        <v>0</v>
      </c>
      <c r="T4042" s="129">
        <f t="shared" si="189"/>
        <v>0</v>
      </c>
      <c r="U4042" s="10"/>
    </row>
    <row r="4043" spans="12:21" ht="15" customHeight="1" x14ac:dyDescent="0.4">
      <c r="L4043" s="36" t="s">
        <v>39</v>
      </c>
      <c r="N4043" s="37">
        <v>43633</v>
      </c>
      <c r="O4043" s="35">
        <v>0.79166666666666674</v>
      </c>
      <c r="P4043" s="299"/>
      <c r="Q4043" s="300"/>
      <c r="R4043" s="129">
        <f t="shared" si="187"/>
        <v>0</v>
      </c>
      <c r="S4043" s="129">
        <f t="shared" si="188"/>
        <v>0</v>
      </c>
      <c r="T4043" s="129">
        <f t="shared" si="189"/>
        <v>0</v>
      </c>
      <c r="U4043" s="10"/>
    </row>
    <row r="4044" spans="12:21" ht="15" customHeight="1" x14ac:dyDescent="0.4">
      <c r="L4044" s="36" t="s">
        <v>39</v>
      </c>
      <c r="N4044" s="37">
        <v>43633</v>
      </c>
      <c r="O4044" s="35">
        <v>0.83333333333333337</v>
      </c>
      <c r="P4044" s="299"/>
      <c r="Q4044" s="300"/>
      <c r="R4044" s="129">
        <f t="shared" si="187"/>
        <v>0</v>
      </c>
      <c r="S4044" s="129">
        <f t="shared" si="188"/>
        <v>0</v>
      </c>
      <c r="T4044" s="129">
        <f t="shared" si="189"/>
        <v>0</v>
      </c>
      <c r="U4044" s="10"/>
    </row>
    <row r="4045" spans="12:21" ht="15" customHeight="1" x14ac:dyDescent="0.4">
      <c r="L4045" s="36" t="s">
        <v>39</v>
      </c>
      <c r="N4045" s="37">
        <v>43633</v>
      </c>
      <c r="O4045" s="35">
        <v>0.87500000000000011</v>
      </c>
      <c r="P4045" s="299"/>
      <c r="Q4045" s="300"/>
      <c r="R4045" s="129">
        <f t="shared" si="187"/>
        <v>0</v>
      </c>
      <c r="S4045" s="129">
        <f t="shared" si="188"/>
        <v>0</v>
      </c>
      <c r="T4045" s="129">
        <f t="shared" si="189"/>
        <v>0</v>
      </c>
      <c r="U4045" s="10"/>
    </row>
    <row r="4046" spans="12:21" ht="15" customHeight="1" x14ac:dyDescent="0.4">
      <c r="L4046" s="36" t="s">
        <v>39</v>
      </c>
      <c r="N4046" s="37">
        <v>43633</v>
      </c>
      <c r="O4046" s="35">
        <v>0.91666666666666674</v>
      </c>
      <c r="P4046" s="299"/>
      <c r="Q4046" s="300"/>
      <c r="R4046" s="129">
        <f t="shared" si="187"/>
        <v>0</v>
      </c>
      <c r="S4046" s="129">
        <f t="shared" si="188"/>
        <v>0</v>
      </c>
      <c r="T4046" s="129">
        <f t="shared" si="189"/>
        <v>0</v>
      </c>
      <c r="U4046" s="10"/>
    </row>
    <row r="4047" spans="12:21" ht="15" customHeight="1" x14ac:dyDescent="0.4">
      <c r="L4047" s="36" t="s">
        <v>39</v>
      </c>
      <c r="N4047" s="37">
        <v>43633</v>
      </c>
      <c r="O4047" s="35">
        <v>0.95833333333333337</v>
      </c>
      <c r="P4047" s="299"/>
      <c r="Q4047" s="300"/>
      <c r="R4047" s="129">
        <f t="shared" si="187"/>
        <v>0</v>
      </c>
      <c r="S4047" s="129">
        <f t="shared" si="188"/>
        <v>0</v>
      </c>
      <c r="T4047" s="129">
        <f t="shared" si="189"/>
        <v>0</v>
      </c>
      <c r="U4047" s="10"/>
    </row>
    <row r="4048" spans="12:21" ht="15" customHeight="1" x14ac:dyDescent="0.4">
      <c r="L4048" s="40">
        <v>43634</v>
      </c>
      <c r="M4048" s="37"/>
      <c r="N4048" s="37">
        <v>43634</v>
      </c>
      <c r="O4048" s="35">
        <v>3.1225022567582528E-17</v>
      </c>
      <c r="P4048" s="299"/>
      <c r="Q4048" s="300"/>
      <c r="R4048" s="129">
        <f t="shared" ref="R4048:R4111" si="190">IF(Q4048&gt;P4048,P4048,Q4048)</f>
        <v>0</v>
      </c>
      <c r="S4048" s="129">
        <f t="shared" ref="S4048:S4111" si="191">P4048-R4048</f>
        <v>0</v>
      </c>
      <c r="T4048" s="129">
        <f t="shared" si="189"/>
        <v>0</v>
      </c>
      <c r="U4048" s="10"/>
    </row>
    <row r="4049" spans="12:21" ht="15" customHeight="1" x14ac:dyDescent="0.4">
      <c r="L4049" s="36" t="s">
        <v>39</v>
      </c>
      <c r="N4049" s="37">
        <v>43634</v>
      </c>
      <c r="O4049" s="35">
        <v>4.1666666666666699E-2</v>
      </c>
      <c r="P4049" s="299"/>
      <c r="Q4049" s="300"/>
      <c r="R4049" s="129">
        <f t="shared" si="190"/>
        <v>0</v>
      </c>
      <c r="S4049" s="129">
        <f t="shared" si="191"/>
        <v>0</v>
      </c>
      <c r="T4049" s="129">
        <f t="shared" si="189"/>
        <v>0</v>
      </c>
      <c r="U4049" s="10"/>
    </row>
    <row r="4050" spans="12:21" ht="15" customHeight="1" x14ac:dyDescent="0.4">
      <c r="L4050" s="36" t="s">
        <v>39</v>
      </c>
      <c r="N4050" s="37">
        <v>43634</v>
      </c>
      <c r="O4050" s="35">
        <v>8.333333333333337E-2</v>
      </c>
      <c r="P4050" s="299"/>
      <c r="Q4050" s="300"/>
      <c r="R4050" s="129">
        <f t="shared" si="190"/>
        <v>0</v>
      </c>
      <c r="S4050" s="129">
        <f t="shared" si="191"/>
        <v>0</v>
      </c>
      <c r="T4050" s="129">
        <f t="shared" si="189"/>
        <v>0</v>
      </c>
      <c r="U4050" s="10"/>
    </row>
    <row r="4051" spans="12:21" ht="15" customHeight="1" x14ac:dyDescent="0.4">
      <c r="L4051" s="36" t="s">
        <v>39</v>
      </c>
      <c r="N4051" s="37">
        <v>43634</v>
      </c>
      <c r="O4051" s="35">
        <v>0.12500000000000006</v>
      </c>
      <c r="P4051" s="299"/>
      <c r="Q4051" s="300"/>
      <c r="R4051" s="129">
        <f t="shared" si="190"/>
        <v>0</v>
      </c>
      <c r="S4051" s="129">
        <f t="shared" si="191"/>
        <v>0</v>
      </c>
      <c r="T4051" s="129">
        <f t="shared" si="189"/>
        <v>0</v>
      </c>
      <c r="U4051" s="10"/>
    </row>
    <row r="4052" spans="12:21" ht="15" customHeight="1" x14ac:dyDescent="0.4">
      <c r="L4052" s="36" t="s">
        <v>39</v>
      </c>
      <c r="N4052" s="37">
        <v>43634</v>
      </c>
      <c r="O4052" s="35">
        <v>0.16666666666666669</v>
      </c>
      <c r="P4052" s="299"/>
      <c r="Q4052" s="300"/>
      <c r="R4052" s="129">
        <f t="shared" si="190"/>
        <v>0</v>
      </c>
      <c r="S4052" s="129">
        <f t="shared" si="191"/>
        <v>0</v>
      </c>
      <c r="T4052" s="129">
        <f t="shared" si="189"/>
        <v>0</v>
      </c>
      <c r="U4052" s="10"/>
    </row>
    <row r="4053" spans="12:21" ht="15" customHeight="1" x14ac:dyDescent="0.4">
      <c r="L4053" s="36" t="s">
        <v>39</v>
      </c>
      <c r="N4053" s="37">
        <v>43634</v>
      </c>
      <c r="O4053" s="35">
        <v>0.20833333333333337</v>
      </c>
      <c r="P4053" s="299"/>
      <c r="Q4053" s="300"/>
      <c r="R4053" s="129">
        <f t="shared" si="190"/>
        <v>0</v>
      </c>
      <c r="S4053" s="129">
        <f t="shared" si="191"/>
        <v>0</v>
      </c>
      <c r="T4053" s="129">
        <f t="shared" si="189"/>
        <v>0</v>
      </c>
      <c r="U4053" s="10"/>
    </row>
    <row r="4054" spans="12:21" ht="15" customHeight="1" x14ac:dyDescent="0.4">
      <c r="L4054" s="36" t="s">
        <v>39</v>
      </c>
      <c r="N4054" s="37">
        <v>43634</v>
      </c>
      <c r="O4054" s="35">
        <v>0.25</v>
      </c>
      <c r="P4054" s="299"/>
      <c r="Q4054" s="300"/>
      <c r="R4054" s="129">
        <f t="shared" si="190"/>
        <v>0</v>
      </c>
      <c r="S4054" s="129">
        <f t="shared" si="191"/>
        <v>0</v>
      </c>
      <c r="T4054" s="129">
        <f t="shared" si="189"/>
        <v>0</v>
      </c>
      <c r="U4054" s="10"/>
    </row>
    <row r="4055" spans="12:21" ht="15" customHeight="1" x14ac:dyDescent="0.4">
      <c r="L4055" s="36" t="s">
        <v>39</v>
      </c>
      <c r="N4055" s="37">
        <v>43634</v>
      </c>
      <c r="O4055" s="35">
        <v>0.29166666666666669</v>
      </c>
      <c r="P4055" s="299"/>
      <c r="Q4055" s="300"/>
      <c r="R4055" s="129">
        <f t="shared" si="190"/>
        <v>0</v>
      </c>
      <c r="S4055" s="129">
        <f t="shared" si="191"/>
        <v>0</v>
      </c>
      <c r="T4055" s="129">
        <f t="shared" si="189"/>
        <v>0</v>
      </c>
      <c r="U4055" s="10"/>
    </row>
    <row r="4056" spans="12:21" ht="15" customHeight="1" x14ac:dyDescent="0.4">
      <c r="L4056" s="36" t="s">
        <v>39</v>
      </c>
      <c r="N4056" s="37">
        <v>43634</v>
      </c>
      <c r="O4056" s="35">
        <v>0.33333333333333337</v>
      </c>
      <c r="P4056" s="299"/>
      <c r="Q4056" s="300"/>
      <c r="R4056" s="129">
        <f t="shared" si="190"/>
        <v>0</v>
      </c>
      <c r="S4056" s="129">
        <f t="shared" si="191"/>
        <v>0</v>
      </c>
      <c r="T4056" s="129">
        <f t="shared" si="189"/>
        <v>0</v>
      </c>
      <c r="U4056" s="10"/>
    </row>
    <row r="4057" spans="12:21" ht="15" customHeight="1" x14ac:dyDescent="0.4">
      <c r="L4057" s="36" t="s">
        <v>39</v>
      </c>
      <c r="N4057" s="37">
        <v>43634</v>
      </c>
      <c r="O4057" s="35">
        <v>0.375</v>
      </c>
      <c r="P4057" s="299"/>
      <c r="Q4057" s="300"/>
      <c r="R4057" s="129">
        <f t="shared" si="190"/>
        <v>0</v>
      </c>
      <c r="S4057" s="129">
        <f t="shared" si="191"/>
        <v>0</v>
      </c>
      <c r="T4057" s="129">
        <f t="shared" si="189"/>
        <v>0</v>
      </c>
      <c r="U4057" s="10"/>
    </row>
    <row r="4058" spans="12:21" ht="15" customHeight="1" x14ac:dyDescent="0.4">
      <c r="L4058" s="36" t="s">
        <v>39</v>
      </c>
      <c r="N4058" s="37">
        <v>43634</v>
      </c>
      <c r="O4058" s="35">
        <v>0.41666666666666669</v>
      </c>
      <c r="P4058" s="299"/>
      <c r="Q4058" s="300"/>
      <c r="R4058" s="129">
        <f t="shared" si="190"/>
        <v>0</v>
      </c>
      <c r="S4058" s="129">
        <f t="shared" si="191"/>
        <v>0</v>
      </c>
      <c r="T4058" s="129">
        <f t="shared" si="189"/>
        <v>0</v>
      </c>
      <c r="U4058" s="10"/>
    </row>
    <row r="4059" spans="12:21" ht="15" customHeight="1" x14ac:dyDescent="0.4">
      <c r="L4059" s="36" t="s">
        <v>39</v>
      </c>
      <c r="N4059" s="37">
        <v>43634</v>
      </c>
      <c r="O4059" s="35">
        <v>0.45833333333333337</v>
      </c>
      <c r="P4059" s="299"/>
      <c r="Q4059" s="300"/>
      <c r="R4059" s="129">
        <f t="shared" si="190"/>
        <v>0</v>
      </c>
      <c r="S4059" s="129">
        <f t="shared" si="191"/>
        <v>0</v>
      </c>
      <c r="T4059" s="129">
        <f t="shared" si="189"/>
        <v>0</v>
      </c>
      <c r="U4059" s="10"/>
    </row>
    <row r="4060" spans="12:21" ht="15" customHeight="1" x14ac:dyDescent="0.4">
      <c r="L4060" s="36" t="s">
        <v>39</v>
      </c>
      <c r="N4060" s="37">
        <v>43634</v>
      </c>
      <c r="O4060" s="35">
        <v>0.50000000000000011</v>
      </c>
      <c r="P4060" s="299"/>
      <c r="Q4060" s="300"/>
      <c r="R4060" s="129">
        <f t="shared" si="190"/>
        <v>0</v>
      </c>
      <c r="S4060" s="129">
        <f t="shared" si="191"/>
        <v>0</v>
      </c>
      <c r="T4060" s="129">
        <f t="shared" si="189"/>
        <v>0</v>
      </c>
      <c r="U4060" s="10"/>
    </row>
    <row r="4061" spans="12:21" ht="15" customHeight="1" x14ac:dyDescent="0.4">
      <c r="L4061" s="36" t="s">
        <v>39</v>
      </c>
      <c r="N4061" s="37">
        <v>43634</v>
      </c>
      <c r="O4061" s="35">
        <v>0.54166666666666674</v>
      </c>
      <c r="P4061" s="299"/>
      <c r="Q4061" s="300"/>
      <c r="R4061" s="129">
        <f t="shared" si="190"/>
        <v>0</v>
      </c>
      <c r="S4061" s="129">
        <f t="shared" si="191"/>
        <v>0</v>
      </c>
      <c r="T4061" s="129">
        <f t="shared" si="189"/>
        <v>0</v>
      </c>
      <c r="U4061" s="10"/>
    </row>
    <row r="4062" spans="12:21" ht="15" customHeight="1" x14ac:dyDescent="0.4">
      <c r="L4062" s="36" t="s">
        <v>39</v>
      </c>
      <c r="N4062" s="37">
        <v>43634</v>
      </c>
      <c r="O4062" s="35">
        <v>0.58333333333333337</v>
      </c>
      <c r="P4062" s="299"/>
      <c r="Q4062" s="300"/>
      <c r="R4062" s="129">
        <f t="shared" si="190"/>
        <v>0</v>
      </c>
      <c r="S4062" s="129">
        <f t="shared" si="191"/>
        <v>0</v>
      </c>
      <c r="T4062" s="129">
        <f t="shared" si="189"/>
        <v>0</v>
      </c>
      <c r="U4062" s="10"/>
    </row>
    <row r="4063" spans="12:21" ht="15" customHeight="1" x14ac:dyDescent="0.4">
      <c r="L4063" s="36" t="s">
        <v>39</v>
      </c>
      <c r="N4063" s="37">
        <v>43634</v>
      </c>
      <c r="O4063" s="35">
        <v>0.62500000000000011</v>
      </c>
      <c r="P4063" s="299"/>
      <c r="Q4063" s="300"/>
      <c r="R4063" s="129">
        <f t="shared" si="190"/>
        <v>0</v>
      </c>
      <c r="S4063" s="129">
        <f t="shared" si="191"/>
        <v>0</v>
      </c>
      <c r="T4063" s="129">
        <f t="shared" si="189"/>
        <v>0</v>
      </c>
      <c r="U4063" s="10"/>
    </row>
    <row r="4064" spans="12:21" ht="15" customHeight="1" x14ac:dyDescent="0.4">
      <c r="L4064" s="36" t="s">
        <v>39</v>
      </c>
      <c r="N4064" s="37">
        <v>43634</v>
      </c>
      <c r="O4064" s="35">
        <v>0.66666666666666674</v>
      </c>
      <c r="P4064" s="299"/>
      <c r="Q4064" s="300"/>
      <c r="R4064" s="129">
        <f t="shared" si="190"/>
        <v>0</v>
      </c>
      <c r="S4064" s="129">
        <f t="shared" si="191"/>
        <v>0</v>
      </c>
      <c r="T4064" s="129">
        <f t="shared" si="189"/>
        <v>0</v>
      </c>
      <c r="U4064" s="10"/>
    </row>
    <row r="4065" spans="12:21" ht="15" customHeight="1" x14ac:dyDescent="0.4">
      <c r="L4065" s="36" t="s">
        <v>39</v>
      </c>
      <c r="N4065" s="37">
        <v>43634</v>
      </c>
      <c r="O4065" s="35">
        <v>0.70833333333333337</v>
      </c>
      <c r="P4065" s="299"/>
      <c r="Q4065" s="300"/>
      <c r="R4065" s="129">
        <f t="shared" si="190"/>
        <v>0</v>
      </c>
      <c r="S4065" s="129">
        <f t="shared" si="191"/>
        <v>0</v>
      </c>
      <c r="T4065" s="129">
        <f t="shared" si="189"/>
        <v>0</v>
      </c>
      <c r="U4065" s="10"/>
    </row>
    <row r="4066" spans="12:21" ht="15" customHeight="1" x14ac:dyDescent="0.4">
      <c r="L4066" s="36" t="s">
        <v>39</v>
      </c>
      <c r="N4066" s="37">
        <v>43634</v>
      </c>
      <c r="O4066" s="35">
        <v>0.75000000000000011</v>
      </c>
      <c r="P4066" s="299"/>
      <c r="Q4066" s="300"/>
      <c r="R4066" s="129">
        <f t="shared" si="190"/>
        <v>0</v>
      </c>
      <c r="S4066" s="129">
        <f t="shared" si="191"/>
        <v>0</v>
      </c>
      <c r="T4066" s="129">
        <f t="shared" si="189"/>
        <v>0</v>
      </c>
      <c r="U4066" s="10"/>
    </row>
    <row r="4067" spans="12:21" ht="15" customHeight="1" x14ac:dyDescent="0.4">
      <c r="L4067" s="36" t="s">
        <v>39</v>
      </c>
      <c r="N4067" s="37">
        <v>43634</v>
      </c>
      <c r="O4067" s="35">
        <v>0.79166666666666674</v>
      </c>
      <c r="P4067" s="299"/>
      <c r="Q4067" s="300"/>
      <c r="R4067" s="129">
        <f t="shared" si="190"/>
        <v>0</v>
      </c>
      <c r="S4067" s="129">
        <f t="shared" si="191"/>
        <v>0</v>
      </c>
      <c r="T4067" s="129">
        <f t="shared" si="189"/>
        <v>0</v>
      </c>
      <c r="U4067" s="10"/>
    </row>
    <row r="4068" spans="12:21" ht="15" customHeight="1" x14ac:dyDescent="0.4">
      <c r="L4068" s="36" t="s">
        <v>39</v>
      </c>
      <c r="N4068" s="37">
        <v>43634</v>
      </c>
      <c r="O4068" s="35">
        <v>0.83333333333333337</v>
      </c>
      <c r="P4068" s="299"/>
      <c r="Q4068" s="300"/>
      <c r="R4068" s="129">
        <f t="shared" si="190"/>
        <v>0</v>
      </c>
      <c r="S4068" s="129">
        <f t="shared" si="191"/>
        <v>0</v>
      </c>
      <c r="T4068" s="129">
        <f t="shared" si="189"/>
        <v>0</v>
      </c>
      <c r="U4068" s="10"/>
    </row>
    <row r="4069" spans="12:21" ht="15" customHeight="1" x14ac:dyDescent="0.4">
      <c r="L4069" s="36" t="s">
        <v>39</v>
      </c>
      <c r="N4069" s="37">
        <v>43634</v>
      </c>
      <c r="O4069" s="35">
        <v>0.87500000000000011</v>
      </c>
      <c r="P4069" s="299"/>
      <c r="Q4069" s="300"/>
      <c r="R4069" s="129">
        <f t="shared" si="190"/>
        <v>0</v>
      </c>
      <c r="S4069" s="129">
        <f t="shared" si="191"/>
        <v>0</v>
      </c>
      <c r="T4069" s="129">
        <f t="shared" si="189"/>
        <v>0</v>
      </c>
      <c r="U4069" s="10"/>
    </row>
    <row r="4070" spans="12:21" ht="15" customHeight="1" x14ac:dyDescent="0.4">
      <c r="L4070" s="36" t="s">
        <v>39</v>
      </c>
      <c r="N4070" s="37">
        <v>43634</v>
      </c>
      <c r="O4070" s="35">
        <v>0.91666666666666674</v>
      </c>
      <c r="P4070" s="299"/>
      <c r="Q4070" s="300"/>
      <c r="R4070" s="129">
        <f t="shared" si="190"/>
        <v>0</v>
      </c>
      <c r="S4070" s="129">
        <f t="shared" si="191"/>
        <v>0</v>
      </c>
      <c r="T4070" s="129">
        <f t="shared" si="189"/>
        <v>0</v>
      </c>
      <c r="U4070" s="10"/>
    </row>
    <row r="4071" spans="12:21" ht="15" customHeight="1" x14ac:dyDescent="0.4">
      <c r="L4071" s="36" t="s">
        <v>39</v>
      </c>
      <c r="N4071" s="37">
        <v>43634</v>
      </c>
      <c r="O4071" s="35">
        <v>0.95833333333333337</v>
      </c>
      <c r="P4071" s="299"/>
      <c r="Q4071" s="300"/>
      <c r="R4071" s="129">
        <f t="shared" si="190"/>
        <v>0</v>
      </c>
      <c r="S4071" s="129">
        <f t="shared" si="191"/>
        <v>0</v>
      </c>
      <c r="T4071" s="129">
        <f t="shared" si="189"/>
        <v>0</v>
      </c>
      <c r="U4071" s="10"/>
    </row>
    <row r="4072" spans="12:21" ht="15" customHeight="1" x14ac:dyDescent="0.4">
      <c r="L4072" s="40">
        <v>43635</v>
      </c>
      <c r="M4072" s="37"/>
      <c r="N4072" s="37">
        <v>43635</v>
      </c>
      <c r="O4072" s="35">
        <v>3.1225022567582528E-17</v>
      </c>
      <c r="P4072" s="299"/>
      <c r="Q4072" s="300"/>
      <c r="R4072" s="129">
        <f t="shared" si="190"/>
        <v>0</v>
      </c>
      <c r="S4072" s="129">
        <f t="shared" si="191"/>
        <v>0</v>
      </c>
      <c r="T4072" s="129">
        <f t="shared" si="189"/>
        <v>0</v>
      </c>
      <c r="U4072" s="10"/>
    </row>
    <row r="4073" spans="12:21" ht="15" customHeight="1" x14ac:dyDescent="0.4">
      <c r="L4073" s="36" t="s">
        <v>39</v>
      </c>
      <c r="N4073" s="37">
        <v>43635</v>
      </c>
      <c r="O4073" s="35">
        <v>4.1666666666666699E-2</v>
      </c>
      <c r="P4073" s="299"/>
      <c r="Q4073" s="300"/>
      <c r="R4073" s="129">
        <f t="shared" si="190"/>
        <v>0</v>
      </c>
      <c r="S4073" s="129">
        <f t="shared" si="191"/>
        <v>0</v>
      </c>
      <c r="T4073" s="129">
        <f t="shared" ref="T4073:T4136" si="192">Q4073-R4073</f>
        <v>0</v>
      </c>
      <c r="U4073" s="10"/>
    </row>
    <row r="4074" spans="12:21" ht="15" customHeight="1" x14ac:dyDescent="0.4">
      <c r="L4074" s="36" t="s">
        <v>39</v>
      </c>
      <c r="N4074" s="37">
        <v>43635</v>
      </c>
      <c r="O4074" s="35">
        <v>8.333333333333337E-2</v>
      </c>
      <c r="P4074" s="299"/>
      <c r="Q4074" s="300"/>
      <c r="R4074" s="129">
        <f t="shared" si="190"/>
        <v>0</v>
      </c>
      <c r="S4074" s="129">
        <f t="shared" si="191"/>
        <v>0</v>
      </c>
      <c r="T4074" s="129">
        <f t="shared" si="192"/>
        <v>0</v>
      </c>
      <c r="U4074" s="10"/>
    </row>
    <row r="4075" spans="12:21" ht="15" customHeight="1" x14ac:dyDescent="0.4">
      <c r="L4075" s="36" t="s">
        <v>39</v>
      </c>
      <c r="N4075" s="37">
        <v>43635</v>
      </c>
      <c r="O4075" s="35">
        <v>0.12500000000000006</v>
      </c>
      <c r="P4075" s="299"/>
      <c r="Q4075" s="300"/>
      <c r="R4075" s="129">
        <f t="shared" si="190"/>
        <v>0</v>
      </c>
      <c r="S4075" s="129">
        <f t="shared" si="191"/>
        <v>0</v>
      </c>
      <c r="T4075" s="129">
        <f t="shared" si="192"/>
        <v>0</v>
      </c>
      <c r="U4075" s="10"/>
    </row>
    <row r="4076" spans="12:21" ht="15" customHeight="1" x14ac:dyDescent="0.4">
      <c r="L4076" s="36" t="s">
        <v>39</v>
      </c>
      <c r="N4076" s="37">
        <v>43635</v>
      </c>
      <c r="O4076" s="35">
        <v>0.16666666666666669</v>
      </c>
      <c r="P4076" s="299"/>
      <c r="Q4076" s="300"/>
      <c r="R4076" s="129">
        <f t="shared" si="190"/>
        <v>0</v>
      </c>
      <c r="S4076" s="129">
        <f t="shared" si="191"/>
        <v>0</v>
      </c>
      <c r="T4076" s="129">
        <f t="shared" si="192"/>
        <v>0</v>
      </c>
      <c r="U4076" s="10"/>
    </row>
    <row r="4077" spans="12:21" ht="15" customHeight="1" x14ac:dyDescent="0.4">
      <c r="L4077" s="36" t="s">
        <v>39</v>
      </c>
      <c r="N4077" s="37">
        <v>43635</v>
      </c>
      <c r="O4077" s="35">
        <v>0.20833333333333337</v>
      </c>
      <c r="P4077" s="299"/>
      <c r="Q4077" s="300"/>
      <c r="R4077" s="129">
        <f t="shared" si="190"/>
        <v>0</v>
      </c>
      <c r="S4077" s="129">
        <f t="shared" si="191"/>
        <v>0</v>
      </c>
      <c r="T4077" s="129">
        <f t="shared" si="192"/>
        <v>0</v>
      </c>
      <c r="U4077" s="10"/>
    </row>
    <row r="4078" spans="12:21" ht="15" customHeight="1" x14ac:dyDescent="0.4">
      <c r="L4078" s="36" t="s">
        <v>39</v>
      </c>
      <c r="N4078" s="37">
        <v>43635</v>
      </c>
      <c r="O4078" s="35">
        <v>0.25</v>
      </c>
      <c r="P4078" s="299"/>
      <c r="Q4078" s="300"/>
      <c r="R4078" s="129">
        <f t="shared" si="190"/>
        <v>0</v>
      </c>
      <c r="S4078" s="129">
        <f t="shared" si="191"/>
        <v>0</v>
      </c>
      <c r="T4078" s="129">
        <f t="shared" si="192"/>
        <v>0</v>
      </c>
      <c r="U4078" s="10"/>
    </row>
    <row r="4079" spans="12:21" ht="15" customHeight="1" x14ac:dyDescent="0.4">
      <c r="L4079" s="36" t="s">
        <v>39</v>
      </c>
      <c r="N4079" s="37">
        <v>43635</v>
      </c>
      <c r="O4079" s="35">
        <v>0.29166666666666669</v>
      </c>
      <c r="P4079" s="299"/>
      <c r="Q4079" s="300"/>
      <c r="R4079" s="129">
        <f t="shared" si="190"/>
        <v>0</v>
      </c>
      <c r="S4079" s="129">
        <f t="shared" si="191"/>
        <v>0</v>
      </c>
      <c r="T4079" s="129">
        <f t="shared" si="192"/>
        <v>0</v>
      </c>
      <c r="U4079" s="10"/>
    </row>
    <row r="4080" spans="12:21" ht="15" customHeight="1" x14ac:dyDescent="0.4">
      <c r="L4080" s="36" t="s">
        <v>39</v>
      </c>
      <c r="N4080" s="37">
        <v>43635</v>
      </c>
      <c r="O4080" s="35">
        <v>0.33333333333333337</v>
      </c>
      <c r="P4080" s="299"/>
      <c r="Q4080" s="300"/>
      <c r="R4080" s="129">
        <f t="shared" si="190"/>
        <v>0</v>
      </c>
      <c r="S4080" s="129">
        <f t="shared" si="191"/>
        <v>0</v>
      </c>
      <c r="T4080" s="129">
        <f t="shared" si="192"/>
        <v>0</v>
      </c>
      <c r="U4080" s="10"/>
    </row>
    <row r="4081" spans="12:21" ht="15" customHeight="1" x14ac:dyDescent="0.4">
      <c r="L4081" s="36" t="s">
        <v>39</v>
      </c>
      <c r="N4081" s="37">
        <v>43635</v>
      </c>
      <c r="O4081" s="35">
        <v>0.375</v>
      </c>
      <c r="P4081" s="299"/>
      <c r="Q4081" s="300"/>
      <c r="R4081" s="129">
        <f t="shared" si="190"/>
        <v>0</v>
      </c>
      <c r="S4081" s="129">
        <f t="shared" si="191"/>
        <v>0</v>
      </c>
      <c r="T4081" s="129">
        <f t="shared" si="192"/>
        <v>0</v>
      </c>
      <c r="U4081" s="10"/>
    </row>
    <row r="4082" spans="12:21" ht="15" customHeight="1" x14ac:dyDescent="0.4">
      <c r="L4082" s="36" t="s">
        <v>39</v>
      </c>
      <c r="N4082" s="37">
        <v>43635</v>
      </c>
      <c r="O4082" s="35">
        <v>0.41666666666666669</v>
      </c>
      <c r="P4082" s="299"/>
      <c r="Q4082" s="300"/>
      <c r="R4082" s="129">
        <f t="shared" si="190"/>
        <v>0</v>
      </c>
      <c r="S4082" s="129">
        <f t="shared" si="191"/>
        <v>0</v>
      </c>
      <c r="T4082" s="129">
        <f t="shared" si="192"/>
        <v>0</v>
      </c>
      <c r="U4082" s="10"/>
    </row>
    <row r="4083" spans="12:21" ht="15" customHeight="1" x14ac:dyDescent="0.4">
      <c r="L4083" s="36" t="s">
        <v>39</v>
      </c>
      <c r="N4083" s="37">
        <v>43635</v>
      </c>
      <c r="O4083" s="35">
        <v>0.45833333333333337</v>
      </c>
      <c r="P4083" s="299"/>
      <c r="Q4083" s="300"/>
      <c r="R4083" s="129">
        <f t="shared" si="190"/>
        <v>0</v>
      </c>
      <c r="S4083" s="129">
        <f t="shared" si="191"/>
        <v>0</v>
      </c>
      <c r="T4083" s="129">
        <f t="shared" si="192"/>
        <v>0</v>
      </c>
      <c r="U4083" s="10"/>
    </row>
    <row r="4084" spans="12:21" ht="15" customHeight="1" x14ac:dyDescent="0.4">
      <c r="L4084" s="36" t="s">
        <v>39</v>
      </c>
      <c r="N4084" s="37">
        <v>43635</v>
      </c>
      <c r="O4084" s="35">
        <v>0.50000000000000011</v>
      </c>
      <c r="P4084" s="299"/>
      <c r="Q4084" s="300"/>
      <c r="R4084" s="129">
        <f t="shared" si="190"/>
        <v>0</v>
      </c>
      <c r="S4084" s="129">
        <f t="shared" si="191"/>
        <v>0</v>
      </c>
      <c r="T4084" s="129">
        <f t="shared" si="192"/>
        <v>0</v>
      </c>
      <c r="U4084" s="10"/>
    </row>
    <row r="4085" spans="12:21" ht="15" customHeight="1" x14ac:dyDescent="0.4">
      <c r="L4085" s="36" t="s">
        <v>39</v>
      </c>
      <c r="N4085" s="37">
        <v>43635</v>
      </c>
      <c r="O4085" s="35">
        <v>0.54166666666666674</v>
      </c>
      <c r="P4085" s="299"/>
      <c r="Q4085" s="300"/>
      <c r="R4085" s="129">
        <f t="shared" si="190"/>
        <v>0</v>
      </c>
      <c r="S4085" s="129">
        <f t="shared" si="191"/>
        <v>0</v>
      </c>
      <c r="T4085" s="129">
        <f t="shared" si="192"/>
        <v>0</v>
      </c>
      <c r="U4085" s="10"/>
    </row>
    <row r="4086" spans="12:21" ht="15" customHeight="1" x14ac:dyDescent="0.4">
      <c r="L4086" s="36" t="s">
        <v>39</v>
      </c>
      <c r="N4086" s="37">
        <v>43635</v>
      </c>
      <c r="O4086" s="35">
        <v>0.58333333333333337</v>
      </c>
      <c r="P4086" s="299"/>
      <c r="Q4086" s="300"/>
      <c r="R4086" s="129">
        <f t="shared" si="190"/>
        <v>0</v>
      </c>
      <c r="S4086" s="129">
        <f t="shared" si="191"/>
        <v>0</v>
      </c>
      <c r="T4086" s="129">
        <f t="shared" si="192"/>
        <v>0</v>
      </c>
      <c r="U4086" s="10"/>
    </row>
    <row r="4087" spans="12:21" ht="15" customHeight="1" x14ac:dyDescent="0.4">
      <c r="L4087" s="36" t="s">
        <v>39</v>
      </c>
      <c r="N4087" s="37">
        <v>43635</v>
      </c>
      <c r="O4087" s="35">
        <v>0.62500000000000011</v>
      </c>
      <c r="P4087" s="299"/>
      <c r="Q4087" s="300"/>
      <c r="R4087" s="129">
        <f t="shared" si="190"/>
        <v>0</v>
      </c>
      <c r="S4087" s="129">
        <f t="shared" si="191"/>
        <v>0</v>
      </c>
      <c r="T4087" s="129">
        <f t="shared" si="192"/>
        <v>0</v>
      </c>
      <c r="U4087" s="10"/>
    </row>
    <row r="4088" spans="12:21" ht="15" customHeight="1" x14ac:dyDescent="0.4">
      <c r="L4088" s="36" t="s">
        <v>39</v>
      </c>
      <c r="N4088" s="37">
        <v>43635</v>
      </c>
      <c r="O4088" s="35">
        <v>0.66666666666666674</v>
      </c>
      <c r="P4088" s="299"/>
      <c r="Q4088" s="300"/>
      <c r="R4088" s="129">
        <f t="shared" si="190"/>
        <v>0</v>
      </c>
      <c r="S4088" s="129">
        <f t="shared" si="191"/>
        <v>0</v>
      </c>
      <c r="T4088" s="129">
        <f t="shared" si="192"/>
        <v>0</v>
      </c>
      <c r="U4088" s="10"/>
    </row>
    <row r="4089" spans="12:21" ht="15" customHeight="1" x14ac:dyDescent="0.4">
      <c r="L4089" s="36" t="s">
        <v>39</v>
      </c>
      <c r="N4089" s="37">
        <v>43635</v>
      </c>
      <c r="O4089" s="35">
        <v>0.70833333333333337</v>
      </c>
      <c r="P4089" s="299"/>
      <c r="Q4089" s="300"/>
      <c r="R4089" s="129">
        <f t="shared" si="190"/>
        <v>0</v>
      </c>
      <c r="S4089" s="129">
        <f t="shared" si="191"/>
        <v>0</v>
      </c>
      <c r="T4089" s="129">
        <f t="shared" si="192"/>
        <v>0</v>
      </c>
      <c r="U4089" s="10"/>
    </row>
    <row r="4090" spans="12:21" ht="15" customHeight="1" x14ac:dyDescent="0.4">
      <c r="L4090" s="36" t="s">
        <v>39</v>
      </c>
      <c r="N4090" s="37">
        <v>43635</v>
      </c>
      <c r="O4090" s="35">
        <v>0.75000000000000011</v>
      </c>
      <c r="P4090" s="299"/>
      <c r="Q4090" s="300"/>
      <c r="R4090" s="129">
        <f t="shared" si="190"/>
        <v>0</v>
      </c>
      <c r="S4090" s="129">
        <f t="shared" si="191"/>
        <v>0</v>
      </c>
      <c r="T4090" s="129">
        <f t="shared" si="192"/>
        <v>0</v>
      </c>
      <c r="U4090" s="10"/>
    </row>
    <row r="4091" spans="12:21" ht="15" customHeight="1" x14ac:dyDescent="0.4">
      <c r="L4091" s="36" t="s">
        <v>39</v>
      </c>
      <c r="N4091" s="37">
        <v>43635</v>
      </c>
      <c r="O4091" s="35">
        <v>0.79166666666666674</v>
      </c>
      <c r="P4091" s="299"/>
      <c r="Q4091" s="300"/>
      <c r="R4091" s="129">
        <f t="shared" si="190"/>
        <v>0</v>
      </c>
      <c r="S4091" s="129">
        <f t="shared" si="191"/>
        <v>0</v>
      </c>
      <c r="T4091" s="129">
        <f t="shared" si="192"/>
        <v>0</v>
      </c>
      <c r="U4091" s="10"/>
    </row>
    <row r="4092" spans="12:21" ht="15" customHeight="1" x14ac:dyDescent="0.4">
      <c r="L4092" s="36" t="s">
        <v>39</v>
      </c>
      <c r="N4092" s="37">
        <v>43635</v>
      </c>
      <c r="O4092" s="35">
        <v>0.83333333333333337</v>
      </c>
      <c r="P4092" s="299"/>
      <c r="Q4092" s="300"/>
      <c r="R4092" s="129">
        <f t="shared" si="190"/>
        <v>0</v>
      </c>
      <c r="S4092" s="129">
        <f t="shared" si="191"/>
        <v>0</v>
      </c>
      <c r="T4092" s="129">
        <f t="shared" si="192"/>
        <v>0</v>
      </c>
      <c r="U4092" s="10"/>
    </row>
    <row r="4093" spans="12:21" ht="15" customHeight="1" x14ac:dyDescent="0.4">
      <c r="L4093" s="36" t="s">
        <v>39</v>
      </c>
      <c r="N4093" s="37">
        <v>43635</v>
      </c>
      <c r="O4093" s="35">
        <v>0.87500000000000011</v>
      </c>
      <c r="P4093" s="299"/>
      <c r="Q4093" s="300"/>
      <c r="R4093" s="129">
        <f t="shared" si="190"/>
        <v>0</v>
      </c>
      <c r="S4093" s="129">
        <f t="shared" si="191"/>
        <v>0</v>
      </c>
      <c r="T4093" s="129">
        <f t="shared" si="192"/>
        <v>0</v>
      </c>
      <c r="U4093" s="10"/>
    </row>
    <row r="4094" spans="12:21" ht="15" customHeight="1" x14ac:dyDescent="0.4">
      <c r="L4094" s="36" t="s">
        <v>39</v>
      </c>
      <c r="N4094" s="37">
        <v>43635</v>
      </c>
      <c r="O4094" s="35">
        <v>0.91666666666666674</v>
      </c>
      <c r="P4094" s="299"/>
      <c r="Q4094" s="300"/>
      <c r="R4094" s="129">
        <f t="shared" si="190"/>
        <v>0</v>
      </c>
      <c r="S4094" s="129">
        <f t="shared" si="191"/>
        <v>0</v>
      </c>
      <c r="T4094" s="129">
        <f t="shared" si="192"/>
        <v>0</v>
      </c>
      <c r="U4094" s="10"/>
    </row>
    <row r="4095" spans="12:21" ht="15" customHeight="1" x14ac:dyDescent="0.4">
      <c r="L4095" s="36" t="s">
        <v>39</v>
      </c>
      <c r="N4095" s="37">
        <v>43635</v>
      </c>
      <c r="O4095" s="35">
        <v>0.95833333333333337</v>
      </c>
      <c r="P4095" s="299"/>
      <c r="Q4095" s="300"/>
      <c r="R4095" s="129">
        <f t="shared" si="190"/>
        <v>0</v>
      </c>
      <c r="S4095" s="129">
        <f t="shared" si="191"/>
        <v>0</v>
      </c>
      <c r="T4095" s="129">
        <f t="shared" si="192"/>
        <v>0</v>
      </c>
      <c r="U4095" s="10"/>
    </row>
    <row r="4096" spans="12:21" ht="15" customHeight="1" x14ac:dyDescent="0.4">
      <c r="L4096" s="40">
        <v>43636</v>
      </c>
      <c r="M4096" s="37"/>
      <c r="N4096" s="37">
        <v>43636</v>
      </c>
      <c r="O4096" s="35">
        <v>3.1225022567582528E-17</v>
      </c>
      <c r="P4096" s="299"/>
      <c r="Q4096" s="300"/>
      <c r="R4096" s="129">
        <f t="shared" si="190"/>
        <v>0</v>
      </c>
      <c r="S4096" s="129">
        <f t="shared" si="191"/>
        <v>0</v>
      </c>
      <c r="T4096" s="129">
        <f t="shared" si="192"/>
        <v>0</v>
      </c>
      <c r="U4096" s="10"/>
    </row>
    <row r="4097" spans="12:21" ht="15" customHeight="1" x14ac:dyDescent="0.4">
      <c r="L4097" s="36" t="s">
        <v>39</v>
      </c>
      <c r="N4097" s="37">
        <v>43636</v>
      </c>
      <c r="O4097" s="35">
        <v>4.1666666666666699E-2</v>
      </c>
      <c r="P4097" s="299"/>
      <c r="Q4097" s="300"/>
      <c r="R4097" s="129">
        <f t="shared" si="190"/>
        <v>0</v>
      </c>
      <c r="S4097" s="129">
        <f t="shared" si="191"/>
        <v>0</v>
      </c>
      <c r="T4097" s="129">
        <f t="shared" si="192"/>
        <v>0</v>
      </c>
      <c r="U4097" s="10"/>
    </row>
    <row r="4098" spans="12:21" ht="15" customHeight="1" x14ac:dyDescent="0.4">
      <c r="L4098" s="36" t="s">
        <v>39</v>
      </c>
      <c r="N4098" s="37">
        <v>43636</v>
      </c>
      <c r="O4098" s="35">
        <v>8.333333333333337E-2</v>
      </c>
      <c r="P4098" s="299"/>
      <c r="Q4098" s="300"/>
      <c r="R4098" s="129">
        <f t="shared" si="190"/>
        <v>0</v>
      </c>
      <c r="S4098" s="129">
        <f t="shared" si="191"/>
        <v>0</v>
      </c>
      <c r="T4098" s="129">
        <f t="shared" si="192"/>
        <v>0</v>
      </c>
      <c r="U4098" s="10"/>
    </row>
    <row r="4099" spans="12:21" ht="15" customHeight="1" x14ac:dyDescent="0.4">
      <c r="L4099" s="36" t="s">
        <v>39</v>
      </c>
      <c r="N4099" s="37">
        <v>43636</v>
      </c>
      <c r="O4099" s="35">
        <v>0.12500000000000006</v>
      </c>
      <c r="P4099" s="299"/>
      <c r="Q4099" s="300"/>
      <c r="R4099" s="129">
        <f t="shared" si="190"/>
        <v>0</v>
      </c>
      <c r="S4099" s="129">
        <f t="shared" si="191"/>
        <v>0</v>
      </c>
      <c r="T4099" s="129">
        <f t="shared" si="192"/>
        <v>0</v>
      </c>
      <c r="U4099" s="10"/>
    </row>
    <row r="4100" spans="12:21" ht="15" customHeight="1" x14ac:dyDescent="0.4">
      <c r="L4100" s="36" t="s">
        <v>39</v>
      </c>
      <c r="N4100" s="37">
        <v>43636</v>
      </c>
      <c r="O4100" s="35">
        <v>0.16666666666666669</v>
      </c>
      <c r="P4100" s="299"/>
      <c r="Q4100" s="300"/>
      <c r="R4100" s="129">
        <f t="shared" si="190"/>
        <v>0</v>
      </c>
      <c r="S4100" s="129">
        <f t="shared" si="191"/>
        <v>0</v>
      </c>
      <c r="T4100" s="129">
        <f t="shared" si="192"/>
        <v>0</v>
      </c>
      <c r="U4100" s="10"/>
    </row>
    <row r="4101" spans="12:21" ht="15" customHeight="1" x14ac:dyDescent="0.4">
      <c r="L4101" s="36" t="s">
        <v>39</v>
      </c>
      <c r="N4101" s="37">
        <v>43636</v>
      </c>
      <c r="O4101" s="35">
        <v>0.20833333333333337</v>
      </c>
      <c r="P4101" s="299"/>
      <c r="Q4101" s="300"/>
      <c r="R4101" s="129">
        <f t="shared" si="190"/>
        <v>0</v>
      </c>
      <c r="S4101" s="129">
        <f t="shared" si="191"/>
        <v>0</v>
      </c>
      <c r="T4101" s="129">
        <f t="shared" si="192"/>
        <v>0</v>
      </c>
      <c r="U4101" s="10"/>
    </row>
    <row r="4102" spans="12:21" ht="15" customHeight="1" x14ac:dyDescent="0.4">
      <c r="L4102" s="36" t="s">
        <v>39</v>
      </c>
      <c r="N4102" s="37">
        <v>43636</v>
      </c>
      <c r="O4102" s="35">
        <v>0.25</v>
      </c>
      <c r="P4102" s="299"/>
      <c r="Q4102" s="300"/>
      <c r="R4102" s="129">
        <f t="shared" si="190"/>
        <v>0</v>
      </c>
      <c r="S4102" s="129">
        <f t="shared" si="191"/>
        <v>0</v>
      </c>
      <c r="T4102" s="129">
        <f t="shared" si="192"/>
        <v>0</v>
      </c>
      <c r="U4102" s="10"/>
    </row>
    <row r="4103" spans="12:21" ht="15" customHeight="1" x14ac:dyDescent="0.4">
      <c r="L4103" s="36" t="s">
        <v>39</v>
      </c>
      <c r="N4103" s="37">
        <v>43636</v>
      </c>
      <c r="O4103" s="35">
        <v>0.29166666666666669</v>
      </c>
      <c r="P4103" s="299"/>
      <c r="Q4103" s="300"/>
      <c r="R4103" s="129">
        <f t="shared" si="190"/>
        <v>0</v>
      </c>
      <c r="S4103" s="129">
        <f t="shared" si="191"/>
        <v>0</v>
      </c>
      <c r="T4103" s="129">
        <f t="shared" si="192"/>
        <v>0</v>
      </c>
      <c r="U4103" s="10"/>
    </row>
    <row r="4104" spans="12:21" ht="15" customHeight="1" x14ac:dyDescent="0.4">
      <c r="L4104" s="36" t="s">
        <v>39</v>
      </c>
      <c r="N4104" s="37">
        <v>43636</v>
      </c>
      <c r="O4104" s="35">
        <v>0.33333333333333337</v>
      </c>
      <c r="P4104" s="299"/>
      <c r="Q4104" s="300"/>
      <c r="R4104" s="129">
        <f t="shared" si="190"/>
        <v>0</v>
      </c>
      <c r="S4104" s="129">
        <f t="shared" si="191"/>
        <v>0</v>
      </c>
      <c r="T4104" s="129">
        <f t="shared" si="192"/>
        <v>0</v>
      </c>
      <c r="U4104" s="10"/>
    </row>
    <row r="4105" spans="12:21" ht="15" customHeight="1" x14ac:dyDescent="0.4">
      <c r="L4105" s="36" t="s">
        <v>39</v>
      </c>
      <c r="N4105" s="37">
        <v>43636</v>
      </c>
      <c r="O4105" s="35">
        <v>0.375</v>
      </c>
      <c r="P4105" s="299"/>
      <c r="Q4105" s="300"/>
      <c r="R4105" s="129">
        <f t="shared" si="190"/>
        <v>0</v>
      </c>
      <c r="S4105" s="129">
        <f t="shared" si="191"/>
        <v>0</v>
      </c>
      <c r="T4105" s="129">
        <f t="shared" si="192"/>
        <v>0</v>
      </c>
      <c r="U4105" s="10"/>
    </row>
    <row r="4106" spans="12:21" ht="15" customHeight="1" x14ac:dyDescent="0.4">
      <c r="L4106" s="36" t="s">
        <v>39</v>
      </c>
      <c r="N4106" s="37">
        <v>43636</v>
      </c>
      <c r="O4106" s="35">
        <v>0.41666666666666669</v>
      </c>
      <c r="P4106" s="299"/>
      <c r="Q4106" s="300"/>
      <c r="R4106" s="129">
        <f t="shared" si="190"/>
        <v>0</v>
      </c>
      <c r="S4106" s="129">
        <f t="shared" si="191"/>
        <v>0</v>
      </c>
      <c r="T4106" s="129">
        <f t="shared" si="192"/>
        <v>0</v>
      </c>
      <c r="U4106" s="10"/>
    </row>
    <row r="4107" spans="12:21" ht="15" customHeight="1" x14ac:dyDescent="0.4">
      <c r="L4107" s="36" t="s">
        <v>39</v>
      </c>
      <c r="N4107" s="37">
        <v>43636</v>
      </c>
      <c r="O4107" s="35">
        <v>0.45833333333333337</v>
      </c>
      <c r="P4107" s="299"/>
      <c r="Q4107" s="300"/>
      <c r="R4107" s="129">
        <f t="shared" si="190"/>
        <v>0</v>
      </c>
      <c r="S4107" s="129">
        <f t="shared" si="191"/>
        <v>0</v>
      </c>
      <c r="T4107" s="129">
        <f t="shared" si="192"/>
        <v>0</v>
      </c>
      <c r="U4107" s="10"/>
    </row>
    <row r="4108" spans="12:21" ht="15" customHeight="1" x14ac:dyDescent="0.4">
      <c r="L4108" s="36" t="s">
        <v>39</v>
      </c>
      <c r="N4108" s="37">
        <v>43636</v>
      </c>
      <c r="O4108" s="35">
        <v>0.50000000000000011</v>
      </c>
      <c r="P4108" s="299"/>
      <c r="Q4108" s="300"/>
      <c r="R4108" s="129">
        <f t="shared" si="190"/>
        <v>0</v>
      </c>
      <c r="S4108" s="129">
        <f t="shared" si="191"/>
        <v>0</v>
      </c>
      <c r="T4108" s="129">
        <f t="shared" si="192"/>
        <v>0</v>
      </c>
      <c r="U4108" s="10"/>
    </row>
    <row r="4109" spans="12:21" ht="15" customHeight="1" x14ac:dyDescent="0.4">
      <c r="L4109" s="36" t="s">
        <v>39</v>
      </c>
      <c r="N4109" s="37">
        <v>43636</v>
      </c>
      <c r="O4109" s="35">
        <v>0.54166666666666674</v>
      </c>
      <c r="P4109" s="299"/>
      <c r="Q4109" s="300"/>
      <c r="R4109" s="129">
        <f t="shared" si="190"/>
        <v>0</v>
      </c>
      <c r="S4109" s="129">
        <f t="shared" si="191"/>
        <v>0</v>
      </c>
      <c r="T4109" s="129">
        <f t="shared" si="192"/>
        <v>0</v>
      </c>
      <c r="U4109" s="10"/>
    </row>
    <row r="4110" spans="12:21" ht="15" customHeight="1" x14ac:dyDescent="0.4">
      <c r="L4110" s="36" t="s">
        <v>39</v>
      </c>
      <c r="N4110" s="37">
        <v>43636</v>
      </c>
      <c r="O4110" s="35">
        <v>0.58333333333333337</v>
      </c>
      <c r="P4110" s="299"/>
      <c r="Q4110" s="300"/>
      <c r="R4110" s="129">
        <f t="shared" si="190"/>
        <v>0</v>
      </c>
      <c r="S4110" s="129">
        <f t="shared" si="191"/>
        <v>0</v>
      </c>
      <c r="T4110" s="129">
        <f t="shared" si="192"/>
        <v>0</v>
      </c>
      <c r="U4110" s="10"/>
    </row>
    <row r="4111" spans="12:21" ht="15" customHeight="1" x14ac:dyDescent="0.4">
      <c r="L4111" s="36" t="s">
        <v>39</v>
      </c>
      <c r="N4111" s="37">
        <v>43636</v>
      </c>
      <c r="O4111" s="35">
        <v>0.62500000000000011</v>
      </c>
      <c r="P4111" s="299"/>
      <c r="Q4111" s="300"/>
      <c r="R4111" s="129">
        <f t="shared" si="190"/>
        <v>0</v>
      </c>
      <c r="S4111" s="129">
        <f t="shared" si="191"/>
        <v>0</v>
      </c>
      <c r="T4111" s="129">
        <f t="shared" si="192"/>
        <v>0</v>
      </c>
      <c r="U4111" s="10"/>
    </row>
    <row r="4112" spans="12:21" ht="15" customHeight="1" x14ac:dyDescent="0.4">
      <c r="L4112" s="36" t="s">
        <v>39</v>
      </c>
      <c r="N4112" s="37">
        <v>43636</v>
      </c>
      <c r="O4112" s="35">
        <v>0.66666666666666674</v>
      </c>
      <c r="P4112" s="299"/>
      <c r="Q4112" s="300"/>
      <c r="R4112" s="129">
        <f t="shared" ref="R4112:R4175" si="193">IF(Q4112&gt;P4112,P4112,Q4112)</f>
        <v>0</v>
      </c>
      <c r="S4112" s="129">
        <f t="shared" ref="S4112:S4175" si="194">P4112-R4112</f>
        <v>0</v>
      </c>
      <c r="T4112" s="129">
        <f t="shared" si="192"/>
        <v>0</v>
      </c>
      <c r="U4112" s="10"/>
    </row>
    <row r="4113" spans="12:21" ht="15" customHeight="1" x14ac:dyDescent="0.4">
      <c r="L4113" s="36" t="s">
        <v>39</v>
      </c>
      <c r="N4113" s="37">
        <v>43636</v>
      </c>
      <c r="O4113" s="35">
        <v>0.70833333333333337</v>
      </c>
      <c r="P4113" s="299"/>
      <c r="Q4113" s="300"/>
      <c r="R4113" s="129">
        <f t="shared" si="193"/>
        <v>0</v>
      </c>
      <c r="S4113" s="129">
        <f t="shared" si="194"/>
        <v>0</v>
      </c>
      <c r="T4113" s="129">
        <f t="shared" si="192"/>
        <v>0</v>
      </c>
      <c r="U4113" s="10"/>
    </row>
    <row r="4114" spans="12:21" ht="15" customHeight="1" x14ac:dyDescent="0.4">
      <c r="L4114" s="36" t="s">
        <v>39</v>
      </c>
      <c r="N4114" s="37">
        <v>43636</v>
      </c>
      <c r="O4114" s="35">
        <v>0.75000000000000011</v>
      </c>
      <c r="P4114" s="299"/>
      <c r="Q4114" s="300"/>
      <c r="R4114" s="129">
        <f t="shared" si="193"/>
        <v>0</v>
      </c>
      <c r="S4114" s="129">
        <f t="shared" si="194"/>
        <v>0</v>
      </c>
      <c r="T4114" s="129">
        <f t="shared" si="192"/>
        <v>0</v>
      </c>
      <c r="U4114" s="10"/>
    </row>
    <row r="4115" spans="12:21" ht="15" customHeight="1" x14ac:dyDescent="0.4">
      <c r="L4115" s="36" t="s">
        <v>39</v>
      </c>
      <c r="N4115" s="37">
        <v>43636</v>
      </c>
      <c r="O4115" s="35">
        <v>0.79166666666666674</v>
      </c>
      <c r="P4115" s="299"/>
      <c r="Q4115" s="300"/>
      <c r="R4115" s="129">
        <f t="shared" si="193"/>
        <v>0</v>
      </c>
      <c r="S4115" s="129">
        <f t="shared" si="194"/>
        <v>0</v>
      </c>
      <c r="T4115" s="129">
        <f t="shared" si="192"/>
        <v>0</v>
      </c>
      <c r="U4115" s="10"/>
    </row>
    <row r="4116" spans="12:21" ht="15" customHeight="1" x14ac:dyDescent="0.4">
      <c r="L4116" s="36" t="s">
        <v>39</v>
      </c>
      <c r="N4116" s="37">
        <v>43636</v>
      </c>
      <c r="O4116" s="35">
        <v>0.83333333333333337</v>
      </c>
      <c r="P4116" s="299"/>
      <c r="Q4116" s="300"/>
      <c r="R4116" s="129">
        <f t="shared" si="193"/>
        <v>0</v>
      </c>
      <c r="S4116" s="129">
        <f t="shared" si="194"/>
        <v>0</v>
      </c>
      <c r="T4116" s="129">
        <f t="shared" si="192"/>
        <v>0</v>
      </c>
      <c r="U4116" s="10"/>
    </row>
    <row r="4117" spans="12:21" ht="15" customHeight="1" x14ac:dyDescent="0.4">
      <c r="L4117" s="36" t="s">
        <v>39</v>
      </c>
      <c r="N4117" s="37">
        <v>43636</v>
      </c>
      <c r="O4117" s="35">
        <v>0.87500000000000011</v>
      </c>
      <c r="P4117" s="299"/>
      <c r="Q4117" s="300"/>
      <c r="R4117" s="129">
        <f t="shared" si="193"/>
        <v>0</v>
      </c>
      <c r="S4117" s="129">
        <f t="shared" si="194"/>
        <v>0</v>
      </c>
      <c r="T4117" s="129">
        <f t="shared" si="192"/>
        <v>0</v>
      </c>
      <c r="U4117" s="10"/>
    </row>
    <row r="4118" spans="12:21" ht="15" customHeight="1" x14ac:dyDescent="0.4">
      <c r="L4118" s="36" t="s">
        <v>39</v>
      </c>
      <c r="N4118" s="37">
        <v>43636</v>
      </c>
      <c r="O4118" s="35">
        <v>0.91666666666666674</v>
      </c>
      <c r="P4118" s="299"/>
      <c r="Q4118" s="300"/>
      <c r="R4118" s="129">
        <f t="shared" si="193"/>
        <v>0</v>
      </c>
      <c r="S4118" s="129">
        <f t="shared" si="194"/>
        <v>0</v>
      </c>
      <c r="T4118" s="129">
        <f t="shared" si="192"/>
        <v>0</v>
      </c>
      <c r="U4118" s="10"/>
    </row>
    <row r="4119" spans="12:21" ht="15" customHeight="1" x14ac:dyDescent="0.4">
      <c r="L4119" s="36" t="s">
        <v>39</v>
      </c>
      <c r="N4119" s="37">
        <v>43636</v>
      </c>
      <c r="O4119" s="35">
        <v>0.95833333333333337</v>
      </c>
      <c r="P4119" s="299"/>
      <c r="Q4119" s="300"/>
      <c r="R4119" s="129">
        <f t="shared" si="193"/>
        <v>0</v>
      </c>
      <c r="S4119" s="129">
        <f t="shared" si="194"/>
        <v>0</v>
      </c>
      <c r="T4119" s="129">
        <f t="shared" si="192"/>
        <v>0</v>
      </c>
      <c r="U4119" s="10"/>
    </row>
    <row r="4120" spans="12:21" ht="15" customHeight="1" x14ac:dyDescent="0.4">
      <c r="L4120" s="40">
        <v>43637</v>
      </c>
      <c r="M4120" s="37"/>
      <c r="N4120" s="37">
        <v>43637</v>
      </c>
      <c r="O4120" s="35">
        <v>3.1225022567582528E-17</v>
      </c>
      <c r="P4120" s="299"/>
      <c r="Q4120" s="300"/>
      <c r="R4120" s="129">
        <f t="shared" si="193"/>
        <v>0</v>
      </c>
      <c r="S4120" s="129">
        <f t="shared" si="194"/>
        <v>0</v>
      </c>
      <c r="T4120" s="129">
        <f t="shared" si="192"/>
        <v>0</v>
      </c>
      <c r="U4120" s="10"/>
    </row>
    <row r="4121" spans="12:21" ht="15" customHeight="1" x14ac:dyDescent="0.4">
      <c r="L4121" s="36" t="s">
        <v>39</v>
      </c>
      <c r="N4121" s="37">
        <v>43637</v>
      </c>
      <c r="O4121" s="35">
        <v>4.1666666666666699E-2</v>
      </c>
      <c r="P4121" s="299"/>
      <c r="Q4121" s="300"/>
      <c r="R4121" s="129">
        <f t="shared" si="193"/>
        <v>0</v>
      </c>
      <c r="S4121" s="129">
        <f t="shared" si="194"/>
        <v>0</v>
      </c>
      <c r="T4121" s="129">
        <f t="shared" si="192"/>
        <v>0</v>
      </c>
      <c r="U4121" s="10"/>
    </row>
    <row r="4122" spans="12:21" ht="15" customHeight="1" x14ac:dyDescent="0.4">
      <c r="L4122" s="36" t="s">
        <v>39</v>
      </c>
      <c r="N4122" s="37">
        <v>43637</v>
      </c>
      <c r="O4122" s="35">
        <v>8.333333333333337E-2</v>
      </c>
      <c r="P4122" s="299"/>
      <c r="Q4122" s="300"/>
      <c r="R4122" s="129">
        <f t="shared" si="193"/>
        <v>0</v>
      </c>
      <c r="S4122" s="129">
        <f t="shared" si="194"/>
        <v>0</v>
      </c>
      <c r="T4122" s="129">
        <f t="shared" si="192"/>
        <v>0</v>
      </c>
      <c r="U4122" s="10"/>
    </row>
    <row r="4123" spans="12:21" ht="15" customHeight="1" x14ac:dyDescent="0.4">
      <c r="L4123" s="36" t="s">
        <v>39</v>
      </c>
      <c r="N4123" s="37">
        <v>43637</v>
      </c>
      <c r="O4123" s="35">
        <v>0.12500000000000006</v>
      </c>
      <c r="P4123" s="299"/>
      <c r="Q4123" s="300"/>
      <c r="R4123" s="129">
        <f t="shared" si="193"/>
        <v>0</v>
      </c>
      <c r="S4123" s="129">
        <f t="shared" si="194"/>
        <v>0</v>
      </c>
      <c r="T4123" s="129">
        <f t="shared" si="192"/>
        <v>0</v>
      </c>
      <c r="U4123" s="10"/>
    </row>
    <row r="4124" spans="12:21" ht="15" customHeight="1" x14ac:dyDescent="0.4">
      <c r="L4124" s="36" t="s">
        <v>39</v>
      </c>
      <c r="N4124" s="37">
        <v>43637</v>
      </c>
      <c r="O4124" s="35">
        <v>0.16666666666666669</v>
      </c>
      <c r="P4124" s="299"/>
      <c r="Q4124" s="300"/>
      <c r="R4124" s="129">
        <f t="shared" si="193"/>
        <v>0</v>
      </c>
      <c r="S4124" s="129">
        <f t="shared" si="194"/>
        <v>0</v>
      </c>
      <c r="T4124" s="129">
        <f t="shared" si="192"/>
        <v>0</v>
      </c>
      <c r="U4124" s="10"/>
    </row>
    <row r="4125" spans="12:21" ht="15" customHeight="1" x14ac:dyDescent="0.4">
      <c r="L4125" s="36" t="s">
        <v>39</v>
      </c>
      <c r="N4125" s="37">
        <v>43637</v>
      </c>
      <c r="O4125" s="35">
        <v>0.20833333333333337</v>
      </c>
      <c r="P4125" s="299"/>
      <c r="Q4125" s="300"/>
      <c r="R4125" s="129">
        <f t="shared" si="193"/>
        <v>0</v>
      </c>
      <c r="S4125" s="129">
        <f t="shared" si="194"/>
        <v>0</v>
      </c>
      <c r="T4125" s="129">
        <f t="shared" si="192"/>
        <v>0</v>
      </c>
      <c r="U4125" s="10"/>
    </row>
    <row r="4126" spans="12:21" ht="15" customHeight="1" x14ac:dyDescent="0.4">
      <c r="L4126" s="36" t="s">
        <v>39</v>
      </c>
      <c r="N4126" s="37">
        <v>43637</v>
      </c>
      <c r="O4126" s="35">
        <v>0.25</v>
      </c>
      <c r="P4126" s="299"/>
      <c r="Q4126" s="300"/>
      <c r="R4126" s="129">
        <f t="shared" si="193"/>
        <v>0</v>
      </c>
      <c r="S4126" s="129">
        <f t="shared" si="194"/>
        <v>0</v>
      </c>
      <c r="T4126" s="129">
        <f t="shared" si="192"/>
        <v>0</v>
      </c>
      <c r="U4126" s="10"/>
    </row>
    <row r="4127" spans="12:21" ht="15" customHeight="1" x14ac:dyDescent="0.4">
      <c r="L4127" s="36" t="s">
        <v>39</v>
      </c>
      <c r="N4127" s="37">
        <v>43637</v>
      </c>
      <c r="O4127" s="35">
        <v>0.29166666666666669</v>
      </c>
      <c r="P4127" s="299"/>
      <c r="Q4127" s="300"/>
      <c r="R4127" s="129">
        <f t="shared" si="193"/>
        <v>0</v>
      </c>
      <c r="S4127" s="129">
        <f t="shared" si="194"/>
        <v>0</v>
      </c>
      <c r="T4127" s="129">
        <f t="shared" si="192"/>
        <v>0</v>
      </c>
      <c r="U4127" s="10"/>
    </row>
    <row r="4128" spans="12:21" ht="15" customHeight="1" x14ac:dyDescent="0.4">
      <c r="L4128" s="36" t="s">
        <v>39</v>
      </c>
      <c r="N4128" s="37">
        <v>43637</v>
      </c>
      <c r="O4128" s="35">
        <v>0.33333333333333337</v>
      </c>
      <c r="P4128" s="299"/>
      <c r="Q4128" s="300"/>
      <c r="R4128" s="129">
        <f t="shared" si="193"/>
        <v>0</v>
      </c>
      <c r="S4128" s="129">
        <f t="shared" si="194"/>
        <v>0</v>
      </c>
      <c r="T4128" s="129">
        <f t="shared" si="192"/>
        <v>0</v>
      </c>
      <c r="U4128" s="10"/>
    </row>
    <row r="4129" spans="12:21" ht="15" customHeight="1" x14ac:dyDescent="0.4">
      <c r="L4129" s="36" t="s">
        <v>39</v>
      </c>
      <c r="N4129" s="37">
        <v>43637</v>
      </c>
      <c r="O4129" s="35">
        <v>0.375</v>
      </c>
      <c r="P4129" s="299"/>
      <c r="Q4129" s="300"/>
      <c r="R4129" s="129">
        <f t="shared" si="193"/>
        <v>0</v>
      </c>
      <c r="S4129" s="129">
        <f t="shared" si="194"/>
        <v>0</v>
      </c>
      <c r="T4129" s="129">
        <f t="shared" si="192"/>
        <v>0</v>
      </c>
      <c r="U4129" s="10"/>
    </row>
    <row r="4130" spans="12:21" ht="15" customHeight="1" x14ac:dyDescent="0.4">
      <c r="L4130" s="36" t="s">
        <v>39</v>
      </c>
      <c r="N4130" s="37">
        <v>43637</v>
      </c>
      <c r="O4130" s="35">
        <v>0.41666666666666669</v>
      </c>
      <c r="P4130" s="299"/>
      <c r="Q4130" s="300"/>
      <c r="R4130" s="129">
        <f t="shared" si="193"/>
        <v>0</v>
      </c>
      <c r="S4130" s="129">
        <f t="shared" si="194"/>
        <v>0</v>
      </c>
      <c r="T4130" s="129">
        <f t="shared" si="192"/>
        <v>0</v>
      </c>
      <c r="U4130" s="10"/>
    </row>
    <row r="4131" spans="12:21" ht="15" customHeight="1" x14ac:dyDescent="0.4">
      <c r="L4131" s="36" t="s">
        <v>39</v>
      </c>
      <c r="N4131" s="37">
        <v>43637</v>
      </c>
      <c r="O4131" s="35">
        <v>0.45833333333333337</v>
      </c>
      <c r="P4131" s="299"/>
      <c r="Q4131" s="300"/>
      <c r="R4131" s="129">
        <f t="shared" si="193"/>
        <v>0</v>
      </c>
      <c r="S4131" s="129">
        <f t="shared" si="194"/>
        <v>0</v>
      </c>
      <c r="T4131" s="129">
        <f t="shared" si="192"/>
        <v>0</v>
      </c>
      <c r="U4131" s="10"/>
    </row>
    <row r="4132" spans="12:21" ht="15" customHeight="1" x14ac:dyDescent="0.4">
      <c r="L4132" s="36" t="s">
        <v>39</v>
      </c>
      <c r="N4132" s="37">
        <v>43637</v>
      </c>
      <c r="O4132" s="35">
        <v>0.50000000000000011</v>
      </c>
      <c r="P4132" s="299"/>
      <c r="Q4132" s="300"/>
      <c r="R4132" s="129">
        <f t="shared" si="193"/>
        <v>0</v>
      </c>
      <c r="S4132" s="129">
        <f t="shared" si="194"/>
        <v>0</v>
      </c>
      <c r="T4132" s="129">
        <f t="shared" si="192"/>
        <v>0</v>
      </c>
      <c r="U4132" s="10"/>
    </row>
    <row r="4133" spans="12:21" ht="15" customHeight="1" x14ac:dyDescent="0.4">
      <c r="L4133" s="36" t="s">
        <v>39</v>
      </c>
      <c r="N4133" s="37">
        <v>43637</v>
      </c>
      <c r="O4133" s="35">
        <v>0.54166666666666674</v>
      </c>
      <c r="P4133" s="299"/>
      <c r="Q4133" s="300"/>
      <c r="R4133" s="129">
        <f t="shared" si="193"/>
        <v>0</v>
      </c>
      <c r="S4133" s="129">
        <f t="shared" si="194"/>
        <v>0</v>
      </c>
      <c r="T4133" s="129">
        <f t="shared" si="192"/>
        <v>0</v>
      </c>
      <c r="U4133" s="10"/>
    </row>
    <row r="4134" spans="12:21" ht="15" customHeight="1" x14ac:dyDescent="0.4">
      <c r="L4134" s="36" t="s">
        <v>39</v>
      </c>
      <c r="N4134" s="37">
        <v>43637</v>
      </c>
      <c r="O4134" s="35">
        <v>0.58333333333333337</v>
      </c>
      <c r="P4134" s="299"/>
      <c r="Q4134" s="300"/>
      <c r="R4134" s="129">
        <f t="shared" si="193"/>
        <v>0</v>
      </c>
      <c r="S4134" s="129">
        <f t="shared" si="194"/>
        <v>0</v>
      </c>
      <c r="T4134" s="129">
        <f t="shared" si="192"/>
        <v>0</v>
      </c>
      <c r="U4134" s="10"/>
    </row>
    <row r="4135" spans="12:21" ht="15" customHeight="1" x14ac:dyDescent="0.4">
      <c r="L4135" s="36" t="s">
        <v>39</v>
      </c>
      <c r="N4135" s="37">
        <v>43637</v>
      </c>
      <c r="O4135" s="35">
        <v>0.62500000000000011</v>
      </c>
      <c r="P4135" s="299"/>
      <c r="Q4135" s="300"/>
      <c r="R4135" s="129">
        <f t="shared" si="193"/>
        <v>0</v>
      </c>
      <c r="S4135" s="129">
        <f t="shared" si="194"/>
        <v>0</v>
      </c>
      <c r="T4135" s="129">
        <f t="shared" si="192"/>
        <v>0</v>
      </c>
      <c r="U4135" s="10"/>
    </row>
    <row r="4136" spans="12:21" ht="15" customHeight="1" x14ac:dyDescent="0.4">
      <c r="L4136" s="36" t="s">
        <v>39</v>
      </c>
      <c r="N4136" s="37">
        <v>43637</v>
      </c>
      <c r="O4136" s="35">
        <v>0.66666666666666674</v>
      </c>
      <c r="P4136" s="299"/>
      <c r="Q4136" s="300"/>
      <c r="R4136" s="129">
        <f t="shared" si="193"/>
        <v>0</v>
      </c>
      <c r="S4136" s="129">
        <f t="shared" si="194"/>
        <v>0</v>
      </c>
      <c r="T4136" s="129">
        <f t="shared" si="192"/>
        <v>0</v>
      </c>
      <c r="U4136" s="10"/>
    </row>
    <row r="4137" spans="12:21" ht="15" customHeight="1" x14ac:dyDescent="0.4">
      <c r="L4137" s="36" t="s">
        <v>39</v>
      </c>
      <c r="N4137" s="37">
        <v>43637</v>
      </c>
      <c r="O4137" s="35">
        <v>0.70833333333333337</v>
      </c>
      <c r="P4137" s="299"/>
      <c r="Q4137" s="300"/>
      <c r="R4137" s="129">
        <f t="shared" si="193"/>
        <v>0</v>
      </c>
      <c r="S4137" s="129">
        <f t="shared" si="194"/>
        <v>0</v>
      </c>
      <c r="T4137" s="129">
        <f t="shared" ref="T4137:T4200" si="195">Q4137-R4137</f>
        <v>0</v>
      </c>
      <c r="U4137" s="10"/>
    </row>
    <row r="4138" spans="12:21" ht="15" customHeight="1" x14ac:dyDescent="0.4">
      <c r="L4138" s="36" t="s">
        <v>39</v>
      </c>
      <c r="N4138" s="37">
        <v>43637</v>
      </c>
      <c r="O4138" s="35">
        <v>0.75000000000000011</v>
      </c>
      <c r="P4138" s="299"/>
      <c r="Q4138" s="300"/>
      <c r="R4138" s="129">
        <f t="shared" si="193"/>
        <v>0</v>
      </c>
      <c r="S4138" s="129">
        <f t="shared" si="194"/>
        <v>0</v>
      </c>
      <c r="T4138" s="129">
        <f t="shared" si="195"/>
        <v>0</v>
      </c>
      <c r="U4138" s="10"/>
    </row>
    <row r="4139" spans="12:21" ht="15" customHeight="1" x14ac:dyDescent="0.4">
      <c r="L4139" s="36" t="s">
        <v>39</v>
      </c>
      <c r="N4139" s="37">
        <v>43637</v>
      </c>
      <c r="O4139" s="35">
        <v>0.79166666666666674</v>
      </c>
      <c r="P4139" s="299"/>
      <c r="Q4139" s="300"/>
      <c r="R4139" s="129">
        <f t="shared" si="193"/>
        <v>0</v>
      </c>
      <c r="S4139" s="129">
        <f t="shared" si="194"/>
        <v>0</v>
      </c>
      <c r="T4139" s="129">
        <f t="shared" si="195"/>
        <v>0</v>
      </c>
      <c r="U4139" s="10"/>
    </row>
    <row r="4140" spans="12:21" ht="15" customHeight="1" x14ac:dyDescent="0.4">
      <c r="L4140" s="36" t="s">
        <v>39</v>
      </c>
      <c r="N4140" s="37">
        <v>43637</v>
      </c>
      <c r="O4140" s="35">
        <v>0.83333333333333337</v>
      </c>
      <c r="P4140" s="299"/>
      <c r="Q4140" s="300"/>
      <c r="R4140" s="129">
        <f t="shared" si="193"/>
        <v>0</v>
      </c>
      <c r="S4140" s="129">
        <f t="shared" si="194"/>
        <v>0</v>
      </c>
      <c r="T4140" s="129">
        <f t="shared" si="195"/>
        <v>0</v>
      </c>
      <c r="U4140" s="10"/>
    </row>
    <row r="4141" spans="12:21" ht="15" customHeight="1" x14ac:dyDescent="0.4">
      <c r="L4141" s="36" t="s">
        <v>39</v>
      </c>
      <c r="N4141" s="37">
        <v>43637</v>
      </c>
      <c r="O4141" s="35">
        <v>0.87500000000000011</v>
      </c>
      <c r="P4141" s="299"/>
      <c r="Q4141" s="300"/>
      <c r="R4141" s="129">
        <f t="shared" si="193"/>
        <v>0</v>
      </c>
      <c r="S4141" s="129">
        <f t="shared" si="194"/>
        <v>0</v>
      </c>
      <c r="T4141" s="129">
        <f t="shared" si="195"/>
        <v>0</v>
      </c>
      <c r="U4141" s="10"/>
    </row>
    <row r="4142" spans="12:21" ht="15" customHeight="1" x14ac:dyDescent="0.4">
      <c r="L4142" s="36" t="s">
        <v>39</v>
      </c>
      <c r="N4142" s="37">
        <v>43637</v>
      </c>
      <c r="O4142" s="35">
        <v>0.91666666666666674</v>
      </c>
      <c r="P4142" s="299"/>
      <c r="Q4142" s="300"/>
      <c r="R4142" s="129">
        <f t="shared" si="193"/>
        <v>0</v>
      </c>
      <c r="S4142" s="129">
        <f t="shared" si="194"/>
        <v>0</v>
      </c>
      <c r="T4142" s="129">
        <f t="shared" si="195"/>
        <v>0</v>
      </c>
      <c r="U4142" s="10"/>
    </row>
    <row r="4143" spans="12:21" ht="15" customHeight="1" x14ac:dyDescent="0.4">
      <c r="L4143" s="36" t="s">
        <v>39</v>
      </c>
      <c r="N4143" s="37">
        <v>43637</v>
      </c>
      <c r="O4143" s="35">
        <v>0.95833333333333337</v>
      </c>
      <c r="P4143" s="299"/>
      <c r="Q4143" s="300"/>
      <c r="R4143" s="129">
        <f t="shared" si="193"/>
        <v>0</v>
      </c>
      <c r="S4143" s="129">
        <f t="shared" si="194"/>
        <v>0</v>
      </c>
      <c r="T4143" s="129">
        <f t="shared" si="195"/>
        <v>0</v>
      </c>
      <c r="U4143" s="10"/>
    </row>
    <row r="4144" spans="12:21" ht="15" customHeight="1" x14ac:dyDescent="0.4">
      <c r="L4144" s="40">
        <v>43638</v>
      </c>
      <c r="M4144" s="37"/>
      <c r="N4144" s="37">
        <v>43638</v>
      </c>
      <c r="O4144" s="35">
        <v>3.1225022567582528E-17</v>
      </c>
      <c r="P4144" s="299"/>
      <c r="Q4144" s="300"/>
      <c r="R4144" s="129">
        <f t="shared" si="193"/>
        <v>0</v>
      </c>
      <c r="S4144" s="129">
        <f t="shared" si="194"/>
        <v>0</v>
      </c>
      <c r="T4144" s="129">
        <f t="shared" si="195"/>
        <v>0</v>
      </c>
      <c r="U4144" s="10"/>
    </row>
    <row r="4145" spans="12:21" ht="15" customHeight="1" x14ac:dyDescent="0.4">
      <c r="L4145" s="36" t="s">
        <v>39</v>
      </c>
      <c r="N4145" s="37">
        <v>43638</v>
      </c>
      <c r="O4145" s="35">
        <v>4.1666666666666699E-2</v>
      </c>
      <c r="P4145" s="299"/>
      <c r="Q4145" s="300"/>
      <c r="R4145" s="129">
        <f t="shared" si="193"/>
        <v>0</v>
      </c>
      <c r="S4145" s="129">
        <f t="shared" si="194"/>
        <v>0</v>
      </c>
      <c r="T4145" s="129">
        <f t="shared" si="195"/>
        <v>0</v>
      </c>
      <c r="U4145" s="10"/>
    </row>
    <row r="4146" spans="12:21" ht="15" customHeight="1" x14ac:dyDescent="0.4">
      <c r="L4146" s="36" t="s">
        <v>39</v>
      </c>
      <c r="N4146" s="37">
        <v>43638</v>
      </c>
      <c r="O4146" s="35">
        <v>8.333333333333337E-2</v>
      </c>
      <c r="P4146" s="299"/>
      <c r="Q4146" s="300"/>
      <c r="R4146" s="129">
        <f t="shared" si="193"/>
        <v>0</v>
      </c>
      <c r="S4146" s="129">
        <f t="shared" si="194"/>
        <v>0</v>
      </c>
      <c r="T4146" s="129">
        <f t="shared" si="195"/>
        <v>0</v>
      </c>
      <c r="U4146" s="10"/>
    </row>
    <row r="4147" spans="12:21" ht="15" customHeight="1" x14ac:dyDescent="0.4">
      <c r="L4147" s="36" t="s">
        <v>39</v>
      </c>
      <c r="N4147" s="37">
        <v>43638</v>
      </c>
      <c r="O4147" s="35">
        <v>0.12500000000000006</v>
      </c>
      <c r="P4147" s="299"/>
      <c r="Q4147" s="300"/>
      <c r="R4147" s="129">
        <f t="shared" si="193"/>
        <v>0</v>
      </c>
      <c r="S4147" s="129">
        <f t="shared" si="194"/>
        <v>0</v>
      </c>
      <c r="T4147" s="129">
        <f t="shared" si="195"/>
        <v>0</v>
      </c>
      <c r="U4147" s="10"/>
    </row>
    <row r="4148" spans="12:21" ht="15" customHeight="1" x14ac:dyDescent="0.4">
      <c r="L4148" s="36" t="s">
        <v>39</v>
      </c>
      <c r="N4148" s="37">
        <v>43638</v>
      </c>
      <c r="O4148" s="35">
        <v>0.16666666666666669</v>
      </c>
      <c r="P4148" s="299"/>
      <c r="Q4148" s="300"/>
      <c r="R4148" s="129">
        <f t="shared" si="193"/>
        <v>0</v>
      </c>
      <c r="S4148" s="129">
        <f t="shared" si="194"/>
        <v>0</v>
      </c>
      <c r="T4148" s="129">
        <f t="shared" si="195"/>
        <v>0</v>
      </c>
      <c r="U4148" s="10"/>
    </row>
    <row r="4149" spans="12:21" ht="15" customHeight="1" x14ac:dyDescent="0.4">
      <c r="L4149" s="36" t="s">
        <v>39</v>
      </c>
      <c r="N4149" s="37">
        <v>43638</v>
      </c>
      <c r="O4149" s="35">
        <v>0.20833333333333337</v>
      </c>
      <c r="P4149" s="299"/>
      <c r="Q4149" s="300"/>
      <c r="R4149" s="129">
        <f t="shared" si="193"/>
        <v>0</v>
      </c>
      <c r="S4149" s="129">
        <f t="shared" si="194"/>
        <v>0</v>
      </c>
      <c r="T4149" s="129">
        <f t="shared" si="195"/>
        <v>0</v>
      </c>
      <c r="U4149" s="10"/>
    </row>
    <row r="4150" spans="12:21" ht="15" customHeight="1" x14ac:dyDescent="0.4">
      <c r="L4150" s="36" t="s">
        <v>39</v>
      </c>
      <c r="N4150" s="37">
        <v>43638</v>
      </c>
      <c r="O4150" s="35">
        <v>0.25</v>
      </c>
      <c r="P4150" s="299"/>
      <c r="Q4150" s="300"/>
      <c r="R4150" s="129">
        <f t="shared" si="193"/>
        <v>0</v>
      </c>
      <c r="S4150" s="129">
        <f t="shared" si="194"/>
        <v>0</v>
      </c>
      <c r="T4150" s="129">
        <f t="shared" si="195"/>
        <v>0</v>
      </c>
      <c r="U4150" s="10"/>
    </row>
    <row r="4151" spans="12:21" ht="15" customHeight="1" x14ac:dyDescent="0.4">
      <c r="L4151" s="36" t="s">
        <v>39</v>
      </c>
      <c r="N4151" s="37">
        <v>43638</v>
      </c>
      <c r="O4151" s="35">
        <v>0.29166666666666669</v>
      </c>
      <c r="P4151" s="299"/>
      <c r="Q4151" s="300"/>
      <c r="R4151" s="129">
        <f t="shared" si="193"/>
        <v>0</v>
      </c>
      <c r="S4151" s="129">
        <f t="shared" si="194"/>
        <v>0</v>
      </c>
      <c r="T4151" s="129">
        <f t="shared" si="195"/>
        <v>0</v>
      </c>
      <c r="U4151" s="10"/>
    </row>
    <row r="4152" spans="12:21" ht="15" customHeight="1" x14ac:dyDescent="0.4">
      <c r="L4152" s="36" t="s">
        <v>39</v>
      </c>
      <c r="N4152" s="37">
        <v>43638</v>
      </c>
      <c r="O4152" s="35">
        <v>0.33333333333333337</v>
      </c>
      <c r="P4152" s="299"/>
      <c r="Q4152" s="300"/>
      <c r="R4152" s="129">
        <f t="shared" si="193"/>
        <v>0</v>
      </c>
      <c r="S4152" s="129">
        <f t="shared" si="194"/>
        <v>0</v>
      </c>
      <c r="T4152" s="129">
        <f t="shared" si="195"/>
        <v>0</v>
      </c>
      <c r="U4152" s="10"/>
    </row>
    <row r="4153" spans="12:21" ht="15" customHeight="1" x14ac:dyDescent="0.4">
      <c r="L4153" s="36" t="s">
        <v>39</v>
      </c>
      <c r="N4153" s="37">
        <v>43638</v>
      </c>
      <c r="O4153" s="35">
        <v>0.375</v>
      </c>
      <c r="P4153" s="299"/>
      <c r="Q4153" s="300"/>
      <c r="R4153" s="129">
        <f t="shared" si="193"/>
        <v>0</v>
      </c>
      <c r="S4153" s="129">
        <f t="shared" si="194"/>
        <v>0</v>
      </c>
      <c r="T4153" s="129">
        <f t="shared" si="195"/>
        <v>0</v>
      </c>
      <c r="U4153" s="10"/>
    </row>
    <row r="4154" spans="12:21" ht="15" customHeight="1" x14ac:dyDescent="0.4">
      <c r="L4154" s="36" t="s">
        <v>39</v>
      </c>
      <c r="N4154" s="37">
        <v>43638</v>
      </c>
      <c r="O4154" s="35">
        <v>0.41666666666666669</v>
      </c>
      <c r="P4154" s="299"/>
      <c r="Q4154" s="300"/>
      <c r="R4154" s="129">
        <f t="shared" si="193"/>
        <v>0</v>
      </c>
      <c r="S4154" s="129">
        <f t="shared" si="194"/>
        <v>0</v>
      </c>
      <c r="T4154" s="129">
        <f t="shared" si="195"/>
        <v>0</v>
      </c>
      <c r="U4154" s="10"/>
    </row>
    <row r="4155" spans="12:21" ht="15" customHeight="1" x14ac:dyDescent="0.4">
      <c r="L4155" s="36" t="s">
        <v>39</v>
      </c>
      <c r="N4155" s="37">
        <v>43638</v>
      </c>
      <c r="O4155" s="35">
        <v>0.45833333333333337</v>
      </c>
      <c r="P4155" s="299"/>
      <c r="Q4155" s="300"/>
      <c r="R4155" s="129">
        <f t="shared" si="193"/>
        <v>0</v>
      </c>
      <c r="S4155" s="129">
        <f t="shared" si="194"/>
        <v>0</v>
      </c>
      <c r="T4155" s="129">
        <f t="shared" si="195"/>
        <v>0</v>
      </c>
      <c r="U4155" s="10"/>
    </row>
    <row r="4156" spans="12:21" ht="15" customHeight="1" x14ac:dyDescent="0.4">
      <c r="L4156" s="36" t="s">
        <v>39</v>
      </c>
      <c r="N4156" s="37">
        <v>43638</v>
      </c>
      <c r="O4156" s="35">
        <v>0.50000000000000011</v>
      </c>
      <c r="P4156" s="299"/>
      <c r="Q4156" s="300"/>
      <c r="R4156" s="129">
        <f t="shared" si="193"/>
        <v>0</v>
      </c>
      <c r="S4156" s="129">
        <f t="shared" si="194"/>
        <v>0</v>
      </c>
      <c r="T4156" s="129">
        <f t="shared" si="195"/>
        <v>0</v>
      </c>
      <c r="U4156" s="10"/>
    </row>
    <row r="4157" spans="12:21" ht="15" customHeight="1" x14ac:dyDescent="0.4">
      <c r="L4157" s="36" t="s">
        <v>39</v>
      </c>
      <c r="N4157" s="37">
        <v>43638</v>
      </c>
      <c r="O4157" s="35">
        <v>0.54166666666666674</v>
      </c>
      <c r="P4157" s="299"/>
      <c r="Q4157" s="300"/>
      <c r="R4157" s="129">
        <f t="shared" si="193"/>
        <v>0</v>
      </c>
      <c r="S4157" s="129">
        <f t="shared" si="194"/>
        <v>0</v>
      </c>
      <c r="T4157" s="129">
        <f t="shared" si="195"/>
        <v>0</v>
      </c>
      <c r="U4157" s="10"/>
    </row>
    <row r="4158" spans="12:21" ht="15" customHeight="1" x14ac:dyDescent="0.4">
      <c r="L4158" s="36" t="s">
        <v>39</v>
      </c>
      <c r="N4158" s="37">
        <v>43638</v>
      </c>
      <c r="O4158" s="35">
        <v>0.58333333333333337</v>
      </c>
      <c r="P4158" s="299"/>
      <c r="Q4158" s="300"/>
      <c r="R4158" s="129">
        <f t="shared" si="193"/>
        <v>0</v>
      </c>
      <c r="S4158" s="129">
        <f t="shared" si="194"/>
        <v>0</v>
      </c>
      <c r="T4158" s="129">
        <f t="shared" si="195"/>
        <v>0</v>
      </c>
      <c r="U4158" s="10"/>
    </row>
    <row r="4159" spans="12:21" ht="15" customHeight="1" x14ac:dyDescent="0.4">
      <c r="L4159" s="36" t="s">
        <v>39</v>
      </c>
      <c r="N4159" s="37">
        <v>43638</v>
      </c>
      <c r="O4159" s="35">
        <v>0.62500000000000011</v>
      </c>
      <c r="P4159" s="299"/>
      <c r="Q4159" s="300"/>
      <c r="R4159" s="129">
        <f t="shared" si="193"/>
        <v>0</v>
      </c>
      <c r="S4159" s="129">
        <f t="shared" si="194"/>
        <v>0</v>
      </c>
      <c r="T4159" s="129">
        <f t="shared" si="195"/>
        <v>0</v>
      </c>
      <c r="U4159" s="10"/>
    </row>
    <row r="4160" spans="12:21" ht="15" customHeight="1" x14ac:dyDescent="0.4">
      <c r="L4160" s="36" t="s">
        <v>39</v>
      </c>
      <c r="N4160" s="37">
        <v>43638</v>
      </c>
      <c r="O4160" s="35">
        <v>0.66666666666666674</v>
      </c>
      <c r="P4160" s="299"/>
      <c r="Q4160" s="300"/>
      <c r="R4160" s="129">
        <f t="shared" si="193"/>
        <v>0</v>
      </c>
      <c r="S4160" s="129">
        <f t="shared" si="194"/>
        <v>0</v>
      </c>
      <c r="T4160" s="129">
        <f t="shared" si="195"/>
        <v>0</v>
      </c>
      <c r="U4160" s="10"/>
    </row>
    <row r="4161" spans="12:21" ht="15" customHeight="1" x14ac:dyDescent="0.4">
      <c r="L4161" s="36" t="s">
        <v>39</v>
      </c>
      <c r="N4161" s="37">
        <v>43638</v>
      </c>
      <c r="O4161" s="35">
        <v>0.70833333333333337</v>
      </c>
      <c r="P4161" s="299"/>
      <c r="Q4161" s="300"/>
      <c r="R4161" s="129">
        <f t="shared" si="193"/>
        <v>0</v>
      </c>
      <c r="S4161" s="129">
        <f t="shared" si="194"/>
        <v>0</v>
      </c>
      <c r="T4161" s="129">
        <f t="shared" si="195"/>
        <v>0</v>
      </c>
      <c r="U4161" s="10"/>
    </row>
    <row r="4162" spans="12:21" ht="15" customHeight="1" x14ac:dyDescent="0.4">
      <c r="L4162" s="36" t="s">
        <v>39</v>
      </c>
      <c r="N4162" s="37">
        <v>43638</v>
      </c>
      <c r="O4162" s="35">
        <v>0.75000000000000011</v>
      </c>
      <c r="P4162" s="299"/>
      <c r="Q4162" s="300"/>
      <c r="R4162" s="129">
        <f t="shared" si="193"/>
        <v>0</v>
      </c>
      <c r="S4162" s="129">
        <f t="shared" si="194"/>
        <v>0</v>
      </c>
      <c r="T4162" s="129">
        <f t="shared" si="195"/>
        <v>0</v>
      </c>
      <c r="U4162" s="10"/>
    </row>
    <row r="4163" spans="12:21" ht="15" customHeight="1" x14ac:dyDescent="0.4">
      <c r="L4163" s="36" t="s">
        <v>39</v>
      </c>
      <c r="N4163" s="37">
        <v>43638</v>
      </c>
      <c r="O4163" s="35">
        <v>0.79166666666666674</v>
      </c>
      <c r="P4163" s="299"/>
      <c r="Q4163" s="300"/>
      <c r="R4163" s="129">
        <f t="shared" si="193"/>
        <v>0</v>
      </c>
      <c r="S4163" s="129">
        <f t="shared" si="194"/>
        <v>0</v>
      </c>
      <c r="T4163" s="129">
        <f t="shared" si="195"/>
        <v>0</v>
      </c>
      <c r="U4163" s="10"/>
    </row>
    <row r="4164" spans="12:21" ht="15" customHeight="1" x14ac:dyDescent="0.4">
      <c r="L4164" s="36" t="s">
        <v>39</v>
      </c>
      <c r="N4164" s="37">
        <v>43638</v>
      </c>
      <c r="O4164" s="35">
        <v>0.83333333333333337</v>
      </c>
      <c r="P4164" s="299"/>
      <c r="Q4164" s="300"/>
      <c r="R4164" s="129">
        <f t="shared" si="193"/>
        <v>0</v>
      </c>
      <c r="S4164" s="129">
        <f t="shared" si="194"/>
        <v>0</v>
      </c>
      <c r="T4164" s="129">
        <f t="shared" si="195"/>
        <v>0</v>
      </c>
      <c r="U4164" s="10"/>
    </row>
    <row r="4165" spans="12:21" ht="15" customHeight="1" x14ac:dyDescent="0.4">
      <c r="L4165" s="36" t="s">
        <v>39</v>
      </c>
      <c r="N4165" s="37">
        <v>43638</v>
      </c>
      <c r="O4165" s="35">
        <v>0.87500000000000011</v>
      </c>
      <c r="P4165" s="299"/>
      <c r="Q4165" s="300"/>
      <c r="R4165" s="129">
        <f t="shared" si="193"/>
        <v>0</v>
      </c>
      <c r="S4165" s="129">
        <f t="shared" si="194"/>
        <v>0</v>
      </c>
      <c r="T4165" s="129">
        <f t="shared" si="195"/>
        <v>0</v>
      </c>
      <c r="U4165" s="10"/>
    </row>
    <row r="4166" spans="12:21" ht="15" customHeight="1" x14ac:dyDescent="0.4">
      <c r="L4166" s="36" t="s">
        <v>39</v>
      </c>
      <c r="N4166" s="37">
        <v>43638</v>
      </c>
      <c r="O4166" s="35">
        <v>0.91666666666666674</v>
      </c>
      <c r="P4166" s="299"/>
      <c r="Q4166" s="300"/>
      <c r="R4166" s="129">
        <f t="shared" si="193"/>
        <v>0</v>
      </c>
      <c r="S4166" s="129">
        <f t="shared" si="194"/>
        <v>0</v>
      </c>
      <c r="T4166" s="129">
        <f t="shared" si="195"/>
        <v>0</v>
      </c>
      <c r="U4166" s="10"/>
    </row>
    <row r="4167" spans="12:21" ht="15" customHeight="1" x14ac:dyDescent="0.4">
      <c r="L4167" s="36" t="s">
        <v>39</v>
      </c>
      <c r="N4167" s="37">
        <v>43638</v>
      </c>
      <c r="O4167" s="35">
        <v>0.95833333333333337</v>
      </c>
      <c r="P4167" s="299"/>
      <c r="Q4167" s="300"/>
      <c r="R4167" s="129">
        <f t="shared" si="193"/>
        <v>0</v>
      </c>
      <c r="S4167" s="129">
        <f t="shared" si="194"/>
        <v>0</v>
      </c>
      <c r="T4167" s="129">
        <f t="shared" si="195"/>
        <v>0</v>
      </c>
      <c r="U4167" s="10"/>
    </row>
    <row r="4168" spans="12:21" ht="15" customHeight="1" x14ac:dyDescent="0.4">
      <c r="L4168" s="40">
        <v>43639</v>
      </c>
      <c r="M4168" s="37"/>
      <c r="N4168" s="37">
        <v>43639</v>
      </c>
      <c r="O4168" s="35">
        <v>3.1225022567582528E-17</v>
      </c>
      <c r="P4168" s="299"/>
      <c r="Q4168" s="300"/>
      <c r="R4168" s="129">
        <f t="shared" si="193"/>
        <v>0</v>
      </c>
      <c r="S4168" s="129">
        <f t="shared" si="194"/>
        <v>0</v>
      </c>
      <c r="T4168" s="129">
        <f t="shared" si="195"/>
        <v>0</v>
      </c>
      <c r="U4168" s="10"/>
    </row>
    <row r="4169" spans="12:21" ht="15" customHeight="1" x14ac:dyDescent="0.4">
      <c r="L4169" s="36" t="s">
        <v>39</v>
      </c>
      <c r="N4169" s="37">
        <v>43639</v>
      </c>
      <c r="O4169" s="35">
        <v>4.1666666666666699E-2</v>
      </c>
      <c r="P4169" s="299"/>
      <c r="Q4169" s="300"/>
      <c r="R4169" s="129">
        <f t="shared" si="193"/>
        <v>0</v>
      </c>
      <c r="S4169" s="129">
        <f t="shared" si="194"/>
        <v>0</v>
      </c>
      <c r="T4169" s="129">
        <f t="shared" si="195"/>
        <v>0</v>
      </c>
      <c r="U4169" s="10"/>
    </row>
    <row r="4170" spans="12:21" ht="15" customHeight="1" x14ac:dyDescent="0.4">
      <c r="L4170" s="36" t="s">
        <v>39</v>
      </c>
      <c r="N4170" s="37">
        <v>43639</v>
      </c>
      <c r="O4170" s="35">
        <v>8.333333333333337E-2</v>
      </c>
      <c r="P4170" s="299"/>
      <c r="Q4170" s="300"/>
      <c r="R4170" s="129">
        <f t="shared" si="193"/>
        <v>0</v>
      </c>
      <c r="S4170" s="129">
        <f t="shared" si="194"/>
        <v>0</v>
      </c>
      <c r="T4170" s="129">
        <f t="shared" si="195"/>
        <v>0</v>
      </c>
      <c r="U4170" s="10"/>
    </row>
    <row r="4171" spans="12:21" ht="15" customHeight="1" x14ac:dyDescent="0.4">
      <c r="L4171" s="36" t="s">
        <v>39</v>
      </c>
      <c r="N4171" s="37">
        <v>43639</v>
      </c>
      <c r="O4171" s="35">
        <v>0.12500000000000006</v>
      </c>
      <c r="P4171" s="299"/>
      <c r="Q4171" s="300"/>
      <c r="R4171" s="129">
        <f t="shared" si="193"/>
        <v>0</v>
      </c>
      <c r="S4171" s="129">
        <f t="shared" si="194"/>
        <v>0</v>
      </c>
      <c r="T4171" s="129">
        <f t="shared" si="195"/>
        <v>0</v>
      </c>
      <c r="U4171" s="10"/>
    </row>
    <row r="4172" spans="12:21" ht="15" customHeight="1" x14ac:dyDescent="0.4">
      <c r="L4172" s="36" t="s">
        <v>39</v>
      </c>
      <c r="N4172" s="37">
        <v>43639</v>
      </c>
      <c r="O4172" s="35">
        <v>0.16666666666666669</v>
      </c>
      <c r="P4172" s="299"/>
      <c r="Q4172" s="300"/>
      <c r="R4172" s="129">
        <f t="shared" si="193"/>
        <v>0</v>
      </c>
      <c r="S4172" s="129">
        <f t="shared" si="194"/>
        <v>0</v>
      </c>
      <c r="T4172" s="129">
        <f t="shared" si="195"/>
        <v>0</v>
      </c>
      <c r="U4172" s="10"/>
    </row>
    <row r="4173" spans="12:21" ht="15" customHeight="1" x14ac:dyDescent="0.4">
      <c r="L4173" s="36" t="s">
        <v>39</v>
      </c>
      <c r="N4173" s="37">
        <v>43639</v>
      </c>
      <c r="O4173" s="35">
        <v>0.20833333333333337</v>
      </c>
      <c r="P4173" s="299"/>
      <c r="Q4173" s="300"/>
      <c r="R4173" s="129">
        <f t="shared" si="193"/>
        <v>0</v>
      </c>
      <c r="S4173" s="129">
        <f t="shared" si="194"/>
        <v>0</v>
      </c>
      <c r="T4173" s="129">
        <f t="shared" si="195"/>
        <v>0</v>
      </c>
      <c r="U4173" s="10"/>
    </row>
    <row r="4174" spans="12:21" ht="15" customHeight="1" x14ac:dyDescent="0.4">
      <c r="L4174" s="36" t="s">
        <v>39</v>
      </c>
      <c r="N4174" s="37">
        <v>43639</v>
      </c>
      <c r="O4174" s="35">
        <v>0.25</v>
      </c>
      <c r="P4174" s="299"/>
      <c r="Q4174" s="300"/>
      <c r="R4174" s="129">
        <f t="shared" si="193"/>
        <v>0</v>
      </c>
      <c r="S4174" s="129">
        <f t="shared" si="194"/>
        <v>0</v>
      </c>
      <c r="T4174" s="129">
        <f t="shared" si="195"/>
        <v>0</v>
      </c>
      <c r="U4174" s="10"/>
    </row>
    <row r="4175" spans="12:21" ht="15" customHeight="1" x14ac:dyDescent="0.4">
      <c r="L4175" s="36" t="s">
        <v>39</v>
      </c>
      <c r="N4175" s="37">
        <v>43639</v>
      </c>
      <c r="O4175" s="35">
        <v>0.29166666666666669</v>
      </c>
      <c r="P4175" s="299"/>
      <c r="Q4175" s="300"/>
      <c r="R4175" s="129">
        <f t="shared" si="193"/>
        <v>0</v>
      </c>
      <c r="S4175" s="129">
        <f t="shared" si="194"/>
        <v>0</v>
      </c>
      <c r="T4175" s="129">
        <f t="shared" si="195"/>
        <v>0</v>
      </c>
      <c r="U4175" s="10"/>
    </row>
    <row r="4176" spans="12:21" ht="15" customHeight="1" x14ac:dyDescent="0.4">
      <c r="L4176" s="36" t="s">
        <v>39</v>
      </c>
      <c r="N4176" s="37">
        <v>43639</v>
      </c>
      <c r="O4176" s="35">
        <v>0.33333333333333337</v>
      </c>
      <c r="P4176" s="299"/>
      <c r="Q4176" s="300"/>
      <c r="R4176" s="129">
        <f t="shared" ref="R4176:R4239" si="196">IF(Q4176&gt;P4176,P4176,Q4176)</f>
        <v>0</v>
      </c>
      <c r="S4176" s="129">
        <f t="shared" ref="S4176:S4239" si="197">P4176-R4176</f>
        <v>0</v>
      </c>
      <c r="T4176" s="129">
        <f t="shared" si="195"/>
        <v>0</v>
      </c>
      <c r="U4176" s="10"/>
    </row>
    <row r="4177" spans="12:21" ht="15" customHeight="1" x14ac:dyDescent="0.4">
      <c r="L4177" s="36" t="s">
        <v>39</v>
      </c>
      <c r="N4177" s="37">
        <v>43639</v>
      </c>
      <c r="O4177" s="35">
        <v>0.375</v>
      </c>
      <c r="P4177" s="299"/>
      <c r="Q4177" s="300"/>
      <c r="R4177" s="129">
        <f t="shared" si="196"/>
        <v>0</v>
      </c>
      <c r="S4177" s="129">
        <f t="shared" si="197"/>
        <v>0</v>
      </c>
      <c r="T4177" s="129">
        <f t="shared" si="195"/>
        <v>0</v>
      </c>
      <c r="U4177" s="10"/>
    </row>
    <row r="4178" spans="12:21" ht="15" customHeight="1" x14ac:dyDescent="0.4">
      <c r="L4178" s="36" t="s">
        <v>39</v>
      </c>
      <c r="N4178" s="37">
        <v>43639</v>
      </c>
      <c r="O4178" s="35">
        <v>0.41666666666666669</v>
      </c>
      <c r="P4178" s="299"/>
      <c r="Q4178" s="300"/>
      <c r="R4178" s="129">
        <f t="shared" si="196"/>
        <v>0</v>
      </c>
      <c r="S4178" s="129">
        <f t="shared" si="197"/>
        <v>0</v>
      </c>
      <c r="T4178" s="129">
        <f t="shared" si="195"/>
        <v>0</v>
      </c>
      <c r="U4178" s="10"/>
    </row>
    <row r="4179" spans="12:21" ht="15" customHeight="1" x14ac:dyDescent="0.4">
      <c r="L4179" s="36" t="s">
        <v>39</v>
      </c>
      <c r="N4179" s="37">
        <v>43639</v>
      </c>
      <c r="O4179" s="35">
        <v>0.45833333333333337</v>
      </c>
      <c r="P4179" s="299"/>
      <c r="Q4179" s="300"/>
      <c r="R4179" s="129">
        <f t="shared" si="196"/>
        <v>0</v>
      </c>
      <c r="S4179" s="129">
        <f t="shared" si="197"/>
        <v>0</v>
      </c>
      <c r="T4179" s="129">
        <f t="shared" si="195"/>
        <v>0</v>
      </c>
      <c r="U4179" s="10"/>
    </row>
    <row r="4180" spans="12:21" ht="15" customHeight="1" x14ac:dyDescent="0.4">
      <c r="L4180" s="36" t="s">
        <v>39</v>
      </c>
      <c r="N4180" s="37">
        <v>43639</v>
      </c>
      <c r="O4180" s="35">
        <v>0.50000000000000011</v>
      </c>
      <c r="P4180" s="299"/>
      <c r="Q4180" s="300"/>
      <c r="R4180" s="129">
        <f t="shared" si="196"/>
        <v>0</v>
      </c>
      <c r="S4180" s="129">
        <f t="shared" si="197"/>
        <v>0</v>
      </c>
      <c r="T4180" s="129">
        <f t="shared" si="195"/>
        <v>0</v>
      </c>
      <c r="U4180" s="10"/>
    </row>
    <row r="4181" spans="12:21" ht="15" customHeight="1" x14ac:dyDescent="0.4">
      <c r="L4181" s="36" t="s">
        <v>39</v>
      </c>
      <c r="N4181" s="37">
        <v>43639</v>
      </c>
      <c r="O4181" s="35">
        <v>0.54166666666666674</v>
      </c>
      <c r="P4181" s="299"/>
      <c r="Q4181" s="300"/>
      <c r="R4181" s="129">
        <f t="shared" si="196"/>
        <v>0</v>
      </c>
      <c r="S4181" s="129">
        <f t="shared" si="197"/>
        <v>0</v>
      </c>
      <c r="T4181" s="129">
        <f t="shared" si="195"/>
        <v>0</v>
      </c>
      <c r="U4181" s="10"/>
    </row>
    <row r="4182" spans="12:21" ht="15" customHeight="1" x14ac:dyDescent="0.4">
      <c r="L4182" s="36" t="s">
        <v>39</v>
      </c>
      <c r="N4182" s="37">
        <v>43639</v>
      </c>
      <c r="O4182" s="35">
        <v>0.58333333333333337</v>
      </c>
      <c r="P4182" s="299"/>
      <c r="Q4182" s="300"/>
      <c r="R4182" s="129">
        <f t="shared" si="196"/>
        <v>0</v>
      </c>
      <c r="S4182" s="129">
        <f t="shared" si="197"/>
        <v>0</v>
      </c>
      <c r="T4182" s="129">
        <f t="shared" si="195"/>
        <v>0</v>
      </c>
      <c r="U4182" s="10"/>
    </row>
    <row r="4183" spans="12:21" ht="15" customHeight="1" x14ac:dyDescent="0.4">
      <c r="L4183" s="36" t="s">
        <v>39</v>
      </c>
      <c r="N4183" s="37">
        <v>43639</v>
      </c>
      <c r="O4183" s="35">
        <v>0.62500000000000011</v>
      </c>
      <c r="P4183" s="299"/>
      <c r="Q4183" s="300"/>
      <c r="R4183" s="129">
        <f t="shared" si="196"/>
        <v>0</v>
      </c>
      <c r="S4183" s="129">
        <f t="shared" si="197"/>
        <v>0</v>
      </c>
      <c r="T4183" s="129">
        <f t="shared" si="195"/>
        <v>0</v>
      </c>
      <c r="U4183" s="10"/>
    </row>
    <row r="4184" spans="12:21" ht="15" customHeight="1" x14ac:dyDescent="0.4">
      <c r="L4184" s="36" t="s">
        <v>39</v>
      </c>
      <c r="N4184" s="37">
        <v>43639</v>
      </c>
      <c r="O4184" s="35">
        <v>0.66666666666666674</v>
      </c>
      <c r="P4184" s="299"/>
      <c r="Q4184" s="300"/>
      <c r="R4184" s="129">
        <f t="shared" si="196"/>
        <v>0</v>
      </c>
      <c r="S4184" s="129">
        <f t="shared" si="197"/>
        <v>0</v>
      </c>
      <c r="T4184" s="129">
        <f t="shared" si="195"/>
        <v>0</v>
      </c>
      <c r="U4184" s="10"/>
    </row>
    <row r="4185" spans="12:21" ht="15" customHeight="1" x14ac:dyDescent="0.4">
      <c r="L4185" s="36" t="s">
        <v>39</v>
      </c>
      <c r="N4185" s="37">
        <v>43639</v>
      </c>
      <c r="O4185" s="35">
        <v>0.70833333333333337</v>
      </c>
      <c r="P4185" s="299"/>
      <c r="Q4185" s="300"/>
      <c r="R4185" s="129">
        <f t="shared" si="196"/>
        <v>0</v>
      </c>
      <c r="S4185" s="129">
        <f t="shared" si="197"/>
        <v>0</v>
      </c>
      <c r="T4185" s="129">
        <f t="shared" si="195"/>
        <v>0</v>
      </c>
      <c r="U4185" s="10"/>
    </row>
    <row r="4186" spans="12:21" ht="15" customHeight="1" x14ac:dyDescent="0.4">
      <c r="L4186" s="36" t="s">
        <v>39</v>
      </c>
      <c r="N4186" s="37">
        <v>43639</v>
      </c>
      <c r="O4186" s="35">
        <v>0.75000000000000011</v>
      </c>
      <c r="P4186" s="299"/>
      <c r="Q4186" s="300"/>
      <c r="R4186" s="129">
        <f t="shared" si="196"/>
        <v>0</v>
      </c>
      <c r="S4186" s="129">
        <f t="shared" si="197"/>
        <v>0</v>
      </c>
      <c r="T4186" s="129">
        <f t="shared" si="195"/>
        <v>0</v>
      </c>
      <c r="U4186" s="10"/>
    </row>
    <row r="4187" spans="12:21" ht="15" customHeight="1" x14ac:dyDescent="0.4">
      <c r="L4187" s="36" t="s">
        <v>39</v>
      </c>
      <c r="N4187" s="37">
        <v>43639</v>
      </c>
      <c r="O4187" s="35">
        <v>0.79166666666666674</v>
      </c>
      <c r="P4187" s="299"/>
      <c r="Q4187" s="300"/>
      <c r="R4187" s="129">
        <f t="shared" si="196"/>
        <v>0</v>
      </c>
      <c r="S4187" s="129">
        <f t="shared" si="197"/>
        <v>0</v>
      </c>
      <c r="T4187" s="129">
        <f t="shared" si="195"/>
        <v>0</v>
      </c>
      <c r="U4187" s="10"/>
    </row>
    <row r="4188" spans="12:21" ht="15" customHeight="1" x14ac:dyDescent="0.4">
      <c r="L4188" s="36" t="s">
        <v>39</v>
      </c>
      <c r="N4188" s="37">
        <v>43639</v>
      </c>
      <c r="O4188" s="35">
        <v>0.83333333333333337</v>
      </c>
      <c r="P4188" s="299"/>
      <c r="Q4188" s="300"/>
      <c r="R4188" s="129">
        <f t="shared" si="196"/>
        <v>0</v>
      </c>
      <c r="S4188" s="129">
        <f t="shared" si="197"/>
        <v>0</v>
      </c>
      <c r="T4188" s="129">
        <f t="shared" si="195"/>
        <v>0</v>
      </c>
      <c r="U4188" s="10"/>
    </row>
    <row r="4189" spans="12:21" ht="15" customHeight="1" x14ac:dyDescent="0.4">
      <c r="L4189" s="36" t="s">
        <v>39</v>
      </c>
      <c r="N4189" s="37">
        <v>43639</v>
      </c>
      <c r="O4189" s="35">
        <v>0.87500000000000011</v>
      </c>
      <c r="P4189" s="299"/>
      <c r="Q4189" s="300"/>
      <c r="R4189" s="129">
        <f t="shared" si="196"/>
        <v>0</v>
      </c>
      <c r="S4189" s="129">
        <f t="shared" si="197"/>
        <v>0</v>
      </c>
      <c r="T4189" s="129">
        <f t="shared" si="195"/>
        <v>0</v>
      </c>
      <c r="U4189" s="10"/>
    </row>
    <row r="4190" spans="12:21" ht="15" customHeight="1" x14ac:dyDescent="0.4">
      <c r="L4190" s="36" t="s">
        <v>39</v>
      </c>
      <c r="N4190" s="37">
        <v>43639</v>
      </c>
      <c r="O4190" s="35">
        <v>0.91666666666666674</v>
      </c>
      <c r="P4190" s="299"/>
      <c r="Q4190" s="300"/>
      <c r="R4190" s="129">
        <f t="shared" si="196"/>
        <v>0</v>
      </c>
      <c r="S4190" s="129">
        <f t="shared" si="197"/>
        <v>0</v>
      </c>
      <c r="T4190" s="129">
        <f t="shared" si="195"/>
        <v>0</v>
      </c>
      <c r="U4190" s="10"/>
    </row>
    <row r="4191" spans="12:21" ht="15" customHeight="1" x14ac:dyDescent="0.4">
      <c r="L4191" s="36" t="s">
        <v>39</v>
      </c>
      <c r="N4191" s="37">
        <v>43639</v>
      </c>
      <c r="O4191" s="35">
        <v>0.95833333333333337</v>
      </c>
      <c r="P4191" s="299"/>
      <c r="Q4191" s="300"/>
      <c r="R4191" s="129">
        <f t="shared" si="196"/>
        <v>0</v>
      </c>
      <c r="S4191" s="129">
        <f t="shared" si="197"/>
        <v>0</v>
      </c>
      <c r="T4191" s="129">
        <f t="shared" si="195"/>
        <v>0</v>
      </c>
      <c r="U4191" s="10"/>
    </row>
    <row r="4192" spans="12:21" ht="15" customHeight="1" x14ac:dyDescent="0.4">
      <c r="L4192" s="40">
        <v>43640</v>
      </c>
      <c r="M4192" s="37"/>
      <c r="N4192" s="37">
        <v>43640</v>
      </c>
      <c r="O4192" s="35">
        <v>3.1225022567582528E-17</v>
      </c>
      <c r="P4192" s="299"/>
      <c r="Q4192" s="300"/>
      <c r="R4192" s="129">
        <f t="shared" si="196"/>
        <v>0</v>
      </c>
      <c r="S4192" s="129">
        <f t="shared" si="197"/>
        <v>0</v>
      </c>
      <c r="T4192" s="129">
        <f t="shared" si="195"/>
        <v>0</v>
      </c>
      <c r="U4192" s="10"/>
    </row>
    <row r="4193" spans="12:21" ht="15" customHeight="1" x14ac:dyDescent="0.4">
      <c r="L4193" s="36" t="s">
        <v>39</v>
      </c>
      <c r="N4193" s="37">
        <v>43640</v>
      </c>
      <c r="O4193" s="35">
        <v>4.1666666666666699E-2</v>
      </c>
      <c r="P4193" s="299"/>
      <c r="Q4193" s="300"/>
      <c r="R4193" s="129">
        <f t="shared" si="196"/>
        <v>0</v>
      </c>
      <c r="S4193" s="129">
        <f t="shared" si="197"/>
        <v>0</v>
      </c>
      <c r="T4193" s="129">
        <f t="shared" si="195"/>
        <v>0</v>
      </c>
      <c r="U4193" s="10"/>
    </row>
    <row r="4194" spans="12:21" ht="15" customHeight="1" x14ac:dyDescent="0.4">
      <c r="L4194" s="36" t="s">
        <v>39</v>
      </c>
      <c r="N4194" s="37">
        <v>43640</v>
      </c>
      <c r="O4194" s="35">
        <v>8.333333333333337E-2</v>
      </c>
      <c r="P4194" s="299"/>
      <c r="Q4194" s="300"/>
      <c r="R4194" s="129">
        <f t="shared" si="196"/>
        <v>0</v>
      </c>
      <c r="S4194" s="129">
        <f t="shared" si="197"/>
        <v>0</v>
      </c>
      <c r="T4194" s="129">
        <f t="shared" si="195"/>
        <v>0</v>
      </c>
      <c r="U4194" s="10"/>
    </row>
    <row r="4195" spans="12:21" ht="15" customHeight="1" x14ac:dyDescent="0.4">
      <c r="L4195" s="36" t="s">
        <v>39</v>
      </c>
      <c r="N4195" s="37">
        <v>43640</v>
      </c>
      <c r="O4195" s="35">
        <v>0.12500000000000006</v>
      </c>
      <c r="P4195" s="299"/>
      <c r="Q4195" s="300"/>
      <c r="R4195" s="129">
        <f t="shared" si="196"/>
        <v>0</v>
      </c>
      <c r="S4195" s="129">
        <f t="shared" si="197"/>
        <v>0</v>
      </c>
      <c r="T4195" s="129">
        <f t="shared" si="195"/>
        <v>0</v>
      </c>
      <c r="U4195" s="10"/>
    </row>
    <row r="4196" spans="12:21" ht="15" customHeight="1" x14ac:dyDescent="0.4">
      <c r="L4196" s="36" t="s">
        <v>39</v>
      </c>
      <c r="N4196" s="37">
        <v>43640</v>
      </c>
      <c r="O4196" s="35">
        <v>0.16666666666666669</v>
      </c>
      <c r="P4196" s="299"/>
      <c r="Q4196" s="300"/>
      <c r="R4196" s="129">
        <f t="shared" si="196"/>
        <v>0</v>
      </c>
      <c r="S4196" s="129">
        <f t="shared" si="197"/>
        <v>0</v>
      </c>
      <c r="T4196" s="129">
        <f t="shared" si="195"/>
        <v>0</v>
      </c>
      <c r="U4196" s="10"/>
    </row>
    <row r="4197" spans="12:21" ht="15" customHeight="1" x14ac:dyDescent="0.4">
      <c r="L4197" s="36" t="s">
        <v>39</v>
      </c>
      <c r="N4197" s="37">
        <v>43640</v>
      </c>
      <c r="O4197" s="35">
        <v>0.20833333333333337</v>
      </c>
      <c r="P4197" s="299"/>
      <c r="Q4197" s="300"/>
      <c r="R4197" s="129">
        <f t="shared" si="196"/>
        <v>0</v>
      </c>
      <c r="S4197" s="129">
        <f t="shared" si="197"/>
        <v>0</v>
      </c>
      <c r="T4197" s="129">
        <f t="shared" si="195"/>
        <v>0</v>
      </c>
      <c r="U4197" s="10"/>
    </row>
    <row r="4198" spans="12:21" ht="15" customHeight="1" x14ac:dyDescent="0.4">
      <c r="L4198" s="36" t="s">
        <v>39</v>
      </c>
      <c r="N4198" s="37">
        <v>43640</v>
      </c>
      <c r="O4198" s="35">
        <v>0.25</v>
      </c>
      <c r="P4198" s="299"/>
      <c r="Q4198" s="300"/>
      <c r="R4198" s="129">
        <f t="shared" si="196"/>
        <v>0</v>
      </c>
      <c r="S4198" s="129">
        <f t="shared" si="197"/>
        <v>0</v>
      </c>
      <c r="T4198" s="129">
        <f t="shared" si="195"/>
        <v>0</v>
      </c>
      <c r="U4198" s="10"/>
    </row>
    <row r="4199" spans="12:21" ht="15" customHeight="1" x14ac:dyDescent="0.4">
      <c r="L4199" s="36" t="s">
        <v>39</v>
      </c>
      <c r="N4199" s="37">
        <v>43640</v>
      </c>
      <c r="O4199" s="35">
        <v>0.29166666666666669</v>
      </c>
      <c r="P4199" s="299"/>
      <c r="Q4199" s="300"/>
      <c r="R4199" s="129">
        <f t="shared" si="196"/>
        <v>0</v>
      </c>
      <c r="S4199" s="129">
        <f t="shared" si="197"/>
        <v>0</v>
      </c>
      <c r="T4199" s="129">
        <f t="shared" si="195"/>
        <v>0</v>
      </c>
      <c r="U4199" s="10"/>
    </row>
    <row r="4200" spans="12:21" ht="15" customHeight="1" x14ac:dyDescent="0.4">
      <c r="L4200" s="36" t="s">
        <v>39</v>
      </c>
      <c r="N4200" s="37">
        <v>43640</v>
      </c>
      <c r="O4200" s="35">
        <v>0.33333333333333337</v>
      </c>
      <c r="P4200" s="299"/>
      <c r="Q4200" s="300"/>
      <c r="R4200" s="129">
        <f t="shared" si="196"/>
        <v>0</v>
      </c>
      <c r="S4200" s="129">
        <f t="shared" si="197"/>
        <v>0</v>
      </c>
      <c r="T4200" s="129">
        <f t="shared" si="195"/>
        <v>0</v>
      </c>
      <c r="U4200" s="10"/>
    </row>
    <row r="4201" spans="12:21" ht="15" customHeight="1" x14ac:dyDescent="0.4">
      <c r="L4201" s="36" t="s">
        <v>39</v>
      </c>
      <c r="N4201" s="37">
        <v>43640</v>
      </c>
      <c r="O4201" s="35">
        <v>0.375</v>
      </c>
      <c r="P4201" s="299"/>
      <c r="Q4201" s="300"/>
      <c r="R4201" s="129">
        <f t="shared" si="196"/>
        <v>0</v>
      </c>
      <c r="S4201" s="129">
        <f t="shared" si="197"/>
        <v>0</v>
      </c>
      <c r="T4201" s="129">
        <f t="shared" ref="T4201:T4264" si="198">Q4201-R4201</f>
        <v>0</v>
      </c>
      <c r="U4201" s="10"/>
    </row>
    <row r="4202" spans="12:21" ht="15" customHeight="1" x14ac:dyDescent="0.4">
      <c r="L4202" s="36" t="s">
        <v>39</v>
      </c>
      <c r="N4202" s="37">
        <v>43640</v>
      </c>
      <c r="O4202" s="35">
        <v>0.41666666666666669</v>
      </c>
      <c r="P4202" s="299"/>
      <c r="Q4202" s="300"/>
      <c r="R4202" s="129">
        <f t="shared" si="196"/>
        <v>0</v>
      </c>
      <c r="S4202" s="129">
        <f t="shared" si="197"/>
        <v>0</v>
      </c>
      <c r="T4202" s="129">
        <f t="shared" si="198"/>
        <v>0</v>
      </c>
      <c r="U4202" s="10"/>
    </row>
    <row r="4203" spans="12:21" ht="15" customHeight="1" x14ac:dyDescent="0.4">
      <c r="L4203" s="36" t="s">
        <v>39</v>
      </c>
      <c r="N4203" s="37">
        <v>43640</v>
      </c>
      <c r="O4203" s="35">
        <v>0.45833333333333337</v>
      </c>
      <c r="P4203" s="299"/>
      <c r="Q4203" s="300"/>
      <c r="R4203" s="129">
        <f t="shared" si="196"/>
        <v>0</v>
      </c>
      <c r="S4203" s="129">
        <f t="shared" si="197"/>
        <v>0</v>
      </c>
      <c r="T4203" s="129">
        <f t="shared" si="198"/>
        <v>0</v>
      </c>
      <c r="U4203" s="10"/>
    </row>
    <row r="4204" spans="12:21" ht="15" customHeight="1" x14ac:dyDescent="0.4">
      <c r="L4204" s="36" t="s">
        <v>39</v>
      </c>
      <c r="N4204" s="37">
        <v>43640</v>
      </c>
      <c r="O4204" s="35">
        <v>0.50000000000000011</v>
      </c>
      <c r="P4204" s="299"/>
      <c r="Q4204" s="300"/>
      <c r="R4204" s="129">
        <f t="shared" si="196"/>
        <v>0</v>
      </c>
      <c r="S4204" s="129">
        <f t="shared" si="197"/>
        <v>0</v>
      </c>
      <c r="T4204" s="129">
        <f t="shared" si="198"/>
        <v>0</v>
      </c>
      <c r="U4204" s="10"/>
    </row>
    <row r="4205" spans="12:21" ht="15" customHeight="1" x14ac:dyDescent="0.4">
      <c r="L4205" s="36" t="s">
        <v>39</v>
      </c>
      <c r="N4205" s="37">
        <v>43640</v>
      </c>
      <c r="O4205" s="35">
        <v>0.54166666666666674</v>
      </c>
      <c r="P4205" s="299"/>
      <c r="Q4205" s="300"/>
      <c r="R4205" s="129">
        <f t="shared" si="196"/>
        <v>0</v>
      </c>
      <c r="S4205" s="129">
        <f t="shared" si="197"/>
        <v>0</v>
      </c>
      <c r="T4205" s="129">
        <f t="shared" si="198"/>
        <v>0</v>
      </c>
      <c r="U4205" s="10"/>
    </row>
    <row r="4206" spans="12:21" ht="15" customHeight="1" x14ac:dyDescent="0.4">
      <c r="L4206" s="36" t="s">
        <v>39</v>
      </c>
      <c r="N4206" s="37">
        <v>43640</v>
      </c>
      <c r="O4206" s="35">
        <v>0.58333333333333337</v>
      </c>
      <c r="P4206" s="299"/>
      <c r="Q4206" s="300"/>
      <c r="R4206" s="129">
        <f t="shared" si="196"/>
        <v>0</v>
      </c>
      <c r="S4206" s="129">
        <f t="shared" si="197"/>
        <v>0</v>
      </c>
      <c r="T4206" s="129">
        <f t="shared" si="198"/>
        <v>0</v>
      </c>
      <c r="U4206" s="10"/>
    </row>
    <row r="4207" spans="12:21" ht="15" customHeight="1" x14ac:dyDescent="0.4">
      <c r="L4207" s="36" t="s">
        <v>39</v>
      </c>
      <c r="N4207" s="37">
        <v>43640</v>
      </c>
      <c r="O4207" s="35">
        <v>0.62500000000000011</v>
      </c>
      <c r="P4207" s="299"/>
      <c r="Q4207" s="300"/>
      <c r="R4207" s="129">
        <f t="shared" si="196"/>
        <v>0</v>
      </c>
      <c r="S4207" s="129">
        <f t="shared" si="197"/>
        <v>0</v>
      </c>
      <c r="T4207" s="129">
        <f t="shared" si="198"/>
        <v>0</v>
      </c>
      <c r="U4207" s="10"/>
    </row>
    <row r="4208" spans="12:21" ht="15" customHeight="1" x14ac:dyDescent="0.4">
      <c r="L4208" s="36" t="s">
        <v>39</v>
      </c>
      <c r="N4208" s="37">
        <v>43640</v>
      </c>
      <c r="O4208" s="35">
        <v>0.66666666666666674</v>
      </c>
      <c r="P4208" s="299"/>
      <c r="Q4208" s="300"/>
      <c r="R4208" s="129">
        <f t="shared" si="196"/>
        <v>0</v>
      </c>
      <c r="S4208" s="129">
        <f t="shared" si="197"/>
        <v>0</v>
      </c>
      <c r="T4208" s="129">
        <f t="shared" si="198"/>
        <v>0</v>
      </c>
      <c r="U4208" s="10"/>
    </row>
    <row r="4209" spans="12:21" ht="15" customHeight="1" x14ac:dyDescent="0.4">
      <c r="L4209" s="36" t="s">
        <v>39</v>
      </c>
      <c r="N4209" s="37">
        <v>43640</v>
      </c>
      <c r="O4209" s="35">
        <v>0.70833333333333337</v>
      </c>
      <c r="P4209" s="299"/>
      <c r="Q4209" s="300"/>
      <c r="R4209" s="129">
        <f t="shared" si="196"/>
        <v>0</v>
      </c>
      <c r="S4209" s="129">
        <f t="shared" si="197"/>
        <v>0</v>
      </c>
      <c r="T4209" s="129">
        <f t="shared" si="198"/>
        <v>0</v>
      </c>
      <c r="U4209" s="10"/>
    </row>
    <row r="4210" spans="12:21" ht="15" customHeight="1" x14ac:dyDescent="0.4">
      <c r="L4210" s="36" t="s">
        <v>39</v>
      </c>
      <c r="N4210" s="37">
        <v>43640</v>
      </c>
      <c r="O4210" s="35">
        <v>0.75000000000000011</v>
      </c>
      <c r="P4210" s="299"/>
      <c r="Q4210" s="300"/>
      <c r="R4210" s="129">
        <f t="shared" si="196"/>
        <v>0</v>
      </c>
      <c r="S4210" s="129">
        <f t="shared" si="197"/>
        <v>0</v>
      </c>
      <c r="T4210" s="129">
        <f t="shared" si="198"/>
        <v>0</v>
      </c>
      <c r="U4210" s="10"/>
    </row>
    <row r="4211" spans="12:21" ht="15" customHeight="1" x14ac:dyDescent="0.4">
      <c r="L4211" s="36" t="s">
        <v>39</v>
      </c>
      <c r="N4211" s="37">
        <v>43640</v>
      </c>
      <c r="O4211" s="35">
        <v>0.79166666666666674</v>
      </c>
      <c r="P4211" s="299"/>
      <c r="Q4211" s="300"/>
      <c r="R4211" s="129">
        <f t="shared" si="196"/>
        <v>0</v>
      </c>
      <c r="S4211" s="129">
        <f t="shared" si="197"/>
        <v>0</v>
      </c>
      <c r="T4211" s="129">
        <f t="shared" si="198"/>
        <v>0</v>
      </c>
      <c r="U4211" s="10"/>
    </row>
    <row r="4212" spans="12:21" ht="15" customHeight="1" x14ac:dyDescent="0.4">
      <c r="L4212" s="36" t="s">
        <v>39</v>
      </c>
      <c r="N4212" s="37">
        <v>43640</v>
      </c>
      <c r="O4212" s="35">
        <v>0.83333333333333337</v>
      </c>
      <c r="P4212" s="299"/>
      <c r="Q4212" s="300"/>
      <c r="R4212" s="129">
        <f t="shared" si="196"/>
        <v>0</v>
      </c>
      <c r="S4212" s="129">
        <f t="shared" si="197"/>
        <v>0</v>
      </c>
      <c r="T4212" s="129">
        <f t="shared" si="198"/>
        <v>0</v>
      </c>
      <c r="U4212" s="10"/>
    </row>
    <row r="4213" spans="12:21" ht="15" customHeight="1" x14ac:dyDescent="0.4">
      <c r="L4213" s="36" t="s">
        <v>39</v>
      </c>
      <c r="N4213" s="37">
        <v>43640</v>
      </c>
      <c r="O4213" s="35">
        <v>0.87500000000000011</v>
      </c>
      <c r="P4213" s="299"/>
      <c r="Q4213" s="300"/>
      <c r="R4213" s="129">
        <f t="shared" si="196"/>
        <v>0</v>
      </c>
      <c r="S4213" s="129">
        <f t="shared" si="197"/>
        <v>0</v>
      </c>
      <c r="T4213" s="129">
        <f t="shared" si="198"/>
        <v>0</v>
      </c>
      <c r="U4213" s="10"/>
    </row>
    <row r="4214" spans="12:21" ht="15" customHeight="1" x14ac:dyDescent="0.4">
      <c r="L4214" s="36" t="s">
        <v>39</v>
      </c>
      <c r="N4214" s="37">
        <v>43640</v>
      </c>
      <c r="O4214" s="35">
        <v>0.91666666666666674</v>
      </c>
      <c r="P4214" s="299"/>
      <c r="Q4214" s="300"/>
      <c r="R4214" s="129">
        <f t="shared" si="196"/>
        <v>0</v>
      </c>
      <c r="S4214" s="129">
        <f t="shared" si="197"/>
        <v>0</v>
      </c>
      <c r="T4214" s="129">
        <f t="shared" si="198"/>
        <v>0</v>
      </c>
      <c r="U4214" s="10"/>
    </row>
    <row r="4215" spans="12:21" ht="15" customHeight="1" x14ac:dyDescent="0.4">
      <c r="L4215" s="36" t="s">
        <v>39</v>
      </c>
      <c r="N4215" s="37">
        <v>43640</v>
      </c>
      <c r="O4215" s="35">
        <v>0.95833333333333337</v>
      </c>
      <c r="P4215" s="299"/>
      <c r="Q4215" s="300"/>
      <c r="R4215" s="129">
        <f t="shared" si="196"/>
        <v>0</v>
      </c>
      <c r="S4215" s="129">
        <f t="shared" si="197"/>
        <v>0</v>
      </c>
      <c r="T4215" s="129">
        <f t="shared" si="198"/>
        <v>0</v>
      </c>
      <c r="U4215" s="10"/>
    </row>
    <row r="4216" spans="12:21" ht="15" customHeight="1" x14ac:dyDescent="0.4">
      <c r="L4216" s="40">
        <v>43641</v>
      </c>
      <c r="M4216" s="37"/>
      <c r="N4216" s="37">
        <v>43641</v>
      </c>
      <c r="O4216" s="35">
        <v>3.1225022567582528E-17</v>
      </c>
      <c r="P4216" s="299"/>
      <c r="Q4216" s="300"/>
      <c r="R4216" s="129">
        <f t="shared" si="196"/>
        <v>0</v>
      </c>
      <c r="S4216" s="129">
        <f t="shared" si="197"/>
        <v>0</v>
      </c>
      <c r="T4216" s="129">
        <f t="shared" si="198"/>
        <v>0</v>
      </c>
      <c r="U4216" s="10"/>
    </row>
    <row r="4217" spans="12:21" ht="15" customHeight="1" x14ac:dyDescent="0.4">
      <c r="L4217" s="36" t="s">
        <v>39</v>
      </c>
      <c r="N4217" s="37">
        <v>43641</v>
      </c>
      <c r="O4217" s="35">
        <v>4.1666666666666699E-2</v>
      </c>
      <c r="P4217" s="299"/>
      <c r="Q4217" s="300"/>
      <c r="R4217" s="129">
        <f t="shared" si="196"/>
        <v>0</v>
      </c>
      <c r="S4217" s="129">
        <f t="shared" si="197"/>
        <v>0</v>
      </c>
      <c r="T4217" s="129">
        <f t="shared" si="198"/>
        <v>0</v>
      </c>
      <c r="U4217" s="10"/>
    </row>
    <row r="4218" spans="12:21" ht="15" customHeight="1" x14ac:dyDescent="0.4">
      <c r="L4218" s="36" t="s">
        <v>39</v>
      </c>
      <c r="N4218" s="37">
        <v>43641</v>
      </c>
      <c r="O4218" s="35">
        <v>8.333333333333337E-2</v>
      </c>
      <c r="P4218" s="299"/>
      <c r="Q4218" s="300"/>
      <c r="R4218" s="129">
        <f t="shared" si="196"/>
        <v>0</v>
      </c>
      <c r="S4218" s="129">
        <f t="shared" si="197"/>
        <v>0</v>
      </c>
      <c r="T4218" s="129">
        <f t="shared" si="198"/>
        <v>0</v>
      </c>
      <c r="U4218" s="10"/>
    </row>
    <row r="4219" spans="12:21" ht="15" customHeight="1" x14ac:dyDescent="0.4">
      <c r="L4219" s="36" t="s">
        <v>39</v>
      </c>
      <c r="N4219" s="37">
        <v>43641</v>
      </c>
      <c r="O4219" s="35">
        <v>0.12500000000000006</v>
      </c>
      <c r="P4219" s="299"/>
      <c r="Q4219" s="300"/>
      <c r="R4219" s="129">
        <f t="shared" si="196"/>
        <v>0</v>
      </c>
      <c r="S4219" s="129">
        <f t="shared" si="197"/>
        <v>0</v>
      </c>
      <c r="T4219" s="129">
        <f t="shared" si="198"/>
        <v>0</v>
      </c>
      <c r="U4219" s="10"/>
    </row>
    <row r="4220" spans="12:21" ht="15" customHeight="1" x14ac:dyDescent="0.4">
      <c r="L4220" s="36" t="s">
        <v>39</v>
      </c>
      <c r="N4220" s="37">
        <v>43641</v>
      </c>
      <c r="O4220" s="35">
        <v>0.16666666666666669</v>
      </c>
      <c r="P4220" s="299"/>
      <c r="Q4220" s="300"/>
      <c r="R4220" s="129">
        <f t="shared" si="196"/>
        <v>0</v>
      </c>
      <c r="S4220" s="129">
        <f t="shared" si="197"/>
        <v>0</v>
      </c>
      <c r="T4220" s="129">
        <f t="shared" si="198"/>
        <v>0</v>
      </c>
      <c r="U4220" s="10"/>
    </row>
    <row r="4221" spans="12:21" ht="15" customHeight="1" x14ac:dyDescent="0.4">
      <c r="L4221" s="36" t="s">
        <v>39</v>
      </c>
      <c r="N4221" s="37">
        <v>43641</v>
      </c>
      <c r="O4221" s="35">
        <v>0.20833333333333337</v>
      </c>
      <c r="P4221" s="299"/>
      <c r="Q4221" s="300"/>
      <c r="R4221" s="129">
        <f t="shared" si="196"/>
        <v>0</v>
      </c>
      <c r="S4221" s="129">
        <f t="shared" si="197"/>
        <v>0</v>
      </c>
      <c r="T4221" s="129">
        <f t="shared" si="198"/>
        <v>0</v>
      </c>
      <c r="U4221" s="10"/>
    </row>
    <row r="4222" spans="12:21" ht="15" customHeight="1" x14ac:dyDescent="0.4">
      <c r="L4222" s="36" t="s">
        <v>39</v>
      </c>
      <c r="N4222" s="37">
        <v>43641</v>
      </c>
      <c r="O4222" s="35">
        <v>0.25</v>
      </c>
      <c r="P4222" s="299"/>
      <c r="Q4222" s="300"/>
      <c r="R4222" s="129">
        <f t="shared" si="196"/>
        <v>0</v>
      </c>
      <c r="S4222" s="129">
        <f t="shared" si="197"/>
        <v>0</v>
      </c>
      <c r="T4222" s="129">
        <f t="shared" si="198"/>
        <v>0</v>
      </c>
      <c r="U4222" s="10"/>
    </row>
    <row r="4223" spans="12:21" ht="15" customHeight="1" x14ac:dyDescent="0.4">
      <c r="L4223" s="36" t="s">
        <v>39</v>
      </c>
      <c r="N4223" s="37">
        <v>43641</v>
      </c>
      <c r="O4223" s="35">
        <v>0.29166666666666669</v>
      </c>
      <c r="P4223" s="299"/>
      <c r="Q4223" s="300"/>
      <c r="R4223" s="129">
        <f t="shared" si="196"/>
        <v>0</v>
      </c>
      <c r="S4223" s="129">
        <f t="shared" si="197"/>
        <v>0</v>
      </c>
      <c r="T4223" s="129">
        <f t="shared" si="198"/>
        <v>0</v>
      </c>
      <c r="U4223" s="10"/>
    </row>
    <row r="4224" spans="12:21" ht="15" customHeight="1" x14ac:dyDescent="0.4">
      <c r="L4224" s="36" t="s">
        <v>39</v>
      </c>
      <c r="N4224" s="37">
        <v>43641</v>
      </c>
      <c r="O4224" s="35">
        <v>0.33333333333333337</v>
      </c>
      <c r="P4224" s="299"/>
      <c r="Q4224" s="300"/>
      <c r="R4224" s="129">
        <f t="shared" si="196"/>
        <v>0</v>
      </c>
      <c r="S4224" s="129">
        <f t="shared" si="197"/>
        <v>0</v>
      </c>
      <c r="T4224" s="129">
        <f t="shared" si="198"/>
        <v>0</v>
      </c>
      <c r="U4224" s="10"/>
    </row>
    <row r="4225" spans="12:21" ht="15" customHeight="1" x14ac:dyDescent="0.4">
      <c r="L4225" s="36" t="s">
        <v>39</v>
      </c>
      <c r="N4225" s="37">
        <v>43641</v>
      </c>
      <c r="O4225" s="35">
        <v>0.375</v>
      </c>
      <c r="P4225" s="299"/>
      <c r="Q4225" s="300"/>
      <c r="R4225" s="129">
        <f t="shared" si="196"/>
        <v>0</v>
      </c>
      <c r="S4225" s="129">
        <f t="shared" si="197"/>
        <v>0</v>
      </c>
      <c r="T4225" s="129">
        <f t="shared" si="198"/>
        <v>0</v>
      </c>
      <c r="U4225" s="10"/>
    </row>
    <row r="4226" spans="12:21" ht="15" customHeight="1" x14ac:dyDescent="0.4">
      <c r="L4226" s="36" t="s">
        <v>39</v>
      </c>
      <c r="N4226" s="37">
        <v>43641</v>
      </c>
      <c r="O4226" s="35">
        <v>0.41666666666666669</v>
      </c>
      <c r="P4226" s="299"/>
      <c r="Q4226" s="300"/>
      <c r="R4226" s="129">
        <f t="shared" si="196"/>
        <v>0</v>
      </c>
      <c r="S4226" s="129">
        <f t="shared" si="197"/>
        <v>0</v>
      </c>
      <c r="T4226" s="129">
        <f t="shared" si="198"/>
        <v>0</v>
      </c>
      <c r="U4226" s="10"/>
    </row>
    <row r="4227" spans="12:21" ht="15" customHeight="1" x14ac:dyDescent="0.4">
      <c r="L4227" s="36" t="s">
        <v>39</v>
      </c>
      <c r="N4227" s="37">
        <v>43641</v>
      </c>
      <c r="O4227" s="35">
        <v>0.45833333333333337</v>
      </c>
      <c r="P4227" s="299"/>
      <c r="Q4227" s="300"/>
      <c r="R4227" s="129">
        <f t="shared" si="196"/>
        <v>0</v>
      </c>
      <c r="S4227" s="129">
        <f t="shared" si="197"/>
        <v>0</v>
      </c>
      <c r="T4227" s="129">
        <f t="shared" si="198"/>
        <v>0</v>
      </c>
      <c r="U4227" s="10"/>
    </row>
    <row r="4228" spans="12:21" ht="15" customHeight="1" x14ac:dyDescent="0.4">
      <c r="L4228" s="36" t="s">
        <v>39</v>
      </c>
      <c r="N4228" s="37">
        <v>43641</v>
      </c>
      <c r="O4228" s="35">
        <v>0.50000000000000011</v>
      </c>
      <c r="P4228" s="299"/>
      <c r="Q4228" s="300"/>
      <c r="R4228" s="129">
        <f t="shared" si="196"/>
        <v>0</v>
      </c>
      <c r="S4228" s="129">
        <f t="shared" si="197"/>
        <v>0</v>
      </c>
      <c r="T4228" s="129">
        <f t="shared" si="198"/>
        <v>0</v>
      </c>
      <c r="U4228" s="10"/>
    </row>
    <row r="4229" spans="12:21" ht="15" customHeight="1" x14ac:dyDescent="0.4">
      <c r="L4229" s="36" t="s">
        <v>39</v>
      </c>
      <c r="N4229" s="37">
        <v>43641</v>
      </c>
      <c r="O4229" s="35">
        <v>0.54166666666666674</v>
      </c>
      <c r="P4229" s="299"/>
      <c r="Q4229" s="300"/>
      <c r="R4229" s="129">
        <f t="shared" si="196"/>
        <v>0</v>
      </c>
      <c r="S4229" s="129">
        <f t="shared" si="197"/>
        <v>0</v>
      </c>
      <c r="T4229" s="129">
        <f t="shared" si="198"/>
        <v>0</v>
      </c>
      <c r="U4229" s="10"/>
    </row>
    <row r="4230" spans="12:21" ht="15" customHeight="1" x14ac:dyDescent="0.4">
      <c r="L4230" s="36" t="s">
        <v>39</v>
      </c>
      <c r="N4230" s="37">
        <v>43641</v>
      </c>
      <c r="O4230" s="35">
        <v>0.58333333333333337</v>
      </c>
      <c r="P4230" s="299"/>
      <c r="Q4230" s="300"/>
      <c r="R4230" s="129">
        <f t="shared" si="196"/>
        <v>0</v>
      </c>
      <c r="S4230" s="129">
        <f t="shared" si="197"/>
        <v>0</v>
      </c>
      <c r="T4230" s="129">
        <f t="shared" si="198"/>
        <v>0</v>
      </c>
      <c r="U4230" s="10"/>
    </row>
    <row r="4231" spans="12:21" ht="15" customHeight="1" x14ac:dyDescent="0.4">
      <c r="L4231" s="36" t="s">
        <v>39</v>
      </c>
      <c r="N4231" s="37">
        <v>43641</v>
      </c>
      <c r="O4231" s="35">
        <v>0.62500000000000011</v>
      </c>
      <c r="P4231" s="299"/>
      <c r="Q4231" s="300"/>
      <c r="R4231" s="129">
        <f t="shared" si="196"/>
        <v>0</v>
      </c>
      <c r="S4231" s="129">
        <f t="shared" si="197"/>
        <v>0</v>
      </c>
      <c r="T4231" s="129">
        <f t="shared" si="198"/>
        <v>0</v>
      </c>
      <c r="U4231" s="10"/>
    </row>
    <row r="4232" spans="12:21" ht="15" customHeight="1" x14ac:dyDescent="0.4">
      <c r="L4232" s="36" t="s">
        <v>39</v>
      </c>
      <c r="N4232" s="37">
        <v>43641</v>
      </c>
      <c r="O4232" s="35">
        <v>0.66666666666666674</v>
      </c>
      <c r="P4232" s="299"/>
      <c r="Q4232" s="300"/>
      <c r="R4232" s="129">
        <f t="shared" si="196"/>
        <v>0</v>
      </c>
      <c r="S4232" s="129">
        <f t="shared" si="197"/>
        <v>0</v>
      </c>
      <c r="T4232" s="129">
        <f t="shared" si="198"/>
        <v>0</v>
      </c>
      <c r="U4232" s="10"/>
    </row>
    <row r="4233" spans="12:21" ht="15" customHeight="1" x14ac:dyDescent="0.4">
      <c r="L4233" s="36" t="s">
        <v>39</v>
      </c>
      <c r="N4233" s="37">
        <v>43641</v>
      </c>
      <c r="O4233" s="35">
        <v>0.70833333333333337</v>
      </c>
      <c r="P4233" s="299"/>
      <c r="Q4233" s="300"/>
      <c r="R4233" s="129">
        <f t="shared" si="196"/>
        <v>0</v>
      </c>
      <c r="S4233" s="129">
        <f t="shared" si="197"/>
        <v>0</v>
      </c>
      <c r="T4233" s="129">
        <f t="shared" si="198"/>
        <v>0</v>
      </c>
      <c r="U4233" s="10"/>
    </row>
    <row r="4234" spans="12:21" ht="15" customHeight="1" x14ac:dyDescent="0.4">
      <c r="L4234" s="36" t="s">
        <v>39</v>
      </c>
      <c r="N4234" s="37">
        <v>43641</v>
      </c>
      <c r="O4234" s="35">
        <v>0.75000000000000011</v>
      </c>
      <c r="P4234" s="299"/>
      <c r="Q4234" s="300"/>
      <c r="R4234" s="129">
        <f t="shared" si="196"/>
        <v>0</v>
      </c>
      <c r="S4234" s="129">
        <f t="shared" si="197"/>
        <v>0</v>
      </c>
      <c r="T4234" s="129">
        <f t="shared" si="198"/>
        <v>0</v>
      </c>
      <c r="U4234" s="10"/>
    </row>
    <row r="4235" spans="12:21" ht="15" customHeight="1" x14ac:dyDescent="0.4">
      <c r="L4235" s="36" t="s">
        <v>39</v>
      </c>
      <c r="N4235" s="37">
        <v>43641</v>
      </c>
      <c r="O4235" s="35">
        <v>0.79166666666666674</v>
      </c>
      <c r="P4235" s="299"/>
      <c r="Q4235" s="300"/>
      <c r="R4235" s="129">
        <f t="shared" si="196"/>
        <v>0</v>
      </c>
      <c r="S4235" s="129">
        <f t="shared" si="197"/>
        <v>0</v>
      </c>
      <c r="T4235" s="129">
        <f t="shared" si="198"/>
        <v>0</v>
      </c>
      <c r="U4235" s="10"/>
    </row>
    <row r="4236" spans="12:21" ht="15" customHeight="1" x14ac:dyDescent="0.4">
      <c r="L4236" s="36" t="s">
        <v>39</v>
      </c>
      <c r="N4236" s="37">
        <v>43641</v>
      </c>
      <c r="O4236" s="35">
        <v>0.83333333333333337</v>
      </c>
      <c r="P4236" s="299"/>
      <c r="Q4236" s="300"/>
      <c r="R4236" s="129">
        <f t="shared" si="196"/>
        <v>0</v>
      </c>
      <c r="S4236" s="129">
        <f t="shared" si="197"/>
        <v>0</v>
      </c>
      <c r="T4236" s="129">
        <f t="shared" si="198"/>
        <v>0</v>
      </c>
      <c r="U4236" s="10"/>
    </row>
    <row r="4237" spans="12:21" ht="15" customHeight="1" x14ac:dyDescent="0.4">
      <c r="L4237" s="36" t="s">
        <v>39</v>
      </c>
      <c r="N4237" s="37">
        <v>43641</v>
      </c>
      <c r="O4237" s="35">
        <v>0.87500000000000011</v>
      </c>
      <c r="P4237" s="299"/>
      <c r="Q4237" s="300"/>
      <c r="R4237" s="129">
        <f t="shared" si="196"/>
        <v>0</v>
      </c>
      <c r="S4237" s="129">
        <f t="shared" si="197"/>
        <v>0</v>
      </c>
      <c r="T4237" s="129">
        <f t="shared" si="198"/>
        <v>0</v>
      </c>
      <c r="U4237" s="10"/>
    </row>
    <row r="4238" spans="12:21" ht="15" customHeight="1" x14ac:dyDescent="0.4">
      <c r="L4238" s="36" t="s">
        <v>39</v>
      </c>
      <c r="N4238" s="37">
        <v>43641</v>
      </c>
      <c r="O4238" s="35">
        <v>0.91666666666666674</v>
      </c>
      <c r="P4238" s="299"/>
      <c r="Q4238" s="300"/>
      <c r="R4238" s="129">
        <f t="shared" si="196"/>
        <v>0</v>
      </c>
      <c r="S4238" s="129">
        <f t="shared" si="197"/>
        <v>0</v>
      </c>
      <c r="T4238" s="129">
        <f t="shared" si="198"/>
        <v>0</v>
      </c>
      <c r="U4238" s="10"/>
    </row>
    <row r="4239" spans="12:21" ht="15" customHeight="1" x14ac:dyDescent="0.4">
      <c r="L4239" s="36" t="s">
        <v>39</v>
      </c>
      <c r="N4239" s="37">
        <v>43641</v>
      </c>
      <c r="O4239" s="35">
        <v>0.95833333333333337</v>
      </c>
      <c r="P4239" s="299"/>
      <c r="Q4239" s="300"/>
      <c r="R4239" s="129">
        <f t="shared" si="196"/>
        <v>0</v>
      </c>
      <c r="S4239" s="129">
        <f t="shared" si="197"/>
        <v>0</v>
      </c>
      <c r="T4239" s="129">
        <f t="shared" si="198"/>
        <v>0</v>
      </c>
      <c r="U4239" s="10"/>
    </row>
    <row r="4240" spans="12:21" ht="15" customHeight="1" x14ac:dyDescent="0.4">
      <c r="L4240" s="40">
        <v>43642</v>
      </c>
      <c r="M4240" s="37"/>
      <c r="N4240" s="37">
        <v>43642</v>
      </c>
      <c r="O4240" s="35">
        <v>3.1225022567582528E-17</v>
      </c>
      <c r="P4240" s="299"/>
      <c r="Q4240" s="300"/>
      <c r="R4240" s="129">
        <f t="shared" ref="R4240:R4303" si="199">IF(Q4240&gt;P4240,P4240,Q4240)</f>
        <v>0</v>
      </c>
      <c r="S4240" s="129">
        <f t="shared" ref="S4240:S4303" si="200">P4240-R4240</f>
        <v>0</v>
      </c>
      <c r="T4240" s="129">
        <f t="shared" si="198"/>
        <v>0</v>
      </c>
      <c r="U4240" s="10"/>
    </row>
    <row r="4241" spans="12:21" ht="15" customHeight="1" x14ac:dyDescent="0.4">
      <c r="L4241" s="36" t="s">
        <v>39</v>
      </c>
      <c r="N4241" s="37">
        <v>43642</v>
      </c>
      <c r="O4241" s="35">
        <v>4.1666666666666699E-2</v>
      </c>
      <c r="P4241" s="299"/>
      <c r="Q4241" s="300"/>
      <c r="R4241" s="129">
        <f t="shared" si="199"/>
        <v>0</v>
      </c>
      <c r="S4241" s="129">
        <f t="shared" si="200"/>
        <v>0</v>
      </c>
      <c r="T4241" s="129">
        <f t="shared" si="198"/>
        <v>0</v>
      </c>
      <c r="U4241" s="10"/>
    </row>
    <row r="4242" spans="12:21" ht="15" customHeight="1" x14ac:dyDescent="0.4">
      <c r="L4242" s="36" t="s">
        <v>39</v>
      </c>
      <c r="N4242" s="37">
        <v>43642</v>
      </c>
      <c r="O4242" s="35">
        <v>8.333333333333337E-2</v>
      </c>
      <c r="P4242" s="299"/>
      <c r="Q4242" s="300"/>
      <c r="R4242" s="129">
        <f t="shared" si="199"/>
        <v>0</v>
      </c>
      <c r="S4242" s="129">
        <f t="shared" si="200"/>
        <v>0</v>
      </c>
      <c r="T4242" s="129">
        <f t="shared" si="198"/>
        <v>0</v>
      </c>
      <c r="U4242" s="10"/>
    </row>
    <row r="4243" spans="12:21" ht="15" customHeight="1" x14ac:dyDescent="0.4">
      <c r="L4243" s="36" t="s">
        <v>39</v>
      </c>
      <c r="N4243" s="37">
        <v>43642</v>
      </c>
      <c r="O4243" s="35">
        <v>0.12500000000000006</v>
      </c>
      <c r="P4243" s="299"/>
      <c r="Q4243" s="300"/>
      <c r="R4243" s="129">
        <f t="shared" si="199"/>
        <v>0</v>
      </c>
      <c r="S4243" s="129">
        <f t="shared" si="200"/>
        <v>0</v>
      </c>
      <c r="T4243" s="129">
        <f t="shared" si="198"/>
        <v>0</v>
      </c>
      <c r="U4243" s="10"/>
    </row>
    <row r="4244" spans="12:21" ht="15" customHeight="1" x14ac:dyDescent="0.4">
      <c r="L4244" s="36" t="s">
        <v>39</v>
      </c>
      <c r="N4244" s="37">
        <v>43642</v>
      </c>
      <c r="O4244" s="35">
        <v>0.16666666666666669</v>
      </c>
      <c r="P4244" s="299"/>
      <c r="Q4244" s="300"/>
      <c r="R4244" s="129">
        <f t="shared" si="199"/>
        <v>0</v>
      </c>
      <c r="S4244" s="129">
        <f t="shared" si="200"/>
        <v>0</v>
      </c>
      <c r="T4244" s="129">
        <f t="shared" si="198"/>
        <v>0</v>
      </c>
      <c r="U4244" s="10"/>
    </row>
    <row r="4245" spans="12:21" ht="15" customHeight="1" x14ac:dyDescent="0.4">
      <c r="L4245" s="36" t="s">
        <v>39</v>
      </c>
      <c r="N4245" s="37">
        <v>43642</v>
      </c>
      <c r="O4245" s="35">
        <v>0.20833333333333337</v>
      </c>
      <c r="P4245" s="299"/>
      <c r="Q4245" s="300"/>
      <c r="R4245" s="129">
        <f t="shared" si="199"/>
        <v>0</v>
      </c>
      <c r="S4245" s="129">
        <f t="shared" si="200"/>
        <v>0</v>
      </c>
      <c r="T4245" s="129">
        <f t="shared" si="198"/>
        <v>0</v>
      </c>
      <c r="U4245" s="10"/>
    </row>
    <row r="4246" spans="12:21" ht="15" customHeight="1" x14ac:dyDescent="0.4">
      <c r="L4246" s="36" t="s">
        <v>39</v>
      </c>
      <c r="N4246" s="37">
        <v>43642</v>
      </c>
      <c r="O4246" s="35">
        <v>0.25</v>
      </c>
      <c r="P4246" s="299"/>
      <c r="Q4246" s="300"/>
      <c r="R4246" s="129">
        <f t="shared" si="199"/>
        <v>0</v>
      </c>
      <c r="S4246" s="129">
        <f t="shared" si="200"/>
        <v>0</v>
      </c>
      <c r="T4246" s="129">
        <f t="shared" si="198"/>
        <v>0</v>
      </c>
      <c r="U4246" s="10"/>
    </row>
    <row r="4247" spans="12:21" ht="15" customHeight="1" x14ac:dyDescent="0.4">
      <c r="L4247" s="36" t="s">
        <v>39</v>
      </c>
      <c r="N4247" s="37">
        <v>43642</v>
      </c>
      <c r="O4247" s="35">
        <v>0.29166666666666669</v>
      </c>
      <c r="P4247" s="299"/>
      <c r="Q4247" s="300"/>
      <c r="R4247" s="129">
        <f t="shared" si="199"/>
        <v>0</v>
      </c>
      <c r="S4247" s="129">
        <f t="shared" si="200"/>
        <v>0</v>
      </c>
      <c r="T4247" s="129">
        <f t="shared" si="198"/>
        <v>0</v>
      </c>
      <c r="U4247" s="10"/>
    </row>
    <row r="4248" spans="12:21" ht="15" customHeight="1" x14ac:dyDescent="0.4">
      <c r="L4248" s="36" t="s">
        <v>39</v>
      </c>
      <c r="N4248" s="37">
        <v>43642</v>
      </c>
      <c r="O4248" s="35">
        <v>0.33333333333333337</v>
      </c>
      <c r="P4248" s="299"/>
      <c r="Q4248" s="300"/>
      <c r="R4248" s="129">
        <f t="shared" si="199"/>
        <v>0</v>
      </c>
      <c r="S4248" s="129">
        <f t="shared" si="200"/>
        <v>0</v>
      </c>
      <c r="T4248" s="129">
        <f t="shared" si="198"/>
        <v>0</v>
      </c>
      <c r="U4248" s="10"/>
    </row>
    <row r="4249" spans="12:21" ht="15" customHeight="1" x14ac:dyDescent="0.4">
      <c r="L4249" s="36" t="s">
        <v>39</v>
      </c>
      <c r="N4249" s="37">
        <v>43642</v>
      </c>
      <c r="O4249" s="35">
        <v>0.375</v>
      </c>
      <c r="P4249" s="299"/>
      <c r="Q4249" s="300"/>
      <c r="R4249" s="129">
        <f t="shared" si="199"/>
        <v>0</v>
      </c>
      <c r="S4249" s="129">
        <f t="shared" si="200"/>
        <v>0</v>
      </c>
      <c r="T4249" s="129">
        <f t="shared" si="198"/>
        <v>0</v>
      </c>
      <c r="U4249" s="10"/>
    </row>
    <row r="4250" spans="12:21" ht="15" customHeight="1" x14ac:dyDescent="0.4">
      <c r="L4250" s="36" t="s">
        <v>39</v>
      </c>
      <c r="N4250" s="37">
        <v>43642</v>
      </c>
      <c r="O4250" s="35">
        <v>0.41666666666666669</v>
      </c>
      <c r="P4250" s="299"/>
      <c r="Q4250" s="300"/>
      <c r="R4250" s="129">
        <f t="shared" si="199"/>
        <v>0</v>
      </c>
      <c r="S4250" s="129">
        <f t="shared" si="200"/>
        <v>0</v>
      </c>
      <c r="T4250" s="129">
        <f t="shared" si="198"/>
        <v>0</v>
      </c>
      <c r="U4250" s="10"/>
    </row>
    <row r="4251" spans="12:21" ht="15" customHeight="1" x14ac:dyDescent="0.4">
      <c r="L4251" s="36" t="s">
        <v>39</v>
      </c>
      <c r="N4251" s="37">
        <v>43642</v>
      </c>
      <c r="O4251" s="35">
        <v>0.45833333333333337</v>
      </c>
      <c r="P4251" s="299"/>
      <c r="Q4251" s="300"/>
      <c r="R4251" s="129">
        <f t="shared" si="199"/>
        <v>0</v>
      </c>
      <c r="S4251" s="129">
        <f t="shared" si="200"/>
        <v>0</v>
      </c>
      <c r="T4251" s="129">
        <f t="shared" si="198"/>
        <v>0</v>
      </c>
      <c r="U4251" s="10"/>
    </row>
    <row r="4252" spans="12:21" ht="15" customHeight="1" x14ac:dyDescent="0.4">
      <c r="L4252" s="36" t="s">
        <v>39</v>
      </c>
      <c r="N4252" s="37">
        <v>43642</v>
      </c>
      <c r="O4252" s="35">
        <v>0.50000000000000011</v>
      </c>
      <c r="P4252" s="299"/>
      <c r="Q4252" s="300"/>
      <c r="R4252" s="129">
        <f t="shared" si="199"/>
        <v>0</v>
      </c>
      <c r="S4252" s="129">
        <f t="shared" si="200"/>
        <v>0</v>
      </c>
      <c r="T4252" s="129">
        <f t="shared" si="198"/>
        <v>0</v>
      </c>
      <c r="U4252" s="10"/>
    </row>
    <row r="4253" spans="12:21" ht="15" customHeight="1" x14ac:dyDescent="0.4">
      <c r="L4253" s="36" t="s">
        <v>39</v>
      </c>
      <c r="N4253" s="37">
        <v>43642</v>
      </c>
      <c r="O4253" s="35">
        <v>0.54166666666666674</v>
      </c>
      <c r="P4253" s="299"/>
      <c r="Q4253" s="300"/>
      <c r="R4253" s="129">
        <f t="shared" si="199"/>
        <v>0</v>
      </c>
      <c r="S4253" s="129">
        <f t="shared" si="200"/>
        <v>0</v>
      </c>
      <c r="T4253" s="129">
        <f t="shared" si="198"/>
        <v>0</v>
      </c>
      <c r="U4253" s="10"/>
    </row>
    <row r="4254" spans="12:21" ht="15" customHeight="1" x14ac:dyDescent="0.4">
      <c r="L4254" s="36" t="s">
        <v>39</v>
      </c>
      <c r="N4254" s="37">
        <v>43642</v>
      </c>
      <c r="O4254" s="35">
        <v>0.58333333333333337</v>
      </c>
      <c r="P4254" s="299"/>
      <c r="Q4254" s="300"/>
      <c r="R4254" s="129">
        <f t="shared" si="199"/>
        <v>0</v>
      </c>
      <c r="S4254" s="129">
        <f t="shared" si="200"/>
        <v>0</v>
      </c>
      <c r="T4254" s="129">
        <f t="shared" si="198"/>
        <v>0</v>
      </c>
      <c r="U4254" s="10"/>
    </row>
    <row r="4255" spans="12:21" ht="15" customHeight="1" x14ac:dyDescent="0.4">
      <c r="L4255" s="36" t="s">
        <v>39</v>
      </c>
      <c r="N4255" s="37">
        <v>43642</v>
      </c>
      <c r="O4255" s="35">
        <v>0.62500000000000011</v>
      </c>
      <c r="P4255" s="299"/>
      <c r="Q4255" s="300"/>
      <c r="R4255" s="129">
        <f t="shared" si="199"/>
        <v>0</v>
      </c>
      <c r="S4255" s="129">
        <f t="shared" si="200"/>
        <v>0</v>
      </c>
      <c r="T4255" s="129">
        <f t="shared" si="198"/>
        <v>0</v>
      </c>
      <c r="U4255" s="10"/>
    </row>
    <row r="4256" spans="12:21" ht="15" customHeight="1" x14ac:dyDescent="0.4">
      <c r="L4256" s="36" t="s">
        <v>39</v>
      </c>
      <c r="N4256" s="37">
        <v>43642</v>
      </c>
      <c r="O4256" s="35">
        <v>0.66666666666666674</v>
      </c>
      <c r="P4256" s="299"/>
      <c r="Q4256" s="300"/>
      <c r="R4256" s="129">
        <f t="shared" si="199"/>
        <v>0</v>
      </c>
      <c r="S4256" s="129">
        <f t="shared" si="200"/>
        <v>0</v>
      </c>
      <c r="T4256" s="129">
        <f t="shared" si="198"/>
        <v>0</v>
      </c>
      <c r="U4256" s="10"/>
    </row>
    <row r="4257" spans="12:21" ht="15" customHeight="1" x14ac:dyDescent="0.4">
      <c r="L4257" s="36" t="s">
        <v>39</v>
      </c>
      <c r="N4257" s="37">
        <v>43642</v>
      </c>
      <c r="O4257" s="35">
        <v>0.70833333333333337</v>
      </c>
      <c r="P4257" s="299"/>
      <c r="Q4257" s="300"/>
      <c r="R4257" s="129">
        <f t="shared" si="199"/>
        <v>0</v>
      </c>
      <c r="S4257" s="129">
        <f t="shared" si="200"/>
        <v>0</v>
      </c>
      <c r="T4257" s="129">
        <f t="shared" si="198"/>
        <v>0</v>
      </c>
      <c r="U4257" s="10"/>
    </row>
    <row r="4258" spans="12:21" ht="15" customHeight="1" x14ac:dyDescent="0.4">
      <c r="L4258" s="36" t="s">
        <v>39</v>
      </c>
      <c r="N4258" s="37">
        <v>43642</v>
      </c>
      <c r="O4258" s="35">
        <v>0.75000000000000011</v>
      </c>
      <c r="P4258" s="299"/>
      <c r="Q4258" s="300"/>
      <c r="R4258" s="129">
        <f t="shared" si="199"/>
        <v>0</v>
      </c>
      <c r="S4258" s="129">
        <f t="shared" si="200"/>
        <v>0</v>
      </c>
      <c r="T4258" s="129">
        <f t="shared" si="198"/>
        <v>0</v>
      </c>
      <c r="U4258" s="10"/>
    </row>
    <row r="4259" spans="12:21" ht="15" customHeight="1" x14ac:dyDescent="0.4">
      <c r="L4259" s="36" t="s">
        <v>39</v>
      </c>
      <c r="N4259" s="37">
        <v>43642</v>
      </c>
      <c r="O4259" s="35">
        <v>0.79166666666666674</v>
      </c>
      <c r="P4259" s="299"/>
      <c r="Q4259" s="300"/>
      <c r="R4259" s="129">
        <f t="shared" si="199"/>
        <v>0</v>
      </c>
      <c r="S4259" s="129">
        <f t="shared" si="200"/>
        <v>0</v>
      </c>
      <c r="T4259" s="129">
        <f t="shared" si="198"/>
        <v>0</v>
      </c>
      <c r="U4259" s="10"/>
    </row>
    <row r="4260" spans="12:21" ht="15" customHeight="1" x14ac:dyDescent="0.4">
      <c r="L4260" s="36" t="s">
        <v>39</v>
      </c>
      <c r="N4260" s="37">
        <v>43642</v>
      </c>
      <c r="O4260" s="35">
        <v>0.83333333333333337</v>
      </c>
      <c r="P4260" s="299"/>
      <c r="Q4260" s="300"/>
      <c r="R4260" s="129">
        <f t="shared" si="199"/>
        <v>0</v>
      </c>
      <c r="S4260" s="129">
        <f t="shared" si="200"/>
        <v>0</v>
      </c>
      <c r="T4260" s="129">
        <f t="shared" si="198"/>
        <v>0</v>
      </c>
      <c r="U4260" s="10"/>
    </row>
    <row r="4261" spans="12:21" ht="15" customHeight="1" x14ac:dyDescent="0.4">
      <c r="L4261" s="36" t="s">
        <v>39</v>
      </c>
      <c r="N4261" s="37">
        <v>43642</v>
      </c>
      <c r="O4261" s="35">
        <v>0.87500000000000011</v>
      </c>
      <c r="P4261" s="299"/>
      <c r="Q4261" s="300"/>
      <c r="R4261" s="129">
        <f t="shared" si="199"/>
        <v>0</v>
      </c>
      <c r="S4261" s="129">
        <f t="shared" si="200"/>
        <v>0</v>
      </c>
      <c r="T4261" s="129">
        <f t="shared" si="198"/>
        <v>0</v>
      </c>
      <c r="U4261" s="10"/>
    </row>
    <row r="4262" spans="12:21" ht="15" customHeight="1" x14ac:dyDescent="0.4">
      <c r="L4262" s="36" t="s">
        <v>39</v>
      </c>
      <c r="N4262" s="37">
        <v>43642</v>
      </c>
      <c r="O4262" s="35">
        <v>0.91666666666666674</v>
      </c>
      <c r="P4262" s="299"/>
      <c r="Q4262" s="300"/>
      <c r="R4262" s="129">
        <f t="shared" si="199"/>
        <v>0</v>
      </c>
      <c r="S4262" s="129">
        <f t="shared" si="200"/>
        <v>0</v>
      </c>
      <c r="T4262" s="129">
        <f t="shared" si="198"/>
        <v>0</v>
      </c>
      <c r="U4262" s="10"/>
    </row>
    <row r="4263" spans="12:21" ht="15" customHeight="1" x14ac:dyDescent="0.4">
      <c r="L4263" s="36" t="s">
        <v>39</v>
      </c>
      <c r="N4263" s="37">
        <v>43642</v>
      </c>
      <c r="O4263" s="35">
        <v>0.95833333333333337</v>
      </c>
      <c r="P4263" s="299"/>
      <c r="Q4263" s="300"/>
      <c r="R4263" s="129">
        <f t="shared" si="199"/>
        <v>0</v>
      </c>
      <c r="S4263" s="129">
        <f t="shared" si="200"/>
        <v>0</v>
      </c>
      <c r="T4263" s="129">
        <f t="shared" si="198"/>
        <v>0</v>
      </c>
      <c r="U4263" s="10"/>
    </row>
    <row r="4264" spans="12:21" ht="15" customHeight="1" x14ac:dyDescent="0.4">
      <c r="L4264" s="40">
        <v>43643</v>
      </c>
      <c r="M4264" s="37"/>
      <c r="N4264" s="37">
        <v>43643</v>
      </c>
      <c r="O4264" s="35">
        <v>3.1225022567582528E-17</v>
      </c>
      <c r="P4264" s="299"/>
      <c r="Q4264" s="300"/>
      <c r="R4264" s="129">
        <f t="shared" si="199"/>
        <v>0</v>
      </c>
      <c r="S4264" s="129">
        <f t="shared" si="200"/>
        <v>0</v>
      </c>
      <c r="T4264" s="129">
        <f t="shared" si="198"/>
        <v>0</v>
      </c>
      <c r="U4264" s="10"/>
    </row>
    <row r="4265" spans="12:21" ht="15" customHeight="1" x14ac:dyDescent="0.4">
      <c r="L4265" s="36" t="s">
        <v>39</v>
      </c>
      <c r="N4265" s="37">
        <v>43643</v>
      </c>
      <c r="O4265" s="35">
        <v>4.1666666666666699E-2</v>
      </c>
      <c r="P4265" s="299"/>
      <c r="Q4265" s="300"/>
      <c r="R4265" s="129">
        <f t="shared" si="199"/>
        <v>0</v>
      </c>
      <c r="S4265" s="129">
        <f t="shared" si="200"/>
        <v>0</v>
      </c>
      <c r="T4265" s="129">
        <f t="shared" ref="T4265:T4328" si="201">Q4265-R4265</f>
        <v>0</v>
      </c>
      <c r="U4265" s="10"/>
    </row>
    <row r="4266" spans="12:21" ht="15" customHeight="1" x14ac:dyDescent="0.4">
      <c r="L4266" s="36" t="s">
        <v>39</v>
      </c>
      <c r="N4266" s="37">
        <v>43643</v>
      </c>
      <c r="O4266" s="35">
        <v>8.333333333333337E-2</v>
      </c>
      <c r="P4266" s="299"/>
      <c r="Q4266" s="300"/>
      <c r="R4266" s="129">
        <f t="shared" si="199"/>
        <v>0</v>
      </c>
      <c r="S4266" s="129">
        <f t="shared" si="200"/>
        <v>0</v>
      </c>
      <c r="T4266" s="129">
        <f t="shared" si="201"/>
        <v>0</v>
      </c>
      <c r="U4266" s="10"/>
    </row>
    <row r="4267" spans="12:21" ht="15" customHeight="1" x14ac:dyDescent="0.4">
      <c r="L4267" s="36" t="s">
        <v>39</v>
      </c>
      <c r="N4267" s="37">
        <v>43643</v>
      </c>
      <c r="O4267" s="35">
        <v>0.12500000000000006</v>
      </c>
      <c r="P4267" s="299"/>
      <c r="Q4267" s="300"/>
      <c r="R4267" s="129">
        <f t="shared" si="199"/>
        <v>0</v>
      </c>
      <c r="S4267" s="129">
        <f t="shared" si="200"/>
        <v>0</v>
      </c>
      <c r="T4267" s="129">
        <f t="shared" si="201"/>
        <v>0</v>
      </c>
      <c r="U4267" s="10"/>
    </row>
    <row r="4268" spans="12:21" ht="15" customHeight="1" x14ac:dyDescent="0.4">
      <c r="L4268" s="36" t="s">
        <v>39</v>
      </c>
      <c r="N4268" s="37">
        <v>43643</v>
      </c>
      <c r="O4268" s="35">
        <v>0.16666666666666669</v>
      </c>
      <c r="P4268" s="299"/>
      <c r="Q4268" s="300"/>
      <c r="R4268" s="129">
        <f t="shared" si="199"/>
        <v>0</v>
      </c>
      <c r="S4268" s="129">
        <f t="shared" si="200"/>
        <v>0</v>
      </c>
      <c r="T4268" s="129">
        <f t="shared" si="201"/>
        <v>0</v>
      </c>
      <c r="U4268" s="10"/>
    </row>
    <row r="4269" spans="12:21" ht="15" customHeight="1" x14ac:dyDescent="0.4">
      <c r="L4269" s="36" t="s">
        <v>39</v>
      </c>
      <c r="N4269" s="37">
        <v>43643</v>
      </c>
      <c r="O4269" s="35">
        <v>0.20833333333333337</v>
      </c>
      <c r="P4269" s="299"/>
      <c r="Q4269" s="300"/>
      <c r="R4269" s="129">
        <f t="shared" si="199"/>
        <v>0</v>
      </c>
      <c r="S4269" s="129">
        <f t="shared" si="200"/>
        <v>0</v>
      </c>
      <c r="T4269" s="129">
        <f t="shared" si="201"/>
        <v>0</v>
      </c>
      <c r="U4269" s="10"/>
    </row>
    <row r="4270" spans="12:21" ht="15" customHeight="1" x14ac:dyDescent="0.4">
      <c r="L4270" s="36" t="s">
        <v>39</v>
      </c>
      <c r="N4270" s="37">
        <v>43643</v>
      </c>
      <c r="O4270" s="35">
        <v>0.25</v>
      </c>
      <c r="P4270" s="299"/>
      <c r="Q4270" s="300"/>
      <c r="R4270" s="129">
        <f t="shared" si="199"/>
        <v>0</v>
      </c>
      <c r="S4270" s="129">
        <f t="shared" si="200"/>
        <v>0</v>
      </c>
      <c r="T4270" s="129">
        <f t="shared" si="201"/>
        <v>0</v>
      </c>
      <c r="U4270" s="10"/>
    </row>
    <row r="4271" spans="12:21" ht="15" customHeight="1" x14ac:dyDescent="0.4">
      <c r="L4271" s="36" t="s">
        <v>39</v>
      </c>
      <c r="N4271" s="37">
        <v>43643</v>
      </c>
      <c r="O4271" s="35">
        <v>0.29166666666666669</v>
      </c>
      <c r="P4271" s="299"/>
      <c r="Q4271" s="300"/>
      <c r="R4271" s="129">
        <f t="shared" si="199"/>
        <v>0</v>
      </c>
      <c r="S4271" s="129">
        <f t="shared" si="200"/>
        <v>0</v>
      </c>
      <c r="T4271" s="129">
        <f t="shared" si="201"/>
        <v>0</v>
      </c>
      <c r="U4271" s="10"/>
    </row>
    <row r="4272" spans="12:21" ht="15" customHeight="1" x14ac:dyDescent="0.4">
      <c r="L4272" s="36" t="s">
        <v>39</v>
      </c>
      <c r="N4272" s="37">
        <v>43643</v>
      </c>
      <c r="O4272" s="35">
        <v>0.33333333333333337</v>
      </c>
      <c r="P4272" s="299"/>
      <c r="Q4272" s="300"/>
      <c r="R4272" s="129">
        <f t="shared" si="199"/>
        <v>0</v>
      </c>
      <c r="S4272" s="129">
        <f t="shared" si="200"/>
        <v>0</v>
      </c>
      <c r="T4272" s="129">
        <f t="shared" si="201"/>
        <v>0</v>
      </c>
      <c r="U4272" s="10"/>
    </row>
    <row r="4273" spans="12:21" ht="15" customHeight="1" x14ac:dyDescent="0.4">
      <c r="L4273" s="36" t="s">
        <v>39</v>
      </c>
      <c r="N4273" s="37">
        <v>43643</v>
      </c>
      <c r="O4273" s="35">
        <v>0.375</v>
      </c>
      <c r="P4273" s="299"/>
      <c r="Q4273" s="300"/>
      <c r="R4273" s="129">
        <f t="shared" si="199"/>
        <v>0</v>
      </c>
      <c r="S4273" s="129">
        <f t="shared" si="200"/>
        <v>0</v>
      </c>
      <c r="T4273" s="129">
        <f t="shared" si="201"/>
        <v>0</v>
      </c>
      <c r="U4273" s="10"/>
    </row>
    <row r="4274" spans="12:21" ht="15" customHeight="1" x14ac:dyDescent="0.4">
      <c r="L4274" s="36" t="s">
        <v>39</v>
      </c>
      <c r="N4274" s="37">
        <v>43643</v>
      </c>
      <c r="O4274" s="35">
        <v>0.41666666666666669</v>
      </c>
      <c r="P4274" s="299"/>
      <c r="Q4274" s="300"/>
      <c r="R4274" s="129">
        <f t="shared" si="199"/>
        <v>0</v>
      </c>
      <c r="S4274" s="129">
        <f t="shared" si="200"/>
        <v>0</v>
      </c>
      <c r="T4274" s="129">
        <f t="shared" si="201"/>
        <v>0</v>
      </c>
      <c r="U4274" s="10"/>
    </row>
    <row r="4275" spans="12:21" ht="15" customHeight="1" x14ac:dyDescent="0.4">
      <c r="L4275" s="36" t="s">
        <v>39</v>
      </c>
      <c r="N4275" s="37">
        <v>43643</v>
      </c>
      <c r="O4275" s="35">
        <v>0.45833333333333337</v>
      </c>
      <c r="P4275" s="299"/>
      <c r="Q4275" s="300"/>
      <c r="R4275" s="129">
        <f t="shared" si="199"/>
        <v>0</v>
      </c>
      <c r="S4275" s="129">
        <f t="shared" si="200"/>
        <v>0</v>
      </c>
      <c r="T4275" s="129">
        <f t="shared" si="201"/>
        <v>0</v>
      </c>
      <c r="U4275" s="10"/>
    </row>
    <row r="4276" spans="12:21" ht="15" customHeight="1" x14ac:dyDescent="0.4">
      <c r="L4276" s="36" t="s">
        <v>39</v>
      </c>
      <c r="N4276" s="37">
        <v>43643</v>
      </c>
      <c r="O4276" s="35">
        <v>0.50000000000000011</v>
      </c>
      <c r="P4276" s="299"/>
      <c r="Q4276" s="300"/>
      <c r="R4276" s="129">
        <f t="shared" si="199"/>
        <v>0</v>
      </c>
      <c r="S4276" s="129">
        <f t="shared" si="200"/>
        <v>0</v>
      </c>
      <c r="T4276" s="129">
        <f t="shared" si="201"/>
        <v>0</v>
      </c>
      <c r="U4276" s="10"/>
    </row>
    <row r="4277" spans="12:21" ht="15" customHeight="1" x14ac:dyDescent="0.4">
      <c r="L4277" s="36" t="s">
        <v>39</v>
      </c>
      <c r="N4277" s="37">
        <v>43643</v>
      </c>
      <c r="O4277" s="35">
        <v>0.54166666666666674</v>
      </c>
      <c r="P4277" s="299"/>
      <c r="Q4277" s="300"/>
      <c r="R4277" s="129">
        <f t="shared" si="199"/>
        <v>0</v>
      </c>
      <c r="S4277" s="129">
        <f t="shared" si="200"/>
        <v>0</v>
      </c>
      <c r="T4277" s="129">
        <f t="shared" si="201"/>
        <v>0</v>
      </c>
      <c r="U4277" s="10"/>
    </row>
    <row r="4278" spans="12:21" ht="15" customHeight="1" x14ac:dyDescent="0.4">
      <c r="L4278" s="36" t="s">
        <v>39</v>
      </c>
      <c r="N4278" s="37">
        <v>43643</v>
      </c>
      <c r="O4278" s="35">
        <v>0.58333333333333337</v>
      </c>
      <c r="P4278" s="299"/>
      <c r="Q4278" s="300"/>
      <c r="R4278" s="129">
        <f t="shared" si="199"/>
        <v>0</v>
      </c>
      <c r="S4278" s="129">
        <f t="shared" si="200"/>
        <v>0</v>
      </c>
      <c r="T4278" s="129">
        <f t="shared" si="201"/>
        <v>0</v>
      </c>
      <c r="U4278" s="10"/>
    </row>
    <row r="4279" spans="12:21" ht="15" customHeight="1" x14ac:dyDescent="0.4">
      <c r="L4279" s="36" t="s">
        <v>39</v>
      </c>
      <c r="N4279" s="37">
        <v>43643</v>
      </c>
      <c r="O4279" s="35">
        <v>0.62500000000000011</v>
      </c>
      <c r="P4279" s="299"/>
      <c r="Q4279" s="300"/>
      <c r="R4279" s="129">
        <f t="shared" si="199"/>
        <v>0</v>
      </c>
      <c r="S4279" s="129">
        <f t="shared" si="200"/>
        <v>0</v>
      </c>
      <c r="T4279" s="129">
        <f t="shared" si="201"/>
        <v>0</v>
      </c>
      <c r="U4279" s="10"/>
    </row>
    <row r="4280" spans="12:21" ht="15" customHeight="1" x14ac:dyDescent="0.4">
      <c r="L4280" s="36" t="s">
        <v>39</v>
      </c>
      <c r="N4280" s="37">
        <v>43643</v>
      </c>
      <c r="O4280" s="35">
        <v>0.66666666666666674</v>
      </c>
      <c r="P4280" s="299"/>
      <c r="Q4280" s="300"/>
      <c r="R4280" s="129">
        <f t="shared" si="199"/>
        <v>0</v>
      </c>
      <c r="S4280" s="129">
        <f t="shared" si="200"/>
        <v>0</v>
      </c>
      <c r="T4280" s="129">
        <f t="shared" si="201"/>
        <v>0</v>
      </c>
      <c r="U4280" s="10"/>
    </row>
    <row r="4281" spans="12:21" ht="15" customHeight="1" x14ac:dyDescent="0.4">
      <c r="L4281" s="36" t="s">
        <v>39</v>
      </c>
      <c r="N4281" s="37">
        <v>43643</v>
      </c>
      <c r="O4281" s="35">
        <v>0.70833333333333337</v>
      </c>
      <c r="P4281" s="299"/>
      <c r="Q4281" s="300"/>
      <c r="R4281" s="129">
        <f t="shared" si="199"/>
        <v>0</v>
      </c>
      <c r="S4281" s="129">
        <f t="shared" si="200"/>
        <v>0</v>
      </c>
      <c r="T4281" s="129">
        <f t="shared" si="201"/>
        <v>0</v>
      </c>
      <c r="U4281" s="10"/>
    </row>
    <row r="4282" spans="12:21" ht="15" customHeight="1" x14ac:dyDescent="0.4">
      <c r="L4282" s="36" t="s">
        <v>39</v>
      </c>
      <c r="N4282" s="37">
        <v>43643</v>
      </c>
      <c r="O4282" s="35">
        <v>0.75000000000000011</v>
      </c>
      <c r="P4282" s="299"/>
      <c r="Q4282" s="300"/>
      <c r="R4282" s="129">
        <f t="shared" si="199"/>
        <v>0</v>
      </c>
      <c r="S4282" s="129">
        <f t="shared" si="200"/>
        <v>0</v>
      </c>
      <c r="T4282" s="129">
        <f t="shared" si="201"/>
        <v>0</v>
      </c>
      <c r="U4282" s="10"/>
    </row>
    <row r="4283" spans="12:21" ht="15" customHeight="1" x14ac:dyDescent="0.4">
      <c r="L4283" s="36" t="s">
        <v>39</v>
      </c>
      <c r="N4283" s="37">
        <v>43643</v>
      </c>
      <c r="O4283" s="35">
        <v>0.79166666666666674</v>
      </c>
      <c r="P4283" s="299"/>
      <c r="Q4283" s="300"/>
      <c r="R4283" s="129">
        <f t="shared" si="199"/>
        <v>0</v>
      </c>
      <c r="S4283" s="129">
        <f t="shared" si="200"/>
        <v>0</v>
      </c>
      <c r="T4283" s="129">
        <f t="shared" si="201"/>
        <v>0</v>
      </c>
      <c r="U4283" s="10"/>
    </row>
    <row r="4284" spans="12:21" ht="15" customHeight="1" x14ac:dyDescent="0.4">
      <c r="L4284" s="36" t="s">
        <v>39</v>
      </c>
      <c r="N4284" s="37">
        <v>43643</v>
      </c>
      <c r="O4284" s="35">
        <v>0.83333333333333337</v>
      </c>
      <c r="P4284" s="299"/>
      <c r="Q4284" s="300"/>
      <c r="R4284" s="129">
        <f t="shared" si="199"/>
        <v>0</v>
      </c>
      <c r="S4284" s="129">
        <f t="shared" si="200"/>
        <v>0</v>
      </c>
      <c r="T4284" s="129">
        <f t="shared" si="201"/>
        <v>0</v>
      </c>
      <c r="U4284" s="10"/>
    </row>
    <row r="4285" spans="12:21" ht="15" customHeight="1" x14ac:dyDescent="0.4">
      <c r="L4285" s="36" t="s">
        <v>39</v>
      </c>
      <c r="N4285" s="37">
        <v>43643</v>
      </c>
      <c r="O4285" s="35">
        <v>0.87500000000000011</v>
      </c>
      <c r="P4285" s="299"/>
      <c r="Q4285" s="300"/>
      <c r="R4285" s="129">
        <f t="shared" si="199"/>
        <v>0</v>
      </c>
      <c r="S4285" s="129">
        <f t="shared" si="200"/>
        <v>0</v>
      </c>
      <c r="T4285" s="129">
        <f t="shared" si="201"/>
        <v>0</v>
      </c>
      <c r="U4285" s="10"/>
    </row>
    <row r="4286" spans="12:21" ht="15" customHeight="1" x14ac:dyDescent="0.4">
      <c r="L4286" s="36" t="s">
        <v>39</v>
      </c>
      <c r="N4286" s="37">
        <v>43643</v>
      </c>
      <c r="O4286" s="35">
        <v>0.91666666666666674</v>
      </c>
      <c r="P4286" s="299"/>
      <c r="Q4286" s="300"/>
      <c r="R4286" s="129">
        <f t="shared" si="199"/>
        <v>0</v>
      </c>
      <c r="S4286" s="129">
        <f t="shared" si="200"/>
        <v>0</v>
      </c>
      <c r="T4286" s="129">
        <f t="shared" si="201"/>
        <v>0</v>
      </c>
      <c r="U4286" s="10"/>
    </row>
    <row r="4287" spans="12:21" ht="15" customHeight="1" x14ac:dyDescent="0.4">
      <c r="L4287" s="36" t="s">
        <v>39</v>
      </c>
      <c r="N4287" s="37">
        <v>43643</v>
      </c>
      <c r="O4287" s="35">
        <v>0.95833333333333337</v>
      </c>
      <c r="P4287" s="299"/>
      <c r="Q4287" s="300"/>
      <c r="R4287" s="129">
        <f t="shared" si="199"/>
        <v>0</v>
      </c>
      <c r="S4287" s="129">
        <f t="shared" si="200"/>
        <v>0</v>
      </c>
      <c r="T4287" s="129">
        <f t="shared" si="201"/>
        <v>0</v>
      </c>
      <c r="U4287" s="10"/>
    </row>
    <row r="4288" spans="12:21" ht="15" customHeight="1" x14ac:dyDescent="0.4">
      <c r="L4288" s="40">
        <v>43644</v>
      </c>
      <c r="M4288" s="37"/>
      <c r="N4288" s="37">
        <v>43644</v>
      </c>
      <c r="O4288" s="35">
        <v>3.1225022567582528E-17</v>
      </c>
      <c r="P4288" s="299"/>
      <c r="Q4288" s="300"/>
      <c r="R4288" s="129">
        <f t="shared" si="199"/>
        <v>0</v>
      </c>
      <c r="S4288" s="129">
        <f t="shared" si="200"/>
        <v>0</v>
      </c>
      <c r="T4288" s="129">
        <f t="shared" si="201"/>
        <v>0</v>
      </c>
      <c r="U4288" s="10"/>
    </row>
    <row r="4289" spans="12:21" ht="15" customHeight="1" x14ac:dyDescent="0.4">
      <c r="L4289" s="36" t="s">
        <v>39</v>
      </c>
      <c r="N4289" s="37">
        <v>43644</v>
      </c>
      <c r="O4289" s="35">
        <v>4.1666666666666699E-2</v>
      </c>
      <c r="P4289" s="299"/>
      <c r="Q4289" s="300"/>
      <c r="R4289" s="129">
        <f t="shared" si="199"/>
        <v>0</v>
      </c>
      <c r="S4289" s="129">
        <f t="shared" si="200"/>
        <v>0</v>
      </c>
      <c r="T4289" s="129">
        <f t="shared" si="201"/>
        <v>0</v>
      </c>
      <c r="U4289" s="10"/>
    </row>
    <row r="4290" spans="12:21" ht="15" customHeight="1" x14ac:dyDescent="0.4">
      <c r="L4290" s="36" t="s">
        <v>39</v>
      </c>
      <c r="N4290" s="37">
        <v>43644</v>
      </c>
      <c r="O4290" s="35">
        <v>8.333333333333337E-2</v>
      </c>
      <c r="P4290" s="299"/>
      <c r="Q4290" s="300"/>
      <c r="R4290" s="129">
        <f t="shared" si="199"/>
        <v>0</v>
      </c>
      <c r="S4290" s="129">
        <f t="shared" si="200"/>
        <v>0</v>
      </c>
      <c r="T4290" s="129">
        <f t="shared" si="201"/>
        <v>0</v>
      </c>
      <c r="U4290" s="10"/>
    </row>
    <row r="4291" spans="12:21" ht="15" customHeight="1" x14ac:dyDescent="0.4">
      <c r="L4291" s="36" t="s">
        <v>39</v>
      </c>
      <c r="N4291" s="37">
        <v>43644</v>
      </c>
      <c r="O4291" s="35">
        <v>0.12500000000000006</v>
      </c>
      <c r="P4291" s="299"/>
      <c r="Q4291" s="300"/>
      <c r="R4291" s="129">
        <f t="shared" si="199"/>
        <v>0</v>
      </c>
      <c r="S4291" s="129">
        <f t="shared" si="200"/>
        <v>0</v>
      </c>
      <c r="T4291" s="129">
        <f t="shared" si="201"/>
        <v>0</v>
      </c>
      <c r="U4291" s="10"/>
    </row>
    <row r="4292" spans="12:21" ht="15" customHeight="1" x14ac:dyDescent="0.4">
      <c r="L4292" s="36" t="s">
        <v>39</v>
      </c>
      <c r="N4292" s="37">
        <v>43644</v>
      </c>
      <c r="O4292" s="35">
        <v>0.16666666666666669</v>
      </c>
      <c r="P4292" s="299"/>
      <c r="Q4292" s="300"/>
      <c r="R4292" s="129">
        <f t="shared" si="199"/>
        <v>0</v>
      </c>
      <c r="S4292" s="129">
        <f t="shared" si="200"/>
        <v>0</v>
      </c>
      <c r="T4292" s="129">
        <f t="shared" si="201"/>
        <v>0</v>
      </c>
      <c r="U4292" s="10"/>
    </row>
    <row r="4293" spans="12:21" ht="15" customHeight="1" x14ac:dyDescent="0.4">
      <c r="L4293" s="36" t="s">
        <v>39</v>
      </c>
      <c r="N4293" s="37">
        <v>43644</v>
      </c>
      <c r="O4293" s="35">
        <v>0.20833333333333337</v>
      </c>
      <c r="P4293" s="299"/>
      <c r="Q4293" s="300"/>
      <c r="R4293" s="129">
        <f t="shared" si="199"/>
        <v>0</v>
      </c>
      <c r="S4293" s="129">
        <f t="shared" si="200"/>
        <v>0</v>
      </c>
      <c r="T4293" s="129">
        <f t="shared" si="201"/>
        <v>0</v>
      </c>
      <c r="U4293" s="10"/>
    </row>
    <row r="4294" spans="12:21" ht="15" customHeight="1" x14ac:dyDescent="0.4">
      <c r="L4294" s="36" t="s">
        <v>39</v>
      </c>
      <c r="N4294" s="37">
        <v>43644</v>
      </c>
      <c r="O4294" s="35">
        <v>0.25</v>
      </c>
      <c r="P4294" s="299"/>
      <c r="Q4294" s="300"/>
      <c r="R4294" s="129">
        <f t="shared" si="199"/>
        <v>0</v>
      </c>
      <c r="S4294" s="129">
        <f t="shared" si="200"/>
        <v>0</v>
      </c>
      <c r="T4294" s="129">
        <f t="shared" si="201"/>
        <v>0</v>
      </c>
      <c r="U4294" s="10"/>
    </row>
    <row r="4295" spans="12:21" ht="15" customHeight="1" x14ac:dyDescent="0.4">
      <c r="L4295" s="36" t="s">
        <v>39</v>
      </c>
      <c r="N4295" s="37">
        <v>43644</v>
      </c>
      <c r="O4295" s="35">
        <v>0.29166666666666669</v>
      </c>
      <c r="P4295" s="299"/>
      <c r="Q4295" s="300"/>
      <c r="R4295" s="129">
        <f t="shared" si="199"/>
        <v>0</v>
      </c>
      <c r="S4295" s="129">
        <f t="shared" si="200"/>
        <v>0</v>
      </c>
      <c r="T4295" s="129">
        <f t="shared" si="201"/>
        <v>0</v>
      </c>
      <c r="U4295" s="10"/>
    </row>
    <row r="4296" spans="12:21" ht="15" customHeight="1" x14ac:dyDescent="0.4">
      <c r="L4296" s="36" t="s">
        <v>39</v>
      </c>
      <c r="N4296" s="37">
        <v>43644</v>
      </c>
      <c r="O4296" s="35">
        <v>0.33333333333333337</v>
      </c>
      <c r="P4296" s="299"/>
      <c r="Q4296" s="300"/>
      <c r="R4296" s="129">
        <f t="shared" si="199"/>
        <v>0</v>
      </c>
      <c r="S4296" s="129">
        <f t="shared" si="200"/>
        <v>0</v>
      </c>
      <c r="T4296" s="129">
        <f t="shared" si="201"/>
        <v>0</v>
      </c>
      <c r="U4296" s="10"/>
    </row>
    <row r="4297" spans="12:21" ht="15" customHeight="1" x14ac:dyDescent="0.4">
      <c r="L4297" s="36" t="s">
        <v>39</v>
      </c>
      <c r="N4297" s="37">
        <v>43644</v>
      </c>
      <c r="O4297" s="35">
        <v>0.375</v>
      </c>
      <c r="P4297" s="299"/>
      <c r="Q4297" s="300"/>
      <c r="R4297" s="129">
        <f t="shared" si="199"/>
        <v>0</v>
      </c>
      <c r="S4297" s="129">
        <f t="shared" si="200"/>
        <v>0</v>
      </c>
      <c r="T4297" s="129">
        <f t="shared" si="201"/>
        <v>0</v>
      </c>
      <c r="U4297" s="10"/>
    </row>
    <row r="4298" spans="12:21" ht="15" customHeight="1" x14ac:dyDescent="0.4">
      <c r="L4298" s="36" t="s">
        <v>39</v>
      </c>
      <c r="N4298" s="37">
        <v>43644</v>
      </c>
      <c r="O4298" s="35">
        <v>0.41666666666666669</v>
      </c>
      <c r="P4298" s="299"/>
      <c r="Q4298" s="300"/>
      <c r="R4298" s="129">
        <f t="shared" si="199"/>
        <v>0</v>
      </c>
      <c r="S4298" s="129">
        <f t="shared" si="200"/>
        <v>0</v>
      </c>
      <c r="T4298" s="129">
        <f t="shared" si="201"/>
        <v>0</v>
      </c>
      <c r="U4298" s="10"/>
    </row>
    <row r="4299" spans="12:21" ht="15" customHeight="1" x14ac:dyDescent="0.4">
      <c r="L4299" s="36" t="s">
        <v>39</v>
      </c>
      <c r="N4299" s="37">
        <v>43644</v>
      </c>
      <c r="O4299" s="35">
        <v>0.45833333333333337</v>
      </c>
      <c r="P4299" s="299"/>
      <c r="Q4299" s="300"/>
      <c r="R4299" s="129">
        <f t="shared" si="199"/>
        <v>0</v>
      </c>
      <c r="S4299" s="129">
        <f t="shared" si="200"/>
        <v>0</v>
      </c>
      <c r="T4299" s="129">
        <f t="shared" si="201"/>
        <v>0</v>
      </c>
      <c r="U4299" s="10"/>
    </row>
    <row r="4300" spans="12:21" ht="15" customHeight="1" x14ac:dyDescent="0.4">
      <c r="L4300" s="36" t="s">
        <v>39</v>
      </c>
      <c r="N4300" s="37">
        <v>43644</v>
      </c>
      <c r="O4300" s="35">
        <v>0.50000000000000011</v>
      </c>
      <c r="P4300" s="299"/>
      <c r="Q4300" s="300"/>
      <c r="R4300" s="129">
        <f t="shared" si="199"/>
        <v>0</v>
      </c>
      <c r="S4300" s="129">
        <f t="shared" si="200"/>
        <v>0</v>
      </c>
      <c r="T4300" s="129">
        <f t="shared" si="201"/>
        <v>0</v>
      </c>
      <c r="U4300" s="10"/>
    </row>
    <row r="4301" spans="12:21" ht="15" customHeight="1" x14ac:dyDescent="0.4">
      <c r="L4301" s="36" t="s">
        <v>39</v>
      </c>
      <c r="N4301" s="37">
        <v>43644</v>
      </c>
      <c r="O4301" s="35">
        <v>0.54166666666666674</v>
      </c>
      <c r="P4301" s="299"/>
      <c r="Q4301" s="300"/>
      <c r="R4301" s="129">
        <f t="shared" si="199"/>
        <v>0</v>
      </c>
      <c r="S4301" s="129">
        <f t="shared" si="200"/>
        <v>0</v>
      </c>
      <c r="T4301" s="129">
        <f t="shared" si="201"/>
        <v>0</v>
      </c>
      <c r="U4301" s="10"/>
    </row>
    <row r="4302" spans="12:21" ht="15" customHeight="1" x14ac:dyDescent="0.4">
      <c r="L4302" s="36" t="s">
        <v>39</v>
      </c>
      <c r="N4302" s="37">
        <v>43644</v>
      </c>
      <c r="O4302" s="35">
        <v>0.58333333333333337</v>
      </c>
      <c r="P4302" s="299"/>
      <c r="Q4302" s="300"/>
      <c r="R4302" s="129">
        <f t="shared" si="199"/>
        <v>0</v>
      </c>
      <c r="S4302" s="129">
        <f t="shared" si="200"/>
        <v>0</v>
      </c>
      <c r="T4302" s="129">
        <f t="shared" si="201"/>
        <v>0</v>
      </c>
      <c r="U4302" s="10"/>
    </row>
    <row r="4303" spans="12:21" ht="15" customHeight="1" x14ac:dyDescent="0.4">
      <c r="L4303" s="36" t="s">
        <v>39</v>
      </c>
      <c r="N4303" s="37">
        <v>43644</v>
      </c>
      <c r="O4303" s="35">
        <v>0.62500000000000011</v>
      </c>
      <c r="P4303" s="299"/>
      <c r="Q4303" s="300"/>
      <c r="R4303" s="129">
        <f t="shared" si="199"/>
        <v>0</v>
      </c>
      <c r="S4303" s="129">
        <f t="shared" si="200"/>
        <v>0</v>
      </c>
      <c r="T4303" s="129">
        <f t="shared" si="201"/>
        <v>0</v>
      </c>
      <c r="U4303" s="10"/>
    </row>
    <row r="4304" spans="12:21" ht="15" customHeight="1" x14ac:dyDescent="0.4">
      <c r="L4304" s="36" t="s">
        <v>39</v>
      </c>
      <c r="N4304" s="37">
        <v>43644</v>
      </c>
      <c r="O4304" s="35">
        <v>0.66666666666666674</v>
      </c>
      <c r="P4304" s="299"/>
      <c r="Q4304" s="300"/>
      <c r="R4304" s="129">
        <f t="shared" ref="R4304:R4367" si="202">IF(Q4304&gt;P4304,P4304,Q4304)</f>
        <v>0</v>
      </c>
      <c r="S4304" s="129">
        <f t="shared" ref="S4304:S4367" si="203">P4304-R4304</f>
        <v>0</v>
      </c>
      <c r="T4304" s="129">
        <f t="shared" si="201"/>
        <v>0</v>
      </c>
      <c r="U4304" s="10"/>
    </row>
    <row r="4305" spans="12:21" ht="15" customHeight="1" x14ac:dyDescent="0.4">
      <c r="L4305" s="36" t="s">
        <v>39</v>
      </c>
      <c r="N4305" s="37">
        <v>43644</v>
      </c>
      <c r="O4305" s="35">
        <v>0.70833333333333337</v>
      </c>
      <c r="P4305" s="299"/>
      <c r="Q4305" s="300"/>
      <c r="R4305" s="129">
        <f t="shared" si="202"/>
        <v>0</v>
      </c>
      <c r="S4305" s="129">
        <f t="shared" si="203"/>
        <v>0</v>
      </c>
      <c r="T4305" s="129">
        <f t="shared" si="201"/>
        <v>0</v>
      </c>
      <c r="U4305" s="10"/>
    </row>
    <row r="4306" spans="12:21" ht="15" customHeight="1" x14ac:dyDescent="0.4">
      <c r="L4306" s="36" t="s">
        <v>39</v>
      </c>
      <c r="N4306" s="37">
        <v>43644</v>
      </c>
      <c r="O4306" s="35">
        <v>0.75000000000000011</v>
      </c>
      <c r="P4306" s="299"/>
      <c r="Q4306" s="300"/>
      <c r="R4306" s="129">
        <f t="shared" si="202"/>
        <v>0</v>
      </c>
      <c r="S4306" s="129">
        <f t="shared" si="203"/>
        <v>0</v>
      </c>
      <c r="T4306" s="129">
        <f t="shared" si="201"/>
        <v>0</v>
      </c>
      <c r="U4306" s="10"/>
    </row>
    <row r="4307" spans="12:21" ht="15" customHeight="1" x14ac:dyDescent="0.4">
      <c r="L4307" s="36" t="s">
        <v>39</v>
      </c>
      <c r="N4307" s="37">
        <v>43644</v>
      </c>
      <c r="O4307" s="35">
        <v>0.79166666666666674</v>
      </c>
      <c r="P4307" s="299"/>
      <c r="Q4307" s="300"/>
      <c r="R4307" s="129">
        <f t="shared" si="202"/>
        <v>0</v>
      </c>
      <c r="S4307" s="129">
        <f t="shared" si="203"/>
        <v>0</v>
      </c>
      <c r="T4307" s="129">
        <f t="shared" si="201"/>
        <v>0</v>
      </c>
      <c r="U4307" s="10"/>
    </row>
    <row r="4308" spans="12:21" ht="15" customHeight="1" x14ac:dyDescent="0.4">
      <c r="L4308" s="36" t="s">
        <v>39</v>
      </c>
      <c r="N4308" s="37">
        <v>43644</v>
      </c>
      <c r="O4308" s="35">
        <v>0.83333333333333337</v>
      </c>
      <c r="P4308" s="299"/>
      <c r="Q4308" s="300"/>
      <c r="R4308" s="129">
        <f t="shared" si="202"/>
        <v>0</v>
      </c>
      <c r="S4308" s="129">
        <f t="shared" si="203"/>
        <v>0</v>
      </c>
      <c r="T4308" s="129">
        <f t="shared" si="201"/>
        <v>0</v>
      </c>
      <c r="U4308" s="10"/>
    </row>
    <row r="4309" spans="12:21" ht="15" customHeight="1" x14ac:dyDescent="0.4">
      <c r="L4309" s="36" t="s">
        <v>39</v>
      </c>
      <c r="N4309" s="37">
        <v>43644</v>
      </c>
      <c r="O4309" s="35">
        <v>0.87500000000000011</v>
      </c>
      <c r="P4309" s="299"/>
      <c r="Q4309" s="300"/>
      <c r="R4309" s="129">
        <f t="shared" si="202"/>
        <v>0</v>
      </c>
      <c r="S4309" s="129">
        <f t="shared" si="203"/>
        <v>0</v>
      </c>
      <c r="T4309" s="129">
        <f t="shared" si="201"/>
        <v>0</v>
      </c>
      <c r="U4309" s="10"/>
    </row>
    <row r="4310" spans="12:21" ht="15" customHeight="1" x14ac:dyDescent="0.4">
      <c r="L4310" s="36" t="s">
        <v>39</v>
      </c>
      <c r="N4310" s="37">
        <v>43644</v>
      </c>
      <c r="O4310" s="35">
        <v>0.91666666666666674</v>
      </c>
      <c r="P4310" s="299"/>
      <c r="Q4310" s="300"/>
      <c r="R4310" s="129">
        <f t="shared" si="202"/>
        <v>0</v>
      </c>
      <c r="S4310" s="129">
        <f t="shared" si="203"/>
        <v>0</v>
      </c>
      <c r="T4310" s="129">
        <f t="shared" si="201"/>
        <v>0</v>
      </c>
      <c r="U4310" s="10"/>
    </row>
    <row r="4311" spans="12:21" ht="15" customHeight="1" x14ac:dyDescent="0.4">
      <c r="L4311" s="36" t="s">
        <v>39</v>
      </c>
      <c r="N4311" s="37">
        <v>43644</v>
      </c>
      <c r="O4311" s="35">
        <v>0.95833333333333337</v>
      </c>
      <c r="P4311" s="299"/>
      <c r="Q4311" s="300"/>
      <c r="R4311" s="129">
        <f t="shared" si="202"/>
        <v>0</v>
      </c>
      <c r="S4311" s="129">
        <f t="shared" si="203"/>
        <v>0</v>
      </c>
      <c r="T4311" s="129">
        <f t="shared" si="201"/>
        <v>0</v>
      </c>
      <c r="U4311" s="10"/>
    </row>
    <row r="4312" spans="12:21" ht="15" customHeight="1" x14ac:dyDescent="0.4">
      <c r="L4312" s="40">
        <v>43645</v>
      </c>
      <c r="M4312" s="37"/>
      <c r="N4312" s="37">
        <v>43645</v>
      </c>
      <c r="O4312" s="35">
        <v>3.1225022567582528E-17</v>
      </c>
      <c r="P4312" s="299"/>
      <c r="Q4312" s="300"/>
      <c r="R4312" s="129">
        <f t="shared" si="202"/>
        <v>0</v>
      </c>
      <c r="S4312" s="129">
        <f t="shared" si="203"/>
        <v>0</v>
      </c>
      <c r="T4312" s="129">
        <f t="shared" si="201"/>
        <v>0</v>
      </c>
      <c r="U4312" s="10"/>
    </row>
    <row r="4313" spans="12:21" ht="15" customHeight="1" x14ac:dyDescent="0.4">
      <c r="L4313" s="36" t="s">
        <v>39</v>
      </c>
      <c r="N4313" s="37">
        <v>43645</v>
      </c>
      <c r="O4313" s="35">
        <v>4.1666666666666699E-2</v>
      </c>
      <c r="P4313" s="299"/>
      <c r="Q4313" s="300"/>
      <c r="R4313" s="129">
        <f t="shared" si="202"/>
        <v>0</v>
      </c>
      <c r="S4313" s="129">
        <f t="shared" si="203"/>
        <v>0</v>
      </c>
      <c r="T4313" s="129">
        <f t="shared" si="201"/>
        <v>0</v>
      </c>
      <c r="U4313" s="10"/>
    </row>
    <row r="4314" spans="12:21" ht="15" customHeight="1" x14ac:dyDescent="0.4">
      <c r="L4314" s="36" t="s">
        <v>39</v>
      </c>
      <c r="N4314" s="37">
        <v>43645</v>
      </c>
      <c r="O4314" s="35">
        <v>8.333333333333337E-2</v>
      </c>
      <c r="P4314" s="299"/>
      <c r="Q4314" s="300"/>
      <c r="R4314" s="129">
        <f t="shared" si="202"/>
        <v>0</v>
      </c>
      <c r="S4314" s="129">
        <f t="shared" si="203"/>
        <v>0</v>
      </c>
      <c r="T4314" s="129">
        <f t="shared" si="201"/>
        <v>0</v>
      </c>
      <c r="U4314" s="10"/>
    </row>
    <row r="4315" spans="12:21" ht="15" customHeight="1" x14ac:dyDescent="0.4">
      <c r="L4315" s="36" t="s">
        <v>39</v>
      </c>
      <c r="N4315" s="37">
        <v>43645</v>
      </c>
      <c r="O4315" s="35">
        <v>0.12500000000000006</v>
      </c>
      <c r="P4315" s="299"/>
      <c r="Q4315" s="300"/>
      <c r="R4315" s="129">
        <f t="shared" si="202"/>
        <v>0</v>
      </c>
      <c r="S4315" s="129">
        <f t="shared" si="203"/>
        <v>0</v>
      </c>
      <c r="T4315" s="129">
        <f t="shared" si="201"/>
        <v>0</v>
      </c>
      <c r="U4315" s="10"/>
    </row>
    <row r="4316" spans="12:21" ht="15" customHeight="1" x14ac:dyDescent="0.4">
      <c r="L4316" s="36" t="s">
        <v>39</v>
      </c>
      <c r="N4316" s="37">
        <v>43645</v>
      </c>
      <c r="O4316" s="35">
        <v>0.16666666666666669</v>
      </c>
      <c r="P4316" s="299"/>
      <c r="Q4316" s="300"/>
      <c r="R4316" s="129">
        <f t="shared" si="202"/>
        <v>0</v>
      </c>
      <c r="S4316" s="129">
        <f t="shared" si="203"/>
        <v>0</v>
      </c>
      <c r="T4316" s="129">
        <f t="shared" si="201"/>
        <v>0</v>
      </c>
      <c r="U4316" s="10"/>
    </row>
    <row r="4317" spans="12:21" ht="15" customHeight="1" x14ac:dyDescent="0.4">
      <c r="L4317" s="36" t="s">
        <v>39</v>
      </c>
      <c r="N4317" s="37">
        <v>43645</v>
      </c>
      <c r="O4317" s="35">
        <v>0.20833333333333337</v>
      </c>
      <c r="P4317" s="299"/>
      <c r="Q4317" s="300"/>
      <c r="R4317" s="129">
        <f t="shared" si="202"/>
        <v>0</v>
      </c>
      <c r="S4317" s="129">
        <f t="shared" si="203"/>
        <v>0</v>
      </c>
      <c r="T4317" s="129">
        <f t="shared" si="201"/>
        <v>0</v>
      </c>
      <c r="U4317" s="10"/>
    </row>
    <row r="4318" spans="12:21" ht="15" customHeight="1" x14ac:dyDescent="0.4">
      <c r="L4318" s="36" t="s">
        <v>39</v>
      </c>
      <c r="N4318" s="37">
        <v>43645</v>
      </c>
      <c r="O4318" s="35">
        <v>0.25</v>
      </c>
      <c r="P4318" s="299"/>
      <c r="Q4318" s="300"/>
      <c r="R4318" s="129">
        <f t="shared" si="202"/>
        <v>0</v>
      </c>
      <c r="S4318" s="129">
        <f t="shared" si="203"/>
        <v>0</v>
      </c>
      <c r="T4318" s="129">
        <f t="shared" si="201"/>
        <v>0</v>
      </c>
      <c r="U4318" s="10"/>
    </row>
    <row r="4319" spans="12:21" ht="15" customHeight="1" x14ac:dyDescent="0.4">
      <c r="L4319" s="36" t="s">
        <v>39</v>
      </c>
      <c r="N4319" s="37">
        <v>43645</v>
      </c>
      <c r="O4319" s="35">
        <v>0.29166666666666669</v>
      </c>
      <c r="P4319" s="299"/>
      <c r="Q4319" s="300"/>
      <c r="R4319" s="129">
        <f t="shared" si="202"/>
        <v>0</v>
      </c>
      <c r="S4319" s="129">
        <f t="shared" si="203"/>
        <v>0</v>
      </c>
      <c r="T4319" s="129">
        <f t="shared" si="201"/>
        <v>0</v>
      </c>
      <c r="U4319" s="10"/>
    </row>
    <row r="4320" spans="12:21" ht="15" customHeight="1" x14ac:dyDescent="0.4">
      <c r="L4320" s="36" t="s">
        <v>39</v>
      </c>
      <c r="N4320" s="37">
        <v>43645</v>
      </c>
      <c r="O4320" s="35">
        <v>0.33333333333333337</v>
      </c>
      <c r="P4320" s="299"/>
      <c r="Q4320" s="300"/>
      <c r="R4320" s="129">
        <f t="shared" si="202"/>
        <v>0</v>
      </c>
      <c r="S4320" s="129">
        <f t="shared" si="203"/>
        <v>0</v>
      </c>
      <c r="T4320" s="129">
        <f t="shared" si="201"/>
        <v>0</v>
      </c>
      <c r="U4320" s="10"/>
    </row>
    <row r="4321" spans="12:21" ht="15" customHeight="1" x14ac:dyDescent="0.4">
      <c r="L4321" s="36" t="s">
        <v>39</v>
      </c>
      <c r="N4321" s="37">
        <v>43645</v>
      </c>
      <c r="O4321" s="35">
        <v>0.375</v>
      </c>
      <c r="P4321" s="299"/>
      <c r="Q4321" s="300"/>
      <c r="R4321" s="129">
        <f t="shared" si="202"/>
        <v>0</v>
      </c>
      <c r="S4321" s="129">
        <f t="shared" si="203"/>
        <v>0</v>
      </c>
      <c r="T4321" s="129">
        <f t="shared" si="201"/>
        <v>0</v>
      </c>
      <c r="U4321" s="10"/>
    </row>
    <row r="4322" spans="12:21" ht="15" customHeight="1" x14ac:dyDescent="0.4">
      <c r="L4322" s="36" t="s">
        <v>39</v>
      </c>
      <c r="N4322" s="37">
        <v>43645</v>
      </c>
      <c r="O4322" s="35">
        <v>0.41666666666666669</v>
      </c>
      <c r="P4322" s="299"/>
      <c r="Q4322" s="300"/>
      <c r="R4322" s="129">
        <f t="shared" si="202"/>
        <v>0</v>
      </c>
      <c r="S4322" s="129">
        <f t="shared" si="203"/>
        <v>0</v>
      </c>
      <c r="T4322" s="129">
        <f t="shared" si="201"/>
        <v>0</v>
      </c>
      <c r="U4322" s="10"/>
    </row>
    <row r="4323" spans="12:21" ht="15" customHeight="1" x14ac:dyDescent="0.4">
      <c r="L4323" s="36" t="s">
        <v>39</v>
      </c>
      <c r="N4323" s="37">
        <v>43645</v>
      </c>
      <c r="O4323" s="35">
        <v>0.45833333333333337</v>
      </c>
      <c r="P4323" s="299"/>
      <c r="Q4323" s="300"/>
      <c r="R4323" s="129">
        <f t="shared" si="202"/>
        <v>0</v>
      </c>
      <c r="S4323" s="129">
        <f t="shared" si="203"/>
        <v>0</v>
      </c>
      <c r="T4323" s="129">
        <f t="shared" si="201"/>
        <v>0</v>
      </c>
      <c r="U4323" s="10"/>
    </row>
    <row r="4324" spans="12:21" ht="15" customHeight="1" x14ac:dyDescent="0.4">
      <c r="L4324" s="36" t="s">
        <v>39</v>
      </c>
      <c r="N4324" s="37">
        <v>43645</v>
      </c>
      <c r="O4324" s="35">
        <v>0.50000000000000011</v>
      </c>
      <c r="P4324" s="299"/>
      <c r="Q4324" s="300"/>
      <c r="R4324" s="129">
        <f t="shared" si="202"/>
        <v>0</v>
      </c>
      <c r="S4324" s="129">
        <f t="shared" si="203"/>
        <v>0</v>
      </c>
      <c r="T4324" s="129">
        <f t="shared" si="201"/>
        <v>0</v>
      </c>
      <c r="U4324" s="10"/>
    </row>
    <row r="4325" spans="12:21" ht="15" customHeight="1" x14ac:dyDescent="0.4">
      <c r="L4325" s="36" t="s">
        <v>39</v>
      </c>
      <c r="N4325" s="37">
        <v>43645</v>
      </c>
      <c r="O4325" s="35">
        <v>0.54166666666666674</v>
      </c>
      <c r="P4325" s="299"/>
      <c r="Q4325" s="300"/>
      <c r="R4325" s="129">
        <f t="shared" si="202"/>
        <v>0</v>
      </c>
      <c r="S4325" s="129">
        <f t="shared" si="203"/>
        <v>0</v>
      </c>
      <c r="T4325" s="129">
        <f t="shared" si="201"/>
        <v>0</v>
      </c>
      <c r="U4325" s="10"/>
    </row>
    <row r="4326" spans="12:21" ht="15" customHeight="1" x14ac:dyDescent="0.4">
      <c r="L4326" s="36" t="s">
        <v>39</v>
      </c>
      <c r="N4326" s="37">
        <v>43645</v>
      </c>
      <c r="O4326" s="35">
        <v>0.58333333333333337</v>
      </c>
      <c r="P4326" s="299"/>
      <c r="Q4326" s="300"/>
      <c r="R4326" s="129">
        <f t="shared" si="202"/>
        <v>0</v>
      </c>
      <c r="S4326" s="129">
        <f t="shared" si="203"/>
        <v>0</v>
      </c>
      <c r="T4326" s="129">
        <f t="shared" si="201"/>
        <v>0</v>
      </c>
      <c r="U4326" s="10"/>
    </row>
    <row r="4327" spans="12:21" ht="15" customHeight="1" x14ac:dyDescent="0.4">
      <c r="L4327" s="36" t="s">
        <v>39</v>
      </c>
      <c r="N4327" s="37">
        <v>43645</v>
      </c>
      <c r="O4327" s="35">
        <v>0.62500000000000011</v>
      </c>
      <c r="P4327" s="299"/>
      <c r="Q4327" s="300"/>
      <c r="R4327" s="129">
        <f t="shared" si="202"/>
        <v>0</v>
      </c>
      <c r="S4327" s="129">
        <f t="shared" si="203"/>
        <v>0</v>
      </c>
      <c r="T4327" s="129">
        <f t="shared" si="201"/>
        <v>0</v>
      </c>
      <c r="U4327" s="10"/>
    </row>
    <row r="4328" spans="12:21" ht="15" customHeight="1" x14ac:dyDescent="0.4">
      <c r="L4328" s="36" t="s">
        <v>39</v>
      </c>
      <c r="N4328" s="37">
        <v>43645</v>
      </c>
      <c r="O4328" s="35">
        <v>0.66666666666666674</v>
      </c>
      <c r="P4328" s="299"/>
      <c r="Q4328" s="300"/>
      <c r="R4328" s="129">
        <f t="shared" si="202"/>
        <v>0</v>
      </c>
      <c r="S4328" s="129">
        <f t="shared" si="203"/>
        <v>0</v>
      </c>
      <c r="T4328" s="129">
        <f t="shared" si="201"/>
        <v>0</v>
      </c>
      <c r="U4328" s="10"/>
    </row>
    <row r="4329" spans="12:21" ht="15" customHeight="1" x14ac:dyDescent="0.4">
      <c r="L4329" s="36" t="s">
        <v>39</v>
      </c>
      <c r="N4329" s="37">
        <v>43645</v>
      </c>
      <c r="O4329" s="35">
        <v>0.70833333333333337</v>
      </c>
      <c r="P4329" s="299"/>
      <c r="Q4329" s="300"/>
      <c r="R4329" s="129">
        <f t="shared" si="202"/>
        <v>0</v>
      </c>
      <c r="S4329" s="129">
        <f t="shared" si="203"/>
        <v>0</v>
      </c>
      <c r="T4329" s="129">
        <f t="shared" ref="T4329:T4392" si="204">Q4329-R4329</f>
        <v>0</v>
      </c>
      <c r="U4329" s="10"/>
    </row>
    <row r="4330" spans="12:21" ht="15" customHeight="1" x14ac:dyDescent="0.4">
      <c r="L4330" s="36" t="s">
        <v>39</v>
      </c>
      <c r="N4330" s="37">
        <v>43645</v>
      </c>
      <c r="O4330" s="35">
        <v>0.75000000000000011</v>
      </c>
      <c r="P4330" s="299"/>
      <c r="Q4330" s="300"/>
      <c r="R4330" s="129">
        <f t="shared" si="202"/>
        <v>0</v>
      </c>
      <c r="S4330" s="129">
        <f t="shared" si="203"/>
        <v>0</v>
      </c>
      <c r="T4330" s="129">
        <f t="shared" si="204"/>
        <v>0</v>
      </c>
      <c r="U4330" s="10"/>
    </row>
    <row r="4331" spans="12:21" ht="15" customHeight="1" x14ac:dyDescent="0.4">
      <c r="L4331" s="36" t="s">
        <v>39</v>
      </c>
      <c r="N4331" s="37">
        <v>43645</v>
      </c>
      <c r="O4331" s="35">
        <v>0.79166666666666674</v>
      </c>
      <c r="P4331" s="299"/>
      <c r="Q4331" s="300"/>
      <c r="R4331" s="129">
        <f t="shared" si="202"/>
        <v>0</v>
      </c>
      <c r="S4331" s="129">
        <f t="shared" si="203"/>
        <v>0</v>
      </c>
      <c r="T4331" s="129">
        <f t="shared" si="204"/>
        <v>0</v>
      </c>
      <c r="U4331" s="10"/>
    </row>
    <row r="4332" spans="12:21" ht="15" customHeight="1" x14ac:dyDescent="0.4">
      <c r="L4332" s="36" t="s">
        <v>39</v>
      </c>
      <c r="N4332" s="37">
        <v>43645</v>
      </c>
      <c r="O4332" s="35">
        <v>0.83333333333333337</v>
      </c>
      <c r="P4332" s="299"/>
      <c r="Q4332" s="300"/>
      <c r="R4332" s="129">
        <f t="shared" si="202"/>
        <v>0</v>
      </c>
      <c r="S4332" s="129">
        <f t="shared" si="203"/>
        <v>0</v>
      </c>
      <c r="T4332" s="129">
        <f t="shared" si="204"/>
        <v>0</v>
      </c>
      <c r="U4332" s="10"/>
    </row>
    <row r="4333" spans="12:21" ht="15" customHeight="1" x14ac:dyDescent="0.4">
      <c r="L4333" s="36" t="s">
        <v>39</v>
      </c>
      <c r="N4333" s="37">
        <v>43645</v>
      </c>
      <c r="O4333" s="35">
        <v>0.87500000000000011</v>
      </c>
      <c r="P4333" s="299"/>
      <c r="Q4333" s="300"/>
      <c r="R4333" s="129">
        <f t="shared" si="202"/>
        <v>0</v>
      </c>
      <c r="S4333" s="129">
        <f t="shared" si="203"/>
        <v>0</v>
      </c>
      <c r="T4333" s="129">
        <f t="shared" si="204"/>
        <v>0</v>
      </c>
      <c r="U4333" s="10"/>
    </row>
    <row r="4334" spans="12:21" ht="15" customHeight="1" x14ac:dyDescent="0.4">
      <c r="L4334" s="36" t="s">
        <v>39</v>
      </c>
      <c r="N4334" s="37">
        <v>43645</v>
      </c>
      <c r="O4334" s="35">
        <v>0.91666666666666674</v>
      </c>
      <c r="P4334" s="299"/>
      <c r="Q4334" s="300"/>
      <c r="R4334" s="129">
        <f t="shared" si="202"/>
        <v>0</v>
      </c>
      <c r="S4334" s="129">
        <f t="shared" si="203"/>
        <v>0</v>
      </c>
      <c r="T4334" s="129">
        <f t="shared" si="204"/>
        <v>0</v>
      </c>
      <c r="U4334" s="10"/>
    </row>
    <row r="4335" spans="12:21" ht="15" customHeight="1" x14ac:dyDescent="0.4">
      <c r="L4335" s="36" t="s">
        <v>39</v>
      </c>
      <c r="N4335" s="37">
        <v>43645</v>
      </c>
      <c r="O4335" s="35">
        <v>0.95833333333333337</v>
      </c>
      <c r="P4335" s="299"/>
      <c r="Q4335" s="300"/>
      <c r="R4335" s="129">
        <f t="shared" si="202"/>
        <v>0</v>
      </c>
      <c r="S4335" s="129">
        <f t="shared" si="203"/>
        <v>0</v>
      </c>
      <c r="T4335" s="129">
        <f t="shared" si="204"/>
        <v>0</v>
      </c>
      <c r="U4335" s="10"/>
    </row>
    <row r="4336" spans="12:21" ht="15" customHeight="1" x14ac:dyDescent="0.4">
      <c r="L4336" s="40">
        <v>43646</v>
      </c>
      <c r="M4336" s="37"/>
      <c r="N4336" s="37">
        <v>43646</v>
      </c>
      <c r="O4336" s="35">
        <v>3.1225022567582528E-17</v>
      </c>
      <c r="P4336" s="299"/>
      <c r="Q4336" s="300"/>
      <c r="R4336" s="129">
        <f t="shared" si="202"/>
        <v>0</v>
      </c>
      <c r="S4336" s="129">
        <f t="shared" si="203"/>
        <v>0</v>
      </c>
      <c r="T4336" s="129">
        <f t="shared" si="204"/>
        <v>0</v>
      </c>
      <c r="U4336" s="10"/>
    </row>
    <row r="4337" spans="12:21" ht="15" customHeight="1" x14ac:dyDescent="0.4">
      <c r="L4337" s="36" t="s">
        <v>39</v>
      </c>
      <c r="N4337" s="37">
        <v>43646</v>
      </c>
      <c r="O4337" s="35">
        <v>4.1666666666666699E-2</v>
      </c>
      <c r="P4337" s="299"/>
      <c r="Q4337" s="300"/>
      <c r="R4337" s="129">
        <f t="shared" si="202"/>
        <v>0</v>
      </c>
      <c r="S4337" s="129">
        <f t="shared" si="203"/>
        <v>0</v>
      </c>
      <c r="T4337" s="129">
        <f t="shared" si="204"/>
        <v>0</v>
      </c>
      <c r="U4337" s="10"/>
    </row>
    <row r="4338" spans="12:21" ht="15" customHeight="1" x14ac:dyDescent="0.4">
      <c r="L4338" s="36" t="s">
        <v>39</v>
      </c>
      <c r="N4338" s="37">
        <v>43646</v>
      </c>
      <c r="O4338" s="35">
        <v>8.333333333333337E-2</v>
      </c>
      <c r="P4338" s="299"/>
      <c r="Q4338" s="300"/>
      <c r="R4338" s="129">
        <f t="shared" si="202"/>
        <v>0</v>
      </c>
      <c r="S4338" s="129">
        <f t="shared" si="203"/>
        <v>0</v>
      </c>
      <c r="T4338" s="129">
        <f t="shared" si="204"/>
        <v>0</v>
      </c>
      <c r="U4338" s="10"/>
    </row>
    <row r="4339" spans="12:21" ht="15" customHeight="1" x14ac:dyDescent="0.4">
      <c r="L4339" s="36" t="s">
        <v>39</v>
      </c>
      <c r="N4339" s="37">
        <v>43646</v>
      </c>
      <c r="O4339" s="35">
        <v>0.12500000000000006</v>
      </c>
      <c r="P4339" s="299"/>
      <c r="Q4339" s="300"/>
      <c r="R4339" s="129">
        <f t="shared" si="202"/>
        <v>0</v>
      </c>
      <c r="S4339" s="129">
        <f t="shared" si="203"/>
        <v>0</v>
      </c>
      <c r="T4339" s="129">
        <f t="shared" si="204"/>
        <v>0</v>
      </c>
      <c r="U4339" s="10"/>
    </row>
    <row r="4340" spans="12:21" ht="15" customHeight="1" x14ac:dyDescent="0.4">
      <c r="L4340" s="36" t="s">
        <v>39</v>
      </c>
      <c r="N4340" s="37">
        <v>43646</v>
      </c>
      <c r="O4340" s="35">
        <v>0.16666666666666669</v>
      </c>
      <c r="P4340" s="299"/>
      <c r="Q4340" s="300"/>
      <c r="R4340" s="129">
        <f t="shared" si="202"/>
        <v>0</v>
      </c>
      <c r="S4340" s="129">
        <f t="shared" si="203"/>
        <v>0</v>
      </c>
      <c r="T4340" s="129">
        <f t="shared" si="204"/>
        <v>0</v>
      </c>
      <c r="U4340" s="10"/>
    </row>
    <row r="4341" spans="12:21" ht="15" customHeight="1" x14ac:dyDescent="0.4">
      <c r="L4341" s="36" t="s">
        <v>39</v>
      </c>
      <c r="N4341" s="37">
        <v>43646</v>
      </c>
      <c r="O4341" s="35">
        <v>0.20833333333333337</v>
      </c>
      <c r="P4341" s="299"/>
      <c r="Q4341" s="300"/>
      <c r="R4341" s="129">
        <f t="shared" si="202"/>
        <v>0</v>
      </c>
      <c r="S4341" s="129">
        <f t="shared" si="203"/>
        <v>0</v>
      </c>
      <c r="T4341" s="129">
        <f t="shared" si="204"/>
        <v>0</v>
      </c>
      <c r="U4341" s="10"/>
    </row>
    <row r="4342" spans="12:21" ht="15" customHeight="1" x14ac:dyDescent="0.4">
      <c r="L4342" s="36" t="s">
        <v>39</v>
      </c>
      <c r="N4342" s="37">
        <v>43646</v>
      </c>
      <c r="O4342" s="35">
        <v>0.25</v>
      </c>
      <c r="P4342" s="299"/>
      <c r="Q4342" s="300"/>
      <c r="R4342" s="129">
        <f t="shared" si="202"/>
        <v>0</v>
      </c>
      <c r="S4342" s="129">
        <f t="shared" si="203"/>
        <v>0</v>
      </c>
      <c r="T4342" s="129">
        <f t="shared" si="204"/>
        <v>0</v>
      </c>
      <c r="U4342" s="10"/>
    </row>
    <row r="4343" spans="12:21" ht="15" customHeight="1" x14ac:dyDescent="0.4">
      <c r="L4343" s="36" t="s">
        <v>39</v>
      </c>
      <c r="N4343" s="37">
        <v>43646</v>
      </c>
      <c r="O4343" s="35">
        <v>0.29166666666666669</v>
      </c>
      <c r="P4343" s="299"/>
      <c r="Q4343" s="300"/>
      <c r="R4343" s="129">
        <f t="shared" si="202"/>
        <v>0</v>
      </c>
      <c r="S4343" s="129">
        <f t="shared" si="203"/>
        <v>0</v>
      </c>
      <c r="T4343" s="129">
        <f t="shared" si="204"/>
        <v>0</v>
      </c>
      <c r="U4343" s="10"/>
    </row>
    <row r="4344" spans="12:21" ht="15" customHeight="1" x14ac:dyDescent="0.4">
      <c r="L4344" s="36" t="s">
        <v>39</v>
      </c>
      <c r="N4344" s="37">
        <v>43646</v>
      </c>
      <c r="O4344" s="35">
        <v>0.33333333333333337</v>
      </c>
      <c r="P4344" s="299"/>
      <c r="Q4344" s="300"/>
      <c r="R4344" s="129">
        <f t="shared" si="202"/>
        <v>0</v>
      </c>
      <c r="S4344" s="129">
        <f t="shared" si="203"/>
        <v>0</v>
      </c>
      <c r="T4344" s="129">
        <f t="shared" si="204"/>
        <v>0</v>
      </c>
      <c r="U4344" s="10"/>
    </row>
    <row r="4345" spans="12:21" ht="15" customHeight="1" x14ac:dyDescent="0.4">
      <c r="L4345" s="36" t="s">
        <v>39</v>
      </c>
      <c r="N4345" s="37">
        <v>43646</v>
      </c>
      <c r="O4345" s="35">
        <v>0.375</v>
      </c>
      <c r="P4345" s="299"/>
      <c r="Q4345" s="300"/>
      <c r="R4345" s="129">
        <f t="shared" si="202"/>
        <v>0</v>
      </c>
      <c r="S4345" s="129">
        <f t="shared" si="203"/>
        <v>0</v>
      </c>
      <c r="T4345" s="129">
        <f t="shared" si="204"/>
        <v>0</v>
      </c>
      <c r="U4345" s="10"/>
    </row>
    <row r="4346" spans="12:21" ht="15" customHeight="1" x14ac:dyDescent="0.4">
      <c r="L4346" s="36" t="s">
        <v>39</v>
      </c>
      <c r="N4346" s="37">
        <v>43646</v>
      </c>
      <c r="O4346" s="35">
        <v>0.41666666666666669</v>
      </c>
      <c r="P4346" s="299"/>
      <c r="Q4346" s="300"/>
      <c r="R4346" s="129">
        <f t="shared" si="202"/>
        <v>0</v>
      </c>
      <c r="S4346" s="129">
        <f t="shared" si="203"/>
        <v>0</v>
      </c>
      <c r="T4346" s="129">
        <f t="shared" si="204"/>
        <v>0</v>
      </c>
      <c r="U4346" s="10"/>
    </row>
    <row r="4347" spans="12:21" ht="15" customHeight="1" x14ac:dyDescent="0.4">
      <c r="L4347" s="36" t="s">
        <v>39</v>
      </c>
      <c r="N4347" s="37">
        <v>43646</v>
      </c>
      <c r="O4347" s="35">
        <v>0.45833333333333337</v>
      </c>
      <c r="P4347" s="299"/>
      <c r="Q4347" s="300"/>
      <c r="R4347" s="129">
        <f t="shared" si="202"/>
        <v>0</v>
      </c>
      <c r="S4347" s="129">
        <f t="shared" si="203"/>
        <v>0</v>
      </c>
      <c r="T4347" s="129">
        <f t="shared" si="204"/>
        <v>0</v>
      </c>
      <c r="U4347" s="10"/>
    </row>
    <row r="4348" spans="12:21" ht="15" customHeight="1" x14ac:dyDescent="0.4">
      <c r="L4348" s="36" t="s">
        <v>39</v>
      </c>
      <c r="N4348" s="37">
        <v>43646</v>
      </c>
      <c r="O4348" s="35">
        <v>0.50000000000000011</v>
      </c>
      <c r="P4348" s="299"/>
      <c r="Q4348" s="300"/>
      <c r="R4348" s="129">
        <f t="shared" si="202"/>
        <v>0</v>
      </c>
      <c r="S4348" s="129">
        <f t="shared" si="203"/>
        <v>0</v>
      </c>
      <c r="T4348" s="129">
        <f t="shared" si="204"/>
        <v>0</v>
      </c>
      <c r="U4348" s="10"/>
    </row>
    <row r="4349" spans="12:21" ht="15" customHeight="1" x14ac:dyDescent="0.4">
      <c r="L4349" s="36" t="s">
        <v>39</v>
      </c>
      <c r="N4349" s="37">
        <v>43646</v>
      </c>
      <c r="O4349" s="35">
        <v>0.54166666666666674</v>
      </c>
      <c r="P4349" s="299"/>
      <c r="Q4349" s="300"/>
      <c r="R4349" s="129">
        <f t="shared" si="202"/>
        <v>0</v>
      </c>
      <c r="S4349" s="129">
        <f t="shared" si="203"/>
        <v>0</v>
      </c>
      <c r="T4349" s="129">
        <f t="shared" si="204"/>
        <v>0</v>
      </c>
      <c r="U4349" s="10"/>
    </row>
    <row r="4350" spans="12:21" ht="15" customHeight="1" x14ac:dyDescent="0.4">
      <c r="L4350" s="36" t="s">
        <v>39</v>
      </c>
      <c r="N4350" s="37">
        <v>43646</v>
      </c>
      <c r="O4350" s="35">
        <v>0.58333333333333337</v>
      </c>
      <c r="P4350" s="299"/>
      <c r="Q4350" s="300"/>
      <c r="R4350" s="129">
        <f t="shared" si="202"/>
        <v>0</v>
      </c>
      <c r="S4350" s="129">
        <f t="shared" si="203"/>
        <v>0</v>
      </c>
      <c r="T4350" s="129">
        <f t="shared" si="204"/>
        <v>0</v>
      </c>
      <c r="U4350" s="10"/>
    </row>
    <row r="4351" spans="12:21" ht="15" customHeight="1" x14ac:dyDescent="0.4">
      <c r="L4351" s="36" t="s">
        <v>39</v>
      </c>
      <c r="N4351" s="37">
        <v>43646</v>
      </c>
      <c r="O4351" s="35">
        <v>0.62500000000000011</v>
      </c>
      <c r="P4351" s="299"/>
      <c r="Q4351" s="300"/>
      <c r="R4351" s="129">
        <f t="shared" si="202"/>
        <v>0</v>
      </c>
      <c r="S4351" s="129">
        <f t="shared" si="203"/>
        <v>0</v>
      </c>
      <c r="T4351" s="129">
        <f t="shared" si="204"/>
        <v>0</v>
      </c>
      <c r="U4351" s="10"/>
    </row>
    <row r="4352" spans="12:21" ht="15" customHeight="1" x14ac:dyDescent="0.4">
      <c r="L4352" s="36" t="s">
        <v>39</v>
      </c>
      <c r="N4352" s="37">
        <v>43646</v>
      </c>
      <c r="O4352" s="35">
        <v>0.66666666666666674</v>
      </c>
      <c r="P4352" s="299"/>
      <c r="Q4352" s="300"/>
      <c r="R4352" s="129">
        <f t="shared" si="202"/>
        <v>0</v>
      </c>
      <c r="S4352" s="129">
        <f t="shared" si="203"/>
        <v>0</v>
      </c>
      <c r="T4352" s="129">
        <f t="shared" si="204"/>
        <v>0</v>
      </c>
      <c r="U4352" s="10"/>
    </row>
    <row r="4353" spans="12:21" ht="15" customHeight="1" x14ac:dyDescent="0.4">
      <c r="L4353" s="36" t="s">
        <v>39</v>
      </c>
      <c r="N4353" s="37">
        <v>43646</v>
      </c>
      <c r="O4353" s="35">
        <v>0.70833333333333337</v>
      </c>
      <c r="P4353" s="299"/>
      <c r="Q4353" s="300"/>
      <c r="R4353" s="129">
        <f t="shared" si="202"/>
        <v>0</v>
      </c>
      <c r="S4353" s="129">
        <f t="shared" si="203"/>
        <v>0</v>
      </c>
      <c r="T4353" s="129">
        <f t="shared" si="204"/>
        <v>0</v>
      </c>
      <c r="U4353" s="10"/>
    </row>
    <row r="4354" spans="12:21" ht="15" customHeight="1" x14ac:dyDescent="0.4">
      <c r="L4354" s="36" t="s">
        <v>39</v>
      </c>
      <c r="N4354" s="37">
        <v>43646</v>
      </c>
      <c r="O4354" s="35">
        <v>0.75000000000000011</v>
      </c>
      <c r="P4354" s="299"/>
      <c r="Q4354" s="300"/>
      <c r="R4354" s="129">
        <f t="shared" si="202"/>
        <v>0</v>
      </c>
      <c r="S4354" s="129">
        <f t="shared" si="203"/>
        <v>0</v>
      </c>
      <c r="T4354" s="129">
        <f t="shared" si="204"/>
        <v>0</v>
      </c>
      <c r="U4354" s="10"/>
    </row>
    <row r="4355" spans="12:21" ht="15" customHeight="1" x14ac:dyDescent="0.4">
      <c r="L4355" s="36" t="s">
        <v>39</v>
      </c>
      <c r="N4355" s="37">
        <v>43646</v>
      </c>
      <c r="O4355" s="35">
        <v>0.79166666666666674</v>
      </c>
      <c r="P4355" s="299"/>
      <c r="Q4355" s="300"/>
      <c r="R4355" s="129">
        <f t="shared" si="202"/>
        <v>0</v>
      </c>
      <c r="S4355" s="129">
        <f t="shared" si="203"/>
        <v>0</v>
      </c>
      <c r="T4355" s="129">
        <f t="shared" si="204"/>
        <v>0</v>
      </c>
      <c r="U4355" s="10"/>
    </row>
    <row r="4356" spans="12:21" ht="15" customHeight="1" x14ac:dyDescent="0.4">
      <c r="L4356" s="36" t="s">
        <v>39</v>
      </c>
      <c r="N4356" s="37">
        <v>43646</v>
      </c>
      <c r="O4356" s="35">
        <v>0.83333333333333337</v>
      </c>
      <c r="P4356" s="299"/>
      <c r="Q4356" s="300"/>
      <c r="R4356" s="129">
        <f t="shared" si="202"/>
        <v>0</v>
      </c>
      <c r="S4356" s="129">
        <f t="shared" si="203"/>
        <v>0</v>
      </c>
      <c r="T4356" s="129">
        <f t="shared" si="204"/>
        <v>0</v>
      </c>
      <c r="U4356" s="10"/>
    </row>
    <row r="4357" spans="12:21" ht="15" customHeight="1" x14ac:dyDescent="0.4">
      <c r="L4357" s="36" t="s">
        <v>39</v>
      </c>
      <c r="N4357" s="37">
        <v>43646</v>
      </c>
      <c r="O4357" s="35">
        <v>0.87500000000000011</v>
      </c>
      <c r="P4357" s="299"/>
      <c r="Q4357" s="300"/>
      <c r="R4357" s="129">
        <f t="shared" si="202"/>
        <v>0</v>
      </c>
      <c r="S4357" s="129">
        <f t="shared" si="203"/>
        <v>0</v>
      </c>
      <c r="T4357" s="129">
        <f t="shared" si="204"/>
        <v>0</v>
      </c>
      <c r="U4357" s="10"/>
    </row>
    <row r="4358" spans="12:21" ht="15" customHeight="1" x14ac:dyDescent="0.4">
      <c r="L4358" s="36" t="s">
        <v>39</v>
      </c>
      <c r="N4358" s="37">
        <v>43646</v>
      </c>
      <c r="O4358" s="35">
        <v>0.91666666666666674</v>
      </c>
      <c r="P4358" s="299"/>
      <c r="Q4358" s="300"/>
      <c r="R4358" s="129">
        <f t="shared" si="202"/>
        <v>0</v>
      </c>
      <c r="S4358" s="129">
        <f t="shared" si="203"/>
        <v>0</v>
      </c>
      <c r="T4358" s="129">
        <f t="shared" si="204"/>
        <v>0</v>
      </c>
      <c r="U4358" s="10"/>
    </row>
    <row r="4359" spans="12:21" ht="15" customHeight="1" x14ac:dyDescent="0.4">
      <c r="L4359" s="36" t="s">
        <v>39</v>
      </c>
      <c r="N4359" s="37">
        <v>43646</v>
      </c>
      <c r="O4359" s="35">
        <v>0.95833333333333337</v>
      </c>
      <c r="P4359" s="299"/>
      <c r="Q4359" s="300"/>
      <c r="R4359" s="129">
        <f t="shared" si="202"/>
        <v>0</v>
      </c>
      <c r="S4359" s="129">
        <f t="shared" si="203"/>
        <v>0</v>
      </c>
      <c r="T4359" s="129">
        <f t="shared" si="204"/>
        <v>0</v>
      </c>
      <c r="U4359" s="10"/>
    </row>
    <row r="4360" spans="12:21" ht="15" customHeight="1" x14ac:dyDescent="0.4">
      <c r="L4360" s="40">
        <v>43647</v>
      </c>
      <c r="M4360" s="37"/>
      <c r="N4360" s="37">
        <v>43647</v>
      </c>
      <c r="O4360" s="35">
        <v>3.1225022567582528E-17</v>
      </c>
      <c r="P4360" s="299"/>
      <c r="Q4360" s="300"/>
      <c r="R4360" s="129">
        <f t="shared" si="202"/>
        <v>0</v>
      </c>
      <c r="S4360" s="129">
        <f t="shared" si="203"/>
        <v>0</v>
      </c>
      <c r="T4360" s="129">
        <f t="shared" si="204"/>
        <v>0</v>
      </c>
      <c r="U4360" s="10"/>
    </row>
    <row r="4361" spans="12:21" ht="15" customHeight="1" x14ac:dyDescent="0.4">
      <c r="L4361" s="36" t="s">
        <v>39</v>
      </c>
      <c r="N4361" s="37">
        <v>43647</v>
      </c>
      <c r="O4361" s="35">
        <v>4.1666666666666699E-2</v>
      </c>
      <c r="P4361" s="299"/>
      <c r="Q4361" s="300"/>
      <c r="R4361" s="129">
        <f t="shared" si="202"/>
        <v>0</v>
      </c>
      <c r="S4361" s="129">
        <f t="shared" si="203"/>
        <v>0</v>
      </c>
      <c r="T4361" s="129">
        <f t="shared" si="204"/>
        <v>0</v>
      </c>
      <c r="U4361" s="10"/>
    </row>
    <row r="4362" spans="12:21" ht="15" customHeight="1" x14ac:dyDescent="0.4">
      <c r="L4362" s="36" t="s">
        <v>39</v>
      </c>
      <c r="N4362" s="37">
        <v>43647</v>
      </c>
      <c r="O4362" s="35">
        <v>8.333333333333337E-2</v>
      </c>
      <c r="P4362" s="299"/>
      <c r="Q4362" s="300"/>
      <c r="R4362" s="129">
        <f t="shared" si="202"/>
        <v>0</v>
      </c>
      <c r="S4362" s="129">
        <f t="shared" si="203"/>
        <v>0</v>
      </c>
      <c r="T4362" s="129">
        <f t="shared" si="204"/>
        <v>0</v>
      </c>
      <c r="U4362" s="10"/>
    </row>
    <row r="4363" spans="12:21" ht="15" customHeight="1" x14ac:dyDescent="0.4">
      <c r="L4363" s="36" t="s">
        <v>39</v>
      </c>
      <c r="N4363" s="37">
        <v>43647</v>
      </c>
      <c r="O4363" s="35">
        <v>0.12500000000000006</v>
      </c>
      <c r="P4363" s="299"/>
      <c r="Q4363" s="300"/>
      <c r="R4363" s="129">
        <f t="shared" si="202"/>
        <v>0</v>
      </c>
      <c r="S4363" s="129">
        <f t="shared" si="203"/>
        <v>0</v>
      </c>
      <c r="T4363" s="129">
        <f t="shared" si="204"/>
        <v>0</v>
      </c>
      <c r="U4363" s="10"/>
    </row>
    <row r="4364" spans="12:21" ht="15" customHeight="1" x14ac:dyDescent="0.4">
      <c r="L4364" s="36" t="s">
        <v>39</v>
      </c>
      <c r="N4364" s="37">
        <v>43647</v>
      </c>
      <c r="O4364" s="35">
        <v>0.16666666666666669</v>
      </c>
      <c r="P4364" s="299"/>
      <c r="Q4364" s="300"/>
      <c r="R4364" s="129">
        <f t="shared" si="202"/>
        <v>0</v>
      </c>
      <c r="S4364" s="129">
        <f t="shared" si="203"/>
        <v>0</v>
      </c>
      <c r="T4364" s="129">
        <f t="shared" si="204"/>
        <v>0</v>
      </c>
      <c r="U4364" s="10"/>
    </row>
    <row r="4365" spans="12:21" ht="15" customHeight="1" x14ac:dyDescent="0.4">
      <c r="L4365" s="36" t="s">
        <v>39</v>
      </c>
      <c r="N4365" s="37">
        <v>43647</v>
      </c>
      <c r="O4365" s="35">
        <v>0.20833333333333337</v>
      </c>
      <c r="P4365" s="299"/>
      <c r="Q4365" s="300"/>
      <c r="R4365" s="129">
        <f t="shared" si="202"/>
        <v>0</v>
      </c>
      <c r="S4365" s="129">
        <f t="shared" si="203"/>
        <v>0</v>
      </c>
      <c r="T4365" s="129">
        <f t="shared" si="204"/>
        <v>0</v>
      </c>
      <c r="U4365" s="10"/>
    </row>
    <row r="4366" spans="12:21" ht="15" customHeight="1" x14ac:dyDescent="0.4">
      <c r="L4366" s="36" t="s">
        <v>39</v>
      </c>
      <c r="N4366" s="37">
        <v>43647</v>
      </c>
      <c r="O4366" s="35">
        <v>0.25</v>
      </c>
      <c r="P4366" s="299"/>
      <c r="Q4366" s="300"/>
      <c r="R4366" s="129">
        <f t="shared" si="202"/>
        <v>0</v>
      </c>
      <c r="S4366" s="129">
        <f t="shared" si="203"/>
        <v>0</v>
      </c>
      <c r="T4366" s="129">
        <f t="shared" si="204"/>
        <v>0</v>
      </c>
      <c r="U4366" s="10"/>
    </row>
    <row r="4367" spans="12:21" ht="15" customHeight="1" x14ac:dyDescent="0.4">
      <c r="L4367" s="36" t="s">
        <v>39</v>
      </c>
      <c r="N4367" s="37">
        <v>43647</v>
      </c>
      <c r="O4367" s="35">
        <v>0.29166666666666669</v>
      </c>
      <c r="P4367" s="299"/>
      <c r="Q4367" s="300"/>
      <c r="R4367" s="129">
        <f t="shared" si="202"/>
        <v>0</v>
      </c>
      <c r="S4367" s="129">
        <f t="shared" si="203"/>
        <v>0</v>
      </c>
      <c r="T4367" s="129">
        <f t="shared" si="204"/>
        <v>0</v>
      </c>
      <c r="U4367" s="10"/>
    </row>
    <row r="4368" spans="12:21" ht="15" customHeight="1" x14ac:dyDescent="0.4">
      <c r="L4368" s="36" t="s">
        <v>39</v>
      </c>
      <c r="N4368" s="37">
        <v>43647</v>
      </c>
      <c r="O4368" s="35">
        <v>0.33333333333333337</v>
      </c>
      <c r="P4368" s="299"/>
      <c r="Q4368" s="300"/>
      <c r="R4368" s="129">
        <f t="shared" ref="R4368:R4431" si="205">IF(Q4368&gt;P4368,P4368,Q4368)</f>
        <v>0</v>
      </c>
      <c r="S4368" s="129">
        <f t="shared" ref="S4368:S4431" si="206">P4368-R4368</f>
        <v>0</v>
      </c>
      <c r="T4368" s="129">
        <f t="shared" si="204"/>
        <v>0</v>
      </c>
      <c r="U4368" s="10"/>
    </row>
    <row r="4369" spans="12:21" ht="15" customHeight="1" x14ac:dyDescent="0.4">
      <c r="L4369" s="36" t="s">
        <v>39</v>
      </c>
      <c r="N4369" s="37">
        <v>43647</v>
      </c>
      <c r="O4369" s="35">
        <v>0.375</v>
      </c>
      <c r="P4369" s="299"/>
      <c r="Q4369" s="300"/>
      <c r="R4369" s="129">
        <f t="shared" si="205"/>
        <v>0</v>
      </c>
      <c r="S4369" s="129">
        <f t="shared" si="206"/>
        <v>0</v>
      </c>
      <c r="T4369" s="129">
        <f t="shared" si="204"/>
        <v>0</v>
      </c>
      <c r="U4369" s="10"/>
    </row>
    <row r="4370" spans="12:21" ht="15" customHeight="1" x14ac:dyDescent="0.4">
      <c r="L4370" s="36" t="s">
        <v>39</v>
      </c>
      <c r="N4370" s="37">
        <v>43647</v>
      </c>
      <c r="O4370" s="35">
        <v>0.41666666666666669</v>
      </c>
      <c r="P4370" s="299"/>
      <c r="Q4370" s="300"/>
      <c r="R4370" s="129">
        <f t="shared" si="205"/>
        <v>0</v>
      </c>
      <c r="S4370" s="129">
        <f t="shared" si="206"/>
        <v>0</v>
      </c>
      <c r="T4370" s="129">
        <f t="shared" si="204"/>
        <v>0</v>
      </c>
      <c r="U4370" s="10"/>
    </row>
    <row r="4371" spans="12:21" ht="15" customHeight="1" x14ac:dyDescent="0.4">
      <c r="L4371" s="36" t="s">
        <v>39</v>
      </c>
      <c r="N4371" s="37">
        <v>43647</v>
      </c>
      <c r="O4371" s="35">
        <v>0.45833333333333337</v>
      </c>
      <c r="P4371" s="299"/>
      <c r="Q4371" s="300"/>
      <c r="R4371" s="129">
        <f t="shared" si="205"/>
        <v>0</v>
      </c>
      <c r="S4371" s="129">
        <f t="shared" si="206"/>
        <v>0</v>
      </c>
      <c r="T4371" s="129">
        <f t="shared" si="204"/>
        <v>0</v>
      </c>
      <c r="U4371" s="10"/>
    </row>
    <row r="4372" spans="12:21" ht="15" customHeight="1" x14ac:dyDescent="0.4">
      <c r="L4372" s="36" t="s">
        <v>39</v>
      </c>
      <c r="N4372" s="37">
        <v>43647</v>
      </c>
      <c r="O4372" s="35">
        <v>0.50000000000000011</v>
      </c>
      <c r="P4372" s="299"/>
      <c r="Q4372" s="300"/>
      <c r="R4372" s="129">
        <f t="shared" si="205"/>
        <v>0</v>
      </c>
      <c r="S4372" s="129">
        <f t="shared" si="206"/>
        <v>0</v>
      </c>
      <c r="T4372" s="129">
        <f t="shared" si="204"/>
        <v>0</v>
      </c>
      <c r="U4372" s="10"/>
    </row>
    <row r="4373" spans="12:21" ht="15" customHeight="1" x14ac:dyDescent="0.4">
      <c r="L4373" s="36" t="s">
        <v>39</v>
      </c>
      <c r="N4373" s="37">
        <v>43647</v>
      </c>
      <c r="O4373" s="35">
        <v>0.54166666666666674</v>
      </c>
      <c r="P4373" s="299"/>
      <c r="Q4373" s="300"/>
      <c r="R4373" s="129">
        <f t="shared" si="205"/>
        <v>0</v>
      </c>
      <c r="S4373" s="129">
        <f t="shared" si="206"/>
        <v>0</v>
      </c>
      <c r="T4373" s="129">
        <f t="shared" si="204"/>
        <v>0</v>
      </c>
      <c r="U4373" s="10"/>
    </row>
    <row r="4374" spans="12:21" ht="15" customHeight="1" x14ac:dyDescent="0.4">
      <c r="L4374" s="36" t="s">
        <v>39</v>
      </c>
      <c r="N4374" s="37">
        <v>43647</v>
      </c>
      <c r="O4374" s="35">
        <v>0.58333333333333337</v>
      </c>
      <c r="P4374" s="299"/>
      <c r="Q4374" s="300"/>
      <c r="R4374" s="129">
        <f t="shared" si="205"/>
        <v>0</v>
      </c>
      <c r="S4374" s="129">
        <f t="shared" si="206"/>
        <v>0</v>
      </c>
      <c r="T4374" s="129">
        <f t="shared" si="204"/>
        <v>0</v>
      </c>
      <c r="U4374" s="10"/>
    </row>
    <row r="4375" spans="12:21" ht="15" customHeight="1" x14ac:dyDescent="0.4">
      <c r="L4375" s="36" t="s">
        <v>39</v>
      </c>
      <c r="N4375" s="37">
        <v>43647</v>
      </c>
      <c r="O4375" s="35">
        <v>0.62500000000000011</v>
      </c>
      <c r="P4375" s="299"/>
      <c r="Q4375" s="300"/>
      <c r="R4375" s="129">
        <f t="shared" si="205"/>
        <v>0</v>
      </c>
      <c r="S4375" s="129">
        <f t="shared" si="206"/>
        <v>0</v>
      </c>
      <c r="T4375" s="129">
        <f t="shared" si="204"/>
        <v>0</v>
      </c>
      <c r="U4375" s="10"/>
    </row>
    <row r="4376" spans="12:21" ht="15" customHeight="1" x14ac:dyDescent="0.4">
      <c r="L4376" s="36" t="s">
        <v>39</v>
      </c>
      <c r="N4376" s="37">
        <v>43647</v>
      </c>
      <c r="O4376" s="35">
        <v>0.66666666666666674</v>
      </c>
      <c r="P4376" s="299"/>
      <c r="Q4376" s="300"/>
      <c r="R4376" s="129">
        <f t="shared" si="205"/>
        <v>0</v>
      </c>
      <c r="S4376" s="129">
        <f t="shared" si="206"/>
        <v>0</v>
      </c>
      <c r="T4376" s="129">
        <f t="shared" si="204"/>
        <v>0</v>
      </c>
      <c r="U4376" s="10"/>
    </row>
    <row r="4377" spans="12:21" ht="15" customHeight="1" x14ac:dyDescent="0.4">
      <c r="L4377" s="36" t="s">
        <v>39</v>
      </c>
      <c r="N4377" s="37">
        <v>43647</v>
      </c>
      <c r="O4377" s="35">
        <v>0.70833333333333337</v>
      </c>
      <c r="P4377" s="299"/>
      <c r="Q4377" s="300"/>
      <c r="R4377" s="129">
        <f t="shared" si="205"/>
        <v>0</v>
      </c>
      <c r="S4377" s="129">
        <f t="shared" si="206"/>
        <v>0</v>
      </c>
      <c r="T4377" s="129">
        <f t="shared" si="204"/>
        <v>0</v>
      </c>
      <c r="U4377" s="10"/>
    </row>
    <row r="4378" spans="12:21" ht="15" customHeight="1" x14ac:dyDescent="0.4">
      <c r="L4378" s="36" t="s">
        <v>39</v>
      </c>
      <c r="N4378" s="37">
        <v>43647</v>
      </c>
      <c r="O4378" s="35">
        <v>0.75000000000000011</v>
      </c>
      <c r="P4378" s="299"/>
      <c r="Q4378" s="300"/>
      <c r="R4378" s="129">
        <f t="shared" si="205"/>
        <v>0</v>
      </c>
      <c r="S4378" s="129">
        <f t="shared" si="206"/>
        <v>0</v>
      </c>
      <c r="T4378" s="129">
        <f t="shared" si="204"/>
        <v>0</v>
      </c>
      <c r="U4378" s="10"/>
    </row>
    <row r="4379" spans="12:21" ht="15" customHeight="1" x14ac:dyDescent="0.4">
      <c r="L4379" s="36" t="s">
        <v>39</v>
      </c>
      <c r="N4379" s="37">
        <v>43647</v>
      </c>
      <c r="O4379" s="35">
        <v>0.79166666666666674</v>
      </c>
      <c r="P4379" s="299"/>
      <c r="Q4379" s="300"/>
      <c r="R4379" s="129">
        <f t="shared" si="205"/>
        <v>0</v>
      </c>
      <c r="S4379" s="129">
        <f t="shared" si="206"/>
        <v>0</v>
      </c>
      <c r="T4379" s="129">
        <f t="shared" si="204"/>
        <v>0</v>
      </c>
      <c r="U4379" s="10"/>
    </row>
    <row r="4380" spans="12:21" ht="15" customHeight="1" x14ac:dyDescent="0.4">
      <c r="L4380" s="36" t="s">
        <v>39</v>
      </c>
      <c r="N4380" s="37">
        <v>43647</v>
      </c>
      <c r="O4380" s="35">
        <v>0.83333333333333337</v>
      </c>
      <c r="P4380" s="299"/>
      <c r="Q4380" s="300"/>
      <c r="R4380" s="129">
        <f t="shared" si="205"/>
        <v>0</v>
      </c>
      <c r="S4380" s="129">
        <f t="shared" si="206"/>
        <v>0</v>
      </c>
      <c r="T4380" s="129">
        <f t="shared" si="204"/>
        <v>0</v>
      </c>
      <c r="U4380" s="10"/>
    </row>
    <row r="4381" spans="12:21" ht="15" customHeight="1" x14ac:dyDescent="0.4">
      <c r="L4381" s="36" t="s">
        <v>39</v>
      </c>
      <c r="N4381" s="37">
        <v>43647</v>
      </c>
      <c r="O4381" s="35">
        <v>0.87500000000000011</v>
      </c>
      <c r="P4381" s="299"/>
      <c r="Q4381" s="300"/>
      <c r="R4381" s="129">
        <f t="shared" si="205"/>
        <v>0</v>
      </c>
      <c r="S4381" s="129">
        <f t="shared" si="206"/>
        <v>0</v>
      </c>
      <c r="T4381" s="129">
        <f t="shared" si="204"/>
        <v>0</v>
      </c>
      <c r="U4381" s="10"/>
    </row>
    <row r="4382" spans="12:21" ht="15" customHeight="1" x14ac:dyDescent="0.4">
      <c r="L4382" s="36" t="s">
        <v>39</v>
      </c>
      <c r="N4382" s="37">
        <v>43647</v>
      </c>
      <c r="O4382" s="35">
        <v>0.91666666666666674</v>
      </c>
      <c r="P4382" s="299"/>
      <c r="Q4382" s="300"/>
      <c r="R4382" s="129">
        <f t="shared" si="205"/>
        <v>0</v>
      </c>
      <c r="S4382" s="129">
        <f t="shared" si="206"/>
        <v>0</v>
      </c>
      <c r="T4382" s="129">
        <f t="shared" si="204"/>
        <v>0</v>
      </c>
      <c r="U4382" s="10"/>
    </row>
    <row r="4383" spans="12:21" ht="15" customHeight="1" x14ac:dyDescent="0.4">
      <c r="L4383" s="36" t="s">
        <v>39</v>
      </c>
      <c r="N4383" s="37">
        <v>43647</v>
      </c>
      <c r="O4383" s="35">
        <v>0.95833333333333337</v>
      </c>
      <c r="P4383" s="299"/>
      <c r="Q4383" s="300"/>
      <c r="R4383" s="129">
        <f t="shared" si="205"/>
        <v>0</v>
      </c>
      <c r="S4383" s="129">
        <f t="shared" si="206"/>
        <v>0</v>
      </c>
      <c r="T4383" s="129">
        <f t="shared" si="204"/>
        <v>0</v>
      </c>
      <c r="U4383" s="10"/>
    </row>
    <row r="4384" spans="12:21" ht="15" customHeight="1" x14ac:dyDescent="0.4">
      <c r="L4384" s="40">
        <v>43648</v>
      </c>
      <c r="M4384" s="37"/>
      <c r="N4384" s="37">
        <v>43648</v>
      </c>
      <c r="O4384" s="35">
        <v>3.1225022567582528E-17</v>
      </c>
      <c r="P4384" s="299"/>
      <c r="Q4384" s="300"/>
      <c r="R4384" s="129">
        <f t="shared" si="205"/>
        <v>0</v>
      </c>
      <c r="S4384" s="129">
        <f t="shared" si="206"/>
        <v>0</v>
      </c>
      <c r="T4384" s="129">
        <f t="shared" si="204"/>
        <v>0</v>
      </c>
      <c r="U4384" s="10"/>
    </row>
    <row r="4385" spans="12:21" ht="15" customHeight="1" x14ac:dyDescent="0.4">
      <c r="L4385" s="36" t="s">
        <v>39</v>
      </c>
      <c r="N4385" s="37">
        <v>43648</v>
      </c>
      <c r="O4385" s="35">
        <v>4.1666666666666699E-2</v>
      </c>
      <c r="P4385" s="299"/>
      <c r="Q4385" s="300"/>
      <c r="R4385" s="129">
        <f t="shared" si="205"/>
        <v>0</v>
      </c>
      <c r="S4385" s="129">
        <f t="shared" si="206"/>
        <v>0</v>
      </c>
      <c r="T4385" s="129">
        <f t="shared" si="204"/>
        <v>0</v>
      </c>
      <c r="U4385" s="10"/>
    </row>
    <row r="4386" spans="12:21" ht="15" customHeight="1" x14ac:dyDescent="0.4">
      <c r="L4386" s="36" t="s">
        <v>39</v>
      </c>
      <c r="N4386" s="37">
        <v>43648</v>
      </c>
      <c r="O4386" s="35">
        <v>8.333333333333337E-2</v>
      </c>
      <c r="P4386" s="299"/>
      <c r="Q4386" s="300"/>
      <c r="R4386" s="129">
        <f t="shared" si="205"/>
        <v>0</v>
      </c>
      <c r="S4386" s="129">
        <f t="shared" si="206"/>
        <v>0</v>
      </c>
      <c r="T4386" s="129">
        <f t="shared" si="204"/>
        <v>0</v>
      </c>
      <c r="U4386" s="10"/>
    </row>
    <row r="4387" spans="12:21" ht="15" customHeight="1" x14ac:dyDescent="0.4">
      <c r="L4387" s="36" t="s">
        <v>39</v>
      </c>
      <c r="N4387" s="37">
        <v>43648</v>
      </c>
      <c r="O4387" s="35">
        <v>0.12500000000000006</v>
      </c>
      <c r="P4387" s="299"/>
      <c r="Q4387" s="300"/>
      <c r="R4387" s="129">
        <f t="shared" si="205"/>
        <v>0</v>
      </c>
      <c r="S4387" s="129">
        <f t="shared" si="206"/>
        <v>0</v>
      </c>
      <c r="T4387" s="129">
        <f t="shared" si="204"/>
        <v>0</v>
      </c>
      <c r="U4387" s="10"/>
    </row>
    <row r="4388" spans="12:21" ht="15" customHeight="1" x14ac:dyDescent="0.4">
      <c r="L4388" s="36" t="s">
        <v>39</v>
      </c>
      <c r="N4388" s="37">
        <v>43648</v>
      </c>
      <c r="O4388" s="35">
        <v>0.16666666666666669</v>
      </c>
      <c r="P4388" s="299"/>
      <c r="Q4388" s="300"/>
      <c r="R4388" s="129">
        <f t="shared" si="205"/>
        <v>0</v>
      </c>
      <c r="S4388" s="129">
        <f t="shared" si="206"/>
        <v>0</v>
      </c>
      <c r="T4388" s="129">
        <f t="shared" si="204"/>
        <v>0</v>
      </c>
      <c r="U4388" s="10"/>
    </row>
    <row r="4389" spans="12:21" ht="15" customHeight="1" x14ac:dyDescent="0.4">
      <c r="L4389" s="36" t="s">
        <v>39</v>
      </c>
      <c r="N4389" s="37">
        <v>43648</v>
      </c>
      <c r="O4389" s="35">
        <v>0.20833333333333337</v>
      </c>
      <c r="P4389" s="299"/>
      <c r="Q4389" s="300"/>
      <c r="R4389" s="129">
        <f t="shared" si="205"/>
        <v>0</v>
      </c>
      <c r="S4389" s="129">
        <f t="shared" si="206"/>
        <v>0</v>
      </c>
      <c r="T4389" s="129">
        <f t="shared" si="204"/>
        <v>0</v>
      </c>
      <c r="U4389" s="10"/>
    </row>
    <row r="4390" spans="12:21" ht="15" customHeight="1" x14ac:dyDescent="0.4">
      <c r="L4390" s="36" t="s">
        <v>39</v>
      </c>
      <c r="N4390" s="37">
        <v>43648</v>
      </c>
      <c r="O4390" s="35">
        <v>0.25</v>
      </c>
      <c r="P4390" s="299"/>
      <c r="Q4390" s="300"/>
      <c r="R4390" s="129">
        <f t="shared" si="205"/>
        <v>0</v>
      </c>
      <c r="S4390" s="129">
        <f t="shared" si="206"/>
        <v>0</v>
      </c>
      <c r="T4390" s="129">
        <f t="shared" si="204"/>
        <v>0</v>
      </c>
      <c r="U4390" s="10"/>
    </row>
    <row r="4391" spans="12:21" ht="15" customHeight="1" x14ac:dyDescent="0.4">
      <c r="L4391" s="36" t="s">
        <v>39</v>
      </c>
      <c r="N4391" s="37">
        <v>43648</v>
      </c>
      <c r="O4391" s="35">
        <v>0.29166666666666669</v>
      </c>
      <c r="P4391" s="299"/>
      <c r="Q4391" s="300"/>
      <c r="R4391" s="129">
        <f t="shared" si="205"/>
        <v>0</v>
      </c>
      <c r="S4391" s="129">
        <f t="shared" si="206"/>
        <v>0</v>
      </c>
      <c r="T4391" s="129">
        <f t="shared" si="204"/>
        <v>0</v>
      </c>
      <c r="U4391" s="10"/>
    </row>
    <row r="4392" spans="12:21" ht="15" customHeight="1" x14ac:dyDescent="0.4">
      <c r="L4392" s="36" t="s">
        <v>39</v>
      </c>
      <c r="N4392" s="37">
        <v>43648</v>
      </c>
      <c r="O4392" s="35">
        <v>0.33333333333333337</v>
      </c>
      <c r="P4392" s="299"/>
      <c r="Q4392" s="300"/>
      <c r="R4392" s="129">
        <f t="shared" si="205"/>
        <v>0</v>
      </c>
      <c r="S4392" s="129">
        <f t="shared" si="206"/>
        <v>0</v>
      </c>
      <c r="T4392" s="129">
        <f t="shared" si="204"/>
        <v>0</v>
      </c>
      <c r="U4392" s="10"/>
    </row>
    <row r="4393" spans="12:21" ht="15" customHeight="1" x14ac:dyDescent="0.4">
      <c r="L4393" s="36" t="s">
        <v>39</v>
      </c>
      <c r="N4393" s="37">
        <v>43648</v>
      </c>
      <c r="O4393" s="35">
        <v>0.375</v>
      </c>
      <c r="P4393" s="299"/>
      <c r="Q4393" s="300"/>
      <c r="R4393" s="129">
        <f t="shared" si="205"/>
        <v>0</v>
      </c>
      <c r="S4393" s="129">
        <f t="shared" si="206"/>
        <v>0</v>
      </c>
      <c r="T4393" s="129">
        <f t="shared" ref="T4393:T4456" si="207">Q4393-R4393</f>
        <v>0</v>
      </c>
      <c r="U4393" s="10"/>
    </row>
    <row r="4394" spans="12:21" ht="15" customHeight="1" x14ac:dyDescent="0.4">
      <c r="L4394" s="36" t="s">
        <v>39</v>
      </c>
      <c r="N4394" s="37">
        <v>43648</v>
      </c>
      <c r="O4394" s="35">
        <v>0.41666666666666669</v>
      </c>
      <c r="P4394" s="299"/>
      <c r="Q4394" s="300"/>
      <c r="R4394" s="129">
        <f t="shared" si="205"/>
        <v>0</v>
      </c>
      <c r="S4394" s="129">
        <f t="shared" si="206"/>
        <v>0</v>
      </c>
      <c r="T4394" s="129">
        <f t="shared" si="207"/>
        <v>0</v>
      </c>
      <c r="U4394" s="10"/>
    </row>
    <row r="4395" spans="12:21" ht="15" customHeight="1" x14ac:dyDescent="0.4">
      <c r="L4395" s="36" t="s">
        <v>39</v>
      </c>
      <c r="N4395" s="37">
        <v>43648</v>
      </c>
      <c r="O4395" s="35">
        <v>0.45833333333333337</v>
      </c>
      <c r="P4395" s="299"/>
      <c r="Q4395" s="300"/>
      <c r="R4395" s="129">
        <f t="shared" si="205"/>
        <v>0</v>
      </c>
      <c r="S4395" s="129">
        <f t="shared" si="206"/>
        <v>0</v>
      </c>
      <c r="T4395" s="129">
        <f t="shared" si="207"/>
        <v>0</v>
      </c>
      <c r="U4395" s="10"/>
    </row>
    <row r="4396" spans="12:21" ht="15" customHeight="1" x14ac:dyDescent="0.4">
      <c r="L4396" s="36" t="s">
        <v>39</v>
      </c>
      <c r="N4396" s="37">
        <v>43648</v>
      </c>
      <c r="O4396" s="35">
        <v>0.50000000000000011</v>
      </c>
      <c r="P4396" s="299"/>
      <c r="Q4396" s="300"/>
      <c r="R4396" s="129">
        <f t="shared" si="205"/>
        <v>0</v>
      </c>
      <c r="S4396" s="129">
        <f t="shared" si="206"/>
        <v>0</v>
      </c>
      <c r="T4396" s="129">
        <f t="shared" si="207"/>
        <v>0</v>
      </c>
      <c r="U4396" s="10"/>
    </row>
    <row r="4397" spans="12:21" ht="15" customHeight="1" x14ac:dyDescent="0.4">
      <c r="L4397" s="36" t="s">
        <v>39</v>
      </c>
      <c r="N4397" s="37">
        <v>43648</v>
      </c>
      <c r="O4397" s="35">
        <v>0.54166666666666674</v>
      </c>
      <c r="P4397" s="299"/>
      <c r="Q4397" s="300"/>
      <c r="R4397" s="129">
        <f t="shared" si="205"/>
        <v>0</v>
      </c>
      <c r="S4397" s="129">
        <f t="shared" si="206"/>
        <v>0</v>
      </c>
      <c r="T4397" s="129">
        <f t="shared" si="207"/>
        <v>0</v>
      </c>
      <c r="U4397" s="10"/>
    </row>
    <row r="4398" spans="12:21" ht="15" customHeight="1" x14ac:dyDescent="0.4">
      <c r="L4398" s="36" t="s">
        <v>39</v>
      </c>
      <c r="N4398" s="37">
        <v>43648</v>
      </c>
      <c r="O4398" s="35">
        <v>0.58333333333333337</v>
      </c>
      <c r="P4398" s="299"/>
      <c r="Q4398" s="300"/>
      <c r="R4398" s="129">
        <f t="shared" si="205"/>
        <v>0</v>
      </c>
      <c r="S4398" s="129">
        <f t="shared" si="206"/>
        <v>0</v>
      </c>
      <c r="T4398" s="129">
        <f t="shared" si="207"/>
        <v>0</v>
      </c>
      <c r="U4398" s="10"/>
    </row>
    <row r="4399" spans="12:21" ht="15" customHeight="1" x14ac:dyDescent="0.4">
      <c r="L4399" s="36" t="s">
        <v>39</v>
      </c>
      <c r="N4399" s="37">
        <v>43648</v>
      </c>
      <c r="O4399" s="35">
        <v>0.62500000000000011</v>
      </c>
      <c r="P4399" s="299"/>
      <c r="Q4399" s="300"/>
      <c r="R4399" s="129">
        <f t="shared" si="205"/>
        <v>0</v>
      </c>
      <c r="S4399" s="129">
        <f t="shared" si="206"/>
        <v>0</v>
      </c>
      <c r="T4399" s="129">
        <f t="shared" si="207"/>
        <v>0</v>
      </c>
      <c r="U4399" s="10"/>
    </row>
    <row r="4400" spans="12:21" ht="15" customHeight="1" x14ac:dyDescent="0.4">
      <c r="L4400" s="36" t="s">
        <v>39</v>
      </c>
      <c r="N4400" s="37">
        <v>43648</v>
      </c>
      <c r="O4400" s="35">
        <v>0.66666666666666674</v>
      </c>
      <c r="P4400" s="299"/>
      <c r="Q4400" s="300"/>
      <c r="R4400" s="129">
        <f t="shared" si="205"/>
        <v>0</v>
      </c>
      <c r="S4400" s="129">
        <f t="shared" si="206"/>
        <v>0</v>
      </c>
      <c r="T4400" s="129">
        <f t="shared" si="207"/>
        <v>0</v>
      </c>
      <c r="U4400" s="10"/>
    </row>
    <row r="4401" spans="12:21" ht="15" customHeight="1" x14ac:dyDescent="0.4">
      <c r="L4401" s="36" t="s">
        <v>39</v>
      </c>
      <c r="N4401" s="37">
        <v>43648</v>
      </c>
      <c r="O4401" s="35">
        <v>0.70833333333333337</v>
      </c>
      <c r="P4401" s="299"/>
      <c r="Q4401" s="300"/>
      <c r="R4401" s="129">
        <f t="shared" si="205"/>
        <v>0</v>
      </c>
      <c r="S4401" s="129">
        <f t="shared" si="206"/>
        <v>0</v>
      </c>
      <c r="T4401" s="129">
        <f t="shared" si="207"/>
        <v>0</v>
      </c>
      <c r="U4401" s="10"/>
    </row>
    <row r="4402" spans="12:21" ht="15" customHeight="1" x14ac:dyDescent="0.4">
      <c r="L4402" s="36" t="s">
        <v>39</v>
      </c>
      <c r="N4402" s="37">
        <v>43648</v>
      </c>
      <c r="O4402" s="35">
        <v>0.75000000000000011</v>
      </c>
      <c r="P4402" s="299"/>
      <c r="Q4402" s="300"/>
      <c r="R4402" s="129">
        <f t="shared" si="205"/>
        <v>0</v>
      </c>
      <c r="S4402" s="129">
        <f t="shared" si="206"/>
        <v>0</v>
      </c>
      <c r="T4402" s="129">
        <f t="shared" si="207"/>
        <v>0</v>
      </c>
      <c r="U4402" s="10"/>
    </row>
    <row r="4403" spans="12:21" ht="15" customHeight="1" x14ac:dyDescent="0.4">
      <c r="L4403" s="36" t="s">
        <v>39</v>
      </c>
      <c r="N4403" s="37">
        <v>43648</v>
      </c>
      <c r="O4403" s="35">
        <v>0.79166666666666674</v>
      </c>
      <c r="P4403" s="299"/>
      <c r="Q4403" s="300"/>
      <c r="R4403" s="129">
        <f t="shared" si="205"/>
        <v>0</v>
      </c>
      <c r="S4403" s="129">
        <f t="shared" si="206"/>
        <v>0</v>
      </c>
      <c r="T4403" s="129">
        <f t="shared" si="207"/>
        <v>0</v>
      </c>
      <c r="U4403" s="10"/>
    </row>
    <row r="4404" spans="12:21" ht="15" customHeight="1" x14ac:dyDescent="0.4">
      <c r="L4404" s="36" t="s">
        <v>39</v>
      </c>
      <c r="N4404" s="37">
        <v>43648</v>
      </c>
      <c r="O4404" s="35">
        <v>0.83333333333333337</v>
      </c>
      <c r="P4404" s="299"/>
      <c r="Q4404" s="300"/>
      <c r="R4404" s="129">
        <f t="shared" si="205"/>
        <v>0</v>
      </c>
      <c r="S4404" s="129">
        <f t="shared" si="206"/>
        <v>0</v>
      </c>
      <c r="T4404" s="129">
        <f t="shared" si="207"/>
        <v>0</v>
      </c>
      <c r="U4404" s="10"/>
    </row>
    <row r="4405" spans="12:21" ht="15" customHeight="1" x14ac:dyDescent="0.4">
      <c r="L4405" s="36" t="s">
        <v>39</v>
      </c>
      <c r="N4405" s="37">
        <v>43648</v>
      </c>
      <c r="O4405" s="35">
        <v>0.87500000000000011</v>
      </c>
      <c r="P4405" s="299"/>
      <c r="Q4405" s="300"/>
      <c r="R4405" s="129">
        <f t="shared" si="205"/>
        <v>0</v>
      </c>
      <c r="S4405" s="129">
        <f t="shared" si="206"/>
        <v>0</v>
      </c>
      <c r="T4405" s="129">
        <f t="shared" si="207"/>
        <v>0</v>
      </c>
      <c r="U4405" s="10"/>
    </row>
    <row r="4406" spans="12:21" ht="15" customHeight="1" x14ac:dyDescent="0.4">
      <c r="L4406" s="36" t="s">
        <v>39</v>
      </c>
      <c r="N4406" s="37">
        <v>43648</v>
      </c>
      <c r="O4406" s="35">
        <v>0.91666666666666674</v>
      </c>
      <c r="P4406" s="299"/>
      <c r="Q4406" s="300"/>
      <c r="R4406" s="129">
        <f t="shared" si="205"/>
        <v>0</v>
      </c>
      <c r="S4406" s="129">
        <f t="shared" si="206"/>
        <v>0</v>
      </c>
      <c r="T4406" s="129">
        <f t="shared" si="207"/>
        <v>0</v>
      </c>
      <c r="U4406" s="10"/>
    </row>
    <row r="4407" spans="12:21" ht="15" customHeight="1" x14ac:dyDescent="0.4">
      <c r="L4407" s="36" t="s">
        <v>39</v>
      </c>
      <c r="N4407" s="37">
        <v>43648</v>
      </c>
      <c r="O4407" s="35">
        <v>0.95833333333333337</v>
      </c>
      <c r="P4407" s="299"/>
      <c r="Q4407" s="300"/>
      <c r="R4407" s="129">
        <f t="shared" si="205"/>
        <v>0</v>
      </c>
      <c r="S4407" s="129">
        <f t="shared" si="206"/>
        <v>0</v>
      </c>
      <c r="T4407" s="129">
        <f t="shared" si="207"/>
        <v>0</v>
      </c>
      <c r="U4407" s="10"/>
    </row>
    <row r="4408" spans="12:21" ht="15" customHeight="1" x14ac:dyDescent="0.4">
      <c r="L4408" s="40">
        <v>43649</v>
      </c>
      <c r="M4408" s="37"/>
      <c r="N4408" s="37">
        <v>43649</v>
      </c>
      <c r="O4408" s="35">
        <v>3.1225022567582528E-17</v>
      </c>
      <c r="P4408" s="299"/>
      <c r="Q4408" s="300"/>
      <c r="R4408" s="129">
        <f t="shared" si="205"/>
        <v>0</v>
      </c>
      <c r="S4408" s="129">
        <f t="shared" si="206"/>
        <v>0</v>
      </c>
      <c r="T4408" s="129">
        <f t="shared" si="207"/>
        <v>0</v>
      </c>
      <c r="U4408" s="10"/>
    </row>
    <row r="4409" spans="12:21" ht="15" customHeight="1" x14ac:dyDescent="0.4">
      <c r="L4409" s="36" t="s">
        <v>39</v>
      </c>
      <c r="N4409" s="37">
        <v>43649</v>
      </c>
      <c r="O4409" s="35">
        <v>4.1666666666666699E-2</v>
      </c>
      <c r="P4409" s="299"/>
      <c r="Q4409" s="300"/>
      <c r="R4409" s="129">
        <f t="shared" si="205"/>
        <v>0</v>
      </c>
      <c r="S4409" s="129">
        <f t="shared" si="206"/>
        <v>0</v>
      </c>
      <c r="T4409" s="129">
        <f t="shared" si="207"/>
        <v>0</v>
      </c>
      <c r="U4409" s="10"/>
    </row>
    <row r="4410" spans="12:21" ht="15" customHeight="1" x14ac:dyDescent="0.4">
      <c r="L4410" s="36" t="s">
        <v>39</v>
      </c>
      <c r="N4410" s="37">
        <v>43649</v>
      </c>
      <c r="O4410" s="35">
        <v>8.333333333333337E-2</v>
      </c>
      <c r="P4410" s="299"/>
      <c r="Q4410" s="300"/>
      <c r="R4410" s="129">
        <f t="shared" si="205"/>
        <v>0</v>
      </c>
      <c r="S4410" s="129">
        <f t="shared" si="206"/>
        <v>0</v>
      </c>
      <c r="T4410" s="129">
        <f t="shared" si="207"/>
        <v>0</v>
      </c>
      <c r="U4410" s="10"/>
    </row>
    <row r="4411" spans="12:21" ht="15" customHeight="1" x14ac:dyDescent="0.4">
      <c r="L4411" s="36" t="s">
        <v>39</v>
      </c>
      <c r="N4411" s="37">
        <v>43649</v>
      </c>
      <c r="O4411" s="35">
        <v>0.12500000000000006</v>
      </c>
      <c r="P4411" s="299"/>
      <c r="Q4411" s="300"/>
      <c r="R4411" s="129">
        <f t="shared" si="205"/>
        <v>0</v>
      </c>
      <c r="S4411" s="129">
        <f t="shared" si="206"/>
        <v>0</v>
      </c>
      <c r="T4411" s="129">
        <f t="shared" si="207"/>
        <v>0</v>
      </c>
      <c r="U4411" s="10"/>
    </row>
    <row r="4412" spans="12:21" ht="15" customHeight="1" x14ac:dyDescent="0.4">
      <c r="L4412" s="36" t="s">
        <v>39</v>
      </c>
      <c r="N4412" s="37">
        <v>43649</v>
      </c>
      <c r="O4412" s="35">
        <v>0.16666666666666669</v>
      </c>
      <c r="P4412" s="299"/>
      <c r="Q4412" s="300"/>
      <c r="R4412" s="129">
        <f t="shared" si="205"/>
        <v>0</v>
      </c>
      <c r="S4412" s="129">
        <f t="shared" si="206"/>
        <v>0</v>
      </c>
      <c r="T4412" s="129">
        <f t="shared" si="207"/>
        <v>0</v>
      </c>
      <c r="U4412" s="10"/>
    </row>
    <row r="4413" spans="12:21" ht="15" customHeight="1" x14ac:dyDescent="0.4">
      <c r="L4413" s="36" t="s">
        <v>39</v>
      </c>
      <c r="N4413" s="37">
        <v>43649</v>
      </c>
      <c r="O4413" s="35">
        <v>0.20833333333333337</v>
      </c>
      <c r="P4413" s="299"/>
      <c r="Q4413" s="300"/>
      <c r="R4413" s="129">
        <f t="shared" si="205"/>
        <v>0</v>
      </c>
      <c r="S4413" s="129">
        <f t="shared" si="206"/>
        <v>0</v>
      </c>
      <c r="T4413" s="129">
        <f t="shared" si="207"/>
        <v>0</v>
      </c>
      <c r="U4413" s="10"/>
    </row>
    <row r="4414" spans="12:21" ht="15" customHeight="1" x14ac:dyDescent="0.4">
      <c r="L4414" s="36" t="s">
        <v>39</v>
      </c>
      <c r="N4414" s="37">
        <v>43649</v>
      </c>
      <c r="O4414" s="35">
        <v>0.25</v>
      </c>
      <c r="P4414" s="299"/>
      <c r="Q4414" s="300"/>
      <c r="R4414" s="129">
        <f t="shared" si="205"/>
        <v>0</v>
      </c>
      <c r="S4414" s="129">
        <f t="shared" si="206"/>
        <v>0</v>
      </c>
      <c r="T4414" s="129">
        <f t="shared" si="207"/>
        <v>0</v>
      </c>
      <c r="U4414" s="10"/>
    </row>
    <row r="4415" spans="12:21" ht="15" customHeight="1" x14ac:dyDescent="0.4">
      <c r="L4415" s="36" t="s">
        <v>39</v>
      </c>
      <c r="N4415" s="37">
        <v>43649</v>
      </c>
      <c r="O4415" s="35">
        <v>0.29166666666666669</v>
      </c>
      <c r="P4415" s="299"/>
      <c r="Q4415" s="300"/>
      <c r="R4415" s="129">
        <f t="shared" si="205"/>
        <v>0</v>
      </c>
      <c r="S4415" s="129">
        <f t="shared" si="206"/>
        <v>0</v>
      </c>
      <c r="T4415" s="129">
        <f t="shared" si="207"/>
        <v>0</v>
      </c>
      <c r="U4415" s="10"/>
    </row>
    <row r="4416" spans="12:21" ht="15" customHeight="1" x14ac:dyDescent="0.4">
      <c r="L4416" s="36" t="s">
        <v>39</v>
      </c>
      <c r="N4416" s="37">
        <v>43649</v>
      </c>
      <c r="O4416" s="35">
        <v>0.33333333333333337</v>
      </c>
      <c r="P4416" s="299"/>
      <c r="Q4416" s="300"/>
      <c r="R4416" s="129">
        <f t="shared" si="205"/>
        <v>0</v>
      </c>
      <c r="S4416" s="129">
        <f t="shared" si="206"/>
        <v>0</v>
      </c>
      <c r="T4416" s="129">
        <f t="shared" si="207"/>
        <v>0</v>
      </c>
      <c r="U4416" s="10"/>
    </row>
    <row r="4417" spans="12:21" ht="15" customHeight="1" x14ac:dyDescent="0.4">
      <c r="L4417" s="36" t="s">
        <v>39</v>
      </c>
      <c r="N4417" s="37">
        <v>43649</v>
      </c>
      <c r="O4417" s="35">
        <v>0.375</v>
      </c>
      <c r="P4417" s="299"/>
      <c r="Q4417" s="300"/>
      <c r="R4417" s="129">
        <f t="shared" si="205"/>
        <v>0</v>
      </c>
      <c r="S4417" s="129">
        <f t="shared" si="206"/>
        <v>0</v>
      </c>
      <c r="T4417" s="129">
        <f t="shared" si="207"/>
        <v>0</v>
      </c>
      <c r="U4417" s="10"/>
    </row>
    <row r="4418" spans="12:21" ht="15" customHeight="1" x14ac:dyDescent="0.4">
      <c r="L4418" s="36" t="s">
        <v>39</v>
      </c>
      <c r="N4418" s="37">
        <v>43649</v>
      </c>
      <c r="O4418" s="35">
        <v>0.41666666666666669</v>
      </c>
      <c r="P4418" s="299"/>
      <c r="Q4418" s="300"/>
      <c r="R4418" s="129">
        <f t="shared" si="205"/>
        <v>0</v>
      </c>
      <c r="S4418" s="129">
        <f t="shared" si="206"/>
        <v>0</v>
      </c>
      <c r="T4418" s="129">
        <f t="shared" si="207"/>
        <v>0</v>
      </c>
      <c r="U4418" s="10"/>
    </row>
    <row r="4419" spans="12:21" ht="15" customHeight="1" x14ac:dyDescent="0.4">
      <c r="L4419" s="36" t="s">
        <v>39</v>
      </c>
      <c r="N4419" s="37">
        <v>43649</v>
      </c>
      <c r="O4419" s="35">
        <v>0.45833333333333337</v>
      </c>
      <c r="P4419" s="299"/>
      <c r="Q4419" s="300"/>
      <c r="R4419" s="129">
        <f t="shared" si="205"/>
        <v>0</v>
      </c>
      <c r="S4419" s="129">
        <f t="shared" si="206"/>
        <v>0</v>
      </c>
      <c r="T4419" s="129">
        <f t="shared" si="207"/>
        <v>0</v>
      </c>
      <c r="U4419" s="10"/>
    </row>
    <row r="4420" spans="12:21" ht="15" customHeight="1" x14ac:dyDescent="0.4">
      <c r="L4420" s="36" t="s">
        <v>39</v>
      </c>
      <c r="N4420" s="37">
        <v>43649</v>
      </c>
      <c r="O4420" s="35">
        <v>0.50000000000000011</v>
      </c>
      <c r="P4420" s="299"/>
      <c r="Q4420" s="300"/>
      <c r="R4420" s="129">
        <f t="shared" si="205"/>
        <v>0</v>
      </c>
      <c r="S4420" s="129">
        <f t="shared" si="206"/>
        <v>0</v>
      </c>
      <c r="T4420" s="129">
        <f t="shared" si="207"/>
        <v>0</v>
      </c>
      <c r="U4420" s="10"/>
    </row>
    <row r="4421" spans="12:21" ht="15" customHeight="1" x14ac:dyDescent="0.4">
      <c r="L4421" s="36" t="s">
        <v>39</v>
      </c>
      <c r="N4421" s="37">
        <v>43649</v>
      </c>
      <c r="O4421" s="35">
        <v>0.54166666666666674</v>
      </c>
      <c r="P4421" s="299"/>
      <c r="Q4421" s="300"/>
      <c r="R4421" s="129">
        <f t="shared" si="205"/>
        <v>0</v>
      </c>
      <c r="S4421" s="129">
        <f t="shared" si="206"/>
        <v>0</v>
      </c>
      <c r="T4421" s="129">
        <f t="shared" si="207"/>
        <v>0</v>
      </c>
      <c r="U4421" s="10"/>
    </row>
    <row r="4422" spans="12:21" ht="15" customHeight="1" x14ac:dyDescent="0.4">
      <c r="L4422" s="36" t="s">
        <v>39</v>
      </c>
      <c r="N4422" s="37">
        <v>43649</v>
      </c>
      <c r="O4422" s="35">
        <v>0.58333333333333337</v>
      </c>
      <c r="P4422" s="299"/>
      <c r="Q4422" s="300"/>
      <c r="R4422" s="129">
        <f t="shared" si="205"/>
        <v>0</v>
      </c>
      <c r="S4422" s="129">
        <f t="shared" si="206"/>
        <v>0</v>
      </c>
      <c r="T4422" s="129">
        <f t="shared" si="207"/>
        <v>0</v>
      </c>
      <c r="U4422" s="10"/>
    </row>
    <row r="4423" spans="12:21" ht="15" customHeight="1" x14ac:dyDescent="0.4">
      <c r="L4423" s="36" t="s">
        <v>39</v>
      </c>
      <c r="N4423" s="37">
        <v>43649</v>
      </c>
      <c r="O4423" s="35">
        <v>0.62500000000000011</v>
      </c>
      <c r="P4423" s="299"/>
      <c r="Q4423" s="300"/>
      <c r="R4423" s="129">
        <f t="shared" si="205"/>
        <v>0</v>
      </c>
      <c r="S4423" s="129">
        <f t="shared" si="206"/>
        <v>0</v>
      </c>
      <c r="T4423" s="129">
        <f t="shared" si="207"/>
        <v>0</v>
      </c>
      <c r="U4423" s="10"/>
    </row>
    <row r="4424" spans="12:21" ht="15" customHeight="1" x14ac:dyDescent="0.4">
      <c r="L4424" s="36" t="s">
        <v>39</v>
      </c>
      <c r="N4424" s="37">
        <v>43649</v>
      </c>
      <c r="O4424" s="35">
        <v>0.66666666666666674</v>
      </c>
      <c r="P4424" s="299"/>
      <c r="Q4424" s="300"/>
      <c r="R4424" s="129">
        <f t="shared" si="205"/>
        <v>0</v>
      </c>
      <c r="S4424" s="129">
        <f t="shared" si="206"/>
        <v>0</v>
      </c>
      <c r="T4424" s="129">
        <f t="shared" si="207"/>
        <v>0</v>
      </c>
      <c r="U4424" s="10"/>
    </row>
    <row r="4425" spans="12:21" ht="15" customHeight="1" x14ac:dyDescent="0.4">
      <c r="L4425" s="36" t="s">
        <v>39</v>
      </c>
      <c r="N4425" s="37">
        <v>43649</v>
      </c>
      <c r="O4425" s="35">
        <v>0.70833333333333337</v>
      </c>
      <c r="P4425" s="299"/>
      <c r="Q4425" s="300"/>
      <c r="R4425" s="129">
        <f t="shared" si="205"/>
        <v>0</v>
      </c>
      <c r="S4425" s="129">
        <f t="shared" si="206"/>
        <v>0</v>
      </c>
      <c r="T4425" s="129">
        <f t="shared" si="207"/>
        <v>0</v>
      </c>
      <c r="U4425" s="10"/>
    </row>
    <row r="4426" spans="12:21" ht="15" customHeight="1" x14ac:dyDescent="0.4">
      <c r="L4426" s="36" t="s">
        <v>39</v>
      </c>
      <c r="N4426" s="37">
        <v>43649</v>
      </c>
      <c r="O4426" s="35">
        <v>0.75000000000000011</v>
      </c>
      <c r="P4426" s="299"/>
      <c r="Q4426" s="300"/>
      <c r="R4426" s="129">
        <f t="shared" si="205"/>
        <v>0</v>
      </c>
      <c r="S4426" s="129">
        <f t="shared" si="206"/>
        <v>0</v>
      </c>
      <c r="T4426" s="129">
        <f t="shared" si="207"/>
        <v>0</v>
      </c>
      <c r="U4426" s="10"/>
    </row>
    <row r="4427" spans="12:21" ht="15" customHeight="1" x14ac:dyDescent="0.4">
      <c r="L4427" s="36" t="s">
        <v>39</v>
      </c>
      <c r="N4427" s="37">
        <v>43649</v>
      </c>
      <c r="O4427" s="35">
        <v>0.79166666666666674</v>
      </c>
      <c r="P4427" s="299"/>
      <c r="Q4427" s="300"/>
      <c r="R4427" s="129">
        <f t="shared" si="205"/>
        <v>0</v>
      </c>
      <c r="S4427" s="129">
        <f t="shared" si="206"/>
        <v>0</v>
      </c>
      <c r="T4427" s="129">
        <f t="shared" si="207"/>
        <v>0</v>
      </c>
      <c r="U4427" s="10"/>
    </row>
    <row r="4428" spans="12:21" ht="15" customHeight="1" x14ac:dyDescent="0.4">
      <c r="L4428" s="36" t="s">
        <v>39</v>
      </c>
      <c r="N4428" s="37">
        <v>43649</v>
      </c>
      <c r="O4428" s="35">
        <v>0.83333333333333337</v>
      </c>
      <c r="P4428" s="299"/>
      <c r="Q4428" s="300"/>
      <c r="R4428" s="129">
        <f t="shared" si="205"/>
        <v>0</v>
      </c>
      <c r="S4428" s="129">
        <f t="shared" si="206"/>
        <v>0</v>
      </c>
      <c r="T4428" s="129">
        <f t="shared" si="207"/>
        <v>0</v>
      </c>
      <c r="U4428" s="10"/>
    </row>
    <row r="4429" spans="12:21" ht="15" customHeight="1" x14ac:dyDescent="0.4">
      <c r="L4429" s="36" t="s">
        <v>39</v>
      </c>
      <c r="N4429" s="37">
        <v>43649</v>
      </c>
      <c r="O4429" s="35">
        <v>0.87500000000000011</v>
      </c>
      <c r="P4429" s="299"/>
      <c r="Q4429" s="300"/>
      <c r="R4429" s="129">
        <f t="shared" si="205"/>
        <v>0</v>
      </c>
      <c r="S4429" s="129">
        <f t="shared" si="206"/>
        <v>0</v>
      </c>
      <c r="T4429" s="129">
        <f t="shared" si="207"/>
        <v>0</v>
      </c>
      <c r="U4429" s="10"/>
    </row>
    <row r="4430" spans="12:21" ht="15" customHeight="1" x14ac:dyDescent="0.4">
      <c r="L4430" s="36" t="s">
        <v>39</v>
      </c>
      <c r="N4430" s="37">
        <v>43649</v>
      </c>
      <c r="O4430" s="35">
        <v>0.91666666666666674</v>
      </c>
      <c r="P4430" s="299"/>
      <c r="Q4430" s="300"/>
      <c r="R4430" s="129">
        <f t="shared" si="205"/>
        <v>0</v>
      </c>
      <c r="S4430" s="129">
        <f t="shared" si="206"/>
        <v>0</v>
      </c>
      <c r="T4430" s="129">
        <f t="shared" si="207"/>
        <v>0</v>
      </c>
      <c r="U4430" s="10"/>
    </row>
    <row r="4431" spans="12:21" ht="15" customHeight="1" x14ac:dyDescent="0.4">
      <c r="L4431" s="36" t="s">
        <v>39</v>
      </c>
      <c r="N4431" s="37">
        <v>43649</v>
      </c>
      <c r="O4431" s="35">
        <v>0.95833333333333337</v>
      </c>
      <c r="P4431" s="299"/>
      <c r="Q4431" s="300"/>
      <c r="R4431" s="129">
        <f t="shared" si="205"/>
        <v>0</v>
      </c>
      <c r="S4431" s="129">
        <f t="shared" si="206"/>
        <v>0</v>
      </c>
      <c r="T4431" s="129">
        <f t="shared" si="207"/>
        <v>0</v>
      </c>
      <c r="U4431" s="10"/>
    </row>
    <row r="4432" spans="12:21" ht="15" customHeight="1" x14ac:dyDescent="0.4">
      <c r="L4432" s="40">
        <v>43650</v>
      </c>
      <c r="M4432" s="37"/>
      <c r="N4432" s="37">
        <v>43650</v>
      </c>
      <c r="O4432" s="35">
        <v>3.1225022567582528E-17</v>
      </c>
      <c r="P4432" s="299"/>
      <c r="Q4432" s="300"/>
      <c r="R4432" s="129">
        <f t="shared" ref="R4432:R4495" si="208">IF(Q4432&gt;P4432,P4432,Q4432)</f>
        <v>0</v>
      </c>
      <c r="S4432" s="129">
        <f t="shared" ref="S4432:S4495" si="209">P4432-R4432</f>
        <v>0</v>
      </c>
      <c r="T4432" s="129">
        <f t="shared" si="207"/>
        <v>0</v>
      </c>
      <c r="U4432" s="10"/>
    </row>
    <row r="4433" spans="12:21" ht="15" customHeight="1" x14ac:dyDescent="0.4">
      <c r="L4433" s="36" t="s">
        <v>39</v>
      </c>
      <c r="N4433" s="37">
        <v>43650</v>
      </c>
      <c r="O4433" s="35">
        <v>4.1666666666666699E-2</v>
      </c>
      <c r="P4433" s="299"/>
      <c r="Q4433" s="300"/>
      <c r="R4433" s="129">
        <f t="shared" si="208"/>
        <v>0</v>
      </c>
      <c r="S4433" s="129">
        <f t="shared" si="209"/>
        <v>0</v>
      </c>
      <c r="T4433" s="129">
        <f t="shared" si="207"/>
        <v>0</v>
      </c>
      <c r="U4433" s="10"/>
    </row>
    <row r="4434" spans="12:21" ht="15" customHeight="1" x14ac:dyDescent="0.4">
      <c r="L4434" s="36" t="s">
        <v>39</v>
      </c>
      <c r="N4434" s="37">
        <v>43650</v>
      </c>
      <c r="O4434" s="35">
        <v>8.333333333333337E-2</v>
      </c>
      <c r="P4434" s="299"/>
      <c r="Q4434" s="300"/>
      <c r="R4434" s="129">
        <f t="shared" si="208"/>
        <v>0</v>
      </c>
      <c r="S4434" s="129">
        <f t="shared" si="209"/>
        <v>0</v>
      </c>
      <c r="T4434" s="129">
        <f t="shared" si="207"/>
        <v>0</v>
      </c>
      <c r="U4434" s="10"/>
    </row>
    <row r="4435" spans="12:21" ht="15" customHeight="1" x14ac:dyDescent="0.4">
      <c r="L4435" s="36" t="s">
        <v>39</v>
      </c>
      <c r="N4435" s="37">
        <v>43650</v>
      </c>
      <c r="O4435" s="35">
        <v>0.12500000000000006</v>
      </c>
      <c r="P4435" s="299"/>
      <c r="Q4435" s="300"/>
      <c r="R4435" s="129">
        <f t="shared" si="208"/>
        <v>0</v>
      </c>
      <c r="S4435" s="129">
        <f t="shared" si="209"/>
        <v>0</v>
      </c>
      <c r="T4435" s="129">
        <f t="shared" si="207"/>
        <v>0</v>
      </c>
      <c r="U4435" s="10"/>
    </row>
    <row r="4436" spans="12:21" ht="15" customHeight="1" x14ac:dyDescent="0.4">
      <c r="L4436" s="36" t="s">
        <v>39</v>
      </c>
      <c r="N4436" s="37">
        <v>43650</v>
      </c>
      <c r="O4436" s="35">
        <v>0.16666666666666669</v>
      </c>
      <c r="P4436" s="299"/>
      <c r="Q4436" s="300"/>
      <c r="R4436" s="129">
        <f t="shared" si="208"/>
        <v>0</v>
      </c>
      <c r="S4436" s="129">
        <f t="shared" si="209"/>
        <v>0</v>
      </c>
      <c r="T4436" s="129">
        <f t="shared" si="207"/>
        <v>0</v>
      </c>
      <c r="U4436" s="10"/>
    </row>
    <row r="4437" spans="12:21" ht="15" customHeight="1" x14ac:dyDescent="0.4">
      <c r="L4437" s="36" t="s">
        <v>39</v>
      </c>
      <c r="N4437" s="37">
        <v>43650</v>
      </c>
      <c r="O4437" s="35">
        <v>0.20833333333333337</v>
      </c>
      <c r="P4437" s="299"/>
      <c r="Q4437" s="300"/>
      <c r="R4437" s="129">
        <f t="shared" si="208"/>
        <v>0</v>
      </c>
      <c r="S4437" s="129">
        <f t="shared" si="209"/>
        <v>0</v>
      </c>
      <c r="T4437" s="129">
        <f t="shared" si="207"/>
        <v>0</v>
      </c>
      <c r="U4437" s="10"/>
    </row>
    <row r="4438" spans="12:21" ht="15" customHeight="1" x14ac:dyDescent="0.4">
      <c r="L4438" s="36" t="s">
        <v>39</v>
      </c>
      <c r="N4438" s="37">
        <v>43650</v>
      </c>
      <c r="O4438" s="35">
        <v>0.25</v>
      </c>
      <c r="P4438" s="299"/>
      <c r="Q4438" s="300"/>
      <c r="R4438" s="129">
        <f t="shared" si="208"/>
        <v>0</v>
      </c>
      <c r="S4438" s="129">
        <f t="shared" si="209"/>
        <v>0</v>
      </c>
      <c r="T4438" s="129">
        <f t="shared" si="207"/>
        <v>0</v>
      </c>
      <c r="U4438" s="10"/>
    </row>
    <row r="4439" spans="12:21" ht="15" customHeight="1" x14ac:dyDescent="0.4">
      <c r="L4439" s="36" t="s">
        <v>39</v>
      </c>
      <c r="N4439" s="37">
        <v>43650</v>
      </c>
      <c r="O4439" s="35">
        <v>0.29166666666666669</v>
      </c>
      <c r="P4439" s="299"/>
      <c r="Q4439" s="300"/>
      <c r="R4439" s="129">
        <f t="shared" si="208"/>
        <v>0</v>
      </c>
      <c r="S4439" s="129">
        <f t="shared" si="209"/>
        <v>0</v>
      </c>
      <c r="T4439" s="129">
        <f t="shared" si="207"/>
        <v>0</v>
      </c>
      <c r="U4439" s="10"/>
    </row>
    <row r="4440" spans="12:21" ht="15" customHeight="1" x14ac:dyDescent="0.4">
      <c r="L4440" s="36" t="s">
        <v>39</v>
      </c>
      <c r="N4440" s="37">
        <v>43650</v>
      </c>
      <c r="O4440" s="35">
        <v>0.33333333333333337</v>
      </c>
      <c r="P4440" s="299"/>
      <c r="Q4440" s="300"/>
      <c r="R4440" s="129">
        <f t="shared" si="208"/>
        <v>0</v>
      </c>
      <c r="S4440" s="129">
        <f t="shared" si="209"/>
        <v>0</v>
      </c>
      <c r="T4440" s="129">
        <f t="shared" si="207"/>
        <v>0</v>
      </c>
      <c r="U4440" s="10"/>
    </row>
    <row r="4441" spans="12:21" ht="15" customHeight="1" x14ac:dyDescent="0.4">
      <c r="L4441" s="36" t="s">
        <v>39</v>
      </c>
      <c r="N4441" s="37">
        <v>43650</v>
      </c>
      <c r="O4441" s="35">
        <v>0.375</v>
      </c>
      <c r="P4441" s="299"/>
      <c r="Q4441" s="300"/>
      <c r="R4441" s="129">
        <f t="shared" si="208"/>
        <v>0</v>
      </c>
      <c r="S4441" s="129">
        <f t="shared" si="209"/>
        <v>0</v>
      </c>
      <c r="T4441" s="129">
        <f t="shared" si="207"/>
        <v>0</v>
      </c>
      <c r="U4441" s="10"/>
    </row>
    <row r="4442" spans="12:21" ht="15" customHeight="1" x14ac:dyDescent="0.4">
      <c r="L4442" s="36" t="s">
        <v>39</v>
      </c>
      <c r="N4442" s="37">
        <v>43650</v>
      </c>
      <c r="O4442" s="35">
        <v>0.41666666666666669</v>
      </c>
      <c r="P4442" s="299"/>
      <c r="Q4442" s="300"/>
      <c r="R4442" s="129">
        <f t="shared" si="208"/>
        <v>0</v>
      </c>
      <c r="S4442" s="129">
        <f t="shared" si="209"/>
        <v>0</v>
      </c>
      <c r="T4442" s="129">
        <f t="shared" si="207"/>
        <v>0</v>
      </c>
      <c r="U4442" s="10"/>
    </row>
    <row r="4443" spans="12:21" ht="15" customHeight="1" x14ac:dyDescent="0.4">
      <c r="L4443" s="36" t="s">
        <v>39</v>
      </c>
      <c r="N4443" s="37">
        <v>43650</v>
      </c>
      <c r="O4443" s="35">
        <v>0.45833333333333337</v>
      </c>
      <c r="P4443" s="299"/>
      <c r="Q4443" s="300"/>
      <c r="R4443" s="129">
        <f t="shared" si="208"/>
        <v>0</v>
      </c>
      <c r="S4443" s="129">
        <f t="shared" si="209"/>
        <v>0</v>
      </c>
      <c r="T4443" s="129">
        <f t="shared" si="207"/>
        <v>0</v>
      </c>
      <c r="U4443" s="10"/>
    </row>
    <row r="4444" spans="12:21" ht="15" customHeight="1" x14ac:dyDescent="0.4">
      <c r="L4444" s="36" t="s">
        <v>39</v>
      </c>
      <c r="N4444" s="37">
        <v>43650</v>
      </c>
      <c r="O4444" s="35">
        <v>0.50000000000000011</v>
      </c>
      <c r="P4444" s="299"/>
      <c r="Q4444" s="300"/>
      <c r="R4444" s="129">
        <f t="shared" si="208"/>
        <v>0</v>
      </c>
      <c r="S4444" s="129">
        <f t="shared" si="209"/>
        <v>0</v>
      </c>
      <c r="T4444" s="129">
        <f t="shared" si="207"/>
        <v>0</v>
      </c>
      <c r="U4444" s="10"/>
    </row>
    <row r="4445" spans="12:21" ht="15" customHeight="1" x14ac:dyDescent="0.4">
      <c r="L4445" s="36" t="s">
        <v>39</v>
      </c>
      <c r="N4445" s="37">
        <v>43650</v>
      </c>
      <c r="O4445" s="35">
        <v>0.54166666666666674</v>
      </c>
      <c r="P4445" s="299"/>
      <c r="Q4445" s="300"/>
      <c r="R4445" s="129">
        <f t="shared" si="208"/>
        <v>0</v>
      </c>
      <c r="S4445" s="129">
        <f t="shared" si="209"/>
        <v>0</v>
      </c>
      <c r="T4445" s="129">
        <f t="shared" si="207"/>
        <v>0</v>
      </c>
      <c r="U4445" s="10"/>
    </row>
    <row r="4446" spans="12:21" ht="15" customHeight="1" x14ac:dyDescent="0.4">
      <c r="L4446" s="36" t="s">
        <v>39</v>
      </c>
      <c r="N4446" s="37">
        <v>43650</v>
      </c>
      <c r="O4446" s="35">
        <v>0.58333333333333337</v>
      </c>
      <c r="P4446" s="299"/>
      <c r="Q4446" s="300"/>
      <c r="R4446" s="129">
        <f t="shared" si="208"/>
        <v>0</v>
      </c>
      <c r="S4446" s="129">
        <f t="shared" si="209"/>
        <v>0</v>
      </c>
      <c r="T4446" s="129">
        <f t="shared" si="207"/>
        <v>0</v>
      </c>
      <c r="U4446" s="10"/>
    </row>
    <row r="4447" spans="12:21" ht="15" customHeight="1" x14ac:dyDescent="0.4">
      <c r="L4447" s="36" t="s">
        <v>39</v>
      </c>
      <c r="N4447" s="37">
        <v>43650</v>
      </c>
      <c r="O4447" s="35">
        <v>0.62500000000000011</v>
      </c>
      <c r="P4447" s="299"/>
      <c r="Q4447" s="300"/>
      <c r="R4447" s="129">
        <f t="shared" si="208"/>
        <v>0</v>
      </c>
      <c r="S4447" s="129">
        <f t="shared" si="209"/>
        <v>0</v>
      </c>
      <c r="T4447" s="129">
        <f t="shared" si="207"/>
        <v>0</v>
      </c>
      <c r="U4447" s="10"/>
    </row>
    <row r="4448" spans="12:21" ht="15" customHeight="1" x14ac:dyDescent="0.4">
      <c r="L4448" s="36" t="s">
        <v>39</v>
      </c>
      <c r="N4448" s="37">
        <v>43650</v>
      </c>
      <c r="O4448" s="35">
        <v>0.66666666666666674</v>
      </c>
      <c r="P4448" s="299"/>
      <c r="Q4448" s="300"/>
      <c r="R4448" s="129">
        <f t="shared" si="208"/>
        <v>0</v>
      </c>
      <c r="S4448" s="129">
        <f t="shared" si="209"/>
        <v>0</v>
      </c>
      <c r="T4448" s="129">
        <f t="shared" si="207"/>
        <v>0</v>
      </c>
      <c r="U4448" s="10"/>
    </row>
    <row r="4449" spans="12:21" ht="15" customHeight="1" x14ac:dyDescent="0.4">
      <c r="L4449" s="36" t="s">
        <v>39</v>
      </c>
      <c r="N4449" s="37">
        <v>43650</v>
      </c>
      <c r="O4449" s="35">
        <v>0.70833333333333337</v>
      </c>
      <c r="P4449" s="299"/>
      <c r="Q4449" s="300"/>
      <c r="R4449" s="129">
        <f t="shared" si="208"/>
        <v>0</v>
      </c>
      <c r="S4449" s="129">
        <f t="shared" si="209"/>
        <v>0</v>
      </c>
      <c r="T4449" s="129">
        <f t="shared" si="207"/>
        <v>0</v>
      </c>
      <c r="U4449" s="10"/>
    </row>
    <row r="4450" spans="12:21" ht="15" customHeight="1" x14ac:dyDescent="0.4">
      <c r="L4450" s="36" t="s">
        <v>39</v>
      </c>
      <c r="N4450" s="37">
        <v>43650</v>
      </c>
      <c r="O4450" s="35">
        <v>0.75000000000000011</v>
      </c>
      <c r="P4450" s="299"/>
      <c r="Q4450" s="300"/>
      <c r="R4450" s="129">
        <f t="shared" si="208"/>
        <v>0</v>
      </c>
      <c r="S4450" s="129">
        <f t="shared" si="209"/>
        <v>0</v>
      </c>
      <c r="T4450" s="129">
        <f t="shared" si="207"/>
        <v>0</v>
      </c>
      <c r="U4450" s="10"/>
    </row>
    <row r="4451" spans="12:21" ht="15" customHeight="1" x14ac:dyDescent="0.4">
      <c r="L4451" s="36" t="s">
        <v>39</v>
      </c>
      <c r="N4451" s="37">
        <v>43650</v>
      </c>
      <c r="O4451" s="35">
        <v>0.79166666666666674</v>
      </c>
      <c r="P4451" s="299"/>
      <c r="Q4451" s="300"/>
      <c r="R4451" s="129">
        <f t="shared" si="208"/>
        <v>0</v>
      </c>
      <c r="S4451" s="129">
        <f t="shared" si="209"/>
        <v>0</v>
      </c>
      <c r="T4451" s="129">
        <f t="shared" si="207"/>
        <v>0</v>
      </c>
      <c r="U4451" s="10"/>
    </row>
    <row r="4452" spans="12:21" ht="15" customHeight="1" x14ac:dyDescent="0.4">
      <c r="L4452" s="36" t="s">
        <v>39</v>
      </c>
      <c r="N4452" s="37">
        <v>43650</v>
      </c>
      <c r="O4452" s="35">
        <v>0.83333333333333337</v>
      </c>
      <c r="P4452" s="299"/>
      <c r="Q4452" s="300"/>
      <c r="R4452" s="129">
        <f t="shared" si="208"/>
        <v>0</v>
      </c>
      <c r="S4452" s="129">
        <f t="shared" si="209"/>
        <v>0</v>
      </c>
      <c r="T4452" s="129">
        <f t="shared" si="207"/>
        <v>0</v>
      </c>
      <c r="U4452" s="10"/>
    </row>
    <row r="4453" spans="12:21" ht="15" customHeight="1" x14ac:dyDescent="0.4">
      <c r="L4453" s="36" t="s">
        <v>39</v>
      </c>
      <c r="N4453" s="37">
        <v>43650</v>
      </c>
      <c r="O4453" s="35">
        <v>0.87500000000000011</v>
      </c>
      <c r="P4453" s="299"/>
      <c r="Q4453" s="300"/>
      <c r="R4453" s="129">
        <f t="shared" si="208"/>
        <v>0</v>
      </c>
      <c r="S4453" s="129">
        <f t="shared" si="209"/>
        <v>0</v>
      </c>
      <c r="T4453" s="129">
        <f t="shared" si="207"/>
        <v>0</v>
      </c>
      <c r="U4453" s="10"/>
    </row>
    <row r="4454" spans="12:21" ht="15" customHeight="1" x14ac:dyDescent="0.4">
      <c r="L4454" s="36" t="s">
        <v>39</v>
      </c>
      <c r="N4454" s="37">
        <v>43650</v>
      </c>
      <c r="O4454" s="35">
        <v>0.91666666666666674</v>
      </c>
      <c r="P4454" s="299"/>
      <c r="Q4454" s="300"/>
      <c r="R4454" s="129">
        <f t="shared" si="208"/>
        <v>0</v>
      </c>
      <c r="S4454" s="129">
        <f t="shared" si="209"/>
        <v>0</v>
      </c>
      <c r="T4454" s="129">
        <f t="shared" si="207"/>
        <v>0</v>
      </c>
      <c r="U4454" s="10"/>
    </row>
    <row r="4455" spans="12:21" ht="15" customHeight="1" x14ac:dyDescent="0.4">
      <c r="L4455" s="36" t="s">
        <v>39</v>
      </c>
      <c r="N4455" s="37">
        <v>43650</v>
      </c>
      <c r="O4455" s="35">
        <v>0.95833333333333337</v>
      </c>
      <c r="P4455" s="299"/>
      <c r="Q4455" s="300"/>
      <c r="R4455" s="129">
        <f t="shared" si="208"/>
        <v>0</v>
      </c>
      <c r="S4455" s="129">
        <f t="shared" si="209"/>
        <v>0</v>
      </c>
      <c r="T4455" s="129">
        <f t="shared" si="207"/>
        <v>0</v>
      </c>
      <c r="U4455" s="10"/>
    </row>
    <row r="4456" spans="12:21" ht="15" customHeight="1" x14ac:dyDescent="0.4">
      <c r="L4456" s="40">
        <v>43651</v>
      </c>
      <c r="M4456" s="37"/>
      <c r="N4456" s="37">
        <v>43651</v>
      </c>
      <c r="O4456" s="35">
        <v>3.1225022567582528E-17</v>
      </c>
      <c r="P4456" s="299"/>
      <c r="Q4456" s="300"/>
      <c r="R4456" s="129">
        <f t="shared" si="208"/>
        <v>0</v>
      </c>
      <c r="S4456" s="129">
        <f t="shared" si="209"/>
        <v>0</v>
      </c>
      <c r="T4456" s="129">
        <f t="shared" si="207"/>
        <v>0</v>
      </c>
      <c r="U4456" s="10"/>
    </row>
    <row r="4457" spans="12:21" ht="15" customHeight="1" x14ac:dyDescent="0.4">
      <c r="L4457" s="36" t="s">
        <v>39</v>
      </c>
      <c r="N4457" s="37">
        <v>43651</v>
      </c>
      <c r="O4457" s="35">
        <v>4.1666666666666699E-2</v>
      </c>
      <c r="P4457" s="299"/>
      <c r="Q4457" s="300"/>
      <c r="R4457" s="129">
        <f t="shared" si="208"/>
        <v>0</v>
      </c>
      <c r="S4457" s="129">
        <f t="shared" si="209"/>
        <v>0</v>
      </c>
      <c r="T4457" s="129">
        <f t="shared" ref="T4457:T4520" si="210">Q4457-R4457</f>
        <v>0</v>
      </c>
      <c r="U4457" s="10"/>
    </row>
    <row r="4458" spans="12:21" ht="15" customHeight="1" x14ac:dyDescent="0.4">
      <c r="L4458" s="36" t="s">
        <v>39</v>
      </c>
      <c r="N4458" s="37">
        <v>43651</v>
      </c>
      <c r="O4458" s="35">
        <v>8.333333333333337E-2</v>
      </c>
      <c r="P4458" s="299"/>
      <c r="Q4458" s="300"/>
      <c r="R4458" s="129">
        <f t="shared" si="208"/>
        <v>0</v>
      </c>
      <c r="S4458" s="129">
        <f t="shared" si="209"/>
        <v>0</v>
      </c>
      <c r="T4458" s="129">
        <f t="shared" si="210"/>
        <v>0</v>
      </c>
      <c r="U4458" s="10"/>
    </row>
    <row r="4459" spans="12:21" ht="15" customHeight="1" x14ac:dyDescent="0.4">
      <c r="L4459" s="36" t="s">
        <v>39</v>
      </c>
      <c r="N4459" s="37">
        <v>43651</v>
      </c>
      <c r="O4459" s="35">
        <v>0.12500000000000006</v>
      </c>
      <c r="P4459" s="299"/>
      <c r="Q4459" s="300"/>
      <c r="R4459" s="129">
        <f t="shared" si="208"/>
        <v>0</v>
      </c>
      <c r="S4459" s="129">
        <f t="shared" si="209"/>
        <v>0</v>
      </c>
      <c r="T4459" s="129">
        <f t="shared" si="210"/>
        <v>0</v>
      </c>
      <c r="U4459" s="10"/>
    </row>
    <row r="4460" spans="12:21" ht="15" customHeight="1" x14ac:dyDescent="0.4">
      <c r="L4460" s="36" t="s">
        <v>39</v>
      </c>
      <c r="N4460" s="37">
        <v>43651</v>
      </c>
      <c r="O4460" s="35">
        <v>0.16666666666666669</v>
      </c>
      <c r="P4460" s="299"/>
      <c r="Q4460" s="300"/>
      <c r="R4460" s="129">
        <f t="shared" si="208"/>
        <v>0</v>
      </c>
      <c r="S4460" s="129">
        <f t="shared" si="209"/>
        <v>0</v>
      </c>
      <c r="T4460" s="129">
        <f t="shared" si="210"/>
        <v>0</v>
      </c>
      <c r="U4460" s="10"/>
    </row>
    <row r="4461" spans="12:21" ht="15" customHeight="1" x14ac:dyDescent="0.4">
      <c r="L4461" s="36" t="s">
        <v>39</v>
      </c>
      <c r="N4461" s="37">
        <v>43651</v>
      </c>
      <c r="O4461" s="35">
        <v>0.20833333333333337</v>
      </c>
      <c r="P4461" s="299"/>
      <c r="Q4461" s="300"/>
      <c r="R4461" s="129">
        <f t="shared" si="208"/>
        <v>0</v>
      </c>
      <c r="S4461" s="129">
        <f t="shared" si="209"/>
        <v>0</v>
      </c>
      <c r="T4461" s="129">
        <f t="shared" si="210"/>
        <v>0</v>
      </c>
      <c r="U4461" s="10"/>
    </row>
    <row r="4462" spans="12:21" ht="15" customHeight="1" x14ac:dyDescent="0.4">
      <c r="L4462" s="36" t="s">
        <v>39</v>
      </c>
      <c r="N4462" s="37">
        <v>43651</v>
      </c>
      <c r="O4462" s="35">
        <v>0.25</v>
      </c>
      <c r="P4462" s="299"/>
      <c r="Q4462" s="300"/>
      <c r="R4462" s="129">
        <f t="shared" si="208"/>
        <v>0</v>
      </c>
      <c r="S4462" s="129">
        <f t="shared" si="209"/>
        <v>0</v>
      </c>
      <c r="T4462" s="129">
        <f t="shared" si="210"/>
        <v>0</v>
      </c>
      <c r="U4462" s="10"/>
    </row>
    <row r="4463" spans="12:21" ht="15" customHeight="1" x14ac:dyDescent="0.4">
      <c r="L4463" s="36" t="s">
        <v>39</v>
      </c>
      <c r="N4463" s="37">
        <v>43651</v>
      </c>
      <c r="O4463" s="35">
        <v>0.29166666666666669</v>
      </c>
      <c r="P4463" s="299"/>
      <c r="Q4463" s="300"/>
      <c r="R4463" s="129">
        <f t="shared" si="208"/>
        <v>0</v>
      </c>
      <c r="S4463" s="129">
        <f t="shared" si="209"/>
        <v>0</v>
      </c>
      <c r="T4463" s="129">
        <f t="shared" si="210"/>
        <v>0</v>
      </c>
      <c r="U4463" s="10"/>
    </row>
    <row r="4464" spans="12:21" ht="15" customHeight="1" x14ac:dyDescent="0.4">
      <c r="L4464" s="36" t="s">
        <v>39</v>
      </c>
      <c r="N4464" s="37">
        <v>43651</v>
      </c>
      <c r="O4464" s="35">
        <v>0.33333333333333337</v>
      </c>
      <c r="P4464" s="299"/>
      <c r="Q4464" s="300"/>
      <c r="R4464" s="129">
        <f t="shared" si="208"/>
        <v>0</v>
      </c>
      <c r="S4464" s="129">
        <f t="shared" si="209"/>
        <v>0</v>
      </c>
      <c r="T4464" s="129">
        <f t="shared" si="210"/>
        <v>0</v>
      </c>
      <c r="U4464" s="10"/>
    </row>
    <row r="4465" spans="12:21" ht="15" customHeight="1" x14ac:dyDescent="0.4">
      <c r="L4465" s="36" t="s">
        <v>39</v>
      </c>
      <c r="N4465" s="37">
        <v>43651</v>
      </c>
      <c r="O4465" s="35">
        <v>0.375</v>
      </c>
      <c r="P4465" s="299"/>
      <c r="Q4465" s="300"/>
      <c r="R4465" s="129">
        <f t="shared" si="208"/>
        <v>0</v>
      </c>
      <c r="S4465" s="129">
        <f t="shared" si="209"/>
        <v>0</v>
      </c>
      <c r="T4465" s="129">
        <f t="shared" si="210"/>
        <v>0</v>
      </c>
      <c r="U4465" s="10"/>
    </row>
    <row r="4466" spans="12:21" ht="15" customHeight="1" x14ac:dyDescent="0.4">
      <c r="L4466" s="36" t="s">
        <v>39</v>
      </c>
      <c r="N4466" s="37">
        <v>43651</v>
      </c>
      <c r="O4466" s="35">
        <v>0.41666666666666669</v>
      </c>
      <c r="P4466" s="299"/>
      <c r="Q4466" s="300"/>
      <c r="R4466" s="129">
        <f t="shared" si="208"/>
        <v>0</v>
      </c>
      <c r="S4466" s="129">
        <f t="shared" si="209"/>
        <v>0</v>
      </c>
      <c r="T4466" s="129">
        <f t="shared" si="210"/>
        <v>0</v>
      </c>
      <c r="U4466" s="10"/>
    </row>
    <row r="4467" spans="12:21" ht="15" customHeight="1" x14ac:dyDescent="0.4">
      <c r="L4467" s="36" t="s">
        <v>39</v>
      </c>
      <c r="N4467" s="37">
        <v>43651</v>
      </c>
      <c r="O4467" s="35">
        <v>0.45833333333333337</v>
      </c>
      <c r="P4467" s="299"/>
      <c r="Q4467" s="300"/>
      <c r="R4467" s="129">
        <f t="shared" si="208"/>
        <v>0</v>
      </c>
      <c r="S4467" s="129">
        <f t="shared" si="209"/>
        <v>0</v>
      </c>
      <c r="T4467" s="129">
        <f t="shared" si="210"/>
        <v>0</v>
      </c>
      <c r="U4467" s="10"/>
    </row>
    <row r="4468" spans="12:21" ht="15" customHeight="1" x14ac:dyDescent="0.4">
      <c r="L4468" s="36" t="s">
        <v>39</v>
      </c>
      <c r="N4468" s="37">
        <v>43651</v>
      </c>
      <c r="O4468" s="35">
        <v>0.50000000000000011</v>
      </c>
      <c r="P4468" s="299"/>
      <c r="Q4468" s="300"/>
      <c r="R4468" s="129">
        <f t="shared" si="208"/>
        <v>0</v>
      </c>
      <c r="S4468" s="129">
        <f t="shared" si="209"/>
        <v>0</v>
      </c>
      <c r="T4468" s="129">
        <f t="shared" si="210"/>
        <v>0</v>
      </c>
      <c r="U4468" s="10"/>
    </row>
    <row r="4469" spans="12:21" ht="15" customHeight="1" x14ac:dyDescent="0.4">
      <c r="L4469" s="36" t="s">
        <v>39</v>
      </c>
      <c r="N4469" s="37">
        <v>43651</v>
      </c>
      <c r="O4469" s="35">
        <v>0.54166666666666674</v>
      </c>
      <c r="P4469" s="299"/>
      <c r="Q4469" s="300"/>
      <c r="R4469" s="129">
        <f t="shared" si="208"/>
        <v>0</v>
      </c>
      <c r="S4469" s="129">
        <f t="shared" si="209"/>
        <v>0</v>
      </c>
      <c r="T4469" s="129">
        <f t="shared" si="210"/>
        <v>0</v>
      </c>
      <c r="U4469" s="10"/>
    </row>
    <row r="4470" spans="12:21" ht="15" customHeight="1" x14ac:dyDescent="0.4">
      <c r="L4470" s="36" t="s">
        <v>39</v>
      </c>
      <c r="N4470" s="37">
        <v>43651</v>
      </c>
      <c r="O4470" s="35">
        <v>0.58333333333333337</v>
      </c>
      <c r="P4470" s="299"/>
      <c r="Q4470" s="300"/>
      <c r="R4470" s="129">
        <f t="shared" si="208"/>
        <v>0</v>
      </c>
      <c r="S4470" s="129">
        <f t="shared" si="209"/>
        <v>0</v>
      </c>
      <c r="T4470" s="129">
        <f t="shared" si="210"/>
        <v>0</v>
      </c>
      <c r="U4470" s="10"/>
    </row>
    <row r="4471" spans="12:21" ht="15" customHeight="1" x14ac:dyDescent="0.4">
      <c r="L4471" s="36" t="s">
        <v>39</v>
      </c>
      <c r="N4471" s="37">
        <v>43651</v>
      </c>
      <c r="O4471" s="35">
        <v>0.62500000000000011</v>
      </c>
      <c r="P4471" s="299"/>
      <c r="Q4471" s="300"/>
      <c r="R4471" s="129">
        <f t="shared" si="208"/>
        <v>0</v>
      </c>
      <c r="S4471" s="129">
        <f t="shared" si="209"/>
        <v>0</v>
      </c>
      <c r="T4471" s="129">
        <f t="shared" si="210"/>
        <v>0</v>
      </c>
      <c r="U4471" s="10"/>
    </row>
    <row r="4472" spans="12:21" ht="15" customHeight="1" x14ac:dyDescent="0.4">
      <c r="L4472" s="36" t="s">
        <v>39</v>
      </c>
      <c r="N4472" s="37">
        <v>43651</v>
      </c>
      <c r="O4472" s="35">
        <v>0.66666666666666674</v>
      </c>
      <c r="P4472" s="299"/>
      <c r="Q4472" s="300"/>
      <c r="R4472" s="129">
        <f t="shared" si="208"/>
        <v>0</v>
      </c>
      <c r="S4472" s="129">
        <f t="shared" si="209"/>
        <v>0</v>
      </c>
      <c r="T4472" s="129">
        <f t="shared" si="210"/>
        <v>0</v>
      </c>
      <c r="U4472" s="10"/>
    </row>
    <row r="4473" spans="12:21" ht="15" customHeight="1" x14ac:dyDescent="0.4">
      <c r="L4473" s="36" t="s">
        <v>39</v>
      </c>
      <c r="N4473" s="37">
        <v>43651</v>
      </c>
      <c r="O4473" s="35">
        <v>0.70833333333333337</v>
      </c>
      <c r="P4473" s="299"/>
      <c r="Q4473" s="300"/>
      <c r="R4473" s="129">
        <f t="shared" si="208"/>
        <v>0</v>
      </c>
      <c r="S4473" s="129">
        <f t="shared" si="209"/>
        <v>0</v>
      </c>
      <c r="T4473" s="129">
        <f t="shared" si="210"/>
        <v>0</v>
      </c>
      <c r="U4473" s="10"/>
    </row>
    <row r="4474" spans="12:21" ht="15" customHeight="1" x14ac:dyDescent="0.4">
      <c r="L4474" s="36" t="s">
        <v>39</v>
      </c>
      <c r="N4474" s="37">
        <v>43651</v>
      </c>
      <c r="O4474" s="35">
        <v>0.75000000000000011</v>
      </c>
      <c r="P4474" s="299"/>
      <c r="Q4474" s="300"/>
      <c r="R4474" s="129">
        <f t="shared" si="208"/>
        <v>0</v>
      </c>
      <c r="S4474" s="129">
        <f t="shared" si="209"/>
        <v>0</v>
      </c>
      <c r="T4474" s="129">
        <f t="shared" si="210"/>
        <v>0</v>
      </c>
      <c r="U4474" s="10"/>
    </row>
    <row r="4475" spans="12:21" ht="15" customHeight="1" x14ac:dyDescent="0.4">
      <c r="L4475" s="36" t="s">
        <v>39</v>
      </c>
      <c r="N4475" s="37">
        <v>43651</v>
      </c>
      <c r="O4475" s="35">
        <v>0.79166666666666674</v>
      </c>
      <c r="P4475" s="299"/>
      <c r="Q4475" s="300"/>
      <c r="R4475" s="129">
        <f t="shared" si="208"/>
        <v>0</v>
      </c>
      <c r="S4475" s="129">
        <f t="shared" si="209"/>
        <v>0</v>
      </c>
      <c r="T4475" s="129">
        <f t="shared" si="210"/>
        <v>0</v>
      </c>
      <c r="U4475" s="10"/>
    </row>
    <row r="4476" spans="12:21" ht="15" customHeight="1" x14ac:dyDescent="0.4">
      <c r="L4476" s="36" t="s">
        <v>39</v>
      </c>
      <c r="N4476" s="37">
        <v>43651</v>
      </c>
      <c r="O4476" s="35">
        <v>0.83333333333333337</v>
      </c>
      <c r="P4476" s="299"/>
      <c r="Q4476" s="300"/>
      <c r="R4476" s="129">
        <f t="shared" si="208"/>
        <v>0</v>
      </c>
      <c r="S4476" s="129">
        <f t="shared" si="209"/>
        <v>0</v>
      </c>
      <c r="T4476" s="129">
        <f t="shared" si="210"/>
        <v>0</v>
      </c>
      <c r="U4476" s="10"/>
    </row>
    <row r="4477" spans="12:21" ht="15" customHeight="1" x14ac:dyDescent="0.4">
      <c r="L4477" s="36" t="s">
        <v>39</v>
      </c>
      <c r="N4477" s="37">
        <v>43651</v>
      </c>
      <c r="O4477" s="35">
        <v>0.87500000000000011</v>
      </c>
      <c r="P4477" s="299"/>
      <c r="Q4477" s="300"/>
      <c r="R4477" s="129">
        <f t="shared" si="208"/>
        <v>0</v>
      </c>
      <c r="S4477" s="129">
        <f t="shared" si="209"/>
        <v>0</v>
      </c>
      <c r="T4477" s="129">
        <f t="shared" si="210"/>
        <v>0</v>
      </c>
      <c r="U4477" s="10"/>
    </row>
    <row r="4478" spans="12:21" ht="15" customHeight="1" x14ac:dyDescent="0.4">
      <c r="L4478" s="36" t="s">
        <v>39</v>
      </c>
      <c r="N4478" s="37">
        <v>43651</v>
      </c>
      <c r="O4478" s="35">
        <v>0.91666666666666674</v>
      </c>
      <c r="P4478" s="299"/>
      <c r="Q4478" s="300"/>
      <c r="R4478" s="129">
        <f t="shared" si="208"/>
        <v>0</v>
      </c>
      <c r="S4478" s="129">
        <f t="shared" si="209"/>
        <v>0</v>
      </c>
      <c r="T4478" s="129">
        <f t="shared" si="210"/>
        <v>0</v>
      </c>
      <c r="U4478" s="10"/>
    </row>
    <row r="4479" spans="12:21" ht="15" customHeight="1" x14ac:dyDescent="0.4">
      <c r="L4479" s="36" t="s">
        <v>39</v>
      </c>
      <c r="N4479" s="37">
        <v>43651</v>
      </c>
      <c r="O4479" s="35">
        <v>0.95833333333333337</v>
      </c>
      <c r="P4479" s="299"/>
      <c r="Q4479" s="300"/>
      <c r="R4479" s="129">
        <f t="shared" si="208"/>
        <v>0</v>
      </c>
      <c r="S4479" s="129">
        <f t="shared" si="209"/>
        <v>0</v>
      </c>
      <c r="T4479" s="129">
        <f t="shared" si="210"/>
        <v>0</v>
      </c>
      <c r="U4479" s="10"/>
    </row>
    <row r="4480" spans="12:21" ht="15" customHeight="1" x14ac:dyDescent="0.4">
      <c r="L4480" s="40">
        <v>43652</v>
      </c>
      <c r="M4480" s="37"/>
      <c r="N4480" s="37">
        <v>43652</v>
      </c>
      <c r="O4480" s="35">
        <v>3.1225022567582528E-17</v>
      </c>
      <c r="P4480" s="299"/>
      <c r="Q4480" s="300"/>
      <c r="R4480" s="129">
        <f t="shared" si="208"/>
        <v>0</v>
      </c>
      <c r="S4480" s="129">
        <f t="shared" si="209"/>
        <v>0</v>
      </c>
      <c r="T4480" s="129">
        <f t="shared" si="210"/>
        <v>0</v>
      </c>
      <c r="U4480" s="10"/>
    </row>
    <row r="4481" spans="12:21" ht="15" customHeight="1" x14ac:dyDescent="0.4">
      <c r="L4481" s="36" t="s">
        <v>39</v>
      </c>
      <c r="N4481" s="37">
        <v>43652</v>
      </c>
      <c r="O4481" s="35">
        <v>4.1666666666666699E-2</v>
      </c>
      <c r="P4481" s="299"/>
      <c r="Q4481" s="300"/>
      <c r="R4481" s="129">
        <f t="shared" si="208"/>
        <v>0</v>
      </c>
      <c r="S4481" s="129">
        <f t="shared" si="209"/>
        <v>0</v>
      </c>
      <c r="T4481" s="129">
        <f t="shared" si="210"/>
        <v>0</v>
      </c>
      <c r="U4481" s="10"/>
    </row>
    <row r="4482" spans="12:21" ht="15" customHeight="1" x14ac:dyDescent="0.4">
      <c r="L4482" s="36" t="s">
        <v>39</v>
      </c>
      <c r="N4482" s="37">
        <v>43652</v>
      </c>
      <c r="O4482" s="35">
        <v>8.333333333333337E-2</v>
      </c>
      <c r="P4482" s="299"/>
      <c r="Q4482" s="300"/>
      <c r="R4482" s="129">
        <f t="shared" si="208"/>
        <v>0</v>
      </c>
      <c r="S4482" s="129">
        <f t="shared" si="209"/>
        <v>0</v>
      </c>
      <c r="T4482" s="129">
        <f t="shared" si="210"/>
        <v>0</v>
      </c>
      <c r="U4482" s="10"/>
    </row>
    <row r="4483" spans="12:21" ht="15" customHeight="1" x14ac:dyDescent="0.4">
      <c r="L4483" s="36" t="s">
        <v>39</v>
      </c>
      <c r="N4483" s="37">
        <v>43652</v>
      </c>
      <c r="O4483" s="35">
        <v>0.12500000000000006</v>
      </c>
      <c r="P4483" s="299"/>
      <c r="Q4483" s="300"/>
      <c r="R4483" s="129">
        <f t="shared" si="208"/>
        <v>0</v>
      </c>
      <c r="S4483" s="129">
        <f t="shared" si="209"/>
        <v>0</v>
      </c>
      <c r="T4483" s="129">
        <f t="shared" si="210"/>
        <v>0</v>
      </c>
      <c r="U4483" s="10"/>
    </row>
    <row r="4484" spans="12:21" ht="15" customHeight="1" x14ac:dyDescent="0.4">
      <c r="L4484" s="36" t="s">
        <v>39</v>
      </c>
      <c r="N4484" s="37">
        <v>43652</v>
      </c>
      <c r="O4484" s="35">
        <v>0.16666666666666669</v>
      </c>
      <c r="P4484" s="299"/>
      <c r="Q4484" s="300"/>
      <c r="R4484" s="129">
        <f t="shared" si="208"/>
        <v>0</v>
      </c>
      <c r="S4484" s="129">
        <f t="shared" si="209"/>
        <v>0</v>
      </c>
      <c r="T4484" s="129">
        <f t="shared" si="210"/>
        <v>0</v>
      </c>
      <c r="U4484" s="10"/>
    </row>
    <row r="4485" spans="12:21" ht="15" customHeight="1" x14ac:dyDescent="0.4">
      <c r="L4485" s="36" t="s">
        <v>39</v>
      </c>
      <c r="N4485" s="37">
        <v>43652</v>
      </c>
      <c r="O4485" s="35">
        <v>0.20833333333333337</v>
      </c>
      <c r="P4485" s="299"/>
      <c r="Q4485" s="300"/>
      <c r="R4485" s="129">
        <f t="shared" si="208"/>
        <v>0</v>
      </c>
      <c r="S4485" s="129">
        <f t="shared" si="209"/>
        <v>0</v>
      </c>
      <c r="T4485" s="129">
        <f t="shared" si="210"/>
        <v>0</v>
      </c>
      <c r="U4485" s="10"/>
    </row>
    <row r="4486" spans="12:21" ht="15" customHeight="1" x14ac:dyDescent="0.4">
      <c r="L4486" s="36" t="s">
        <v>39</v>
      </c>
      <c r="N4486" s="37">
        <v>43652</v>
      </c>
      <c r="O4486" s="35">
        <v>0.25</v>
      </c>
      <c r="P4486" s="299"/>
      <c r="Q4486" s="300"/>
      <c r="R4486" s="129">
        <f t="shared" si="208"/>
        <v>0</v>
      </c>
      <c r="S4486" s="129">
        <f t="shared" si="209"/>
        <v>0</v>
      </c>
      <c r="T4486" s="129">
        <f t="shared" si="210"/>
        <v>0</v>
      </c>
      <c r="U4486" s="10"/>
    </row>
    <row r="4487" spans="12:21" ht="15" customHeight="1" x14ac:dyDescent="0.4">
      <c r="L4487" s="36" t="s">
        <v>39</v>
      </c>
      <c r="N4487" s="37">
        <v>43652</v>
      </c>
      <c r="O4487" s="35">
        <v>0.29166666666666669</v>
      </c>
      <c r="P4487" s="299"/>
      <c r="Q4487" s="300"/>
      <c r="R4487" s="129">
        <f t="shared" si="208"/>
        <v>0</v>
      </c>
      <c r="S4487" s="129">
        <f t="shared" si="209"/>
        <v>0</v>
      </c>
      <c r="T4487" s="129">
        <f t="shared" si="210"/>
        <v>0</v>
      </c>
      <c r="U4487" s="10"/>
    </row>
    <row r="4488" spans="12:21" ht="15" customHeight="1" x14ac:dyDescent="0.4">
      <c r="L4488" s="36" t="s">
        <v>39</v>
      </c>
      <c r="N4488" s="37">
        <v>43652</v>
      </c>
      <c r="O4488" s="35">
        <v>0.33333333333333337</v>
      </c>
      <c r="P4488" s="299"/>
      <c r="Q4488" s="300"/>
      <c r="R4488" s="129">
        <f t="shared" si="208"/>
        <v>0</v>
      </c>
      <c r="S4488" s="129">
        <f t="shared" si="209"/>
        <v>0</v>
      </c>
      <c r="T4488" s="129">
        <f t="shared" si="210"/>
        <v>0</v>
      </c>
      <c r="U4488" s="10"/>
    </row>
    <row r="4489" spans="12:21" ht="15" customHeight="1" x14ac:dyDescent="0.4">
      <c r="L4489" s="36" t="s">
        <v>39</v>
      </c>
      <c r="N4489" s="37">
        <v>43652</v>
      </c>
      <c r="O4489" s="35">
        <v>0.375</v>
      </c>
      <c r="P4489" s="299"/>
      <c r="Q4489" s="300"/>
      <c r="R4489" s="129">
        <f t="shared" si="208"/>
        <v>0</v>
      </c>
      <c r="S4489" s="129">
        <f t="shared" si="209"/>
        <v>0</v>
      </c>
      <c r="T4489" s="129">
        <f t="shared" si="210"/>
        <v>0</v>
      </c>
      <c r="U4489" s="10"/>
    </row>
    <row r="4490" spans="12:21" ht="15" customHeight="1" x14ac:dyDescent="0.4">
      <c r="L4490" s="36" t="s">
        <v>39</v>
      </c>
      <c r="N4490" s="37">
        <v>43652</v>
      </c>
      <c r="O4490" s="35">
        <v>0.41666666666666669</v>
      </c>
      <c r="P4490" s="299"/>
      <c r="Q4490" s="300"/>
      <c r="R4490" s="129">
        <f t="shared" si="208"/>
        <v>0</v>
      </c>
      <c r="S4490" s="129">
        <f t="shared" si="209"/>
        <v>0</v>
      </c>
      <c r="T4490" s="129">
        <f t="shared" si="210"/>
        <v>0</v>
      </c>
      <c r="U4490" s="10"/>
    </row>
    <row r="4491" spans="12:21" ht="15" customHeight="1" x14ac:dyDescent="0.4">
      <c r="L4491" s="36" t="s">
        <v>39</v>
      </c>
      <c r="N4491" s="37">
        <v>43652</v>
      </c>
      <c r="O4491" s="35">
        <v>0.45833333333333337</v>
      </c>
      <c r="P4491" s="299"/>
      <c r="Q4491" s="300"/>
      <c r="R4491" s="129">
        <f t="shared" si="208"/>
        <v>0</v>
      </c>
      <c r="S4491" s="129">
        <f t="shared" si="209"/>
        <v>0</v>
      </c>
      <c r="T4491" s="129">
        <f t="shared" si="210"/>
        <v>0</v>
      </c>
      <c r="U4491" s="10"/>
    </row>
    <row r="4492" spans="12:21" ht="15" customHeight="1" x14ac:dyDescent="0.4">
      <c r="L4492" s="36" t="s">
        <v>39</v>
      </c>
      <c r="N4492" s="37">
        <v>43652</v>
      </c>
      <c r="O4492" s="35">
        <v>0.50000000000000011</v>
      </c>
      <c r="P4492" s="299"/>
      <c r="Q4492" s="300"/>
      <c r="R4492" s="129">
        <f t="shared" si="208"/>
        <v>0</v>
      </c>
      <c r="S4492" s="129">
        <f t="shared" si="209"/>
        <v>0</v>
      </c>
      <c r="T4492" s="129">
        <f t="shared" si="210"/>
        <v>0</v>
      </c>
      <c r="U4492" s="10"/>
    </row>
    <row r="4493" spans="12:21" ht="15" customHeight="1" x14ac:dyDescent="0.4">
      <c r="L4493" s="36" t="s">
        <v>39</v>
      </c>
      <c r="N4493" s="37">
        <v>43652</v>
      </c>
      <c r="O4493" s="35">
        <v>0.54166666666666674</v>
      </c>
      <c r="P4493" s="299"/>
      <c r="Q4493" s="300"/>
      <c r="R4493" s="129">
        <f t="shared" si="208"/>
        <v>0</v>
      </c>
      <c r="S4493" s="129">
        <f t="shared" si="209"/>
        <v>0</v>
      </c>
      <c r="T4493" s="129">
        <f t="shared" si="210"/>
        <v>0</v>
      </c>
      <c r="U4493" s="10"/>
    </row>
    <row r="4494" spans="12:21" ht="15" customHeight="1" x14ac:dyDescent="0.4">
      <c r="L4494" s="36" t="s">
        <v>39</v>
      </c>
      <c r="N4494" s="37">
        <v>43652</v>
      </c>
      <c r="O4494" s="35">
        <v>0.58333333333333337</v>
      </c>
      <c r="P4494" s="299"/>
      <c r="Q4494" s="300"/>
      <c r="R4494" s="129">
        <f t="shared" si="208"/>
        <v>0</v>
      </c>
      <c r="S4494" s="129">
        <f t="shared" si="209"/>
        <v>0</v>
      </c>
      <c r="T4494" s="129">
        <f t="shared" si="210"/>
        <v>0</v>
      </c>
      <c r="U4494" s="10"/>
    </row>
    <row r="4495" spans="12:21" ht="15" customHeight="1" x14ac:dyDescent="0.4">
      <c r="L4495" s="36" t="s">
        <v>39</v>
      </c>
      <c r="N4495" s="37">
        <v>43652</v>
      </c>
      <c r="O4495" s="35">
        <v>0.62500000000000011</v>
      </c>
      <c r="P4495" s="299"/>
      <c r="Q4495" s="300"/>
      <c r="R4495" s="129">
        <f t="shared" si="208"/>
        <v>0</v>
      </c>
      <c r="S4495" s="129">
        <f t="shared" si="209"/>
        <v>0</v>
      </c>
      <c r="T4495" s="129">
        <f t="shared" si="210"/>
        <v>0</v>
      </c>
      <c r="U4495" s="10"/>
    </row>
    <row r="4496" spans="12:21" ht="15" customHeight="1" x14ac:dyDescent="0.4">
      <c r="L4496" s="36" t="s">
        <v>39</v>
      </c>
      <c r="N4496" s="37">
        <v>43652</v>
      </c>
      <c r="O4496" s="35">
        <v>0.66666666666666674</v>
      </c>
      <c r="P4496" s="299"/>
      <c r="Q4496" s="300"/>
      <c r="R4496" s="129">
        <f t="shared" ref="R4496:R4559" si="211">IF(Q4496&gt;P4496,P4496,Q4496)</f>
        <v>0</v>
      </c>
      <c r="S4496" s="129">
        <f t="shared" ref="S4496:S4559" si="212">P4496-R4496</f>
        <v>0</v>
      </c>
      <c r="T4496" s="129">
        <f t="shared" si="210"/>
        <v>0</v>
      </c>
      <c r="U4496" s="10"/>
    </row>
    <row r="4497" spans="12:21" ht="15" customHeight="1" x14ac:dyDescent="0.4">
      <c r="L4497" s="36" t="s">
        <v>39</v>
      </c>
      <c r="N4497" s="37">
        <v>43652</v>
      </c>
      <c r="O4497" s="35">
        <v>0.70833333333333337</v>
      </c>
      <c r="P4497" s="299"/>
      <c r="Q4497" s="300"/>
      <c r="R4497" s="129">
        <f t="shared" si="211"/>
        <v>0</v>
      </c>
      <c r="S4497" s="129">
        <f t="shared" si="212"/>
        <v>0</v>
      </c>
      <c r="T4497" s="129">
        <f t="shared" si="210"/>
        <v>0</v>
      </c>
      <c r="U4497" s="10"/>
    </row>
    <row r="4498" spans="12:21" ht="15" customHeight="1" x14ac:dyDescent="0.4">
      <c r="L4498" s="36" t="s">
        <v>39</v>
      </c>
      <c r="N4498" s="37">
        <v>43652</v>
      </c>
      <c r="O4498" s="35">
        <v>0.75000000000000011</v>
      </c>
      <c r="P4498" s="299"/>
      <c r="Q4498" s="300"/>
      <c r="R4498" s="129">
        <f t="shared" si="211"/>
        <v>0</v>
      </c>
      <c r="S4498" s="129">
        <f t="shared" si="212"/>
        <v>0</v>
      </c>
      <c r="T4498" s="129">
        <f t="shared" si="210"/>
        <v>0</v>
      </c>
      <c r="U4498" s="10"/>
    </row>
    <row r="4499" spans="12:21" ht="15" customHeight="1" x14ac:dyDescent="0.4">
      <c r="L4499" s="36" t="s">
        <v>39</v>
      </c>
      <c r="N4499" s="37">
        <v>43652</v>
      </c>
      <c r="O4499" s="35">
        <v>0.79166666666666674</v>
      </c>
      <c r="P4499" s="299"/>
      <c r="Q4499" s="300"/>
      <c r="R4499" s="129">
        <f t="shared" si="211"/>
        <v>0</v>
      </c>
      <c r="S4499" s="129">
        <f t="shared" si="212"/>
        <v>0</v>
      </c>
      <c r="T4499" s="129">
        <f t="shared" si="210"/>
        <v>0</v>
      </c>
      <c r="U4499" s="10"/>
    </row>
    <row r="4500" spans="12:21" ht="15" customHeight="1" x14ac:dyDescent="0.4">
      <c r="L4500" s="36" t="s">
        <v>39</v>
      </c>
      <c r="N4500" s="37">
        <v>43652</v>
      </c>
      <c r="O4500" s="35">
        <v>0.83333333333333337</v>
      </c>
      <c r="P4500" s="299"/>
      <c r="Q4500" s="300"/>
      <c r="R4500" s="129">
        <f t="shared" si="211"/>
        <v>0</v>
      </c>
      <c r="S4500" s="129">
        <f t="shared" si="212"/>
        <v>0</v>
      </c>
      <c r="T4500" s="129">
        <f t="shared" si="210"/>
        <v>0</v>
      </c>
      <c r="U4500" s="10"/>
    </row>
    <row r="4501" spans="12:21" ht="15" customHeight="1" x14ac:dyDescent="0.4">
      <c r="L4501" s="36" t="s">
        <v>39</v>
      </c>
      <c r="N4501" s="37">
        <v>43652</v>
      </c>
      <c r="O4501" s="35">
        <v>0.87500000000000011</v>
      </c>
      <c r="P4501" s="299"/>
      <c r="Q4501" s="300"/>
      <c r="R4501" s="129">
        <f t="shared" si="211"/>
        <v>0</v>
      </c>
      <c r="S4501" s="129">
        <f t="shared" si="212"/>
        <v>0</v>
      </c>
      <c r="T4501" s="129">
        <f t="shared" si="210"/>
        <v>0</v>
      </c>
      <c r="U4501" s="10"/>
    </row>
    <row r="4502" spans="12:21" ht="15" customHeight="1" x14ac:dyDescent="0.4">
      <c r="L4502" s="36" t="s">
        <v>39</v>
      </c>
      <c r="N4502" s="37">
        <v>43652</v>
      </c>
      <c r="O4502" s="35">
        <v>0.91666666666666674</v>
      </c>
      <c r="P4502" s="299"/>
      <c r="Q4502" s="300"/>
      <c r="R4502" s="129">
        <f t="shared" si="211"/>
        <v>0</v>
      </c>
      <c r="S4502" s="129">
        <f t="shared" si="212"/>
        <v>0</v>
      </c>
      <c r="T4502" s="129">
        <f t="shared" si="210"/>
        <v>0</v>
      </c>
      <c r="U4502" s="10"/>
    </row>
    <row r="4503" spans="12:21" ht="15" customHeight="1" x14ac:dyDescent="0.4">
      <c r="L4503" s="36" t="s">
        <v>39</v>
      </c>
      <c r="N4503" s="37">
        <v>43652</v>
      </c>
      <c r="O4503" s="35">
        <v>0.95833333333333337</v>
      </c>
      <c r="P4503" s="299"/>
      <c r="Q4503" s="300"/>
      <c r="R4503" s="129">
        <f t="shared" si="211"/>
        <v>0</v>
      </c>
      <c r="S4503" s="129">
        <f t="shared" si="212"/>
        <v>0</v>
      </c>
      <c r="T4503" s="129">
        <f t="shared" si="210"/>
        <v>0</v>
      </c>
      <c r="U4503" s="10"/>
    </row>
    <row r="4504" spans="12:21" ht="15" customHeight="1" x14ac:dyDescent="0.4">
      <c r="L4504" s="40">
        <v>43653</v>
      </c>
      <c r="M4504" s="37"/>
      <c r="N4504" s="37">
        <v>43653</v>
      </c>
      <c r="O4504" s="35">
        <v>3.1225022567582528E-17</v>
      </c>
      <c r="P4504" s="299"/>
      <c r="Q4504" s="300"/>
      <c r="R4504" s="129">
        <f t="shared" si="211"/>
        <v>0</v>
      </c>
      <c r="S4504" s="129">
        <f t="shared" si="212"/>
        <v>0</v>
      </c>
      <c r="T4504" s="129">
        <f t="shared" si="210"/>
        <v>0</v>
      </c>
      <c r="U4504" s="10"/>
    </row>
    <row r="4505" spans="12:21" ht="15" customHeight="1" x14ac:dyDescent="0.4">
      <c r="L4505" s="36" t="s">
        <v>39</v>
      </c>
      <c r="N4505" s="37">
        <v>43653</v>
      </c>
      <c r="O4505" s="35">
        <v>4.1666666666666699E-2</v>
      </c>
      <c r="P4505" s="299"/>
      <c r="Q4505" s="300"/>
      <c r="R4505" s="129">
        <f t="shared" si="211"/>
        <v>0</v>
      </c>
      <c r="S4505" s="129">
        <f t="shared" si="212"/>
        <v>0</v>
      </c>
      <c r="T4505" s="129">
        <f t="shared" si="210"/>
        <v>0</v>
      </c>
      <c r="U4505" s="10"/>
    </row>
    <row r="4506" spans="12:21" ht="15" customHeight="1" x14ac:dyDescent="0.4">
      <c r="L4506" s="36" t="s">
        <v>39</v>
      </c>
      <c r="N4506" s="37">
        <v>43653</v>
      </c>
      <c r="O4506" s="35">
        <v>8.333333333333337E-2</v>
      </c>
      <c r="P4506" s="299"/>
      <c r="Q4506" s="300"/>
      <c r="R4506" s="129">
        <f t="shared" si="211"/>
        <v>0</v>
      </c>
      <c r="S4506" s="129">
        <f t="shared" si="212"/>
        <v>0</v>
      </c>
      <c r="T4506" s="129">
        <f t="shared" si="210"/>
        <v>0</v>
      </c>
      <c r="U4506" s="10"/>
    </row>
    <row r="4507" spans="12:21" ht="15" customHeight="1" x14ac:dyDescent="0.4">
      <c r="L4507" s="36" t="s">
        <v>39</v>
      </c>
      <c r="N4507" s="37">
        <v>43653</v>
      </c>
      <c r="O4507" s="35">
        <v>0.12500000000000006</v>
      </c>
      <c r="P4507" s="299"/>
      <c r="Q4507" s="300"/>
      <c r="R4507" s="129">
        <f t="shared" si="211"/>
        <v>0</v>
      </c>
      <c r="S4507" s="129">
        <f t="shared" si="212"/>
        <v>0</v>
      </c>
      <c r="T4507" s="129">
        <f t="shared" si="210"/>
        <v>0</v>
      </c>
      <c r="U4507" s="10"/>
    </row>
    <row r="4508" spans="12:21" ht="15" customHeight="1" x14ac:dyDescent="0.4">
      <c r="L4508" s="36" t="s">
        <v>39</v>
      </c>
      <c r="N4508" s="37">
        <v>43653</v>
      </c>
      <c r="O4508" s="35">
        <v>0.16666666666666669</v>
      </c>
      <c r="P4508" s="299"/>
      <c r="Q4508" s="300"/>
      <c r="R4508" s="129">
        <f t="shared" si="211"/>
        <v>0</v>
      </c>
      <c r="S4508" s="129">
        <f t="shared" si="212"/>
        <v>0</v>
      </c>
      <c r="T4508" s="129">
        <f t="shared" si="210"/>
        <v>0</v>
      </c>
      <c r="U4508" s="10"/>
    </row>
    <row r="4509" spans="12:21" ht="15" customHeight="1" x14ac:dyDescent="0.4">
      <c r="L4509" s="36" t="s">
        <v>39</v>
      </c>
      <c r="N4509" s="37">
        <v>43653</v>
      </c>
      <c r="O4509" s="35">
        <v>0.20833333333333337</v>
      </c>
      <c r="P4509" s="299"/>
      <c r="Q4509" s="300"/>
      <c r="R4509" s="129">
        <f t="shared" si="211"/>
        <v>0</v>
      </c>
      <c r="S4509" s="129">
        <f t="shared" si="212"/>
        <v>0</v>
      </c>
      <c r="T4509" s="129">
        <f t="shared" si="210"/>
        <v>0</v>
      </c>
      <c r="U4509" s="10"/>
    </row>
    <row r="4510" spans="12:21" ht="15" customHeight="1" x14ac:dyDescent="0.4">
      <c r="L4510" s="36" t="s">
        <v>39</v>
      </c>
      <c r="N4510" s="37">
        <v>43653</v>
      </c>
      <c r="O4510" s="35">
        <v>0.25</v>
      </c>
      <c r="P4510" s="299"/>
      <c r="Q4510" s="300"/>
      <c r="R4510" s="129">
        <f t="shared" si="211"/>
        <v>0</v>
      </c>
      <c r="S4510" s="129">
        <f t="shared" si="212"/>
        <v>0</v>
      </c>
      <c r="T4510" s="129">
        <f t="shared" si="210"/>
        <v>0</v>
      </c>
      <c r="U4510" s="10"/>
    </row>
    <row r="4511" spans="12:21" ht="15" customHeight="1" x14ac:dyDescent="0.4">
      <c r="L4511" s="36" t="s">
        <v>39</v>
      </c>
      <c r="N4511" s="37">
        <v>43653</v>
      </c>
      <c r="O4511" s="35">
        <v>0.29166666666666669</v>
      </c>
      <c r="P4511" s="299"/>
      <c r="Q4511" s="300"/>
      <c r="R4511" s="129">
        <f t="shared" si="211"/>
        <v>0</v>
      </c>
      <c r="S4511" s="129">
        <f t="shared" si="212"/>
        <v>0</v>
      </c>
      <c r="T4511" s="129">
        <f t="shared" si="210"/>
        <v>0</v>
      </c>
      <c r="U4511" s="10"/>
    </row>
    <row r="4512" spans="12:21" ht="15" customHeight="1" x14ac:dyDescent="0.4">
      <c r="L4512" s="36" t="s">
        <v>39</v>
      </c>
      <c r="N4512" s="37">
        <v>43653</v>
      </c>
      <c r="O4512" s="35">
        <v>0.33333333333333337</v>
      </c>
      <c r="P4512" s="299"/>
      <c r="Q4512" s="300"/>
      <c r="R4512" s="129">
        <f t="shared" si="211"/>
        <v>0</v>
      </c>
      <c r="S4512" s="129">
        <f t="shared" si="212"/>
        <v>0</v>
      </c>
      <c r="T4512" s="129">
        <f t="shared" si="210"/>
        <v>0</v>
      </c>
      <c r="U4512" s="10"/>
    </row>
    <row r="4513" spans="12:21" ht="15" customHeight="1" x14ac:dyDescent="0.4">
      <c r="L4513" s="36" t="s">
        <v>39</v>
      </c>
      <c r="N4513" s="37">
        <v>43653</v>
      </c>
      <c r="O4513" s="35">
        <v>0.375</v>
      </c>
      <c r="P4513" s="299"/>
      <c r="Q4513" s="300"/>
      <c r="R4513" s="129">
        <f t="shared" si="211"/>
        <v>0</v>
      </c>
      <c r="S4513" s="129">
        <f t="shared" si="212"/>
        <v>0</v>
      </c>
      <c r="T4513" s="129">
        <f t="shared" si="210"/>
        <v>0</v>
      </c>
      <c r="U4513" s="10"/>
    </row>
    <row r="4514" spans="12:21" ht="15" customHeight="1" x14ac:dyDescent="0.4">
      <c r="L4514" s="36" t="s">
        <v>39</v>
      </c>
      <c r="N4514" s="37">
        <v>43653</v>
      </c>
      <c r="O4514" s="35">
        <v>0.41666666666666669</v>
      </c>
      <c r="P4514" s="299"/>
      <c r="Q4514" s="300"/>
      <c r="R4514" s="129">
        <f t="shared" si="211"/>
        <v>0</v>
      </c>
      <c r="S4514" s="129">
        <f t="shared" si="212"/>
        <v>0</v>
      </c>
      <c r="T4514" s="129">
        <f t="shared" si="210"/>
        <v>0</v>
      </c>
      <c r="U4514" s="10"/>
    </row>
    <row r="4515" spans="12:21" ht="15" customHeight="1" x14ac:dyDescent="0.4">
      <c r="L4515" s="36" t="s">
        <v>39</v>
      </c>
      <c r="N4515" s="37">
        <v>43653</v>
      </c>
      <c r="O4515" s="35">
        <v>0.45833333333333337</v>
      </c>
      <c r="P4515" s="299"/>
      <c r="Q4515" s="300"/>
      <c r="R4515" s="129">
        <f t="shared" si="211"/>
        <v>0</v>
      </c>
      <c r="S4515" s="129">
        <f t="shared" si="212"/>
        <v>0</v>
      </c>
      <c r="T4515" s="129">
        <f t="shared" si="210"/>
        <v>0</v>
      </c>
      <c r="U4515" s="10"/>
    </row>
    <row r="4516" spans="12:21" ht="15" customHeight="1" x14ac:dyDescent="0.4">
      <c r="L4516" s="36" t="s">
        <v>39</v>
      </c>
      <c r="N4516" s="37">
        <v>43653</v>
      </c>
      <c r="O4516" s="35">
        <v>0.50000000000000011</v>
      </c>
      <c r="P4516" s="299"/>
      <c r="Q4516" s="300"/>
      <c r="R4516" s="129">
        <f t="shared" si="211"/>
        <v>0</v>
      </c>
      <c r="S4516" s="129">
        <f t="shared" si="212"/>
        <v>0</v>
      </c>
      <c r="T4516" s="129">
        <f t="shared" si="210"/>
        <v>0</v>
      </c>
      <c r="U4516" s="10"/>
    </row>
    <row r="4517" spans="12:21" ht="15" customHeight="1" x14ac:dyDescent="0.4">
      <c r="L4517" s="36" t="s">
        <v>39</v>
      </c>
      <c r="N4517" s="37">
        <v>43653</v>
      </c>
      <c r="O4517" s="35">
        <v>0.54166666666666674</v>
      </c>
      <c r="P4517" s="299"/>
      <c r="Q4517" s="300"/>
      <c r="R4517" s="129">
        <f t="shared" si="211"/>
        <v>0</v>
      </c>
      <c r="S4517" s="129">
        <f t="shared" si="212"/>
        <v>0</v>
      </c>
      <c r="T4517" s="129">
        <f t="shared" si="210"/>
        <v>0</v>
      </c>
      <c r="U4517" s="10"/>
    </row>
    <row r="4518" spans="12:21" ht="15" customHeight="1" x14ac:dyDescent="0.4">
      <c r="L4518" s="36" t="s">
        <v>39</v>
      </c>
      <c r="N4518" s="37">
        <v>43653</v>
      </c>
      <c r="O4518" s="35">
        <v>0.58333333333333337</v>
      </c>
      <c r="P4518" s="299"/>
      <c r="Q4518" s="300"/>
      <c r="R4518" s="129">
        <f t="shared" si="211"/>
        <v>0</v>
      </c>
      <c r="S4518" s="129">
        <f t="shared" si="212"/>
        <v>0</v>
      </c>
      <c r="T4518" s="129">
        <f t="shared" si="210"/>
        <v>0</v>
      </c>
      <c r="U4518" s="10"/>
    </row>
    <row r="4519" spans="12:21" ht="15" customHeight="1" x14ac:dyDescent="0.4">
      <c r="L4519" s="36" t="s">
        <v>39</v>
      </c>
      <c r="N4519" s="37">
        <v>43653</v>
      </c>
      <c r="O4519" s="35">
        <v>0.62500000000000011</v>
      </c>
      <c r="P4519" s="299"/>
      <c r="Q4519" s="300"/>
      <c r="R4519" s="129">
        <f t="shared" si="211"/>
        <v>0</v>
      </c>
      <c r="S4519" s="129">
        <f t="shared" si="212"/>
        <v>0</v>
      </c>
      <c r="T4519" s="129">
        <f t="shared" si="210"/>
        <v>0</v>
      </c>
      <c r="U4519" s="10"/>
    </row>
    <row r="4520" spans="12:21" ht="15" customHeight="1" x14ac:dyDescent="0.4">
      <c r="L4520" s="36" t="s">
        <v>39</v>
      </c>
      <c r="N4520" s="37">
        <v>43653</v>
      </c>
      <c r="O4520" s="35">
        <v>0.66666666666666674</v>
      </c>
      <c r="P4520" s="299"/>
      <c r="Q4520" s="300"/>
      <c r="R4520" s="129">
        <f t="shared" si="211"/>
        <v>0</v>
      </c>
      <c r="S4520" s="129">
        <f t="shared" si="212"/>
        <v>0</v>
      </c>
      <c r="T4520" s="129">
        <f t="shared" si="210"/>
        <v>0</v>
      </c>
      <c r="U4520" s="10"/>
    </row>
    <row r="4521" spans="12:21" ht="15" customHeight="1" x14ac:dyDescent="0.4">
      <c r="L4521" s="36" t="s">
        <v>39</v>
      </c>
      <c r="N4521" s="37">
        <v>43653</v>
      </c>
      <c r="O4521" s="35">
        <v>0.70833333333333337</v>
      </c>
      <c r="P4521" s="299"/>
      <c r="Q4521" s="300"/>
      <c r="R4521" s="129">
        <f t="shared" si="211"/>
        <v>0</v>
      </c>
      <c r="S4521" s="129">
        <f t="shared" si="212"/>
        <v>0</v>
      </c>
      <c r="T4521" s="129">
        <f t="shared" ref="T4521:T4584" si="213">Q4521-R4521</f>
        <v>0</v>
      </c>
      <c r="U4521" s="10"/>
    </row>
    <row r="4522" spans="12:21" ht="15" customHeight="1" x14ac:dyDescent="0.4">
      <c r="L4522" s="36" t="s">
        <v>39</v>
      </c>
      <c r="N4522" s="37">
        <v>43653</v>
      </c>
      <c r="O4522" s="35">
        <v>0.75000000000000011</v>
      </c>
      <c r="P4522" s="299"/>
      <c r="Q4522" s="300"/>
      <c r="R4522" s="129">
        <f t="shared" si="211"/>
        <v>0</v>
      </c>
      <c r="S4522" s="129">
        <f t="shared" si="212"/>
        <v>0</v>
      </c>
      <c r="T4522" s="129">
        <f t="shared" si="213"/>
        <v>0</v>
      </c>
      <c r="U4522" s="10"/>
    </row>
    <row r="4523" spans="12:21" ht="15" customHeight="1" x14ac:dyDescent="0.4">
      <c r="L4523" s="36" t="s">
        <v>39</v>
      </c>
      <c r="N4523" s="37">
        <v>43653</v>
      </c>
      <c r="O4523" s="35">
        <v>0.79166666666666674</v>
      </c>
      <c r="P4523" s="299"/>
      <c r="Q4523" s="300"/>
      <c r="R4523" s="129">
        <f t="shared" si="211"/>
        <v>0</v>
      </c>
      <c r="S4523" s="129">
        <f t="shared" si="212"/>
        <v>0</v>
      </c>
      <c r="T4523" s="129">
        <f t="shared" si="213"/>
        <v>0</v>
      </c>
      <c r="U4523" s="10"/>
    </row>
    <row r="4524" spans="12:21" ht="15" customHeight="1" x14ac:dyDescent="0.4">
      <c r="L4524" s="36" t="s">
        <v>39</v>
      </c>
      <c r="N4524" s="37">
        <v>43653</v>
      </c>
      <c r="O4524" s="35">
        <v>0.83333333333333337</v>
      </c>
      <c r="P4524" s="299"/>
      <c r="Q4524" s="300"/>
      <c r="R4524" s="129">
        <f t="shared" si="211"/>
        <v>0</v>
      </c>
      <c r="S4524" s="129">
        <f t="shared" si="212"/>
        <v>0</v>
      </c>
      <c r="T4524" s="129">
        <f t="shared" si="213"/>
        <v>0</v>
      </c>
      <c r="U4524" s="10"/>
    </row>
    <row r="4525" spans="12:21" ht="15" customHeight="1" x14ac:dyDescent="0.4">
      <c r="L4525" s="36" t="s">
        <v>39</v>
      </c>
      <c r="N4525" s="37">
        <v>43653</v>
      </c>
      <c r="O4525" s="35">
        <v>0.87500000000000011</v>
      </c>
      <c r="P4525" s="299"/>
      <c r="Q4525" s="300"/>
      <c r="R4525" s="129">
        <f t="shared" si="211"/>
        <v>0</v>
      </c>
      <c r="S4525" s="129">
        <f t="shared" si="212"/>
        <v>0</v>
      </c>
      <c r="T4525" s="129">
        <f t="shared" si="213"/>
        <v>0</v>
      </c>
      <c r="U4525" s="10"/>
    </row>
    <row r="4526" spans="12:21" ht="15" customHeight="1" x14ac:dyDescent="0.4">
      <c r="L4526" s="36" t="s">
        <v>39</v>
      </c>
      <c r="N4526" s="37">
        <v>43653</v>
      </c>
      <c r="O4526" s="35">
        <v>0.91666666666666674</v>
      </c>
      <c r="P4526" s="299"/>
      <c r="Q4526" s="300"/>
      <c r="R4526" s="129">
        <f t="shared" si="211"/>
        <v>0</v>
      </c>
      <c r="S4526" s="129">
        <f t="shared" si="212"/>
        <v>0</v>
      </c>
      <c r="T4526" s="129">
        <f t="shared" si="213"/>
        <v>0</v>
      </c>
      <c r="U4526" s="10"/>
    </row>
    <row r="4527" spans="12:21" ht="15" customHeight="1" x14ac:dyDescent="0.4">
      <c r="L4527" s="36" t="s">
        <v>39</v>
      </c>
      <c r="N4527" s="37">
        <v>43653</v>
      </c>
      <c r="O4527" s="35">
        <v>0.95833333333333337</v>
      </c>
      <c r="P4527" s="299"/>
      <c r="Q4527" s="300"/>
      <c r="R4527" s="129">
        <f t="shared" si="211"/>
        <v>0</v>
      </c>
      <c r="S4527" s="129">
        <f t="shared" si="212"/>
        <v>0</v>
      </c>
      <c r="T4527" s="129">
        <f t="shared" si="213"/>
        <v>0</v>
      </c>
      <c r="U4527" s="10"/>
    </row>
    <row r="4528" spans="12:21" ht="15" customHeight="1" x14ac:dyDescent="0.4">
      <c r="L4528" s="40">
        <v>43654</v>
      </c>
      <c r="M4528" s="37"/>
      <c r="N4528" s="37">
        <v>43654</v>
      </c>
      <c r="O4528" s="35">
        <v>3.1225022567582528E-17</v>
      </c>
      <c r="P4528" s="299"/>
      <c r="Q4528" s="300"/>
      <c r="R4528" s="129">
        <f t="shared" si="211"/>
        <v>0</v>
      </c>
      <c r="S4528" s="129">
        <f t="shared" si="212"/>
        <v>0</v>
      </c>
      <c r="T4528" s="129">
        <f t="shared" si="213"/>
        <v>0</v>
      </c>
      <c r="U4528" s="10"/>
    </row>
    <row r="4529" spans="12:21" ht="15" customHeight="1" x14ac:dyDescent="0.4">
      <c r="L4529" s="36" t="s">
        <v>39</v>
      </c>
      <c r="N4529" s="37">
        <v>43654</v>
      </c>
      <c r="O4529" s="35">
        <v>4.1666666666666699E-2</v>
      </c>
      <c r="P4529" s="299"/>
      <c r="Q4529" s="300"/>
      <c r="R4529" s="129">
        <f t="shared" si="211"/>
        <v>0</v>
      </c>
      <c r="S4529" s="129">
        <f t="shared" si="212"/>
        <v>0</v>
      </c>
      <c r="T4529" s="129">
        <f t="shared" si="213"/>
        <v>0</v>
      </c>
      <c r="U4529" s="10"/>
    </row>
    <row r="4530" spans="12:21" ht="15" customHeight="1" x14ac:dyDescent="0.4">
      <c r="L4530" s="36" t="s">
        <v>39</v>
      </c>
      <c r="N4530" s="37">
        <v>43654</v>
      </c>
      <c r="O4530" s="35">
        <v>8.333333333333337E-2</v>
      </c>
      <c r="P4530" s="299"/>
      <c r="Q4530" s="300"/>
      <c r="R4530" s="129">
        <f t="shared" si="211"/>
        <v>0</v>
      </c>
      <c r="S4530" s="129">
        <f t="shared" si="212"/>
        <v>0</v>
      </c>
      <c r="T4530" s="129">
        <f t="shared" si="213"/>
        <v>0</v>
      </c>
      <c r="U4530" s="10"/>
    </row>
    <row r="4531" spans="12:21" ht="15" customHeight="1" x14ac:dyDescent="0.4">
      <c r="L4531" s="36" t="s">
        <v>39</v>
      </c>
      <c r="N4531" s="37">
        <v>43654</v>
      </c>
      <c r="O4531" s="35">
        <v>0.12500000000000006</v>
      </c>
      <c r="P4531" s="299"/>
      <c r="Q4531" s="300"/>
      <c r="R4531" s="129">
        <f t="shared" si="211"/>
        <v>0</v>
      </c>
      <c r="S4531" s="129">
        <f t="shared" si="212"/>
        <v>0</v>
      </c>
      <c r="T4531" s="129">
        <f t="shared" si="213"/>
        <v>0</v>
      </c>
      <c r="U4531" s="10"/>
    </row>
    <row r="4532" spans="12:21" ht="15" customHeight="1" x14ac:dyDescent="0.4">
      <c r="L4532" s="36" t="s">
        <v>39</v>
      </c>
      <c r="N4532" s="37">
        <v>43654</v>
      </c>
      <c r="O4532" s="35">
        <v>0.16666666666666669</v>
      </c>
      <c r="P4532" s="299"/>
      <c r="Q4532" s="300"/>
      <c r="R4532" s="129">
        <f t="shared" si="211"/>
        <v>0</v>
      </c>
      <c r="S4532" s="129">
        <f t="shared" si="212"/>
        <v>0</v>
      </c>
      <c r="T4532" s="129">
        <f t="shared" si="213"/>
        <v>0</v>
      </c>
      <c r="U4532" s="10"/>
    </row>
    <row r="4533" spans="12:21" ht="15" customHeight="1" x14ac:dyDescent="0.4">
      <c r="L4533" s="36" t="s">
        <v>39</v>
      </c>
      <c r="N4533" s="37">
        <v>43654</v>
      </c>
      <c r="O4533" s="35">
        <v>0.20833333333333337</v>
      </c>
      <c r="P4533" s="299"/>
      <c r="Q4533" s="300"/>
      <c r="R4533" s="129">
        <f t="shared" si="211"/>
        <v>0</v>
      </c>
      <c r="S4533" s="129">
        <f t="shared" si="212"/>
        <v>0</v>
      </c>
      <c r="T4533" s="129">
        <f t="shared" si="213"/>
        <v>0</v>
      </c>
      <c r="U4533" s="10"/>
    </row>
    <row r="4534" spans="12:21" ht="15" customHeight="1" x14ac:dyDescent="0.4">
      <c r="L4534" s="36" t="s">
        <v>39</v>
      </c>
      <c r="N4534" s="37">
        <v>43654</v>
      </c>
      <c r="O4534" s="35">
        <v>0.25</v>
      </c>
      <c r="P4534" s="299"/>
      <c r="Q4534" s="300"/>
      <c r="R4534" s="129">
        <f t="shared" si="211"/>
        <v>0</v>
      </c>
      <c r="S4534" s="129">
        <f t="shared" si="212"/>
        <v>0</v>
      </c>
      <c r="T4534" s="129">
        <f t="shared" si="213"/>
        <v>0</v>
      </c>
      <c r="U4534" s="10"/>
    </row>
    <row r="4535" spans="12:21" ht="15" customHeight="1" x14ac:dyDescent="0.4">
      <c r="L4535" s="36" t="s">
        <v>39</v>
      </c>
      <c r="N4535" s="37">
        <v>43654</v>
      </c>
      <c r="O4535" s="35">
        <v>0.29166666666666669</v>
      </c>
      <c r="P4535" s="299"/>
      <c r="Q4535" s="300"/>
      <c r="R4535" s="129">
        <f t="shared" si="211"/>
        <v>0</v>
      </c>
      <c r="S4535" s="129">
        <f t="shared" si="212"/>
        <v>0</v>
      </c>
      <c r="T4535" s="129">
        <f t="shared" si="213"/>
        <v>0</v>
      </c>
      <c r="U4535" s="10"/>
    </row>
    <row r="4536" spans="12:21" ht="15" customHeight="1" x14ac:dyDescent="0.4">
      <c r="L4536" s="36" t="s">
        <v>39</v>
      </c>
      <c r="N4536" s="37">
        <v>43654</v>
      </c>
      <c r="O4536" s="35">
        <v>0.33333333333333337</v>
      </c>
      <c r="P4536" s="299"/>
      <c r="Q4536" s="300"/>
      <c r="R4536" s="129">
        <f t="shared" si="211"/>
        <v>0</v>
      </c>
      <c r="S4536" s="129">
        <f t="shared" si="212"/>
        <v>0</v>
      </c>
      <c r="T4536" s="129">
        <f t="shared" si="213"/>
        <v>0</v>
      </c>
      <c r="U4536" s="10"/>
    </row>
    <row r="4537" spans="12:21" ht="15" customHeight="1" x14ac:dyDescent="0.4">
      <c r="L4537" s="36" t="s">
        <v>39</v>
      </c>
      <c r="N4537" s="37">
        <v>43654</v>
      </c>
      <c r="O4537" s="35">
        <v>0.375</v>
      </c>
      <c r="P4537" s="299"/>
      <c r="Q4537" s="300"/>
      <c r="R4537" s="129">
        <f t="shared" si="211"/>
        <v>0</v>
      </c>
      <c r="S4537" s="129">
        <f t="shared" si="212"/>
        <v>0</v>
      </c>
      <c r="T4537" s="129">
        <f t="shared" si="213"/>
        <v>0</v>
      </c>
      <c r="U4537" s="10"/>
    </row>
    <row r="4538" spans="12:21" ht="15" customHeight="1" x14ac:dyDescent="0.4">
      <c r="L4538" s="36" t="s">
        <v>39</v>
      </c>
      <c r="N4538" s="37">
        <v>43654</v>
      </c>
      <c r="O4538" s="35">
        <v>0.41666666666666669</v>
      </c>
      <c r="P4538" s="299"/>
      <c r="Q4538" s="300"/>
      <c r="R4538" s="129">
        <f t="shared" si="211"/>
        <v>0</v>
      </c>
      <c r="S4538" s="129">
        <f t="shared" si="212"/>
        <v>0</v>
      </c>
      <c r="T4538" s="129">
        <f t="shared" si="213"/>
        <v>0</v>
      </c>
      <c r="U4538" s="10"/>
    </row>
    <row r="4539" spans="12:21" ht="15" customHeight="1" x14ac:dyDescent="0.4">
      <c r="L4539" s="36" t="s">
        <v>39</v>
      </c>
      <c r="N4539" s="37">
        <v>43654</v>
      </c>
      <c r="O4539" s="35">
        <v>0.45833333333333337</v>
      </c>
      <c r="P4539" s="299"/>
      <c r="Q4539" s="300"/>
      <c r="R4539" s="129">
        <f t="shared" si="211"/>
        <v>0</v>
      </c>
      <c r="S4539" s="129">
        <f t="shared" si="212"/>
        <v>0</v>
      </c>
      <c r="T4539" s="129">
        <f t="shared" si="213"/>
        <v>0</v>
      </c>
      <c r="U4539" s="10"/>
    </row>
    <row r="4540" spans="12:21" ht="15" customHeight="1" x14ac:dyDescent="0.4">
      <c r="L4540" s="36" t="s">
        <v>39</v>
      </c>
      <c r="N4540" s="37">
        <v>43654</v>
      </c>
      <c r="O4540" s="35">
        <v>0.50000000000000011</v>
      </c>
      <c r="P4540" s="299"/>
      <c r="Q4540" s="300"/>
      <c r="R4540" s="129">
        <f t="shared" si="211"/>
        <v>0</v>
      </c>
      <c r="S4540" s="129">
        <f t="shared" si="212"/>
        <v>0</v>
      </c>
      <c r="T4540" s="129">
        <f t="shared" si="213"/>
        <v>0</v>
      </c>
      <c r="U4540" s="10"/>
    </row>
    <row r="4541" spans="12:21" ht="15" customHeight="1" x14ac:dyDescent="0.4">
      <c r="L4541" s="36" t="s">
        <v>39</v>
      </c>
      <c r="N4541" s="37">
        <v>43654</v>
      </c>
      <c r="O4541" s="35">
        <v>0.54166666666666674</v>
      </c>
      <c r="P4541" s="299"/>
      <c r="Q4541" s="300"/>
      <c r="R4541" s="129">
        <f t="shared" si="211"/>
        <v>0</v>
      </c>
      <c r="S4541" s="129">
        <f t="shared" si="212"/>
        <v>0</v>
      </c>
      <c r="T4541" s="129">
        <f t="shared" si="213"/>
        <v>0</v>
      </c>
      <c r="U4541" s="10"/>
    </row>
    <row r="4542" spans="12:21" ht="15" customHeight="1" x14ac:dyDescent="0.4">
      <c r="L4542" s="36" t="s">
        <v>39</v>
      </c>
      <c r="N4542" s="37">
        <v>43654</v>
      </c>
      <c r="O4542" s="35">
        <v>0.58333333333333337</v>
      </c>
      <c r="P4542" s="299"/>
      <c r="Q4542" s="300"/>
      <c r="R4542" s="129">
        <f t="shared" si="211"/>
        <v>0</v>
      </c>
      <c r="S4542" s="129">
        <f t="shared" si="212"/>
        <v>0</v>
      </c>
      <c r="T4542" s="129">
        <f t="shared" si="213"/>
        <v>0</v>
      </c>
      <c r="U4542" s="10"/>
    </row>
    <row r="4543" spans="12:21" ht="15" customHeight="1" x14ac:dyDescent="0.4">
      <c r="L4543" s="36" t="s">
        <v>39</v>
      </c>
      <c r="N4543" s="37">
        <v>43654</v>
      </c>
      <c r="O4543" s="35">
        <v>0.62500000000000011</v>
      </c>
      <c r="P4543" s="299"/>
      <c r="Q4543" s="300"/>
      <c r="R4543" s="129">
        <f t="shared" si="211"/>
        <v>0</v>
      </c>
      <c r="S4543" s="129">
        <f t="shared" si="212"/>
        <v>0</v>
      </c>
      <c r="T4543" s="129">
        <f t="shared" si="213"/>
        <v>0</v>
      </c>
      <c r="U4543" s="10"/>
    </row>
    <row r="4544" spans="12:21" ht="15" customHeight="1" x14ac:dyDescent="0.4">
      <c r="L4544" s="36" t="s">
        <v>39</v>
      </c>
      <c r="N4544" s="37">
        <v>43654</v>
      </c>
      <c r="O4544" s="35">
        <v>0.66666666666666674</v>
      </c>
      <c r="P4544" s="299"/>
      <c r="Q4544" s="300"/>
      <c r="R4544" s="129">
        <f t="shared" si="211"/>
        <v>0</v>
      </c>
      <c r="S4544" s="129">
        <f t="shared" si="212"/>
        <v>0</v>
      </c>
      <c r="T4544" s="129">
        <f t="shared" si="213"/>
        <v>0</v>
      </c>
      <c r="U4544" s="10"/>
    </row>
    <row r="4545" spans="12:21" ht="15" customHeight="1" x14ac:dyDescent="0.4">
      <c r="L4545" s="36" t="s">
        <v>39</v>
      </c>
      <c r="N4545" s="37">
        <v>43654</v>
      </c>
      <c r="O4545" s="35">
        <v>0.70833333333333337</v>
      </c>
      <c r="P4545" s="299"/>
      <c r="Q4545" s="300"/>
      <c r="R4545" s="129">
        <f t="shared" si="211"/>
        <v>0</v>
      </c>
      <c r="S4545" s="129">
        <f t="shared" si="212"/>
        <v>0</v>
      </c>
      <c r="T4545" s="129">
        <f t="shared" si="213"/>
        <v>0</v>
      </c>
      <c r="U4545" s="10"/>
    </row>
    <row r="4546" spans="12:21" ht="15" customHeight="1" x14ac:dyDescent="0.4">
      <c r="L4546" s="36" t="s">
        <v>39</v>
      </c>
      <c r="N4546" s="37">
        <v>43654</v>
      </c>
      <c r="O4546" s="35">
        <v>0.75000000000000011</v>
      </c>
      <c r="P4546" s="299"/>
      <c r="Q4546" s="300"/>
      <c r="R4546" s="129">
        <f t="shared" si="211"/>
        <v>0</v>
      </c>
      <c r="S4546" s="129">
        <f t="shared" si="212"/>
        <v>0</v>
      </c>
      <c r="T4546" s="129">
        <f t="shared" si="213"/>
        <v>0</v>
      </c>
      <c r="U4546" s="10"/>
    </row>
    <row r="4547" spans="12:21" ht="15" customHeight="1" x14ac:dyDescent="0.4">
      <c r="L4547" s="36" t="s">
        <v>39</v>
      </c>
      <c r="N4547" s="37">
        <v>43654</v>
      </c>
      <c r="O4547" s="35">
        <v>0.79166666666666674</v>
      </c>
      <c r="P4547" s="299"/>
      <c r="Q4547" s="300"/>
      <c r="R4547" s="129">
        <f t="shared" si="211"/>
        <v>0</v>
      </c>
      <c r="S4547" s="129">
        <f t="shared" si="212"/>
        <v>0</v>
      </c>
      <c r="T4547" s="129">
        <f t="shared" si="213"/>
        <v>0</v>
      </c>
      <c r="U4547" s="10"/>
    </row>
    <row r="4548" spans="12:21" ht="15" customHeight="1" x14ac:dyDescent="0.4">
      <c r="L4548" s="36" t="s">
        <v>39</v>
      </c>
      <c r="N4548" s="37">
        <v>43654</v>
      </c>
      <c r="O4548" s="35">
        <v>0.83333333333333337</v>
      </c>
      <c r="P4548" s="299"/>
      <c r="Q4548" s="300"/>
      <c r="R4548" s="129">
        <f t="shared" si="211"/>
        <v>0</v>
      </c>
      <c r="S4548" s="129">
        <f t="shared" si="212"/>
        <v>0</v>
      </c>
      <c r="T4548" s="129">
        <f t="shared" si="213"/>
        <v>0</v>
      </c>
      <c r="U4548" s="10"/>
    </row>
    <row r="4549" spans="12:21" ht="15" customHeight="1" x14ac:dyDescent="0.4">
      <c r="L4549" s="36" t="s">
        <v>39</v>
      </c>
      <c r="N4549" s="37">
        <v>43654</v>
      </c>
      <c r="O4549" s="35">
        <v>0.87500000000000011</v>
      </c>
      <c r="P4549" s="299"/>
      <c r="Q4549" s="300"/>
      <c r="R4549" s="129">
        <f t="shared" si="211"/>
        <v>0</v>
      </c>
      <c r="S4549" s="129">
        <f t="shared" si="212"/>
        <v>0</v>
      </c>
      <c r="T4549" s="129">
        <f t="shared" si="213"/>
        <v>0</v>
      </c>
      <c r="U4549" s="10"/>
    </row>
    <row r="4550" spans="12:21" ht="15" customHeight="1" x14ac:dyDescent="0.4">
      <c r="L4550" s="36" t="s">
        <v>39</v>
      </c>
      <c r="N4550" s="37">
        <v>43654</v>
      </c>
      <c r="O4550" s="35">
        <v>0.91666666666666674</v>
      </c>
      <c r="P4550" s="299"/>
      <c r="Q4550" s="300"/>
      <c r="R4550" s="129">
        <f t="shared" si="211"/>
        <v>0</v>
      </c>
      <c r="S4550" s="129">
        <f t="shared" si="212"/>
        <v>0</v>
      </c>
      <c r="T4550" s="129">
        <f t="shared" si="213"/>
        <v>0</v>
      </c>
      <c r="U4550" s="10"/>
    </row>
    <row r="4551" spans="12:21" ht="15" customHeight="1" x14ac:dyDescent="0.4">
      <c r="L4551" s="36" t="s">
        <v>39</v>
      </c>
      <c r="N4551" s="37">
        <v>43654</v>
      </c>
      <c r="O4551" s="35">
        <v>0.95833333333333337</v>
      </c>
      <c r="P4551" s="299"/>
      <c r="Q4551" s="300"/>
      <c r="R4551" s="129">
        <f t="shared" si="211"/>
        <v>0</v>
      </c>
      <c r="S4551" s="129">
        <f t="shared" si="212"/>
        <v>0</v>
      </c>
      <c r="T4551" s="129">
        <f t="shared" si="213"/>
        <v>0</v>
      </c>
      <c r="U4551" s="10"/>
    </row>
    <row r="4552" spans="12:21" ht="15" customHeight="1" x14ac:dyDescent="0.4">
      <c r="L4552" s="40">
        <v>43655</v>
      </c>
      <c r="M4552" s="37"/>
      <c r="N4552" s="37">
        <v>43655</v>
      </c>
      <c r="O4552" s="35">
        <v>3.1225022567582528E-17</v>
      </c>
      <c r="P4552" s="299"/>
      <c r="Q4552" s="300"/>
      <c r="R4552" s="129">
        <f t="shared" si="211"/>
        <v>0</v>
      </c>
      <c r="S4552" s="129">
        <f t="shared" si="212"/>
        <v>0</v>
      </c>
      <c r="T4552" s="129">
        <f t="shared" si="213"/>
        <v>0</v>
      </c>
      <c r="U4552" s="10"/>
    </row>
    <row r="4553" spans="12:21" ht="15" customHeight="1" x14ac:dyDescent="0.4">
      <c r="L4553" s="36" t="s">
        <v>39</v>
      </c>
      <c r="N4553" s="37">
        <v>43655</v>
      </c>
      <c r="O4553" s="35">
        <v>4.1666666666666699E-2</v>
      </c>
      <c r="P4553" s="299"/>
      <c r="Q4553" s="300"/>
      <c r="R4553" s="129">
        <f t="shared" si="211"/>
        <v>0</v>
      </c>
      <c r="S4553" s="129">
        <f t="shared" si="212"/>
        <v>0</v>
      </c>
      <c r="T4553" s="129">
        <f t="shared" si="213"/>
        <v>0</v>
      </c>
      <c r="U4553" s="10"/>
    </row>
    <row r="4554" spans="12:21" ht="15" customHeight="1" x14ac:dyDescent="0.4">
      <c r="L4554" s="36" t="s">
        <v>39</v>
      </c>
      <c r="N4554" s="37">
        <v>43655</v>
      </c>
      <c r="O4554" s="35">
        <v>8.333333333333337E-2</v>
      </c>
      <c r="P4554" s="299"/>
      <c r="Q4554" s="300"/>
      <c r="R4554" s="129">
        <f t="shared" si="211"/>
        <v>0</v>
      </c>
      <c r="S4554" s="129">
        <f t="shared" si="212"/>
        <v>0</v>
      </c>
      <c r="T4554" s="129">
        <f t="shared" si="213"/>
        <v>0</v>
      </c>
      <c r="U4554" s="10"/>
    </row>
    <row r="4555" spans="12:21" ht="15" customHeight="1" x14ac:dyDescent="0.4">
      <c r="L4555" s="36" t="s">
        <v>39</v>
      </c>
      <c r="N4555" s="37">
        <v>43655</v>
      </c>
      <c r="O4555" s="35">
        <v>0.12500000000000006</v>
      </c>
      <c r="P4555" s="299"/>
      <c r="Q4555" s="300"/>
      <c r="R4555" s="129">
        <f t="shared" si="211"/>
        <v>0</v>
      </c>
      <c r="S4555" s="129">
        <f t="shared" si="212"/>
        <v>0</v>
      </c>
      <c r="T4555" s="129">
        <f t="shared" si="213"/>
        <v>0</v>
      </c>
      <c r="U4555" s="10"/>
    </row>
    <row r="4556" spans="12:21" ht="15" customHeight="1" x14ac:dyDescent="0.4">
      <c r="L4556" s="36" t="s">
        <v>39</v>
      </c>
      <c r="N4556" s="37">
        <v>43655</v>
      </c>
      <c r="O4556" s="35">
        <v>0.16666666666666669</v>
      </c>
      <c r="P4556" s="299"/>
      <c r="Q4556" s="300"/>
      <c r="R4556" s="129">
        <f t="shared" si="211"/>
        <v>0</v>
      </c>
      <c r="S4556" s="129">
        <f t="shared" si="212"/>
        <v>0</v>
      </c>
      <c r="T4556" s="129">
        <f t="shared" si="213"/>
        <v>0</v>
      </c>
      <c r="U4556" s="10"/>
    </row>
    <row r="4557" spans="12:21" ht="15" customHeight="1" x14ac:dyDescent="0.4">
      <c r="L4557" s="36" t="s">
        <v>39</v>
      </c>
      <c r="N4557" s="37">
        <v>43655</v>
      </c>
      <c r="O4557" s="35">
        <v>0.20833333333333337</v>
      </c>
      <c r="P4557" s="299"/>
      <c r="Q4557" s="300"/>
      <c r="R4557" s="129">
        <f t="shared" si="211"/>
        <v>0</v>
      </c>
      <c r="S4557" s="129">
        <f t="shared" si="212"/>
        <v>0</v>
      </c>
      <c r="T4557" s="129">
        <f t="shared" si="213"/>
        <v>0</v>
      </c>
      <c r="U4557" s="10"/>
    </row>
    <row r="4558" spans="12:21" ht="15" customHeight="1" x14ac:dyDescent="0.4">
      <c r="L4558" s="36" t="s">
        <v>39</v>
      </c>
      <c r="N4558" s="37">
        <v>43655</v>
      </c>
      <c r="O4558" s="35">
        <v>0.25</v>
      </c>
      <c r="P4558" s="299"/>
      <c r="Q4558" s="300"/>
      <c r="R4558" s="129">
        <f t="shared" si="211"/>
        <v>0</v>
      </c>
      <c r="S4558" s="129">
        <f t="shared" si="212"/>
        <v>0</v>
      </c>
      <c r="T4558" s="129">
        <f t="shared" si="213"/>
        <v>0</v>
      </c>
      <c r="U4558" s="10"/>
    </row>
    <row r="4559" spans="12:21" ht="15" customHeight="1" x14ac:dyDescent="0.4">
      <c r="L4559" s="36" t="s">
        <v>39</v>
      </c>
      <c r="N4559" s="37">
        <v>43655</v>
      </c>
      <c r="O4559" s="35">
        <v>0.29166666666666669</v>
      </c>
      <c r="P4559" s="299"/>
      <c r="Q4559" s="300"/>
      <c r="R4559" s="129">
        <f t="shared" si="211"/>
        <v>0</v>
      </c>
      <c r="S4559" s="129">
        <f t="shared" si="212"/>
        <v>0</v>
      </c>
      <c r="T4559" s="129">
        <f t="shared" si="213"/>
        <v>0</v>
      </c>
      <c r="U4559" s="10"/>
    </row>
    <row r="4560" spans="12:21" ht="15" customHeight="1" x14ac:dyDescent="0.4">
      <c r="L4560" s="36" t="s">
        <v>39</v>
      </c>
      <c r="N4560" s="37">
        <v>43655</v>
      </c>
      <c r="O4560" s="35">
        <v>0.33333333333333337</v>
      </c>
      <c r="P4560" s="299"/>
      <c r="Q4560" s="300"/>
      <c r="R4560" s="129">
        <f t="shared" ref="R4560:R4623" si="214">IF(Q4560&gt;P4560,P4560,Q4560)</f>
        <v>0</v>
      </c>
      <c r="S4560" s="129">
        <f t="shared" ref="S4560:S4623" si="215">P4560-R4560</f>
        <v>0</v>
      </c>
      <c r="T4560" s="129">
        <f t="shared" si="213"/>
        <v>0</v>
      </c>
      <c r="U4560" s="10"/>
    </row>
    <row r="4561" spans="12:21" ht="15" customHeight="1" x14ac:dyDescent="0.4">
      <c r="L4561" s="36" t="s">
        <v>39</v>
      </c>
      <c r="N4561" s="37">
        <v>43655</v>
      </c>
      <c r="O4561" s="35">
        <v>0.375</v>
      </c>
      <c r="P4561" s="299"/>
      <c r="Q4561" s="300"/>
      <c r="R4561" s="129">
        <f t="shared" si="214"/>
        <v>0</v>
      </c>
      <c r="S4561" s="129">
        <f t="shared" si="215"/>
        <v>0</v>
      </c>
      <c r="T4561" s="129">
        <f t="shared" si="213"/>
        <v>0</v>
      </c>
      <c r="U4561" s="10"/>
    </row>
    <row r="4562" spans="12:21" ht="15" customHeight="1" x14ac:dyDescent="0.4">
      <c r="L4562" s="36" t="s">
        <v>39</v>
      </c>
      <c r="N4562" s="37">
        <v>43655</v>
      </c>
      <c r="O4562" s="35">
        <v>0.41666666666666669</v>
      </c>
      <c r="P4562" s="299"/>
      <c r="Q4562" s="300"/>
      <c r="R4562" s="129">
        <f t="shared" si="214"/>
        <v>0</v>
      </c>
      <c r="S4562" s="129">
        <f t="shared" si="215"/>
        <v>0</v>
      </c>
      <c r="T4562" s="129">
        <f t="shared" si="213"/>
        <v>0</v>
      </c>
      <c r="U4562" s="10"/>
    </row>
    <row r="4563" spans="12:21" ht="15" customHeight="1" x14ac:dyDescent="0.4">
      <c r="L4563" s="36" t="s">
        <v>39</v>
      </c>
      <c r="N4563" s="37">
        <v>43655</v>
      </c>
      <c r="O4563" s="35">
        <v>0.45833333333333337</v>
      </c>
      <c r="P4563" s="299"/>
      <c r="Q4563" s="300"/>
      <c r="R4563" s="129">
        <f t="shared" si="214"/>
        <v>0</v>
      </c>
      <c r="S4563" s="129">
        <f t="shared" si="215"/>
        <v>0</v>
      </c>
      <c r="T4563" s="129">
        <f t="shared" si="213"/>
        <v>0</v>
      </c>
      <c r="U4563" s="10"/>
    </row>
    <row r="4564" spans="12:21" ht="15" customHeight="1" x14ac:dyDescent="0.4">
      <c r="L4564" s="36" t="s">
        <v>39</v>
      </c>
      <c r="N4564" s="37">
        <v>43655</v>
      </c>
      <c r="O4564" s="35">
        <v>0.50000000000000011</v>
      </c>
      <c r="P4564" s="299"/>
      <c r="Q4564" s="300"/>
      <c r="R4564" s="129">
        <f t="shared" si="214"/>
        <v>0</v>
      </c>
      <c r="S4564" s="129">
        <f t="shared" si="215"/>
        <v>0</v>
      </c>
      <c r="T4564" s="129">
        <f t="shared" si="213"/>
        <v>0</v>
      </c>
      <c r="U4564" s="10"/>
    </row>
    <row r="4565" spans="12:21" ht="15" customHeight="1" x14ac:dyDescent="0.4">
      <c r="L4565" s="36" t="s">
        <v>39</v>
      </c>
      <c r="N4565" s="37">
        <v>43655</v>
      </c>
      <c r="O4565" s="35">
        <v>0.54166666666666674</v>
      </c>
      <c r="P4565" s="299"/>
      <c r="Q4565" s="300"/>
      <c r="R4565" s="129">
        <f t="shared" si="214"/>
        <v>0</v>
      </c>
      <c r="S4565" s="129">
        <f t="shared" si="215"/>
        <v>0</v>
      </c>
      <c r="T4565" s="129">
        <f t="shared" si="213"/>
        <v>0</v>
      </c>
      <c r="U4565" s="10"/>
    </row>
    <row r="4566" spans="12:21" ht="15" customHeight="1" x14ac:dyDescent="0.4">
      <c r="L4566" s="36" t="s">
        <v>39</v>
      </c>
      <c r="N4566" s="37">
        <v>43655</v>
      </c>
      <c r="O4566" s="35">
        <v>0.58333333333333337</v>
      </c>
      <c r="P4566" s="299"/>
      <c r="Q4566" s="300"/>
      <c r="R4566" s="129">
        <f t="shared" si="214"/>
        <v>0</v>
      </c>
      <c r="S4566" s="129">
        <f t="shared" si="215"/>
        <v>0</v>
      </c>
      <c r="T4566" s="129">
        <f t="shared" si="213"/>
        <v>0</v>
      </c>
      <c r="U4566" s="10"/>
    </row>
    <row r="4567" spans="12:21" ht="15" customHeight="1" x14ac:dyDescent="0.4">
      <c r="L4567" s="36" t="s">
        <v>39</v>
      </c>
      <c r="N4567" s="37">
        <v>43655</v>
      </c>
      <c r="O4567" s="35">
        <v>0.62500000000000011</v>
      </c>
      <c r="P4567" s="299"/>
      <c r="Q4567" s="300"/>
      <c r="R4567" s="129">
        <f t="shared" si="214"/>
        <v>0</v>
      </c>
      <c r="S4567" s="129">
        <f t="shared" si="215"/>
        <v>0</v>
      </c>
      <c r="T4567" s="129">
        <f t="shared" si="213"/>
        <v>0</v>
      </c>
      <c r="U4567" s="10"/>
    </row>
    <row r="4568" spans="12:21" ht="15" customHeight="1" x14ac:dyDescent="0.4">
      <c r="L4568" s="36" t="s">
        <v>39</v>
      </c>
      <c r="N4568" s="37">
        <v>43655</v>
      </c>
      <c r="O4568" s="35">
        <v>0.66666666666666674</v>
      </c>
      <c r="P4568" s="299"/>
      <c r="Q4568" s="300"/>
      <c r="R4568" s="129">
        <f t="shared" si="214"/>
        <v>0</v>
      </c>
      <c r="S4568" s="129">
        <f t="shared" si="215"/>
        <v>0</v>
      </c>
      <c r="T4568" s="129">
        <f t="shared" si="213"/>
        <v>0</v>
      </c>
      <c r="U4568" s="10"/>
    </row>
    <row r="4569" spans="12:21" ht="15" customHeight="1" x14ac:dyDescent="0.4">
      <c r="L4569" s="36" t="s">
        <v>39</v>
      </c>
      <c r="N4569" s="37">
        <v>43655</v>
      </c>
      <c r="O4569" s="35">
        <v>0.70833333333333337</v>
      </c>
      <c r="P4569" s="299"/>
      <c r="Q4569" s="300"/>
      <c r="R4569" s="129">
        <f t="shared" si="214"/>
        <v>0</v>
      </c>
      <c r="S4569" s="129">
        <f t="shared" si="215"/>
        <v>0</v>
      </c>
      <c r="T4569" s="129">
        <f t="shared" si="213"/>
        <v>0</v>
      </c>
      <c r="U4569" s="10"/>
    </row>
    <row r="4570" spans="12:21" ht="15" customHeight="1" x14ac:dyDescent="0.4">
      <c r="L4570" s="36" t="s">
        <v>39</v>
      </c>
      <c r="N4570" s="37">
        <v>43655</v>
      </c>
      <c r="O4570" s="35">
        <v>0.75000000000000011</v>
      </c>
      <c r="P4570" s="299"/>
      <c r="Q4570" s="300"/>
      <c r="R4570" s="129">
        <f t="shared" si="214"/>
        <v>0</v>
      </c>
      <c r="S4570" s="129">
        <f t="shared" si="215"/>
        <v>0</v>
      </c>
      <c r="T4570" s="129">
        <f t="shared" si="213"/>
        <v>0</v>
      </c>
      <c r="U4570" s="10"/>
    </row>
    <row r="4571" spans="12:21" ht="15" customHeight="1" x14ac:dyDescent="0.4">
      <c r="L4571" s="36" t="s">
        <v>39</v>
      </c>
      <c r="N4571" s="37">
        <v>43655</v>
      </c>
      <c r="O4571" s="35">
        <v>0.79166666666666674</v>
      </c>
      <c r="P4571" s="299"/>
      <c r="Q4571" s="300"/>
      <c r="R4571" s="129">
        <f t="shared" si="214"/>
        <v>0</v>
      </c>
      <c r="S4571" s="129">
        <f t="shared" si="215"/>
        <v>0</v>
      </c>
      <c r="T4571" s="129">
        <f t="shared" si="213"/>
        <v>0</v>
      </c>
      <c r="U4571" s="10"/>
    </row>
    <row r="4572" spans="12:21" ht="15" customHeight="1" x14ac:dyDescent="0.4">
      <c r="L4572" s="36" t="s">
        <v>39</v>
      </c>
      <c r="N4572" s="37">
        <v>43655</v>
      </c>
      <c r="O4572" s="35">
        <v>0.83333333333333337</v>
      </c>
      <c r="P4572" s="299"/>
      <c r="Q4572" s="300"/>
      <c r="R4572" s="129">
        <f t="shared" si="214"/>
        <v>0</v>
      </c>
      <c r="S4572" s="129">
        <f t="shared" si="215"/>
        <v>0</v>
      </c>
      <c r="T4572" s="129">
        <f t="shared" si="213"/>
        <v>0</v>
      </c>
      <c r="U4572" s="10"/>
    </row>
    <row r="4573" spans="12:21" ht="15" customHeight="1" x14ac:dyDescent="0.4">
      <c r="L4573" s="36" t="s">
        <v>39</v>
      </c>
      <c r="N4573" s="37">
        <v>43655</v>
      </c>
      <c r="O4573" s="35">
        <v>0.87500000000000011</v>
      </c>
      <c r="P4573" s="299"/>
      <c r="Q4573" s="300"/>
      <c r="R4573" s="129">
        <f t="shared" si="214"/>
        <v>0</v>
      </c>
      <c r="S4573" s="129">
        <f t="shared" si="215"/>
        <v>0</v>
      </c>
      <c r="T4573" s="129">
        <f t="shared" si="213"/>
        <v>0</v>
      </c>
      <c r="U4573" s="10"/>
    </row>
    <row r="4574" spans="12:21" ht="15" customHeight="1" x14ac:dyDescent="0.4">
      <c r="L4574" s="36" t="s">
        <v>39</v>
      </c>
      <c r="N4574" s="37">
        <v>43655</v>
      </c>
      <c r="O4574" s="35">
        <v>0.91666666666666674</v>
      </c>
      <c r="P4574" s="299"/>
      <c r="Q4574" s="300"/>
      <c r="R4574" s="129">
        <f t="shared" si="214"/>
        <v>0</v>
      </c>
      <c r="S4574" s="129">
        <f t="shared" si="215"/>
        <v>0</v>
      </c>
      <c r="T4574" s="129">
        <f t="shared" si="213"/>
        <v>0</v>
      </c>
      <c r="U4574" s="10"/>
    </row>
    <row r="4575" spans="12:21" ht="15" customHeight="1" x14ac:dyDescent="0.4">
      <c r="L4575" s="36" t="s">
        <v>39</v>
      </c>
      <c r="N4575" s="37">
        <v>43655</v>
      </c>
      <c r="O4575" s="35">
        <v>0.95833333333333337</v>
      </c>
      <c r="P4575" s="299"/>
      <c r="Q4575" s="300"/>
      <c r="R4575" s="129">
        <f t="shared" si="214"/>
        <v>0</v>
      </c>
      <c r="S4575" s="129">
        <f t="shared" si="215"/>
        <v>0</v>
      </c>
      <c r="T4575" s="129">
        <f t="shared" si="213"/>
        <v>0</v>
      </c>
      <c r="U4575" s="10"/>
    </row>
    <row r="4576" spans="12:21" ht="15" customHeight="1" x14ac:dyDescent="0.4">
      <c r="L4576" s="40">
        <v>43656</v>
      </c>
      <c r="M4576" s="37"/>
      <c r="N4576" s="37">
        <v>43656</v>
      </c>
      <c r="O4576" s="35">
        <v>3.1225022567582528E-17</v>
      </c>
      <c r="P4576" s="299"/>
      <c r="Q4576" s="300"/>
      <c r="R4576" s="129">
        <f t="shared" si="214"/>
        <v>0</v>
      </c>
      <c r="S4576" s="129">
        <f t="shared" si="215"/>
        <v>0</v>
      </c>
      <c r="T4576" s="129">
        <f t="shared" si="213"/>
        <v>0</v>
      </c>
      <c r="U4576" s="10"/>
    </row>
    <row r="4577" spans="12:21" ht="15" customHeight="1" x14ac:dyDescent="0.4">
      <c r="L4577" s="36" t="s">
        <v>39</v>
      </c>
      <c r="N4577" s="37">
        <v>43656</v>
      </c>
      <c r="O4577" s="35">
        <v>4.1666666666666699E-2</v>
      </c>
      <c r="P4577" s="299"/>
      <c r="Q4577" s="300"/>
      <c r="R4577" s="129">
        <f t="shared" si="214"/>
        <v>0</v>
      </c>
      <c r="S4577" s="129">
        <f t="shared" si="215"/>
        <v>0</v>
      </c>
      <c r="T4577" s="129">
        <f t="shared" si="213"/>
        <v>0</v>
      </c>
      <c r="U4577" s="10"/>
    </row>
    <row r="4578" spans="12:21" ht="15" customHeight="1" x14ac:dyDescent="0.4">
      <c r="L4578" s="36" t="s">
        <v>39</v>
      </c>
      <c r="N4578" s="37">
        <v>43656</v>
      </c>
      <c r="O4578" s="35">
        <v>8.333333333333337E-2</v>
      </c>
      <c r="P4578" s="299"/>
      <c r="Q4578" s="300"/>
      <c r="R4578" s="129">
        <f t="shared" si="214"/>
        <v>0</v>
      </c>
      <c r="S4578" s="129">
        <f t="shared" si="215"/>
        <v>0</v>
      </c>
      <c r="T4578" s="129">
        <f t="shared" si="213"/>
        <v>0</v>
      </c>
      <c r="U4578" s="10"/>
    </row>
    <row r="4579" spans="12:21" ht="15" customHeight="1" x14ac:dyDescent="0.4">
      <c r="L4579" s="36" t="s">
        <v>39</v>
      </c>
      <c r="N4579" s="37">
        <v>43656</v>
      </c>
      <c r="O4579" s="35">
        <v>0.12500000000000006</v>
      </c>
      <c r="P4579" s="299"/>
      <c r="Q4579" s="300"/>
      <c r="R4579" s="129">
        <f t="shared" si="214"/>
        <v>0</v>
      </c>
      <c r="S4579" s="129">
        <f t="shared" si="215"/>
        <v>0</v>
      </c>
      <c r="T4579" s="129">
        <f t="shared" si="213"/>
        <v>0</v>
      </c>
      <c r="U4579" s="10"/>
    </row>
    <row r="4580" spans="12:21" ht="15" customHeight="1" x14ac:dyDescent="0.4">
      <c r="L4580" s="36" t="s">
        <v>39</v>
      </c>
      <c r="N4580" s="37">
        <v>43656</v>
      </c>
      <c r="O4580" s="35">
        <v>0.16666666666666669</v>
      </c>
      <c r="P4580" s="299"/>
      <c r="Q4580" s="300"/>
      <c r="R4580" s="129">
        <f t="shared" si="214"/>
        <v>0</v>
      </c>
      <c r="S4580" s="129">
        <f t="shared" si="215"/>
        <v>0</v>
      </c>
      <c r="T4580" s="129">
        <f t="shared" si="213"/>
        <v>0</v>
      </c>
      <c r="U4580" s="10"/>
    </row>
    <row r="4581" spans="12:21" ht="15" customHeight="1" x14ac:dyDescent="0.4">
      <c r="L4581" s="36" t="s">
        <v>39</v>
      </c>
      <c r="N4581" s="37">
        <v>43656</v>
      </c>
      <c r="O4581" s="35">
        <v>0.20833333333333337</v>
      </c>
      <c r="P4581" s="299"/>
      <c r="Q4581" s="300"/>
      <c r="R4581" s="129">
        <f t="shared" si="214"/>
        <v>0</v>
      </c>
      <c r="S4581" s="129">
        <f t="shared" si="215"/>
        <v>0</v>
      </c>
      <c r="T4581" s="129">
        <f t="shared" si="213"/>
        <v>0</v>
      </c>
      <c r="U4581" s="10"/>
    </row>
    <row r="4582" spans="12:21" ht="15" customHeight="1" x14ac:dyDescent="0.4">
      <c r="L4582" s="36" t="s">
        <v>39</v>
      </c>
      <c r="N4582" s="37">
        <v>43656</v>
      </c>
      <c r="O4582" s="35">
        <v>0.25</v>
      </c>
      <c r="P4582" s="299"/>
      <c r="Q4582" s="300"/>
      <c r="R4582" s="129">
        <f t="shared" si="214"/>
        <v>0</v>
      </c>
      <c r="S4582" s="129">
        <f t="shared" si="215"/>
        <v>0</v>
      </c>
      <c r="T4582" s="129">
        <f t="shared" si="213"/>
        <v>0</v>
      </c>
      <c r="U4582" s="10"/>
    </row>
    <row r="4583" spans="12:21" ht="15" customHeight="1" x14ac:dyDescent="0.4">
      <c r="L4583" s="36" t="s">
        <v>39</v>
      </c>
      <c r="N4583" s="37">
        <v>43656</v>
      </c>
      <c r="O4583" s="35">
        <v>0.29166666666666669</v>
      </c>
      <c r="P4583" s="299"/>
      <c r="Q4583" s="300"/>
      <c r="R4583" s="129">
        <f t="shared" si="214"/>
        <v>0</v>
      </c>
      <c r="S4583" s="129">
        <f t="shared" si="215"/>
        <v>0</v>
      </c>
      <c r="T4583" s="129">
        <f t="shared" si="213"/>
        <v>0</v>
      </c>
      <c r="U4583" s="10"/>
    </row>
    <row r="4584" spans="12:21" ht="15" customHeight="1" x14ac:dyDescent="0.4">
      <c r="L4584" s="36" t="s">
        <v>39</v>
      </c>
      <c r="N4584" s="37">
        <v>43656</v>
      </c>
      <c r="O4584" s="35">
        <v>0.33333333333333337</v>
      </c>
      <c r="P4584" s="299"/>
      <c r="Q4584" s="300"/>
      <c r="R4584" s="129">
        <f t="shared" si="214"/>
        <v>0</v>
      </c>
      <c r="S4584" s="129">
        <f t="shared" si="215"/>
        <v>0</v>
      </c>
      <c r="T4584" s="129">
        <f t="shared" si="213"/>
        <v>0</v>
      </c>
      <c r="U4584" s="10"/>
    </row>
    <row r="4585" spans="12:21" ht="15" customHeight="1" x14ac:dyDescent="0.4">
      <c r="L4585" s="36" t="s">
        <v>39</v>
      </c>
      <c r="N4585" s="37">
        <v>43656</v>
      </c>
      <c r="O4585" s="35">
        <v>0.375</v>
      </c>
      <c r="P4585" s="299"/>
      <c r="Q4585" s="300"/>
      <c r="R4585" s="129">
        <f t="shared" si="214"/>
        <v>0</v>
      </c>
      <c r="S4585" s="129">
        <f t="shared" si="215"/>
        <v>0</v>
      </c>
      <c r="T4585" s="129">
        <f t="shared" ref="T4585:T4648" si="216">Q4585-R4585</f>
        <v>0</v>
      </c>
      <c r="U4585" s="10"/>
    </row>
    <row r="4586" spans="12:21" ht="15" customHeight="1" x14ac:dyDescent="0.4">
      <c r="L4586" s="36" t="s">
        <v>39</v>
      </c>
      <c r="N4586" s="37">
        <v>43656</v>
      </c>
      <c r="O4586" s="35">
        <v>0.41666666666666669</v>
      </c>
      <c r="P4586" s="299"/>
      <c r="Q4586" s="300"/>
      <c r="R4586" s="129">
        <f t="shared" si="214"/>
        <v>0</v>
      </c>
      <c r="S4586" s="129">
        <f t="shared" si="215"/>
        <v>0</v>
      </c>
      <c r="T4586" s="129">
        <f t="shared" si="216"/>
        <v>0</v>
      </c>
      <c r="U4586" s="10"/>
    </row>
    <row r="4587" spans="12:21" ht="15" customHeight="1" x14ac:dyDescent="0.4">
      <c r="L4587" s="36" t="s">
        <v>39</v>
      </c>
      <c r="N4587" s="37">
        <v>43656</v>
      </c>
      <c r="O4587" s="35">
        <v>0.45833333333333337</v>
      </c>
      <c r="P4587" s="299"/>
      <c r="Q4587" s="300"/>
      <c r="R4587" s="129">
        <f t="shared" si="214"/>
        <v>0</v>
      </c>
      <c r="S4587" s="129">
        <f t="shared" si="215"/>
        <v>0</v>
      </c>
      <c r="T4587" s="129">
        <f t="shared" si="216"/>
        <v>0</v>
      </c>
      <c r="U4587" s="10"/>
    </row>
    <row r="4588" spans="12:21" ht="15" customHeight="1" x14ac:dyDescent="0.4">
      <c r="L4588" s="36" t="s">
        <v>39</v>
      </c>
      <c r="N4588" s="37">
        <v>43656</v>
      </c>
      <c r="O4588" s="35">
        <v>0.50000000000000011</v>
      </c>
      <c r="P4588" s="299"/>
      <c r="Q4588" s="300"/>
      <c r="R4588" s="129">
        <f t="shared" si="214"/>
        <v>0</v>
      </c>
      <c r="S4588" s="129">
        <f t="shared" si="215"/>
        <v>0</v>
      </c>
      <c r="T4588" s="129">
        <f t="shared" si="216"/>
        <v>0</v>
      </c>
      <c r="U4588" s="10"/>
    </row>
    <row r="4589" spans="12:21" ht="15" customHeight="1" x14ac:dyDescent="0.4">
      <c r="L4589" s="36" t="s">
        <v>39</v>
      </c>
      <c r="N4589" s="37">
        <v>43656</v>
      </c>
      <c r="O4589" s="35">
        <v>0.54166666666666674</v>
      </c>
      <c r="P4589" s="299"/>
      <c r="Q4589" s="300"/>
      <c r="R4589" s="129">
        <f t="shared" si="214"/>
        <v>0</v>
      </c>
      <c r="S4589" s="129">
        <f t="shared" si="215"/>
        <v>0</v>
      </c>
      <c r="T4589" s="129">
        <f t="shared" si="216"/>
        <v>0</v>
      </c>
      <c r="U4589" s="10"/>
    </row>
    <row r="4590" spans="12:21" ht="15" customHeight="1" x14ac:dyDescent="0.4">
      <c r="L4590" s="36" t="s">
        <v>39</v>
      </c>
      <c r="N4590" s="37">
        <v>43656</v>
      </c>
      <c r="O4590" s="35">
        <v>0.58333333333333337</v>
      </c>
      <c r="P4590" s="299"/>
      <c r="Q4590" s="300"/>
      <c r="R4590" s="129">
        <f t="shared" si="214"/>
        <v>0</v>
      </c>
      <c r="S4590" s="129">
        <f t="shared" si="215"/>
        <v>0</v>
      </c>
      <c r="T4590" s="129">
        <f t="shared" si="216"/>
        <v>0</v>
      </c>
      <c r="U4590" s="10"/>
    </row>
    <row r="4591" spans="12:21" ht="15" customHeight="1" x14ac:dyDescent="0.4">
      <c r="L4591" s="36" t="s">
        <v>39</v>
      </c>
      <c r="N4591" s="37">
        <v>43656</v>
      </c>
      <c r="O4591" s="35">
        <v>0.62500000000000011</v>
      </c>
      <c r="P4591" s="299"/>
      <c r="Q4591" s="300"/>
      <c r="R4591" s="129">
        <f t="shared" si="214"/>
        <v>0</v>
      </c>
      <c r="S4591" s="129">
        <f t="shared" si="215"/>
        <v>0</v>
      </c>
      <c r="T4591" s="129">
        <f t="shared" si="216"/>
        <v>0</v>
      </c>
      <c r="U4591" s="10"/>
    </row>
    <row r="4592" spans="12:21" ht="15" customHeight="1" x14ac:dyDescent="0.4">
      <c r="L4592" s="36" t="s">
        <v>39</v>
      </c>
      <c r="N4592" s="37">
        <v>43656</v>
      </c>
      <c r="O4592" s="35">
        <v>0.66666666666666674</v>
      </c>
      <c r="P4592" s="299"/>
      <c r="Q4592" s="300"/>
      <c r="R4592" s="129">
        <f t="shared" si="214"/>
        <v>0</v>
      </c>
      <c r="S4592" s="129">
        <f t="shared" si="215"/>
        <v>0</v>
      </c>
      <c r="T4592" s="129">
        <f t="shared" si="216"/>
        <v>0</v>
      </c>
      <c r="U4592" s="10"/>
    </row>
    <row r="4593" spans="12:21" ht="15" customHeight="1" x14ac:dyDescent="0.4">
      <c r="L4593" s="36" t="s">
        <v>39</v>
      </c>
      <c r="N4593" s="37">
        <v>43656</v>
      </c>
      <c r="O4593" s="35">
        <v>0.70833333333333337</v>
      </c>
      <c r="P4593" s="299"/>
      <c r="Q4593" s="300"/>
      <c r="R4593" s="129">
        <f t="shared" si="214"/>
        <v>0</v>
      </c>
      <c r="S4593" s="129">
        <f t="shared" si="215"/>
        <v>0</v>
      </c>
      <c r="T4593" s="129">
        <f t="shared" si="216"/>
        <v>0</v>
      </c>
      <c r="U4593" s="10"/>
    </row>
    <row r="4594" spans="12:21" ht="15" customHeight="1" x14ac:dyDescent="0.4">
      <c r="L4594" s="36" t="s">
        <v>39</v>
      </c>
      <c r="N4594" s="37">
        <v>43656</v>
      </c>
      <c r="O4594" s="35">
        <v>0.75000000000000011</v>
      </c>
      <c r="P4594" s="299"/>
      <c r="Q4594" s="300"/>
      <c r="R4594" s="129">
        <f t="shared" si="214"/>
        <v>0</v>
      </c>
      <c r="S4594" s="129">
        <f t="shared" si="215"/>
        <v>0</v>
      </c>
      <c r="T4594" s="129">
        <f t="shared" si="216"/>
        <v>0</v>
      </c>
      <c r="U4594" s="10"/>
    </row>
    <row r="4595" spans="12:21" ht="15" customHeight="1" x14ac:dyDescent="0.4">
      <c r="L4595" s="36" t="s">
        <v>39</v>
      </c>
      <c r="N4595" s="37">
        <v>43656</v>
      </c>
      <c r="O4595" s="35">
        <v>0.79166666666666674</v>
      </c>
      <c r="P4595" s="299"/>
      <c r="Q4595" s="300"/>
      <c r="R4595" s="129">
        <f t="shared" si="214"/>
        <v>0</v>
      </c>
      <c r="S4595" s="129">
        <f t="shared" si="215"/>
        <v>0</v>
      </c>
      <c r="T4595" s="129">
        <f t="shared" si="216"/>
        <v>0</v>
      </c>
      <c r="U4595" s="10"/>
    </row>
    <row r="4596" spans="12:21" ht="15" customHeight="1" x14ac:dyDescent="0.4">
      <c r="L4596" s="36" t="s">
        <v>39</v>
      </c>
      <c r="N4596" s="37">
        <v>43656</v>
      </c>
      <c r="O4596" s="35">
        <v>0.83333333333333337</v>
      </c>
      <c r="P4596" s="299"/>
      <c r="Q4596" s="300"/>
      <c r="R4596" s="129">
        <f t="shared" si="214"/>
        <v>0</v>
      </c>
      <c r="S4596" s="129">
        <f t="shared" si="215"/>
        <v>0</v>
      </c>
      <c r="T4596" s="129">
        <f t="shared" si="216"/>
        <v>0</v>
      </c>
      <c r="U4596" s="10"/>
    </row>
    <row r="4597" spans="12:21" ht="15" customHeight="1" x14ac:dyDescent="0.4">
      <c r="L4597" s="36" t="s">
        <v>39</v>
      </c>
      <c r="N4597" s="37">
        <v>43656</v>
      </c>
      <c r="O4597" s="35">
        <v>0.87500000000000011</v>
      </c>
      <c r="P4597" s="299"/>
      <c r="Q4597" s="300"/>
      <c r="R4597" s="129">
        <f t="shared" si="214"/>
        <v>0</v>
      </c>
      <c r="S4597" s="129">
        <f t="shared" si="215"/>
        <v>0</v>
      </c>
      <c r="T4597" s="129">
        <f t="shared" si="216"/>
        <v>0</v>
      </c>
      <c r="U4597" s="10"/>
    </row>
    <row r="4598" spans="12:21" ht="15" customHeight="1" x14ac:dyDescent="0.4">
      <c r="L4598" s="36" t="s">
        <v>39</v>
      </c>
      <c r="N4598" s="37">
        <v>43656</v>
      </c>
      <c r="O4598" s="35">
        <v>0.91666666666666674</v>
      </c>
      <c r="P4598" s="299"/>
      <c r="Q4598" s="300"/>
      <c r="R4598" s="129">
        <f t="shared" si="214"/>
        <v>0</v>
      </c>
      <c r="S4598" s="129">
        <f t="shared" si="215"/>
        <v>0</v>
      </c>
      <c r="T4598" s="129">
        <f t="shared" si="216"/>
        <v>0</v>
      </c>
      <c r="U4598" s="10"/>
    </row>
    <row r="4599" spans="12:21" ht="15" customHeight="1" x14ac:dyDescent="0.4">
      <c r="L4599" s="36" t="s">
        <v>39</v>
      </c>
      <c r="N4599" s="37">
        <v>43656</v>
      </c>
      <c r="O4599" s="35">
        <v>0.95833333333333337</v>
      </c>
      <c r="P4599" s="299"/>
      <c r="Q4599" s="300"/>
      <c r="R4599" s="129">
        <f t="shared" si="214"/>
        <v>0</v>
      </c>
      <c r="S4599" s="129">
        <f t="shared" si="215"/>
        <v>0</v>
      </c>
      <c r="T4599" s="129">
        <f t="shared" si="216"/>
        <v>0</v>
      </c>
      <c r="U4599" s="10"/>
    </row>
    <row r="4600" spans="12:21" ht="15" customHeight="1" x14ac:dyDescent="0.4">
      <c r="L4600" s="40">
        <v>43657</v>
      </c>
      <c r="M4600" s="37"/>
      <c r="N4600" s="37">
        <v>43657</v>
      </c>
      <c r="O4600" s="35">
        <v>3.1225022567582528E-17</v>
      </c>
      <c r="P4600" s="299"/>
      <c r="Q4600" s="300"/>
      <c r="R4600" s="129">
        <f t="shared" si="214"/>
        <v>0</v>
      </c>
      <c r="S4600" s="129">
        <f t="shared" si="215"/>
        <v>0</v>
      </c>
      <c r="T4600" s="129">
        <f t="shared" si="216"/>
        <v>0</v>
      </c>
      <c r="U4600" s="10"/>
    </row>
    <row r="4601" spans="12:21" ht="15" customHeight="1" x14ac:dyDescent="0.4">
      <c r="L4601" s="36" t="s">
        <v>39</v>
      </c>
      <c r="N4601" s="37">
        <v>43657</v>
      </c>
      <c r="O4601" s="35">
        <v>4.1666666666666699E-2</v>
      </c>
      <c r="P4601" s="299"/>
      <c r="Q4601" s="300"/>
      <c r="R4601" s="129">
        <f t="shared" si="214"/>
        <v>0</v>
      </c>
      <c r="S4601" s="129">
        <f t="shared" si="215"/>
        <v>0</v>
      </c>
      <c r="T4601" s="129">
        <f t="shared" si="216"/>
        <v>0</v>
      </c>
      <c r="U4601" s="10"/>
    </row>
    <row r="4602" spans="12:21" ht="15" customHeight="1" x14ac:dyDescent="0.4">
      <c r="L4602" s="36" t="s">
        <v>39</v>
      </c>
      <c r="N4602" s="37">
        <v>43657</v>
      </c>
      <c r="O4602" s="35">
        <v>8.333333333333337E-2</v>
      </c>
      <c r="P4602" s="299"/>
      <c r="Q4602" s="300"/>
      <c r="R4602" s="129">
        <f t="shared" si="214"/>
        <v>0</v>
      </c>
      <c r="S4602" s="129">
        <f t="shared" si="215"/>
        <v>0</v>
      </c>
      <c r="T4602" s="129">
        <f t="shared" si="216"/>
        <v>0</v>
      </c>
      <c r="U4602" s="10"/>
    </row>
    <row r="4603" spans="12:21" ht="15" customHeight="1" x14ac:dyDescent="0.4">
      <c r="L4603" s="36" t="s">
        <v>39</v>
      </c>
      <c r="N4603" s="37">
        <v>43657</v>
      </c>
      <c r="O4603" s="35">
        <v>0.12500000000000006</v>
      </c>
      <c r="P4603" s="299"/>
      <c r="Q4603" s="300"/>
      <c r="R4603" s="129">
        <f t="shared" si="214"/>
        <v>0</v>
      </c>
      <c r="S4603" s="129">
        <f t="shared" si="215"/>
        <v>0</v>
      </c>
      <c r="T4603" s="129">
        <f t="shared" si="216"/>
        <v>0</v>
      </c>
      <c r="U4603" s="10"/>
    </row>
    <row r="4604" spans="12:21" ht="15" customHeight="1" x14ac:dyDescent="0.4">
      <c r="L4604" s="36" t="s">
        <v>39</v>
      </c>
      <c r="N4604" s="37">
        <v>43657</v>
      </c>
      <c r="O4604" s="35">
        <v>0.16666666666666669</v>
      </c>
      <c r="P4604" s="299"/>
      <c r="Q4604" s="300"/>
      <c r="R4604" s="129">
        <f t="shared" si="214"/>
        <v>0</v>
      </c>
      <c r="S4604" s="129">
        <f t="shared" si="215"/>
        <v>0</v>
      </c>
      <c r="T4604" s="129">
        <f t="shared" si="216"/>
        <v>0</v>
      </c>
      <c r="U4604" s="10"/>
    </row>
    <row r="4605" spans="12:21" ht="15" customHeight="1" x14ac:dyDescent="0.4">
      <c r="L4605" s="36" t="s">
        <v>39</v>
      </c>
      <c r="N4605" s="37">
        <v>43657</v>
      </c>
      <c r="O4605" s="35">
        <v>0.20833333333333337</v>
      </c>
      <c r="P4605" s="299"/>
      <c r="Q4605" s="300"/>
      <c r="R4605" s="129">
        <f t="shared" si="214"/>
        <v>0</v>
      </c>
      <c r="S4605" s="129">
        <f t="shared" si="215"/>
        <v>0</v>
      </c>
      <c r="T4605" s="129">
        <f t="shared" si="216"/>
        <v>0</v>
      </c>
      <c r="U4605" s="10"/>
    </row>
    <row r="4606" spans="12:21" ht="15" customHeight="1" x14ac:dyDescent="0.4">
      <c r="L4606" s="36" t="s">
        <v>39</v>
      </c>
      <c r="N4606" s="37">
        <v>43657</v>
      </c>
      <c r="O4606" s="35">
        <v>0.25</v>
      </c>
      <c r="P4606" s="299"/>
      <c r="Q4606" s="300"/>
      <c r="R4606" s="129">
        <f t="shared" si="214"/>
        <v>0</v>
      </c>
      <c r="S4606" s="129">
        <f t="shared" si="215"/>
        <v>0</v>
      </c>
      <c r="T4606" s="129">
        <f t="shared" si="216"/>
        <v>0</v>
      </c>
      <c r="U4606" s="10"/>
    </row>
    <row r="4607" spans="12:21" ht="15" customHeight="1" x14ac:dyDescent="0.4">
      <c r="L4607" s="36" t="s">
        <v>39</v>
      </c>
      <c r="N4607" s="37">
        <v>43657</v>
      </c>
      <c r="O4607" s="35">
        <v>0.29166666666666669</v>
      </c>
      <c r="P4607" s="299"/>
      <c r="Q4607" s="300"/>
      <c r="R4607" s="129">
        <f t="shared" si="214"/>
        <v>0</v>
      </c>
      <c r="S4607" s="129">
        <f t="shared" si="215"/>
        <v>0</v>
      </c>
      <c r="T4607" s="129">
        <f t="shared" si="216"/>
        <v>0</v>
      </c>
      <c r="U4607" s="10"/>
    </row>
    <row r="4608" spans="12:21" ht="15" customHeight="1" x14ac:dyDescent="0.4">
      <c r="L4608" s="36" t="s">
        <v>39</v>
      </c>
      <c r="N4608" s="37">
        <v>43657</v>
      </c>
      <c r="O4608" s="35">
        <v>0.33333333333333337</v>
      </c>
      <c r="P4608" s="299"/>
      <c r="Q4608" s="300"/>
      <c r="R4608" s="129">
        <f t="shared" si="214"/>
        <v>0</v>
      </c>
      <c r="S4608" s="129">
        <f t="shared" si="215"/>
        <v>0</v>
      </c>
      <c r="T4608" s="129">
        <f t="shared" si="216"/>
        <v>0</v>
      </c>
      <c r="U4608" s="10"/>
    </row>
    <row r="4609" spans="12:21" ht="15" customHeight="1" x14ac:dyDescent="0.4">
      <c r="L4609" s="36" t="s">
        <v>39</v>
      </c>
      <c r="N4609" s="37">
        <v>43657</v>
      </c>
      <c r="O4609" s="35">
        <v>0.375</v>
      </c>
      <c r="P4609" s="299"/>
      <c r="Q4609" s="300"/>
      <c r="R4609" s="129">
        <f t="shared" si="214"/>
        <v>0</v>
      </c>
      <c r="S4609" s="129">
        <f t="shared" si="215"/>
        <v>0</v>
      </c>
      <c r="T4609" s="129">
        <f t="shared" si="216"/>
        <v>0</v>
      </c>
      <c r="U4609" s="10"/>
    </row>
    <row r="4610" spans="12:21" ht="15" customHeight="1" x14ac:dyDescent="0.4">
      <c r="L4610" s="36" t="s">
        <v>39</v>
      </c>
      <c r="N4610" s="37">
        <v>43657</v>
      </c>
      <c r="O4610" s="35">
        <v>0.41666666666666669</v>
      </c>
      <c r="P4610" s="299"/>
      <c r="Q4610" s="300"/>
      <c r="R4610" s="129">
        <f t="shared" si="214"/>
        <v>0</v>
      </c>
      <c r="S4610" s="129">
        <f t="shared" si="215"/>
        <v>0</v>
      </c>
      <c r="T4610" s="129">
        <f t="shared" si="216"/>
        <v>0</v>
      </c>
      <c r="U4610" s="10"/>
    </row>
    <row r="4611" spans="12:21" ht="15" customHeight="1" x14ac:dyDescent="0.4">
      <c r="L4611" s="36" t="s">
        <v>39</v>
      </c>
      <c r="N4611" s="37">
        <v>43657</v>
      </c>
      <c r="O4611" s="35">
        <v>0.45833333333333337</v>
      </c>
      <c r="P4611" s="299"/>
      <c r="Q4611" s="300"/>
      <c r="R4611" s="129">
        <f t="shared" si="214"/>
        <v>0</v>
      </c>
      <c r="S4611" s="129">
        <f t="shared" si="215"/>
        <v>0</v>
      </c>
      <c r="T4611" s="129">
        <f t="shared" si="216"/>
        <v>0</v>
      </c>
      <c r="U4611" s="10"/>
    </row>
    <row r="4612" spans="12:21" ht="15" customHeight="1" x14ac:dyDescent="0.4">
      <c r="L4612" s="36" t="s">
        <v>39</v>
      </c>
      <c r="N4612" s="37">
        <v>43657</v>
      </c>
      <c r="O4612" s="35">
        <v>0.50000000000000011</v>
      </c>
      <c r="P4612" s="299"/>
      <c r="Q4612" s="300"/>
      <c r="R4612" s="129">
        <f t="shared" si="214"/>
        <v>0</v>
      </c>
      <c r="S4612" s="129">
        <f t="shared" si="215"/>
        <v>0</v>
      </c>
      <c r="T4612" s="129">
        <f t="shared" si="216"/>
        <v>0</v>
      </c>
      <c r="U4612" s="10"/>
    </row>
    <row r="4613" spans="12:21" ht="15" customHeight="1" x14ac:dyDescent="0.4">
      <c r="L4613" s="36" t="s">
        <v>39</v>
      </c>
      <c r="N4613" s="37">
        <v>43657</v>
      </c>
      <c r="O4613" s="35">
        <v>0.54166666666666674</v>
      </c>
      <c r="P4613" s="299"/>
      <c r="Q4613" s="300"/>
      <c r="R4613" s="129">
        <f t="shared" si="214"/>
        <v>0</v>
      </c>
      <c r="S4613" s="129">
        <f t="shared" si="215"/>
        <v>0</v>
      </c>
      <c r="T4613" s="129">
        <f t="shared" si="216"/>
        <v>0</v>
      </c>
      <c r="U4613" s="10"/>
    </row>
    <row r="4614" spans="12:21" ht="15" customHeight="1" x14ac:dyDescent="0.4">
      <c r="L4614" s="36" t="s">
        <v>39</v>
      </c>
      <c r="N4614" s="37">
        <v>43657</v>
      </c>
      <c r="O4614" s="35">
        <v>0.58333333333333337</v>
      </c>
      <c r="P4614" s="299"/>
      <c r="Q4614" s="300"/>
      <c r="R4614" s="129">
        <f t="shared" si="214"/>
        <v>0</v>
      </c>
      <c r="S4614" s="129">
        <f t="shared" si="215"/>
        <v>0</v>
      </c>
      <c r="T4614" s="129">
        <f t="shared" si="216"/>
        <v>0</v>
      </c>
      <c r="U4614" s="10"/>
    </row>
    <row r="4615" spans="12:21" ht="15" customHeight="1" x14ac:dyDescent="0.4">
      <c r="L4615" s="36" t="s">
        <v>39</v>
      </c>
      <c r="N4615" s="37">
        <v>43657</v>
      </c>
      <c r="O4615" s="35">
        <v>0.62500000000000011</v>
      </c>
      <c r="P4615" s="299"/>
      <c r="Q4615" s="300"/>
      <c r="R4615" s="129">
        <f t="shared" si="214"/>
        <v>0</v>
      </c>
      <c r="S4615" s="129">
        <f t="shared" si="215"/>
        <v>0</v>
      </c>
      <c r="T4615" s="129">
        <f t="shared" si="216"/>
        <v>0</v>
      </c>
      <c r="U4615" s="10"/>
    </row>
    <row r="4616" spans="12:21" ht="15" customHeight="1" x14ac:dyDescent="0.4">
      <c r="L4616" s="36" t="s">
        <v>39</v>
      </c>
      <c r="N4616" s="37">
        <v>43657</v>
      </c>
      <c r="O4616" s="35">
        <v>0.66666666666666674</v>
      </c>
      <c r="P4616" s="299"/>
      <c r="Q4616" s="300"/>
      <c r="R4616" s="129">
        <f t="shared" si="214"/>
        <v>0</v>
      </c>
      <c r="S4616" s="129">
        <f t="shared" si="215"/>
        <v>0</v>
      </c>
      <c r="T4616" s="129">
        <f t="shared" si="216"/>
        <v>0</v>
      </c>
      <c r="U4616" s="10"/>
    </row>
    <row r="4617" spans="12:21" ht="15" customHeight="1" x14ac:dyDescent="0.4">
      <c r="L4617" s="36" t="s">
        <v>39</v>
      </c>
      <c r="N4617" s="37">
        <v>43657</v>
      </c>
      <c r="O4617" s="35">
        <v>0.70833333333333337</v>
      </c>
      <c r="P4617" s="299"/>
      <c r="Q4617" s="300"/>
      <c r="R4617" s="129">
        <f t="shared" si="214"/>
        <v>0</v>
      </c>
      <c r="S4617" s="129">
        <f t="shared" si="215"/>
        <v>0</v>
      </c>
      <c r="T4617" s="129">
        <f t="shared" si="216"/>
        <v>0</v>
      </c>
      <c r="U4617" s="10"/>
    </row>
    <row r="4618" spans="12:21" ht="15" customHeight="1" x14ac:dyDescent="0.4">
      <c r="L4618" s="36" t="s">
        <v>39</v>
      </c>
      <c r="N4618" s="37">
        <v>43657</v>
      </c>
      <c r="O4618" s="35">
        <v>0.75000000000000011</v>
      </c>
      <c r="P4618" s="299"/>
      <c r="Q4618" s="300"/>
      <c r="R4618" s="129">
        <f t="shared" si="214"/>
        <v>0</v>
      </c>
      <c r="S4618" s="129">
        <f t="shared" si="215"/>
        <v>0</v>
      </c>
      <c r="T4618" s="129">
        <f t="shared" si="216"/>
        <v>0</v>
      </c>
      <c r="U4618" s="10"/>
    </row>
    <row r="4619" spans="12:21" ht="15" customHeight="1" x14ac:dyDescent="0.4">
      <c r="L4619" s="36" t="s">
        <v>39</v>
      </c>
      <c r="N4619" s="37">
        <v>43657</v>
      </c>
      <c r="O4619" s="35">
        <v>0.79166666666666674</v>
      </c>
      <c r="P4619" s="299"/>
      <c r="Q4619" s="300"/>
      <c r="R4619" s="129">
        <f t="shared" si="214"/>
        <v>0</v>
      </c>
      <c r="S4619" s="129">
        <f t="shared" si="215"/>
        <v>0</v>
      </c>
      <c r="T4619" s="129">
        <f t="shared" si="216"/>
        <v>0</v>
      </c>
      <c r="U4619" s="10"/>
    </row>
    <row r="4620" spans="12:21" ht="15" customHeight="1" x14ac:dyDescent="0.4">
      <c r="L4620" s="36" t="s">
        <v>39</v>
      </c>
      <c r="N4620" s="37">
        <v>43657</v>
      </c>
      <c r="O4620" s="35">
        <v>0.83333333333333337</v>
      </c>
      <c r="P4620" s="299"/>
      <c r="Q4620" s="300"/>
      <c r="R4620" s="129">
        <f t="shared" si="214"/>
        <v>0</v>
      </c>
      <c r="S4620" s="129">
        <f t="shared" si="215"/>
        <v>0</v>
      </c>
      <c r="T4620" s="129">
        <f t="shared" si="216"/>
        <v>0</v>
      </c>
      <c r="U4620" s="10"/>
    </row>
    <row r="4621" spans="12:21" ht="15" customHeight="1" x14ac:dyDescent="0.4">
      <c r="L4621" s="36" t="s">
        <v>39</v>
      </c>
      <c r="N4621" s="37">
        <v>43657</v>
      </c>
      <c r="O4621" s="35">
        <v>0.87500000000000011</v>
      </c>
      <c r="P4621" s="299"/>
      <c r="Q4621" s="300"/>
      <c r="R4621" s="129">
        <f t="shared" si="214"/>
        <v>0</v>
      </c>
      <c r="S4621" s="129">
        <f t="shared" si="215"/>
        <v>0</v>
      </c>
      <c r="T4621" s="129">
        <f t="shared" si="216"/>
        <v>0</v>
      </c>
      <c r="U4621" s="10"/>
    </row>
    <row r="4622" spans="12:21" ht="15" customHeight="1" x14ac:dyDescent="0.4">
      <c r="L4622" s="36" t="s">
        <v>39</v>
      </c>
      <c r="N4622" s="37">
        <v>43657</v>
      </c>
      <c r="O4622" s="35">
        <v>0.91666666666666674</v>
      </c>
      <c r="P4622" s="299"/>
      <c r="Q4622" s="300"/>
      <c r="R4622" s="129">
        <f t="shared" si="214"/>
        <v>0</v>
      </c>
      <c r="S4622" s="129">
        <f t="shared" si="215"/>
        <v>0</v>
      </c>
      <c r="T4622" s="129">
        <f t="shared" si="216"/>
        <v>0</v>
      </c>
      <c r="U4622" s="10"/>
    </row>
    <row r="4623" spans="12:21" ht="15" customHeight="1" x14ac:dyDescent="0.4">
      <c r="L4623" s="36" t="s">
        <v>39</v>
      </c>
      <c r="N4623" s="37">
        <v>43657</v>
      </c>
      <c r="O4623" s="35">
        <v>0.95833333333333337</v>
      </c>
      <c r="P4623" s="299"/>
      <c r="Q4623" s="300"/>
      <c r="R4623" s="129">
        <f t="shared" si="214"/>
        <v>0</v>
      </c>
      <c r="S4623" s="129">
        <f t="shared" si="215"/>
        <v>0</v>
      </c>
      <c r="T4623" s="129">
        <f t="shared" si="216"/>
        <v>0</v>
      </c>
      <c r="U4623" s="10"/>
    </row>
    <row r="4624" spans="12:21" ht="15" customHeight="1" x14ac:dyDescent="0.4">
      <c r="L4624" s="40">
        <v>43658</v>
      </c>
      <c r="M4624" s="37"/>
      <c r="N4624" s="37">
        <v>43658</v>
      </c>
      <c r="O4624" s="35">
        <v>3.1225022567582528E-17</v>
      </c>
      <c r="P4624" s="299"/>
      <c r="Q4624" s="300"/>
      <c r="R4624" s="129">
        <f t="shared" ref="R4624:R4687" si="217">IF(Q4624&gt;P4624,P4624,Q4624)</f>
        <v>0</v>
      </c>
      <c r="S4624" s="129">
        <f t="shared" ref="S4624:S4687" si="218">P4624-R4624</f>
        <v>0</v>
      </c>
      <c r="T4624" s="129">
        <f t="shared" si="216"/>
        <v>0</v>
      </c>
      <c r="U4624" s="10"/>
    </row>
    <row r="4625" spans="12:21" ht="15" customHeight="1" x14ac:dyDescent="0.4">
      <c r="L4625" s="36" t="s">
        <v>39</v>
      </c>
      <c r="N4625" s="37">
        <v>43658</v>
      </c>
      <c r="O4625" s="35">
        <v>4.1666666666666699E-2</v>
      </c>
      <c r="P4625" s="299"/>
      <c r="Q4625" s="300"/>
      <c r="R4625" s="129">
        <f t="shared" si="217"/>
        <v>0</v>
      </c>
      <c r="S4625" s="129">
        <f t="shared" si="218"/>
        <v>0</v>
      </c>
      <c r="T4625" s="129">
        <f t="shared" si="216"/>
        <v>0</v>
      </c>
      <c r="U4625" s="10"/>
    </row>
    <row r="4626" spans="12:21" ht="15" customHeight="1" x14ac:dyDescent="0.4">
      <c r="L4626" s="36" t="s">
        <v>39</v>
      </c>
      <c r="N4626" s="37">
        <v>43658</v>
      </c>
      <c r="O4626" s="35">
        <v>8.333333333333337E-2</v>
      </c>
      <c r="P4626" s="299"/>
      <c r="Q4626" s="300"/>
      <c r="R4626" s="129">
        <f t="shared" si="217"/>
        <v>0</v>
      </c>
      <c r="S4626" s="129">
        <f t="shared" si="218"/>
        <v>0</v>
      </c>
      <c r="T4626" s="129">
        <f t="shared" si="216"/>
        <v>0</v>
      </c>
      <c r="U4626" s="10"/>
    </row>
    <row r="4627" spans="12:21" ht="15" customHeight="1" x14ac:dyDescent="0.4">
      <c r="L4627" s="36" t="s">
        <v>39</v>
      </c>
      <c r="N4627" s="37">
        <v>43658</v>
      </c>
      <c r="O4627" s="35">
        <v>0.12500000000000006</v>
      </c>
      <c r="P4627" s="299"/>
      <c r="Q4627" s="300"/>
      <c r="R4627" s="129">
        <f t="shared" si="217"/>
        <v>0</v>
      </c>
      <c r="S4627" s="129">
        <f t="shared" si="218"/>
        <v>0</v>
      </c>
      <c r="T4627" s="129">
        <f t="shared" si="216"/>
        <v>0</v>
      </c>
      <c r="U4627" s="10"/>
    </row>
    <row r="4628" spans="12:21" ht="15" customHeight="1" x14ac:dyDescent="0.4">
      <c r="L4628" s="36" t="s">
        <v>39</v>
      </c>
      <c r="N4628" s="37">
        <v>43658</v>
      </c>
      <c r="O4628" s="35">
        <v>0.16666666666666669</v>
      </c>
      <c r="P4628" s="299"/>
      <c r="Q4628" s="300"/>
      <c r="R4628" s="129">
        <f t="shared" si="217"/>
        <v>0</v>
      </c>
      <c r="S4628" s="129">
        <f t="shared" si="218"/>
        <v>0</v>
      </c>
      <c r="T4628" s="129">
        <f t="shared" si="216"/>
        <v>0</v>
      </c>
      <c r="U4628" s="10"/>
    </row>
    <row r="4629" spans="12:21" ht="15" customHeight="1" x14ac:dyDescent="0.4">
      <c r="L4629" s="36" t="s">
        <v>39</v>
      </c>
      <c r="N4629" s="37">
        <v>43658</v>
      </c>
      <c r="O4629" s="35">
        <v>0.20833333333333337</v>
      </c>
      <c r="P4629" s="299"/>
      <c r="Q4629" s="300"/>
      <c r="R4629" s="129">
        <f t="shared" si="217"/>
        <v>0</v>
      </c>
      <c r="S4629" s="129">
        <f t="shared" si="218"/>
        <v>0</v>
      </c>
      <c r="T4629" s="129">
        <f t="shared" si="216"/>
        <v>0</v>
      </c>
      <c r="U4629" s="10"/>
    </row>
    <row r="4630" spans="12:21" ht="15" customHeight="1" x14ac:dyDescent="0.4">
      <c r="L4630" s="36" t="s">
        <v>39</v>
      </c>
      <c r="N4630" s="37">
        <v>43658</v>
      </c>
      <c r="O4630" s="35">
        <v>0.25</v>
      </c>
      <c r="P4630" s="299"/>
      <c r="Q4630" s="300"/>
      <c r="R4630" s="129">
        <f t="shared" si="217"/>
        <v>0</v>
      </c>
      <c r="S4630" s="129">
        <f t="shared" si="218"/>
        <v>0</v>
      </c>
      <c r="T4630" s="129">
        <f t="shared" si="216"/>
        <v>0</v>
      </c>
      <c r="U4630" s="10"/>
    </row>
    <row r="4631" spans="12:21" ht="15" customHeight="1" x14ac:dyDescent="0.4">
      <c r="L4631" s="36" t="s">
        <v>39</v>
      </c>
      <c r="N4631" s="37">
        <v>43658</v>
      </c>
      <c r="O4631" s="35">
        <v>0.29166666666666669</v>
      </c>
      <c r="P4631" s="299"/>
      <c r="Q4631" s="300"/>
      <c r="R4631" s="129">
        <f t="shared" si="217"/>
        <v>0</v>
      </c>
      <c r="S4631" s="129">
        <f t="shared" si="218"/>
        <v>0</v>
      </c>
      <c r="T4631" s="129">
        <f t="shared" si="216"/>
        <v>0</v>
      </c>
      <c r="U4631" s="10"/>
    </row>
    <row r="4632" spans="12:21" ht="15" customHeight="1" x14ac:dyDescent="0.4">
      <c r="L4632" s="36" t="s">
        <v>39</v>
      </c>
      <c r="N4632" s="37">
        <v>43658</v>
      </c>
      <c r="O4632" s="35">
        <v>0.33333333333333337</v>
      </c>
      <c r="P4632" s="299"/>
      <c r="Q4632" s="300"/>
      <c r="R4632" s="129">
        <f t="shared" si="217"/>
        <v>0</v>
      </c>
      <c r="S4632" s="129">
        <f t="shared" si="218"/>
        <v>0</v>
      </c>
      <c r="T4632" s="129">
        <f t="shared" si="216"/>
        <v>0</v>
      </c>
      <c r="U4632" s="10"/>
    </row>
    <row r="4633" spans="12:21" ht="15" customHeight="1" x14ac:dyDescent="0.4">
      <c r="L4633" s="36" t="s">
        <v>39</v>
      </c>
      <c r="N4633" s="37">
        <v>43658</v>
      </c>
      <c r="O4633" s="35">
        <v>0.375</v>
      </c>
      <c r="P4633" s="299"/>
      <c r="Q4633" s="300"/>
      <c r="R4633" s="129">
        <f t="shared" si="217"/>
        <v>0</v>
      </c>
      <c r="S4633" s="129">
        <f t="shared" si="218"/>
        <v>0</v>
      </c>
      <c r="T4633" s="129">
        <f t="shared" si="216"/>
        <v>0</v>
      </c>
      <c r="U4633" s="10"/>
    </row>
    <row r="4634" spans="12:21" ht="15" customHeight="1" x14ac:dyDescent="0.4">
      <c r="L4634" s="36" t="s">
        <v>39</v>
      </c>
      <c r="N4634" s="37">
        <v>43658</v>
      </c>
      <c r="O4634" s="35">
        <v>0.41666666666666669</v>
      </c>
      <c r="P4634" s="299"/>
      <c r="Q4634" s="300"/>
      <c r="R4634" s="129">
        <f t="shared" si="217"/>
        <v>0</v>
      </c>
      <c r="S4634" s="129">
        <f t="shared" si="218"/>
        <v>0</v>
      </c>
      <c r="T4634" s="129">
        <f t="shared" si="216"/>
        <v>0</v>
      </c>
      <c r="U4634" s="10"/>
    </row>
    <row r="4635" spans="12:21" ht="15" customHeight="1" x14ac:dyDescent="0.4">
      <c r="L4635" s="36" t="s">
        <v>39</v>
      </c>
      <c r="N4635" s="37">
        <v>43658</v>
      </c>
      <c r="O4635" s="35">
        <v>0.45833333333333337</v>
      </c>
      <c r="P4635" s="299"/>
      <c r="Q4635" s="300"/>
      <c r="R4635" s="129">
        <f t="shared" si="217"/>
        <v>0</v>
      </c>
      <c r="S4635" s="129">
        <f t="shared" si="218"/>
        <v>0</v>
      </c>
      <c r="T4635" s="129">
        <f t="shared" si="216"/>
        <v>0</v>
      </c>
      <c r="U4635" s="10"/>
    </row>
    <row r="4636" spans="12:21" ht="15" customHeight="1" x14ac:dyDescent="0.4">
      <c r="L4636" s="36" t="s">
        <v>39</v>
      </c>
      <c r="N4636" s="37">
        <v>43658</v>
      </c>
      <c r="O4636" s="35">
        <v>0.50000000000000011</v>
      </c>
      <c r="P4636" s="299"/>
      <c r="Q4636" s="300"/>
      <c r="R4636" s="129">
        <f t="shared" si="217"/>
        <v>0</v>
      </c>
      <c r="S4636" s="129">
        <f t="shared" si="218"/>
        <v>0</v>
      </c>
      <c r="T4636" s="129">
        <f t="shared" si="216"/>
        <v>0</v>
      </c>
      <c r="U4636" s="10"/>
    </row>
    <row r="4637" spans="12:21" ht="15" customHeight="1" x14ac:dyDescent="0.4">
      <c r="L4637" s="36" t="s">
        <v>39</v>
      </c>
      <c r="N4637" s="37">
        <v>43658</v>
      </c>
      <c r="O4637" s="35">
        <v>0.54166666666666674</v>
      </c>
      <c r="P4637" s="299"/>
      <c r="Q4637" s="300"/>
      <c r="R4637" s="129">
        <f t="shared" si="217"/>
        <v>0</v>
      </c>
      <c r="S4637" s="129">
        <f t="shared" si="218"/>
        <v>0</v>
      </c>
      <c r="T4637" s="129">
        <f t="shared" si="216"/>
        <v>0</v>
      </c>
      <c r="U4637" s="10"/>
    </row>
    <row r="4638" spans="12:21" ht="15" customHeight="1" x14ac:dyDescent="0.4">
      <c r="L4638" s="36" t="s">
        <v>39</v>
      </c>
      <c r="N4638" s="37">
        <v>43658</v>
      </c>
      <c r="O4638" s="35">
        <v>0.58333333333333337</v>
      </c>
      <c r="P4638" s="299"/>
      <c r="Q4638" s="300"/>
      <c r="R4638" s="129">
        <f t="shared" si="217"/>
        <v>0</v>
      </c>
      <c r="S4638" s="129">
        <f t="shared" si="218"/>
        <v>0</v>
      </c>
      <c r="T4638" s="129">
        <f t="shared" si="216"/>
        <v>0</v>
      </c>
      <c r="U4638" s="10"/>
    </row>
    <row r="4639" spans="12:21" ht="15" customHeight="1" x14ac:dyDescent="0.4">
      <c r="L4639" s="36" t="s">
        <v>39</v>
      </c>
      <c r="N4639" s="37">
        <v>43658</v>
      </c>
      <c r="O4639" s="35">
        <v>0.62500000000000011</v>
      </c>
      <c r="P4639" s="299"/>
      <c r="Q4639" s="300"/>
      <c r="R4639" s="129">
        <f t="shared" si="217"/>
        <v>0</v>
      </c>
      <c r="S4639" s="129">
        <f t="shared" si="218"/>
        <v>0</v>
      </c>
      <c r="T4639" s="129">
        <f t="shared" si="216"/>
        <v>0</v>
      </c>
      <c r="U4639" s="10"/>
    </row>
    <row r="4640" spans="12:21" ht="15" customHeight="1" x14ac:dyDescent="0.4">
      <c r="L4640" s="36" t="s">
        <v>39</v>
      </c>
      <c r="N4640" s="37">
        <v>43658</v>
      </c>
      <c r="O4640" s="35">
        <v>0.66666666666666674</v>
      </c>
      <c r="P4640" s="299"/>
      <c r="Q4640" s="300"/>
      <c r="R4640" s="129">
        <f t="shared" si="217"/>
        <v>0</v>
      </c>
      <c r="S4640" s="129">
        <f t="shared" si="218"/>
        <v>0</v>
      </c>
      <c r="T4640" s="129">
        <f t="shared" si="216"/>
        <v>0</v>
      </c>
      <c r="U4640" s="10"/>
    </row>
    <row r="4641" spans="12:21" ht="15" customHeight="1" x14ac:dyDescent="0.4">
      <c r="L4641" s="36" t="s">
        <v>39</v>
      </c>
      <c r="N4641" s="37">
        <v>43658</v>
      </c>
      <c r="O4641" s="35">
        <v>0.70833333333333337</v>
      </c>
      <c r="P4641" s="299"/>
      <c r="Q4641" s="300"/>
      <c r="R4641" s="129">
        <f t="shared" si="217"/>
        <v>0</v>
      </c>
      <c r="S4641" s="129">
        <f t="shared" si="218"/>
        <v>0</v>
      </c>
      <c r="T4641" s="129">
        <f t="shared" si="216"/>
        <v>0</v>
      </c>
      <c r="U4641" s="10"/>
    </row>
    <row r="4642" spans="12:21" ht="15" customHeight="1" x14ac:dyDescent="0.4">
      <c r="L4642" s="36" t="s">
        <v>39</v>
      </c>
      <c r="N4642" s="37">
        <v>43658</v>
      </c>
      <c r="O4642" s="35">
        <v>0.75000000000000011</v>
      </c>
      <c r="P4642" s="299"/>
      <c r="Q4642" s="300"/>
      <c r="R4642" s="129">
        <f t="shared" si="217"/>
        <v>0</v>
      </c>
      <c r="S4642" s="129">
        <f t="shared" si="218"/>
        <v>0</v>
      </c>
      <c r="T4642" s="129">
        <f t="shared" si="216"/>
        <v>0</v>
      </c>
      <c r="U4642" s="10"/>
    </row>
    <row r="4643" spans="12:21" ht="15" customHeight="1" x14ac:dyDescent="0.4">
      <c r="L4643" s="36" t="s">
        <v>39</v>
      </c>
      <c r="N4643" s="37">
        <v>43658</v>
      </c>
      <c r="O4643" s="35">
        <v>0.79166666666666674</v>
      </c>
      <c r="P4643" s="299"/>
      <c r="Q4643" s="300"/>
      <c r="R4643" s="129">
        <f t="shared" si="217"/>
        <v>0</v>
      </c>
      <c r="S4643" s="129">
        <f t="shared" si="218"/>
        <v>0</v>
      </c>
      <c r="T4643" s="129">
        <f t="shared" si="216"/>
        <v>0</v>
      </c>
      <c r="U4643" s="10"/>
    </row>
    <row r="4644" spans="12:21" ht="15" customHeight="1" x14ac:dyDescent="0.4">
      <c r="L4644" s="36" t="s">
        <v>39</v>
      </c>
      <c r="N4644" s="37">
        <v>43658</v>
      </c>
      <c r="O4644" s="35">
        <v>0.83333333333333337</v>
      </c>
      <c r="P4644" s="299"/>
      <c r="Q4644" s="300"/>
      <c r="R4644" s="129">
        <f t="shared" si="217"/>
        <v>0</v>
      </c>
      <c r="S4644" s="129">
        <f t="shared" si="218"/>
        <v>0</v>
      </c>
      <c r="T4644" s="129">
        <f t="shared" si="216"/>
        <v>0</v>
      </c>
      <c r="U4644" s="10"/>
    </row>
    <row r="4645" spans="12:21" ht="15" customHeight="1" x14ac:dyDescent="0.4">
      <c r="L4645" s="36" t="s">
        <v>39</v>
      </c>
      <c r="N4645" s="37">
        <v>43658</v>
      </c>
      <c r="O4645" s="35">
        <v>0.87500000000000011</v>
      </c>
      <c r="P4645" s="299"/>
      <c r="Q4645" s="300"/>
      <c r="R4645" s="129">
        <f t="shared" si="217"/>
        <v>0</v>
      </c>
      <c r="S4645" s="129">
        <f t="shared" si="218"/>
        <v>0</v>
      </c>
      <c r="T4645" s="129">
        <f t="shared" si="216"/>
        <v>0</v>
      </c>
      <c r="U4645" s="10"/>
    </row>
    <row r="4646" spans="12:21" ht="15" customHeight="1" x14ac:dyDescent="0.4">
      <c r="L4646" s="36" t="s">
        <v>39</v>
      </c>
      <c r="N4646" s="37">
        <v>43658</v>
      </c>
      <c r="O4646" s="35">
        <v>0.91666666666666674</v>
      </c>
      <c r="P4646" s="299"/>
      <c r="Q4646" s="300"/>
      <c r="R4646" s="129">
        <f t="shared" si="217"/>
        <v>0</v>
      </c>
      <c r="S4646" s="129">
        <f t="shared" si="218"/>
        <v>0</v>
      </c>
      <c r="T4646" s="129">
        <f t="shared" si="216"/>
        <v>0</v>
      </c>
      <c r="U4646" s="10"/>
    </row>
    <row r="4647" spans="12:21" ht="15" customHeight="1" x14ac:dyDescent="0.4">
      <c r="L4647" s="36" t="s">
        <v>39</v>
      </c>
      <c r="N4647" s="37">
        <v>43658</v>
      </c>
      <c r="O4647" s="35">
        <v>0.95833333333333337</v>
      </c>
      <c r="P4647" s="299"/>
      <c r="Q4647" s="300"/>
      <c r="R4647" s="129">
        <f t="shared" si="217"/>
        <v>0</v>
      </c>
      <c r="S4647" s="129">
        <f t="shared" si="218"/>
        <v>0</v>
      </c>
      <c r="T4647" s="129">
        <f t="shared" si="216"/>
        <v>0</v>
      </c>
      <c r="U4647" s="10"/>
    </row>
    <row r="4648" spans="12:21" ht="15" customHeight="1" x14ac:dyDescent="0.4">
      <c r="L4648" s="40">
        <v>43659</v>
      </c>
      <c r="M4648" s="37"/>
      <c r="N4648" s="37">
        <v>43659</v>
      </c>
      <c r="O4648" s="35">
        <v>3.1225022567582528E-17</v>
      </c>
      <c r="P4648" s="299"/>
      <c r="Q4648" s="300"/>
      <c r="R4648" s="129">
        <f t="shared" si="217"/>
        <v>0</v>
      </c>
      <c r="S4648" s="129">
        <f t="shared" si="218"/>
        <v>0</v>
      </c>
      <c r="T4648" s="129">
        <f t="shared" si="216"/>
        <v>0</v>
      </c>
      <c r="U4648" s="10"/>
    </row>
    <row r="4649" spans="12:21" ht="15" customHeight="1" x14ac:dyDescent="0.4">
      <c r="L4649" s="36" t="s">
        <v>39</v>
      </c>
      <c r="N4649" s="37">
        <v>43659</v>
      </c>
      <c r="O4649" s="35">
        <v>4.1666666666666699E-2</v>
      </c>
      <c r="P4649" s="299"/>
      <c r="Q4649" s="300"/>
      <c r="R4649" s="129">
        <f t="shared" si="217"/>
        <v>0</v>
      </c>
      <c r="S4649" s="129">
        <f t="shared" si="218"/>
        <v>0</v>
      </c>
      <c r="T4649" s="129">
        <f t="shared" ref="T4649:T4712" si="219">Q4649-R4649</f>
        <v>0</v>
      </c>
      <c r="U4649" s="10"/>
    </row>
    <row r="4650" spans="12:21" ht="15" customHeight="1" x14ac:dyDescent="0.4">
      <c r="L4650" s="36" t="s">
        <v>39</v>
      </c>
      <c r="N4650" s="37">
        <v>43659</v>
      </c>
      <c r="O4650" s="35">
        <v>8.333333333333337E-2</v>
      </c>
      <c r="P4650" s="299"/>
      <c r="Q4650" s="300"/>
      <c r="R4650" s="129">
        <f t="shared" si="217"/>
        <v>0</v>
      </c>
      <c r="S4650" s="129">
        <f t="shared" si="218"/>
        <v>0</v>
      </c>
      <c r="T4650" s="129">
        <f t="shared" si="219"/>
        <v>0</v>
      </c>
      <c r="U4650" s="10"/>
    </row>
    <row r="4651" spans="12:21" ht="15" customHeight="1" x14ac:dyDescent="0.4">
      <c r="L4651" s="36" t="s">
        <v>39</v>
      </c>
      <c r="N4651" s="37">
        <v>43659</v>
      </c>
      <c r="O4651" s="35">
        <v>0.12500000000000006</v>
      </c>
      <c r="P4651" s="299"/>
      <c r="Q4651" s="300"/>
      <c r="R4651" s="129">
        <f t="shared" si="217"/>
        <v>0</v>
      </c>
      <c r="S4651" s="129">
        <f t="shared" si="218"/>
        <v>0</v>
      </c>
      <c r="T4651" s="129">
        <f t="shared" si="219"/>
        <v>0</v>
      </c>
      <c r="U4651" s="10"/>
    </row>
    <row r="4652" spans="12:21" ht="15" customHeight="1" x14ac:dyDescent="0.4">
      <c r="L4652" s="36" t="s">
        <v>39</v>
      </c>
      <c r="N4652" s="37">
        <v>43659</v>
      </c>
      <c r="O4652" s="35">
        <v>0.16666666666666669</v>
      </c>
      <c r="P4652" s="299"/>
      <c r="Q4652" s="300"/>
      <c r="R4652" s="129">
        <f t="shared" si="217"/>
        <v>0</v>
      </c>
      <c r="S4652" s="129">
        <f t="shared" si="218"/>
        <v>0</v>
      </c>
      <c r="T4652" s="129">
        <f t="shared" si="219"/>
        <v>0</v>
      </c>
      <c r="U4652" s="10"/>
    </row>
    <row r="4653" spans="12:21" ht="15" customHeight="1" x14ac:dyDescent="0.4">
      <c r="L4653" s="36" t="s">
        <v>39</v>
      </c>
      <c r="N4653" s="37">
        <v>43659</v>
      </c>
      <c r="O4653" s="35">
        <v>0.20833333333333337</v>
      </c>
      <c r="P4653" s="299"/>
      <c r="Q4653" s="300"/>
      <c r="R4653" s="129">
        <f t="shared" si="217"/>
        <v>0</v>
      </c>
      <c r="S4653" s="129">
        <f t="shared" si="218"/>
        <v>0</v>
      </c>
      <c r="T4653" s="129">
        <f t="shared" si="219"/>
        <v>0</v>
      </c>
      <c r="U4653" s="10"/>
    </row>
    <row r="4654" spans="12:21" ht="15" customHeight="1" x14ac:dyDescent="0.4">
      <c r="L4654" s="36" t="s">
        <v>39</v>
      </c>
      <c r="N4654" s="37">
        <v>43659</v>
      </c>
      <c r="O4654" s="35">
        <v>0.25</v>
      </c>
      <c r="P4654" s="299"/>
      <c r="Q4654" s="300"/>
      <c r="R4654" s="129">
        <f t="shared" si="217"/>
        <v>0</v>
      </c>
      <c r="S4654" s="129">
        <f t="shared" si="218"/>
        <v>0</v>
      </c>
      <c r="T4654" s="129">
        <f t="shared" si="219"/>
        <v>0</v>
      </c>
      <c r="U4654" s="10"/>
    </row>
    <row r="4655" spans="12:21" ht="15" customHeight="1" x14ac:dyDescent="0.4">
      <c r="L4655" s="36" t="s">
        <v>39</v>
      </c>
      <c r="N4655" s="37">
        <v>43659</v>
      </c>
      <c r="O4655" s="35">
        <v>0.29166666666666669</v>
      </c>
      <c r="P4655" s="299"/>
      <c r="Q4655" s="300"/>
      <c r="R4655" s="129">
        <f t="shared" si="217"/>
        <v>0</v>
      </c>
      <c r="S4655" s="129">
        <f t="shared" si="218"/>
        <v>0</v>
      </c>
      <c r="T4655" s="129">
        <f t="shared" si="219"/>
        <v>0</v>
      </c>
      <c r="U4655" s="10"/>
    </row>
    <row r="4656" spans="12:21" ht="15" customHeight="1" x14ac:dyDescent="0.4">
      <c r="L4656" s="36" t="s">
        <v>39</v>
      </c>
      <c r="N4656" s="37">
        <v>43659</v>
      </c>
      <c r="O4656" s="35">
        <v>0.33333333333333337</v>
      </c>
      <c r="P4656" s="299"/>
      <c r="Q4656" s="300"/>
      <c r="R4656" s="129">
        <f t="shared" si="217"/>
        <v>0</v>
      </c>
      <c r="S4656" s="129">
        <f t="shared" si="218"/>
        <v>0</v>
      </c>
      <c r="T4656" s="129">
        <f t="shared" si="219"/>
        <v>0</v>
      </c>
      <c r="U4656" s="10"/>
    </row>
    <row r="4657" spans="12:21" ht="15" customHeight="1" x14ac:dyDescent="0.4">
      <c r="L4657" s="36" t="s">
        <v>39</v>
      </c>
      <c r="N4657" s="37">
        <v>43659</v>
      </c>
      <c r="O4657" s="35">
        <v>0.375</v>
      </c>
      <c r="P4657" s="299"/>
      <c r="Q4657" s="300"/>
      <c r="R4657" s="129">
        <f t="shared" si="217"/>
        <v>0</v>
      </c>
      <c r="S4657" s="129">
        <f t="shared" si="218"/>
        <v>0</v>
      </c>
      <c r="T4657" s="129">
        <f t="shared" si="219"/>
        <v>0</v>
      </c>
      <c r="U4657" s="10"/>
    </row>
    <row r="4658" spans="12:21" ht="15" customHeight="1" x14ac:dyDescent="0.4">
      <c r="L4658" s="36" t="s">
        <v>39</v>
      </c>
      <c r="N4658" s="37">
        <v>43659</v>
      </c>
      <c r="O4658" s="35">
        <v>0.41666666666666669</v>
      </c>
      <c r="P4658" s="299"/>
      <c r="Q4658" s="300"/>
      <c r="R4658" s="129">
        <f t="shared" si="217"/>
        <v>0</v>
      </c>
      <c r="S4658" s="129">
        <f t="shared" si="218"/>
        <v>0</v>
      </c>
      <c r="T4658" s="129">
        <f t="shared" si="219"/>
        <v>0</v>
      </c>
      <c r="U4658" s="10"/>
    </row>
    <row r="4659" spans="12:21" ht="15" customHeight="1" x14ac:dyDescent="0.4">
      <c r="L4659" s="36" t="s">
        <v>39</v>
      </c>
      <c r="N4659" s="37">
        <v>43659</v>
      </c>
      <c r="O4659" s="35">
        <v>0.45833333333333337</v>
      </c>
      <c r="P4659" s="299"/>
      <c r="Q4659" s="300"/>
      <c r="R4659" s="129">
        <f t="shared" si="217"/>
        <v>0</v>
      </c>
      <c r="S4659" s="129">
        <f t="shared" si="218"/>
        <v>0</v>
      </c>
      <c r="T4659" s="129">
        <f t="shared" si="219"/>
        <v>0</v>
      </c>
      <c r="U4659" s="10"/>
    </row>
    <row r="4660" spans="12:21" ht="15" customHeight="1" x14ac:dyDescent="0.4">
      <c r="L4660" s="36" t="s">
        <v>39</v>
      </c>
      <c r="N4660" s="37">
        <v>43659</v>
      </c>
      <c r="O4660" s="35">
        <v>0.50000000000000011</v>
      </c>
      <c r="P4660" s="299"/>
      <c r="Q4660" s="300"/>
      <c r="R4660" s="129">
        <f t="shared" si="217"/>
        <v>0</v>
      </c>
      <c r="S4660" s="129">
        <f t="shared" si="218"/>
        <v>0</v>
      </c>
      <c r="T4660" s="129">
        <f t="shared" si="219"/>
        <v>0</v>
      </c>
      <c r="U4660" s="10"/>
    </row>
    <row r="4661" spans="12:21" ht="15" customHeight="1" x14ac:dyDescent="0.4">
      <c r="L4661" s="36" t="s">
        <v>39</v>
      </c>
      <c r="N4661" s="37">
        <v>43659</v>
      </c>
      <c r="O4661" s="35">
        <v>0.54166666666666674</v>
      </c>
      <c r="P4661" s="299"/>
      <c r="Q4661" s="300"/>
      <c r="R4661" s="129">
        <f t="shared" si="217"/>
        <v>0</v>
      </c>
      <c r="S4661" s="129">
        <f t="shared" si="218"/>
        <v>0</v>
      </c>
      <c r="T4661" s="129">
        <f t="shared" si="219"/>
        <v>0</v>
      </c>
      <c r="U4661" s="10"/>
    </row>
    <row r="4662" spans="12:21" ht="15" customHeight="1" x14ac:dyDescent="0.4">
      <c r="L4662" s="36" t="s">
        <v>39</v>
      </c>
      <c r="N4662" s="37">
        <v>43659</v>
      </c>
      <c r="O4662" s="35">
        <v>0.58333333333333337</v>
      </c>
      <c r="P4662" s="299"/>
      <c r="Q4662" s="300"/>
      <c r="R4662" s="129">
        <f t="shared" si="217"/>
        <v>0</v>
      </c>
      <c r="S4662" s="129">
        <f t="shared" si="218"/>
        <v>0</v>
      </c>
      <c r="T4662" s="129">
        <f t="shared" si="219"/>
        <v>0</v>
      </c>
      <c r="U4662" s="10"/>
    </row>
    <row r="4663" spans="12:21" ht="15" customHeight="1" x14ac:dyDescent="0.4">
      <c r="L4663" s="36" t="s">
        <v>39</v>
      </c>
      <c r="N4663" s="37">
        <v>43659</v>
      </c>
      <c r="O4663" s="35">
        <v>0.62500000000000011</v>
      </c>
      <c r="P4663" s="299"/>
      <c r="Q4663" s="300"/>
      <c r="R4663" s="129">
        <f t="shared" si="217"/>
        <v>0</v>
      </c>
      <c r="S4663" s="129">
        <f t="shared" si="218"/>
        <v>0</v>
      </c>
      <c r="T4663" s="129">
        <f t="shared" si="219"/>
        <v>0</v>
      </c>
      <c r="U4663" s="10"/>
    </row>
    <row r="4664" spans="12:21" ht="15" customHeight="1" x14ac:dyDescent="0.4">
      <c r="L4664" s="36" t="s">
        <v>39</v>
      </c>
      <c r="N4664" s="37">
        <v>43659</v>
      </c>
      <c r="O4664" s="35">
        <v>0.66666666666666674</v>
      </c>
      <c r="P4664" s="299"/>
      <c r="Q4664" s="300"/>
      <c r="R4664" s="129">
        <f t="shared" si="217"/>
        <v>0</v>
      </c>
      <c r="S4664" s="129">
        <f t="shared" si="218"/>
        <v>0</v>
      </c>
      <c r="T4664" s="129">
        <f t="shared" si="219"/>
        <v>0</v>
      </c>
      <c r="U4664" s="10"/>
    </row>
    <row r="4665" spans="12:21" ht="15" customHeight="1" x14ac:dyDescent="0.4">
      <c r="L4665" s="36" t="s">
        <v>39</v>
      </c>
      <c r="N4665" s="37">
        <v>43659</v>
      </c>
      <c r="O4665" s="35">
        <v>0.70833333333333337</v>
      </c>
      <c r="P4665" s="299"/>
      <c r="Q4665" s="300"/>
      <c r="R4665" s="129">
        <f t="shared" si="217"/>
        <v>0</v>
      </c>
      <c r="S4665" s="129">
        <f t="shared" si="218"/>
        <v>0</v>
      </c>
      <c r="T4665" s="129">
        <f t="shared" si="219"/>
        <v>0</v>
      </c>
      <c r="U4665" s="10"/>
    </row>
    <row r="4666" spans="12:21" ht="15" customHeight="1" x14ac:dyDescent="0.4">
      <c r="L4666" s="36" t="s">
        <v>39</v>
      </c>
      <c r="N4666" s="37">
        <v>43659</v>
      </c>
      <c r="O4666" s="35">
        <v>0.75000000000000011</v>
      </c>
      <c r="P4666" s="299"/>
      <c r="Q4666" s="300"/>
      <c r="R4666" s="129">
        <f t="shared" si="217"/>
        <v>0</v>
      </c>
      <c r="S4666" s="129">
        <f t="shared" si="218"/>
        <v>0</v>
      </c>
      <c r="T4666" s="129">
        <f t="shared" si="219"/>
        <v>0</v>
      </c>
      <c r="U4666" s="10"/>
    </row>
    <row r="4667" spans="12:21" ht="15" customHeight="1" x14ac:dyDescent="0.4">
      <c r="L4667" s="36" t="s">
        <v>39</v>
      </c>
      <c r="N4667" s="37">
        <v>43659</v>
      </c>
      <c r="O4667" s="35">
        <v>0.79166666666666674</v>
      </c>
      <c r="P4667" s="299"/>
      <c r="Q4667" s="300"/>
      <c r="R4667" s="129">
        <f t="shared" si="217"/>
        <v>0</v>
      </c>
      <c r="S4667" s="129">
        <f t="shared" si="218"/>
        <v>0</v>
      </c>
      <c r="T4667" s="129">
        <f t="shared" si="219"/>
        <v>0</v>
      </c>
      <c r="U4667" s="10"/>
    </row>
    <row r="4668" spans="12:21" ht="15" customHeight="1" x14ac:dyDescent="0.4">
      <c r="L4668" s="36" t="s">
        <v>39</v>
      </c>
      <c r="N4668" s="37">
        <v>43659</v>
      </c>
      <c r="O4668" s="35">
        <v>0.83333333333333337</v>
      </c>
      <c r="P4668" s="299"/>
      <c r="Q4668" s="300"/>
      <c r="R4668" s="129">
        <f t="shared" si="217"/>
        <v>0</v>
      </c>
      <c r="S4668" s="129">
        <f t="shared" si="218"/>
        <v>0</v>
      </c>
      <c r="T4668" s="129">
        <f t="shared" si="219"/>
        <v>0</v>
      </c>
      <c r="U4668" s="10"/>
    </row>
    <row r="4669" spans="12:21" ht="15" customHeight="1" x14ac:dyDescent="0.4">
      <c r="L4669" s="36" t="s">
        <v>39</v>
      </c>
      <c r="N4669" s="37">
        <v>43659</v>
      </c>
      <c r="O4669" s="35">
        <v>0.87500000000000011</v>
      </c>
      <c r="P4669" s="299"/>
      <c r="Q4669" s="300"/>
      <c r="R4669" s="129">
        <f t="shared" si="217"/>
        <v>0</v>
      </c>
      <c r="S4669" s="129">
        <f t="shared" si="218"/>
        <v>0</v>
      </c>
      <c r="T4669" s="129">
        <f t="shared" si="219"/>
        <v>0</v>
      </c>
      <c r="U4669" s="10"/>
    </row>
    <row r="4670" spans="12:21" ht="15" customHeight="1" x14ac:dyDescent="0.4">
      <c r="L4670" s="36" t="s">
        <v>39</v>
      </c>
      <c r="N4670" s="37">
        <v>43659</v>
      </c>
      <c r="O4670" s="35">
        <v>0.91666666666666674</v>
      </c>
      <c r="P4670" s="299"/>
      <c r="Q4670" s="300"/>
      <c r="R4670" s="129">
        <f t="shared" si="217"/>
        <v>0</v>
      </c>
      <c r="S4670" s="129">
        <f t="shared" si="218"/>
        <v>0</v>
      </c>
      <c r="T4670" s="129">
        <f t="shared" si="219"/>
        <v>0</v>
      </c>
      <c r="U4670" s="10"/>
    </row>
    <row r="4671" spans="12:21" ht="15" customHeight="1" x14ac:dyDescent="0.4">
      <c r="L4671" s="36" t="s">
        <v>39</v>
      </c>
      <c r="N4671" s="37">
        <v>43659</v>
      </c>
      <c r="O4671" s="35">
        <v>0.95833333333333337</v>
      </c>
      <c r="P4671" s="299"/>
      <c r="Q4671" s="300"/>
      <c r="R4671" s="129">
        <f t="shared" si="217"/>
        <v>0</v>
      </c>
      <c r="S4671" s="129">
        <f t="shared" si="218"/>
        <v>0</v>
      </c>
      <c r="T4671" s="129">
        <f t="shared" si="219"/>
        <v>0</v>
      </c>
      <c r="U4671" s="10"/>
    </row>
    <row r="4672" spans="12:21" ht="15" customHeight="1" x14ac:dyDescent="0.4">
      <c r="L4672" s="40">
        <v>43660</v>
      </c>
      <c r="M4672" s="37"/>
      <c r="N4672" s="37">
        <v>43660</v>
      </c>
      <c r="O4672" s="35">
        <v>3.1225022567582528E-17</v>
      </c>
      <c r="P4672" s="299"/>
      <c r="Q4672" s="300"/>
      <c r="R4672" s="129">
        <f t="shared" si="217"/>
        <v>0</v>
      </c>
      <c r="S4672" s="129">
        <f t="shared" si="218"/>
        <v>0</v>
      </c>
      <c r="T4672" s="129">
        <f t="shared" si="219"/>
        <v>0</v>
      </c>
      <c r="U4672" s="10"/>
    </row>
    <row r="4673" spans="12:21" ht="15" customHeight="1" x14ac:dyDescent="0.4">
      <c r="L4673" s="36" t="s">
        <v>39</v>
      </c>
      <c r="N4673" s="37">
        <v>43660</v>
      </c>
      <c r="O4673" s="35">
        <v>4.1666666666666699E-2</v>
      </c>
      <c r="P4673" s="299"/>
      <c r="Q4673" s="300"/>
      <c r="R4673" s="129">
        <f t="shared" si="217"/>
        <v>0</v>
      </c>
      <c r="S4673" s="129">
        <f t="shared" si="218"/>
        <v>0</v>
      </c>
      <c r="T4673" s="129">
        <f t="shared" si="219"/>
        <v>0</v>
      </c>
      <c r="U4673" s="10"/>
    </row>
    <row r="4674" spans="12:21" ht="15" customHeight="1" x14ac:dyDescent="0.4">
      <c r="L4674" s="36" t="s">
        <v>39</v>
      </c>
      <c r="N4674" s="37">
        <v>43660</v>
      </c>
      <c r="O4674" s="35">
        <v>8.333333333333337E-2</v>
      </c>
      <c r="P4674" s="299"/>
      <c r="Q4674" s="300"/>
      <c r="R4674" s="129">
        <f t="shared" si="217"/>
        <v>0</v>
      </c>
      <c r="S4674" s="129">
        <f t="shared" si="218"/>
        <v>0</v>
      </c>
      <c r="T4674" s="129">
        <f t="shared" si="219"/>
        <v>0</v>
      </c>
      <c r="U4674" s="10"/>
    </row>
    <row r="4675" spans="12:21" ht="15" customHeight="1" x14ac:dyDescent="0.4">
      <c r="L4675" s="36" t="s">
        <v>39</v>
      </c>
      <c r="N4675" s="37">
        <v>43660</v>
      </c>
      <c r="O4675" s="35">
        <v>0.12500000000000006</v>
      </c>
      <c r="P4675" s="299"/>
      <c r="Q4675" s="300"/>
      <c r="R4675" s="129">
        <f t="shared" si="217"/>
        <v>0</v>
      </c>
      <c r="S4675" s="129">
        <f t="shared" si="218"/>
        <v>0</v>
      </c>
      <c r="T4675" s="129">
        <f t="shared" si="219"/>
        <v>0</v>
      </c>
      <c r="U4675" s="10"/>
    </row>
    <row r="4676" spans="12:21" ht="15" customHeight="1" x14ac:dyDescent="0.4">
      <c r="L4676" s="36" t="s">
        <v>39</v>
      </c>
      <c r="N4676" s="37">
        <v>43660</v>
      </c>
      <c r="O4676" s="35">
        <v>0.16666666666666669</v>
      </c>
      <c r="P4676" s="299"/>
      <c r="Q4676" s="300"/>
      <c r="R4676" s="129">
        <f t="shared" si="217"/>
        <v>0</v>
      </c>
      <c r="S4676" s="129">
        <f t="shared" si="218"/>
        <v>0</v>
      </c>
      <c r="T4676" s="129">
        <f t="shared" si="219"/>
        <v>0</v>
      </c>
      <c r="U4676" s="10"/>
    </row>
    <row r="4677" spans="12:21" ht="15" customHeight="1" x14ac:dyDescent="0.4">
      <c r="L4677" s="36" t="s">
        <v>39</v>
      </c>
      <c r="N4677" s="37">
        <v>43660</v>
      </c>
      <c r="O4677" s="35">
        <v>0.20833333333333337</v>
      </c>
      <c r="P4677" s="299"/>
      <c r="Q4677" s="300"/>
      <c r="R4677" s="129">
        <f t="shared" si="217"/>
        <v>0</v>
      </c>
      <c r="S4677" s="129">
        <f t="shared" si="218"/>
        <v>0</v>
      </c>
      <c r="T4677" s="129">
        <f t="shared" si="219"/>
        <v>0</v>
      </c>
      <c r="U4677" s="10"/>
    </row>
    <row r="4678" spans="12:21" ht="15" customHeight="1" x14ac:dyDescent="0.4">
      <c r="L4678" s="36" t="s">
        <v>39</v>
      </c>
      <c r="N4678" s="37">
        <v>43660</v>
      </c>
      <c r="O4678" s="35">
        <v>0.25</v>
      </c>
      <c r="P4678" s="299"/>
      <c r="Q4678" s="300"/>
      <c r="R4678" s="129">
        <f t="shared" si="217"/>
        <v>0</v>
      </c>
      <c r="S4678" s="129">
        <f t="shared" si="218"/>
        <v>0</v>
      </c>
      <c r="T4678" s="129">
        <f t="shared" si="219"/>
        <v>0</v>
      </c>
      <c r="U4678" s="10"/>
    </row>
    <row r="4679" spans="12:21" ht="15" customHeight="1" x14ac:dyDescent="0.4">
      <c r="L4679" s="36" t="s">
        <v>39</v>
      </c>
      <c r="N4679" s="37">
        <v>43660</v>
      </c>
      <c r="O4679" s="35">
        <v>0.29166666666666669</v>
      </c>
      <c r="P4679" s="299"/>
      <c r="Q4679" s="300"/>
      <c r="R4679" s="129">
        <f t="shared" si="217"/>
        <v>0</v>
      </c>
      <c r="S4679" s="129">
        <f t="shared" si="218"/>
        <v>0</v>
      </c>
      <c r="T4679" s="129">
        <f t="shared" si="219"/>
        <v>0</v>
      </c>
      <c r="U4679" s="10"/>
    </row>
    <row r="4680" spans="12:21" ht="15" customHeight="1" x14ac:dyDescent="0.4">
      <c r="L4680" s="36" t="s">
        <v>39</v>
      </c>
      <c r="N4680" s="37">
        <v>43660</v>
      </c>
      <c r="O4680" s="35">
        <v>0.33333333333333337</v>
      </c>
      <c r="P4680" s="299"/>
      <c r="Q4680" s="300"/>
      <c r="R4680" s="129">
        <f t="shared" si="217"/>
        <v>0</v>
      </c>
      <c r="S4680" s="129">
        <f t="shared" si="218"/>
        <v>0</v>
      </c>
      <c r="T4680" s="129">
        <f t="shared" si="219"/>
        <v>0</v>
      </c>
      <c r="U4680" s="10"/>
    </row>
    <row r="4681" spans="12:21" ht="15" customHeight="1" x14ac:dyDescent="0.4">
      <c r="L4681" s="36" t="s">
        <v>39</v>
      </c>
      <c r="N4681" s="37">
        <v>43660</v>
      </c>
      <c r="O4681" s="35">
        <v>0.375</v>
      </c>
      <c r="P4681" s="299"/>
      <c r="Q4681" s="300"/>
      <c r="R4681" s="129">
        <f t="shared" si="217"/>
        <v>0</v>
      </c>
      <c r="S4681" s="129">
        <f t="shared" si="218"/>
        <v>0</v>
      </c>
      <c r="T4681" s="129">
        <f t="shared" si="219"/>
        <v>0</v>
      </c>
      <c r="U4681" s="10"/>
    </row>
    <row r="4682" spans="12:21" ht="15" customHeight="1" x14ac:dyDescent="0.4">
      <c r="L4682" s="36" t="s">
        <v>39</v>
      </c>
      <c r="N4682" s="37">
        <v>43660</v>
      </c>
      <c r="O4682" s="35">
        <v>0.41666666666666669</v>
      </c>
      <c r="P4682" s="299"/>
      <c r="Q4682" s="300"/>
      <c r="R4682" s="129">
        <f t="shared" si="217"/>
        <v>0</v>
      </c>
      <c r="S4682" s="129">
        <f t="shared" si="218"/>
        <v>0</v>
      </c>
      <c r="T4682" s="129">
        <f t="shared" si="219"/>
        <v>0</v>
      </c>
      <c r="U4682" s="10"/>
    </row>
    <row r="4683" spans="12:21" ht="15" customHeight="1" x14ac:dyDescent="0.4">
      <c r="L4683" s="36" t="s">
        <v>39</v>
      </c>
      <c r="N4683" s="37">
        <v>43660</v>
      </c>
      <c r="O4683" s="35">
        <v>0.45833333333333337</v>
      </c>
      <c r="P4683" s="299"/>
      <c r="Q4683" s="300"/>
      <c r="R4683" s="129">
        <f t="shared" si="217"/>
        <v>0</v>
      </c>
      <c r="S4683" s="129">
        <f t="shared" si="218"/>
        <v>0</v>
      </c>
      <c r="T4683" s="129">
        <f t="shared" si="219"/>
        <v>0</v>
      </c>
      <c r="U4683" s="10"/>
    </row>
    <row r="4684" spans="12:21" ht="15" customHeight="1" x14ac:dyDescent="0.4">
      <c r="L4684" s="36" t="s">
        <v>39</v>
      </c>
      <c r="N4684" s="37">
        <v>43660</v>
      </c>
      <c r="O4684" s="35">
        <v>0.50000000000000011</v>
      </c>
      <c r="P4684" s="299"/>
      <c r="Q4684" s="300"/>
      <c r="R4684" s="129">
        <f t="shared" si="217"/>
        <v>0</v>
      </c>
      <c r="S4684" s="129">
        <f t="shared" si="218"/>
        <v>0</v>
      </c>
      <c r="T4684" s="129">
        <f t="shared" si="219"/>
        <v>0</v>
      </c>
      <c r="U4684" s="10"/>
    </row>
    <row r="4685" spans="12:21" ht="15" customHeight="1" x14ac:dyDescent="0.4">
      <c r="L4685" s="36" t="s">
        <v>39</v>
      </c>
      <c r="N4685" s="37">
        <v>43660</v>
      </c>
      <c r="O4685" s="35">
        <v>0.54166666666666674</v>
      </c>
      <c r="P4685" s="299"/>
      <c r="Q4685" s="300"/>
      <c r="R4685" s="129">
        <f t="shared" si="217"/>
        <v>0</v>
      </c>
      <c r="S4685" s="129">
        <f t="shared" si="218"/>
        <v>0</v>
      </c>
      <c r="T4685" s="129">
        <f t="shared" si="219"/>
        <v>0</v>
      </c>
      <c r="U4685" s="10"/>
    </row>
    <row r="4686" spans="12:21" ht="15" customHeight="1" x14ac:dyDescent="0.4">
      <c r="L4686" s="36" t="s">
        <v>39</v>
      </c>
      <c r="N4686" s="37">
        <v>43660</v>
      </c>
      <c r="O4686" s="35">
        <v>0.58333333333333337</v>
      </c>
      <c r="P4686" s="299"/>
      <c r="Q4686" s="300"/>
      <c r="R4686" s="129">
        <f t="shared" si="217"/>
        <v>0</v>
      </c>
      <c r="S4686" s="129">
        <f t="shared" si="218"/>
        <v>0</v>
      </c>
      <c r="T4686" s="129">
        <f t="shared" si="219"/>
        <v>0</v>
      </c>
      <c r="U4686" s="10"/>
    </row>
    <row r="4687" spans="12:21" ht="15" customHeight="1" x14ac:dyDescent="0.4">
      <c r="L4687" s="36" t="s">
        <v>39</v>
      </c>
      <c r="N4687" s="37">
        <v>43660</v>
      </c>
      <c r="O4687" s="35">
        <v>0.62500000000000011</v>
      </c>
      <c r="P4687" s="299"/>
      <c r="Q4687" s="300"/>
      <c r="R4687" s="129">
        <f t="shared" si="217"/>
        <v>0</v>
      </c>
      <c r="S4687" s="129">
        <f t="shared" si="218"/>
        <v>0</v>
      </c>
      <c r="T4687" s="129">
        <f t="shared" si="219"/>
        <v>0</v>
      </c>
      <c r="U4687" s="10"/>
    </row>
    <row r="4688" spans="12:21" ht="15" customHeight="1" x14ac:dyDescent="0.4">
      <c r="L4688" s="36" t="s">
        <v>39</v>
      </c>
      <c r="N4688" s="37">
        <v>43660</v>
      </c>
      <c r="O4688" s="35">
        <v>0.66666666666666674</v>
      </c>
      <c r="P4688" s="299"/>
      <c r="Q4688" s="300"/>
      <c r="R4688" s="129">
        <f t="shared" ref="R4688:R4751" si="220">IF(Q4688&gt;P4688,P4688,Q4688)</f>
        <v>0</v>
      </c>
      <c r="S4688" s="129">
        <f t="shared" ref="S4688:S4751" si="221">P4688-R4688</f>
        <v>0</v>
      </c>
      <c r="T4688" s="129">
        <f t="shared" si="219"/>
        <v>0</v>
      </c>
      <c r="U4688" s="10"/>
    </row>
    <row r="4689" spans="12:21" ht="15" customHeight="1" x14ac:dyDescent="0.4">
      <c r="L4689" s="36" t="s">
        <v>39</v>
      </c>
      <c r="N4689" s="37">
        <v>43660</v>
      </c>
      <c r="O4689" s="35">
        <v>0.70833333333333337</v>
      </c>
      <c r="P4689" s="299"/>
      <c r="Q4689" s="300"/>
      <c r="R4689" s="129">
        <f t="shared" si="220"/>
        <v>0</v>
      </c>
      <c r="S4689" s="129">
        <f t="shared" si="221"/>
        <v>0</v>
      </c>
      <c r="T4689" s="129">
        <f t="shared" si="219"/>
        <v>0</v>
      </c>
      <c r="U4689" s="10"/>
    </row>
    <row r="4690" spans="12:21" ht="15" customHeight="1" x14ac:dyDescent="0.4">
      <c r="L4690" s="36" t="s">
        <v>39</v>
      </c>
      <c r="N4690" s="37">
        <v>43660</v>
      </c>
      <c r="O4690" s="35">
        <v>0.75000000000000011</v>
      </c>
      <c r="P4690" s="299"/>
      <c r="Q4690" s="300"/>
      <c r="R4690" s="129">
        <f t="shared" si="220"/>
        <v>0</v>
      </c>
      <c r="S4690" s="129">
        <f t="shared" si="221"/>
        <v>0</v>
      </c>
      <c r="T4690" s="129">
        <f t="shared" si="219"/>
        <v>0</v>
      </c>
      <c r="U4690" s="10"/>
    </row>
    <row r="4691" spans="12:21" ht="15" customHeight="1" x14ac:dyDescent="0.4">
      <c r="L4691" s="36" t="s">
        <v>39</v>
      </c>
      <c r="N4691" s="37">
        <v>43660</v>
      </c>
      <c r="O4691" s="35">
        <v>0.79166666666666674</v>
      </c>
      <c r="P4691" s="299"/>
      <c r="Q4691" s="300"/>
      <c r="R4691" s="129">
        <f t="shared" si="220"/>
        <v>0</v>
      </c>
      <c r="S4691" s="129">
        <f t="shared" si="221"/>
        <v>0</v>
      </c>
      <c r="T4691" s="129">
        <f t="shared" si="219"/>
        <v>0</v>
      </c>
      <c r="U4691" s="10"/>
    </row>
    <row r="4692" spans="12:21" ht="15" customHeight="1" x14ac:dyDescent="0.4">
      <c r="L4692" s="36" t="s">
        <v>39</v>
      </c>
      <c r="N4692" s="37">
        <v>43660</v>
      </c>
      <c r="O4692" s="35">
        <v>0.83333333333333337</v>
      </c>
      <c r="P4692" s="299"/>
      <c r="Q4692" s="300"/>
      <c r="R4692" s="129">
        <f t="shared" si="220"/>
        <v>0</v>
      </c>
      <c r="S4692" s="129">
        <f t="shared" si="221"/>
        <v>0</v>
      </c>
      <c r="T4692" s="129">
        <f t="shared" si="219"/>
        <v>0</v>
      </c>
      <c r="U4692" s="10"/>
    </row>
    <row r="4693" spans="12:21" ht="15" customHeight="1" x14ac:dyDescent="0.4">
      <c r="L4693" s="36" t="s">
        <v>39</v>
      </c>
      <c r="N4693" s="37">
        <v>43660</v>
      </c>
      <c r="O4693" s="35">
        <v>0.87500000000000011</v>
      </c>
      <c r="P4693" s="299"/>
      <c r="Q4693" s="300"/>
      <c r="R4693" s="129">
        <f t="shared" si="220"/>
        <v>0</v>
      </c>
      <c r="S4693" s="129">
        <f t="shared" si="221"/>
        <v>0</v>
      </c>
      <c r="T4693" s="129">
        <f t="shared" si="219"/>
        <v>0</v>
      </c>
      <c r="U4693" s="10"/>
    </row>
    <row r="4694" spans="12:21" ht="15" customHeight="1" x14ac:dyDescent="0.4">
      <c r="L4694" s="36" t="s">
        <v>39</v>
      </c>
      <c r="N4694" s="37">
        <v>43660</v>
      </c>
      <c r="O4694" s="35">
        <v>0.91666666666666674</v>
      </c>
      <c r="P4694" s="299"/>
      <c r="Q4694" s="300"/>
      <c r="R4694" s="129">
        <f t="shared" si="220"/>
        <v>0</v>
      </c>
      <c r="S4694" s="129">
        <f t="shared" si="221"/>
        <v>0</v>
      </c>
      <c r="T4694" s="129">
        <f t="shared" si="219"/>
        <v>0</v>
      </c>
      <c r="U4694" s="10"/>
    </row>
    <row r="4695" spans="12:21" ht="15" customHeight="1" x14ac:dyDescent="0.4">
      <c r="L4695" s="36" t="s">
        <v>39</v>
      </c>
      <c r="N4695" s="37">
        <v>43660</v>
      </c>
      <c r="O4695" s="35">
        <v>0.95833333333333337</v>
      </c>
      <c r="P4695" s="299"/>
      <c r="Q4695" s="300"/>
      <c r="R4695" s="129">
        <f t="shared" si="220"/>
        <v>0</v>
      </c>
      <c r="S4695" s="129">
        <f t="shared" si="221"/>
        <v>0</v>
      </c>
      <c r="T4695" s="129">
        <f t="shared" si="219"/>
        <v>0</v>
      </c>
      <c r="U4695" s="10"/>
    </row>
    <row r="4696" spans="12:21" ht="15" customHeight="1" x14ac:dyDescent="0.4">
      <c r="L4696" s="40">
        <v>43661</v>
      </c>
      <c r="M4696" s="37"/>
      <c r="N4696" s="37">
        <v>43661</v>
      </c>
      <c r="O4696" s="35">
        <v>3.1225022567582528E-17</v>
      </c>
      <c r="P4696" s="299"/>
      <c r="Q4696" s="300"/>
      <c r="R4696" s="129">
        <f t="shared" si="220"/>
        <v>0</v>
      </c>
      <c r="S4696" s="129">
        <f t="shared" si="221"/>
        <v>0</v>
      </c>
      <c r="T4696" s="129">
        <f t="shared" si="219"/>
        <v>0</v>
      </c>
      <c r="U4696" s="10"/>
    </row>
    <row r="4697" spans="12:21" ht="15" customHeight="1" x14ac:dyDescent="0.4">
      <c r="L4697" s="36" t="s">
        <v>39</v>
      </c>
      <c r="N4697" s="37">
        <v>43661</v>
      </c>
      <c r="O4697" s="35">
        <v>4.1666666666666699E-2</v>
      </c>
      <c r="P4697" s="299"/>
      <c r="Q4697" s="300"/>
      <c r="R4697" s="129">
        <f t="shared" si="220"/>
        <v>0</v>
      </c>
      <c r="S4697" s="129">
        <f t="shared" si="221"/>
        <v>0</v>
      </c>
      <c r="T4697" s="129">
        <f t="shared" si="219"/>
        <v>0</v>
      </c>
      <c r="U4697" s="10"/>
    </row>
    <row r="4698" spans="12:21" ht="15" customHeight="1" x14ac:dyDescent="0.4">
      <c r="L4698" s="36" t="s">
        <v>39</v>
      </c>
      <c r="N4698" s="37">
        <v>43661</v>
      </c>
      <c r="O4698" s="35">
        <v>8.333333333333337E-2</v>
      </c>
      <c r="P4698" s="299"/>
      <c r="Q4698" s="300"/>
      <c r="R4698" s="129">
        <f t="shared" si="220"/>
        <v>0</v>
      </c>
      <c r="S4698" s="129">
        <f t="shared" si="221"/>
        <v>0</v>
      </c>
      <c r="T4698" s="129">
        <f t="shared" si="219"/>
        <v>0</v>
      </c>
      <c r="U4698" s="10"/>
    </row>
    <row r="4699" spans="12:21" ht="15" customHeight="1" x14ac:dyDescent="0.4">
      <c r="L4699" s="36" t="s">
        <v>39</v>
      </c>
      <c r="N4699" s="37">
        <v>43661</v>
      </c>
      <c r="O4699" s="35">
        <v>0.12500000000000006</v>
      </c>
      <c r="P4699" s="299"/>
      <c r="Q4699" s="300"/>
      <c r="R4699" s="129">
        <f t="shared" si="220"/>
        <v>0</v>
      </c>
      <c r="S4699" s="129">
        <f t="shared" si="221"/>
        <v>0</v>
      </c>
      <c r="T4699" s="129">
        <f t="shared" si="219"/>
        <v>0</v>
      </c>
      <c r="U4699" s="10"/>
    </row>
    <row r="4700" spans="12:21" ht="15" customHeight="1" x14ac:dyDescent="0.4">
      <c r="L4700" s="36" t="s">
        <v>39</v>
      </c>
      <c r="N4700" s="37">
        <v>43661</v>
      </c>
      <c r="O4700" s="35">
        <v>0.16666666666666669</v>
      </c>
      <c r="P4700" s="299"/>
      <c r="Q4700" s="300"/>
      <c r="R4700" s="129">
        <f t="shared" si="220"/>
        <v>0</v>
      </c>
      <c r="S4700" s="129">
        <f t="shared" si="221"/>
        <v>0</v>
      </c>
      <c r="T4700" s="129">
        <f t="shared" si="219"/>
        <v>0</v>
      </c>
      <c r="U4700" s="10"/>
    </row>
    <row r="4701" spans="12:21" ht="15" customHeight="1" x14ac:dyDescent="0.4">
      <c r="L4701" s="36" t="s">
        <v>39</v>
      </c>
      <c r="N4701" s="37">
        <v>43661</v>
      </c>
      <c r="O4701" s="35">
        <v>0.20833333333333337</v>
      </c>
      <c r="P4701" s="299"/>
      <c r="Q4701" s="300"/>
      <c r="R4701" s="129">
        <f t="shared" si="220"/>
        <v>0</v>
      </c>
      <c r="S4701" s="129">
        <f t="shared" si="221"/>
        <v>0</v>
      </c>
      <c r="T4701" s="129">
        <f t="shared" si="219"/>
        <v>0</v>
      </c>
      <c r="U4701" s="10"/>
    </row>
    <row r="4702" spans="12:21" ht="15" customHeight="1" x14ac:dyDescent="0.4">
      <c r="L4702" s="36" t="s">
        <v>39</v>
      </c>
      <c r="N4702" s="37">
        <v>43661</v>
      </c>
      <c r="O4702" s="35">
        <v>0.25</v>
      </c>
      <c r="P4702" s="299"/>
      <c r="Q4702" s="300"/>
      <c r="R4702" s="129">
        <f t="shared" si="220"/>
        <v>0</v>
      </c>
      <c r="S4702" s="129">
        <f t="shared" si="221"/>
        <v>0</v>
      </c>
      <c r="T4702" s="129">
        <f t="shared" si="219"/>
        <v>0</v>
      </c>
      <c r="U4702" s="10"/>
    </row>
    <row r="4703" spans="12:21" ht="15" customHeight="1" x14ac:dyDescent="0.4">
      <c r="L4703" s="36" t="s">
        <v>39</v>
      </c>
      <c r="N4703" s="37">
        <v>43661</v>
      </c>
      <c r="O4703" s="35">
        <v>0.29166666666666669</v>
      </c>
      <c r="P4703" s="299"/>
      <c r="Q4703" s="300"/>
      <c r="R4703" s="129">
        <f t="shared" si="220"/>
        <v>0</v>
      </c>
      <c r="S4703" s="129">
        <f t="shared" si="221"/>
        <v>0</v>
      </c>
      <c r="T4703" s="129">
        <f t="shared" si="219"/>
        <v>0</v>
      </c>
      <c r="U4703" s="10"/>
    </row>
    <row r="4704" spans="12:21" ht="15" customHeight="1" x14ac:dyDescent="0.4">
      <c r="L4704" s="36" t="s">
        <v>39</v>
      </c>
      <c r="N4704" s="37">
        <v>43661</v>
      </c>
      <c r="O4704" s="35">
        <v>0.33333333333333337</v>
      </c>
      <c r="P4704" s="299"/>
      <c r="Q4704" s="300"/>
      <c r="R4704" s="129">
        <f t="shared" si="220"/>
        <v>0</v>
      </c>
      <c r="S4704" s="129">
        <f t="shared" si="221"/>
        <v>0</v>
      </c>
      <c r="T4704" s="129">
        <f t="shared" si="219"/>
        <v>0</v>
      </c>
      <c r="U4704" s="10"/>
    </row>
    <row r="4705" spans="12:21" ht="15" customHeight="1" x14ac:dyDescent="0.4">
      <c r="L4705" s="36" t="s">
        <v>39</v>
      </c>
      <c r="N4705" s="37">
        <v>43661</v>
      </c>
      <c r="O4705" s="35">
        <v>0.375</v>
      </c>
      <c r="P4705" s="299"/>
      <c r="Q4705" s="300"/>
      <c r="R4705" s="129">
        <f t="shared" si="220"/>
        <v>0</v>
      </c>
      <c r="S4705" s="129">
        <f t="shared" si="221"/>
        <v>0</v>
      </c>
      <c r="T4705" s="129">
        <f t="shared" si="219"/>
        <v>0</v>
      </c>
      <c r="U4705" s="10"/>
    </row>
    <row r="4706" spans="12:21" ht="15" customHeight="1" x14ac:dyDescent="0.4">
      <c r="L4706" s="36" t="s">
        <v>39</v>
      </c>
      <c r="N4706" s="37">
        <v>43661</v>
      </c>
      <c r="O4706" s="35">
        <v>0.41666666666666669</v>
      </c>
      <c r="P4706" s="299"/>
      <c r="Q4706" s="300"/>
      <c r="R4706" s="129">
        <f t="shared" si="220"/>
        <v>0</v>
      </c>
      <c r="S4706" s="129">
        <f t="shared" si="221"/>
        <v>0</v>
      </c>
      <c r="T4706" s="129">
        <f t="shared" si="219"/>
        <v>0</v>
      </c>
      <c r="U4706" s="10"/>
    </row>
    <row r="4707" spans="12:21" ht="15" customHeight="1" x14ac:dyDescent="0.4">
      <c r="L4707" s="36" t="s">
        <v>39</v>
      </c>
      <c r="N4707" s="37">
        <v>43661</v>
      </c>
      <c r="O4707" s="35">
        <v>0.45833333333333337</v>
      </c>
      <c r="P4707" s="299"/>
      <c r="Q4707" s="300"/>
      <c r="R4707" s="129">
        <f t="shared" si="220"/>
        <v>0</v>
      </c>
      <c r="S4707" s="129">
        <f t="shared" si="221"/>
        <v>0</v>
      </c>
      <c r="T4707" s="129">
        <f t="shared" si="219"/>
        <v>0</v>
      </c>
      <c r="U4707" s="10"/>
    </row>
    <row r="4708" spans="12:21" ht="15" customHeight="1" x14ac:dyDescent="0.4">
      <c r="L4708" s="36" t="s">
        <v>39</v>
      </c>
      <c r="N4708" s="37">
        <v>43661</v>
      </c>
      <c r="O4708" s="35">
        <v>0.50000000000000011</v>
      </c>
      <c r="P4708" s="299"/>
      <c r="Q4708" s="300"/>
      <c r="R4708" s="129">
        <f t="shared" si="220"/>
        <v>0</v>
      </c>
      <c r="S4708" s="129">
        <f t="shared" si="221"/>
        <v>0</v>
      </c>
      <c r="T4708" s="129">
        <f t="shared" si="219"/>
        <v>0</v>
      </c>
      <c r="U4708" s="10"/>
    </row>
    <row r="4709" spans="12:21" ht="15" customHeight="1" x14ac:dyDescent="0.4">
      <c r="L4709" s="36" t="s">
        <v>39</v>
      </c>
      <c r="N4709" s="37">
        <v>43661</v>
      </c>
      <c r="O4709" s="35">
        <v>0.54166666666666674</v>
      </c>
      <c r="P4709" s="299"/>
      <c r="Q4709" s="300"/>
      <c r="R4709" s="129">
        <f t="shared" si="220"/>
        <v>0</v>
      </c>
      <c r="S4709" s="129">
        <f t="shared" si="221"/>
        <v>0</v>
      </c>
      <c r="T4709" s="129">
        <f t="shared" si="219"/>
        <v>0</v>
      </c>
      <c r="U4709" s="10"/>
    </row>
    <row r="4710" spans="12:21" ht="15" customHeight="1" x14ac:dyDescent="0.4">
      <c r="L4710" s="36" t="s">
        <v>39</v>
      </c>
      <c r="N4710" s="37">
        <v>43661</v>
      </c>
      <c r="O4710" s="35">
        <v>0.58333333333333337</v>
      </c>
      <c r="P4710" s="299"/>
      <c r="Q4710" s="300"/>
      <c r="R4710" s="129">
        <f t="shared" si="220"/>
        <v>0</v>
      </c>
      <c r="S4710" s="129">
        <f t="shared" si="221"/>
        <v>0</v>
      </c>
      <c r="T4710" s="129">
        <f t="shared" si="219"/>
        <v>0</v>
      </c>
      <c r="U4710" s="10"/>
    </row>
    <row r="4711" spans="12:21" ht="15" customHeight="1" x14ac:dyDescent="0.4">
      <c r="L4711" s="36" t="s">
        <v>39</v>
      </c>
      <c r="N4711" s="37">
        <v>43661</v>
      </c>
      <c r="O4711" s="35">
        <v>0.62500000000000011</v>
      </c>
      <c r="P4711" s="299"/>
      <c r="Q4711" s="300"/>
      <c r="R4711" s="129">
        <f t="shared" si="220"/>
        <v>0</v>
      </c>
      <c r="S4711" s="129">
        <f t="shared" si="221"/>
        <v>0</v>
      </c>
      <c r="T4711" s="129">
        <f t="shared" si="219"/>
        <v>0</v>
      </c>
      <c r="U4711" s="10"/>
    </row>
    <row r="4712" spans="12:21" ht="15" customHeight="1" x14ac:dyDescent="0.4">
      <c r="L4712" s="36" t="s">
        <v>39</v>
      </c>
      <c r="N4712" s="37">
        <v>43661</v>
      </c>
      <c r="O4712" s="35">
        <v>0.66666666666666674</v>
      </c>
      <c r="P4712" s="299"/>
      <c r="Q4712" s="300"/>
      <c r="R4712" s="129">
        <f t="shared" si="220"/>
        <v>0</v>
      </c>
      <c r="S4712" s="129">
        <f t="shared" si="221"/>
        <v>0</v>
      </c>
      <c r="T4712" s="129">
        <f t="shared" si="219"/>
        <v>0</v>
      </c>
      <c r="U4712" s="10"/>
    </row>
    <row r="4713" spans="12:21" ht="15" customHeight="1" x14ac:dyDescent="0.4">
      <c r="L4713" s="36" t="s">
        <v>39</v>
      </c>
      <c r="N4713" s="37">
        <v>43661</v>
      </c>
      <c r="O4713" s="35">
        <v>0.70833333333333337</v>
      </c>
      <c r="P4713" s="299"/>
      <c r="Q4713" s="300"/>
      <c r="R4713" s="129">
        <f t="shared" si="220"/>
        <v>0</v>
      </c>
      <c r="S4713" s="129">
        <f t="shared" si="221"/>
        <v>0</v>
      </c>
      <c r="T4713" s="129">
        <f t="shared" ref="T4713:T4776" si="222">Q4713-R4713</f>
        <v>0</v>
      </c>
      <c r="U4713" s="10"/>
    </row>
    <row r="4714" spans="12:21" ht="15" customHeight="1" x14ac:dyDescent="0.4">
      <c r="L4714" s="36" t="s">
        <v>39</v>
      </c>
      <c r="N4714" s="37">
        <v>43661</v>
      </c>
      <c r="O4714" s="35">
        <v>0.75000000000000011</v>
      </c>
      <c r="P4714" s="299"/>
      <c r="Q4714" s="300"/>
      <c r="R4714" s="129">
        <f t="shared" si="220"/>
        <v>0</v>
      </c>
      <c r="S4714" s="129">
        <f t="shared" si="221"/>
        <v>0</v>
      </c>
      <c r="T4714" s="129">
        <f t="shared" si="222"/>
        <v>0</v>
      </c>
      <c r="U4714" s="10"/>
    </row>
    <row r="4715" spans="12:21" ht="15" customHeight="1" x14ac:dyDescent="0.4">
      <c r="L4715" s="36" t="s">
        <v>39</v>
      </c>
      <c r="N4715" s="37">
        <v>43661</v>
      </c>
      <c r="O4715" s="35">
        <v>0.79166666666666674</v>
      </c>
      <c r="P4715" s="299"/>
      <c r="Q4715" s="300"/>
      <c r="R4715" s="129">
        <f t="shared" si="220"/>
        <v>0</v>
      </c>
      <c r="S4715" s="129">
        <f t="shared" si="221"/>
        <v>0</v>
      </c>
      <c r="T4715" s="129">
        <f t="shared" si="222"/>
        <v>0</v>
      </c>
      <c r="U4715" s="10"/>
    </row>
    <row r="4716" spans="12:21" ht="15" customHeight="1" x14ac:dyDescent="0.4">
      <c r="L4716" s="36" t="s">
        <v>39</v>
      </c>
      <c r="N4716" s="37">
        <v>43661</v>
      </c>
      <c r="O4716" s="35">
        <v>0.83333333333333337</v>
      </c>
      <c r="P4716" s="299"/>
      <c r="Q4716" s="300"/>
      <c r="R4716" s="129">
        <f t="shared" si="220"/>
        <v>0</v>
      </c>
      <c r="S4716" s="129">
        <f t="shared" si="221"/>
        <v>0</v>
      </c>
      <c r="T4716" s="129">
        <f t="shared" si="222"/>
        <v>0</v>
      </c>
      <c r="U4716" s="10"/>
    </row>
    <row r="4717" spans="12:21" ht="15" customHeight="1" x14ac:dyDescent="0.4">
      <c r="L4717" s="36" t="s">
        <v>39</v>
      </c>
      <c r="N4717" s="37">
        <v>43661</v>
      </c>
      <c r="O4717" s="35">
        <v>0.87500000000000011</v>
      </c>
      <c r="P4717" s="299"/>
      <c r="Q4717" s="300"/>
      <c r="R4717" s="129">
        <f t="shared" si="220"/>
        <v>0</v>
      </c>
      <c r="S4717" s="129">
        <f t="shared" si="221"/>
        <v>0</v>
      </c>
      <c r="T4717" s="129">
        <f t="shared" si="222"/>
        <v>0</v>
      </c>
      <c r="U4717" s="10"/>
    </row>
    <row r="4718" spans="12:21" ht="15" customHeight="1" x14ac:dyDescent="0.4">
      <c r="L4718" s="36" t="s">
        <v>39</v>
      </c>
      <c r="N4718" s="37">
        <v>43661</v>
      </c>
      <c r="O4718" s="35">
        <v>0.91666666666666674</v>
      </c>
      <c r="P4718" s="299"/>
      <c r="Q4718" s="300"/>
      <c r="R4718" s="129">
        <f t="shared" si="220"/>
        <v>0</v>
      </c>
      <c r="S4718" s="129">
        <f t="shared" si="221"/>
        <v>0</v>
      </c>
      <c r="T4718" s="129">
        <f t="shared" si="222"/>
        <v>0</v>
      </c>
      <c r="U4718" s="10"/>
    </row>
    <row r="4719" spans="12:21" ht="15" customHeight="1" x14ac:dyDescent="0.4">
      <c r="L4719" s="36" t="s">
        <v>39</v>
      </c>
      <c r="N4719" s="37">
        <v>43661</v>
      </c>
      <c r="O4719" s="35">
        <v>0.95833333333333337</v>
      </c>
      <c r="P4719" s="299"/>
      <c r="Q4719" s="300"/>
      <c r="R4719" s="129">
        <f t="shared" si="220"/>
        <v>0</v>
      </c>
      <c r="S4719" s="129">
        <f t="shared" si="221"/>
        <v>0</v>
      </c>
      <c r="T4719" s="129">
        <f t="shared" si="222"/>
        <v>0</v>
      </c>
      <c r="U4719" s="10"/>
    </row>
    <row r="4720" spans="12:21" ht="15" customHeight="1" x14ac:dyDescent="0.4">
      <c r="L4720" s="40">
        <v>43662</v>
      </c>
      <c r="M4720" s="37"/>
      <c r="N4720" s="37">
        <v>43662</v>
      </c>
      <c r="O4720" s="35">
        <v>3.1225022567582528E-17</v>
      </c>
      <c r="P4720" s="299"/>
      <c r="Q4720" s="300"/>
      <c r="R4720" s="129">
        <f t="shared" si="220"/>
        <v>0</v>
      </c>
      <c r="S4720" s="129">
        <f t="shared" si="221"/>
        <v>0</v>
      </c>
      <c r="T4720" s="129">
        <f t="shared" si="222"/>
        <v>0</v>
      </c>
      <c r="U4720" s="10"/>
    </row>
    <row r="4721" spans="12:21" ht="15" customHeight="1" x14ac:dyDescent="0.4">
      <c r="L4721" s="36" t="s">
        <v>39</v>
      </c>
      <c r="N4721" s="37">
        <v>43662</v>
      </c>
      <c r="O4721" s="35">
        <v>4.1666666666666699E-2</v>
      </c>
      <c r="P4721" s="299"/>
      <c r="Q4721" s="300"/>
      <c r="R4721" s="129">
        <f t="shared" si="220"/>
        <v>0</v>
      </c>
      <c r="S4721" s="129">
        <f t="shared" si="221"/>
        <v>0</v>
      </c>
      <c r="T4721" s="129">
        <f t="shared" si="222"/>
        <v>0</v>
      </c>
      <c r="U4721" s="10"/>
    </row>
    <row r="4722" spans="12:21" ht="15" customHeight="1" x14ac:dyDescent="0.4">
      <c r="L4722" s="36" t="s">
        <v>39</v>
      </c>
      <c r="N4722" s="37">
        <v>43662</v>
      </c>
      <c r="O4722" s="35">
        <v>8.333333333333337E-2</v>
      </c>
      <c r="P4722" s="299"/>
      <c r="Q4722" s="300"/>
      <c r="R4722" s="129">
        <f t="shared" si="220"/>
        <v>0</v>
      </c>
      <c r="S4722" s="129">
        <f t="shared" si="221"/>
        <v>0</v>
      </c>
      <c r="T4722" s="129">
        <f t="shared" si="222"/>
        <v>0</v>
      </c>
      <c r="U4722" s="10"/>
    </row>
    <row r="4723" spans="12:21" ht="15" customHeight="1" x14ac:dyDescent="0.4">
      <c r="L4723" s="36" t="s">
        <v>39</v>
      </c>
      <c r="N4723" s="37">
        <v>43662</v>
      </c>
      <c r="O4723" s="35">
        <v>0.12500000000000006</v>
      </c>
      <c r="P4723" s="299"/>
      <c r="Q4723" s="300"/>
      <c r="R4723" s="129">
        <f t="shared" si="220"/>
        <v>0</v>
      </c>
      <c r="S4723" s="129">
        <f t="shared" si="221"/>
        <v>0</v>
      </c>
      <c r="T4723" s="129">
        <f t="shared" si="222"/>
        <v>0</v>
      </c>
      <c r="U4723" s="10"/>
    </row>
    <row r="4724" spans="12:21" ht="15" customHeight="1" x14ac:dyDescent="0.4">
      <c r="L4724" s="36" t="s">
        <v>39</v>
      </c>
      <c r="N4724" s="37">
        <v>43662</v>
      </c>
      <c r="O4724" s="35">
        <v>0.16666666666666669</v>
      </c>
      <c r="P4724" s="299"/>
      <c r="Q4724" s="300"/>
      <c r="R4724" s="129">
        <f t="shared" si="220"/>
        <v>0</v>
      </c>
      <c r="S4724" s="129">
        <f t="shared" si="221"/>
        <v>0</v>
      </c>
      <c r="T4724" s="129">
        <f t="shared" si="222"/>
        <v>0</v>
      </c>
      <c r="U4724" s="10"/>
    </row>
    <row r="4725" spans="12:21" ht="15" customHeight="1" x14ac:dyDescent="0.4">
      <c r="L4725" s="36" t="s">
        <v>39</v>
      </c>
      <c r="N4725" s="37">
        <v>43662</v>
      </c>
      <c r="O4725" s="35">
        <v>0.20833333333333337</v>
      </c>
      <c r="P4725" s="299"/>
      <c r="Q4725" s="300"/>
      <c r="R4725" s="129">
        <f t="shared" si="220"/>
        <v>0</v>
      </c>
      <c r="S4725" s="129">
        <f t="shared" si="221"/>
        <v>0</v>
      </c>
      <c r="T4725" s="129">
        <f t="shared" si="222"/>
        <v>0</v>
      </c>
      <c r="U4725" s="10"/>
    </row>
    <row r="4726" spans="12:21" ht="15" customHeight="1" x14ac:dyDescent="0.4">
      <c r="L4726" s="36" t="s">
        <v>39</v>
      </c>
      <c r="N4726" s="37">
        <v>43662</v>
      </c>
      <c r="O4726" s="35">
        <v>0.25</v>
      </c>
      <c r="P4726" s="299"/>
      <c r="Q4726" s="300"/>
      <c r="R4726" s="129">
        <f t="shared" si="220"/>
        <v>0</v>
      </c>
      <c r="S4726" s="129">
        <f t="shared" si="221"/>
        <v>0</v>
      </c>
      <c r="T4726" s="129">
        <f t="shared" si="222"/>
        <v>0</v>
      </c>
      <c r="U4726" s="10"/>
    </row>
    <row r="4727" spans="12:21" ht="15" customHeight="1" x14ac:dyDescent="0.4">
      <c r="L4727" s="36" t="s">
        <v>39</v>
      </c>
      <c r="N4727" s="37">
        <v>43662</v>
      </c>
      <c r="O4727" s="35">
        <v>0.29166666666666669</v>
      </c>
      <c r="P4727" s="299"/>
      <c r="Q4727" s="300"/>
      <c r="R4727" s="129">
        <f t="shared" si="220"/>
        <v>0</v>
      </c>
      <c r="S4727" s="129">
        <f t="shared" si="221"/>
        <v>0</v>
      </c>
      <c r="T4727" s="129">
        <f t="shared" si="222"/>
        <v>0</v>
      </c>
      <c r="U4727" s="10"/>
    </row>
    <row r="4728" spans="12:21" ht="15" customHeight="1" x14ac:dyDescent="0.4">
      <c r="L4728" s="36" t="s">
        <v>39</v>
      </c>
      <c r="N4728" s="37">
        <v>43662</v>
      </c>
      <c r="O4728" s="35">
        <v>0.33333333333333337</v>
      </c>
      <c r="P4728" s="299"/>
      <c r="Q4728" s="300"/>
      <c r="R4728" s="129">
        <f t="shared" si="220"/>
        <v>0</v>
      </c>
      <c r="S4728" s="129">
        <f t="shared" si="221"/>
        <v>0</v>
      </c>
      <c r="T4728" s="129">
        <f t="shared" si="222"/>
        <v>0</v>
      </c>
      <c r="U4728" s="10"/>
    </row>
    <row r="4729" spans="12:21" ht="15" customHeight="1" x14ac:dyDescent="0.4">
      <c r="L4729" s="36" t="s">
        <v>39</v>
      </c>
      <c r="N4729" s="37">
        <v>43662</v>
      </c>
      <c r="O4729" s="35">
        <v>0.375</v>
      </c>
      <c r="P4729" s="299"/>
      <c r="Q4729" s="300"/>
      <c r="R4729" s="129">
        <f t="shared" si="220"/>
        <v>0</v>
      </c>
      <c r="S4729" s="129">
        <f t="shared" si="221"/>
        <v>0</v>
      </c>
      <c r="T4729" s="129">
        <f t="shared" si="222"/>
        <v>0</v>
      </c>
      <c r="U4729" s="10"/>
    </row>
    <row r="4730" spans="12:21" ht="15" customHeight="1" x14ac:dyDescent="0.4">
      <c r="L4730" s="36" t="s">
        <v>39</v>
      </c>
      <c r="N4730" s="37">
        <v>43662</v>
      </c>
      <c r="O4730" s="35">
        <v>0.41666666666666669</v>
      </c>
      <c r="P4730" s="299"/>
      <c r="Q4730" s="300"/>
      <c r="R4730" s="129">
        <f t="shared" si="220"/>
        <v>0</v>
      </c>
      <c r="S4730" s="129">
        <f t="shared" si="221"/>
        <v>0</v>
      </c>
      <c r="T4730" s="129">
        <f t="shared" si="222"/>
        <v>0</v>
      </c>
      <c r="U4730" s="10"/>
    </row>
    <row r="4731" spans="12:21" ht="15" customHeight="1" x14ac:dyDescent="0.4">
      <c r="L4731" s="36" t="s">
        <v>39</v>
      </c>
      <c r="N4731" s="37">
        <v>43662</v>
      </c>
      <c r="O4731" s="35">
        <v>0.45833333333333337</v>
      </c>
      <c r="P4731" s="299"/>
      <c r="Q4731" s="300"/>
      <c r="R4731" s="129">
        <f t="shared" si="220"/>
        <v>0</v>
      </c>
      <c r="S4731" s="129">
        <f t="shared" si="221"/>
        <v>0</v>
      </c>
      <c r="T4731" s="129">
        <f t="shared" si="222"/>
        <v>0</v>
      </c>
      <c r="U4731" s="10"/>
    </row>
    <row r="4732" spans="12:21" ht="15" customHeight="1" x14ac:dyDescent="0.4">
      <c r="L4732" s="36" t="s">
        <v>39</v>
      </c>
      <c r="N4732" s="37">
        <v>43662</v>
      </c>
      <c r="O4732" s="35">
        <v>0.50000000000000011</v>
      </c>
      <c r="P4732" s="299"/>
      <c r="Q4732" s="300"/>
      <c r="R4732" s="129">
        <f t="shared" si="220"/>
        <v>0</v>
      </c>
      <c r="S4732" s="129">
        <f t="shared" si="221"/>
        <v>0</v>
      </c>
      <c r="T4732" s="129">
        <f t="shared" si="222"/>
        <v>0</v>
      </c>
      <c r="U4732" s="10"/>
    </row>
    <row r="4733" spans="12:21" ht="15" customHeight="1" x14ac:dyDescent="0.4">
      <c r="L4733" s="36" t="s">
        <v>39</v>
      </c>
      <c r="N4733" s="37">
        <v>43662</v>
      </c>
      <c r="O4733" s="35">
        <v>0.54166666666666674</v>
      </c>
      <c r="P4733" s="299"/>
      <c r="Q4733" s="300"/>
      <c r="R4733" s="129">
        <f t="shared" si="220"/>
        <v>0</v>
      </c>
      <c r="S4733" s="129">
        <f t="shared" si="221"/>
        <v>0</v>
      </c>
      <c r="T4733" s="129">
        <f t="shared" si="222"/>
        <v>0</v>
      </c>
      <c r="U4733" s="10"/>
    </row>
    <row r="4734" spans="12:21" ht="15" customHeight="1" x14ac:dyDescent="0.4">
      <c r="L4734" s="36" t="s">
        <v>39</v>
      </c>
      <c r="N4734" s="37">
        <v>43662</v>
      </c>
      <c r="O4734" s="35">
        <v>0.58333333333333337</v>
      </c>
      <c r="P4734" s="299"/>
      <c r="Q4734" s="300"/>
      <c r="R4734" s="129">
        <f t="shared" si="220"/>
        <v>0</v>
      </c>
      <c r="S4734" s="129">
        <f t="shared" si="221"/>
        <v>0</v>
      </c>
      <c r="T4734" s="129">
        <f t="shared" si="222"/>
        <v>0</v>
      </c>
      <c r="U4734" s="10"/>
    </row>
    <row r="4735" spans="12:21" ht="15" customHeight="1" x14ac:dyDescent="0.4">
      <c r="L4735" s="36" t="s">
        <v>39</v>
      </c>
      <c r="N4735" s="37">
        <v>43662</v>
      </c>
      <c r="O4735" s="35">
        <v>0.62500000000000011</v>
      </c>
      <c r="P4735" s="299"/>
      <c r="Q4735" s="300"/>
      <c r="R4735" s="129">
        <f t="shared" si="220"/>
        <v>0</v>
      </c>
      <c r="S4735" s="129">
        <f t="shared" si="221"/>
        <v>0</v>
      </c>
      <c r="T4735" s="129">
        <f t="shared" si="222"/>
        <v>0</v>
      </c>
      <c r="U4735" s="10"/>
    </row>
    <row r="4736" spans="12:21" ht="15" customHeight="1" x14ac:dyDescent="0.4">
      <c r="L4736" s="36" t="s">
        <v>39</v>
      </c>
      <c r="N4736" s="37">
        <v>43662</v>
      </c>
      <c r="O4736" s="35">
        <v>0.66666666666666674</v>
      </c>
      <c r="P4736" s="299"/>
      <c r="Q4736" s="300"/>
      <c r="R4736" s="129">
        <f t="shared" si="220"/>
        <v>0</v>
      </c>
      <c r="S4736" s="129">
        <f t="shared" si="221"/>
        <v>0</v>
      </c>
      <c r="T4736" s="129">
        <f t="shared" si="222"/>
        <v>0</v>
      </c>
      <c r="U4736" s="10"/>
    </row>
    <row r="4737" spans="12:21" ht="15" customHeight="1" x14ac:dyDescent="0.4">
      <c r="L4737" s="36" t="s">
        <v>39</v>
      </c>
      <c r="N4737" s="37">
        <v>43662</v>
      </c>
      <c r="O4737" s="35">
        <v>0.70833333333333337</v>
      </c>
      <c r="P4737" s="299"/>
      <c r="Q4737" s="300"/>
      <c r="R4737" s="129">
        <f t="shared" si="220"/>
        <v>0</v>
      </c>
      <c r="S4737" s="129">
        <f t="shared" si="221"/>
        <v>0</v>
      </c>
      <c r="T4737" s="129">
        <f t="shared" si="222"/>
        <v>0</v>
      </c>
      <c r="U4737" s="10"/>
    </row>
    <row r="4738" spans="12:21" ht="15" customHeight="1" x14ac:dyDescent="0.4">
      <c r="L4738" s="36" t="s">
        <v>39</v>
      </c>
      <c r="N4738" s="37">
        <v>43662</v>
      </c>
      <c r="O4738" s="35">
        <v>0.75000000000000011</v>
      </c>
      <c r="P4738" s="299"/>
      <c r="Q4738" s="300"/>
      <c r="R4738" s="129">
        <f t="shared" si="220"/>
        <v>0</v>
      </c>
      <c r="S4738" s="129">
        <f t="shared" si="221"/>
        <v>0</v>
      </c>
      <c r="T4738" s="129">
        <f t="shared" si="222"/>
        <v>0</v>
      </c>
      <c r="U4738" s="10"/>
    </row>
    <row r="4739" spans="12:21" ht="15" customHeight="1" x14ac:dyDescent="0.4">
      <c r="L4739" s="36" t="s">
        <v>39</v>
      </c>
      <c r="N4739" s="37">
        <v>43662</v>
      </c>
      <c r="O4739" s="35">
        <v>0.79166666666666674</v>
      </c>
      <c r="P4739" s="299"/>
      <c r="Q4739" s="300"/>
      <c r="R4739" s="129">
        <f t="shared" si="220"/>
        <v>0</v>
      </c>
      <c r="S4739" s="129">
        <f t="shared" si="221"/>
        <v>0</v>
      </c>
      <c r="T4739" s="129">
        <f t="shared" si="222"/>
        <v>0</v>
      </c>
      <c r="U4739" s="10"/>
    </row>
    <row r="4740" spans="12:21" ht="15" customHeight="1" x14ac:dyDescent="0.4">
      <c r="L4740" s="36" t="s">
        <v>39</v>
      </c>
      <c r="N4740" s="37">
        <v>43662</v>
      </c>
      <c r="O4740" s="35">
        <v>0.83333333333333337</v>
      </c>
      <c r="P4740" s="299"/>
      <c r="Q4740" s="300"/>
      <c r="R4740" s="129">
        <f t="shared" si="220"/>
        <v>0</v>
      </c>
      <c r="S4740" s="129">
        <f t="shared" si="221"/>
        <v>0</v>
      </c>
      <c r="T4740" s="129">
        <f t="shared" si="222"/>
        <v>0</v>
      </c>
      <c r="U4740" s="10"/>
    </row>
    <row r="4741" spans="12:21" ht="15" customHeight="1" x14ac:dyDescent="0.4">
      <c r="L4741" s="36" t="s">
        <v>39</v>
      </c>
      <c r="N4741" s="37">
        <v>43662</v>
      </c>
      <c r="O4741" s="35">
        <v>0.87500000000000011</v>
      </c>
      <c r="P4741" s="299"/>
      <c r="Q4741" s="300"/>
      <c r="R4741" s="129">
        <f t="shared" si="220"/>
        <v>0</v>
      </c>
      <c r="S4741" s="129">
        <f t="shared" si="221"/>
        <v>0</v>
      </c>
      <c r="T4741" s="129">
        <f t="shared" si="222"/>
        <v>0</v>
      </c>
      <c r="U4741" s="10"/>
    </row>
    <row r="4742" spans="12:21" ht="15" customHeight="1" x14ac:dyDescent="0.4">
      <c r="L4742" s="36" t="s">
        <v>39</v>
      </c>
      <c r="N4742" s="37">
        <v>43662</v>
      </c>
      <c r="O4742" s="35">
        <v>0.91666666666666674</v>
      </c>
      <c r="P4742" s="299"/>
      <c r="Q4742" s="300"/>
      <c r="R4742" s="129">
        <f t="shared" si="220"/>
        <v>0</v>
      </c>
      <c r="S4742" s="129">
        <f t="shared" si="221"/>
        <v>0</v>
      </c>
      <c r="T4742" s="129">
        <f t="shared" si="222"/>
        <v>0</v>
      </c>
      <c r="U4742" s="10"/>
    </row>
    <row r="4743" spans="12:21" ht="15" customHeight="1" x14ac:dyDescent="0.4">
      <c r="L4743" s="36" t="s">
        <v>39</v>
      </c>
      <c r="N4743" s="37">
        <v>43662</v>
      </c>
      <c r="O4743" s="35">
        <v>0.95833333333333337</v>
      </c>
      <c r="P4743" s="299"/>
      <c r="Q4743" s="300"/>
      <c r="R4743" s="129">
        <f t="shared" si="220"/>
        <v>0</v>
      </c>
      <c r="S4743" s="129">
        <f t="shared" si="221"/>
        <v>0</v>
      </c>
      <c r="T4743" s="129">
        <f t="shared" si="222"/>
        <v>0</v>
      </c>
      <c r="U4743" s="10"/>
    </row>
    <row r="4744" spans="12:21" ht="15" customHeight="1" x14ac:dyDescent="0.4">
      <c r="L4744" s="40">
        <v>43663</v>
      </c>
      <c r="M4744" s="37"/>
      <c r="N4744" s="37">
        <v>43663</v>
      </c>
      <c r="O4744" s="35">
        <v>3.1225022567582528E-17</v>
      </c>
      <c r="P4744" s="299"/>
      <c r="Q4744" s="300"/>
      <c r="R4744" s="129">
        <f t="shared" si="220"/>
        <v>0</v>
      </c>
      <c r="S4744" s="129">
        <f t="shared" si="221"/>
        <v>0</v>
      </c>
      <c r="T4744" s="129">
        <f t="shared" si="222"/>
        <v>0</v>
      </c>
      <c r="U4744" s="10"/>
    </row>
    <row r="4745" spans="12:21" ht="15" customHeight="1" x14ac:dyDescent="0.4">
      <c r="L4745" s="36" t="s">
        <v>39</v>
      </c>
      <c r="N4745" s="37">
        <v>43663</v>
      </c>
      <c r="O4745" s="35">
        <v>4.1666666666666699E-2</v>
      </c>
      <c r="P4745" s="299"/>
      <c r="Q4745" s="300"/>
      <c r="R4745" s="129">
        <f t="shared" si="220"/>
        <v>0</v>
      </c>
      <c r="S4745" s="129">
        <f t="shared" si="221"/>
        <v>0</v>
      </c>
      <c r="T4745" s="129">
        <f t="shared" si="222"/>
        <v>0</v>
      </c>
      <c r="U4745" s="10"/>
    </row>
    <row r="4746" spans="12:21" ht="15" customHeight="1" x14ac:dyDescent="0.4">
      <c r="L4746" s="36" t="s">
        <v>39</v>
      </c>
      <c r="N4746" s="37">
        <v>43663</v>
      </c>
      <c r="O4746" s="35">
        <v>8.333333333333337E-2</v>
      </c>
      <c r="P4746" s="299"/>
      <c r="Q4746" s="300"/>
      <c r="R4746" s="129">
        <f t="shared" si="220"/>
        <v>0</v>
      </c>
      <c r="S4746" s="129">
        <f t="shared" si="221"/>
        <v>0</v>
      </c>
      <c r="T4746" s="129">
        <f t="shared" si="222"/>
        <v>0</v>
      </c>
      <c r="U4746" s="10"/>
    </row>
    <row r="4747" spans="12:21" ht="15" customHeight="1" x14ac:dyDescent="0.4">
      <c r="L4747" s="36" t="s">
        <v>39</v>
      </c>
      <c r="N4747" s="37">
        <v>43663</v>
      </c>
      <c r="O4747" s="35">
        <v>0.12500000000000006</v>
      </c>
      <c r="P4747" s="299"/>
      <c r="Q4747" s="300"/>
      <c r="R4747" s="129">
        <f t="shared" si="220"/>
        <v>0</v>
      </c>
      <c r="S4747" s="129">
        <f t="shared" si="221"/>
        <v>0</v>
      </c>
      <c r="T4747" s="129">
        <f t="shared" si="222"/>
        <v>0</v>
      </c>
      <c r="U4747" s="10"/>
    </row>
    <row r="4748" spans="12:21" ht="15" customHeight="1" x14ac:dyDescent="0.4">
      <c r="L4748" s="36" t="s">
        <v>39</v>
      </c>
      <c r="N4748" s="37">
        <v>43663</v>
      </c>
      <c r="O4748" s="35">
        <v>0.16666666666666669</v>
      </c>
      <c r="P4748" s="299"/>
      <c r="Q4748" s="300"/>
      <c r="R4748" s="129">
        <f t="shared" si="220"/>
        <v>0</v>
      </c>
      <c r="S4748" s="129">
        <f t="shared" si="221"/>
        <v>0</v>
      </c>
      <c r="T4748" s="129">
        <f t="shared" si="222"/>
        <v>0</v>
      </c>
      <c r="U4748" s="10"/>
    </row>
    <row r="4749" spans="12:21" ht="15" customHeight="1" x14ac:dyDescent="0.4">
      <c r="L4749" s="36" t="s">
        <v>39</v>
      </c>
      <c r="N4749" s="37">
        <v>43663</v>
      </c>
      <c r="O4749" s="35">
        <v>0.20833333333333337</v>
      </c>
      <c r="P4749" s="299"/>
      <c r="Q4749" s="300"/>
      <c r="R4749" s="129">
        <f t="shared" si="220"/>
        <v>0</v>
      </c>
      <c r="S4749" s="129">
        <f t="shared" si="221"/>
        <v>0</v>
      </c>
      <c r="T4749" s="129">
        <f t="shared" si="222"/>
        <v>0</v>
      </c>
      <c r="U4749" s="10"/>
    </row>
    <row r="4750" spans="12:21" ht="15" customHeight="1" x14ac:dyDescent="0.4">
      <c r="L4750" s="36" t="s">
        <v>39</v>
      </c>
      <c r="N4750" s="37">
        <v>43663</v>
      </c>
      <c r="O4750" s="35">
        <v>0.25</v>
      </c>
      <c r="P4750" s="299"/>
      <c r="Q4750" s="300"/>
      <c r="R4750" s="129">
        <f t="shared" si="220"/>
        <v>0</v>
      </c>
      <c r="S4750" s="129">
        <f t="shared" si="221"/>
        <v>0</v>
      </c>
      <c r="T4750" s="129">
        <f t="shared" si="222"/>
        <v>0</v>
      </c>
      <c r="U4750" s="10"/>
    </row>
    <row r="4751" spans="12:21" ht="15" customHeight="1" x14ac:dyDescent="0.4">
      <c r="L4751" s="36" t="s">
        <v>39</v>
      </c>
      <c r="N4751" s="37">
        <v>43663</v>
      </c>
      <c r="O4751" s="35">
        <v>0.29166666666666669</v>
      </c>
      <c r="P4751" s="299"/>
      <c r="Q4751" s="300"/>
      <c r="R4751" s="129">
        <f t="shared" si="220"/>
        <v>0</v>
      </c>
      <c r="S4751" s="129">
        <f t="shared" si="221"/>
        <v>0</v>
      </c>
      <c r="T4751" s="129">
        <f t="shared" si="222"/>
        <v>0</v>
      </c>
      <c r="U4751" s="10"/>
    </row>
    <row r="4752" spans="12:21" ht="15" customHeight="1" x14ac:dyDescent="0.4">
      <c r="L4752" s="36" t="s">
        <v>39</v>
      </c>
      <c r="N4752" s="37">
        <v>43663</v>
      </c>
      <c r="O4752" s="35">
        <v>0.33333333333333337</v>
      </c>
      <c r="P4752" s="299"/>
      <c r="Q4752" s="300"/>
      <c r="R4752" s="129">
        <f t="shared" ref="R4752:R4815" si="223">IF(Q4752&gt;P4752,P4752,Q4752)</f>
        <v>0</v>
      </c>
      <c r="S4752" s="129">
        <f t="shared" ref="S4752:S4815" si="224">P4752-R4752</f>
        <v>0</v>
      </c>
      <c r="T4752" s="129">
        <f t="shared" si="222"/>
        <v>0</v>
      </c>
      <c r="U4752" s="10"/>
    </row>
    <row r="4753" spans="12:21" ht="15" customHeight="1" x14ac:dyDescent="0.4">
      <c r="L4753" s="36" t="s">
        <v>39</v>
      </c>
      <c r="N4753" s="37">
        <v>43663</v>
      </c>
      <c r="O4753" s="35">
        <v>0.375</v>
      </c>
      <c r="P4753" s="299"/>
      <c r="Q4753" s="300"/>
      <c r="R4753" s="129">
        <f t="shared" si="223"/>
        <v>0</v>
      </c>
      <c r="S4753" s="129">
        <f t="shared" si="224"/>
        <v>0</v>
      </c>
      <c r="T4753" s="129">
        <f t="shared" si="222"/>
        <v>0</v>
      </c>
      <c r="U4753" s="10"/>
    </row>
    <row r="4754" spans="12:21" ht="15" customHeight="1" x14ac:dyDescent="0.4">
      <c r="L4754" s="36" t="s">
        <v>39</v>
      </c>
      <c r="N4754" s="37">
        <v>43663</v>
      </c>
      <c r="O4754" s="35">
        <v>0.41666666666666669</v>
      </c>
      <c r="P4754" s="299"/>
      <c r="Q4754" s="300"/>
      <c r="R4754" s="129">
        <f t="shared" si="223"/>
        <v>0</v>
      </c>
      <c r="S4754" s="129">
        <f t="shared" si="224"/>
        <v>0</v>
      </c>
      <c r="T4754" s="129">
        <f t="shared" si="222"/>
        <v>0</v>
      </c>
      <c r="U4754" s="10"/>
    </row>
    <row r="4755" spans="12:21" ht="15" customHeight="1" x14ac:dyDescent="0.4">
      <c r="L4755" s="36" t="s">
        <v>39</v>
      </c>
      <c r="N4755" s="37">
        <v>43663</v>
      </c>
      <c r="O4755" s="35">
        <v>0.45833333333333337</v>
      </c>
      <c r="P4755" s="299"/>
      <c r="Q4755" s="300"/>
      <c r="R4755" s="129">
        <f t="shared" si="223"/>
        <v>0</v>
      </c>
      <c r="S4755" s="129">
        <f t="shared" si="224"/>
        <v>0</v>
      </c>
      <c r="T4755" s="129">
        <f t="shared" si="222"/>
        <v>0</v>
      </c>
      <c r="U4755" s="10"/>
    </row>
    <row r="4756" spans="12:21" ht="15" customHeight="1" x14ac:dyDescent="0.4">
      <c r="L4756" s="36" t="s">
        <v>39</v>
      </c>
      <c r="N4756" s="37">
        <v>43663</v>
      </c>
      <c r="O4756" s="35">
        <v>0.50000000000000011</v>
      </c>
      <c r="P4756" s="299"/>
      <c r="Q4756" s="300"/>
      <c r="R4756" s="129">
        <f t="shared" si="223"/>
        <v>0</v>
      </c>
      <c r="S4756" s="129">
        <f t="shared" si="224"/>
        <v>0</v>
      </c>
      <c r="T4756" s="129">
        <f t="shared" si="222"/>
        <v>0</v>
      </c>
      <c r="U4756" s="10"/>
    </row>
    <row r="4757" spans="12:21" ht="15" customHeight="1" x14ac:dyDescent="0.4">
      <c r="L4757" s="36" t="s">
        <v>39</v>
      </c>
      <c r="N4757" s="37">
        <v>43663</v>
      </c>
      <c r="O4757" s="35">
        <v>0.54166666666666674</v>
      </c>
      <c r="P4757" s="299"/>
      <c r="Q4757" s="300"/>
      <c r="R4757" s="129">
        <f t="shared" si="223"/>
        <v>0</v>
      </c>
      <c r="S4757" s="129">
        <f t="shared" si="224"/>
        <v>0</v>
      </c>
      <c r="T4757" s="129">
        <f t="shared" si="222"/>
        <v>0</v>
      </c>
      <c r="U4757" s="10"/>
    </row>
    <row r="4758" spans="12:21" ht="15" customHeight="1" x14ac:dyDescent="0.4">
      <c r="L4758" s="36" t="s">
        <v>39</v>
      </c>
      <c r="N4758" s="37">
        <v>43663</v>
      </c>
      <c r="O4758" s="35">
        <v>0.58333333333333337</v>
      </c>
      <c r="P4758" s="299"/>
      <c r="Q4758" s="300"/>
      <c r="R4758" s="129">
        <f t="shared" si="223"/>
        <v>0</v>
      </c>
      <c r="S4758" s="129">
        <f t="shared" si="224"/>
        <v>0</v>
      </c>
      <c r="T4758" s="129">
        <f t="shared" si="222"/>
        <v>0</v>
      </c>
      <c r="U4758" s="10"/>
    </row>
    <row r="4759" spans="12:21" ht="15" customHeight="1" x14ac:dyDescent="0.4">
      <c r="L4759" s="36" t="s">
        <v>39</v>
      </c>
      <c r="N4759" s="37">
        <v>43663</v>
      </c>
      <c r="O4759" s="35">
        <v>0.62500000000000011</v>
      </c>
      <c r="P4759" s="299"/>
      <c r="Q4759" s="300"/>
      <c r="R4759" s="129">
        <f t="shared" si="223"/>
        <v>0</v>
      </c>
      <c r="S4759" s="129">
        <f t="shared" si="224"/>
        <v>0</v>
      </c>
      <c r="T4759" s="129">
        <f t="shared" si="222"/>
        <v>0</v>
      </c>
      <c r="U4759" s="10"/>
    </row>
    <row r="4760" spans="12:21" ht="15" customHeight="1" x14ac:dyDescent="0.4">
      <c r="L4760" s="36" t="s">
        <v>39</v>
      </c>
      <c r="N4760" s="37">
        <v>43663</v>
      </c>
      <c r="O4760" s="35">
        <v>0.66666666666666674</v>
      </c>
      <c r="P4760" s="299"/>
      <c r="Q4760" s="300"/>
      <c r="R4760" s="129">
        <f t="shared" si="223"/>
        <v>0</v>
      </c>
      <c r="S4760" s="129">
        <f t="shared" si="224"/>
        <v>0</v>
      </c>
      <c r="T4760" s="129">
        <f t="shared" si="222"/>
        <v>0</v>
      </c>
      <c r="U4760" s="10"/>
    </row>
    <row r="4761" spans="12:21" ht="15" customHeight="1" x14ac:dyDescent="0.4">
      <c r="L4761" s="36" t="s">
        <v>39</v>
      </c>
      <c r="N4761" s="37">
        <v>43663</v>
      </c>
      <c r="O4761" s="35">
        <v>0.70833333333333337</v>
      </c>
      <c r="P4761" s="299"/>
      <c r="Q4761" s="300"/>
      <c r="R4761" s="129">
        <f t="shared" si="223"/>
        <v>0</v>
      </c>
      <c r="S4761" s="129">
        <f t="shared" si="224"/>
        <v>0</v>
      </c>
      <c r="T4761" s="129">
        <f t="shared" si="222"/>
        <v>0</v>
      </c>
      <c r="U4761" s="10"/>
    </row>
    <row r="4762" spans="12:21" ht="15" customHeight="1" x14ac:dyDescent="0.4">
      <c r="L4762" s="36" t="s">
        <v>39</v>
      </c>
      <c r="N4762" s="37">
        <v>43663</v>
      </c>
      <c r="O4762" s="35">
        <v>0.75000000000000011</v>
      </c>
      <c r="P4762" s="299"/>
      <c r="Q4762" s="300"/>
      <c r="R4762" s="129">
        <f t="shared" si="223"/>
        <v>0</v>
      </c>
      <c r="S4762" s="129">
        <f t="shared" si="224"/>
        <v>0</v>
      </c>
      <c r="T4762" s="129">
        <f t="shared" si="222"/>
        <v>0</v>
      </c>
      <c r="U4762" s="10"/>
    </row>
    <row r="4763" spans="12:21" ht="15" customHeight="1" x14ac:dyDescent="0.4">
      <c r="L4763" s="36" t="s">
        <v>39</v>
      </c>
      <c r="N4763" s="37">
        <v>43663</v>
      </c>
      <c r="O4763" s="35">
        <v>0.79166666666666674</v>
      </c>
      <c r="P4763" s="299"/>
      <c r="Q4763" s="300"/>
      <c r="R4763" s="129">
        <f t="shared" si="223"/>
        <v>0</v>
      </c>
      <c r="S4763" s="129">
        <f t="shared" si="224"/>
        <v>0</v>
      </c>
      <c r="T4763" s="129">
        <f t="shared" si="222"/>
        <v>0</v>
      </c>
      <c r="U4763" s="10"/>
    </row>
    <row r="4764" spans="12:21" ht="15" customHeight="1" x14ac:dyDescent="0.4">
      <c r="L4764" s="36" t="s">
        <v>39</v>
      </c>
      <c r="N4764" s="37">
        <v>43663</v>
      </c>
      <c r="O4764" s="35">
        <v>0.83333333333333337</v>
      </c>
      <c r="P4764" s="299"/>
      <c r="Q4764" s="300"/>
      <c r="R4764" s="129">
        <f t="shared" si="223"/>
        <v>0</v>
      </c>
      <c r="S4764" s="129">
        <f t="shared" si="224"/>
        <v>0</v>
      </c>
      <c r="T4764" s="129">
        <f t="shared" si="222"/>
        <v>0</v>
      </c>
      <c r="U4764" s="10"/>
    </row>
    <row r="4765" spans="12:21" ht="15" customHeight="1" x14ac:dyDescent="0.4">
      <c r="L4765" s="36" t="s">
        <v>39</v>
      </c>
      <c r="N4765" s="37">
        <v>43663</v>
      </c>
      <c r="O4765" s="35">
        <v>0.87500000000000011</v>
      </c>
      <c r="P4765" s="299"/>
      <c r="Q4765" s="300"/>
      <c r="R4765" s="129">
        <f t="shared" si="223"/>
        <v>0</v>
      </c>
      <c r="S4765" s="129">
        <f t="shared" si="224"/>
        <v>0</v>
      </c>
      <c r="T4765" s="129">
        <f t="shared" si="222"/>
        <v>0</v>
      </c>
      <c r="U4765" s="10"/>
    </row>
    <row r="4766" spans="12:21" ht="15" customHeight="1" x14ac:dyDescent="0.4">
      <c r="L4766" s="36" t="s">
        <v>39</v>
      </c>
      <c r="N4766" s="37">
        <v>43663</v>
      </c>
      <c r="O4766" s="35">
        <v>0.91666666666666674</v>
      </c>
      <c r="P4766" s="299"/>
      <c r="Q4766" s="300"/>
      <c r="R4766" s="129">
        <f t="shared" si="223"/>
        <v>0</v>
      </c>
      <c r="S4766" s="129">
        <f t="shared" si="224"/>
        <v>0</v>
      </c>
      <c r="T4766" s="129">
        <f t="shared" si="222"/>
        <v>0</v>
      </c>
      <c r="U4766" s="10"/>
    </row>
    <row r="4767" spans="12:21" ht="15" customHeight="1" x14ac:dyDescent="0.4">
      <c r="L4767" s="36" t="s">
        <v>39</v>
      </c>
      <c r="N4767" s="37">
        <v>43663</v>
      </c>
      <c r="O4767" s="35">
        <v>0.95833333333333337</v>
      </c>
      <c r="P4767" s="299"/>
      <c r="Q4767" s="300"/>
      <c r="R4767" s="129">
        <f t="shared" si="223"/>
        <v>0</v>
      </c>
      <c r="S4767" s="129">
        <f t="shared" si="224"/>
        <v>0</v>
      </c>
      <c r="T4767" s="129">
        <f t="shared" si="222"/>
        <v>0</v>
      </c>
      <c r="U4767" s="10"/>
    </row>
    <row r="4768" spans="12:21" ht="15" customHeight="1" x14ac:dyDescent="0.4">
      <c r="L4768" s="40">
        <v>43664</v>
      </c>
      <c r="M4768" s="37"/>
      <c r="N4768" s="37">
        <v>43664</v>
      </c>
      <c r="O4768" s="35">
        <v>3.1225022567582528E-17</v>
      </c>
      <c r="P4768" s="299"/>
      <c r="Q4768" s="300"/>
      <c r="R4768" s="129">
        <f t="shared" si="223"/>
        <v>0</v>
      </c>
      <c r="S4768" s="129">
        <f t="shared" si="224"/>
        <v>0</v>
      </c>
      <c r="T4768" s="129">
        <f t="shared" si="222"/>
        <v>0</v>
      </c>
      <c r="U4768" s="10"/>
    </row>
    <row r="4769" spans="12:21" ht="15" customHeight="1" x14ac:dyDescent="0.4">
      <c r="L4769" s="36" t="s">
        <v>39</v>
      </c>
      <c r="N4769" s="37">
        <v>43664</v>
      </c>
      <c r="O4769" s="35">
        <v>4.1666666666666699E-2</v>
      </c>
      <c r="P4769" s="299"/>
      <c r="Q4769" s="300"/>
      <c r="R4769" s="129">
        <f t="shared" si="223"/>
        <v>0</v>
      </c>
      <c r="S4769" s="129">
        <f t="shared" si="224"/>
        <v>0</v>
      </c>
      <c r="T4769" s="129">
        <f t="shared" si="222"/>
        <v>0</v>
      </c>
      <c r="U4769" s="10"/>
    </row>
    <row r="4770" spans="12:21" ht="15" customHeight="1" x14ac:dyDescent="0.4">
      <c r="L4770" s="36" t="s">
        <v>39</v>
      </c>
      <c r="N4770" s="37">
        <v>43664</v>
      </c>
      <c r="O4770" s="35">
        <v>8.333333333333337E-2</v>
      </c>
      <c r="P4770" s="299"/>
      <c r="Q4770" s="300"/>
      <c r="R4770" s="129">
        <f t="shared" si="223"/>
        <v>0</v>
      </c>
      <c r="S4770" s="129">
        <f t="shared" si="224"/>
        <v>0</v>
      </c>
      <c r="T4770" s="129">
        <f t="shared" si="222"/>
        <v>0</v>
      </c>
      <c r="U4770" s="10"/>
    </row>
    <row r="4771" spans="12:21" ht="15" customHeight="1" x14ac:dyDescent="0.4">
      <c r="L4771" s="36" t="s">
        <v>39</v>
      </c>
      <c r="N4771" s="37">
        <v>43664</v>
      </c>
      <c r="O4771" s="35">
        <v>0.12500000000000006</v>
      </c>
      <c r="P4771" s="299"/>
      <c r="Q4771" s="300"/>
      <c r="R4771" s="129">
        <f t="shared" si="223"/>
        <v>0</v>
      </c>
      <c r="S4771" s="129">
        <f t="shared" si="224"/>
        <v>0</v>
      </c>
      <c r="T4771" s="129">
        <f t="shared" si="222"/>
        <v>0</v>
      </c>
      <c r="U4771" s="10"/>
    </row>
    <row r="4772" spans="12:21" ht="15" customHeight="1" x14ac:dyDescent="0.4">
      <c r="L4772" s="36" t="s">
        <v>39</v>
      </c>
      <c r="N4772" s="37">
        <v>43664</v>
      </c>
      <c r="O4772" s="35">
        <v>0.16666666666666669</v>
      </c>
      <c r="P4772" s="299"/>
      <c r="Q4772" s="300"/>
      <c r="R4772" s="129">
        <f t="shared" si="223"/>
        <v>0</v>
      </c>
      <c r="S4772" s="129">
        <f t="shared" si="224"/>
        <v>0</v>
      </c>
      <c r="T4772" s="129">
        <f t="shared" si="222"/>
        <v>0</v>
      </c>
      <c r="U4772" s="10"/>
    </row>
    <row r="4773" spans="12:21" ht="15" customHeight="1" x14ac:dyDescent="0.4">
      <c r="L4773" s="36" t="s">
        <v>39</v>
      </c>
      <c r="N4773" s="37">
        <v>43664</v>
      </c>
      <c r="O4773" s="35">
        <v>0.20833333333333337</v>
      </c>
      <c r="P4773" s="299"/>
      <c r="Q4773" s="300"/>
      <c r="R4773" s="129">
        <f t="shared" si="223"/>
        <v>0</v>
      </c>
      <c r="S4773" s="129">
        <f t="shared" si="224"/>
        <v>0</v>
      </c>
      <c r="T4773" s="129">
        <f t="shared" si="222"/>
        <v>0</v>
      </c>
      <c r="U4773" s="10"/>
    </row>
    <row r="4774" spans="12:21" ht="15" customHeight="1" x14ac:dyDescent="0.4">
      <c r="L4774" s="36" t="s">
        <v>39</v>
      </c>
      <c r="N4774" s="37">
        <v>43664</v>
      </c>
      <c r="O4774" s="35">
        <v>0.25</v>
      </c>
      <c r="P4774" s="299"/>
      <c r="Q4774" s="300"/>
      <c r="R4774" s="129">
        <f t="shared" si="223"/>
        <v>0</v>
      </c>
      <c r="S4774" s="129">
        <f t="shared" si="224"/>
        <v>0</v>
      </c>
      <c r="T4774" s="129">
        <f t="shared" si="222"/>
        <v>0</v>
      </c>
      <c r="U4774" s="10"/>
    </row>
    <row r="4775" spans="12:21" ht="15" customHeight="1" x14ac:dyDescent="0.4">
      <c r="L4775" s="36" t="s">
        <v>39</v>
      </c>
      <c r="N4775" s="37">
        <v>43664</v>
      </c>
      <c r="O4775" s="35">
        <v>0.29166666666666669</v>
      </c>
      <c r="P4775" s="299"/>
      <c r="Q4775" s="300"/>
      <c r="R4775" s="129">
        <f t="shared" si="223"/>
        <v>0</v>
      </c>
      <c r="S4775" s="129">
        <f t="shared" si="224"/>
        <v>0</v>
      </c>
      <c r="T4775" s="129">
        <f t="shared" si="222"/>
        <v>0</v>
      </c>
      <c r="U4775" s="10"/>
    </row>
    <row r="4776" spans="12:21" ht="15" customHeight="1" x14ac:dyDescent="0.4">
      <c r="L4776" s="36" t="s">
        <v>39</v>
      </c>
      <c r="N4776" s="37">
        <v>43664</v>
      </c>
      <c r="O4776" s="35">
        <v>0.33333333333333337</v>
      </c>
      <c r="P4776" s="299"/>
      <c r="Q4776" s="300"/>
      <c r="R4776" s="129">
        <f t="shared" si="223"/>
        <v>0</v>
      </c>
      <c r="S4776" s="129">
        <f t="shared" si="224"/>
        <v>0</v>
      </c>
      <c r="T4776" s="129">
        <f t="shared" si="222"/>
        <v>0</v>
      </c>
      <c r="U4776" s="10"/>
    </row>
    <row r="4777" spans="12:21" ht="15" customHeight="1" x14ac:dyDescent="0.4">
      <c r="L4777" s="36" t="s">
        <v>39</v>
      </c>
      <c r="N4777" s="37">
        <v>43664</v>
      </c>
      <c r="O4777" s="35">
        <v>0.375</v>
      </c>
      <c r="P4777" s="299"/>
      <c r="Q4777" s="300"/>
      <c r="R4777" s="129">
        <f t="shared" si="223"/>
        <v>0</v>
      </c>
      <c r="S4777" s="129">
        <f t="shared" si="224"/>
        <v>0</v>
      </c>
      <c r="T4777" s="129">
        <f t="shared" ref="T4777:T4840" si="225">Q4777-R4777</f>
        <v>0</v>
      </c>
      <c r="U4777" s="10"/>
    </row>
    <row r="4778" spans="12:21" ht="15" customHeight="1" x14ac:dyDescent="0.4">
      <c r="L4778" s="36" t="s">
        <v>39</v>
      </c>
      <c r="N4778" s="37">
        <v>43664</v>
      </c>
      <c r="O4778" s="35">
        <v>0.41666666666666669</v>
      </c>
      <c r="P4778" s="299"/>
      <c r="Q4778" s="300"/>
      <c r="R4778" s="129">
        <f t="shared" si="223"/>
        <v>0</v>
      </c>
      <c r="S4778" s="129">
        <f t="shared" si="224"/>
        <v>0</v>
      </c>
      <c r="T4778" s="129">
        <f t="shared" si="225"/>
        <v>0</v>
      </c>
      <c r="U4778" s="10"/>
    </row>
    <row r="4779" spans="12:21" ht="15" customHeight="1" x14ac:dyDescent="0.4">
      <c r="L4779" s="36" t="s">
        <v>39</v>
      </c>
      <c r="N4779" s="37">
        <v>43664</v>
      </c>
      <c r="O4779" s="35">
        <v>0.45833333333333337</v>
      </c>
      <c r="P4779" s="299"/>
      <c r="Q4779" s="300"/>
      <c r="R4779" s="129">
        <f t="shared" si="223"/>
        <v>0</v>
      </c>
      <c r="S4779" s="129">
        <f t="shared" si="224"/>
        <v>0</v>
      </c>
      <c r="T4779" s="129">
        <f t="shared" si="225"/>
        <v>0</v>
      </c>
      <c r="U4779" s="10"/>
    </row>
    <row r="4780" spans="12:21" ht="15" customHeight="1" x14ac:dyDescent="0.4">
      <c r="L4780" s="36" t="s">
        <v>39</v>
      </c>
      <c r="N4780" s="37">
        <v>43664</v>
      </c>
      <c r="O4780" s="35">
        <v>0.50000000000000011</v>
      </c>
      <c r="P4780" s="299"/>
      <c r="Q4780" s="300"/>
      <c r="R4780" s="129">
        <f t="shared" si="223"/>
        <v>0</v>
      </c>
      <c r="S4780" s="129">
        <f t="shared" si="224"/>
        <v>0</v>
      </c>
      <c r="T4780" s="129">
        <f t="shared" si="225"/>
        <v>0</v>
      </c>
      <c r="U4780" s="10"/>
    </row>
    <row r="4781" spans="12:21" ht="15" customHeight="1" x14ac:dyDescent="0.4">
      <c r="L4781" s="36" t="s">
        <v>39</v>
      </c>
      <c r="N4781" s="37">
        <v>43664</v>
      </c>
      <c r="O4781" s="35">
        <v>0.54166666666666674</v>
      </c>
      <c r="P4781" s="299"/>
      <c r="Q4781" s="300"/>
      <c r="R4781" s="129">
        <f t="shared" si="223"/>
        <v>0</v>
      </c>
      <c r="S4781" s="129">
        <f t="shared" si="224"/>
        <v>0</v>
      </c>
      <c r="T4781" s="129">
        <f t="shared" si="225"/>
        <v>0</v>
      </c>
      <c r="U4781" s="10"/>
    </row>
    <row r="4782" spans="12:21" ht="15" customHeight="1" x14ac:dyDescent="0.4">
      <c r="L4782" s="36" t="s">
        <v>39</v>
      </c>
      <c r="N4782" s="37">
        <v>43664</v>
      </c>
      <c r="O4782" s="35">
        <v>0.58333333333333337</v>
      </c>
      <c r="P4782" s="299"/>
      <c r="Q4782" s="300"/>
      <c r="R4782" s="129">
        <f t="shared" si="223"/>
        <v>0</v>
      </c>
      <c r="S4782" s="129">
        <f t="shared" si="224"/>
        <v>0</v>
      </c>
      <c r="T4782" s="129">
        <f t="shared" si="225"/>
        <v>0</v>
      </c>
      <c r="U4782" s="10"/>
    </row>
    <row r="4783" spans="12:21" ht="15" customHeight="1" x14ac:dyDescent="0.4">
      <c r="L4783" s="36" t="s">
        <v>39</v>
      </c>
      <c r="N4783" s="37">
        <v>43664</v>
      </c>
      <c r="O4783" s="35">
        <v>0.62500000000000011</v>
      </c>
      <c r="P4783" s="299"/>
      <c r="Q4783" s="300"/>
      <c r="R4783" s="129">
        <f t="shared" si="223"/>
        <v>0</v>
      </c>
      <c r="S4783" s="129">
        <f t="shared" si="224"/>
        <v>0</v>
      </c>
      <c r="T4783" s="129">
        <f t="shared" si="225"/>
        <v>0</v>
      </c>
      <c r="U4783" s="10"/>
    </row>
    <row r="4784" spans="12:21" ht="15" customHeight="1" x14ac:dyDescent="0.4">
      <c r="L4784" s="36" t="s">
        <v>39</v>
      </c>
      <c r="N4784" s="37">
        <v>43664</v>
      </c>
      <c r="O4784" s="35">
        <v>0.66666666666666674</v>
      </c>
      <c r="P4784" s="299"/>
      <c r="Q4784" s="300"/>
      <c r="R4784" s="129">
        <f t="shared" si="223"/>
        <v>0</v>
      </c>
      <c r="S4784" s="129">
        <f t="shared" si="224"/>
        <v>0</v>
      </c>
      <c r="T4784" s="129">
        <f t="shared" si="225"/>
        <v>0</v>
      </c>
      <c r="U4784" s="10"/>
    </row>
    <row r="4785" spans="12:21" ht="15" customHeight="1" x14ac:dyDescent="0.4">
      <c r="L4785" s="36" t="s">
        <v>39</v>
      </c>
      <c r="N4785" s="37">
        <v>43664</v>
      </c>
      <c r="O4785" s="35">
        <v>0.70833333333333337</v>
      </c>
      <c r="P4785" s="299"/>
      <c r="Q4785" s="300"/>
      <c r="R4785" s="129">
        <f t="shared" si="223"/>
        <v>0</v>
      </c>
      <c r="S4785" s="129">
        <f t="shared" si="224"/>
        <v>0</v>
      </c>
      <c r="T4785" s="129">
        <f t="shared" si="225"/>
        <v>0</v>
      </c>
      <c r="U4785" s="10"/>
    </row>
    <row r="4786" spans="12:21" ht="15" customHeight="1" x14ac:dyDescent="0.4">
      <c r="L4786" s="36" t="s">
        <v>39</v>
      </c>
      <c r="N4786" s="37">
        <v>43664</v>
      </c>
      <c r="O4786" s="35">
        <v>0.75000000000000011</v>
      </c>
      <c r="P4786" s="299"/>
      <c r="Q4786" s="300"/>
      <c r="R4786" s="129">
        <f t="shared" si="223"/>
        <v>0</v>
      </c>
      <c r="S4786" s="129">
        <f t="shared" si="224"/>
        <v>0</v>
      </c>
      <c r="T4786" s="129">
        <f t="shared" si="225"/>
        <v>0</v>
      </c>
      <c r="U4786" s="10"/>
    </row>
    <row r="4787" spans="12:21" ht="15" customHeight="1" x14ac:dyDescent="0.4">
      <c r="L4787" s="36" t="s">
        <v>39</v>
      </c>
      <c r="N4787" s="37">
        <v>43664</v>
      </c>
      <c r="O4787" s="35">
        <v>0.79166666666666674</v>
      </c>
      <c r="P4787" s="299"/>
      <c r="Q4787" s="300"/>
      <c r="R4787" s="129">
        <f t="shared" si="223"/>
        <v>0</v>
      </c>
      <c r="S4787" s="129">
        <f t="shared" si="224"/>
        <v>0</v>
      </c>
      <c r="T4787" s="129">
        <f t="shared" si="225"/>
        <v>0</v>
      </c>
      <c r="U4787" s="10"/>
    </row>
    <row r="4788" spans="12:21" ht="15" customHeight="1" x14ac:dyDescent="0.4">
      <c r="L4788" s="36" t="s">
        <v>39</v>
      </c>
      <c r="N4788" s="37">
        <v>43664</v>
      </c>
      <c r="O4788" s="35">
        <v>0.83333333333333337</v>
      </c>
      <c r="P4788" s="299"/>
      <c r="Q4788" s="300"/>
      <c r="R4788" s="129">
        <f t="shared" si="223"/>
        <v>0</v>
      </c>
      <c r="S4788" s="129">
        <f t="shared" si="224"/>
        <v>0</v>
      </c>
      <c r="T4788" s="129">
        <f t="shared" si="225"/>
        <v>0</v>
      </c>
      <c r="U4788" s="10"/>
    </row>
    <row r="4789" spans="12:21" ht="15" customHeight="1" x14ac:dyDescent="0.4">
      <c r="L4789" s="36" t="s">
        <v>39</v>
      </c>
      <c r="N4789" s="37">
        <v>43664</v>
      </c>
      <c r="O4789" s="35">
        <v>0.87500000000000011</v>
      </c>
      <c r="P4789" s="299"/>
      <c r="Q4789" s="300"/>
      <c r="R4789" s="129">
        <f t="shared" si="223"/>
        <v>0</v>
      </c>
      <c r="S4789" s="129">
        <f t="shared" si="224"/>
        <v>0</v>
      </c>
      <c r="T4789" s="129">
        <f t="shared" si="225"/>
        <v>0</v>
      </c>
      <c r="U4789" s="10"/>
    </row>
    <row r="4790" spans="12:21" ht="15" customHeight="1" x14ac:dyDescent="0.4">
      <c r="L4790" s="36" t="s">
        <v>39</v>
      </c>
      <c r="N4790" s="37">
        <v>43664</v>
      </c>
      <c r="O4790" s="35">
        <v>0.91666666666666674</v>
      </c>
      <c r="P4790" s="299"/>
      <c r="Q4790" s="300"/>
      <c r="R4790" s="129">
        <f t="shared" si="223"/>
        <v>0</v>
      </c>
      <c r="S4790" s="129">
        <f t="shared" si="224"/>
        <v>0</v>
      </c>
      <c r="T4790" s="129">
        <f t="shared" si="225"/>
        <v>0</v>
      </c>
      <c r="U4790" s="10"/>
    </row>
    <row r="4791" spans="12:21" ht="15" customHeight="1" x14ac:dyDescent="0.4">
      <c r="L4791" s="36" t="s">
        <v>39</v>
      </c>
      <c r="N4791" s="37">
        <v>43664</v>
      </c>
      <c r="O4791" s="35">
        <v>0.95833333333333337</v>
      </c>
      <c r="P4791" s="299"/>
      <c r="Q4791" s="300"/>
      <c r="R4791" s="129">
        <f t="shared" si="223"/>
        <v>0</v>
      </c>
      <c r="S4791" s="129">
        <f t="shared" si="224"/>
        <v>0</v>
      </c>
      <c r="T4791" s="129">
        <f t="shared" si="225"/>
        <v>0</v>
      </c>
      <c r="U4791" s="10"/>
    </row>
    <row r="4792" spans="12:21" ht="15" customHeight="1" x14ac:dyDescent="0.4">
      <c r="L4792" s="40">
        <v>43665</v>
      </c>
      <c r="M4792" s="37"/>
      <c r="N4792" s="37">
        <v>43665</v>
      </c>
      <c r="O4792" s="35">
        <v>3.1225022567582528E-17</v>
      </c>
      <c r="P4792" s="299"/>
      <c r="Q4792" s="300"/>
      <c r="R4792" s="129">
        <f t="shared" si="223"/>
        <v>0</v>
      </c>
      <c r="S4792" s="129">
        <f t="shared" si="224"/>
        <v>0</v>
      </c>
      <c r="T4792" s="129">
        <f t="shared" si="225"/>
        <v>0</v>
      </c>
      <c r="U4792" s="10"/>
    </row>
    <row r="4793" spans="12:21" ht="15" customHeight="1" x14ac:dyDescent="0.4">
      <c r="L4793" s="36" t="s">
        <v>39</v>
      </c>
      <c r="N4793" s="37">
        <v>43665</v>
      </c>
      <c r="O4793" s="35">
        <v>4.1666666666666699E-2</v>
      </c>
      <c r="P4793" s="299"/>
      <c r="Q4793" s="300"/>
      <c r="R4793" s="129">
        <f t="shared" si="223"/>
        <v>0</v>
      </c>
      <c r="S4793" s="129">
        <f t="shared" si="224"/>
        <v>0</v>
      </c>
      <c r="T4793" s="129">
        <f t="shared" si="225"/>
        <v>0</v>
      </c>
      <c r="U4793" s="10"/>
    </row>
    <row r="4794" spans="12:21" ht="15" customHeight="1" x14ac:dyDescent="0.4">
      <c r="L4794" s="36" t="s">
        <v>39</v>
      </c>
      <c r="N4794" s="37">
        <v>43665</v>
      </c>
      <c r="O4794" s="35">
        <v>8.333333333333337E-2</v>
      </c>
      <c r="P4794" s="299"/>
      <c r="Q4794" s="300"/>
      <c r="R4794" s="129">
        <f t="shared" si="223"/>
        <v>0</v>
      </c>
      <c r="S4794" s="129">
        <f t="shared" si="224"/>
        <v>0</v>
      </c>
      <c r="T4794" s="129">
        <f t="shared" si="225"/>
        <v>0</v>
      </c>
      <c r="U4794" s="10"/>
    </row>
    <row r="4795" spans="12:21" ht="15" customHeight="1" x14ac:dyDescent="0.4">
      <c r="L4795" s="36" t="s">
        <v>39</v>
      </c>
      <c r="N4795" s="37">
        <v>43665</v>
      </c>
      <c r="O4795" s="35">
        <v>0.12500000000000006</v>
      </c>
      <c r="P4795" s="299"/>
      <c r="Q4795" s="300"/>
      <c r="R4795" s="129">
        <f t="shared" si="223"/>
        <v>0</v>
      </c>
      <c r="S4795" s="129">
        <f t="shared" si="224"/>
        <v>0</v>
      </c>
      <c r="T4795" s="129">
        <f t="shared" si="225"/>
        <v>0</v>
      </c>
      <c r="U4795" s="10"/>
    </row>
    <row r="4796" spans="12:21" ht="15" customHeight="1" x14ac:dyDescent="0.4">
      <c r="L4796" s="36" t="s">
        <v>39</v>
      </c>
      <c r="N4796" s="37">
        <v>43665</v>
      </c>
      <c r="O4796" s="35">
        <v>0.16666666666666669</v>
      </c>
      <c r="P4796" s="299"/>
      <c r="Q4796" s="300"/>
      <c r="R4796" s="129">
        <f t="shared" si="223"/>
        <v>0</v>
      </c>
      <c r="S4796" s="129">
        <f t="shared" si="224"/>
        <v>0</v>
      </c>
      <c r="T4796" s="129">
        <f t="shared" si="225"/>
        <v>0</v>
      </c>
      <c r="U4796" s="10"/>
    </row>
    <row r="4797" spans="12:21" ht="15" customHeight="1" x14ac:dyDescent="0.4">
      <c r="L4797" s="36" t="s">
        <v>39</v>
      </c>
      <c r="N4797" s="37">
        <v>43665</v>
      </c>
      <c r="O4797" s="35">
        <v>0.20833333333333337</v>
      </c>
      <c r="P4797" s="299"/>
      <c r="Q4797" s="300"/>
      <c r="R4797" s="129">
        <f t="shared" si="223"/>
        <v>0</v>
      </c>
      <c r="S4797" s="129">
        <f t="shared" si="224"/>
        <v>0</v>
      </c>
      <c r="T4797" s="129">
        <f t="shared" si="225"/>
        <v>0</v>
      </c>
      <c r="U4797" s="10"/>
    </row>
    <row r="4798" spans="12:21" ht="15" customHeight="1" x14ac:dyDescent="0.4">
      <c r="L4798" s="36" t="s">
        <v>39</v>
      </c>
      <c r="N4798" s="37">
        <v>43665</v>
      </c>
      <c r="O4798" s="35">
        <v>0.25</v>
      </c>
      <c r="P4798" s="299"/>
      <c r="Q4798" s="300"/>
      <c r="R4798" s="129">
        <f t="shared" si="223"/>
        <v>0</v>
      </c>
      <c r="S4798" s="129">
        <f t="shared" si="224"/>
        <v>0</v>
      </c>
      <c r="T4798" s="129">
        <f t="shared" si="225"/>
        <v>0</v>
      </c>
      <c r="U4798" s="10"/>
    </row>
    <row r="4799" spans="12:21" ht="15" customHeight="1" x14ac:dyDescent="0.4">
      <c r="L4799" s="36" t="s">
        <v>39</v>
      </c>
      <c r="N4799" s="37">
        <v>43665</v>
      </c>
      <c r="O4799" s="35">
        <v>0.29166666666666669</v>
      </c>
      <c r="P4799" s="299"/>
      <c r="Q4799" s="300"/>
      <c r="R4799" s="129">
        <f t="shared" si="223"/>
        <v>0</v>
      </c>
      <c r="S4799" s="129">
        <f t="shared" si="224"/>
        <v>0</v>
      </c>
      <c r="T4799" s="129">
        <f t="shared" si="225"/>
        <v>0</v>
      </c>
      <c r="U4799" s="10"/>
    </row>
    <row r="4800" spans="12:21" ht="15" customHeight="1" x14ac:dyDescent="0.4">
      <c r="L4800" s="36" t="s">
        <v>39</v>
      </c>
      <c r="N4800" s="37">
        <v>43665</v>
      </c>
      <c r="O4800" s="35">
        <v>0.33333333333333337</v>
      </c>
      <c r="P4800" s="299"/>
      <c r="Q4800" s="300"/>
      <c r="R4800" s="129">
        <f t="shared" si="223"/>
        <v>0</v>
      </c>
      <c r="S4800" s="129">
        <f t="shared" si="224"/>
        <v>0</v>
      </c>
      <c r="T4800" s="129">
        <f t="shared" si="225"/>
        <v>0</v>
      </c>
      <c r="U4800" s="10"/>
    </row>
    <row r="4801" spans="12:21" ht="15" customHeight="1" x14ac:dyDescent="0.4">
      <c r="L4801" s="36" t="s">
        <v>39</v>
      </c>
      <c r="N4801" s="37">
        <v>43665</v>
      </c>
      <c r="O4801" s="35">
        <v>0.375</v>
      </c>
      <c r="P4801" s="299"/>
      <c r="Q4801" s="300"/>
      <c r="R4801" s="129">
        <f t="shared" si="223"/>
        <v>0</v>
      </c>
      <c r="S4801" s="129">
        <f t="shared" si="224"/>
        <v>0</v>
      </c>
      <c r="T4801" s="129">
        <f t="shared" si="225"/>
        <v>0</v>
      </c>
      <c r="U4801" s="10"/>
    </row>
    <row r="4802" spans="12:21" ht="15" customHeight="1" x14ac:dyDescent="0.4">
      <c r="L4802" s="36" t="s">
        <v>39</v>
      </c>
      <c r="N4802" s="37">
        <v>43665</v>
      </c>
      <c r="O4802" s="35">
        <v>0.41666666666666669</v>
      </c>
      <c r="P4802" s="299"/>
      <c r="Q4802" s="300"/>
      <c r="R4802" s="129">
        <f t="shared" si="223"/>
        <v>0</v>
      </c>
      <c r="S4802" s="129">
        <f t="shared" si="224"/>
        <v>0</v>
      </c>
      <c r="T4802" s="129">
        <f t="shared" si="225"/>
        <v>0</v>
      </c>
      <c r="U4802" s="10"/>
    </row>
    <row r="4803" spans="12:21" ht="15" customHeight="1" x14ac:dyDescent="0.4">
      <c r="L4803" s="36" t="s">
        <v>39</v>
      </c>
      <c r="N4803" s="37">
        <v>43665</v>
      </c>
      <c r="O4803" s="35">
        <v>0.45833333333333337</v>
      </c>
      <c r="P4803" s="299"/>
      <c r="Q4803" s="300"/>
      <c r="R4803" s="129">
        <f t="shared" si="223"/>
        <v>0</v>
      </c>
      <c r="S4803" s="129">
        <f t="shared" si="224"/>
        <v>0</v>
      </c>
      <c r="T4803" s="129">
        <f t="shared" si="225"/>
        <v>0</v>
      </c>
      <c r="U4803" s="10"/>
    </row>
    <row r="4804" spans="12:21" ht="15" customHeight="1" x14ac:dyDescent="0.4">
      <c r="L4804" s="36" t="s">
        <v>39</v>
      </c>
      <c r="N4804" s="37">
        <v>43665</v>
      </c>
      <c r="O4804" s="35">
        <v>0.50000000000000011</v>
      </c>
      <c r="P4804" s="299"/>
      <c r="Q4804" s="300"/>
      <c r="R4804" s="129">
        <f t="shared" si="223"/>
        <v>0</v>
      </c>
      <c r="S4804" s="129">
        <f t="shared" si="224"/>
        <v>0</v>
      </c>
      <c r="T4804" s="129">
        <f t="shared" si="225"/>
        <v>0</v>
      </c>
      <c r="U4804" s="10"/>
    </row>
    <row r="4805" spans="12:21" ht="15" customHeight="1" x14ac:dyDescent="0.4">
      <c r="L4805" s="36" t="s">
        <v>39</v>
      </c>
      <c r="N4805" s="37">
        <v>43665</v>
      </c>
      <c r="O4805" s="35">
        <v>0.54166666666666674</v>
      </c>
      <c r="P4805" s="299"/>
      <c r="Q4805" s="300"/>
      <c r="R4805" s="129">
        <f t="shared" si="223"/>
        <v>0</v>
      </c>
      <c r="S4805" s="129">
        <f t="shared" si="224"/>
        <v>0</v>
      </c>
      <c r="T4805" s="129">
        <f t="shared" si="225"/>
        <v>0</v>
      </c>
      <c r="U4805" s="10"/>
    </row>
    <row r="4806" spans="12:21" ht="15" customHeight="1" x14ac:dyDescent="0.4">
      <c r="L4806" s="36" t="s">
        <v>39</v>
      </c>
      <c r="N4806" s="37">
        <v>43665</v>
      </c>
      <c r="O4806" s="35">
        <v>0.58333333333333337</v>
      </c>
      <c r="P4806" s="299"/>
      <c r="Q4806" s="300"/>
      <c r="R4806" s="129">
        <f t="shared" si="223"/>
        <v>0</v>
      </c>
      <c r="S4806" s="129">
        <f t="shared" si="224"/>
        <v>0</v>
      </c>
      <c r="T4806" s="129">
        <f t="shared" si="225"/>
        <v>0</v>
      </c>
      <c r="U4806" s="10"/>
    </row>
    <row r="4807" spans="12:21" ht="15" customHeight="1" x14ac:dyDescent="0.4">
      <c r="L4807" s="36" t="s">
        <v>39</v>
      </c>
      <c r="N4807" s="37">
        <v>43665</v>
      </c>
      <c r="O4807" s="35">
        <v>0.62500000000000011</v>
      </c>
      <c r="P4807" s="299"/>
      <c r="Q4807" s="300"/>
      <c r="R4807" s="129">
        <f t="shared" si="223"/>
        <v>0</v>
      </c>
      <c r="S4807" s="129">
        <f t="shared" si="224"/>
        <v>0</v>
      </c>
      <c r="T4807" s="129">
        <f t="shared" si="225"/>
        <v>0</v>
      </c>
      <c r="U4807" s="10"/>
    </row>
    <row r="4808" spans="12:21" ht="15" customHeight="1" x14ac:dyDescent="0.4">
      <c r="L4808" s="36" t="s">
        <v>39</v>
      </c>
      <c r="N4808" s="37">
        <v>43665</v>
      </c>
      <c r="O4808" s="35">
        <v>0.66666666666666674</v>
      </c>
      <c r="P4808" s="299"/>
      <c r="Q4808" s="300"/>
      <c r="R4808" s="129">
        <f t="shared" si="223"/>
        <v>0</v>
      </c>
      <c r="S4808" s="129">
        <f t="shared" si="224"/>
        <v>0</v>
      </c>
      <c r="T4808" s="129">
        <f t="shared" si="225"/>
        <v>0</v>
      </c>
      <c r="U4808" s="10"/>
    </row>
    <row r="4809" spans="12:21" ht="15" customHeight="1" x14ac:dyDescent="0.4">
      <c r="L4809" s="36" t="s">
        <v>39</v>
      </c>
      <c r="N4809" s="37">
        <v>43665</v>
      </c>
      <c r="O4809" s="35">
        <v>0.70833333333333337</v>
      </c>
      <c r="P4809" s="299"/>
      <c r="Q4809" s="300"/>
      <c r="R4809" s="129">
        <f t="shared" si="223"/>
        <v>0</v>
      </c>
      <c r="S4809" s="129">
        <f t="shared" si="224"/>
        <v>0</v>
      </c>
      <c r="T4809" s="129">
        <f t="shared" si="225"/>
        <v>0</v>
      </c>
      <c r="U4809" s="10"/>
    </row>
    <row r="4810" spans="12:21" ht="15" customHeight="1" x14ac:dyDescent="0.4">
      <c r="L4810" s="36" t="s">
        <v>39</v>
      </c>
      <c r="N4810" s="37">
        <v>43665</v>
      </c>
      <c r="O4810" s="35">
        <v>0.75000000000000011</v>
      </c>
      <c r="P4810" s="299"/>
      <c r="Q4810" s="300"/>
      <c r="R4810" s="129">
        <f t="shared" si="223"/>
        <v>0</v>
      </c>
      <c r="S4810" s="129">
        <f t="shared" si="224"/>
        <v>0</v>
      </c>
      <c r="T4810" s="129">
        <f t="shared" si="225"/>
        <v>0</v>
      </c>
      <c r="U4810" s="10"/>
    </row>
    <row r="4811" spans="12:21" ht="15" customHeight="1" x14ac:dyDescent="0.4">
      <c r="L4811" s="36" t="s">
        <v>39</v>
      </c>
      <c r="N4811" s="37">
        <v>43665</v>
      </c>
      <c r="O4811" s="35">
        <v>0.79166666666666674</v>
      </c>
      <c r="P4811" s="299"/>
      <c r="Q4811" s="300"/>
      <c r="R4811" s="129">
        <f t="shared" si="223"/>
        <v>0</v>
      </c>
      <c r="S4811" s="129">
        <f t="shared" si="224"/>
        <v>0</v>
      </c>
      <c r="T4811" s="129">
        <f t="shared" si="225"/>
        <v>0</v>
      </c>
      <c r="U4811" s="10"/>
    </row>
    <row r="4812" spans="12:21" ht="15" customHeight="1" x14ac:dyDescent="0.4">
      <c r="L4812" s="36" t="s">
        <v>39</v>
      </c>
      <c r="N4812" s="37">
        <v>43665</v>
      </c>
      <c r="O4812" s="35">
        <v>0.83333333333333337</v>
      </c>
      <c r="P4812" s="299"/>
      <c r="Q4812" s="300"/>
      <c r="R4812" s="129">
        <f t="shared" si="223"/>
        <v>0</v>
      </c>
      <c r="S4812" s="129">
        <f t="shared" si="224"/>
        <v>0</v>
      </c>
      <c r="T4812" s="129">
        <f t="shared" si="225"/>
        <v>0</v>
      </c>
      <c r="U4812" s="10"/>
    </row>
    <row r="4813" spans="12:21" ht="15" customHeight="1" x14ac:dyDescent="0.4">
      <c r="L4813" s="36" t="s">
        <v>39</v>
      </c>
      <c r="N4813" s="37">
        <v>43665</v>
      </c>
      <c r="O4813" s="35">
        <v>0.87500000000000011</v>
      </c>
      <c r="P4813" s="299"/>
      <c r="Q4813" s="300"/>
      <c r="R4813" s="129">
        <f t="shared" si="223"/>
        <v>0</v>
      </c>
      <c r="S4813" s="129">
        <f t="shared" si="224"/>
        <v>0</v>
      </c>
      <c r="T4813" s="129">
        <f t="shared" si="225"/>
        <v>0</v>
      </c>
      <c r="U4813" s="10"/>
    </row>
    <row r="4814" spans="12:21" ht="15" customHeight="1" x14ac:dyDescent="0.4">
      <c r="L4814" s="36" t="s">
        <v>39</v>
      </c>
      <c r="N4814" s="37">
        <v>43665</v>
      </c>
      <c r="O4814" s="35">
        <v>0.91666666666666674</v>
      </c>
      <c r="P4814" s="299"/>
      <c r="Q4814" s="300"/>
      <c r="R4814" s="129">
        <f t="shared" si="223"/>
        <v>0</v>
      </c>
      <c r="S4814" s="129">
        <f t="shared" si="224"/>
        <v>0</v>
      </c>
      <c r="T4814" s="129">
        <f t="shared" si="225"/>
        <v>0</v>
      </c>
      <c r="U4814" s="10"/>
    </row>
    <row r="4815" spans="12:21" ht="15" customHeight="1" x14ac:dyDescent="0.4">
      <c r="L4815" s="36" t="s">
        <v>39</v>
      </c>
      <c r="N4815" s="37">
        <v>43665</v>
      </c>
      <c r="O4815" s="35">
        <v>0.95833333333333337</v>
      </c>
      <c r="P4815" s="299"/>
      <c r="Q4815" s="300"/>
      <c r="R4815" s="129">
        <f t="shared" si="223"/>
        <v>0</v>
      </c>
      <c r="S4815" s="129">
        <f t="shared" si="224"/>
        <v>0</v>
      </c>
      <c r="T4815" s="129">
        <f t="shared" si="225"/>
        <v>0</v>
      </c>
      <c r="U4815" s="10"/>
    </row>
    <row r="4816" spans="12:21" ht="15" customHeight="1" x14ac:dyDescent="0.4">
      <c r="L4816" s="40">
        <v>43666</v>
      </c>
      <c r="M4816" s="37"/>
      <c r="N4816" s="37">
        <v>43666</v>
      </c>
      <c r="O4816" s="35">
        <v>3.1225022567582528E-17</v>
      </c>
      <c r="P4816" s="299"/>
      <c r="Q4816" s="300"/>
      <c r="R4816" s="129">
        <f t="shared" ref="R4816:R4879" si="226">IF(Q4816&gt;P4816,P4816,Q4816)</f>
        <v>0</v>
      </c>
      <c r="S4816" s="129">
        <f t="shared" ref="S4816:S4879" si="227">P4816-R4816</f>
        <v>0</v>
      </c>
      <c r="T4816" s="129">
        <f t="shared" si="225"/>
        <v>0</v>
      </c>
      <c r="U4816" s="10"/>
    </row>
    <row r="4817" spans="12:21" ht="15" customHeight="1" x14ac:dyDescent="0.4">
      <c r="L4817" s="36" t="s">
        <v>39</v>
      </c>
      <c r="N4817" s="37">
        <v>43666</v>
      </c>
      <c r="O4817" s="35">
        <v>4.1666666666666699E-2</v>
      </c>
      <c r="P4817" s="299"/>
      <c r="Q4817" s="300"/>
      <c r="R4817" s="129">
        <f t="shared" si="226"/>
        <v>0</v>
      </c>
      <c r="S4817" s="129">
        <f t="shared" si="227"/>
        <v>0</v>
      </c>
      <c r="T4817" s="129">
        <f t="shared" si="225"/>
        <v>0</v>
      </c>
      <c r="U4817" s="10"/>
    </row>
    <row r="4818" spans="12:21" ht="15" customHeight="1" x14ac:dyDescent="0.4">
      <c r="L4818" s="36" t="s">
        <v>39</v>
      </c>
      <c r="N4818" s="37">
        <v>43666</v>
      </c>
      <c r="O4818" s="35">
        <v>8.333333333333337E-2</v>
      </c>
      <c r="P4818" s="299"/>
      <c r="Q4818" s="300"/>
      <c r="R4818" s="129">
        <f t="shared" si="226"/>
        <v>0</v>
      </c>
      <c r="S4818" s="129">
        <f t="shared" si="227"/>
        <v>0</v>
      </c>
      <c r="T4818" s="129">
        <f t="shared" si="225"/>
        <v>0</v>
      </c>
      <c r="U4818" s="10"/>
    </row>
    <row r="4819" spans="12:21" ht="15" customHeight="1" x14ac:dyDescent="0.4">
      <c r="L4819" s="36" t="s">
        <v>39</v>
      </c>
      <c r="N4819" s="37">
        <v>43666</v>
      </c>
      <c r="O4819" s="35">
        <v>0.12500000000000006</v>
      </c>
      <c r="P4819" s="299"/>
      <c r="Q4819" s="300"/>
      <c r="R4819" s="129">
        <f t="shared" si="226"/>
        <v>0</v>
      </c>
      <c r="S4819" s="129">
        <f t="shared" si="227"/>
        <v>0</v>
      </c>
      <c r="T4819" s="129">
        <f t="shared" si="225"/>
        <v>0</v>
      </c>
      <c r="U4819" s="10"/>
    </row>
    <row r="4820" spans="12:21" ht="15" customHeight="1" x14ac:dyDescent="0.4">
      <c r="L4820" s="36" t="s">
        <v>39</v>
      </c>
      <c r="N4820" s="37">
        <v>43666</v>
      </c>
      <c r="O4820" s="35">
        <v>0.16666666666666669</v>
      </c>
      <c r="P4820" s="299"/>
      <c r="Q4820" s="300"/>
      <c r="R4820" s="129">
        <f t="shared" si="226"/>
        <v>0</v>
      </c>
      <c r="S4820" s="129">
        <f t="shared" si="227"/>
        <v>0</v>
      </c>
      <c r="T4820" s="129">
        <f t="shared" si="225"/>
        <v>0</v>
      </c>
      <c r="U4820" s="10"/>
    </row>
    <row r="4821" spans="12:21" ht="15" customHeight="1" x14ac:dyDescent="0.4">
      <c r="L4821" s="36" t="s">
        <v>39</v>
      </c>
      <c r="N4821" s="37">
        <v>43666</v>
      </c>
      <c r="O4821" s="35">
        <v>0.20833333333333337</v>
      </c>
      <c r="P4821" s="299"/>
      <c r="Q4821" s="300"/>
      <c r="R4821" s="129">
        <f t="shared" si="226"/>
        <v>0</v>
      </c>
      <c r="S4821" s="129">
        <f t="shared" si="227"/>
        <v>0</v>
      </c>
      <c r="T4821" s="129">
        <f t="shared" si="225"/>
        <v>0</v>
      </c>
      <c r="U4821" s="10"/>
    </row>
    <row r="4822" spans="12:21" ht="15" customHeight="1" x14ac:dyDescent="0.4">
      <c r="L4822" s="36" t="s">
        <v>39</v>
      </c>
      <c r="N4822" s="37">
        <v>43666</v>
      </c>
      <c r="O4822" s="35">
        <v>0.25</v>
      </c>
      <c r="P4822" s="299"/>
      <c r="Q4822" s="300"/>
      <c r="R4822" s="129">
        <f t="shared" si="226"/>
        <v>0</v>
      </c>
      <c r="S4822" s="129">
        <f t="shared" si="227"/>
        <v>0</v>
      </c>
      <c r="T4822" s="129">
        <f t="shared" si="225"/>
        <v>0</v>
      </c>
      <c r="U4822" s="10"/>
    </row>
    <row r="4823" spans="12:21" ht="15" customHeight="1" x14ac:dyDescent="0.4">
      <c r="L4823" s="36" t="s">
        <v>39</v>
      </c>
      <c r="N4823" s="37">
        <v>43666</v>
      </c>
      <c r="O4823" s="35">
        <v>0.29166666666666669</v>
      </c>
      <c r="P4823" s="299"/>
      <c r="Q4823" s="300"/>
      <c r="R4823" s="129">
        <f t="shared" si="226"/>
        <v>0</v>
      </c>
      <c r="S4823" s="129">
        <f t="shared" si="227"/>
        <v>0</v>
      </c>
      <c r="T4823" s="129">
        <f t="shared" si="225"/>
        <v>0</v>
      </c>
      <c r="U4823" s="10"/>
    </row>
    <row r="4824" spans="12:21" ht="15" customHeight="1" x14ac:dyDescent="0.4">
      <c r="L4824" s="36" t="s">
        <v>39</v>
      </c>
      <c r="N4824" s="37">
        <v>43666</v>
      </c>
      <c r="O4824" s="35">
        <v>0.33333333333333337</v>
      </c>
      <c r="P4824" s="299"/>
      <c r="Q4824" s="300"/>
      <c r="R4824" s="129">
        <f t="shared" si="226"/>
        <v>0</v>
      </c>
      <c r="S4824" s="129">
        <f t="shared" si="227"/>
        <v>0</v>
      </c>
      <c r="T4824" s="129">
        <f t="shared" si="225"/>
        <v>0</v>
      </c>
      <c r="U4824" s="10"/>
    </row>
    <row r="4825" spans="12:21" ht="15" customHeight="1" x14ac:dyDescent="0.4">
      <c r="L4825" s="36" t="s">
        <v>39</v>
      </c>
      <c r="N4825" s="37">
        <v>43666</v>
      </c>
      <c r="O4825" s="35">
        <v>0.375</v>
      </c>
      <c r="P4825" s="299"/>
      <c r="Q4825" s="300"/>
      <c r="R4825" s="129">
        <f t="shared" si="226"/>
        <v>0</v>
      </c>
      <c r="S4825" s="129">
        <f t="shared" si="227"/>
        <v>0</v>
      </c>
      <c r="T4825" s="129">
        <f t="shared" si="225"/>
        <v>0</v>
      </c>
      <c r="U4825" s="10"/>
    </row>
    <row r="4826" spans="12:21" ht="15" customHeight="1" x14ac:dyDescent="0.4">
      <c r="L4826" s="36" t="s">
        <v>39</v>
      </c>
      <c r="N4826" s="37">
        <v>43666</v>
      </c>
      <c r="O4826" s="35">
        <v>0.41666666666666669</v>
      </c>
      <c r="P4826" s="299"/>
      <c r="Q4826" s="300"/>
      <c r="R4826" s="129">
        <f t="shared" si="226"/>
        <v>0</v>
      </c>
      <c r="S4826" s="129">
        <f t="shared" si="227"/>
        <v>0</v>
      </c>
      <c r="T4826" s="129">
        <f t="shared" si="225"/>
        <v>0</v>
      </c>
      <c r="U4826" s="10"/>
    </row>
    <row r="4827" spans="12:21" ht="15" customHeight="1" x14ac:dyDescent="0.4">
      <c r="L4827" s="36" t="s">
        <v>39</v>
      </c>
      <c r="N4827" s="37">
        <v>43666</v>
      </c>
      <c r="O4827" s="35">
        <v>0.45833333333333337</v>
      </c>
      <c r="P4827" s="299"/>
      <c r="Q4827" s="300"/>
      <c r="R4827" s="129">
        <f t="shared" si="226"/>
        <v>0</v>
      </c>
      <c r="S4827" s="129">
        <f t="shared" si="227"/>
        <v>0</v>
      </c>
      <c r="T4827" s="129">
        <f t="shared" si="225"/>
        <v>0</v>
      </c>
      <c r="U4827" s="10"/>
    </row>
    <row r="4828" spans="12:21" ht="15" customHeight="1" x14ac:dyDescent="0.4">
      <c r="L4828" s="36" t="s">
        <v>39</v>
      </c>
      <c r="N4828" s="37">
        <v>43666</v>
      </c>
      <c r="O4828" s="35">
        <v>0.50000000000000011</v>
      </c>
      <c r="P4828" s="299"/>
      <c r="Q4828" s="300"/>
      <c r="R4828" s="129">
        <f t="shared" si="226"/>
        <v>0</v>
      </c>
      <c r="S4828" s="129">
        <f t="shared" si="227"/>
        <v>0</v>
      </c>
      <c r="T4828" s="129">
        <f t="shared" si="225"/>
        <v>0</v>
      </c>
      <c r="U4828" s="10"/>
    </row>
    <row r="4829" spans="12:21" ht="15" customHeight="1" x14ac:dyDescent="0.4">
      <c r="L4829" s="36" t="s">
        <v>39</v>
      </c>
      <c r="N4829" s="37">
        <v>43666</v>
      </c>
      <c r="O4829" s="35">
        <v>0.54166666666666674</v>
      </c>
      <c r="P4829" s="299"/>
      <c r="Q4829" s="300"/>
      <c r="R4829" s="129">
        <f t="shared" si="226"/>
        <v>0</v>
      </c>
      <c r="S4829" s="129">
        <f t="shared" si="227"/>
        <v>0</v>
      </c>
      <c r="T4829" s="129">
        <f t="shared" si="225"/>
        <v>0</v>
      </c>
      <c r="U4829" s="10"/>
    </row>
    <row r="4830" spans="12:21" ht="15" customHeight="1" x14ac:dyDescent="0.4">
      <c r="L4830" s="36" t="s">
        <v>39</v>
      </c>
      <c r="N4830" s="37">
        <v>43666</v>
      </c>
      <c r="O4830" s="35">
        <v>0.58333333333333337</v>
      </c>
      <c r="P4830" s="299"/>
      <c r="Q4830" s="300"/>
      <c r="R4830" s="129">
        <f t="shared" si="226"/>
        <v>0</v>
      </c>
      <c r="S4830" s="129">
        <f t="shared" si="227"/>
        <v>0</v>
      </c>
      <c r="T4830" s="129">
        <f t="shared" si="225"/>
        <v>0</v>
      </c>
      <c r="U4830" s="10"/>
    </row>
    <row r="4831" spans="12:21" ht="15" customHeight="1" x14ac:dyDescent="0.4">
      <c r="L4831" s="36" t="s">
        <v>39</v>
      </c>
      <c r="N4831" s="37">
        <v>43666</v>
      </c>
      <c r="O4831" s="35">
        <v>0.62500000000000011</v>
      </c>
      <c r="P4831" s="299"/>
      <c r="Q4831" s="300"/>
      <c r="R4831" s="129">
        <f t="shared" si="226"/>
        <v>0</v>
      </c>
      <c r="S4831" s="129">
        <f t="shared" si="227"/>
        <v>0</v>
      </c>
      <c r="T4831" s="129">
        <f t="shared" si="225"/>
        <v>0</v>
      </c>
      <c r="U4831" s="10"/>
    </row>
    <row r="4832" spans="12:21" ht="15" customHeight="1" x14ac:dyDescent="0.4">
      <c r="L4832" s="36" t="s">
        <v>39</v>
      </c>
      <c r="N4832" s="37">
        <v>43666</v>
      </c>
      <c r="O4832" s="35">
        <v>0.66666666666666674</v>
      </c>
      <c r="P4832" s="299"/>
      <c r="Q4832" s="300"/>
      <c r="R4832" s="129">
        <f t="shared" si="226"/>
        <v>0</v>
      </c>
      <c r="S4832" s="129">
        <f t="shared" si="227"/>
        <v>0</v>
      </c>
      <c r="T4832" s="129">
        <f t="shared" si="225"/>
        <v>0</v>
      </c>
      <c r="U4832" s="10"/>
    </row>
    <row r="4833" spans="12:21" ht="15" customHeight="1" x14ac:dyDescent="0.4">
      <c r="L4833" s="36" t="s">
        <v>39</v>
      </c>
      <c r="N4833" s="37">
        <v>43666</v>
      </c>
      <c r="O4833" s="35">
        <v>0.70833333333333337</v>
      </c>
      <c r="P4833" s="299"/>
      <c r="Q4833" s="300"/>
      <c r="R4833" s="129">
        <f t="shared" si="226"/>
        <v>0</v>
      </c>
      <c r="S4833" s="129">
        <f t="shared" si="227"/>
        <v>0</v>
      </c>
      <c r="T4833" s="129">
        <f t="shared" si="225"/>
        <v>0</v>
      </c>
      <c r="U4833" s="10"/>
    </row>
    <row r="4834" spans="12:21" ht="15" customHeight="1" x14ac:dyDescent="0.4">
      <c r="L4834" s="36" t="s">
        <v>39</v>
      </c>
      <c r="N4834" s="37">
        <v>43666</v>
      </c>
      <c r="O4834" s="35">
        <v>0.75000000000000011</v>
      </c>
      <c r="P4834" s="299"/>
      <c r="Q4834" s="300"/>
      <c r="R4834" s="129">
        <f t="shared" si="226"/>
        <v>0</v>
      </c>
      <c r="S4834" s="129">
        <f t="shared" si="227"/>
        <v>0</v>
      </c>
      <c r="T4834" s="129">
        <f t="shared" si="225"/>
        <v>0</v>
      </c>
      <c r="U4834" s="10"/>
    </row>
    <row r="4835" spans="12:21" ht="15" customHeight="1" x14ac:dyDescent="0.4">
      <c r="L4835" s="36" t="s">
        <v>39</v>
      </c>
      <c r="N4835" s="37">
        <v>43666</v>
      </c>
      <c r="O4835" s="35">
        <v>0.79166666666666674</v>
      </c>
      <c r="P4835" s="299"/>
      <c r="Q4835" s="300"/>
      <c r="R4835" s="129">
        <f t="shared" si="226"/>
        <v>0</v>
      </c>
      <c r="S4835" s="129">
        <f t="shared" si="227"/>
        <v>0</v>
      </c>
      <c r="T4835" s="129">
        <f t="shared" si="225"/>
        <v>0</v>
      </c>
      <c r="U4835" s="10"/>
    </row>
    <row r="4836" spans="12:21" ht="15" customHeight="1" x14ac:dyDescent="0.4">
      <c r="L4836" s="36" t="s">
        <v>39</v>
      </c>
      <c r="N4836" s="37">
        <v>43666</v>
      </c>
      <c r="O4836" s="35">
        <v>0.83333333333333337</v>
      </c>
      <c r="P4836" s="299"/>
      <c r="Q4836" s="300"/>
      <c r="R4836" s="129">
        <f t="shared" si="226"/>
        <v>0</v>
      </c>
      <c r="S4836" s="129">
        <f t="shared" si="227"/>
        <v>0</v>
      </c>
      <c r="T4836" s="129">
        <f t="shared" si="225"/>
        <v>0</v>
      </c>
      <c r="U4836" s="10"/>
    </row>
    <row r="4837" spans="12:21" ht="15" customHeight="1" x14ac:dyDescent="0.4">
      <c r="L4837" s="36" t="s">
        <v>39</v>
      </c>
      <c r="N4837" s="37">
        <v>43666</v>
      </c>
      <c r="O4837" s="35">
        <v>0.87500000000000011</v>
      </c>
      <c r="P4837" s="299"/>
      <c r="Q4837" s="300"/>
      <c r="R4837" s="129">
        <f t="shared" si="226"/>
        <v>0</v>
      </c>
      <c r="S4837" s="129">
        <f t="shared" si="227"/>
        <v>0</v>
      </c>
      <c r="T4837" s="129">
        <f t="shared" si="225"/>
        <v>0</v>
      </c>
      <c r="U4837" s="10"/>
    </row>
    <row r="4838" spans="12:21" ht="15" customHeight="1" x14ac:dyDescent="0.4">
      <c r="L4838" s="36" t="s">
        <v>39</v>
      </c>
      <c r="N4838" s="37">
        <v>43666</v>
      </c>
      <c r="O4838" s="35">
        <v>0.91666666666666674</v>
      </c>
      <c r="P4838" s="299"/>
      <c r="Q4838" s="300"/>
      <c r="R4838" s="129">
        <f t="shared" si="226"/>
        <v>0</v>
      </c>
      <c r="S4838" s="129">
        <f t="shared" si="227"/>
        <v>0</v>
      </c>
      <c r="T4838" s="129">
        <f t="shared" si="225"/>
        <v>0</v>
      </c>
      <c r="U4838" s="10"/>
    </row>
    <row r="4839" spans="12:21" ht="15" customHeight="1" x14ac:dyDescent="0.4">
      <c r="L4839" s="36" t="s">
        <v>39</v>
      </c>
      <c r="N4839" s="37">
        <v>43666</v>
      </c>
      <c r="O4839" s="35">
        <v>0.95833333333333337</v>
      </c>
      <c r="P4839" s="299"/>
      <c r="Q4839" s="300"/>
      <c r="R4839" s="129">
        <f t="shared" si="226"/>
        <v>0</v>
      </c>
      <c r="S4839" s="129">
        <f t="shared" si="227"/>
        <v>0</v>
      </c>
      <c r="T4839" s="129">
        <f t="shared" si="225"/>
        <v>0</v>
      </c>
      <c r="U4839" s="10"/>
    </row>
    <row r="4840" spans="12:21" ht="15" customHeight="1" x14ac:dyDescent="0.4">
      <c r="L4840" s="40">
        <v>43667</v>
      </c>
      <c r="M4840" s="37"/>
      <c r="N4840" s="37">
        <v>43667</v>
      </c>
      <c r="O4840" s="35">
        <v>3.1225022567582528E-17</v>
      </c>
      <c r="P4840" s="299"/>
      <c r="Q4840" s="300"/>
      <c r="R4840" s="129">
        <f t="shared" si="226"/>
        <v>0</v>
      </c>
      <c r="S4840" s="129">
        <f t="shared" si="227"/>
        <v>0</v>
      </c>
      <c r="T4840" s="129">
        <f t="shared" si="225"/>
        <v>0</v>
      </c>
      <c r="U4840" s="10"/>
    </row>
    <row r="4841" spans="12:21" ht="15" customHeight="1" x14ac:dyDescent="0.4">
      <c r="L4841" s="36" t="s">
        <v>39</v>
      </c>
      <c r="N4841" s="37">
        <v>43667</v>
      </c>
      <c r="O4841" s="35">
        <v>4.1666666666666699E-2</v>
      </c>
      <c r="P4841" s="299"/>
      <c r="Q4841" s="300"/>
      <c r="R4841" s="129">
        <f t="shared" si="226"/>
        <v>0</v>
      </c>
      <c r="S4841" s="129">
        <f t="shared" si="227"/>
        <v>0</v>
      </c>
      <c r="T4841" s="129">
        <f t="shared" ref="T4841:T4904" si="228">Q4841-R4841</f>
        <v>0</v>
      </c>
      <c r="U4841" s="10"/>
    </row>
    <row r="4842" spans="12:21" ht="15" customHeight="1" x14ac:dyDescent="0.4">
      <c r="L4842" s="36" t="s">
        <v>39</v>
      </c>
      <c r="N4842" s="37">
        <v>43667</v>
      </c>
      <c r="O4842" s="35">
        <v>8.333333333333337E-2</v>
      </c>
      <c r="P4842" s="299"/>
      <c r="Q4842" s="300"/>
      <c r="R4842" s="129">
        <f t="shared" si="226"/>
        <v>0</v>
      </c>
      <c r="S4842" s="129">
        <f t="shared" si="227"/>
        <v>0</v>
      </c>
      <c r="T4842" s="129">
        <f t="shared" si="228"/>
        <v>0</v>
      </c>
      <c r="U4842" s="10"/>
    </row>
    <row r="4843" spans="12:21" ht="15" customHeight="1" x14ac:dyDescent="0.4">
      <c r="L4843" s="36" t="s">
        <v>39</v>
      </c>
      <c r="N4843" s="37">
        <v>43667</v>
      </c>
      <c r="O4843" s="35">
        <v>0.12500000000000006</v>
      </c>
      <c r="P4843" s="299"/>
      <c r="Q4843" s="300"/>
      <c r="R4843" s="129">
        <f t="shared" si="226"/>
        <v>0</v>
      </c>
      <c r="S4843" s="129">
        <f t="shared" si="227"/>
        <v>0</v>
      </c>
      <c r="T4843" s="129">
        <f t="shared" si="228"/>
        <v>0</v>
      </c>
      <c r="U4843" s="10"/>
    </row>
    <row r="4844" spans="12:21" ht="15" customHeight="1" x14ac:dyDescent="0.4">
      <c r="L4844" s="36" t="s">
        <v>39</v>
      </c>
      <c r="N4844" s="37">
        <v>43667</v>
      </c>
      <c r="O4844" s="35">
        <v>0.16666666666666669</v>
      </c>
      <c r="P4844" s="299"/>
      <c r="Q4844" s="300"/>
      <c r="R4844" s="129">
        <f t="shared" si="226"/>
        <v>0</v>
      </c>
      <c r="S4844" s="129">
        <f t="shared" si="227"/>
        <v>0</v>
      </c>
      <c r="T4844" s="129">
        <f t="shared" si="228"/>
        <v>0</v>
      </c>
      <c r="U4844" s="10"/>
    </row>
    <row r="4845" spans="12:21" ht="15" customHeight="1" x14ac:dyDescent="0.4">
      <c r="L4845" s="36" t="s">
        <v>39</v>
      </c>
      <c r="N4845" s="37">
        <v>43667</v>
      </c>
      <c r="O4845" s="35">
        <v>0.20833333333333337</v>
      </c>
      <c r="P4845" s="299"/>
      <c r="Q4845" s="300"/>
      <c r="R4845" s="129">
        <f t="shared" si="226"/>
        <v>0</v>
      </c>
      <c r="S4845" s="129">
        <f t="shared" si="227"/>
        <v>0</v>
      </c>
      <c r="T4845" s="129">
        <f t="shared" si="228"/>
        <v>0</v>
      </c>
      <c r="U4845" s="10"/>
    </row>
    <row r="4846" spans="12:21" ht="15" customHeight="1" x14ac:dyDescent="0.4">
      <c r="L4846" s="36" t="s">
        <v>39</v>
      </c>
      <c r="N4846" s="37">
        <v>43667</v>
      </c>
      <c r="O4846" s="35">
        <v>0.25</v>
      </c>
      <c r="P4846" s="299"/>
      <c r="Q4846" s="300"/>
      <c r="R4846" s="129">
        <f t="shared" si="226"/>
        <v>0</v>
      </c>
      <c r="S4846" s="129">
        <f t="shared" si="227"/>
        <v>0</v>
      </c>
      <c r="T4846" s="129">
        <f t="shared" si="228"/>
        <v>0</v>
      </c>
      <c r="U4846" s="10"/>
    </row>
    <row r="4847" spans="12:21" ht="15" customHeight="1" x14ac:dyDescent="0.4">
      <c r="L4847" s="36" t="s">
        <v>39</v>
      </c>
      <c r="N4847" s="37">
        <v>43667</v>
      </c>
      <c r="O4847" s="35">
        <v>0.29166666666666669</v>
      </c>
      <c r="P4847" s="299"/>
      <c r="Q4847" s="300"/>
      <c r="R4847" s="129">
        <f t="shared" si="226"/>
        <v>0</v>
      </c>
      <c r="S4847" s="129">
        <f t="shared" si="227"/>
        <v>0</v>
      </c>
      <c r="T4847" s="129">
        <f t="shared" si="228"/>
        <v>0</v>
      </c>
      <c r="U4847" s="10"/>
    </row>
    <row r="4848" spans="12:21" ht="15" customHeight="1" x14ac:dyDescent="0.4">
      <c r="L4848" s="36" t="s">
        <v>39</v>
      </c>
      <c r="N4848" s="37">
        <v>43667</v>
      </c>
      <c r="O4848" s="35">
        <v>0.33333333333333337</v>
      </c>
      <c r="P4848" s="299"/>
      <c r="Q4848" s="300"/>
      <c r="R4848" s="129">
        <f t="shared" si="226"/>
        <v>0</v>
      </c>
      <c r="S4848" s="129">
        <f t="shared" si="227"/>
        <v>0</v>
      </c>
      <c r="T4848" s="129">
        <f t="shared" si="228"/>
        <v>0</v>
      </c>
      <c r="U4848" s="10"/>
    </row>
    <row r="4849" spans="12:21" ht="15" customHeight="1" x14ac:dyDescent="0.4">
      <c r="L4849" s="36" t="s">
        <v>39</v>
      </c>
      <c r="N4849" s="37">
        <v>43667</v>
      </c>
      <c r="O4849" s="35">
        <v>0.375</v>
      </c>
      <c r="P4849" s="299"/>
      <c r="Q4849" s="300"/>
      <c r="R4849" s="129">
        <f t="shared" si="226"/>
        <v>0</v>
      </c>
      <c r="S4849" s="129">
        <f t="shared" si="227"/>
        <v>0</v>
      </c>
      <c r="T4849" s="129">
        <f t="shared" si="228"/>
        <v>0</v>
      </c>
      <c r="U4849" s="10"/>
    </row>
    <row r="4850" spans="12:21" ht="15" customHeight="1" x14ac:dyDescent="0.4">
      <c r="L4850" s="36" t="s">
        <v>39</v>
      </c>
      <c r="N4850" s="37">
        <v>43667</v>
      </c>
      <c r="O4850" s="35">
        <v>0.41666666666666669</v>
      </c>
      <c r="P4850" s="299"/>
      <c r="Q4850" s="300"/>
      <c r="R4850" s="129">
        <f t="shared" si="226"/>
        <v>0</v>
      </c>
      <c r="S4850" s="129">
        <f t="shared" si="227"/>
        <v>0</v>
      </c>
      <c r="T4850" s="129">
        <f t="shared" si="228"/>
        <v>0</v>
      </c>
      <c r="U4850" s="10"/>
    </row>
    <row r="4851" spans="12:21" ht="15" customHeight="1" x14ac:dyDescent="0.4">
      <c r="L4851" s="36" t="s">
        <v>39</v>
      </c>
      <c r="N4851" s="37">
        <v>43667</v>
      </c>
      <c r="O4851" s="35">
        <v>0.45833333333333337</v>
      </c>
      <c r="P4851" s="299"/>
      <c r="Q4851" s="300"/>
      <c r="R4851" s="129">
        <f t="shared" si="226"/>
        <v>0</v>
      </c>
      <c r="S4851" s="129">
        <f t="shared" si="227"/>
        <v>0</v>
      </c>
      <c r="T4851" s="129">
        <f t="shared" si="228"/>
        <v>0</v>
      </c>
      <c r="U4851" s="10"/>
    </row>
    <row r="4852" spans="12:21" ht="15" customHeight="1" x14ac:dyDescent="0.4">
      <c r="L4852" s="36" t="s">
        <v>39</v>
      </c>
      <c r="N4852" s="37">
        <v>43667</v>
      </c>
      <c r="O4852" s="35">
        <v>0.50000000000000011</v>
      </c>
      <c r="P4852" s="299"/>
      <c r="Q4852" s="300"/>
      <c r="R4852" s="129">
        <f t="shared" si="226"/>
        <v>0</v>
      </c>
      <c r="S4852" s="129">
        <f t="shared" si="227"/>
        <v>0</v>
      </c>
      <c r="T4852" s="129">
        <f t="shared" si="228"/>
        <v>0</v>
      </c>
      <c r="U4852" s="10"/>
    </row>
    <row r="4853" spans="12:21" ht="15" customHeight="1" x14ac:dyDescent="0.4">
      <c r="L4853" s="36" t="s">
        <v>39</v>
      </c>
      <c r="N4853" s="37">
        <v>43667</v>
      </c>
      <c r="O4853" s="35">
        <v>0.54166666666666674</v>
      </c>
      <c r="P4853" s="299"/>
      <c r="Q4853" s="300"/>
      <c r="R4853" s="129">
        <f t="shared" si="226"/>
        <v>0</v>
      </c>
      <c r="S4853" s="129">
        <f t="shared" si="227"/>
        <v>0</v>
      </c>
      <c r="T4853" s="129">
        <f t="shared" si="228"/>
        <v>0</v>
      </c>
      <c r="U4853" s="10"/>
    </row>
    <row r="4854" spans="12:21" ht="15" customHeight="1" x14ac:dyDescent="0.4">
      <c r="L4854" s="36" t="s">
        <v>39</v>
      </c>
      <c r="N4854" s="37">
        <v>43667</v>
      </c>
      <c r="O4854" s="35">
        <v>0.58333333333333337</v>
      </c>
      <c r="P4854" s="299"/>
      <c r="Q4854" s="300"/>
      <c r="R4854" s="129">
        <f t="shared" si="226"/>
        <v>0</v>
      </c>
      <c r="S4854" s="129">
        <f t="shared" si="227"/>
        <v>0</v>
      </c>
      <c r="T4854" s="129">
        <f t="shared" si="228"/>
        <v>0</v>
      </c>
      <c r="U4854" s="10"/>
    </row>
    <row r="4855" spans="12:21" ht="15" customHeight="1" x14ac:dyDescent="0.4">
      <c r="L4855" s="36" t="s">
        <v>39</v>
      </c>
      <c r="N4855" s="37">
        <v>43667</v>
      </c>
      <c r="O4855" s="35">
        <v>0.62500000000000011</v>
      </c>
      <c r="P4855" s="299"/>
      <c r="Q4855" s="300"/>
      <c r="R4855" s="129">
        <f t="shared" si="226"/>
        <v>0</v>
      </c>
      <c r="S4855" s="129">
        <f t="shared" si="227"/>
        <v>0</v>
      </c>
      <c r="T4855" s="129">
        <f t="shared" si="228"/>
        <v>0</v>
      </c>
      <c r="U4855" s="10"/>
    </row>
    <row r="4856" spans="12:21" ht="15" customHeight="1" x14ac:dyDescent="0.4">
      <c r="L4856" s="36" t="s">
        <v>39</v>
      </c>
      <c r="N4856" s="37">
        <v>43667</v>
      </c>
      <c r="O4856" s="35">
        <v>0.66666666666666674</v>
      </c>
      <c r="P4856" s="299"/>
      <c r="Q4856" s="300"/>
      <c r="R4856" s="129">
        <f t="shared" si="226"/>
        <v>0</v>
      </c>
      <c r="S4856" s="129">
        <f t="shared" si="227"/>
        <v>0</v>
      </c>
      <c r="T4856" s="129">
        <f t="shared" si="228"/>
        <v>0</v>
      </c>
      <c r="U4856" s="10"/>
    </row>
    <row r="4857" spans="12:21" ht="15" customHeight="1" x14ac:dyDescent="0.4">
      <c r="L4857" s="36" t="s">
        <v>39</v>
      </c>
      <c r="N4857" s="37">
        <v>43667</v>
      </c>
      <c r="O4857" s="35">
        <v>0.70833333333333337</v>
      </c>
      <c r="P4857" s="299"/>
      <c r="Q4857" s="300"/>
      <c r="R4857" s="129">
        <f t="shared" si="226"/>
        <v>0</v>
      </c>
      <c r="S4857" s="129">
        <f t="shared" si="227"/>
        <v>0</v>
      </c>
      <c r="T4857" s="129">
        <f t="shared" si="228"/>
        <v>0</v>
      </c>
      <c r="U4857" s="10"/>
    </row>
    <row r="4858" spans="12:21" ht="15" customHeight="1" x14ac:dyDescent="0.4">
      <c r="L4858" s="36" t="s">
        <v>39</v>
      </c>
      <c r="N4858" s="37">
        <v>43667</v>
      </c>
      <c r="O4858" s="35">
        <v>0.75000000000000011</v>
      </c>
      <c r="P4858" s="299"/>
      <c r="Q4858" s="300"/>
      <c r="R4858" s="129">
        <f t="shared" si="226"/>
        <v>0</v>
      </c>
      <c r="S4858" s="129">
        <f t="shared" si="227"/>
        <v>0</v>
      </c>
      <c r="T4858" s="129">
        <f t="shared" si="228"/>
        <v>0</v>
      </c>
      <c r="U4858" s="10"/>
    </row>
    <row r="4859" spans="12:21" ht="15" customHeight="1" x14ac:dyDescent="0.4">
      <c r="L4859" s="36" t="s">
        <v>39</v>
      </c>
      <c r="N4859" s="37">
        <v>43667</v>
      </c>
      <c r="O4859" s="35">
        <v>0.79166666666666674</v>
      </c>
      <c r="P4859" s="299"/>
      <c r="Q4859" s="300"/>
      <c r="R4859" s="129">
        <f t="shared" si="226"/>
        <v>0</v>
      </c>
      <c r="S4859" s="129">
        <f t="shared" si="227"/>
        <v>0</v>
      </c>
      <c r="T4859" s="129">
        <f t="shared" si="228"/>
        <v>0</v>
      </c>
      <c r="U4859" s="10"/>
    </row>
    <row r="4860" spans="12:21" ht="15" customHeight="1" x14ac:dyDescent="0.4">
      <c r="L4860" s="36" t="s">
        <v>39</v>
      </c>
      <c r="N4860" s="37">
        <v>43667</v>
      </c>
      <c r="O4860" s="35">
        <v>0.83333333333333337</v>
      </c>
      <c r="P4860" s="299"/>
      <c r="Q4860" s="300"/>
      <c r="R4860" s="129">
        <f t="shared" si="226"/>
        <v>0</v>
      </c>
      <c r="S4860" s="129">
        <f t="shared" si="227"/>
        <v>0</v>
      </c>
      <c r="T4860" s="129">
        <f t="shared" si="228"/>
        <v>0</v>
      </c>
      <c r="U4860" s="10"/>
    </row>
    <row r="4861" spans="12:21" ht="15" customHeight="1" x14ac:dyDescent="0.4">
      <c r="L4861" s="36" t="s">
        <v>39</v>
      </c>
      <c r="N4861" s="37">
        <v>43667</v>
      </c>
      <c r="O4861" s="35">
        <v>0.87500000000000011</v>
      </c>
      <c r="P4861" s="299"/>
      <c r="Q4861" s="300"/>
      <c r="R4861" s="129">
        <f t="shared" si="226"/>
        <v>0</v>
      </c>
      <c r="S4861" s="129">
        <f t="shared" si="227"/>
        <v>0</v>
      </c>
      <c r="T4861" s="129">
        <f t="shared" si="228"/>
        <v>0</v>
      </c>
      <c r="U4861" s="10"/>
    </row>
    <row r="4862" spans="12:21" ht="15" customHeight="1" x14ac:dyDescent="0.4">
      <c r="L4862" s="36" t="s">
        <v>39</v>
      </c>
      <c r="N4862" s="37">
        <v>43667</v>
      </c>
      <c r="O4862" s="35">
        <v>0.91666666666666674</v>
      </c>
      <c r="P4862" s="299"/>
      <c r="Q4862" s="300"/>
      <c r="R4862" s="129">
        <f t="shared" si="226"/>
        <v>0</v>
      </c>
      <c r="S4862" s="129">
        <f t="shared" si="227"/>
        <v>0</v>
      </c>
      <c r="T4862" s="129">
        <f t="shared" si="228"/>
        <v>0</v>
      </c>
      <c r="U4862" s="10"/>
    </row>
    <row r="4863" spans="12:21" ht="15" customHeight="1" x14ac:dyDescent="0.4">
      <c r="L4863" s="36" t="s">
        <v>39</v>
      </c>
      <c r="N4863" s="37">
        <v>43667</v>
      </c>
      <c r="O4863" s="35">
        <v>0.95833333333333337</v>
      </c>
      <c r="P4863" s="299"/>
      <c r="Q4863" s="300"/>
      <c r="R4863" s="129">
        <f t="shared" si="226"/>
        <v>0</v>
      </c>
      <c r="S4863" s="129">
        <f t="shared" si="227"/>
        <v>0</v>
      </c>
      <c r="T4863" s="129">
        <f t="shared" si="228"/>
        <v>0</v>
      </c>
      <c r="U4863" s="10"/>
    </row>
    <row r="4864" spans="12:21" ht="15" customHeight="1" x14ac:dyDescent="0.4">
      <c r="L4864" s="40">
        <v>43668</v>
      </c>
      <c r="M4864" s="37"/>
      <c r="N4864" s="37">
        <v>43668</v>
      </c>
      <c r="O4864" s="35">
        <v>3.1225022567582528E-17</v>
      </c>
      <c r="P4864" s="299"/>
      <c r="Q4864" s="300"/>
      <c r="R4864" s="129">
        <f t="shared" si="226"/>
        <v>0</v>
      </c>
      <c r="S4864" s="129">
        <f t="shared" si="227"/>
        <v>0</v>
      </c>
      <c r="T4864" s="129">
        <f t="shared" si="228"/>
        <v>0</v>
      </c>
      <c r="U4864" s="10"/>
    </row>
    <row r="4865" spans="12:21" ht="15" customHeight="1" x14ac:dyDescent="0.4">
      <c r="L4865" s="36" t="s">
        <v>39</v>
      </c>
      <c r="N4865" s="37">
        <v>43668</v>
      </c>
      <c r="O4865" s="35">
        <v>4.1666666666666699E-2</v>
      </c>
      <c r="P4865" s="299"/>
      <c r="Q4865" s="300"/>
      <c r="R4865" s="129">
        <f t="shared" si="226"/>
        <v>0</v>
      </c>
      <c r="S4865" s="129">
        <f t="shared" si="227"/>
        <v>0</v>
      </c>
      <c r="T4865" s="129">
        <f t="shared" si="228"/>
        <v>0</v>
      </c>
      <c r="U4865" s="10"/>
    </row>
    <row r="4866" spans="12:21" ht="15" customHeight="1" x14ac:dyDescent="0.4">
      <c r="L4866" s="36" t="s">
        <v>39</v>
      </c>
      <c r="N4866" s="37">
        <v>43668</v>
      </c>
      <c r="O4866" s="35">
        <v>8.333333333333337E-2</v>
      </c>
      <c r="P4866" s="299"/>
      <c r="Q4866" s="300"/>
      <c r="R4866" s="129">
        <f t="shared" si="226"/>
        <v>0</v>
      </c>
      <c r="S4866" s="129">
        <f t="shared" si="227"/>
        <v>0</v>
      </c>
      <c r="T4866" s="129">
        <f t="shared" si="228"/>
        <v>0</v>
      </c>
      <c r="U4866" s="10"/>
    </row>
    <row r="4867" spans="12:21" ht="15" customHeight="1" x14ac:dyDescent="0.4">
      <c r="L4867" s="36" t="s">
        <v>39</v>
      </c>
      <c r="N4867" s="37">
        <v>43668</v>
      </c>
      <c r="O4867" s="35">
        <v>0.12500000000000006</v>
      </c>
      <c r="P4867" s="299"/>
      <c r="Q4867" s="300"/>
      <c r="R4867" s="129">
        <f t="shared" si="226"/>
        <v>0</v>
      </c>
      <c r="S4867" s="129">
        <f t="shared" si="227"/>
        <v>0</v>
      </c>
      <c r="T4867" s="129">
        <f t="shared" si="228"/>
        <v>0</v>
      </c>
      <c r="U4867" s="10"/>
    </row>
    <row r="4868" spans="12:21" ht="15" customHeight="1" x14ac:dyDescent="0.4">
      <c r="L4868" s="36" t="s">
        <v>39</v>
      </c>
      <c r="N4868" s="37">
        <v>43668</v>
      </c>
      <c r="O4868" s="35">
        <v>0.16666666666666669</v>
      </c>
      <c r="P4868" s="299"/>
      <c r="Q4868" s="300"/>
      <c r="R4868" s="129">
        <f t="shared" si="226"/>
        <v>0</v>
      </c>
      <c r="S4868" s="129">
        <f t="shared" si="227"/>
        <v>0</v>
      </c>
      <c r="T4868" s="129">
        <f t="shared" si="228"/>
        <v>0</v>
      </c>
      <c r="U4868" s="10"/>
    </row>
    <row r="4869" spans="12:21" ht="15" customHeight="1" x14ac:dyDescent="0.4">
      <c r="L4869" s="36" t="s">
        <v>39</v>
      </c>
      <c r="N4869" s="37">
        <v>43668</v>
      </c>
      <c r="O4869" s="35">
        <v>0.20833333333333337</v>
      </c>
      <c r="P4869" s="299"/>
      <c r="Q4869" s="300"/>
      <c r="R4869" s="129">
        <f t="shared" si="226"/>
        <v>0</v>
      </c>
      <c r="S4869" s="129">
        <f t="shared" si="227"/>
        <v>0</v>
      </c>
      <c r="T4869" s="129">
        <f t="shared" si="228"/>
        <v>0</v>
      </c>
      <c r="U4869" s="10"/>
    </row>
    <row r="4870" spans="12:21" ht="15" customHeight="1" x14ac:dyDescent="0.4">
      <c r="L4870" s="36" t="s">
        <v>39</v>
      </c>
      <c r="N4870" s="37">
        <v>43668</v>
      </c>
      <c r="O4870" s="35">
        <v>0.25</v>
      </c>
      <c r="P4870" s="299"/>
      <c r="Q4870" s="300"/>
      <c r="R4870" s="129">
        <f t="shared" si="226"/>
        <v>0</v>
      </c>
      <c r="S4870" s="129">
        <f t="shared" si="227"/>
        <v>0</v>
      </c>
      <c r="T4870" s="129">
        <f t="shared" si="228"/>
        <v>0</v>
      </c>
      <c r="U4870" s="10"/>
    </row>
    <row r="4871" spans="12:21" ht="15" customHeight="1" x14ac:dyDescent="0.4">
      <c r="L4871" s="36" t="s">
        <v>39</v>
      </c>
      <c r="N4871" s="37">
        <v>43668</v>
      </c>
      <c r="O4871" s="35">
        <v>0.29166666666666669</v>
      </c>
      <c r="P4871" s="299"/>
      <c r="Q4871" s="300"/>
      <c r="R4871" s="129">
        <f t="shared" si="226"/>
        <v>0</v>
      </c>
      <c r="S4871" s="129">
        <f t="shared" si="227"/>
        <v>0</v>
      </c>
      <c r="T4871" s="129">
        <f t="shared" si="228"/>
        <v>0</v>
      </c>
      <c r="U4871" s="10"/>
    </row>
    <row r="4872" spans="12:21" ht="15" customHeight="1" x14ac:dyDescent="0.4">
      <c r="L4872" s="36" t="s">
        <v>39</v>
      </c>
      <c r="N4872" s="37">
        <v>43668</v>
      </c>
      <c r="O4872" s="35">
        <v>0.33333333333333337</v>
      </c>
      <c r="P4872" s="299"/>
      <c r="Q4872" s="300"/>
      <c r="R4872" s="129">
        <f t="shared" si="226"/>
        <v>0</v>
      </c>
      <c r="S4872" s="129">
        <f t="shared" si="227"/>
        <v>0</v>
      </c>
      <c r="T4872" s="129">
        <f t="shared" si="228"/>
        <v>0</v>
      </c>
      <c r="U4872" s="10"/>
    </row>
    <row r="4873" spans="12:21" ht="15" customHeight="1" x14ac:dyDescent="0.4">
      <c r="L4873" s="36" t="s">
        <v>39</v>
      </c>
      <c r="N4873" s="37">
        <v>43668</v>
      </c>
      <c r="O4873" s="35">
        <v>0.375</v>
      </c>
      <c r="P4873" s="299"/>
      <c r="Q4873" s="300"/>
      <c r="R4873" s="129">
        <f t="shared" si="226"/>
        <v>0</v>
      </c>
      <c r="S4873" s="129">
        <f t="shared" si="227"/>
        <v>0</v>
      </c>
      <c r="T4873" s="129">
        <f t="shared" si="228"/>
        <v>0</v>
      </c>
      <c r="U4873" s="10"/>
    </row>
    <row r="4874" spans="12:21" ht="15" customHeight="1" x14ac:dyDescent="0.4">
      <c r="L4874" s="36" t="s">
        <v>39</v>
      </c>
      <c r="N4874" s="37">
        <v>43668</v>
      </c>
      <c r="O4874" s="35">
        <v>0.41666666666666669</v>
      </c>
      <c r="P4874" s="299"/>
      <c r="Q4874" s="300"/>
      <c r="R4874" s="129">
        <f t="shared" si="226"/>
        <v>0</v>
      </c>
      <c r="S4874" s="129">
        <f t="shared" si="227"/>
        <v>0</v>
      </c>
      <c r="T4874" s="129">
        <f t="shared" si="228"/>
        <v>0</v>
      </c>
      <c r="U4874" s="10"/>
    </row>
    <row r="4875" spans="12:21" ht="15" customHeight="1" x14ac:dyDescent="0.4">
      <c r="L4875" s="36" t="s">
        <v>39</v>
      </c>
      <c r="N4875" s="37">
        <v>43668</v>
      </c>
      <c r="O4875" s="35">
        <v>0.45833333333333337</v>
      </c>
      <c r="P4875" s="299"/>
      <c r="Q4875" s="300"/>
      <c r="R4875" s="129">
        <f t="shared" si="226"/>
        <v>0</v>
      </c>
      <c r="S4875" s="129">
        <f t="shared" si="227"/>
        <v>0</v>
      </c>
      <c r="T4875" s="129">
        <f t="shared" si="228"/>
        <v>0</v>
      </c>
      <c r="U4875" s="10"/>
    </row>
    <row r="4876" spans="12:21" ht="15" customHeight="1" x14ac:dyDescent="0.4">
      <c r="L4876" s="36" t="s">
        <v>39</v>
      </c>
      <c r="N4876" s="37">
        <v>43668</v>
      </c>
      <c r="O4876" s="35">
        <v>0.50000000000000011</v>
      </c>
      <c r="P4876" s="299"/>
      <c r="Q4876" s="300"/>
      <c r="R4876" s="129">
        <f t="shared" si="226"/>
        <v>0</v>
      </c>
      <c r="S4876" s="129">
        <f t="shared" si="227"/>
        <v>0</v>
      </c>
      <c r="T4876" s="129">
        <f t="shared" si="228"/>
        <v>0</v>
      </c>
      <c r="U4876" s="10"/>
    </row>
    <row r="4877" spans="12:21" ht="15" customHeight="1" x14ac:dyDescent="0.4">
      <c r="L4877" s="36" t="s">
        <v>39</v>
      </c>
      <c r="N4877" s="37">
        <v>43668</v>
      </c>
      <c r="O4877" s="35">
        <v>0.54166666666666674</v>
      </c>
      <c r="P4877" s="299"/>
      <c r="Q4877" s="300"/>
      <c r="R4877" s="129">
        <f t="shared" si="226"/>
        <v>0</v>
      </c>
      <c r="S4877" s="129">
        <f t="shared" si="227"/>
        <v>0</v>
      </c>
      <c r="T4877" s="129">
        <f t="shared" si="228"/>
        <v>0</v>
      </c>
      <c r="U4877" s="10"/>
    </row>
    <row r="4878" spans="12:21" ht="15" customHeight="1" x14ac:dyDescent="0.4">
      <c r="L4878" s="36" t="s">
        <v>39</v>
      </c>
      <c r="N4878" s="37">
        <v>43668</v>
      </c>
      <c r="O4878" s="35">
        <v>0.58333333333333337</v>
      </c>
      <c r="P4878" s="299"/>
      <c r="Q4878" s="300"/>
      <c r="R4878" s="129">
        <f t="shared" si="226"/>
        <v>0</v>
      </c>
      <c r="S4878" s="129">
        <f t="shared" si="227"/>
        <v>0</v>
      </c>
      <c r="T4878" s="129">
        <f t="shared" si="228"/>
        <v>0</v>
      </c>
      <c r="U4878" s="10"/>
    </row>
    <row r="4879" spans="12:21" ht="15" customHeight="1" x14ac:dyDescent="0.4">
      <c r="L4879" s="36" t="s">
        <v>39</v>
      </c>
      <c r="N4879" s="37">
        <v>43668</v>
      </c>
      <c r="O4879" s="35">
        <v>0.62500000000000011</v>
      </c>
      <c r="P4879" s="299"/>
      <c r="Q4879" s="300"/>
      <c r="R4879" s="129">
        <f t="shared" si="226"/>
        <v>0</v>
      </c>
      <c r="S4879" s="129">
        <f t="shared" si="227"/>
        <v>0</v>
      </c>
      <c r="T4879" s="129">
        <f t="shared" si="228"/>
        <v>0</v>
      </c>
      <c r="U4879" s="10"/>
    </row>
    <row r="4880" spans="12:21" ht="15" customHeight="1" x14ac:dyDescent="0.4">
      <c r="L4880" s="36" t="s">
        <v>39</v>
      </c>
      <c r="N4880" s="37">
        <v>43668</v>
      </c>
      <c r="O4880" s="35">
        <v>0.66666666666666674</v>
      </c>
      <c r="P4880" s="299"/>
      <c r="Q4880" s="300"/>
      <c r="R4880" s="129">
        <f t="shared" ref="R4880:R4943" si="229">IF(Q4880&gt;P4880,P4880,Q4880)</f>
        <v>0</v>
      </c>
      <c r="S4880" s="129">
        <f t="shared" ref="S4880:S4943" si="230">P4880-R4880</f>
        <v>0</v>
      </c>
      <c r="T4880" s="129">
        <f t="shared" si="228"/>
        <v>0</v>
      </c>
      <c r="U4880" s="10"/>
    </row>
    <row r="4881" spans="12:21" ht="15" customHeight="1" x14ac:dyDescent="0.4">
      <c r="L4881" s="36" t="s">
        <v>39</v>
      </c>
      <c r="N4881" s="37">
        <v>43668</v>
      </c>
      <c r="O4881" s="35">
        <v>0.70833333333333337</v>
      </c>
      <c r="P4881" s="299"/>
      <c r="Q4881" s="300"/>
      <c r="R4881" s="129">
        <f t="shared" si="229"/>
        <v>0</v>
      </c>
      <c r="S4881" s="129">
        <f t="shared" si="230"/>
        <v>0</v>
      </c>
      <c r="T4881" s="129">
        <f t="shared" si="228"/>
        <v>0</v>
      </c>
      <c r="U4881" s="10"/>
    </row>
    <row r="4882" spans="12:21" ht="15" customHeight="1" x14ac:dyDescent="0.4">
      <c r="L4882" s="36" t="s">
        <v>39</v>
      </c>
      <c r="N4882" s="37">
        <v>43668</v>
      </c>
      <c r="O4882" s="35">
        <v>0.75000000000000011</v>
      </c>
      <c r="P4882" s="299"/>
      <c r="Q4882" s="300"/>
      <c r="R4882" s="129">
        <f t="shared" si="229"/>
        <v>0</v>
      </c>
      <c r="S4882" s="129">
        <f t="shared" si="230"/>
        <v>0</v>
      </c>
      <c r="T4882" s="129">
        <f t="shared" si="228"/>
        <v>0</v>
      </c>
      <c r="U4882" s="10"/>
    </row>
    <row r="4883" spans="12:21" ht="15" customHeight="1" x14ac:dyDescent="0.4">
      <c r="L4883" s="36" t="s">
        <v>39</v>
      </c>
      <c r="N4883" s="37">
        <v>43668</v>
      </c>
      <c r="O4883" s="35">
        <v>0.79166666666666674</v>
      </c>
      <c r="P4883" s="299"/>
      <c r="Q4883" s="300"/>
      <c r="R4883" s="129">
        <f t="shared" si="229"/>
        <v>0</v>
      </c>
      <c r="S4883" s="129">
        <f t="shared" si="230"/>
        <v>0</v>
      </c>
      <c r="T4883" s="129">
        <f t="shared" si="228"/>
        <v>0</v>
      </c>
      <c r="U4883" s="10"/>
    </row>
    <row r="4884" spans="12:21" ht="15" customHeight="1" x14ac:dyDescent="0.4">
      <c r="L4884" s="36" t="s">
        <v>39</v>
      </c>
      <c r="N4884" s="37">
        <v>43668</v>
      </c>
      <c r="O4884" s="35">
        <v>0.83333333333333337</v>
      </c>
      <c r="P4884" s="299"/>
      <c r="Q4884" s="300"/>
      <c r="R4884" s="129">
        <f t="shared" si="229"/>
        <v>0</v>
      </c>
      <c r="S4884" s="129">
        <f t="shared" si="230"/>
        <v>0</v>
      </c>
      <c r="T4884" s="129">
        <f t="shared" si="228"/>
        <v>0</v>
      </c>
      <c r="U4884" s="10"/>
    </row>
    <row r="4885" spans="12:21" ht="15" customHeight="1" x14ac:dyDescent="0.4">
      <c r="L4885" s="36" t="s">
        <v>39</v>
      </c>
      <c r="N4885" s="37">
        <v>43668</v>
      </c>
      <c r="O4885" s="35">
        <v>0.87500000000000011</v>
      </c>
      <c r="P4885" s="299"/>
      <c r="Q4885" s="300"/>
      <c r="R4885" s="129">
        <f t="shared" si="229"/>
        <v>0</v>
      </c>
      <c r="S4885" s="129">
        <f t="shared" si="230"/>
        <v>0</v>
      </c>
      <c r="T4885" s="129">
        <f t="shared" si="228"/>
        <v>0</v>
      </c>
      <c r="U4885" s="10"/>
    </row>
    <row r="4886" spans="12:21" ht="15" customHeight="1" x14ac:dyDescent="0.4">
      <c r="L4886" s="36" t="s">
        <v>39</v>
      </c>
      <c r="N4886" s="37">
        <v>43668</v>
      </c>
      <c r="O4886" s="35">
        <v>0.91666666666666674</v>
      </c>
      <c r="P4886" s="299"/>
      <c r="Q4886" s="300"/>
      <c r="R4886" s="129">
        <f t="shared" si="229"/>
        <v>0</v>
      </c>
      <c r="S4886" s="129">
        <f t="shared" si="230"/>
        <v>0</v>
      </c>
      <c r="T4886" s="129">
        <f t="shared" si="228"/>
        <v>0</v>
      </c>
      <c r="U4886" s="10"/>
    </row>
    <row r="4887" spans="12:21" ht="15" customHeight="1" x14ac:dyDescent="0.4">
      <c r="L4887" s="36" t="s">
        <v>39</v>
      </c>
      <c r="N4887" s="37">
        <v>43668</v>
      </c>
      <c r="O4887" s="35">
        <v>0.95833333333333337</v>
      </c>
      <c r="P4887" s="299"/>
      <c r="Q4887" s="300"/>
      <c r="R4887" s="129">
        <f t="shared" si="229"/>
        <v>0</v>
      </c>
      <c r="S4887" s="129">
        <f t="shared" si="230"/>
        <v>0</v>
      </c>
      <c r="T4887" s="129">
        <f t="shared" si="228"/>
        <v>0</v>
      </c>
      <c r="U4887" s="10"/>
    </row>
    <row r="4888" spans="12:21" ht="15" customHeight="1" x14ac:dyDescent="0.4">
      <c r="L4888" s="40">
        <v>43669</v>
      </c>
      <c r="M4888" s="37"/>
      <c r="N4888" s="37">
        <v>43669</v>
      </c>
      <c r="O4888" s="35">
        <v>3.1225022567582528E-17</v>
      </c>
      <c r="P4888" s="299"/>
      <c r="Q4888" s="300"/>
      <c r="R4888" s="129">
        <f t="shared" si="229"/>
        <v>0</v>
      </c>
      <c r="S4888" s="129">
        <f t="shared" si="230"/>
        <v>0</v>
      </c>
      <c r="T4888" s="129">
        <f t="shared" si="228"/>
        <v>0</v>
      </c>
      <c r="U4888" s="10"/>
    </row>
    <row r="4889" spans="12:21" ht="15" customHeight="1" x14ac:dyDescent="0.4">
      <c r="L4889" s="36" t="s">
        <v>39</v>
      </c>
      <c r="N4889" s="37">
        <v>43669</v>
      </c>
      <c r="O4889" s="35">
        <v>4.1666666666666699E-2</v>
      </c>
      <c r="P4889" s="299"/>
      <c r="Q4889" s="300"/>
      <c r="R4889" s="129">
        <f t="shared" si="229"/>
        <v>0</v>
      </c>
      <c r="S4889" s="129">
        <f t="shared" si="230"/>
        <v>0</v>
      </c>
      <c r="T4889" s="129">
        <f t="shared" si="228"/>
        <v>0</v>
      </c>
      <c r="U4889" s="10"/>
    </row>
    <row r="4890" spans="12:21" ht="15" customHeight="1" x14ac:dyDescent="0.4">
      <c r="L4890" s="36" t="s">
        <v>39</v>
      </c>
      <c r="N4890" s="37">
        <v>43669</v>
      </c>
      <c r="O4890" s="35">
        <v>8.333333333333337E-2</v>
      </c>
      <c r="P4890" s="299"/>
      <c r="Q4890" s="300"/>
      <c r="R4890" s="129">
        <f t="shared" si="229"/>
        <v>0</v>
      </c>
      <c r="S4890" s="129">
        <f t="shared" si="230"/>
        <v>0</v>
      </c>
      <c r="T4890" s="129">
        <f t="shared" si="228"/>
        <v>0</v>
      </c>
      <c r="U4890" s="10"/>
    </row>
    <row r="4891" spans="12:21" ht="15" customHeight="1" x14ac:dyDescent="0.4">
      <c r="L4891" s="36" t="s">
        <v>39</v>
      </c>
      <c r="N4891" s="37">
        <v>43669</v>
      </c>
      <c r="O4891" s="35">
        <v>0.12500000000000006</v>
      </c>
      <c r="P4891" s="299"/>
      <c r="Q4891" s="300"/>
      <c r="R4891" s="129">
        <f t="shared" si="229"/>
        <v>0</v>
      </c>
      <c r="S4891" s="129">
        <f t="shared" si="230"/>
        <v>0</v>
      </c>
      <c r="T4891" s="129">
        <f t="shared" si="228"/>
        <v>0</v>
      </c>
      <c r="U4891" s="10"/>
    </row>
    <row r="4892" spans="12:21" ht="15" customHeight="1" x14ac:dyDescent="0.4">
      <c r="L4892" s="36" t="s">
        <v>39</v>
      </c>
      <c r="N4892" s="37">
        <v>43669</v>
      </c>
      <c r="O4892" s="35">
        <v>0.16666666666666669</v>
      </c>
      <c r="P4892" s="299"/>
      <c r="Q4892" s="300"/>
      <c r="R4892" s="129">
        <f t="shared" si="229"/>
        <v>0</v>
      </c>
      <c r="S4892" s="129">
        <f t="shared" si="230"/>
        <v>0</v>
      </c>
      <c r="T4892" s="129">
        <f t="shared" si="228"/>
        <v>0</v>
      </c>
      <c r="U4892" s="10"/>
    </row>
    <row r="4893" spans="12:21" ht="15" customHeight="1" x14ac:dyDescent="0.4">
      <c r="L4893" s="36" t="s">
        <v>39</v>
      </c>
      <c r="N4893" s="37">
        <v>43669</v>
      </c>
      <c r="O4893" s="35">
        <v>0.20833333333333337</v>
      </c>
      <c r="P4893" s="299"/>
      <c r="Q4893" s="300"/>
      <c r="R4893" s="129">
        <f t="shared" si="229"/>
        <v>0</v>
      </c>
      <c r="S4893" s="129">
        <f t="shared" si="230"/>
        <v>0</v>
      </c>
      <c r="T4893" s="129">
        <f t="shared" si="228"/>
        <v>0</v>
      </c>
      <c r="U4893" s="10"/>
    </row>
    <row r="4894" spans="12:21" ht="15" customHeight="1" x14ac:dyDescent="0.4">
      <c r="L4894" s="36" t="s">
        <v>39</v>
      </c>
      <c r="N4894" s="37">
        <v>43669</v>
      </c>
      <c r="O4894" s="35">
        <v>0.25</v>
      </c>
      <c r="P4894" s="299"/>
      <c r="Q4894" s="300"/>
      <c r="R4894" s="129">
        <f t="shared" si="229"/>
        <v>0</v>
      </c>
      <c r="S4894" s="129">
        <f t="shared" si="230"/>
        <v>0</v>
      </c>
      <c r="T4894" s="129">
        <f t="shared" si="228"/>
        <v>0</v>
      </c>
      <c r="U4894" s="10"/>
    </row>
    <row r="4895" spans="12:21" ht="15" customHeight="1" x14ac:dyDescent="0.4">
      <c r="L4895" s="36" t="s">
        <v>39</v>
      </c>
      <c r="N4895" s="37">
        <v>43669</v>
      </c>
      <c r="O4895" s="35">
        <v>0.29166666666666669</v>
      </c>
      <c r="P4895" s="299"/>
      <c r="Q4895" s="300"/>
      <c r="R4895" s="129">
        <f t="shared" si="229"/>
        <v>0</v>
      </c>
      <c r="S4895" s="129">
        <f t="shared" si="230"/>
        <v>0</v>
      </c>
      <c r="T4895" s="129">
        <f t="shared" si="228"/>
        <v>0</v>
      </c>
      <c r="U4895" s="10"/>
    </row>
    <row r="4896" spans="12:21" ht="15" customHeight="1" x14ac:dyDescent="0.4">
      <c r="L4896" s="36" t="s">
        <v>39</v>
      </c>
      <c r="N4896" s="37">
        <v>43669</v>
      </c>
      <c r="O4896" s="35">
        <v>0.33333333333333337</v>
      </c>
      <c r="P4896" s="299"/>
      <c r="Q4896" s="300"/>
      <c r="R4896" s="129">
        <f t="shared" si="229"/>
        <v>0</v>
      </c>
      <c r="S4896" s="129">
        <f t="shared" si="230"/>
        <v>0</v>
      </c>
      <c r="T4896" s="129">
        <f t="shared" si="228"/>
        <v>0</v>
      </c>
      <c r="U4896" s="10"/>
    </row>
    <row r="4897" spans="12:21" ht="15" customHeight="1" x14ac:dyDescent="0.4">
      <c r="L4897" s="36" t="s">
        <v>39</v>
      </c>
      <c r="N4897" s="37">
        <v>43669</v>
      </c>
      <c r="O4897" s="35">
        <v>0.375</v>
      </c>
      <c r="P4897" s="299"/>
      <c r="Q4897" s="300"/>
      <c r="R4897" s="129">
        <f t="shared" si="229"/>
        <v>0</v>
      </c>
      <c r="S4897" s="129">
        <f t="shared" si="230"/>
        <v>0</v>
      </c>
      <c r="T4897" s="129">
        <f t="shared" si="228"/>
        <v>0</v>
      </c>
      <c r="U4897" s="10"/>
    </row>
    <row r="4898" spans="12:21" ht="15" customHeight="1" x14ac:dyDescent="0.4">
      <c r="L4898" s="36" t="s">
        <v>39</v>
      </c>
      <c r="N4898" s="37">
        <v>43669</v>
      </c>
      <c r="O4898" s="35">
        <v>0.41666666666666669</v>
      </c>
      <c r="P4898" s="299"/>
      <c r="Q4898" s="300"/>
      <c r="R4898" s="129">
        <f t="shared" si="229"/>
        <v>0</v>
      </c>
      <c r="S4898" s="129">
        <f t="shared" si="230"/>
        <v>0</v>
      </c>
      <c r="T4898" s="129">
        <f t="shared" si="228"/>
        <v>0</v>
      </c>
      <c r="U4898" s="10"/>
    </row>
    <row r="4899" spans="12:21" ht="15" customHeight="1" x14ac:dyDescent="0.4">
      <c r="L4899" s="36" t="s">
        <v>39</v>
      </c>
      <c r="N4899" s="37">
        <v>43669</v>
      </c>
      <c r="O4899" s="35">
        <v>0.45833333333333337</v>
      </c>
      <c r="P4899" s="299"/>
      <c r="Q4899" s="300"/>
      <c r="R4899" s="129">
        <f t="shared" si="229"/>
        <v>0</v>
      </c>
      <c r="S4899" s="129">
        <f t="shared" si="230"/>
        <v>0</v>
      </c>
      <c r="T4899" s="129">
        <f t="shared" si="228"/>
        <v>0</v>
      </c>
      <c r="U4899" s="10"/>
    </row>
    <row r="4900" spans="12:21" ht="15" customHeight="1" x14ac:dyDescent="0.4">
      <c r="L4900" s="36" t="s">
        <v>39</v>
      </c>
      <c r="N4900" s="37">
        <v>43669</v>
      </c>
      <c r="O4900" s="35">
        <v>0.50000000000000011</v>
      </c>
      <c r="P4900" s="299"/>
      <c r="Q4900" s="300"/>
      <c r="R4900" s="129">
        <f t="shared" si="229"/>
        <v>0</v>
      </c>
      <c r="S4900" s="129">
        <f t="shared" si="230"/>
        <v>0</v>
      </c>
      <c r="T4900" s="129">
        <f t="shared" si="228"/>
        <v>0</v>
      </c>
      <c r="U4900" s="10"/>
    </row>
    <row r="4901" spans="12:21" ht="15" customHeight="1" x14ac:dyDescent="0.4">
      <c r="L4901" s="36" t="s">
        <v>39</v>
      </c>
      <c r="N4901" s="37">
        <v>43669</v>
      </c>
      <c r="O4901" s="35">
        <v>0.54166666666666674</v>
      </c>
      <c r="P4901" s="299"/>
      <c r="Q4901" s="300"/>
      <c r="R4901" s="129">
        <f t="shared" si="229"/>
        <v>0</v>
      </c>
      <c r="S4901" s="129">
        <f t="shared" si="230"/>
        <v>0</v>
      </c>
      <c r="T4901" s="129">
        <f t="shared" si="228"/>
        <v>0</v>
      </c>
      <c r="U4901" s="10"/>
    </row>
    <row r="4902" spans="12:21" ht="15" customHeight="1" x14ac:dyDescent="0.4">
      <c r="L4902" s="36" t="s">
        <v>39</v>
      </c>
      <c r="N4902" s="37">
        <v>43669</v>
      </c>
      <c r="O4902" s="35">
        <v>0.58333333333333337</v>
      </c>
      <c r="P4902" s="299"/>
      <c r="Q4902" s="300"/>
      <c r="R4902" s="129">
        <f t="shared" si="229"/>
        <v>0</v>
      </c>
      <c r="S4902" s="129">
        <f t="shared" si="230"/>
        <v>0</v>
      </c>
      <c r="T4902" s="129">
        <f t="shared" si="228"/>
        <v>0</v>
      </c>
      <c r="U4902" s="10"/>
    </row>
    <row r="4903" spans="12:21" ht="15" customHeight="1" x14ac:dyDescent="0.4">
      <c r="L4903" s="36" t="s">
        <v>39</v>
      </c>
      <c r="N4903" s="37">
        <v>43669</v>
      </c>
      <c r="O4903" s="35">
        <v>0.62500000000000011</v>
      </c>
      <c r="P4903" s="299"/>
      <c r="Q4903" s="300"/>
      <c r="R4903" s="129">
        <f t="shared" si="229"/>
        <v>0</v>
      </c>
      <c r="S4903" s="129">
        <f t="shared" si="230"/>
        <v>0</v>
      </c>
      <c r="T4903" s="129">
        <f t="shared" si="228"/>
        <v>0</v>
      </c>
      <c r="U4903" s="10"/>
    </row>
    <row r="4904" spans="12:21" ht="15" customHeight="1" x14ac:dyDescent="0.4">
      <c r="L4904" s="36" t="s">
        <v>39</v>
      </c>
      <c r="N4904" s="37">
        <v>43669</v>
      </c>
      <c r="O4904" s="35">
        <v>0.66666666666666674</v>
      </c>
      <c r="P4904" s="299"/>
      <c r="Q4904" s="300"/>
      <c r="R4904" s="129">
        <f t="shared" si="229"/>
        <v>0</v>
      </c>
      <c r="S4904" s="129">
        <f t="shared" si="230"/>
        <v>0</v>
      </c>
      <c r="T4904" s="129">
        <f t="shared" si="228"/>
        <v>0</v>
      </c>
      <c r="U4904" s="10"/>
    </row>
    <row r="4905" spans="12:21" ht="15" customHeight="1" x14ac:dyDescent="0.4">
      <c r="L4905" s="36" t="s">
        <v>39</v>
      </c>
      <c r="N4905" s="37">
        <v>43669</v>
      </c>
      <c r="O4905" s="35">
        <v>0.70833333333333337</v>
      </c>
      <c r="P4905" s="299"/>
      <c r="Q4905" s="300"/>
      <c r="R4905" s="129">
        <f t="shared" si="229"/>
        <v>0</v>
      </c>
      <c r="S4905" s="129">
        <f t="shared" si="230"/>
        <v>0</v>
      </c>
      <c r="T4905" s="129">
        <f t="shared" ref="T4905:T4968" si="231">Q4905-R4905</f>
        <v>0</v>
      </c>
      <c r="U4905" s="10"/>
    </row>
    <row r="4906" spans="12:21" ht="15" customHeight="1" x14ac:dyDescent="0.4">
      <c r="L4906" s="36" t="s">
        <v>39</v>
      </c>
      <c r="N4906" s="37">
        <v>43669</v>
      </c>
      <c r="O4906" s="35">
        <v>0.75000000000000011</v>
      </c>
      <c r="P4906" s="299"/>
      <c r="Q4906" s="300"/>
      <c r="R4906" s="129">
        <f t="shared" si="229"/>
        <v>0</v>
      </c>
      <c r="S4906" s="129">
        <f t="shared" si="230"/>
        <v>0</v>
      </c>
      <c r="T4906" s="129">
        <f t="shared" si="231"/>
        <v>0</v>
      </c>
      <c r="U4906" s="10"/>
    </row>
    <row r="4907" spans="12:21" ht="15" customHeight="1" x14ac:dyDescent="0.4">
      <c r="L4907" s="36" t="s">
        <v>39</v>
      </c>
      <c r="N4907" s="37">
        <v>43669</v>
      </c>
      <c r="O4907" s="35">
        <v>0.79166666666666674</v>
      </c>
      <c r="P4907" s="299"/>
      <c r="Q4907" s="300"/>
      <c r="R4907" s="129">
        <f t="shared" si="229"/>
        <v>0</v>
      </c>
      <c r="S4907" s="129">
        <f t="shared" si="230"/>
        <v>0</v>
      </c>
      <c r="T4907" s="129">
        <f t="shared" si="231"/>
        <v>0</v>
      </c>
      <c r="U4907" s="10"/>
    </row>
    <row r="4908" spans="12:21" ht="15" customHeight="1" x14ac:dyDescent="0.4">
      <c r="L4908" s="36" t="s">
        <v>39</v>
      </c>
      <c r="N4908" s="37">
        <v>43669</v>
      </c>
      <c r="O4908" s="35">
        <v>0.83333333333333337</v>
      </c>
      <c r="P4908" s="299"/>
      <c r="Q4908" s="300"/>
      <c r="R4908" s="129">
        <f t="shared" si="229"/>
        <v>0</v>
      </c>
      <c r="S4908" s="129">
        <f t="shared" si="230"/>
        <v>0</v>
      </c>
      <c r="T4908" s="129">
        <f t="shared" si="231"/>
        <v>0</v>
      </c>
      <c r="U4908" s="10"/>
    </row>
    <row r="4909" spans="12:21" ht="15" customHeight="1" x14ac:dyDescent="0.4">
      <c r="L4909" s="36" t="s">
        <v>39</v>
      </c>
      <c r="N4909" s="37">
        <v>43669</v>
      </c>
      <c r="O4909" s="35">
        <v>0.87500000000000011</v>
      </c>
      <c r="P4909" s="299"/>
      <c r="Q4909" s="300"/>
      <c r="R4909" s="129">
        <f t="shared" si="229"/>
        <v>0</v>
      </c>
      <c r="S4909" s="129">
        <f t="shared" si="230"/>
        <v>0</v>
      </c>
      <c r="T4909" s="129">
        <f t="shared" si="231"/>
        <v>0</v>
      </c>
      <c r="U4909" s="10"/>
    </row>
    <row r="4910" spans="12:21" ht="15" customHeight="1" x14ac:dyDescent="0.4">
      <c r="L4910" s="36" t="s">
        <v>39</v>
      </c>
      <c r="N4910" s="37">
        <v>43669</v>
      </c>
      <c r="O4910" s="35">
        <v>0.91666666666666674</v>
      </c>
      <c r="P4910" s="299"/>
      <c r="Q4910" s="300"/>
      <c r="R4910" s="129">
        <f t="shared" si="229"/>
        <v>0</v>
      </c>
      <c r="S4910" s="129">
        <f t="shared" si="230"/>
        <v>0</v>
      </c>
      <c r="T4910" s="129">
        <f t="shared" si="231"/>
        <v>0</v>
      </c>
      <c r="U4910" s="10"/>
    </row>
    <row r="4911" spans="12:21" ht="15" customHeight="1" x14ac:dyDescent="0.4">
      <c r="L4911" s="36" t="s">
        <v>39</v>
      </c>
      <c r="N4911" s="37">
        <v>43669</v>
      </c>
      <c r="O4911" s="35">
        <v>0.95833333333333337</v>
      </c>
      <c r="P4911" s="299"/>
      <c r="Q4911" s="300"/>
      <c r="R4911" s="129">
        <f t="shared" si="229"/>
        <v>0</v>
      </c>
      <c r="S4911" s="129">
        <f t="shared" si="230"/>
        <v>0</v>
      </c>
      <c r="T4911" s="129">
        <f t="shared" si="231"/>
        <v>0</v>
      </c>
      <c r="U4911" s="10"/>
    </row>
    <row r="4912" spans="12:21" ht="15" customHeight="1" x14ac:dyDescent="0.4">
      <c r="L4912" s="40">
        <v>43670</v>
      </c>
      <c r="M4912" s="37"/>
      <c r="N4912" s="37">
        <v>43670</v>
      </c>
      <c r="O4912" s="35">
        <v>3.1225022567582528E-17</v>
      </c>
      <c r="P4912" s="299"/>
      <c r="Q4912" s="300"/>
      <c r="R4912" s="129">
        <f t="shared" si="229"/>
        <v>0</v>
      </c>
      <c r="S4912" s="129">
        <f t="shared" si="230"/>
        <v>0</v>
      </c>
      <c r="T4912" s="129">
        <f t="shared" si="231"/>
        <v>0</v>
      </c>
      <c r="U4912" s="10"/>
    </row>
    <row r="4913" spans="12:21" ht="15" customHeight="1" x14ac:dyDescent="0.4">
      <c r="L4913" s="36" t="s">
        <v>39</v>
      </c>
      <c r="N4913" s="37">
        <v>43670</v>
      </c>
      <c r="O4913" s="35">
        <v>4.1666666666666699E-2</v>
      </c>
      <c r="P4913" s="299"/>
      <c r="Q4913" s="300"/>
      <c r="R4913" s="129">
        <f t="shared" si="229"/>
        <v>0</v>
      </c>
      <c r="S4913" s="129">
        <f t="shared" si="230"/>
        <v>0</v>
      </c>
      <c r="T4913" s="129">
        <f t="shared" si="231"/>
        <v>0</v>
      </c>
      <c r="U4913" s="10"/>
    </row>
    <row r="4914" spans="12:21" ht="15" customHeight="1" x14ac:dyDescent="0.4">
      <c r="L4914" s="36" t="s">
        <v>39</v>
      </c>
      <c r="N4914" s="37">
        <v>43670</v>
      </c>
      <c r="O4914" s="35">
        <v>8.333333333333337E-2</v>
      </c>
      <c r="P4914" s="299"/>
      <c r="Q4914" s="300"/>
      <c r="R4914" s="129">
        <f t="shared" si="229"/>
        <v>0</v>
      </c>
      <c r="S4914" s="129">
        <f t="shared" si="230"/>
        <v>0</v>
      </c>
      <c r="T4914" s="129">
        <f t="shared" si="231"/>
        <v>0</v>
      </c>
      <c r="U4914" s="10"/>
    </row>
    <row r="4915" spans="12:21" ht="15" customHeight="1" x14ac:dyDescent="0.4">
      <c r="L4915" s="36" t="s">
        <v>39</v>
      </c>
      <c r="N4915" s="37">
        <v>43670</v>
      </c>
      <c r="O4915" s="35">
        <v>0.12500000000000006</v>
      </c>
      <c r="P4915" s="299"/>
      <c r="Q4915" s="300"/>
      <c r="R4915" s="129">
        <f t="shared" si="229"/>
        <v>0</v>
      </c>
      <c r="S4915" s="129">
        <f t="shared" si="230"/>
        <v>0</v>
      </c>
      <c r="T4915" s="129">
        <f t="shared" si="231"/>
        <v>0</v>
      </c>
      <c r="U4915" s="10"/>
    </row>
    <row r="4916" spans="12:21" ht="15" customHeight="1" x14ac:dyDescent="0.4">
      <c r="L4916" s="36" t="s">
        <v>39</v>
      </c>
      <c r="N4916" s="37">
        <v>43670</v>
      </c>
      <c r="O4916" s="35">
        <v>0.16666666666666669</v>
      </c>
      <c r="P4916" s="299"/>
      <c r="Q4916" s="300"/>
      <c r="R4916" s="129">
        <f t="shared" si="229"/>
        <v>0</v>
      </c>
      <c r="S4916" s="129">
        <f t="shared" si="230"/>
        <v>0</v>
      </c>
      <c r="T4916" s="129">
        <f t="shared" si="231"/>
        <v>0</v>
      </c>
      <c r="U4916" s="10"/>
    </row>
    <row r="4917" spans="12:21" ht="15" customHeight="1" x14ac:dyDescent="0.4">
      <c r="L4917" s="36" t="s">
        <v>39</v>
      </c>
      <c r="N4917" s="37">
        <v>43670</v>
      </c>
      <c r="O4917" s="35">
        <v>0.20833333333333337</v>
      </c>
      <c r="P4917" s="299"/>
      <c r="Q4917" s="300"/>
      <c r="R4917" s="129">
        <f t="shared" si="229"/>
        <v>0</v>
      </c>
      <c r="S4917" s="129">
        <f t="shared" si="230"/>
        <v>0</v>
      </c>
      <c r="T4917" s="129">
        <f t="shared" si="231"/>
        <v>0</v>
      </c>
      <c r="U4917" s="10"/>
    </row>
    <row r="4918" spans="12:21" ht="15" customHeight="1" x14ac:dyDescent="0.4">
      <c r="L4918" s="36" t="s">
        <v>39</v>
      </c>
      <c r="N4918" s="37">
        <v>43670</v>
      </c>
      <c r="O4918" s="35">
        <v>0.25</v>
      </c>
      <c r="P4918" s="299"/>
      <c r="Q4918" s="300"/>
      <c r="R4918" s="129">
        <f t="shared" si="229"/>
        <v>0</v>
      </c>
      <c r="S4918" s="129">
        <f t="shared" si="230"/>
        <v>0</v>
      </c>
      <c r="T4918" s="129">
        <f t="shared" si="231"/>
        <v>0</v>
      </c>
      <c r="U4918" s="10"/>
    </row>
    <row r="4919" spans="12:21" ht="15" customHeight="1" x14ac:dyDescent="0.4">
      <c r="L4919" s="36" t="s">
        <v>39</v>
      </c>
      <c r="N4919" s="37">
        <v>43670</v>
      </c>
      <c r="O4919" s="35">
        <v>0.29166666666666669</v>
      </c>
      <c r="P4919" s="299"/>
      <c r="Q4919" s="300"/>
      <c r="R4919" s="129">
        <f t="shared" si="229"/>
        <v>0</v>
      </c>
      <c r="S4919" s="129">
        <f t="shared" si="230"/>
        <v>0</v>
      </c>
      <c r="T4919" s="129">
        <f t="shared" si="231"/>
        <v>0</v>
      </c>
      <c r="U4919" s="10"/>
    </row>
    <row r="4920" spans="12:21" ht="15" customHeight="1" x14ac:dyDescent="0.4">
      <c r="L4920" s="36" t="s">
        <v>39</v>
      </c>
      <c r="N4920" s="37">
        <v>43670</v>
      </c>
      <c r="O4920" s="35">
        <v>0.33333333333333337</v>
      </c>
      <c r="P4920" s="299"/>
      <c r="Q4920" s="300"/>
      <c r="R4920" s="129">
        <f t="shared" si="229"/>
        <v>0</v>
      </c>
      <c r="S4920" s="129">
        <f t="shared" si="230"/>
        <v>0</v>
      </c>
      <c r="T4920" s="129">
        <f t="shared" si="231"/>
        <v>0</v>
      </c>
      <c r="U4920" s="10"/>
    </row>
    <row r="4921" spans="12:21" ht="15" customHeight="1" x14ac:dyDescent="0.4">
      <c r="L4921" s="36" t="s">
        <v>39</v>
      </c>
      <c r="N4921" s="37">
        <v>43670</v>
      </c>
      <c r="O4921" s="35">
        <v>0.375</v>
      </c>
      <c r="P4921" s="299"/>
      <c r="Q4921" s="300"/>
      <c r="R4921" s="129">
        <f t="shared" si="229"/>
        <v>0</v>
      </c>
      <c r="S4921" s="129">
        <f t="shared" si="230"/>
        <v>0</v>
      </c>
      <c r="T4921" s="129">
        <f t="shared" si="231"/>
        <v>0</v>
      </c>
      <c r="U4921" s="10"/>
    </row>
    <row r="4922" spans="12:21" ht="15" customHeight="1" x14ac:dyDescent="0.4">
      <c r="L4922" s="36" t="s">
        <v>39</v>
      </c>
      <c r="N4922" s="37">
        <v>43670</v>
      </c>
      <c r="O4922" s="35">
        <v>0.41666666666666669</v>
      </c>
      <c r="P4922" s="299"/>
      <c r="Q4922" s="300"/>
      <c r="R4922" s="129">
        <f t="shared" si="229"/>
        <v>0</v>
      </c>
      <c r="S4922" s="129">
        <f t="shared" si="230"/>
        <v>0</v>
      </c>
      <c r="T4922" s="129">
        <f t="shared" si="231"/>
        <v>0</v>
      </c>
      <c r="U4922" s="10"/>
    </row>
    <row r="4923" spans="12:21" ht="15" customHeight="1" x14ac:dyDescent="0.4">
      <c r="L4923" s="36" t="s">
        <v>39</v>
      </c>
      <c r="N4923" s="37">
        <v>43670</v>
      </c>
      <c r="O4923" s="35">
        <v>0.45833333333333337</v>
      </c>
      <c r="P4923" s="299"/>
      <c r="Q4923" s="300"/>
      <c r="R4923" s="129">
        <f t="shared" si="229"/>
        <v>0</v>
      </c>
      <c r="S4923" s="129">
        <f t="shared" si="230"/>
        <v>0</v>
      </c>
      <c r="T4923" s="129">
        <f t="shared" si="231"/>
        <v>0</v>
      </c>
      <c r="U4923" s="10"/>
    </row>
    <row r="4924" spans="12:21" ht="15" customHeight="1" x14ac:dyDescent="0.4">
      <c r="L4924" s="36" t="s">
        <v>39</v>
      </c>
      <c r="N4924" s="37">
        <v>43670</v>
      </c>
      <c r="O4924" s="35">
        <v>0.50000000000000011</v>
      </c>
      <c r="P4924" s="299"/>
      <c r="Q4924" s="300"/>
      <c r="R4924" s="129">
        <f t="shared" si="229"/>
        <v>0</v>
      </c>
      <c r="S4924" s="129">
        <f t="shared" si="230"/>
        <v>0</v>
      </c>
      <c r="T4924" s="129">
        <f t="shared" si="231"/>
        <v>0</v>
      </c>
      <c r="U4924" s="10"/>
    </row>
    <row r="4925" spans="12:21" ht="15" customHeight="1" x14ac:dyDescent="0.4">
      <c r="L4925" s="36" t="s">
        <v>39</v>
      </c>
      <c r="N4925" s="37">
        <v>43670</v>
      </c>
      <c r="O4925" s="35">
        <v>0.54166666666666674</v>
      </c>
      <c r="P4925" s="299"/>
      <c r="Q4925" s="300"/>
      <c r="R4925" s="129">
        <f t="shared" si="229"/>
        <v>0</v>
      </c>
      <c r="S4925" s="129">
        <f t="shared" si="230"/>
        <v>0</v>
      </c>
      <c r="T4925" s="129">
        <f t="shared" si="231"/>
        <v>0</v>
      </c>
      <c r="U4925" s="10"/>
    </row>
    <row r="4926" spans="12:21" ht="15" customHeight="1" x14ac:dyDescent="0.4">
      <c r="L4926" s="36" t="s">
        <v>39</v>
      </c>
      <c r="N4926" s="37">
        <v>43670</v>
      </c>
      <c r="O4926" s="35">
        <v>0.58333333333333337</v>
      </c>
      <c r="P4926" s="299"/>
      <c r="Q4926" s="300"/>
      <c r="R4926" s="129">
        <f t="shared" si="229"/>
        <v>0</v>
      </c>
      <c r="S4926" s="129">
        <f t="shared" si="230"/>
        <v>0</v>
      </c>
      <c r="T4926" s="129">
        <f t="shared" si="231"/>
        <v>0</v>
      </c>
      <c r="U4926" s="10"/>
    </row>
    <row r="4927" spans="12:21" ht="15" customHeight="1" x14ac:dyDescent="0.4">
      <c r="L4927" s="36" t="s">
        <v>39</v>
      </c>
      <c r="N4927" s="37">
        <v>43670</v>
      </c>
      <c r="O4927" s="35">
        <v>0.62500000000000011</v>
      </c>
      <c r="P4927" s="299"/>
      <c r="Q4927" s="300"/>
      <c r="R4927" s="129">
        <f t="shared" si="229"/>
        <v>0</v>
      </c>
      <c r="S4927" s="129">
        <f t="shared" si="230"/>
        <v>0</v>
      </c>
      <c r="T4927" s="129">
        <f t="shared" si="231"/>
        <v>0</v>
      </c>
      <c r="U4927" s="10"/>
    </row>
    <row r="4928" spans="12:21" ht="15" customHeight="1" x14ac:dyDescent="0.4">
      <c r="L4928" s="36" t="s">
        <v>39</v>
      </c>
      <c r="N4928" s="37">
        <v>43670</v>
      </c>
      <c r="O4928" s="35">
        <v>0.66666666666666674</v>
      </c>
      <c r="P4928" s="299"/>
      <c r="Q4928" s="300"/>
      <c r="R4928" s="129">
        <f t="shared" si="229"/>
        <v>0</v>
      </c>
      <c r="S4928" s="129">
        <f t="shared" si="230"/>
        <v>0</v>
      </c>
      <c r="T4928" s="129">
        <f t="shared" si="231"/>
        <v>0</v>
      </c>
      <c r="U4928" s="10"/>
    </row>
    <row r="4929" spans="12:21" ht="15" customHeight="1" x14ac:dyDescent="0.4">
      <c r="L4929" s="36" t="s">
        <v>39</v>
      </c>
      <c r="N4929" s="37">
        <v>43670</v>
      </c>
      <c r="O4929" s="35">
        <v>0.70833333333333337</v>
      </c>
      <c r="P4929" s="299"/>
      <c r="Q4929" s="300"/>
      <c r="R4929" s="129">
        <f t="shared" si="229"/>
        <v>0</v>
      </c>
      <c r="S4929" s="129">
        <f t="shared" si="230"/>
        <v>0</v>
      </c>
      <c r="T4929" s="129">
        <f t="shared" si="231"/>
        <v>0</v>
      </c>
      <c r="U4929" s="10"/>
    </row>
    <row r="4930" spans="12:21" ht="15" customHeight="1" x14ac:dyDescent="0.4">
      <c r="L4930" s="36" t="s">
        <v>39</v>
      </c>
      <c r="N4930" s="37">
        <v>43670</v>
      </c>
      <c r="O4930" s="35">
        <v>0.75000000000000011</v>
      </c>
      <c r="P4930" s="299"/>
      <c r="Q4930" s="300"/>
      <c r="R4930" s="129">
        <f t="shared" si="229"/>
        <v>0</v>
      </c>
      <c r="S4930" s="129">
        <f t="shared" si="230"/>
        <v>0</v>
      </c>
      <c r="T4930" s="129">
        <f t="shared" si="231"/>
        <v>0</v>
      </c>
      <c r="U4930" s="10"/>
    </row>
    <row r="4931" spans="12:21" ht="15" customHeight="1" x14ac:dyDescent="0.4">
      <c r="L4931" s="36" t="s">
        <v>39</v>
      </c>
      <c r="N4931" s="37">
        <v>43670</v>
      </c>
      <c r="O4931" s="35">
        <v>0.79166666666666674</v>
      </c>
      <c r="P4931" s="299"/>
      <c r="Q4931" s="300"/>
      <c r="R4931" s="129">
        <f t="shared" si="229"/>
        <v>0</v>
      </c>
      <c r="S4931" s="129">
        <f t="shared" si="230"/>
        <v>0</v>
      </c>
      <c r="T4931" s="129">
        <f t="shared" si="231"/>
        <v>0</v>
      </c>
      <c r="U4931" s="10"/>
    </row>
    <row r="4932" spans="12:21" ht="15" customHeight="1" x14ac:dyDescent="0.4">
      <c r="L4932" s="36" t="s">
        <v>39</v>
      </c>
      <c r="N4932" s="37">
        <v>43670</v>
      </c>
      <c r="O4932" s="35">
        <v>0.83333333333333337</v>
      </c>
      <c r="P4932" s="299"/>
      <c r="Q4932" s="300"/>
      <c r="R4932" s="129">
        <f t="shared" si="229"/>
        <v>0</v>
      </c>
      <c r="S4932" s="129">
        <f t="shared" si="230"/>
        <v>0</v>
      </c>
      <c r="T4932" s="129">
        <f t="shared" si="231"/>
        <v>0</v>
      </c>
      <c r="U4932" s="10"/>
    </row>
    <row r="4933" spans="12:21" ht="15" customHeight="1" x14ac:dyDescent="0.4">
      <c r="L4933" s="36" t="s">
        <v>39</v>
      </c>
      <c r="N4933" s="37">
        <v>43670</v>
      </c>
      <c r="O4933" s="35">
        <v>0.87500000000000011</v>
      </c>
      <c r="P4933" s="299"/>
      <c r="Q4933" s="300"/>
      <c r="R4933" s="129">
        <f t="shared" si="229"/>
        <v>0</v>
      </c>
      <c r="S4933" s="129">
        <f t="shared" si="230"/>
        <v>0</v>
      </c>
      <c r="T4933" s="129">
        <f t="shared" si="231"/>
        <v>0</v>
      </c>
      <c r="U4933" s="10"/>
    </row>
    <row r="4934" spans="12:21" ht="15" customHeight="1" x14ac:dyDescent="0.4">
      <c r="L4934" s="36" t="s">
        <v>39</v>
      </c>
      <c r="N4934" s="37">
        <v>43670</v>
      </c>
      <c r="O4934" s="35">
        <v>0.91666666666666674</v>
      </c>
      <c r="P4934" s="299"/>
      <c r="Q4934" s="300"/>
      <c r="R4934" s="129">
        <f t="shared" si="229"/>
        <v>0</v>
      </c>
      <c r="S4934" s="129">
        <f t="shared" si="230"/>
        <v>0</v>
      </c>
      <c r="T4934" s="129">
        <f t="shared" si="231"/>
        <v>0</v>
      </c>
      <c r="U4934" s="10"/>
    </row>
    <row r="4935" spans="12:21" ht="15" customHeight="1" x14ac:dyDescent="0.4">
      <c r="L4935" s="36" t="s">
        <v>39</v>
      </c>
      <c r="N4935" s="37">
        <v>43670</v>
      </c>
      <c r="O4935" s="35">
        <v>0.95833333333333337</v>
      </c>
      <c r="P4935" s="299"/>
      <c r="Q4935" s="300"/>
      <c r="R4935" s="129">
        <f t="shared" si="229"/>
        <v>0</v>
      </c>
      <c r="S4935" s="129">
        <f t="shared" si="230"/>
        <v>0</v>
      </c>
      <c r="T4935" s="129">
        <f t="shared" si="231"/>
        <v>0</v>
      </c>
      <c r="U4935" s="10"/>
    </row>
    <row r="4936" spans="12:21" ht="15" customHeight="1" x14ac:dyDescent="0.4">
      <c r="L4936" s="40">
        <v>43671</v>
      </c>
      <c r="M4936" s="37"/>
      <c r="N4936" s="37">
        <v>43671</v>
      </c>
      <c r="O4936" s="35">
        <v>3.1225022567582528E-17</v>
      </c>
      <c r="P4936" s="299"/>
      <c r="Q4936" s="300"/>
      <c r="R4936" s="129">
        <f t="shared" si="229"/>
        <v>0</v>
      </c>
      <c r="S4936" s="129">
        <f t="shared" si="230"/>
        <v>0</v>
      </c>
      <c r="T4936" s="129">
        <f t="shared" si="231"/>
        <v>0</v>
      </c>
      <c r="U4936" s="10"/>
    </row>
    <row r="4937" spans="12:21" ht="15" customHeight="1" x14ac:dyDescent="0.4">
      <c r="L4937" s="36" t="s">
        <v>39</v>
      </c>
      <c r="N4937" s="37">
        <v>43671</v>
      </c>
      <c r="O4937" s="35">
        <v>4.1666666666666699E-2</v>
      </c>
      <c r="P4937" s="299"/>
      <c r="Q4937" s="300"/>
      <c r="R4937" s="129">
        <f t="shared" si="229"/>
        <v>0</v>
      </c>
      <c r="S4937" s="129">
        <f t="shared" si="230"/>
        <v>0</v>
      </c>
      <c r="T4937" s="129">
        <f t="shared" si="231"/>
        <v>0</v>
      </c>
      <c r="U4937" s="10"/>
    </row>
    <row r="4938" spans="12:21" ht="15" customHeight="1" x14ac:dyDescent="0.4">
      <c r="L4938" s="36" t="s">
        <v>39</v>
      </c>
      <c r="N4938" s="37">
        <v>43671</v>
      </c>
      <c r="O4938" s="35">
        <v>8.333333333333337E-2</v>
      </c>
      <c r="P4938" s="299"/>
      <c r="Q4938" s="300"/>
      <c r="R4938" s="129">
        <f t="shared" si="229"/>
        <v>0</v>
      </c>
      <c r="S4938" s="129">
        <f t="shared" si="230"/>
        <v>0</v>
      </c>
      <c r="T4938" s="129">
        <f t="shared" si="231"/>
        <v>0</v>
      </c>
      <c r="U4938" s="10"/>
    </row>
    <row r="4939" spans="12:21" ht="15" customHeight="1" x14ac:dyDescent="0.4">
      <c r="L4939" s="36" t="s">
        <v>39</v>
      </c>
      <c r="N4939" s="37">
        <v>43671</v>
      </c>
      <c r="O4939" s="35">
        <v>0.12500000000000006</v>
      </c>
      <c r="P4939" s="299"/>
      <c r="Q4939" s="300"/>
      <c r="R4939" s="129">
        <f t="shared" si="229"/>
        <v>0</v>
      </c>
      <c r="S4939" s="129">
        <f t="shared" si="230"/>
        <v>0</v>
      </c>
      <c r="T4939" s="129">
        <f t="shared" si="231"/>
        <v>0</v>
      </c>
      <c r="U4939" s="10"/>
    </row>
    <row r="4940" spans="12:21" ht="15" customHeight="1" x14ac:dyDescent="0.4">
      <c r="L4940" s="36" t="s">
        <v>39</v>
      </c>
      <c r="N4940" s="37">
        <v>43671</v>
      </c>
      <c r="O4940" s="35">
        <v>0.16666666666666669</v>
      </c>
      <c r="P4940" s="299"/>
      <c r="Q4940" s="300"/>
      <c r="R4940" s="129">
        <f t="shared" si="229"/>
        <v>0</v>
      </c>
      <c r="S4940" s="129">
        <f t="shared" si="230"/>
        <v>0</v>
      </c>
      <c r="T4940" s="129">
        <f t="shared" si="231"/>
        <v>0</v>
      </c>
      <c r="U4940" s="10"/>
    </row>
    <row r="4941" spans="12:21" ht="15" customHeight="1" x14ac:dyDescent="0.4">
      <c r="L4941" s="36" t="s">
        <v>39</v>
      </c>
      <c r="N4941" s="37">
        <v>43671</v>
      </c>
      <c r="O4941" s="35">
        <v>0.20833333333333337</v>
      </c>
      <c r="P4941" s="299"/>
      <c r="Q4941" s="300"/>
      <c r="R4941" s="129">
        <f t="shared" si="229"/>
        <v>0</v>
      </c>
      <c r="S4941" s="129">
        <f t="shared" si="230"/>
        <v>0</v>
      </c>
      <c r="T4941" s="129">
        <f t="shared" si="231"/>
        <v>0</v>
      </c>
      <c r="U4941" s="10"/>
    </row>
    <row r="4942" spans="12:21" ht="15" customHeight="1" x14ac:dyDescent="0.4">
      <c r="L4942" s="36" t="s">
        <v>39</v>
      </c>
      <c r="N4942" s="37">
        <v>43671</v>
      </c>
      <c r="O4942" s="35">
        <v>0.25</v>
      </c>
      <c r="P4942" s="299"/>
      <c r="Q4942" s="300"/>
      <c r="R4942" s="129">
        <f t="shared" si="229"/>
        <v>0</v>
      </c>
      <c r="S4942" s="129">
        <f t="shared" si="230"/>
        <v>0</v>
      </c>
      <c r="T4942" s="129">
        <f t="shared" si="231"/>
        <v>0</v>
      </c>
      <c r="U4942" s="10"/>
    </row>
    <row r="4943" spans="12:21" ht="15" customHeight="1" x14ac:dyDescent="0.4">
      <c r="L4943" s="36" t="s">
        <v>39</v>
      </c>
      <c r="N4943" s="37">
        <v>43671</v>
      </c>
      <c r="O4943" s="35">
        <v>0.29166666666666669</v>
      </c>
      <c r="P4943" s="299"/>
      <c r="Q4943" s="300"/>
      <c r="R4943" s="129">
        <f t="shared" si="229"/>
        <v>0</v>
      </c>
      <c r="S4943" s="129">
        <f t="shared" si="230"/>
        <v>0</v>
      </c>
      <c r="T4943" s="129">
        <f t="shared" si="231"/>
        <v>0</v>
      </c>
      <c r="U4943" s="10"/>
    </row>
    <row r="4944" spans="12:21" ht="15" customHeight="1" x14ac:dyDescent="0.4">
      <c r="L4944" s="36" t="s">
        <v>39</v>
      </c>
      <c r="N4944" s="37">
        <v>43671</v>
      </c>
      <c r="O4944" s="35">
        <v>0.33333333333333337</v>
      </c>
      <c r="P4944" s="299"/>
      <c r="Q4944" s="300"/>
      <c r="R4944" s="129">
        <f t="shared" ref="R4944:R5007" si="232">IF(Q4944&gt;P4944,P4944,Q4944)</f>
        <v>0</v>
      </c>
      <c r="S4944" s="129">
        <f t="shared" ref="S4944:S5007" si="233">P4944-R4944</f>
        <v>0</v>
      </c>
      <c r="T4944" s="129">
        <f t="shared" si="231"/>
        <v>0</v>
      </c>
      <c r="U4944" s="10"/>
    </row>
    <row r="4945" spans="12:21" ht="15" customHeight="1" x14ac:dyDescent="0.4">
      <c r="L4945" s="36" t="s">
        <v>39</v>
      </c>
      <c r="N4945" s="37">
        <v>43671</v>
      </c>
      <c r="O4945" s="35">
        <v>0.375</v>
      </c>
      <c r="P4945" s="299"/>
      <c r="Q4945" s="300"/>
      <c r="R4945" s="129">
        <f t="shared" si="232"/>
        <v>0</v>
      </c>
      <c r="S4945" s="129">
        <f t="shared" si="233"/>
        <v>0</v>
      </c>
      <c r="T4945" s="129">
        <f t="shared" si="231"/>
        <v>0</v>
      </c>
      <c r="U4945" s="10"/>
    </row>
    <row r="4946" spans="12:21" ht="15" customHeight="1" x14ac:dyDescent="0.4">
      <c r="L4946" s="36" t="s">
        <v>39</v>
      </c>
      <c r="N4946" s="37">
        <v>43671</v>
      </c>
      <c r="O4946" s="35">
        <v>0.41666666666666669</v>
      </c>
      <c r="P4946" s="299"/>
      <c r="Q4946" s="300"/>
      <c r="R4946" s="129">
        <f t="shared" si="232"/>
        <v>0</v>
      </c>
      <c r="S4946" s="129">
        <f t="shared" si="233"/>
        <v>0</v>
      </c>
      <c r="T4946" s="129">
        <f t="shared" si="231"/>
        <v>0</v>
      </c>
      <c r="U4946" s="10"/>
    </row>
    <row r="4947" spans="12:21" ht="15" customHeight="1" x14ac:dyDescent="0.4">
      <c r="L4947" s="36" t="s">
        <v>39</v>
      </c>
      <c r="N4947" s="37">
        <v>43671</v>
      </c>
      <c r="O4947" s="35">
        <v>0.45833333333333337</v>
      </c>
      <c r="P4947" s="299"/>
      <c r="Q4947" s="300"/>
      <c r="R4947" s="129">
        <f t="shared" si="232"/>
        <v>0</v>
      </c>
      <c r="S4947" s="129">
        <f t="shared" si="233"/>
        <v>0</v>
      </c>
      <c r="T4947" s="129">
        <f t="shared" si="231"/>
        <v>0</v>
      </c>
      <c r="U4947" s="10"/>
    </row>
    <row r="4948" spans="12:21" ht="15" customHeight="1" x14ac:dyDescent="0.4">
      <c r="L4948" s="36" t="s">
        <v>39</v>
      </c>
      <c r="N4948" s="37">
        <v>43671</v>
      </c>
      <c r="O4948" s="35">
        <v>0.50000000000000011</v>
      </c>
      <c r="P4948" s="299"/>
      <c r="Q4948" s="300"/>
      <c r="R4948" s="129">
        <f t="shared" si="232"/>
        <v>0</v>
      </c>
      <c r="S4948" s="129">
        <f t="shared" si="233"/>
        <v>0</v>
      </c>
      <c r="T4948" s="129">
        <f t="shared" si="231"/>
        <v>0</v>
      </c>
      <c r="U4948" s="10"/>
    </row>
    <row r="4949" spans="12:21" ht="15" customHeight="1" x14ac:dyDescent="0.4">
      <c r="L4949" s="36" t="s">
        <v>39</v>
      </c>
      <c r="N4949" s="37">
        <v>43671</v>
      </c>
      <c r="O4949" s="35">
        <v>0.54166666666666674</v>
      </c>
      <c r="P4949" s="299"/>
      <c r="Q4949" s="300"/>
      <c r="R4949" s="129">
        <f t="shared" si="232"/>
        <v>0</v>
      </c>
      <c r="S4949" s="129">
        <f t="shared" si="233"/>
        <v>0</v>
      </c>
      <c r="T4949" s="129">
        <f t="shared" si="231"/>
        <v>0</v>
      </c>
      <c r="U4949" s="10"/>
    </row>
    <row r="4950" spans="12:21" ht="15" customHeight="1" x14ac:dyDescent="0.4">
      <c r="L4950" s="36" t="s">
        <v>39</v>
      </c>
      <c r="N4950" s="37">
        <v>43671</v>
      </c>
      <c r="O4950" s="35">
        <v>0.58333333333333337</v>
      </c>
      <c r="P4950" s="299"/>
      <c r="Q4950" s="300"/>
      <c r="R4950" s="129">
        <f t="shared" si="232"/>
        <v>0</v>
      </c>
      <c r="S4950" s="129">
        <f t="shared" si="233"/>
        <v>0</v>
      </c>
      <c r="T4950" s="129">
        <f t="shared" si="231"/>
        <v>0</v>
      </c>
      <c r="U4950" s="10"/>
    </row>
    <row r="4951" spans="12:21" ht="15" customHeight="1" x14ac:dyDescent="0.4">
      <c r="L4951" s="36" t="s">
        <v>39</v>
      </c>
      <c r="N4951" s="37">
        <v>43671</v>
      </c>
      <c r="O4951" s="35">
        <v>0.62500000000000011</v>
      </c>
      <c r="P4951" s="299"/>
      <c r="Q4951" s="300"/>
      <c r="R4951" s="129">
        <f t="shared" si="232"/>
        <v>0</v>
      </c>
      <c r="S4951" s="129">
        <f t="shared" si="233"/>
        <v>0</v>
      </c>
      <c r="T4951" s="129">
        <f t="shared" si="231"/>
        <v>0</v>
      </c>
      <c r="U4951" s="10"/>
    </row>
    <row r="4952" spans="12:21" ht="15" customHeight="1" x14ac:dyDescent="0.4">
      <c r="L4952" s="36" t="s">
        <v>39</v>
      </c>
      <c r="N4952" s="37">
        <v>43671</v>
      </c>
      <c r="O4952" s="35">
        <v>0.66666666666666674</v>
      </c>
      <c r="P4952" s="299"/>
      <c r="Q4952" s="300"/>
      <c r="R4952" s="129">
        <f t="shared" si="232"/>
        <v>0</v>
      </c>
      <c r="S4952" s="129">
        <f t="shared" si="233"/>
        <v>0</v>
      </c>
      <c r="T4952" s="129">
        <f t="shared" si="231"/>
        <v>0</v>
      </c>
      <c r="U4952" s="10"/>
    </row>
    <row r="4953" spans="12:21" ht="15" customHeight="1" x14ac:dyDescent="0.4">
      <c r="L4953" s="36" t="s">
        <v>39</v>
      </c>
      <c r="N4953" s="37">
        <v>43671</v>
      </c>
      <c r="O4953" s="35">
        <v>0.70833333333333337</v>
      </c>
      <c r="P4953" s="299"/>
      <c r="Q4953" s="300"/>
      <c r="R4953" s="129">
        <f t="shared" si="232"/>
        <v>0</v>
      </c>
      <c r="S4953" s="129">
        <f t="shared" si="233"/>
        <v>0</v>
      </c>
      <c r="T4953" s="129">
        <f t="shared" si="231"/>
        <v>0</v>
      </c>
      <c r="U4953" s="10"/>
    </row>
    <row r="4954" spans="12:21" ht="15" customHeight="1" x14ac:dyDescent="0.4">
      <c r="L4954" s="36" t="s">
        <v>39</v>
      </c>
      <c r="N4954" s="37">
        <v>43671</v>
      </c>
      <c r="O4954" s="35">
        <v>0.75000000000000011</v>
      </c>
      <c r="P4954" s="299"/>
      <c r="Q4954" s="300"/>
      <c r="R4954" s="129">
        <f t="shared" si="232"/>
        <v>0</v>
      </c>
      <c r="S4954" s="129">
        <f t="shared" si="233"/>
        <v>0</v>
      </c>
      <c r="T4954" s="129">
        <f t="shared" si="231"/>
        <v>0</v>
      </c>
      <c r="U4954" s="10"/>
    </row>
    <row r="4955" spans="12:21" ht="15" customHeight="1" x14ac:dyDescent="0.4">
      <c r="L4955" s="36" t="s">
        <v>39</v>
      </c>
      <c r="N4955" s="37">
        <v>43671</v>
      </c>
      <c r="O4955" s="35">
        <v>0.79166666666666674</v>
      </c>
      <c r="P4955" s="299"/>
      <c r="Q4955" s="300"/>
      <c r="R4955" s="129">
        <f t="shared" si="232"/>
        <v>0</v>
      </c>
      <c r="S4955" s="129">
        <f t="shared" si="233"/>
        <v>0</v>
      </c>
      <c r="T4955" s="129">
        <f t="shared" si="231"/>
        <v>0</v>
      </c>
      <c r="U4955" s="10"/>
    </row>
    <row r="4956" spans="12:21" ht="15" customHeight="1" x14ac:dyDescent="0.4">
      <c r="L4956" s="36" t="s">
        <v>39</v>
      </c>
      <c r="N4956" s="37">
        <v>43671</v>
      </c>
      <c r="O4956" s="35">
        <v>0.83333333333333337</v>
      </c>
      <c r="P4956" s="299"/>
      <c r="Q4956" s="300"/>
      <c r="R4956" s="129">
        <f t="shared" si="232"/>
        <v>0</v>
      </c>
      <c r="S4956" s="129">
        <f t="shared" si="233"/>
        <v>0</v>
      </c>
      <c r="T4956" s="129">
        <f t="shared" si="231"/>
        <v>0</v>
      </c>
      <c r="U4956" s="10"/>
    </row>
    <row r="4957" spans="12:21" ht="15" customHeight="1" x14ac:dyDescent="0.4">
      <c r="L4957" s="36" t="s">
        <v>39</v>
      </c>
      <c r="N4957" s="37">
        <v>43671</v>
      </c>
      <c r="O4957" s="35">
        <v>0.87500000000000011</v>
      </c>
      <c r="P4957" s="299"/>
      <c r="Q4957" s="300"/>
      <c r="R4957" s="129">
        <f t="shared" si="232"/>
        <v>0</v>
      </c>
      <c r="S4957" s="129">
        <f t="shared" si="233"/>
        <v>0</v>
      </c>
      <c r="T4957" s="129">
        <f t="shared" si="231"/>
        <v>0</v>
      </c>
      <c r="U4957" s="10"/>
    </row>
    <row r="4958" spans="12:21" ht="15" customHeight="1" x14ac:dyDescent="0.4">
      <c r="L4958" s="36" t="s">
        <v>39</v>
      </c>
      <c r="N4958" s="37">
        <v>43671</v>
      </c>
      <c r="O4958" s="35">
        <v>0.91666666666666674</v>
      </c>
      <c r="P4958" s="299"/>
      <c r="Q4958" s="300"/>
      <c r="R4958" s="129">
        <f t="shared" si="232"/>
        <v>0</v>
      </c>
      <c r="S4958" s="129">
        <f t="shared" si="233"/>
        <v>0</v>
      </c>
      <c r="T4958" s="129">
        <f t="shared" si="231"/>
        <v>0</v>
      </c>
      <c r="U4958" s="10"/>
    </row>
    <row r="4959" spans="12:21" ht="15" customHeight="1" x14ac:dyDescent="0.4">
      <c r="L4959" s="36" t="s">
        <v>39</v>
      </c>
      <c r="N4959" s="37">
        <v>43671</v>
      </c>
      <c r="O4959" s="35">
        <v>0.95833333333333337</v>
      </c>
      <c r="P4959" s="299"/>
      <c r="Q4959" s="300"/>
      <c r="R4959" s="129">
        <f t="shared" si="232"/>
        <v>0</v>
      </c>
      <c r="S4959" s="129">
        <f t="shared" si="233"/>
        <v>0</v>
      </c>
      <c r="T4959" s="129">
        <f t="shared" si="231"/>
        <v>0</v>
      </c>
      <c r="U4959" s="10"/>
    </row>
    <row r="4960" spans="12:21" ht="15" customHeight="1" x14ac:dyDescent="0.4">
      <c r="L4960" s="40">
        <v>43672</v>
      </c>
      <c r="M4960" s="37"/>
      <c r="N4960" s="37">
        <v>43672</v>
      </c>
      <c r="O4960" s="35">
        <v>3.1225022567582528E-17</v>
      </c>
      <c r="P4960" s="299"/>
      <c r="Q4960" s="300"/>
      <c r="R4960" s="129">
        <f t="shared" si="232"/>
        <v>0</v>
      </c>
      <c r="S4960" s="129">
        <f t="shared" si="233"/>
        <v>0</v>
      </c>
      <c r="T4960" s="129">
        <f t="shared" si="231"/>
        <v>0</v>
      </c>
      <c r="U4960" s="10"/>
    </row>
    <row r="4961" spans="12:21" ht="15" customHeight="1" x14ac:dyDescent="0.4">
      <c r="L4961" s="36" t="s">
        <v>39</v>
      </c>
      <c r="N4961" s="37">
        <v>43672</v>
      </c>
      <c r="O4961" s="35">
        <v>4.1666666666666699E-2</v>
      </c>
      <c r="P4961" s="299"/>
      <c r="Q4961" s="300"/>
      <c r="R4961" s="129">
        <f t="shared" si="232"/>
        <v>0</v>
      </c>
      <c r="S4961" s="129">
        <f t="shared" si="233"/>
        <v>0</v>
      </c>
      <c r="T4961" s="129">
        <f t="shared" si="231"/>
        <v>0</v>
      </c>
      <c r="U4961" s="10"/>
    </row>
    <row r="4962" spans="12:21" ht="15" customHeight="1" x14ac:dyDescent="0.4">
      <c r="L4962" s="36" t="s">
        <v>39</v>
      </c>
      <c r="N4962" s="37">
        <v>43672</v>
      </c>
      <c r="O4962" s="35">
        <v>8.333333333333337E-2</v>
      </c>
      <c r="P4962" s="299"/>
      <c r="Q4962" s="300"/>
      <c r="R4962" s="129">
        <f t="shared" si="232"/>
        <v>0</v>
      </c>
      <c r="S4962" s="129">
        <f t="shared" si="233"/>
        <v>0</v>
      </c>
      <c r="T4962" s="129">
        <f t="shared" si="231"/>
        <v>0</v>
      </c>
      <c r="U4962" s="10"/>
    </row>
    <row r="4963" spans="12:21" ht="15" customHeight="1" x14ac:dyDescent="0.4">
      <c r="L4963" s="36" t="s">
        <v>39</v>
      </c>
      <c r="N4963" s="37">
        <v>43672</v>
      </c>
      <c r="O4963" s="35">
        <v>0.12500000000000006</v>
      </c>
      <c r="P4963" s="299"/>
      <c r="Q4963" s="300"/>
      <c r="R4963" s="129">
        <f t="shared" si="232"/>
        <v>0</v>
      </c>
      <c r="S4963" s="129">
        <f t="shared" si="233"/>
        <v>0</v>
      </c>
      <c r="T4963" s="129">
        <f t="shared" si="231"/>
        <v>0</v>
      </c>
      <c r="U4963" s="10"/>
    </row>
    <row r="4964" spans="12:21" ht="15" customHeight="1" x14ac:dyDescent="0.4">
      <c r="L4964" s="36" t="s">
        <v>39</v>
      </c>
      <c r="N4964" s="37">
        <v>43672</v>
      </c>
      <c r="O4964" s="35">
        <v>0.16666666666666669</v>
      </c>
      <c r="P4964" s="299"/>
      <c r="Q4964" s="300"/>
      <c r="R4964" s="129">
        <f t="shared" si="232"/>
        <v>0</v>
      </c>
      <c r="S4964" s="129">
        <f t="shared" si="233"/>
        <v>0</v>
      </c>
      <c r="T4964" s="129">
        <f t="shared" si="231"/>
        <v>0</v>
      </c>
      <c r="U4964" s="10"/>
    </row>
    <row r="4965" spans="12:21" ht="15" customHeight="1" x14ac:dyDescent="0.4">
      <c r="L4965" s="36" t="s">
        <v>39</v>
      </c>
      <c r="N4965" s="37">
        <v>43672</v>
      </c>
      <c r="O4965" s="35">
        <v>0.20833333333333337</v>
      </c>
      <c r="P4965" s="299"/>
      <c r="Q4965" s="300"/>
      <c r="R4965" s="129">
        <f t="shared" si="232"/>
        <v>0</v>
      </c>
      <c r="S4965" s="129">
        <f t="shared" si="233"/>
        <v>0</v>
      </c>
      <c r="T4965" s="129">
        <f t="shared" si="231"/>
        <v>0</v>
      </c>
      <c r="U4965" s="10"/>
    </row>
    <row r="4966" spans="12:21" ht="15" customHeight="1" x14ac:dyDescent="0.4">
      <c r="L4966" s="36" t="s">
        <v>39</v>
      </c>
      <c r="N4966" s="37">
        <v>43672</v>
      </c>
      <c r="O4966" s="35">
        <v>0.25</v>
      </c>
      <c r="P4966" s="299"/>
      <c r="Q4966" s="300"/>
      <c r="R4966" s="129">
        <f t="shared" si="232"/>
        <v>0</v>
      </c>
      <c r="S4966" s="129">
        <f t="shared" si="233"/>
        <v>0</v>
      </c>
      <c r="T4966" s="129">
        <f t="shared" si="231"/>
        <v>0</v>
      </c>
      <c r="U4966" s="10"/>
    </row>
    <row r="4967" spans="12:21" ht="15" customHeight="1" x14ac:dyDescent="0.4">
      <c r="L4967" s="36" t="s">
        <v>39</v>
      </c>
      <c r="N4967" s="37">
        <v>43672</v>
      </c>
      <c r="O4967" s="35">
        <v>0.29166666666666669</v>
      </c>
      <c r="P4967" s="299"/>
      <c r="Q4967" s="300"/>
      <c r="R4967" s="129">
        <f t="shared" si="232"/>
        <v>0</v>
      </c>
      <c r="S4967" s="129">
        <f t="shared" si="233"/>
        <v>0</v>
      </c>
      <c r="T4967" s="129">
        <f t="shared" si="231"/>
        <v>0</v>
      </c>
      <c r="U4967" s="10"/>
    </row>
    <row r="4968" spans="12:21" ht="15" customHeight="1" x14ac:dyDescent="0.4">
      <c r="L4968" s="36" t="s">
        <v>39</v>
      </c>
      <c r="N4968" s="37">
        <v>43672</v>
      </c>
      <c r="O4968" s="35">
        <v>0.33333333333333337</v>
      </c>
      <c r="P4968" s="299"/>
      <c r="Q4968" s="300"/>
      <c r="R4968" s="129">
        <f t="shared" si="232"/>
        <v>0</v>
      </c>
      <c r="S4968" s="129">
        <f t="shared" si="233"/>
        <v>0</v>
      </c>
      <c r="T4968" s="129">
        <f t="shared" si="231"/>
        <v>0</v>
      </c>
      <c r="U4968" s="10"/>
    </row>
    <row r="4969" spans="12:21" ht="15" customHeight="1" x14ac:dyDescent="0.4">
      <c r="L4969" s="36" t="s">
        <v>39</v>
      </c>
      <c r="N4969" s="37">
        <v>43672</v>
      </c>
      <c r="O4969" s="35">
        <v>0.375</v>
      </c>
      <c r="P4969" s="299"/>
      <c r="Q4969" s="300"/>
      <c r="R4969" s="129">
        <f t="shared" si="232"/>
        <v>0</v>
      </c>
      <c r="S4969" s="129">
        <f t="shared" si="233"/>
        <v>0</v>
      </c>
      <c r="T4969" s="129">
        <f t="shared" ref="T4969:T5032" si="234">Q4969-R4969</f>
        <v>0</v>
      </c>
      <c r="U4969" s="10"/>
    </row>
    <row r="4970" spans="12:21" ht="15" customHeight="1" x14ac:dyDescent="0.4">
      <c r="L4970" s="36" t="s">
        <v>39</v>
      </c>
      <c r="N4970" s="37">
        <v>43672</v>
      </c>
      <c r="O4970" s="35">
        <v>0.41666666666666669</v>
      </c>
      <c r="P4970" s="299"/>
      <c r="Q4970" s="300"/>
      <c r="R4970" s="129">
        <f t="shared" si="232"/>
        <v>0</v>
      </c>
      <c r="S4970" s="129">
        <f t="shared" si="233"/>
        <v>0</v>
      </c>
      <c r="T4970" s="129">
        <f t="shared" si="234"/>
        <v>0</v>
      </c>
      <c r="U4970" s="10"/>
    </row>
    <row r="4971" spans="12:21" ht="15" customHeight="1" x14ac:dyDescent="0.4">
      <c r="L4971" s="36" t="s">
        <v>39</v>
      </c>
      <c r="N4971" s="37">
        <v>43672</v>
      </c>
      <c r="O4971" s="35">
        <v>0.45833333333333337</v>
      </c>
      <c r="P4971" s="299"/>
      <c r="Q4971" s="300"/>
      <c r="R4971" s="129">
        <f t="shared" si="232"/>
        <v>0</v>
      </c>
      <c r="S4971" s="129">
        <f t="shared" si="233"/>
        <v>0</v>
      </c>
      <c r="T4971" s="129">
        <f t="shared" si="234"/>
        <v>0</v>
      </c>
      <c r="U4971" s="10"/>
    </row>
    <row r="4972" spans="12:21" ht="15" customHeight="1" x14ac:dyDescent="0.4">
      <c r="L4972" s="36" t="s">
        <v>39</v>
      </c>
      <c r="N4972" s="37">
        <v>43672</v>
      </c>
      <c r="O4972" s="35">
        <v>0.50000000000000011</v>
      </c>
      <c r="P4972" s="299"/>
      <c r="Q4972" s="300"/>
      <c r="R4972" s="129">
        <f t="shared" si="232"/>
        <v>0</v>
      </c>
      <c r="S4972" s="129">
        <f t="shared" si="233"/>
        <v>0</v>
      </c>
      <c r="T4972" s="129">
        <f t="shared" si="234"/>
        <v>0</v>
      </c>
      <c r="U4972" s="10"/>
    </row>
    <row r="4973" spans="12:21" ht="15" customHeight="1" x14ac:dyDescent="0.4">
      <c r="L4973" s="36" t="s">
        <v>39</v>
      </c>
      <c r="N4973" s="37">
        <v>43672</v>
      </c>
      <c r="O4973" s="35">
        <v>0.54166666666666674</v>
      </c>
      <c r="P4973" s="299"/>
      <c r="Q4973" s="300"/>
      <c r="R4973" s="129">
        <f t="shared" si="232"/>
        <v>0</v>
      </c>
      <c r="S4973" s="129">
        <f t="shared" si="233"/>
        <v>0</v>
      </c>
      <c r="T4973" s="129">
        <f t="shared" si="234"/>
        <v>0</v>
      </c>
      <c r="U4973" s="10"/>
    </row>
    <row r="4974" spans="12:21" ht="15" customHeight="1" x14ac:dyDescent="0.4">
      <c r="L4974" s="36" t="s">
        <v>39</v>
      </c>
      <c r="N4974" s="37">
        <v>43672</v>
      </c>
      <c r="O4974" s="35">
        <v>0.58333333333333337</v>
      </c>
      <c r="P4974" s="299"/>
      <c r="Q4974" s="300"/>
      <c r="R4974" s="129">
        <f t="shared" si="232"/>
        <v>0</v>
      </c>
      <c r="S4974" s="129">
        <f t="shared" si="233"/>
        <v>0</v>
      </c>
      <c r="T4974" s="129">
        <f t="shared" si="234"/>
        <v>0</v>
      </c>
      <c r="U4974" s="10"/>
    </row>
    <row r="4975" spans="12:21" ht="15" customHeight="1" x14ac:dyDescent="0.4">
      <c r="L4975" s="36" t="s">
        <v>39</v>
      </c>
      <c r="N4975" s="37">
        <v>43672</v>
      </c>
      <c r="O4975" s="35">
        <v>0.62500000000000011</v>
      </c>
      <c r="P4975" s="299"/>
      <c r="Q4975" s="300"/>
      <c r="R4975" s="129">
        <f t="shared" si="232"/>
        <v>0</v>
      </c>
      <c r="S4975" s="129">
        <f t="shared" si="233"/>
        <v>0</v>
      </c>
      <c r="T4975" s="129">
        <f t="shared" si="234"/>
        <v>0</v>
      </c>
      <c r="U4975" s="10"/>
    </row>
    <row r="4976" spans="12:21" ht="15" customHeight="1" x14ac:dyDescent="0.4">
      <c r="L4976" s="36" t="s">
        <v>39</v>
      </c>
      <c r="N4976" s="37">
        <v>43672</v>
      </c>
      <c r="O4976" s="35">
        <v>0.66666666666666674</v>
      </c>
      <c r="P4976" s="299"/>
      <c r="Q4976" s="300"/>
      <c r="R4976" s="129">
        <f t="shared" si="232"/>
        <v>0</v>
      </c>
      <c r="S4976" s="129">
        <f t="shared" si="233"/>
        <v>0</v>
      </c>
      <c r="T4976" s="129">
        <f t="shared" si="234"/>
        <v>0</v>
      </c>
      <c r="U4976" s="10"/>
    </row>
    <row r="4977" spans="12:21" ht="15" customHeight="1" x14ac:dyDescent="0.4">
      <c r="L4977" s="36" t="s">
        <v>39</v>
      </c>
      <c r="N4977" s="37">
        <v>43672</v>
      </c>
      <c r="O4977" s="35">
        <v>0.70833333333333337</v>
      </c>
      <c r="P4977" s="299"/>
      <c r="Q4977" s="300"/>
      <c r="R4977" s="129">
        <f t="shared" si="232"/>
        <v>0</v>
      </c>
      <c r="S4977" s="129">
        <f t="shared" si="233"/>
        <v>0</v>
      </c>
      <c r="T4977" s="129">
        <f t="shared" si="234"/>
        <v>0</v>
      </c>
      <c r="U4977" s="10"/>
    </row>
    <row r="4978" spans="12:21" ht="15" customHeight="1" x14ac:dyDescent="0.4">
      <c r="L4978" s="36" t="s">
        <v>39</v>
      </c>
      <c r="N4978" s="37">
        <v>43672</v>
      </c>
      <c r="O4978" s="35">
        <v>0.75000000000000011</v>
      </c>
      <c r="P4978" s="299"/>
      <c r="Q4978" s="300"/>
      <c r="R4978" s="129">
        <f t="shared" si="232"/>
        <v>0</v>
      </c>
      <c r="S4978" s="129">
        <f t="shared" si="233"/>
        <v>0</v>
      </c>
      <c r="T4978" s="129">
        <f t="shared" si="234"/>
        <v>0</v>
      </c>
      <c r="U4978" s="10"/>
    </row>
    <row r="4979" spans="12:21" ht="15" customHeight="1" x14ac:dyDescent="0.4">
      <c r="L4979" s="36" t="s">
        <v>39</v>
      </c>
      <c r="N4979" s="37">
        <v>43672</v>
      </c>
      <c r="O4979" s="35">
        <v>0.79166666666666674</v>
      </c>
      <c r="P4979" s="299"/>
      <c r="Q4979" s="300"/>
      <c r="R4979" s="129">
        <f t="shared" si="232"/>
        <v>0</v>
      </c>
      <c r="S4979" s="129">
        <f t="shared" si="233"/>
        <v>0</v>
      </c>
      <c r="T4979" s="129">
        <f t="shared" si="234"/>
        <v>0</v>
      </c>
      <c r="U4979" s="10"/>
    </row>
    <row r="4980" spans="12:21" ht="15" customHeight="1" x14ac:dyDescent="0.4">
      <c r="L4980" s="36" t="s">
        <v>39</v>
      </c>
      <c r="N4980" s="37">
        <v>43672</v>
      </c>
      <c r="O4980" s="35">
        <v>0.83333333333333337</v>
      </c>
      <c r="P4980" s="299"/>
      <c r="Q4980" s="300"/>
      <c r="R4980" s="129">
        <f t="shared" si="232"/>
        <v>0</v>
      </c>
      <c r="S4980" s="129">
        <f t="shared" si="233"/>
        <v>0</v>
      </c>
      <c r="T4980" s="129">
        <f t="shared" si="234"/>
        <v>0</v>
      </c>
      <c r="U4980" s="10"/>
    </row>
    <row r="4981" spans="12:21" ht="15" customHeight="1" x14ac:dyDescent="0.4">
      <c r="L4981" s="36" t="s">
        <v>39</v>
      </c>
      <c r="N4981" s="37">
        <v>43672</v>
      </c>
      <c r="O4981" s="35">
        <v>0.87500000000000011</v>
      </c>
      <c r="P4981" s="299"/>
      <c r="Q4981" s="300"/>
      <c r="R4981" s="129">
        <f t="shared" si="232"/>
        <v>0</v>
      </c>
      <c r="S4981" s="129">
        <f t="shared" si="233"/>
        <v>0</v>
      </c>
      <c r="T4981" s="129">
        <f t="shared" si="234"/>
        <v>0</v>
      </c>
      <c r="U4981" s="10"/>
    </row>
    <row r="4982" spans="12:21" ht="15" customHeight="1" x14ac:dyDescent="0.4">
      <c r="L4982" s="36" t="s">
        <v>39</v>
      </c>
      <c r="N4982" s="37">
        <v>43672</v>
      </c>
      <c r="O4982" s="35">
        <v>0.91666666666666674</v>
      </c>
      <c r="P4982" s="299"/>
      <c r="Q4982" s="300"/>
      <c r="R4982" s="129">
        <f t="shared" si="232"/>
        <v>0</v>
      </c>
      <c r="S4982" s="129">
        <f t="shared" si="233"/>
        <v>0</v>
      </c>
      <c r="T4982" s="129">
        <f t="shared" si="234"/>
        <v>0</v>
      </c>
      <c r="U4982" s="10"/>
    </row>
    <row r="4983" spans="12:21" ht="15" customHeight="1" x14ac:dyDescent="0.4">
      <c r="L4983" s="36" t="s">
        <v>39</v>
      </c>
      <c r="N4983" s="37">
        <v>43672</v>
      </c>
      <c r="O4983" s="35">
        <v>0.95833333333333337</v>
      </c>
      <c r="P4983" s="299"/>
      <c r="Q4983" s="300"/>
      <c r="R4983" s="129">
        <f t="shared" si="232"/>
        <v>0</v>
      </c>
      <c r="S4983" s="129">
        <f t="shared" si="233"/>
        <v>0</v>
      </c>
      <c r="T4983" s="129">
        <f t="shared" si="234"/>
        <v>0</v>
      </c>
      <c r="U4983" s="10"/>
    </row>
    <row r="4984" spans="12:21" ht="15" customHeight="1" x14ac:dyDescent="0.4">
      <c r="L4984" s="40">
        <v>43673</v>
      </c>
      <c r="M4984" s="37"/>
      <c r="N4984" s="37">
        <v>43673</v>
      </c>
      <c r="O4984" s="35">
        <v>3.1225022567582528E-17</v>
      </c>
      <c r="P4984" s="299"/>
      <c r="Q4984" s="300"/>
      <c r="R4984" s="129">
        <f t="shared" si="232"/>
        <v>0</v>
      </c>
      <c r="S4984" s="129">
        <f t="shared" si="233"/>
        <v>0</v>
      </c>
      <c r="T4984" s="129">
        <f t="shared" si="234"/>
        <v>0</v>
      </c>
      <c r="U4984" s="10"/>
    </row>
    <row r="4985" spans="12:21" ht="15" customHeight="1" x14ac:dyDescent="0.4">
      <c r="L4985" s="36" t="s">
        <v>39</v>
      </c>
      <c r="N4985" s="37">
        <v>43673</v>
      </c>
      <c r="O4985" s="35">
        <v>4.1666666666666699E-2</v>
      </c>
      <c r="P4985" s="299"/>
      <c r="Q4985" s="300"/>
      <c r="R4985" s="129">
        <f t="shared" si="232"/>
        <v>0</v>
      </c>
      <c r="S4985" s="129">
        <f t="shared" si="233"/>
        <v>0</v>
      </c>
      <c r="T4985" s="129">
        <f t="shared" si="234"/>
        <v>0</v>
      </c>
      <c r="U4985" s="10"/>
    </row>
    <row r="4986" spans="12:21" ht="15" customHeight="1" x14ac:dyDescent="0.4">
      <c r="L4986" s="36" t="s">
        <v>39</v>
      </c>
      <c r="N4986" s="37">
        <v>43673</v>
      </c>
      <c r="O4986" s="35">
        <v>8.333333333333337E-2</v>
      </c>
      <c r="P4986" s="299"/>
      <c r="Q4986" s="300"/>
      <c r="R4986" s="129">
        <f t="shared" si="232"/>
        <v>0</v>
      </c>
      <c r="S4986" s="129">
        <f t="shared" si="233"/>
        <v>0</v>
      </c>
      <c r="T4986" s="129">
        <f t="shared" si="234"/>
        <v>0</v>
      </c>
      <c r="U4986" s="10"/>
    </row>
    <row r="4987" spans="12:21" ht="15" customHeight="1" x14ac:dyDescent="0.4">
      <c r="L4987" s="36" t="s">
        <v>39</v>
      </c>
      <c r="N4987" s="37">
        <v>43673</v>
      </c>
      <c r="O4987" s="35">
        <v>0.12500000000000006</v>
      </c>
      <c r="P4987" s="299"/>
      <c r="Q4987" s="300"/>
      <c r="R4987" s="129">
        <f t="shared" si="232"/>
        <v>0</v>
      </c>
      <c r="S4987" s="129">
        <f t="shared" si="233"/>
        <v>0</v>
      </c>
      <c r="T4987" s="129">
        <f t="shared" si="234"/>
        <v>0</v>
      </c>
      <c r="U4987" s="10"/>
    </row>
    <row r="4988" spans="12:21" ht="15" customHeight="1" x14ac:dyDescent="0.4">
      <c r="L4988" s="36" t="s">
        <v>39</v>
      </c>
      <c r="N4988" s="37">
        <v>43673</v>
      </c>
      <c r="O4988" s="35">
        <v>0.16666666666666669</v>
      </c>
      <c r="P4988" s="299"/>
      <c r="Q4988" s="300"/>
      <c r="R4988" s="129">
        <f t="shared" si="232"/>
        <v>0</v>
      </c>
      <c r="S4988" s="129">
        <f t="shared" si="233"/>
        <v>0</v>
      </c>
      <c r="T4988" s="129">
        <f t="shared" si="234"/>
        <v>0</v>
      </c>
      <c r="U4988" s="10"/>
    </row>
    <row r="4989" spans="12:21" ht="15" customHeight="1" x14ac:dyDescent="0.4">
      <c r="L4989" s="36" t="s">
        <v>39</v>
      </c>
      <c r="N4989" s="37">
        <v>43673</v>
      </c>
      <c r="O4989" s="35">
        <v>0.20833333333333337</v>
      </c>
      <c r="P4989" s="299"/>
      <c r="Q4989" s="300"/>
      <c r="R4989" s="129">
        <f t="shared" si="232"/>
        <v>0</v>
      </c>
      <c r="S4989" s="129">
        <f t="shared" si="233"/>
        <v>0</v>
      </c>
      <c r="T4989" s="129">
        <f t="shared" si="234"/>
        <v>0</v>
      </c>
      <c r="U4989" s="10"/>
    </row>
    <row r="4990" spans="12:21" ht="15" customHeight="1" x14ac:dyDescent="0.4">
      <c r="L4990" s="36" t="s">
        <v>39</v>
      </c>
      <c r="N4990" s="37">
        <v>43673</v>
      </c>
      <c r="O4990" s="35">
        <v>0.25</v>
      </c>
      <c r="P4990" s="299"/>
      <c r="Q4990" s="300"/>
      <c r="R4990" s="129">
        <f t="shared" si="232"/>
        <v>0</v>
      </c>
      <c r="S4990" s="129">
        <f t="shared" si="233"/>
        <v>0</v>
      </c>
      <c r="T4990" s="129">
        <f t="shared" si="234"/>
        <v>0</v>
      </c>
      <c r="U4990" s="10"/>
    </row>
    <row r="4991" spans="12:21" ht="15" customHeight="1" x14ac:dyDescent="0.4">
      <c r="L4991" s="36" t="s">
        <v>39</v>
      </c>
      <c r="N4991" s="37">
        <v>43673</v>
      </c>
      <c r="O4991" s="35">
        <v>0.29166666666666669</v>
      </c>
      <c r="P4991" s="299"/>
      <c r="Q4991" s="300"/>
      <c r="R4991" s="129">
        <f t="shared" si="232"/>
        <v>0</v>
      </c>
      <c r="S4991" s="129">
        <f t="shared" si="233"/>
        <v>0</v>
      </c>
      <c r="T4991" s="129">
        <f t="shared" si="234"/>
        <v>0</v>
      </c>
      <c r="U4991" s="10"/>
    </row>
    <row r="4992" spans="12:21" ht="15" customHeight="1" x14ac:dyDescent="0.4">
      <c r="L4992" s="36" t="s">
        <v>39</v>
      </c>
      <c r="N4992" s="37">
        <v>43673</v>
      </c>
      <c r="O4992" s="35">
        <v>0.33333333333333337</v>
      </c>
      <c r="P4992" s="299"/>
      <c r="Q4992" s="300"/>
      <c r="R4992" s="129">
        <f t="shared" si="232"/>
        <v>0</v>
      </c>
      <c r="S4992" s="129">
        <f t="shared" si="233"/>
        <v>0</v>
      </c>
      <c r="T4992" s="129">
        <f t="shared" si="234"/>
        <v>0</v>
      </c>
      <c r="U4992" s="10"/>
    </row>
    <row r="4993" spans="12:21" ht="15" customHeight="1" x14ac:dyDescent="0.4">
      <c r="L4993" s="36" t="s">
        <v>39</v>
      </c>
      <c r="N4993" s="37">
        <v>43673</v>
      </c>
      <c r="O4993" s="35">
        <v>0.375</v>
      </c>
      <c r="P4993" s="299"/>
      <c r="Q4993" s="300"/>
      <c r="R4993" s="129">
        <f t="shared" si="232"/>
        <v>0</v>
      </c>
      <c r="S4993" s="129">
        <f t="shared" si="233"/>
        <v>0</v>
      </c>
      <c r="T4993" s="129">
        <f t="shared" si="234"/>
        <v>0</v>
      </c>
      <c r="U4993" s="10"/>
    </row>
    <row r="4994" spans="12:21" ht="15" customHeight="1" x14ac:dyDescent="0.4">
      <c r="L4994" s="36" t="s">
        <v>39</v>
      </c>
      <c r="N4994" s="37">
        <v>43673</v>
      </c>
      <c r="O4994" s="35">
        <v>0.41666666666666669</v>
      </c>
      <c r="P4994" s="299"/>
      <c r="Q4994" s="300"/>
      <c r="R4994" s="129">
        <f t="shared" si="232"/>
        <v>0</v>
      </c>
      <c r="S4994" s="129">
        <f t="shared" si="233"/>
        <v>0</v>
      </c>
      <c r="T4994" s="129">
        <f t="shared" si="234"/>
        <v>0</v>
      </c>
      <c r="U4994" s="10"/>
    </row>
    <row r="4995" spans="12:21" ht="15" customHeight="1" x14ac:dyDescent="0.4">
      <c r="L4995" s="36" t="s">
        <v>39</v>
      </c>
      <c r="N4995" s="37">
        <v>43673</v>
      </c>
      <c r="O4995" s="35">
        <v>0.45833333333333337</v>
      </c>
      <c r="P4995" s="299"/>
      <c r="Q4995" s="300"/>
      <c r="R4995" s="129">
        <f t="shared" si="232"/>
        <v>0</v>
      </c>
      <c r="S4995" s="129">
        <f t="shared" si="233"/>
        <v>0</v>
      </c>
      <c r="T4995" s="129">
        <f t="shared" si="234"/>
        <v>0</v>
      </c>
      <c r="U4995" s="10"/>
    </row>
    <row r="4996" spans="12:21" ht="15" customHeight="1" x14ac:dyDescent="0.4">
      <c r="L4996" s="36" t="s">
        <v>39</v>
      </c>
      <c r="N4996" s="37">
        <v>43673</v>
      </c>
      <c r="O4996" s="35">
        <v>0.50000000000000011</v>
      </c>
      <c r="P4996" s="299"/>
      <c r="Q4996" s="300"/>
      <c r="R4996" s="129">
        <f t="shared" si="232"/>
        <v>0</v>
      </c>
      <c r="S4996" s="129">
        <f t="shared" si="233"/>
        <v>0</v>
      </c>
      <c r="T4996" s="129">
        <f t="shared" si="234"/>
        <v>0</v>
      </c>
      <c r="U4996" s="10"/>
    </row>
    <row r="4997" spans="12:21" ht="15" customHeight="1" x14ac:dyDescent="0.4">
      <c r="L4997" s="36" t="s">
        <v>39</v>
      </c>
      <c r="N4997" s="37">
        <v>43673</v>
      </c>
      <c r="O4997" s="35">
        <v>0.54166666666666674</v>
      </c>
      <c r="P4997" s="299"/>
      <c r="Q4997" s="300"/>
      <c r="R4997" s="129">
        <f t="shared" si="232"/>
        <v>0</v>
      </c>
      <c r="S4997" s="129">
        <f t="shared" si="233"/>
        <v>0</v>
      </c>
      <c r="T4997" s="129">
        <f t="shared" si="234"/>
        <v>0</v>
      </c>
      <c r="U4997" s="10"/>
    </row>
    <row r="4998" spans="12:21" ht="15" customHeight="1" x14ac:dyDescent="0.4">
      <c r="L4998" s="36" t="s">
        <v>39</v>
      </c>
      <c r="N4998" s="37">
        <v>43673</v>
      </c>
      <c r="O4998" s="35">
        <v>0.58333333333333337</v>
      </c>
      <c r="P4998" s="299"/>
      <c r="Q4998" s="300"/>
      <c r="R4998" s="129">
        <f t="shared" si="232"/>
        <v>0</v>
      </c>
      <c r="S4998" s="129">
        <f t="shared" si="233"/>
        <v>0</v>
      </c>
      <c r="T4998" s="129">
        <f t="shared" si="234"/>
        <v>0</v>
      </c>
      <c r="U4998" s="10"/>
    </row>
    <row r="4999" spans="12:21" ht="15" customHeight="1" x14ac:dyDescent="0.4">
      <c r="L4999" s="36" t="s">
        <v>39</v>
      </c>
      <c r="N4999" s="37">
        <v>43673</v>
      </c>
      <c r="O4999" s="35">
        <v>0.62500000000000011</v>
      </c>
      <c r="P4999" s="299"/>
      <c r="Q4999" s="300"/>
      <c r="R4999" s="129">
        <f t="shared" si="232"/>
        <v>0</v>
      </c>
      <c r="S4999" s="129">
        <f t="shared" si="233"/>
        <v>0</v>
      </c>
      <c r="T4999" s="129">
        <f t="shared" si="234"/>
        <v>0</v>
      </c>
      <c r="U4999" s="10"/>
    </row>
    <row r="5000" spans="12:21" ht="15" customHeight="1" x14ac:dyDescent="0.4">
      <c r="L5000" s="36" t="s">
        <v>39</v>
      </c>
      <c r="N5000" s="37">
        <v>43673</v>
      </c>
      <c r="O5000" s="35">
        <v>0.66666666666666674</v>
      </c>
      <c r="P5000" s="299"/>
      <c r="Q5000" s="300"/>
      <c r="R5000" s="129">
        <f t="shared" si="232"/>
        <v>0</v>
      </c>
      <c r="S5000" s="129">
        <f t="shared" si="233"/>
        <v>0</v>
      </c>
      <c r="T5000" s="129">
        <f t="shared" si="234"/>
        <v>0</v>
      </c>
      <c r="U5000" s="10"/>
    </row>
    <row r="5001" spans="12:21" ht="15" customHeight="1" x14ac:dyDescent="0.4">
      <c r="L5001" s="36" t="s">
        <v>39</v>
      </c>
      <c r="N5001" s="37">
        <v>43673</v>
      </c>
      <c r="O5001" s="35">
        <v>0.70833333333333337</v>
      </c>
      <c r="P5001" s="299"/>
      <c r="Q5001" s="300"/>
      <c r="R5001" s="129">
        <f t="shared" si="232"/>
        <v>0</v>
      </c>
      <c r="S5001" s="129">
        <f t="shared" si="233"/>
        <v>0</v>
      </c>
      <c r="T5001" s="129">
        <f t="shared" si="234"/>
        <v>0</v>
      </c>
      <c r="U5001" s="10"/>
    </row>
    <row r="5002" spans="12:21" ht="15" customHeight="1" x14ac:dyDescent="0.4">
      <c r="L5002" s="36" t="s">
        <v>39</v>
      </c>
      <c r="N5002" s="37">
        <v>43673</v>
      </c>
      <c r="O5002" s="35">
        <v>0.75000000000000011</v>
      </c>
      <c r="P5002" s="299"/>
      <c r="Q5002" s="300"/>
      <c r="R5002" s="129">
        <f t="shared" si="232"/>
        <v>0</v>
      </c>
      <c r="S5002" s="129">
        <f t="shared" si="233"/>
        <v>0</v>
      </c>
      <c r="T5002" s="129">
        <f t="shared" si="234"/>
        <v>0</v>
      </c>
      <c r="U5002" s="10"/>
    </row>
    <row r="5003" spans="12:21" ht="15" customHeight="1" x14ac:dyDescent="0.4">
      <c r="L5003" s="36" t="s">
        <v>39</v>
      </c>
      <c r="N5003" s="37">
        <v>43673</v>
      </c>
      <c r="O5003" s="35">
        <v>0.79166666666666674</v>
      </c>
      <c r="P5003" s="299"/>
      <c r="Q5003" s="300"/>
      <c r="R5003" s="129">
        <f t="shared" si="232"/>
        <v>0</v>
      </c>
      <c r="S5003" s="129">
        <f t="shared" si="233"/>
        <v>0</v>
      </c>
      <c r="T5003" s="129">
        <f t="shared" si="234"/>
        <v>0</v>
      </c>
      <c r="U5003" s="10"/>
    </row>
    <row r="5004" spans="12:21" ht="15" customHeight="1" x14ac:dyDescent="0.4">
      <c r="L5004" s="36" t="s">
        <v>39</v>
      </c>
      <c r="N5004" s="37">
        <v>43673</v>
      </c>
      <c r="O5004" s="35">
        <v>0.83333333333333337</v>
      </c>
      <c r="P5004" s="299"/>
      <c r="Q5004" s="300"/>
      <c r="R5004" s="129">
        <f t="shared" si="232"/>
        <v>0</v>
      </c>
      <c r="S5004" s="129">
        <f t="shared" si="233"/>
        <v>0</v>
      </c>
      <c r="T5004" s="129">
        <f t="shared" si="234"/>
        <v>0</v>
      </c>
      <c r="U5004" s="10"/>
    </row>
    <row r="5005" spans="12:21" ht="15" customHeight="1" x14ac:dyDescent="0.4">
      <c r="L5005" s="36" t="s">
        <v>39</v>
      </c>
      <c r="N5005" s="37">
        <v>43673</v>
      </c>
      <c r="O5005" s="35">
        <v>0.87500000000000011</v>
      </c>
      <c r="P5005" s="299"/>
      <c r="Q5005" s="300"/>
      <c r="R5005" s="129">
        <f t="shared" si="232"/>
        <v>0</v>
      </c>
      <c r="S5005" s="129">
        <f t="shared" si="233"/>
        <v>0</v>
      </c>
      <c r="T5005" s="129">
        <f t="shared" si="234"/>
        <v>0</v>
      </c>
      <c r="U5005" s="10"/>
    </row>
    <row r="5006" spans="12:21" ht="15" customHeight="1" x14ac:dyDescent="0.4">
      <c r="L5006" s="36" t="s">
        <v>39</v>
      </c>
      <c r="N5006" s="37">
        <v>43673</v>
      </c>
      <c r="O5006" s="35">
        <v>0.91666666666666674</v>
      </c>
      <c r="P5006" s="299"/>
      <c r="Q5006" s="300"/>
      <c r="R5006" s="129">
        <f t="shared" si="232"/>
        <v>0</v>
      </c>
      <c r="S5006" s="129">
        <f t="shared" si="233"/>
        <v>0</v>
      </c>
      <c r="T5006" s="129">
        <f t="shared" si="234"/>
        <v>0</v>
      </c>
      <c r="U5006" s="10"/>
    </row>
    <row r="5007" spans="12:21" ht="15" customHeight="1" x14ac:dyDescent="0.4">
      <c r="L5007" s="36" t="s">
        <v>39</v>
      </c>
      <c r="N5007" s="37">
        <v>43673</v>
      </c>
      <c r="O5007" s="35">
        <v>0.95833333333333337</v>
      </c>
      <c r="P5007" s="299"/>
      <c r="Q5007" s="300"/>
      <c r="R5007" s="129">
        <f t="shared" si="232"/>
        <v>0</v>
      </c>
      <c r="S5007" s="129">
        <f t="shared" si="233"/>
        <v>0</v>
      </c>
      <c r="T5007" s="129">
        <f t="shared" si="234"/>
        <v>0</v>
      </c>
      <c r="U5007" s="10"/>
    </row>
    <row r="5008" spans="12:21" ht="15" customHeight="1" x14ac:dyDescent="0.4">
      <c r="L5008" s="40">
        <v>43674</v>
      </c>
      <c r="M5008" s="37"/>
      <c r="N5008" s="37">
        <v>43674</v>
      </c>
      <c r="O5008" s="35">
        <v>3.1225022567582528E-17</v>
      </c>
      <c r="P5008" s="299"/>
      <c r="Q5008" s="300"/>
      <c r="R5008" s="129">
        <f t="shared" ref="R5008:R5071" si="235">IF(Q5008&gt;P5008,P5008,Q5008)</f>
        <v>0</v>
      </c>
      <c r="S5008" s="129">
        <f t="shared" ref="S5008:S5071" si="236">P5008-R5008</f>
        <v>0</v>
      </c>
      <c r="T5008" s="129">
        <f t="shared" si="234"/>
        <v>0</v>
      </c>
      <c r="U5008" s="10"/>
    </row>
    <row r="5009" spans="12:21" ht="15" customHeight="1" x14ac:dyDescent="0.4">
      <c r="L5009" s="36" t="s">
        <v>39</v>
      </c>
      <c r="N5009" s="37">
        <v>43674</v>
      </c>
      <c r="O5009" s="35">
        <v>4.1666666666666699E-2</v>
      </c>
      <c r="P5009" s="299"/>
      <c r="Q5009" s="300"/>
      <c r="R5009" s="129">
        <f t="shared" si="235"/>
        <v>0</v>
      </c>
      <c r="S5009" s="129">
        <f t="shared" si="236"/>
        <v>0</v>
      </c>
      <c r="T5009" s="129">
        <f t="shared" si="234"/>
        <v>0</v>
      </c>
      <c r="U5009" s="10"/>
    </row>
    <row r="5010" spans="12:21" ht="15" customHeight="1" x14ac:dyDescent="0.4">
      <c r="L5010" s="36" t="s">
        <v>39</v>
      </c>
      <c r="N5010" s="37">
        <v>43674</v>
      </c>
      <c r="O5010" s="35">
        <v>8.333333333333337E-2</v>
      </c>
      <c r="P5010" s="299"/>
      <c r="Q5010" s="300"/>
      <c r="R5010" s="129">
        <f t="shared" si="235"/>
        <v>0</v>
      </c>
      <c r="S5010" s="129">
        <f t="shared" si="236"/>
        <v>0</v>
      </c>
      <c r="T5010" s="129">
        <f t="shared" si="234"/>
        <v>0</v>
      </c>
      <c r="U5010" s="10"/>
    </row>
    <row r="5011" spans="12:21" ht="15" customHeight="1" x14ac:dyDescent="0.4">
      <c r="L5011" s="36" t="s">
        <v>39</v>
      </c>
      <c r="N5011" s="37">
        <v>43674</v>
      </c>
      <c r="O5011" s="35">
        <v>0.12500000000000006</v>
      </c>
      <c r="P5011" s="299"/>
      <c r="Q5011" s="300"/>
      <c r="R5011" s="129">
        <f t="shared" si="235"/>
        <v>0</v>
      </c>
      <c r="S5011" s="129">
        <f t="shared" si="236"/>
        <v>0</v>
      </c>
      <c r="T5011" s="129">
        <f t="shared" si="234"/>
        <v>0</v>
      </c>
      <c r="U5011" s="10"/>
    </row>
    <row r="5012" spans="12:21" ht="15" customHeight="1" x14ac:dyDescent="0.4">
      <c r="L5012" s="36" t="s">
        <v>39</v>
      </c>
      <c r="N5012" s="37">
        <v>43674</v>
      </c>
      <c r="O5012" s="35">
        <v>0.16666666666666669</v>
      </c>
      <c r="P5012" s="299"/>
      <c r="Q5012" s="300"/>
      <c r="R5012" s="129">
        <f t="shared" si="235"/>
        <v>0</v>
      </c>
      <c r="S5012" s="129">
        <f t="shared" si="236"/>
        <v>0</v>
      </c>
      <c r="T5012" s="129">
        <f t="shared" si="234"/>
        <v>0</v>
      </c>
      <c r="U5012" s="10"/>
    </row>
    <row r="5013" spans="12:21" ht="15" customHeight="1" x14ac:dyDescent="0.4">
      <c r="L5013" s="36" t="s">
        <v>39</v>
      </c>
      <c r="N5013" s="37">
        <v>43674</v>
      </c>
      <c r="O5013" s="35">
        <v>0.20833333333333337</v>
      </c>
      <c r="P5013" s="299"/>
      <c r="Q5013" s="300"/>
      <c r="R5013" s="129">
        <f t="shared" si="235"/>
        <v>0</v>
      </c>
      <c r="S5013" s="129">
        <f t="shared" si="236"/>
        <v>0</v>
      </c>
      <c r="T5013" s="129">
        <f t="shared" si="234"/>
        <v>0</v>
      </c>
      <c r="U5013" s="10"/>
    </row>
    <row r="5014" spans="12:21" ht="15" customHeight="1" x14ac:dyDescent="0.4">
      <c r="L5014" s="36" t="s">
        <v>39</v>
      </c>
      <c r="N5014" s="37">
        <v>43674</v>
      </c>
      <c r="O5014" s="35">
        <v>0.25</v>
      </c>
      <c r="P5014" s="299"/>
      <c r="Q5014" s="300"/>
      <c r="R5014" s="129">
        <f t="shared" si="235"/>
        <v>0</v>
      </c>
      <c r="S5014" s="129">
        <f t="shared" si="236"/>
        <v>0</v>
      </c>
      <c r="T5014" s="129">
        <f t="shared" si="234"/>
        <v>0</v>
      </c>
      <c r="U5014" s="10"/>
    </row>
    <row r="5015" spans="12:21" ht="15" customHeight="1" x14ac:dyDescent="0.4">
      <c r="L5015" s="36" t="s">
        <v>39</v>
      </c>
      <c r="N5015" s="37">
        <v>43674</v>
      </c>
      <c r="O5015" s="35">
        <v>0.29166666666666669</v>
      </c>
      <c r="P5015" s="299"/>
      <c r="Q5015" s="300"/>
      <c r="R5015" s="129">
        <f t="shared" si="235"/>
        <v>0</v>
      </c>
      <c r="S5015" s="129">
        <f t="shared" si="236"/>
        <v>0</v>
      </c>
      <c r="T5015" s="129">
        <f t="shared" si="234"/>
        <v>0</v>
      </c>
      <c r="U5015" s="10"/>
    </row>
    <row r="5016" spans="12:21" ht="15" customHeight="1" x14ac:dyDescent="0.4">
      <c r="L5016" s="36" t="s">
        <v>39</v>
      </c>
      <c r="N5016" s="37">
        <v>43674</v>
      </c>
      <c r="O5016" s="35">
        <v>0.33333333333333337</v>
      </c>
      <c r="P5016" s="299"/>
      <c r="Q5016" s="300"/>
      <c r="R5016" s="129">
        <f t="shared" si="235"/>
        <v>0</v>
      </c>
      <c r="S5016" s="129">
        <f t="shared" si="236"/>
        <v>0</v>
      </c>
      <c r="T5016" s="129">
        <f t="shared" si="234"/>
        <v>0</v>
      </c>
      <c r="U5016" s="10"/>
    </row>
    <row r="5017" spans="12:21" ht="15" customHeight="1" x14ac:dyDescent="0.4">
      <c r="L5017" s="36" t="s">
        <v>39</v>
      </c>
      <c r="N5017" s="37">
        <v>43674</v>
      </c>
      <c r="O5017" s="35">
        <v>0.375</v>
      </c>
      <c r="P5017" s="299"/>
      <c r="Q5017" s="300"/>
      <c r="R5017" s="129">
        <f t="shared" si="235"/>
        <v>0</v>
      </c>
      <c r="S5017" s="129">
        <f t="shared" si="236"/>
        <v>0</v>
      </c>
      <c r="T5017" s="129">
        <f t="shared" si="234"/>
        <v>0</v>
      </c>
      <c r="U5017" s="10"/>
    </row>
    <row r="5018" spans="12:21" ht="15" customHeight="1" x14ac:dyDescent="0.4">
      <c r="L5018" s="36" t="s">
        <v>39</v>
      </c>
      <c r="N5018" s="37">
        <v>43674</v>
      </c>
      <c r="O5018" s="35">
        <v>0.41666666666666669</v>
      </c>
      <c r="P5018" s="299"/>
      <c r="Q5018" s="300"/>
      <c r="R5018" s="129">
        <f t="shared" si="235"/>
        <v>0</v>
      </c>
      <c r="S5018" s="129">
        <f t="shared" si="236"/>
        <v>0</v>
      </c>
      <c r="T5018" s="129">
        <f t="shared" si="234"/>
        <v>0</v>
      </c>
      <c r="U5018" s="10"/>
    </row>
    <row r="5019" spans="12:21" ht="15" customHeight="1" x14ac:dyDescent="0.4">
      <c r="L5019" s="36" t="s">
        <v>39</v>
      </c>
      <c r="N5019" s="37">
        <v>43674</v>
      </c>
      <c r="O5019" s="35">
        <v>0.45833333333333337</v>
      </c>
      <c r="P5019" s="299"/>
      <c r="Q5019" s="300"/>
      <c r="R5019" s="129">
        <f t="shared" si="235"/>
        <v>0</v>
      </c>
      <c r="S5019" s="129">
        <f t="shared" si="236"/>
        <v>0</v>
      </c>
      <c r="T5019" s="129">
        <f t="shared" si="234"/>
        <v>0</v>
      </c>
      <c r="U5019" s="10"/>
    </row>
    <row r="5020" spans="12:21" ht="15" customHeight="1" x14ac:dyDescent="0.4">
      <c r="L5020" s="36" t="s">
        <v>39</v>
      </c>
      <c r="N5020" s="37">
        <v>43674</v>
      </c>
      <c r="O5020" s="35">
        <v>0.50000000000000011</v>
      </c>
      <c r="P5020" s="299"/>
      <c r="Q5020" s="300"/>
      <c r="R5020" s="129">
        <f t="shared" si="235"/>
        <v>0</v>
      </c>
      <c r="S5020" s="129">
        <f t="shared" si="236"/>
        <v>0</v>
      </c>
      <c r="T5020" s="129">
        <f t="shared" si="234"/>
        <v>0</v>
      </c>
      <c r="U5020" s="10"/>
    </row>
    <row r="5021" spans="12:21" ht="15" customHeight="1" x14ac:dyDescent="0.4">
      <c r="L5021" s="36" t="s">
        <v>39</v>
      </c>
      <c r="N5021" s="37">
        <v>43674</v>
      </c>
      <c r="O5021" s="35">
        <v>0.54166666666666674</v>
      </c>
      <c r="P5021" s="299"/>
      <c r="Q5021" s="300"/>
      <c r="R5021" s="129">
        <f t="shared" si="235"/>
        <v>0</v>
      </c>
      <c r="S5021" s="129">
        <f t="shared" si="236"/>
        <v>0</v>
      </c>
      <c r="T5021" s="129">
        <f t="shared" si="234"/>
        <v>0</v>
      </c>
      <c r="U5021" s="10"/>
    </row>
    <row r="5022" spans="12:21" ht="15" customHeight="1" x14ac:dyDescent="0.4">
      <c r="L5022" s="36" t="s">
        <v>39</v>
      </c>
      <c r="N5022" s="37">
        <v>43674</v>
      </c>
      <c r="O5022" s="35">
        <v>0.58333333333333337</v>
      </c>
      <c r="P5022" s="299"/>
      <c r="Q5022" s="300"/>
      <c r="R5022" s="129">
        <f t="shared" si="235"/>
        <v>0</v>
      </c>
      <c r="S5022" s="129">
        <f t="shared" si="236"/>
        <v>0</v>
      </c>
      <c r="T5022" s="129">
        <f t="shared" si="234"/>
        <v>0</v>
      </c>
      <c r="U5022" s="10"/>
    </row>
    <row r="5023" spans="12:21" ht="15" customHeight="1" x14ac:dyDescent="0.4">
      <c r="L5023" s="36" t="s">
        <v>39</v>
      </c>
      <c r="N5023" s="37">
        <v>43674</v>
      </c>
      <c r="O5023" s="35">
        <v>0.62500000000000011</v>
      </c>
      <c r="P5023" s="299"/>
      <c r="Q5023" s="300"/>
      <c r="R5023" s="129">
        <f t="shared" si="235"/>
        <v>0</v>
      </c>
      <c r="S5023" s="129">
        <f t="shared" si="236"/>
        <v>0</v>
      </c>
      <c r="T5023" s="129">
        <f t="shared" si="234"/>
        <v>0</v>
      </c>
      <c r="U5023" s="10"/>
    </row>
    <row r="5024" spans="12:21" ht="15" customHeight="1" x14ac:dyDescent="0.4">
      <c r="L5024" s="36" t="s">
        <v>39</v>
      </c>
      <c r="N5024" s="37">
        <v>43674</v>
      </c>
      <c r="O5024" s="35">
        <v>0.66666666666666674</v>
      </c>
      <c r="P5024" s="299"/>
      <c r="Q5024" s="300"/>
      <c r="R5024" s="129">
        <f t="shared" si="235"/>
        <v>0</v>
      </c>
      <c r="S5024" s="129">
        <f t="shared" si="236"/>
        <v>0</v>
      </c>
      <c r="T5024" s="129">
        <f t="shared" si="234"/>
        <v>0</v>
      </c>
      <c r="U5024" s="10"/>
    </row>
    <row r="5025" spans="12:21" ht="15" customHeight="1" x14ac:dyDescent="0.4">
      <c r="L5025" s="36" t="s">
        <v>39</v>
      </c>
      <c r="N5025" s="37">
        <v>43674</v>
      </c>
      <c r="O5025" s="35">
        <v>0.70833333333333337</v>
      </c>
      <c r="P5025" s="299"/>
      <c r="Q5025" s="300"/>
      <c r="R5025" s="129">
        <f t="shared" si="235"/>
        <v>0</v>
      </c>
      <c r="S5025" s="129">
        <f t="shared" si="236"/>
        <v>0</v>
      </c>
      <c r="T5025" s="129">
        <f t="shared" si="234"/>
        <v>0</v>
      </c>
      <c r="U5025" s="10"/>
    </row>
    <row r="5026" spans="12:21" ht="15" customHeight="1" x14ac:dyDescent="0.4">
      <c r="L5026" s="36" t="s">
        <v>39</v>
      </c>
      <c r="N5026" s="37">
        <v>43674</v>
      </c>
      <c r="O5026" s="35">
        <v>0.75000000000000011</v>
      </c>
      <c r="P5026" s="299"/>
      <c r="Q5026" s="300"/>
      <c r="R5026" s="129">
        <f t="shared" si="235"/>
        <v>0</v>
      </c>
      <c r="S5026" s="129">
        <f t="shared" si="236"/>
        <v>0</v>
      </c>
      <c r="T5026" s="129">
        <f t="shared" si="234"/>
        <v>0</v>
      </c>
      <c r="U5026" s="10"/>
    </row>
    <row r="5027" spans="12:21" ht="15" customHeight="1" x14ac:dyDescent="0.4">
      <c r="L5027" s="36" t="s">
        <v>39</v>
      </c>
      <c r="N5027" s="37">
        <v>43674</v>
      </c>
      <c r="O5027" s="35">
        <v>0.79166666666666674</v>
      </c>
      <c r="P5027" s="299"/>
      <c r="Q5027" s="300"/>
      <c r="R5027" s="129">
        <f t="shared" si="235"/>
        <v>0</v>
      </c>
      <c r="S5027" s="129">
        <f t="shared" si="236"/>
        <v>0</v>
      </c>
      <c r="T5027" s="129">
        <f t="shared" si="234"/>
        <v>0</v>
      </c>
      <c r="U5027" s="10"/>
    </row>
    <row r="5028" spans="12:21" ht="15" customHeight="1" x14ac:dyDescent="0.4">
      <c r="L5028" s="36" t="s">
        <v>39</v>
      </c>
      <c r="N5028" s="37">
        <v>43674</v>
      </c>
      <c r="O5028" s="35">
        <v>0.83333333333333337</v>
      </c>
      <c r="P5028" s="299"/>
      <c r="Q5028" s="300"/>
      <c r="R5028" s="129">
        <f t="shared" si="235"/>
        <v>0</v>
      </c>
      <c r="S5028" s="129">
        <f t="shared" si="236"/>
        <v>0</v>
      </c>
      <c r="T5028" s="129">
        <f t="shared" si="234"/>
        <v>0</v>
      </c>
      <c r="U5028" s="10"/>
    </row>
    <row r="5029" spans="12:21" ht="15" customHeight="1" x14ac:dyDescent="0.4">
      <c r="L5029" s="36" t="s">
        <v>39</v>
      </c>
      <c r="N5029" s="37">
        <v>43674</v>
      </c>
      <c r="O5029" s="35">
        <v>0.87500000000000011</v>
      </c>
      <c r="P5029" s="299"/>
      <c r="Q5029" s="300"/>
      <c r="R5029" s="129">
        <f t="shared" si="235"/>
        <v>0</v>
      </c>
      <c r="S5029" s="129">
        <f t="shared" si="236"/>
        <v>0</v>
      </c>
      <c r="T5029" s="129">
        <f t="shared" si="234"/>
        <v>0</v>
      </c>
      <c r="U5029" s="10"/>
    </row>
    <row r="5030" spans="12:21" ht="15" customHeight="1" x14ac:dyDescent="0.4">
      <c r="L5030" s="36" t="s">
        <v>39</v>
      </c>
      <c r="N5030" s="37">
        <v>43674</v>
      </c>
      <c r="O5030" s="35">
        <v>0.91666666666666674</v>
      </c>
      <c r="P5030" s="299"/>
      <c r="Q5030" s="300"/>
      <c r="R5030" s="129">
        <f t="shared" si="235"/>
        <v>0</v>
      </c>
      <c r="S5030" s="129">
        <f t="shared" si="236"/>
        <v>0</v>
      </c>
      <c r="T5030" s="129">
        <f t="shared" si="234"/>
        <v>0</v>
      </c>
      <c r="U5030" s="10"/>
    </row>
    <row r="5031" spans="12:21" ht="15" customHeight="1" x14ac:dyDescent="0.4">
      <c r="L5031" s="36" t="s">
        <v>39</v>
      </c>
      <c r="N5031" s="37">
        <v>43674</v>
      </c>
      <c r="O5031" s="35">
        <v>0.95833333333333337</v>
      </c>
      <c r="P5031" s="299"/>
      <c r="Q5031" s="300"/>
      <c r="R5031" s="129">
        <f t="shared" si="235"/>
        <v>0</v>
      </c>
      <c r="S5031" s="129">
        <f t="shared" si="236"/>
        <v>0</v>
      </c>
      <c r="T5031" s="129">
        <f t="shared" si="234"/>
        <v>0</v>
      </c>
      <c r="U5031" s="10"/>
    </row>
    <row r="5032" spans="12:21" ht="15" customHeight="1" x14ac:dyDescent="0.4">
      <c r="L5032" s="40">
        <v>43675</v>
      </c>
      <c r="M5032" s="37"/>
      <c r="N5032" s="37">
        <v>43675</v>
      </c>
      <c r="O5032" s="35">
        <v>3.1225022567582528E-17</v>
      </c>
      <c r="P5032" s="299"/>
      <c r="Q5032" s="300"/>
      <c r="R5032" s="129">
        <f t="shared" si="235"/>
        <v>0</v>
      </c>
      <c r="S5032" s="129">
        <f t="shared" si="236"/>
        <v>0</v>
      </c>
      <c r="T5032" s="129">
        <f t="shared" si="234"/>
        <v>0</v>
      </c>
      <c r="U5032" s="10"/>
    </row>
    <row r="5033" spans="12:21" ht="15" customHeight="1" x14ac:dyDescent="0.4">
      <c r="L5033" s="36" t="s">
        <v>39</v>
      </c>
      <c r="N5033" s="37">
        <v>43675</v>
      </c>
      <c r="O5033" s="35">
        <v>4.1666666666666699E-2</v>
      </c>
      <c r="P5033" s="299"/>
      <c r="Q5033" s="300"/>
      <c r="R5033" s="129">
        <f t="shared" si="235"/>
        <v>0</v>
      </c>
      <c r="S5033" s="129">
        <f t="shared" si="236"/>
        <v>0</v>
      </c>
      <c r="T5033" s="129">
        <f t="shared" ref="T5033:T5096" si="237">Q5033-R5033</f>
        <v>0</v>
      </c>
      <c r="U5033" s="10"/>
    </row>
    <row r="5034" spans="12:21" ht="15" customHeight="1" x14ac:dyDescent="0.4">
      <c r="L5034" s="36" t="s">
        <v>39</v>
      </c>
      <c r="N5034" s="37">
        <v>43675</v>
      </c>
      <c r="O5034" s="35">
        <v>8.333333333333337E-2</v>
      </c>
      <c r="P5034" s="299"/>
      <c r="Q5034" s="300"/>
      <c r="R5034" s="129">
        <f t="shared" si="235"/>
        <v>0</v>
      </c>
      <c r="S5034" s="129">
        <f t="shared" si="236"/>
        <v>0</v>
      </c>
      <c r="T5034" s="129">
        <f t="shared" si="237"/>
        <v>0</v>
      </c>
      <c r="U5034" s="10"/>
    </row>
    <row r="5035" spans="12:21" ht="15" customHeight="1" x14ac:dyDescent="0.4">
      <c r="L5035" s="36" t="s">
        <v>39</v>
      </c>
      <c r="N5035" s="37">
        <v>43675</v>
      </c>
      <c r="O5035" s="35">
        <v>0.12500000000000006</v>
      </c>
      <c r="P5035" s="299"/>
      <c r="Q5035" s="300"/>
      <c r="R5035" s="129">
        <f t="shared" si="235"/>
        <v>0</v>
      </c>
      <c r="S5035" s="129">
        <f t="shared" si="236"/>
        <v>0</v>
      </c>
      <c r="T5035" s="129">
        <f t="shared" si="237"/>
        <v>0</v>
      </c>
      <c r="U5035" s="10"/>
    </row>
    <row r="5036" spans="12:21" ht="15" customHeight="1" x14ac:dyDescent="0.4">
      <c r="L5036" s="36" t="s">
        <v>39</v>
      </c>
      <c r="N5036" s="37">
        <v>43675</v>
      </c>
      <c r="O5036" s="35">
        <v>0.16666666666666669</v>
      </c>
      <c r="P5036" s="299"/>
      <c r="Q5036" s="300"/>
      <c r="R5036" s="129">
        <f t="shared" si="235"/>
        <v>0</v>
      </c>
      <c r="S5036" s="129">
        <f t="shared" si="236"/>
        <v>0</v>
      </c>
      <c r="T5036" s="129">
        <f t="shared" si="237"/>
        <v>0</v>
      </c>
      <c r="U5036" s="10"/>
    </row>
    <row r="5037" spans="12:21" ht="15" customHeight="1" x14ac:dyDescent="0.4">
      <c r="L5037" s="36" t="s">
        <v>39</v>
      </c>
      <c r="N5037" s="37">
        <v>43675</v>
      </c>
      <c r="O5037" s="35">
        <v>0.20833333333333337</v>
      </c>
      <c r="P5037" s="299"/>
      <c r="Q5037" s="300"/>
      <c r="R5037" s="129">
        <f t="shared" si="235"/>
        <v>0</v>
      </c>
      <c r="S5037" s="129">
        <f t="shared" si="236"/>
        <v>0</v>
      </c>
      <c r="T5037" s="129">
        <f t="shared" si="237"/>
        <v>0</v>
      </c>
      <c r="U5037" s="10"/>
    </row>
    <row r="5038" spans="12:21" ht="15" customHeight="1" x14ac:dyDescent="0.4">
      <c r="L5038" s="36" t="s">
        <v>39</v>
      </c>
      <c r="N5038" s="37">
        <v>43675</v>
      </c>
      <c r="O5038" s="35">
        <v>0.25</v>
      </c>
      <c r="P5038" s="299"/>
      <c r="Q5038" s="300"/>
      <c r="R5038" s="129">
        <f t="shared" si="235"/>
        <v>0</v>
      </c>
      <c r="S5038" s="129">
        <f t="shared" si="236"/>
        <v>0</v>
      </c>
      <c r="T5038" s="129">
        <f t="shared" si="237"/>
        <v>0</v>
      </c>
      <c r="U5038" s="10"/>
    </row>
    <row r="5039" spans="12:21" ht="15" customHeight="1" x14ac:dyDescent="0.4">
      <c r="L5039" s="36" t="s">
        <v>39</v>
      </c>
      <c r="N5039" s="37">
        <v>43675</v>
      </c>
      <c r="O5039" s="35">
        <v>0.29166666666666669</v>
      </c>
      <c r="P5039" s="299"/>
      <c r="Q5039" s="300"/>
      <c r="R5039" s="129">
        <f t="shared" si="235"/>
        <v>0</v>
      </c>
      <c r="S5039" s="129">
        <f t="shared" si="236"/>
        <v>0</v>
      </c>
      <c r="T5039" s="129">
        <f t="shared" si="237"/>
        <v>0</v>
      </c>
      <c r="U5039" s="10"/>
    </row>
    <row r="5040" spans="12:21" ht="15" customHeight="1" x14ac:dyDescent="0.4">
      <c r="L5040" s="36" t="s">
        <v>39</v>
      </c>
      <c r="N5040" s="37">
        <v>43675</v>
      </c>
      <c r="O5040" s="35">
        <v>0.33333333333333337</v>
      </c>
      <c r="P5040" s="299"/>
      <c r="Q5040" s="300"/>
      <c r="R5040" s="129">
        <f t="shared" si="235"/>
        <v>0</v>
      </c>
      <c r="S5040" s="129">
        <f t="shared" si="236"/>
        <v>0</v>
      </c>
      <c r="T5040" s="129">
        <f t="shared" si="237"/>
        <v>0</v>
      </c>
      <c r="U5040" s="10"/>
    </row>
    <row r="5041" spans="12:21" ht="15" customHeight="1" x14ac:dyDescent="0.4">
      <c r="L5041" s="36" t="s">
        <v>39</v>
      </c>
      <c r="N5041" s="37">
        <v>43675</v>
      </c>
      <c r="O5041" s="35">
        <v>0.375</v>
      </c>
      <c r="P5041" s="299"/>
      <c r="Q5041" s="300"/>
      <c r="R5041" s="129">
        <f t="shared" si="235"/>
        <v>0</v>
      </c>
      <c r="S5041" s="129">
        <f t="shared" si="236"/>
        <v>0</v>
      </c>
      <c r="T5041" s="129">
        <f t="shared" si="237"/>
        <v>0</v>
      </c>
      <c r="U5041" s="10"/>
    </row>
    <row r="5042" spans="12:21" ht="15" customHeight="1" x14ac:dyDescent="0.4">
      <c r="L5042" s="36" t="s">
        <v>39</v>
      </c>
      <c r="N5042" s="37">
        <v>43675</v>
      </c>
      <c r="O5042" s="35">
        <v>0.41666666666666669</v>
      </c>
      <c r="P5042" s="299"/>
      <c r="Q5042" s="300"/>
      <c r="R5042" s="129">
        <f t="shared" si="235"/>
        <v>0</v>
      </c>
      <c r="S5042" s="129">
        <f t="shared" si="236"/>
        <v>0</v>
      </c>
      <c r="T5042" s="129">
        <f t="shared" si="237"/>
        <v>0</v>
      </c>
      <c r="U5042" s="10"/>
    </row>
    <row r="5043" spans="12:21" ht="15" customHeight="1" x14ac:dyDescent="0.4">
      <c r="L5043" s="36" t="s">
        <v>39</v>
      </c>
      <c r="N5043" s="37">
        <v>43675</v>
      </c>
      <c r="O5043" s="35">
        <v>0.45833333333333337</v>
      </c>
      <c r="P5043" s="299"/>
      <c r="Q5043" s="300"/>
      <c r="R5043" s="129">
        <f t="shared" si="235"/>
        <v>0</v>
      </c>
      <c r="S5043" s="129">
        <f t="shared" si="236"/>
        <v>0</v>
      </c>
      <c r="T5043" s="129">
        <f t="shared" si="237"/>
        <v>0</v>
      </c>
      <c r="U5043" s="10"/>
    </row>
    <row r="5044" spans="12:21" ht="15" customHeight="1" x14ac:dyDescent="0.4">
      <c r="L5044" s="36" t="s">
        <v>39</v>
      </c>
      <c r="N5044" s="37">
        <v>43675</v>
      </c>
      <c r="O5044" s="35">
        <v>0.50000000000000011</v>
      </c>
      <c r="P5044" s="299"/>
      <c r="Q5044" s="300"/>
      <c r="R5044" s="129">
        <f t="shared" si="235"/>
        <v>0</v>
      </c>
      <c r="S5044" s="129">
        <f t="shared" si="236"/>
        <v>0</v>
      </c>
      <c r="T5044" s="129">
        <f t="shared" si="237"/>
        <v>0</v>
      </c>
      <c r="U5044" s="10"/>
    </row>
    <row r="5045" spans="12:21" ht="15" customHeight="1" x14ac:dyDescent="0.4">
      <c r="L5045" s="36" t="s">
        <v>39</v>
      </c>
      <c r="N5045" s="37">
        <v>43675</v>
      </c>
      <c r="O5045" s="35">
        <v>0.54166666666666674</v>
      </c>
      <c r="P5045" s="299"/>
      <c r="Q5045" s="300"/>
      <c r="R5045" s="129">
        <f t="shared" si="235"/>
        <v>0</v>
      </c>
      <c r="S5045" s="129">
        <f t="shared" si="236"/>
        <v>0</v>
      </c>
      <c r="T5045" s="129">
        <f t="shared" si="237"/>
        <v>0</v>
      </c>
      <c r="U5045" s="10"/>
    </row>
    <row r="5046" spans="12:21" ht="15" customHeight="1" x14ac:dyDescent="0.4">
      <c r="L5046" s="36" t="s">
        <v>39</v>
      </c>
      <c r="N5046" s="37">
        <v>43675</v>
      </c>
      <c r="O5046" s="35">
        <v>0.58333333333333337</v>
      </c>
      <c r="P5046" s="299"/>
      <c r="Q5046" s="300"/>
      <c r="R5046" s="129">
        <f t="shared" si="235"/>
        <v>0</v>
      </c>
      <c r="S5046" s="129">
        <f t="shared" si="236"/>
        <v>0</v>
      </c>
      <c r="T5046" s="129">
        <f t="shared" si="237"/>
        <v>0</v>
      </c>
      <c r="U5046" s="10"/>
    </row>
    <row r="5047" spans="12:21" ht="15" customHeight="1" x14ac:dyDescent="0.4">
      <c r="L5047" s="36" t="s">
        <v>39</v>
      </c>
      <c r="N5047" s="37">
        <v>43675</v>
      </c>
      <c r="O5047" s="35">
        <v>0.62500000000000011</v>
      </c>
      <c r="P5047" s="299"/>
      <c r="Q5047" s="300"/>
      <c r="R5047" s="129">
        <f t="shared" si="235"/>
        <v>0</v>
      </c>
      <c r="S5047" s="129">
        <f t="shared" si="236"/>
        <v>0</v>
      </c>
      <c r="T5047" s="129">
        <f t="shared" si="237"/>
        <v>0</v>
      </c>
      <c r="U5047" s="10"/>
    </row>
    <row r="5048" spans="12:21" ht="15" customHeight="1" x14ac:dyDescent="0.4">
      <c r="L5048" s="36" t="s">
        <v>39</v>
      </c>
      <c r="N5048" s="37">
        <v>43675</v>
      </c>
      <c r="O5048" s="35">
        <v>0.66666666666666674</v>
      </c>
      <c r="P5048" s="299"/>
      <c r="Q5048" s="300"/>
      <c r="R5048" s="129">
        <f t="shared" si="235"/>
        <v>0</v>
      </c>
      <c r="S5048" s="129">
        <f t="shared" si="236"/>
        <v>0</v>
      </c>
      <c r="T5048" s="129">
        <f t="shared" si="237"/>
        <v>0</v>
      </c>
      <c r="U5048" s="10"/>
    </row>
    <row r="5049" spans="12:21" ht="15" customHeight="1" x14ac:dyDescent="0.4">
      <c r="L5049" s="36" t="s">
        <v>39</v>
      </c>
      <c r="N5049" s="37">
        <v>43675</v>
      </c>
      <c r="O5049" s="35">
        <v>0.70833333333333337</v>
      </c>
      <c r="P5049" s="299"/>
      <c r="Q5049" s="300"/>
      <c r="R5049" s="129">
        <f t="shared" si="235"/>
        <v>0</v>
      </c>
      <c r="S5049" s="129">
        <f t="shared" si="236"/>
        <v>0</v>
      </c>
      <c r="T5049" s="129">
        <f t="shared" si="237"/>
        <v>0</v>
      </c>
      <c r="U5049" s="10"/>
    </row>
    <row r="5050" spans="12:21" ht="15" customHeight="1" x14ac:dyDescent="0.4">
      <c r="L5050" s="36" t="s">
        <v>39</v>
      </c>
      <c r="N5050" s="37">
        <v>43675</v>
      </c>
      <c r="O5050" s="35">
        <v>0.75000000000000011</v>
      </c>
      <c r="P5050" s="299"/>
      <c r="Q5050" s="300"/>
      <c r="R5050" s="129">
        <f t="shared" si="235"/>
        <v>0</v>
      </c>
      <c r="S5050" s="129">
        <f t="shared" si="236"/>
        <v>0</v>
      </c>
      <c r="T5050" s="129">
        <f t="shared" si="237"/>
        <v>0</v>
      </c>
      <c r="U5050" s="10"/>
    </row>
    <row r="5051" spans="12:21" ht="15" customHeight="1" x14ac:dyDescent="0.4">
      <c r="L5051" s="36" t="s">
        <v>39</v>
      </c>
      <c r="N5051" s="37">
        <v>43675</v>
      </c>
      <c r="O5051" s="35">
        <v>0.79166666666666674</v>
      </c>
      <c r="P5051" s="299"/>
      <c r="Q5051" s="300"/>
      <c r="R5051" s="129">
        <f t="shared" si="235"/>
        <v>0</v>
      </c>
      <c r="S5051" s="129">
        <f t="shared" si="236"/>
        <v>0</v>
      </c>
      <c r="T5051" s="129">
        <f t="shared" si="237"/>
        <v>0</v>
      </c>
      <c r="U5051" s="10"/>
    </row>
    <row r="5052" spans="12:21" ht="15" customHeight="1" x14ac:dyDescent="0.4">
      <c r="L5052" s="36" t="s">
        <v>39</v>
      </c>
      <c r="N5052" s="37">
        <v>43675</v>
      </c>
      <c r="O5052" s="35">
        <v>0.83333333333333337</v>
      </c>
      <c r="P5052" s="299"/>
      <c r="Q5052" s="300"/>
      <c r="R5052" s="129">
        <f t="shared" si="235"/>
        <v>0</v>
      </c>
      <c r="S5052" s="129">
        <f t="shared" si="236"/>
        <v>0</v>
      </c>
      <c r="T5052" s="129">
        <f t="shared" si="237"/>
        <v>0</v>
      </c>
      <c r="U5052" s="10"/>
    </row>
    <row r="5053" spans="12:21" ht="15" customHeight="1" x14ac:dyDescent="0.4">
      <c r="L5053" s="36" t="s">
        <v>39</v>
      </c>
      <c r="N5053" s="37">
        <v>43675</v>
      </c>
      <c r="O5053" s="35">
        <v>0.87500000000000011</v>
      </c>
      <c r="P5053" s="299"/>
      <c r="Q5053" s="300"/>
      <c r="R5053" s="129">
        <f t="shared" si="235"/>
        <v>0</v>
      </c>
      <c r="S5053" s="129">
        <f t="shared" si="236"/>
        <v>0</v>
      </c>
      <c r="T5053" s="129">
        <f t="shared" si="237"/>
        <v>0</v>
      </c>
      <c r="U5053" s="10"/>
    </row>
    <row r="5054" spans="12:21" ht="15" customHeight="1" x14ac:dyDescent="0.4">
      <c r="L5054" s="36" t="s">
        <v>39</v>
      </c>
      <c r="N5054" s="37">
        <v>43675</v>
      </c>
      <c r="O5054" s="35">
        <v>0.91666666666666674</v>
      </c>
      <c r="P5054" s="299"/>
      <c r="Q5054" s="300"/>
      <c r="R5054" s="129">
        <f t="shared" si="235"/>
        <v>0</v>
      </c>
      <c r="S5054" s="129">
        <f t="shared" si="236"/>
        <v>0</v>
      </c>
      <c r="T5054" s="129">
        <f t="shared" si="237"/>
        <v>0</v>
      </c>
      <c r="U5054" s="10"/>
    </row>
    <row r="5055" spans="12:21" ht="15" customHeight="1" x14ac:dyDescent="0.4">
      <c r="L5055" s="36" t="s">
        <v>39</v>
      </c>
      <c r="N5055" s="37">
        <v>43675</v>
      </c>
      <c r="O5055" s="35">
        <v>0.95833333333333337</v>
      </c>
      <c r="P5055" s="299"/>
      <c r="Q5055" s="300"/>
      <c r="R5055" s="129">
        <f t="shared" si="235"/>
        <v>0</v>
      </c>
      <c r="S5055" s="129">
        <f t="shared" si="236"/>
        <v>0</v>
      </c>
      <c r="T5055" s="129">
        <f t="shared" si="237"/>
        <v>0</v>
      </c>
      <c r="U5055" s="10"/>
    </row>
    <row r="5056" spans="12:21" ht="15" customHeight="1" x14ac:dyDescent="0.4">
      <c r="L5056" s="40">
        <v>43676</v>
      </c>
      <c r="M5056" s="37"/>
      <c r="N5056" s="37">
        <v>43676</v>
      </c>
      <c r="O5056" s="35">
        <v>3.1225022567582528E-17</v>
      </c>
      <c r="P5056" s="299"/>
      <c r="Q5056" s="300"/>
      <c r="R5056" s="129">
        <f t="shared" si="235"/>
        <v>0</v>
      </c>
      <c r="S5056" s="129">
        <f t="shared" si="236"/>
        <v>0</v>
      </c>
      <c r="T5056" s="129">
        <f t="shared" si="237"/>
        <v>0</v>
      </c>
      <c r="U5056" s="10"/>
    </row>
    <row r="5057" spans="12:21" ht="15" customHeight="1" x14ac:dyDescent="0.4">
      <c r="L5057" s="36" t="s">
        <v>39</v>
      </c>
      <c r="N5057" s="37">
        <v>43676</v>
      </c>
      <c r="O5057" s="35">
        <v>4.1666666666666699E-2</v>
      </c>
      <c r="P5057" s="299"/>
      <c r="Q5057" s="300"/>
      <c r="R5057" s="129">
        <f t="shared" si="235"/>
        <v>0</v>
      </c>
      <c r="S5057" s="129">
        <f t="shared" si="236"/>
        <v>0</v>
      </c>
      <c r="T5057" s="129">
        <f t="shared" si="237"/>
        <v>0</v>
      </c>
      <c r="U5057" s="10"/>
    </row>
    <row r="5058" spans="12:21" ht="15" customHeight="1" x14ac:dyDescent="0.4">
      <c r="L5058" s="36" t="s">
        <v>39</v>
      </c>
      <c r="N5058" s="37">
        <v>43676</v>
      </c>
      <c r="O5058" s="35">
        <v>8.333333333333337E-2</v>
      </c>
      <c r="P5058" s="299"/>
      <c r="Q5058" s="300"/>
      <c r="R5058" s="129">
        <f t="shared" si="235"/>
        <v>0</v>
      </c>
      <c r="S5058" s="129">
        <f t="shared" si="236"/>
        <v>0</v>
      </c>
      <c r="T5058" s="129">
        <f t="shared" si="237"/>
        <v>0</v>
      </c>
      <c r="U5058" s="10"/>
    </row>
    <row r="5059" spans="12:21" ht="15" customHeight="1" x14ac:dyDescent="0.4">
      <c r="L5059" s="36" t="s">
        <v>39</v>
      </c>
      <c r="N5059" s="37">
        <v>43676</v>
      </c>
      <c r="O5059" s="35">
        <v>0.12500000000000006</v>
      </c>
      <c r="P5059" s="299"/>
      <c r="Q5059" s="300"/>
      <c r="R5059" s="129">
        <f t="shared" si="235"/>
        <v>0</v>
      </c>
      <c r="S5059" s="129">
        <f t="shared" si="236"/>
        <v>0</v>
      </c>
      <c r="T5059" s="129">
        <f t="shared" si="237"/>
        <v>0</v>
      </c>
      <c r="U5059" s="10"/>
    </row>
    <row r="5060" spans="12:21" ht="15" customHeight="1" x14ac:dyDescent="0.4">
      <c r="L5060" s="36" t="s">
        <v>39</v>
      </c>
      <c r="N5060" s="37">
        <v>43676</v>
      </c>
      <c r="O5060" s="35">
        <v>0.16666666666666669</v>
      </c>
      <c r="P5060" s="299"/>
      <c r="Q5060" s="300"/>
      <c r="R5060" s="129">
        <f t="shared" si="235"/>
        <v>0</v>
      </c>
      <c r="S5060" s="129">
        <f t="shared" si="236"/>
        <v>0</v>
      </c>
      <c r="T5060" s="129">
        <f t="shared" si="237"/>
        <v>0</v>
      </c>
      <c r="U5060" s="10"/>
    </row>
    <row r="5061" spans="12:21" ht="15" customHeight="1" x14ac:dyDescent="0.4">
      <c r="L5061" s="36" t="s">
        <v>39</v>
      </c>
      <c r="N5061" s="37">
        <v>43676</v>
      </c>
      <c r="O5061" s="35">
        <v>0.20833333333333337</v>
      </c>
      <c r="P5061" s="299"/>
      <c r="Q5061" s="300"/>
      <c r="R5061" s="129">
        <f t="shared" si="235"/>
        <v>0</v>
      </c>
      <c r="S5061" s="129">
        <f t="shared" si="236"/>
        <v>0</v>
      </c>
      <c r="T5061" s="129">
        <f t="shared" si="237"/>
        <v>0</v>
      </c>
      <c r="U5061" s="10"/>
    </row>
    <row r="5062" spans="12:21" ht="15" customHeight="1" x14ac:dyDescent="0.4">
      <c r="L5062" s="36" t="s">
        <v>39</v>
      </c>
      <c r="N5062" s="37">
        <v>43676</v>
      </c>
      <c r="O5062" s="35">
        <v>0.25</v>
      </c>
      <c r="P5062" s="299"/>
      <c r="Q5062" s="300"/>
      <c r="R5062" s="129">
        <f t="shared" si="235"/>
        <v>0</v>
      </c>
      <c r="S5062" s="129">
        <f t="shared" si="236"/>
        <v>0</v>
      </c>
      <c r="T5062" s="129">
        <f t="shared" si="237"/>
        <v>0</v>
      </c>
      <c r="U5062" s="10"/>
    </row>
    <row r="5063" spans="12:21" ht="15" customHeight="1" x14ac:dyDescent="0.4">
      <c r="L5063" s="36" t="s">
        <v>39</v>
      </c>
      <c r="N5063" s="37">
        <v>43676</v>
      </c>
      <c r="O5063" s="35">
        <v>0.29166666666666669</v>
      </c>
      <c r="P5063" s="299"/>
      <c r="Q5063" s="300"/>
      <c r="R5063" s="129">
        <f t="shared" si="235"/>
        <v>0</v>
      </c>
      <c r="S5063" s="129">
        <f t="shared" si="236"/>
        <v>0</v>
      </c>
      <c r="T5063" s="129">
        <f t="shared" si="237"/>
        <v>0</v>
      </c>
      <c r="U5063" s="10"/>
    </row>
    <row r="5064" spans="12:21" ht="15" customHeight="1" x14ac:dyDescent="0.4">
      <c r="L5064" s="36" t="s">
        <v>39</v>
      </c>
      <c r="N5064" s="37">
        <v>43676</v>
      </c>
      <c r="O5064" s="35">
        <v>0.33333333333333337</v>
      </c>
      <c r="P5064" s="299"/>
      <c r="Q5064" s="300"/>
      <c r="R5064" s="129">
        <f t="shared" si="235"/>
        <v>0</v>
      </c>
      <c r="S5064" s="129">
        <f t="shared" si="236"/>
        <v>0</v>
      </c>
      <c r="T5064" s="129">
        <f t="shared" si="237"/>
        <v>0</v>
      </c>
      <c r="U5064" s="10"/>
    </row>
    <row r="5065" spans="12:21" ht="15" customHeight="1" x14ac:dyDescent="0.4">
      <c r="L5065" s="36" t="s">
        <v>39</v>
      </c>
      <c r="N5065" s="37">
        <v>43676</v>
      </c>
      <c r="O5065" s="35">
        <v>0.375</v>
      </c>
      <c r="P5065" s="299"/>
      <c r="Q5065" s="300"/>
      <c r="R5065" s="129">
        <f t="shared" si="235"/>
        <v>0</v>
      </c>
      <c r="S5065" s="129">
        <f t="shared" si="236"/>
        <v>0</v>
      </c>
      <c r="T5065" s="129">
        <f t="shared" si="237"/>
        <v>0</v>
      </c>
      <c r="U5065" s="10"/>
    </row>
    <row r="5066" spans="12:21" ht="15" customHeight="1" x14ac:dyDescent="0.4">
      <c r="L5066" s="36" t="s">
        <v>39</v>
      </c>
      <c r="N5066" s="37">
        <v>43676</v>
      </c>
      <c r="O5066" s="35">
        <v>0.41666666666666669</v>
      </c>
      <c r="P5066" s="299"/>
      <c r="Q5066" s="300"/>
      <c r="R5066" s="129">
        <f t="shared" si="235"/>
        <v>0</v>
      </c>
      <c r="S5066" s="129">
        <f t="shared" si="236"/>
        <v>0</v>
      </c>
      <c r="T5066" s="129">
        <f t="shared" si="237"/>
        <v>0</v>
      </c>
      <c r="U5066" s="10"/>
    </row>
    <row r="5067" spans="12:21" ht="15" customHeight="1" x14ac:dyDescent="0.4">
      <c r="L5067" s="36" t="s">
        <v>39</v>
      </c>
      <c r="N5067" s="37">
        <v>43676</v>
      </c>
      <c r="O5067" s="35">
        <v>0.45833333333333337</v>
      </c>
      <c r="P5067" s="299"/>
      <c r="Q5067" s="300"/>
      <c r="R5067" s="129">
        <f t="shared" si="235"/>
        <v>0</v>
      </c>
      <c r="S5067" s="129">
        <f t="shared" si="236"/>
        <v>0</v>
      </c>
      <c r="T5067" s="129">
        <f t="shared" si="237"/>
        <v>0</v>
      </c>
      <c r="U5067" s="10"/>
    </row>
    <row r="5068" spans="12:21" ht="15" customHeight="1" x14ac:dyDescent="0.4">
      <c r="L5068" s="36" t="s">
        <v>39</v>
      </c>
      <c r="N5068" s="37">
        <v>43676</v>
      </c>
      <c r="O5068" s="35">
        <v>0.50000000000000011</v>
      </c>
      <c r="P5068" s="299"/>
      <c r="Q5068" s="300"/>
      <c r="R5068" s="129">
        <f t="shared" si="235"/>
        <v>0</v>
      </c>
      <c r="S5068" s="129">
        <f t="shared" si="236"/>
        <v>0</v>
      </c>
      <c r="T5068" s="129">
        <f t="shared" si="237"/>
        <v>0</v>
      </c>
      <c r="U5068" s="10"/>
    </row>
    <row r="5069" spans="12:21" ht="15" customHeight="1" x14ac:dyDescent="0.4">
      <c r="L5069" s="36" t="s">
        <v>39</v>
      </c>
      <c r="N5069" s="37">
        <v>43676</v>
      </c>
      <c r="O5069" s="35">
        <v>0.54166666666666674</v>
      </c>
      <c r="P5069" s="299"/>
      <c r="Q5069" s="300"/>
      <c r="R5069" s="129">
        <f t="shared" si="235"/>
        <v>0</v>
      </c>
      <c r="S5069" s="129">
        <f t="shared" si="236"/>
        <v>0</v>
      </c>
      <c r="T5069" s="129">
        <f t="shared" si="237"/>
        <v>0</v>
      </c>
      <c r="U5069" s="10"/>
    </row>
    <row r="5070" spans="12:21" ht="15" customHeight="1" x14ac:dyDescent="0.4">
      <c r="L5070" s="36" t="s">
        <v>39</v>
      </c>
      <c r="N5070" s="37">
        <v>43676</v>
      </c>
      <c r="O5070" s="35">
        <v>0.58333333333333337</v>
      </c>
      <c r="P5070" s="299"/>
      <c r="Q5070" s="300"/>
      <c r="R5070" s="129">
        <f t="shared" si="235"/>
        <v>0</v>
      </c>
      <c r="S5070" s="129">
        <f t="shared" si="236"/>
        <v>0</v>
      </c>
      <c r="T5070" s="129">
        <f t="shared" si="237"/>
        <v>0</v>
      </c>
      <c r="U5070" s="10"/>
    </row>
    <row r="5071" spans="12:21" ht="15" customHeight="1" x14ac:dyDescent="0.4">
      <c r="L5071" s="36" t="s">
        <v>39</v>
      </c>
      <c r="N5071" s="37">
        <v>43676</v>
      </c>
      <c r="O5071" s="35">
        <v>0.62500000000000011</v>
      </c>
      <c r="P5071" s="299"/>
      <c r="Q5071" s="300"/>
      <c r="R5071" s="129">
        <f t="shared" si="235"/>
        <v>0</v>
      </c>
      <c r="S5071" s="129">
        <f t="shared" si="236"/>
        <v>0</v>
      </c>
      <c r="T5071" s="129">
        <f t="shared" si="237"/>
        <v>0</v>
      </c>
      <c r="U5071" s="10"/>
    </row>
    <row r="5072" spans="12:21" ht="15" customHeight="1" x14ac:dyDescent="0.4">
      <c r="L5072" s="36" t="s">
        <v>39</v>
      </c>
      <c r="N5072" s="37">
        <v>43676</v>
      </c>
      <c r="O5072" s="35">
        <v>0.66666666666666674</v>
      </c>
      <c r="P5072" s="299"/>
      <c r="Q5072" s="300"/>
      <c r="R5072" s="129">
        <f t="shared" ref="R5072:R5135" si="238">IF(Q5072&gt;P5072,P5072,Q5072)</f>
        <v>0</v>
      </c>
      <c r="S5072" s="129">
        <f t="shared" ref="S5072:S5135" si="239">P5072-R5072</f>
        <v>0</v>
      </c>
      <c r="T5072" s="129">
        <f t="shared" si="237"/>
        <v>0</v>
      </c>
      <c r="U5072" s="10"/>
    </row>
    <row r="5073" spans="12:21" ht="15" customHeight="1" x14ac:dyDescent="0.4">
      <c r="L5073" s="36" t="s">
        <v>39</v>
      </c>
      <c r="N5073" s="37">
        <v>43676</v>
      </c>
      <c r="O5073" s="35">
        <v>0.70833333333333337</v>
      </c>
      <c r="P5073" s="299"/>
      <c r="Q5073" s="300"/>
      <c r="R5073" s="129">
        <f t="shared" si="238"/>
        <v>0</v>
      </c>
      <c r="S5073" s="129">
        <f t="shared" si="239"/>
        <v>0</v>
      </c>
      <c r="T5073" s="129">
        <f t="shared" si="237"/>
        <v>0</v>
      </c>
      <c r="U5073" s="10"/>
    </row>
    <row r="5074" spans="12:21" ht="15" customHeight="1" x14ac:dyDescent="0.4">
      <c r="L5074" s="36" t="s">
        <v>39</v>
      </c>
      <c r="N5074" s="37">
        <v>43676</v>
      </c>
      <c r="O5074" s="35">
        <v>0.75000000000000011</v>
      </c>
      <c r="P5074" s="299"/>
      <c r="Q5074" s="300"/>
      <c r="R5074" s="129">
        <f t="shared" si="238"/>
        <v>0</v>
      </c>
      <c r="S5074" s="129">
        <f t="shared" si="239"/>
        <v>0</v>
      </c>
      <c r="T5074" s="129">
        <f t="shared" si="237"/>
        <v>0</v>
      </c>
      <c r="U5074" s="10"/>
    </row>
    <row r="5075" spans="12:21" ht="15" customHeight="1" x14ac:dyDescent="0.4">
      <c r="L5075" s="36" t="s">
        <v>39</v>
      </c>
      <c r="N5075" s="37">
        <v>43676</v>
      </c>
      <c r="O5075" s="35">
        <v>0.79166666666666674</v>
      </c>
      <c r="P5075" s="299"/>
      <c r="Q5075" s="300"/>
      <c r="R5075" s="129">
        <f t="shared" si="238"/>
        <v>0</v>
      </c>
      <c r="S5075" s="129">
        <f t="shared" si="239"/>
        <v>0</v>
      </c>
      <c r="T5075" s="129">
        <f t="shared" si="237"/>
        <v>0</v>
      </c>
      <c r="U5075" s="10"/>
    </row>
    <row r="5076" spans="12:21" ht="15" customHeight="1" x14ac:dyDescent="0.4">
      <c r="L5076" s="36" t="s">
        <v>39</v>
      </c>
      <c r="N5076" s="37">
        <v>43676</v>
      </c>
      <c r="O5076" s="35">
        <v>0.83333333333333337</v>
      </c>
      <c r="P5076" s="299"/>
      <c r="Q5076" s="300"/>
      <c r="R5076" s="129">
        <f t="shared" si="238"/>
        <v>0</v>
      </c>
      <c r="S5076" s="129">
        <f t="shared" si="239"/>
        <v>0</v>
      </c>
      <c r="T5076" s="129">
        <f t="shared" si="237"/>
        <v>0</v>
      </c>
      <c r="U5076" s="10"/>
    </row>
    <row r="5077" spans="12:21" ht="15" customHeight="1" x14ac:dyDescent="0.4">
      <c r="L5077" s="36" t="s">
        <v>39</v>
      </c>
      <c r="N5077" s="37">
        <v>43676</v>
      </c>
      <c r="O5077" s="35">
        <v>0.87500000000000011</v>
      </c>
      <c r="P5077" s="299"/>
      <c r="Q5077" s="300"/>
      <c r="R5077" s="129">
        <f t="shared" si="238"/>
        <v>0</v>
      </c>
      <c r="S5077" s="129">
        <f t="shared" si="239"/>
        <v>0</v>
      </c>
      <c r="T5077" s="129">
        <f t="shared" si="237"/>
        <v>0</v>
      </c>
      <c r="U5077" s="10"/>
    </row>
    <row r="5078" spans="12:21" ht="15" customHeight="1" x14ac:dyDescent="0.4">
      <c r="L5078" s="36" t="s">
        <v>39</v>
      </c>
      <c r="N5078" s="37">
        <v>43676</v>
      </c>
      <c r="O5078" s="35">
        <v>0.91666666666666674</v>
      </c>
      <c r="P5078" s="299"/>
      <c r="Q5078" s="300"/>
      <c r="R5078" s="129">
        <f t="shared" si="238"/>
        <v>0</v>
      </c>
      <c r="S5078" s="129">
        <f t="shared" si="239"/>
        <v>0</v>
      </c>
      <c r="T5078" s="129">
        <f t="shared" si="237"/>
        <v>0</v>
      </c>
      <c r="U5078" s="10"/>
    </row>
    <row r="5079" spans="12:21" ht="15" customHeight="1" x14ac:dyDescent="0.4">
      <c r="L5079" s="36" t="s">
        <v>39</v>
      </c>
      <c r="N5079" s="37">
        <v>43676</v>
      </c>
      <c r="O5079" s="35">
        <v>0.95833333333333337</v>
      </c>
      <c r="P5079" s="299"/>
      <c r="Q5079" s="300"/>
      <c r="R5079" s="129">
        <f t="shared" si="238"/>
        <v>0</v>
      </c>
      <c r="S5079" s="129">
        <f t="shared" si="239"/>
        <v>0</v>
      </c>
      <c r="T5079" s="129">
        <f t="shared" si="237"/>
        <v>0</v>
      </c>
      <c r="U5079" s="10"/>
    </row>
    <row r="5080" spans="12:21" ht="15" customHeight="1" x14ac:dyDescent="0.4">
      <c r="L5080" s="40">
        <v>43677</v>
      </c>
      <c r="M5080" s="37"/>
      <c r="N5080" s="37">
        <v>43677</v>
      </c>
      <c r="O5080" s="35">
        <v>3.1225022567582528E-17</v>
      </c>
      <c r="P5080" s="299"/>
      <c r="Q5080" s="300"/>
      <c r="R5080" s="129">
        <f t="shared" si="238"/>
        <v>0</v>
      </c>
      <c r="S5080" s="129">
        <f t="shared" si="239"/>
        <v>0</v>
      </c>
      <c r="T5080" s="129">
        <f t="shared" si="237"/>
        <v>0</v>
      </c>
      <c r="U5080" s="10"/>
    </row>
    <row r="5081" spans="12:21" ht="15" customHeight="1" x14ac:dyDescent="0.4">
      <c r="L5081" s="36" t="s">
        <v>39</v>
      </c>
      <c r="N5081" s="37">
        <v>43677</v>
      </c>
      <c r="O5081" s="35">
        <v>4.1666666666666699E-2</v>
      </c>
      <c r="P5081" s="299"/>
      <c r="Q5081" s="300"/>
      <c r="R5081" s="129">
        <f t="shared" si="238"/>
        <v>0</v>
      </c>
      <c r="S5081" s="129">
        <f t="shared" si="239"/>
        <v>0</v>
      </c>
      <c r="T5081" s="129">
        <f t="shared" si="237"/>
        <v>0</v>
      </c>
      <c r="U5081" s="10"/>
    </row>
    <row r="5082" spans="12:21" ht="15" customHeight="1" x14ac:dyDescent="0.4">
      <c r="L5082" s="36" t="s">
        <v>39</v>
      </c>
      <c r="N5082" s="37">
        <v>43677</v>
      </c>
      <c r="O5082" s="35">
        <v>8.333333333333337E-2</v>
      </c>
      <c r="P5082" s="299"/>
      <c r="Q5082" s="300"/>
      <c r="R5082" s="129">
        <f t="shared" si="238"/>
        <v>0</v>
      </c>
      <c r="S5082" s="129">
        <f t="shared" si="239"/>
        <v>0</v>
      </c>
      <c r="T5082" s="129">
        <f t="shared" si="237"/>
        <v>0</v>
      </c>
      <c r="U5082" s="10"/>
    </row>
    <row r="5083" spans="12:21" ht="15" customHeight="1" x14ac:dyDescent="0.4">
      <c r="L5083" s="36" t="s">
        <v>39</v>
      </c>
      <c r="N5083" s="37">
        <v>43677</v>
      </c>
      <c r="O5083" s="35">
        <v>0.12500000000000006</v>
      </c>
      <c r="P5083" s="299"/>
      <c r="Q5083" s="300"/>
      <c r="R5083" s="129">
        <f t="shared" si="238"/>
        <v>0</v>
      </c>
      <c r="S5083" s="129">
        <f t="shared" si="239"/>
        <v>0</v>
      </c>
      <c r="T5083" s="129">
        <f t="shared" si="237"/>
        <v>0</v>
      </c>
      <c r="U5083" s="10"/>
    </row>
    <row r="5084" spans="12:21" ht="15" customHeight="1" x14ac:dyDescent="0.4">
      <c r="L5084" s="36" t="s">
        <v>39</v>
      </c>
      <c r="N5084" s="37">
        <v>43677</v>
      </c>
      <c r="O5084" s="35">
        <v>0.16666666666666669</v>
      </c>
      <c r="P5084" s="299"/>
      <c r="Q5084" s="300"/>
      <c r="R5084" s="129">
        <f t="shared" si="238"/>
        <v>0</v>
      </c>
      <c r="S5084" s="129">
        <f t="shared" si="239"/>
        <v>0</v>
      </c>
      <c r="T5084" s="129">
        <f t="shared" si="237"/>
        <v>0</v>
      </c>
      <c r="U5084" s="10"/>
    </row>
    <row r="5085" spans="12:21" ht="15" customHeight="1" x14ac:dyDescent="0.4">
      <c r="L5085" s="36" t="s">
        <v>39</v>
      </c>
      <c r="N5085" s="37">
        <v>43677</v>
      </c>
      <c r="O5085" s="35">
        <v>0.20833333333333337</v>
      </c>
      <c r="P5085" s="299"/>
      <c r="Q5085" s="300"/>
      <c r="R5085" s="129">
        <f t="shared" si="238"/>
        <v>0</v>
      </c>
      <c r="S5085" s="129">
        <f t="shared" si="239"/>
        <v>0</v>
      </c>
      <c r="T5085" s="129">
        <f t="shared" si="237"/>
        <v>0</v>
      </c>
      <c r="U5085" s="10"/>
    </row>
    <row r="5086" spans="12:21" ht="15" customHeight="1" x14ac:dyDescent="0.4">
      <c r="L5086" s="36" t="s">
        <v>39</v>
      </c>
      <c r="N5086" s="37">
        <v>43677</v>
      </c>
      <c r="O5086" s="35">
        <v>0.25</v>
      </c>
      <c r="P5086" s="299"/>
      <c r="Q5086" s="300"/>
      <c r="R5086" s="129">
        <f t="shared" si="238"/>
        <v>0</v>
      </c>
      <c r="S5086" s="129">
        <f t="shared" si="239"/>
        <v>0</v>
      </c>
      <c r="T5086" s="129">
        <f t="shared" si="237"/>
        <v>0</v>
      </c>
      <c r="U5086" s="10"/>
    </row>
    <row r="5087" spans="12:21" ht="15" customHeight="1" x14ac:dyDescent="0.4">
      <c r="L5087" s="36" t="s">
        <v>39</v>
      </c>
      <c r="N5087" s="37">
        <v>43677</v>
      </c>
      <c r="O5087" s="35">
        <v>0.29166666666666669</v>
      </c>
      <c r="P5087" s="299"/>
      <c r="Q5087" s="300"/>
      <c r="R5087" s="129">
        <f t="shared" si="238"/>
        <v>0</v>
      </c>
      <c r="S5087" s="129">
        <f t="shared" si="239"/>
        <v>0</v>
      </c>
      <c r="T5087" s="129">
        <f t="shared" si="237"/>
        <v>0</v>
      </c>
      <c r="U5087" s="10"/>
    </row>
    <row r="5088" spans="12:21" ht="15" customHeight="1" x14ac:dyDescent="0.4">
      <c r="L5088" s="36" t="s">
        <v>39</v>
      </c>
      <c r="N5088" s="37">
        <v>43677</v>
      </c>
      <c r="O5088" s="35">
        <v>0.33333333333333337</v>
      </c>
      <c r="P5088" s="299"/>
      <c r="Q5088" s="300"/>
      <c r="R5088" s="129">
        <f t="shared" si="238"/>
        <v>0</v>
      </c>
      <c r="S5088" s="129">
        <f t="shared" si="239"/>
        <v>0</v>
      </c>
      <c r="T5088" s="129">
        <f t="shared" si="237"/>
        <v>0</v>
      </c>
      <c r="U5088" s="10"/>
    </row>
    <row r="5089" spans="12:21" ht="15" customHeight="1" x14ac:dyDescent="0.4">
      <c r="L5089" s="36" t="s">
        <v>39</v>
      </c>
      <c r="N5089" s="37">
        <v>43677</v>
      </c>
      <c r="O5089" s="35">
        <v>0.375</v>
      </c>
      <c r="P5089" s="299"/>
      <c r="Q5089" s="300"/>
      <c r="R5089" s="129">
        <f t="shared" si="238"/>
        <v>0</v>
      </c>
      <c r="S5089" s="129">
        <f t="shared" si="239"/>
        <v>0</v>
      </c>
      <c r="T5089" s="129">
        <f t="shared" si="237"/>
        <v>0</v>
      </c>
      <c r="U5089" s="10"/>
    </row>
    <row r="5090" spans="12:21" ht="15" customHeight="1" x14ac:dyDescent="0.4">
      <c r="L5090" s="36" t="s">
        <v>39</v>
      </c>
      <c r="N5090" s="37">
        <v>43677</v>
      </c>
      <c r="O5090" s="35">
        <v>0.41666666666666669</v>
      </c>
      <c r="P5090" s="299"/>
      <c r="Q5090" s="300"/>
      <c r="R5090" s="129">
        <f t="shared" si="238"/>
        <v>0</v>
      </c>
      <c r="S5090" s="129">
        <f t="shared" si="239"/>
        <v>0</v>
      </c>
      <c r="T5090" s="129">
        <f t="shared" si="237"/>
        <v>0</v>
      </c>
      <c r="U5090" s="10"/>
    </row>
    <row r="5091" spans="12:21" ht="15" customHeight="1" x14ac:dyDescent="0.4">
      <c r="L5091" s="36" t="s">
        <v>39</v>
      </c>
      <c r="N5091" s="37">
        <v>43677</v>
      </c>
      <c r="O5091" s="35">
        <v>0.45833333333333337</v>
      </c>
      <c r="P5091" s="299"/>
      <c r="Q5091" s="300"/>
      <c r="R5091" s="129">
        <f t="shared" si="238"/>
        <v>0</v>
      </c>
      <c r="S5091" s="129">
        <f t="shared" si="239"/>
        <v>0</v>
      </c>
      <c r="T5091" s="129">
        <f t="shared" si="237"/>
        <v>0</v>
      </c>
      <c r="U5091" s="10"/>
    </row>
    <row r="5092" spans="12:21" ht="15" customHeight="1" x14ac:dyDescent="0.4">
      <c r="L5092" s="36" t="s">
        <v>39</v>
      </c>
      <c r="N5092" s="37">
        <v>43677</v>
      </c>
      <c r="O5092" s="35">
        <v>0.50000000000000011</v>
      </c>
      <c r="P5092" s="299"/>
      <c r="Q5092" s="300"/>
      <c r="R5092" s="129">
        <f t="shared" si="238"/>
        <v>0</v>
      </c>
      <c r="S5092" s="129">
        <f t="shared" si="239"/>
        <v>0</v>
      </c>
      <c r="T5092" s="129">
        <f t="shared" si="237"/>
        <v>0</v>
      </c>
      <c r="U5092" s="10"/>
    </row>
    <row r="5093" spans="12:21" ht="15" customHeight="1" x14ac:dyDescent="0.4">
      <c r="L5093" s="36" t="s">
        <v>39</v>
      </c>
      <c r="N5093" s="37">
        <v>43677</v>
      </c>
      <c r="O5093" s="35">
        <v>0.54166666666666674</v>
      </c>
      <c r="P5093" s="299"/>
      <c r="Q5093" s="300"/>
      <c r="R5093" s="129">
        <f t="shared" si="238"/>
        <v>0</v>
      </c>
      <c r="S5093" s="129">
        <f t="shared" si="239"/>
        <v>0</v>
      </c>
      <c r="T5093" s="129">
        <f t="shared" si="237"/>
        <v>0</v>
      </c>
      <c r="U5093" s="10"/>
    </row>
    <row r="5094" spans="12:21" ht="15" customHeight="1" x14ac:dyDescent="0.4">
      <c r="L5094" s="36" t="s">
        <v>39</v>
      </c>
      <c r="N5094" s="37">
        <v>43677</v>
      </c>
      <c r="O5094" s="35">
        <v>0.58333333333333337</v>
      </c>
      <c r="P5094" s="299"/>
      <c r="Q5094" s="300"/>
      <c r="R5094" s="129">
        <f t="shared" si="238"/>
        <v>0</v>
      </c>
      <c r="S5094" s="129">
        <f t="shared" si="239"/>
        <v>0</v>
      </c>
      <c r="T5094" s="129">
        <f t="shared" si="237"/>
        <v>0</v>
      </c>
      <c r="U5094" s="10"/>
    </row>
    <row r="5095" spans="12:21" ht="15" customHeight="1" x14ac:dyDescent="0.4">
      <c r="L5095" s="36" t="s">
        <v>39</v>
      </c>
      <c r="N5095" s="37">
        <v>43677</v>
      </c>
      <c r="O5095" s="35">
        <v>0.62500000000000011</v>
      </c>
      <c r="P5095" s="299"/>
      <c r="Q5095" s="300"/>
      <c r="R5095" s="129">
        <f t="shared" si="238"/>
        <v>0</v>
      </c>
      <c r="S5095" s="129">
        <f t="shared" si="239"/>
        <v>0</v>
      </c>
      <c r="T5095" s="129">
        <f t="shared" si="237"/>
        <v>0</v>
      </c>
      <c r="U5095" s="10"/>
    </row>
    <row r="5096" spans="12:21" ht="15" customHeight="1" x14ac:dyDescent="0.4">
      <c r="L5096" s="36" t="s">
        <v>39</v>
      </c>
      <c r="N5096" s="37">
        <v>43677</v>
      </c>
      <c r="O5096" s="35">
        <v>0.66666666666666674</v>
      </c>
      <c r="P5096" s="299"/>
      <c r="Q5096" s="300"/>
      <c r="R5096" s="129">
        <f t="shared" si="238"/>
        <v>0</v>
      </c>
      <c r="S5096" s="129">
        <f t="shared" si="239"/>
        <v>0</v>
      </c>
      <c r="T5096" s="129">
        <f t="shared" si="237"/>
        <v>0</v>
      </c>
      <c r="U5096" s="10"/>
    </row>
    <row r="5097" spans="12:21" ht="15" customHeight="1" x14ac:dyDescent="0.4">
      <c r="L5097" s="36" t="s">
        <v>39</v>
      </c>
      <c r="N5097" s="37">
        <v>43677</v>
      </c>
      <c r="O5097" s="35">
        <v>0.70833333333333337</v>
      </c>
      <c r="P5097" s="299"/>
      <c r="Q5097" s="300"/>
      <c r="R5097" s="129">
        <f t="shared" si="238"/>
        <v>0</v>
      </c>
      <c r="S5097" s="129">
        <f t="shared" si="239"/>
        <v>0</v>
      </c>
      <c r="T5097" s="129">
        <f t="shared" ref="T5097:T5160" si="240">Q5097-R5097</f>
        <v>0</v>
      </c>
      <c r="U5097" s="10"/>
    </row>
    <row r="5098" spans="12:21" ht="15" customHeight="1" x14ac:dyDescent="0.4">
      <c r="L5098" s="36" t="s">
        <v>39</v>
      </c>
      <c r="N5098" s="37">
        <v>43677</v>
      </c>
      <c r="O5098" s="35">
        <v>0.75000000000000011</v>
      </c>
      <c r="P5098" s="299"/>
      <c r="Q5098" s="300"/>
      <c r="R5098" s="129">
        <f t="shared" si="238"/>
        <v>0</v>
      </c>
      <c r="S5098" s="129">
        <f t="shared" si="239"/>
        <v>0</v>
      </c>
      <c r="T5098" s="129">
        <f t="shared" si="240"/>
        <v>0</v>
      </c>
      <c r="U5098" s="10"/>
    </row>
    <row r="5099" spans="12:21" ht="15" customHeight="1" x14ac:dyDescent="0.4">
      <c r="L5099" s="36" t="s">
        <v>39</v>
      </c>
      <c r="N5099" s="37">
        <v>43677</v>
      </c>
      <c r="O5099" s="35">
        <v>0.79166666666666674</v>
      </c>
      <c r="P5099" s="299"/>
      <c r="Q5099" s="300"/>
      <c r="R5099" s="129">
        <f t="shared" si="238"/>
        <v>0</v>
      </c>
      <c r="S5099" s="129">
        <f t="shared" si="239"/>
        <v>0</v>
      </c>
      <c r="T5099" s="129">
        <f t="shared" si="240"/>
        <v>0</v>
      </c>
      <c r="U5099" s="10"/>
    </row>
    <row r="5100" spans="12:21" ht="15" customHeight="1" x14ac:dyDescent="0.4">
      <c r="L5100" s="36" t="s">
        <v>39</v>
      </c>
      <c r="N5100" s="37">
        <v>43677</v>
      </c>
      <c r="O5100" s="35">
        <v>0.83333333333333337</v>
      </c>
      <c r="P5100" s="299"/>
      <c r="Q5100" s="300"/>
      <c r="R5100" s="129">
        <f t="shared" si="238"/>
        <v>0</v>
      </c>
      <c r="S5100" s="129">
        <f t="shared" si="239"/>
        <v>0</v>
      </c>
      <c r="T5100" s="129">
        <f t="shared" si="240"/>
        <v>0</v>
      </c>
      <c r="U5100" s="10"/>
    </row>
    <row r="5101" spans="12:21" ht="15" customHeight="1" x14ac:dyDescent="0.4">
      <c r="L5101" s="36" t="s">
        <v>39</v>
      </c>
      <c r="N5101" s="37">
        <v>43677</v>
      </c>
      <c r="O5101" s="35">
        <v>0.87500000000000011</v>
      </c>
      <c r="P5101" s="299"/>
      <c r="Q5101" s="300"/>
      <c r="R5101" s="129">
        <f t="shared" si="238"/>
        <v>0</v>
      </c>
      <c r="S5101" s="129">
        <f t="shared" si="239"/>
        <v>0</v>
      </c>
      <c r="T5101" s="129">
        <f t="shared" si="240"/>
        <v>0</v>
      </c>
      <c r="U5101" s="10"/>
    </row>
    <row r="5102" spans="12:21" ht="15" customHeight="1" x14ac:dyDescent="0.4">
      <c r="L5102" s="36" t="s">
        <v>39</v>
      </c>
      <c r="N5102" s="37">
        <v>43677</v>
      </c>
      <c r="O5102" s="35">
        <v>0.91666666666666674</v>
      </c>
      <c r="P5102" s="299"/>
      <c r="Q5102" s="300"/>
      <c r="R5102" s="129">
        <f t="shared" si="238"/>
        <v>0</v>
      </c>
      <c r="S5102" s="129">
        <f t="shared" si="239"/>
        <v>0</v>
      </c>
      <c r="T5102" s="129">
        <f t="shared" si="240"/>
        <v>0</v>
      </c>
      <c r="U5102" s="10"/>
    </row>
    <row r="5103" spans="12:21" ht="15" customHeight="1" x14ac:dyDescent="0.4">
      <c r="L5103" s="36" t="s">
        <v>39</v>
      </c>
      <c r="N5103" s="37">
        <v>43677</v>
      </c>
      <c r="O5103" s="35">
        <v>0.95833333333333337</v>
      </c>
      <c r="P5103" s="299"/>
      <c r="Q5103" s="300"/>
      <c r="R5103" s="129">
        <f t="shared" si="238"/>
        <v>0</v>
      </c>
      <c r="S5103" s="129">
        <f t="shared" si="239"/>
        <v>0</v>
      </c>
      <c r="T5103" s="129">
        <f t="shared" si="240"/>
        <v>0</v>
      </c>
      <c r="U5103" s="10"/>
    </row>
    <row r="5104" spans="12:21" ht="15" customHeight="1" x14ac:dyDescent="0.4">
      <c r="L5104" s="40">
        <v>43678</v>
      </c>
      <c r="M5104" s="37"/>
      <c r="N5104" s="37">
        <v>43678</v>
      </c>
      <c r="O5104" s="35">
        <v>3.1225022567582528E-17</v>
      </c>
      <c r="P5104" s="299"/>
      <c r="Q5104" s="300"/>
      <c r="R5104" s="129">
        <f t="shared" si="238"/>
        <v>0</v>
      </c>
      <c r="S5104" s="129">
        <f t="shared" si="239"/>
        <v>0</v>
      </c>
      <c r="T5104" s="129">
        <f t="shared" si="240"/>
        <v>0</v>
      </c>
      <c r="U5104" s="10"/>
    </row>
    <row r="5105" spans="12:21" ht="15" customHeight="1" x14ac:dyDescent="0.4">
      <c r="L5105" s="36" t="s">
        <v>39</v>
      </c>
      <c r="N5105" s="37">
        <v>43678</v>
      </c>
      <c r="O5105" s="35">
        <v>4.1666666666666699E-2</v>
      </c>
      <c r="P5105" s="299"/>
      <c r="Q5105" s="300"/>
      <c r="R5105" s="129">
        <f t="shared" si="238"/>
        <v>0</v>
      </c>
      <c r="S5105" s="129">
        <f t="shared" si="239"/>
        <v>0</v>
      </c>
      <c r="T5105" s="129">
        <f t="shared" si="240"/>
        <v>0</v>
      </c>
      <c r="U5105" s="10"/>
    </row>
    <row r="5106" spans="12:21" ht="15" customHeight="1" x14ac:dyDescent="0.4">
      <c r="L5106" s="36" t="s">
        <v>39</v>
      </c>
      <c r="N5106" s="37">
        <v>43678</v>
      </c>
      <c r="O5106" s="35">
        <v>8.333333333333337E-2</v>
      </c>
      <c r="P5106" s="299"/>
      <c r="Q5106" s="300"/>
      <c r="R5106" s="129">
        <f t="shared" si="238"/>
        <v>0</v>
      </c>
      <c r="S5106" s="129">
        <f t="shared" si="239"/>
        <v>0</v>
      </c>
      <c r="T5106" s="129">
        <f t="shared" si="240"/>
        <v>0</v>
      </c>
      <c r="U5106" s="10"/>
    </row>
    <row r="5107" spans="12:21" ht="15" customHeight="1" x14ac:dyDescent="0.4">
      <c r="L5107" s="36" t="s">
        <v>39</v>
      </c>
      <c r="N5107" s="37">
        <v>43678</v>
      </c>
      <c r="O5107" s="35">
        <v>0.12500000000000006</v>
      </c>
      <c r="P5107" s="299"/>
      <c r="Q5107" s="300"/>
      <c r="R5107" s="129">
        <f t="shared" si="238"/>
        <v>0</v>
      </c>
      <c r="S5107" s="129">
        <f t="shared" si="239"/>
        <v>0</v>
      </c>
      <c r="T5107" s="129">
        <f t="shared" si="240"/>
        <v>0</v>
      </c>
      <c r="U5107" s="10"/>
    </row>
    <row r="5108" spans="12:21" ht="15" customHeight="1" x14ac:dyDescent="0.4">
      <c r="L5108" s="36" t="s">
        <v>39</v>
      </c>
      <c r="N5108" s="37">
        <v>43678</v>
      </c>
      <c r="O5108" s="35">
        <v>0.16666666666666669</v>
      </c>
      <c r="P5108" s="299"/>
      <c r="Q5108" s="300"/>
      <c r="R5108" s="129">
        <f t="shared" si="238"/>
        <v>0</v>
      </c>
      <c r="S5108" s="129">
        <f t="shared" si="239"/>
        <v>0</v>
      </c>
      <c r="T5108" s="129">
        <f t="shared" si="240"/>
        <v>0</v>
      </c>
      <c r="U5108" s="10"/>
    </row>
    <row r="5109" spans="12:21" ht="15" customHeight="1" x14ac:dyDescent="0.4">
      <c r="L5109" s="36" t="s">
        <v>39</v>
      </c>
      <c r="N5109" s="37">
        <v>43678</v>
      </c>
      <c r="O5109" s="35">
        <v>0.20833333333333337</v>
      </c>
      <c r="P5109" s="299"/>
      <c r="Q5109" s="300"/>
      <c r="R5109" s="129">
        <f t="shared" si="238"/>
        <v>0</v>
      </c>
      <c r="S5109" s="129">
        <f t="shared" si="239"/>
        <v>0</v>
      </c>
      <c r="T5109" s="129">
        <f t="shared" si="240"/>
        <v>0</v>
      </c>
      <c r="U5109" s="10"/>
    </row>
    <row r="5110" spans="12:21" ht="15" customHeight="1" x14ac:dyDescent="0.4">
      <c r="L5110" s="36" t="s">
        <v>39</v>
      </c>
      <c r="N5110" s="37">
        <v>43678</v>
      </c>
      <c r="O5110" s="35">
        <v>0.25</v>
      </c>
      <c r="P5110" s="299"/>
      <c r="Q5110" s="300"/>
      <c r="R5110" s="129">
        <f t="shared" si="238"/>
        <v>0</v>
      </c>
      <c r="S5110" s="129">
        <f t="shared" si="239"/>
        <v>0</v>
      </c>
      <c r="T5110" s="129">
        <f t="shared" si="240"/>
        <v>0</v>
      </c>
      <c r="U5110" s="10"/>
    </row>
    <row r="5111" spans="12:21" ht="15" customHeight="1" x14ac:dyDescent="0.4">
      <c r="L5111" s="36" t="s">
        <v>39</v>
      </c>
      <c r="N5111" s="37">
        <v>43678</v>
      </c>
      <c r="O5111" s="35">
        <v>0.29166666666666669</v>
      </c>
      <c r="P5111" s="299"/>
      <c r="Q5111" s="300"/>
      <c r="R5111" s="129">
        <f t="shared" si="238"/>
        <v>0</v>
      </c>
      <c r="S5111" s="129">
        <f t="shared" si="239"/>
        <v>0</v>
      </c>
      <c r="T5111" s="129">
        <f t="shared" si="240"/>
        <v>0</v>
      </c>
      <c r="U5111" s="10"/>
    </row>
    <row r="5112" spans="12:21" ht="15" customHeight="1" x14ac:dyDescent="0.4">
      <c r="L5112" s="36" t="s">
        <v>39</v>
      </c>
      <c r="N5112" s="37">
        <v>43678</v>
      </c>
      <c r="O5112" s="35">
        <v>0.33333333333333337</v>
      </c>
      <c r="P5112" s="299"/>
      <c r="Q5112" s="300"/>
      <c r="R5112" s="129">
        <f t="shared" si="238"/>
        <v>0</v>
      </c>
      <c r="S5112" s="129">
        <f t="shared" si="239"/>
        <v>0</v>
      </c>
      <c r="T5112" s="129">
        <f t="shared" si="240"/>
        <v>0</v>
      </c>
      <c r="U5112" s="10"/>
    </row>
    <row r="5113" spans="12:21" ht="15" customHeight="1" x14ac:dyDescent="0.4">
      <c r="L5113" s="36" t="s">
        <v>39</v>
      </c>
      <c r="N5113" s="37">
        <v>43678</v>
      </c>
      <c r="O5113" s="35">
        <v>0.375</v>
      </c>
      <c r="P5113" s="299"/>
      <c r="Q5113" s="300"/>
      <c r="R5113" s="129">
        <f t="shared" si="238"/>
        <v>0</v>
      </c>
      <c r="S5113" s="129">
        <f t="shared" si="239"/>
        <v>0</v>
      </c>
      <c r="T5113" s="129">
        <f t="shared" si="240"/>
        <v>0</v>
      </c>
      <c r="U5113" s="10"/>
    </row>
    <row r="5114" spans="12:21" ht="15" customHeight="1" x14ac:dyDescent="0.4">
      <c r="L5114" s="36" t="s">
        <v>39</v>
      </c>
      <c r="N5114" s="37">
        <v>43678</v>
      </c>
      <c r="O5114" s="35">
        <v>0.41666666666666669</v>
      </c>
      <c r="P5114" s="299"/>
      <c r="Q5114" s="300"/>
      <c r="R5114" s="129">
        <f t="shared" si="238"/>
        <v>0</v>
      </c>
      <c r="S5114" s="129">
        <f t="shared" si="239"/>
        <v>0</v>
      </c>
      <c r="T5114" s="129">
        <f t="shared" si="240"/>
        <v>0</v>
      </c>
      <c r="U5114" s="10"/>
    </row>
    <row r="5115" spans="12:21" ht="15" customHeight="1" x14ac:dyDescent="0.4">
      <c r="L5115" s="36" t="s">
        <v>39</v>
      </c>
      <c r="N5115" s="37">
        <v>43678</v>
      </c>
      <c r="O5115" s="35">
        <v>0.45833333333333337</v>
      </c>
      <c r="P5115" s="299"/>
      <c r="Q5115" s="300"/>
      <c r="R5115" s="129">
        <f t="shared" si="238"/>
        <v>0</v>
      </c>
      <c r="S5115" s="129">
        <f t="shared" si="239"/>
        <v>0</v>
      </c>
      <c r="T5115" s="129">
        <f t="shared" si="240"/>
        <v>0</v>
      </c>
      <c r="U5115" s="10"/>
    </row>
    <row r="5116" spans="12:21" ht="15" customHeight="1" x14ac:dyDescent="0.4">
      <c r="L5116" s="36" t="s">
        <v>39</v>
      </c>
      <c r="N5116" s="37">
        <v>43678</v>
      </c>
      <c r="O5116" s="35">
        <v>0.50000000000000011</v>
      </c>
      <c r="P5116" s="299"/>
      <c r="Q5116" s="300"/>
      <c r="R5116" s="129">
        <f t="shared" si="238"/>
        <v>0</v>
      </c>
      <c r="S5116" s="129">
        <f t="shared" si="239"/>
        <v>0</v>
      </c>
      <c r="T5116" s="129">
        <f t="shared" si="240"/>
        <v>0</v>
      </c>
      <c r="U5116" s="10"/>
    </row>
    <row r="5117" spans="12:21" ht="15" customHeight="1" x14ac:dyDescent="0.4">
      <c r="L5117" s="36" t="s">
        <v>39</v>
      </c>
      <c r="N5117" s="37">
        <v>43678</v>
      </c>
      <c r="O5117" s="35">
        <v>0.54166666666666674</v>
      </c>
      <c r="P5117" s="299"/>
      <c r="Q5117" s="300"/>
      <c r="R5117" s="129">
        <f t="shared" si="238"/>
        <v>0</v>
      </c>
      <c r="S5117" s="129">
        <f t="shared" si="239"/>
        <v>0</v>
      </c>
      <c r="T5117" s="129">
        <f t="shared" si="240"/>
        <v>0</v>
      </c>
      <c r="U5117" s="10"/>
    </row>
    <row r="5118" spans="12:21" ht="15" customHeight="1" x14ac:dyDescent="0.4">
      <c r="L5118" s="36" t="s">
        <v>39</v>
      </c>
      <c r="N5118" s="37">
        <v>43678</v>
      </c>
      <c r="O5118" s="35">
        <v>0.58333333333333337</v>
      </c>
      <c r="P5118" s="299"/>
      <c r="Q5118" s="300"/>
      <c r="R5118" s="129">
        <f t="shared" si="238"/>
        <v>0</v>
      </c>
      <c r="S5118" s="129">
        <f t="shared" si="239"/>
        <v>0</v>
      </c>
      <c r="T5118" s="129">
        <f t="shared" si="240"/>
        <v>0</v>
      </c>
      <c r="U5118" s="10"/>
    </row>
    <row r="5119" spans="12:21" ht="15" customHeight="1" x14ac:dyDescent="0.4">
      <c r="L5119" s="36" t="s">
        <v>39</v>
      </c>
      <c r="N5119" s="37">
        <v>43678</v>
      </c>
      <c r="O5119" s="35">
        <v>0.62500000000000011</v>
      </c>
      <c r="P5119" s="299"/>
      <c r="Q5119" s="300"/>
      <c r="R5119" s="129">
        <f t="shared" si="238"/>
        <v>0</v>
      </c>
      <c r="S5119" s="129">
        <f t="shared" si="239"/>
        <v>0</v>
      </c>
      <c r="T5119" s="129">
        <f t="shared" si="240"/>
        <v>0</v>
      </c>
      <c r="U5119" s="10"/>
    </row>
    <row r="5120" spans="12:21" ht="15" customHeight="1" x14ac:dyDescent="0.4">
      <c r="L5120" s="36" t="s">
        <v>39</v>
      </c>
      <c r="N5120" s="37">
        <v>43678</v>
      </c>
      <c r="O5120" s="35">
        <v>0.66666666666666674</v>
      </c>
      <c r="P5120" s="299"/>
      <c r="Q5120" s="300"/>
      <c r="R5120" s="129">
        <f t="shared" si="238"/>
        <v>0</v>
      </c>
      <c r="S5120" s="129">
        <f t="shared" si="239"/>
        <v>0</v>
      </c>
      <c r="T5120" s="129">
        <f t="shared" si="240"/>
        <v>0</v>
      </c>
      <c r="U5120" s="10"/>
    </row>
    <row r="5121" spans="12:21" ht="15" customHeight="1" x14ac:dyDescent="0.4">
      <c r="L5121" s="36" t="s">
        <v>39</v>
      </c>
      <c r="N5121" s="37">
        <v>43678</v>
      </c>
      <c r="O5121" s="35">
        <v>0.70833333333333337</v>
      </c>
      <c r="P5121" s="299"/>
      <c r="Q5121" s="300"/>
      <c r="R5121" s="129">
        <f t="shared" si="238"/>
        <v>0</v>
      </c>
      <c r="S5121" s="129">
        <f t="shared" si="239"/>
        <v>0</v>
      </c>
      <c r="T5121" s="129">
        <f t="shared" si="240"/>
        <v>0</v>
      </c>
      <c r="U5121" s="10"/>
    </row>
    <row r="5122" spans="12:21" ht="15" customHeight="1" x14ac:dyDescent="0.4">
      <c r="L5122" s="36" t="s">
        <v>39</v>
      </c>
      <c r="N5122" s="37">
        <v>43678</v>
      </c>
      <c r="O5122" s="35">
        <v>0.75000000000000011</v>
      </c>
      <c r="P5122" s="299"/>
      <c r="Q5122" s="300"/>
      <c r="R5122" s="129">
        <f t="shared" si="238"/>
        <v>0</v>
      </c>
      <c r="S5122" s="129">
        <f t="shared" si="239"/>
        <v>0</v>
      </c>
      <c r="T5122" s="129">
        <f t="shared" si="240"/>
        <v>0</v>
      </c>
      <c r="U5122" s="10"/>
    </row>
    <row r="5123" spans="12:21" ht="15" customHeight="1" x14ac:dyDescent="0.4">
      <c r="L5123" s="36" t="s">
        <v>39</v>
      </c>
      <c r="N5123" s="37">
        <v>43678</v>
      </c>
      <c r="O5123" s="35">
        <v>0.79166666666666674</v>
      </c>
      <c r="P5123" s="299"/>
      <c r="Q5123" s="300"/>
      <c r="R5123" s="129">
        <f t="shared" si="238"/>
        <v>0</v>
      </c>
      <c r="S5123" s="129">
        <f t="shared" si="239"/>
        <v>0</v>
      </c>
      <c r="T5123" s="129">
        <f t="shared" si="240"/>
        <v>0</v>
      </c>
      <c r="U5123" s="10"/>
    </row>
    <row r="5124" spans="12:21" ht="15" customHeight="1" x14ac:dyDescent="0.4">
      <c r="L5124" s="36" t="s">
        <v>39</v>
      </c>
      <c r="N5124" s="37">
        <v>43678</v>
      </c>
      <c r="O5124" s="35">
        <v>0.83333333333333337</v>
      </c>
      <c r="P5124" s="299"/>
      <c r="Q5124" s="300"/>
      <c r="R5124" s="129">
        <f t="shared" si="238"/>
        <v>0</v>
      </c>
      <c r="S5124" s="129">
        <f t="shared" si="239"/>
        <v>0</v>
      </c>
      <c r="T5124" s="129">
        <f t="shared" si="240"/>
        <v>0</v>
      </c>
      <c r="U5124" s="10"/>
    </row>
    <row r="5125" spans="12:21" ht="15" customHeight="1" x14ac:dyDescent="0.4">
      <c r="L5125" s="36" t="s">
        <v>39</v>
      </c>
      <c r="N5125" s="37">
        <v>43678</v>
      </c>
      <c r="O5125" s="35">
        <v>0.87500000000000011</v>
      </c>
      <c r="P5125" s="299"/>
      <c r="Q5125" s="300"/>
      <c r="R5125" s="129">
        <f t="shared" si="238"/>
        <v>0</v>
      </c>
      <c r="S5125" s="129">
        <f t="shared" si="239"/>
        <v>0</v>
      </c>
      <c r="T5125" s="129">
        <f t="shared" si="240"/>
        <v>0</v>
      </c>
      <c r="U5125" s="10"/>
    </row>
    <row r="5126" spans="12:21" ht="15" customHeight="1" x14ac:dyDescent="0.4">
      <c r="L5126" s="36" t="s">
        <v>39</v>
      </c>
      <c r="N5126" s="37">
        <v>43678</v>
      </c>
      <c r="O5126" s="35">
        <v>0.91666666666666674</v>
      </c>
      <c r="P5126" s="299"/>
      <c r="Q5126" s="300"/>
      <c r="R5126" s="129">
        <f t="shared" si="238"/>
        <v>0</v>
      </c>
      <c r="S5126" s="129">
        <f t="shared" si="239"/>
        <v>0</v>
      </c>
      <c r="T5126" s="129">
        <f t="shared" si="240"/>
        <v>0</v>
      </c>
      <c r="U5126" s="10"/>
    </row>
    <row r="5127" spans="12:21" ht="15" customHeight="1" x14ac:dyDescent="0.4">
      <c r="L5127" s="36" t="s">
        <v>39</v>
      </c>
      <c r="N5127" s="37">
        <v>43678</v>
      </c>
      <c r="O5127" s="35">
        <v>0.95833333333333337</v>
      </c>
      <c r="P5127" s="299"/>
      <c r="Q5127" s="300"/>
      <c r="R5127" s="129">
        <f t="shared" si="238"/>
        <v>0</v>
      </c>
      <c r="S5127" s="129">
        <f t="shared" si="239"/>
        <v>0</v>
      </c>
      <c r="T5127" s="129">
        <f t="shared" si="240"/>
        <v>0</v>
      </c>
      <c r="U5127" s="10"/>
    </row>
    <row r="5128" spans="12:21" ht="15" customHeight="1" x14ac:dyDescent="0.4">
      <c r="L5128" s="40">
        <v>43679</v>
      </c>
      <c r="M5128" s="37"/>
      <c r="N5128" s="37">
        <v>43679</v>
      </c>
      <c r="O5128" s="35">
        <v>3.1225022567582528E-17</v>
      </c>
      <c r="P5128" s="299"/>
      <c r="Q5128" s="300"/>
      <c r="R5128" s="129">
        <f t="shared" si="238"/>
        <v>0</v>
      </c>
      <c r="S5128" s="129">
        <f t="shared" si="239"/>
        <v>0</v>
      </c>
      <c r="T5128" s="129">
        <f t="shared" si="240"/>
        <v>0</v>
      </c>
      <c r="U5128" s="10"/>
    </row>
    <row r="5129" spans="12:21" ht="15" customHeight="1" x14ac:dyDescent="0.4">
      <c r="L5129" s="36" t="s">
        <v>39</v>
      </c>
      <c r="N5129" s="37">
        <v>43679</v>
      </c>
      <c r="O5129" s="35">
        <v>4.1666666666666699E-2</v>
      </c>
      <c r="P5129" s="299"/>
      <c r="Q5129" s="300"/>
      <c r="R5129" s="129">
        <f t="shared" si="238"/>
        <v>0</v>
      </c>
      <c r="S5129" s="129">
        <f t="shared" si="239"/>
        <v>0</v>
      </c>
      <c r="T5129" s="129">
        <f t="shared" si="240"/>
        <v>0</v>
      </c>
      <c r="U5129" s="10"/>
    </row>
    <row r="5130" spans="12:21" ht="15" customHeight="1" x14ac:dyDescent="0.4">
      <c r="L5130" s="36" t="s">
        <v>39</v>
      </c>
      <c r="N5130" s="37">
        <v>43679</v>
      </c>
      <c r="O5130" s="35">
        <v>8.333333333333337E-2</v>
      </c>
      <c r="P5130" s="299"/>
      <c r="Q5130" s="300"/>
      <c r="R5130" s="129">
        <f t="shared" si="238"/>
        <v>0</v>
      </c>
      <c r="S5130" s="129">
        <f t="shared" si="239"/>
        <v>0</v>
      </c>
      <c r="T5130" s="129">
        <f t="shared" si="240"/>
        <v>0</v>
      </c>
      <c r="U5130" s="10"/>
    </row>
    <row r="5131" spans="12:21" ht="15" customHeight="1" x14ac:dyDescent="0.4">
      <c r="L5131" s="36" t="s">
        <v>39</v>
      </c>
      <c r="N5131" s="37">
        <v>43679</v>
      </c>
      <c r="O5131" s="35">
        <v>0.12500000000000006</v>
      </c>
      <c r="P5131" s="299"/>
      <c r="Q5131" s="300"/>
      <c r="R5131" s="129">
        <f t="shared" si="238"/>
        <v>0</v>
      </c>
      <c r="S5131" s="129">
        <f t="shared" si="239"/>
        <v>0</v>
      </c>
      <c r="T5131" s="129">
        <f t="shared" si="240"/>
        <v>0</v>
      </c>
      <c r="U5131" s="10"/>
    </row>
    <row r="5132" spans="12:21" ht="15" customHeight="1" x14ac:dyDescent="0.4">
      <c r="L5132" s="36" t="s">
        <v>39</v>
      </c>
      <c r="N5132" s="37">
        <v>43679</v>
      </c>
      <c r="O5132" s="35">
        <v>0.16666666666666669</v>
      </c>
      <c r="P5132" s="299"/>
      <c r="Q5132" s="300"/>
      <c r="R5132" s="129">
        <f t="shared" si="238"/>
        <v>0</v>
      </c>
      <c r="S5132" s="129">
        <f t="shared" si="239"/>
        <v>0</v>
      </c>
      <c r="T5132" s="129">
        <f t="shared" si="240"/>
        <v>0</v>
      </c>
      <c r="U5132" s="10"/>
    </row>
    <row r="5133" spans="12:21" ht="15" customHeight="1" x14ac:dyDescent="0.4">
      <c r="L5133" s="36" t="s">
        <v>39</v>
      </c>
      <c r="N5133" s="37">
        <v>43679</v>
      </c>
      <c r="O5133" s="35">
        <v>0.20833333333333337</v>
      </c>
      <c r="P5133" s="299"/>
      <c r="Q5133" s="300"/>
      <c r="R5133" s="129">
        <f t="shared" si="238"/>
        <v>0</v>
      </c>
      <c r="S5133" s="129">
        <f t="shared" si="239"/>
        <v>0</v>
      </c>
      <c r="T5133" s="129">
        <f t="shared" si="240"/>
        <v>0</v>
      </c>
      <c r="U5133" s="10"/>
    </row>
    <row r="5134" spans="12:21" ht="15" customHeight="1" x14ac:dyDescent="0.4">
      <c r="L5134" s="36" t="s">
        <v>39</v>
      </c>
      <c r="N5134" s="37">
        <v>43679</v>
      </c>
      <c r="O5134" s="35">
        <v>0.25</v>
      </c>
      <c r="P5134" s="299"/>
      <c r="Q5134" s="300"/>
      <c r="R5134" s="129">
        <f t="shared" si="238"/>
        <v>0</v>
      </c>
      <c r="S5134" s="129">
        <f t="shared" si="239"/>
        <v>0</v>
      </c>
      <c r="T5134" s="129">
        <f t="shared" si="240"/>
        <v>0</v>
      </c>
      <c r="U5134" s="10"/>
    </row>
    <row r="5135" spans="12:21" ht="15" customHeight="1" x14ac:dyDescent="0.4">
      <c r="L5135" s="36" t="s">
        <v>39</v>
      </c>
      <c r="N5135" s="37">
        <v>43679</v>
      </c>
      <c r="O5135" s="35">
        <v>0.29166666666666669</v>
      </c>
      <c r="P5135" s="299"/>
      <c r="Q5135" s="300"/>
      <c r="R5135" s="129">
        <f t="shared" si="238"/>
        <v>0</v>
      </c>
      <c r="S5135" s="129">
        <f t="shared" si="239"/>
        <v>0</v>
      </c>
      <c r="T5135" s="129">
        <f t="shared" si="240"/>
        <v>0</v>
      </c>
      <c r="U5135" s="10"/>
    </row>
    <row r="5136" spans="12:21" ht="15" customHeight="1" x14ac:dyDescent="0.4">
      <c r="L5136" s="36" t="s">
        <v>39</v>
      </c>
      <c r="N5136" s="37">
        <v>43679</v>
      </c>
      <c r="O5136" s="35">
        <v>0.33333333333333337</v>
      </c>
      <c r="P5136" s="299"/>
      <c r="Q5136" s="300"/>
      <c r="R5136" s="129">
        <f t="shared" ref="R5136:R5199" si="241">IF(Q5136&gt;P5136,P5136,Q5136)</f>
        <v>0</v>
      </c>
      <c r="S5136" s="129">
        <f t="shared" ref="S5136:S5199" si="242">P5136-R5136</f>
        <v>0</v>
      </c>
      <c r="T5136" s="129">
        <f t="shared" si="240"/>
        <v>0</v>
      </c>
      <c r="U5136" s="10"/>
    </row>
    <row r="5137" spans="12:21" ht="15" customHeight="1" x14ac:dyDescent="0.4">
      <c r="L5137" s="36" t="s">
        <v>39</v>
      </c>
      <c r="N5137" s="37">
        <v>43679</v>
      </c>
      <c r="O5137" s="35">
        <v>0.375</v>
      </c>
      <c r="P5137" s="299"/>
      <c r="Q5137" s="300"/>
      <c r="R5137" s="129">
        <f t="shared" si="241"/>
        <v>0</v>
      </c>
      <c r="S5137" s="129">
        <f t="shared" si="242"/>
        <v>0</v>
      </c>
      <c r="T5137" s="129">
        <f t="shared" si="240"/>
        <v>0</v>
      </c>
      <c r="U5137" s="10"/>
    </row>
    <row r="5138" spans="12:21" ht="15" customHeight="1" x14ac:dyDescent="0.4">
      <c r="L5138" s="36" t="s">
        <v>39</v>
      </c>
      <c r="N5138" s="37">
        <v>43679</v>
      </c>
      <c r="O5138" s="35">
        <v>0.41666666666666669</v>
      </c>
      <c r="P5138" s="299"/>
      <c r="Q5138" s="300"/>
      <c r="R5138" s="129">
        <f t="shared" si="241"/>
        <v>0</v>
      </c>
      <c r="S5138" s="129">
        <f t="shared" si="242"/>
        <v>0</v>
      </c>
      <c r="T5138" s="129">
        <f t="shared" si="240"/>
        <v>0</v>
      </c>
      <c r="U5138" s="10"/>
    </row>
    <row r="5139" spans="12:21" ht="15" customHeight="1" x14ac:dyDescent="0.4">
      <c r="L5139" s="36" t="s">
        <v>39</v>
      </c>
      <c r="N5139" s="37">
        <v>43679</v>
      </c>
      <c r="O5139" s="35">
        <v>0.45833333333333337</v>
      </c>
      <c r="P5139" s="299"/>
      <c r="Q5139" s="300"/>
      <c r="R5139" s="129">
        <f t="shared" si="241"/>
        <v>0</v>
      </c>
      <c r="S5139" s="129">
        <f t="shared" si="242"/>
        <v>0</v>
      </c>
      <c r="T5139" s="129">
        <f t="shared" si="240"/>
        <v>0</v>
      </c>
      <c r="U5139" s="10"/>
    </row>
    <row r="5140" spans="12:21" ht="15" customHeight="1" x14ac:dyDescent="0.4">
      <c r="L5140" s="36" t="s">
        <v>39</v>
      </c>
      <c r="N5140" s="37">
        <v>43679</v>
      </c>
      <c r="O5140" s="35">
        <v>0.50000000000000011</v>
      </c>
      <c r="P5140" s="299"/>
      <c r="Q5140" s="300"/>
      <c r="R5140" s="129">
        <f t="shared" si="241"/>
        <v>0</v>
      </c>
      <c r="S5140" s="129">
        <f t="shared" si="242"/>
        <v>0</v>
      </c>
      <c r="T5140" s="129">
        <f t="shared" si="240"/>
        <v>0</v>
      </c>
      <c r="U5140" s="10"/>
    </row>
    <row r="5141" spans="12:21" ht="15" customHeight="1" x14ac:dyDescent="0.4">
      <c r="L5141" s="36" t="s">
        <v>39</v>
      </c>
      <c r="N5141" s="37">
        <v>43679</v>
      </c>
      <c r="O5141" s="35">
        <v>0.54166666666666674</v>
      </c>
      <c r="P5141" s="299"/>
      <c r="Q5141" s="300"/>
      <c r="R5141" s="129">
        <f t="shared" si="241"/>
        <v>0</v>
      </c>
      <c r="S5141" s="129">
        <f t="shared" si="242"/>
        <v>0</v>
      </c>
      <c r="T5141" s="129">
        <f t="shared" si="240"/>
        <v>0</v>
      </c>
      <c r="U5141" s="10"/>
    </row>
    <row r="5142" spans="12:21" ht="15" customHeight="1" x14ac:dyDescent="0.4">
      <c r="L5142" s="36" t="s">
        <v>39</v>
      </c>
      <c r="N5142" s="37">
        <v>43679</v>
      </c>
      <c r="O5142" s="35">
        <v>0.58333333333333337</v>
      </c>
      <c r="P5142" s="299"/>
      <c r="Q5142" s="300"/>
      <c r="R5142" s="129">
        <f t="shared" si="241"/>
        <v>0</v>
      </c>
      <c r="S5142" s="129">
        <f t="shared" si="242"/>
        <v>0</v>
      </c>
      <c r="T5142" s="129">
        <f t="shared" si="240"/>
        <v>0</v>
      </c>
      <c r="U5142" s="10"/>
    </row>
    <row r="5143" spans="12:21" ht="15" customHeight="1" x14ac:dyDescent="0.4">
      <c r="L5143" s="36" t="s">
        <v>39</v>
      </c>
      <c r="N5143" s="37">
        <v>43679</v>
      </c>
      <c r="O5143" s="35">
        <v>0.62500000000000011</v>
      </c>
      <c r="P5143" s="299"/>
      <c r="Q5143" s="300"/>
      <c r="R5143" s="129">
        <f t="shared" si="241"/>
        <v>0</v>
      </c>
      <c r="S5143" s="129">
        <f t="shared" si="242"/>
        <v>0</v>
      </c>
      <c r="T5143" s="129">
        <f t="shared" si="240"/>
        <v>0</v>
      </c>
      <c r="U5143" s="10"/>
    </row>
    <row r="5144" spans="12:21" ht="15" customHeight="1" x14ac:dyDescent="0.4">
      <c r="L5144" s="36" t="s">
        <v>39</v>
      </c>
      <c r="N5144" s="37">
        <v>43679</v>
      </c>
      <c r="O5144" s="35">
        <v>0.66666666666666674</v>
      </c>
      <c r="P5144" s="299"/>
      <c r="Q5144" s="300"/>
      <c r="R5144" s="129">
        <f t="shared" si="241"/>
        <v>0</v>
      </c>
      <c r="S5144" s="129">
        <f t="shared" si="242"/>
        <v>0</v>
      </c>
      <c r="T5144" s="129">
        <f t="shared" si="240"/>
        <v>0</v>
      </c>
      <c r="U5144" s="10"/>
    </row>
    <row r="5145" spans="12:21" ht="15" customHeight="1" x14ac:dyDescent="0.4">
      <c r="L5145" s="36" t="s">
        <v>39</v>
      </c>
      <c r="N5145" s="37">
        <v>43679</v>
      </c>
      <c r="O5145" s="35">
        <v>0.70833333333333337</v>
      </c>
      <c r="P5145" s="299"/>
      <c r="Q5145" s="300"/>
      <c r="R5145" s="129">
        <f t="shared" si="241"/>
        <v>0</v>
      </c>
      <c r="S5145" s="129">
        <f t="shared" si="242"/>
        <v>0</v>
      </c>
      <c r="T5145" s="129">
        <f t="shared" si="240"/>
        <v>0</v>
      </c>
      <c r="U5145" s="10"/>
    </row>
    <row r="5146" spans="12:21" ht="15" customHeight="1" x14ac:dyDescent="0.4">
      <c r="L5146" s="36" t="s">
        <v>39</v>
      </c>
      <c r="N5146" s="37">
        <v>43679</v>
      </c>
      <c r="O5146" s="35">
        <v>0.75000000000000011</v>
      </c>
      <c r="P5146" s="299"/>
      <c r="Q5146" s="300"/>
      <c r="R5146" s="129">
        <f t="shared" si="241"/>
        <v>0</v>
      </c>
      <c r="S5146" s="129">
        <f t="shared" si="242"/>
        <v>0</v>
      </c>
      <c r="T5146" s="129">
        <f t="shared" si="240"/>
        <v>0</v>
      </c>
      <c r="U5146" s="10"/>
    </row>
    <row r="5147" spans="12:21" ht="15" customHeight="1" x14ac:dyDescent="0.4">
      <c r="L5147" s="36" t="s">
        <v>39</v>
      </c>
      <c r="N5147" s="37">
        <v>43679</v>
      </c>
      <c r="O5147" s="35">
        <v>0.79166666666666674</v>
      </c>
      <c r="P5147" s="299"/>
      <c r="Q5147" s="300"/>
      <c r="R5147" s="129">
        <f t="shared" si="241"/>
        <v>0</v>
      </c>
      <c r="S5147" s="129">
        <f t="shared" si="242"/>
        <v>0</v>
      </c>
      <c r="T5147" s="129">
        <f t="shared" si="240"/>
        <v>0</v>
      </c>
      <c r="U5147" s="10"/>
    </row>
    <row r="5148" spans="12:21" ht="15" customHeight="1" x14ac:dyDescent="0.4">
      <c r="L5148" s="36" t="s">
        <v>39</v>
      </c>
      <c r="N5148" s="37">
        <v>43679</v>
      </c>
      <c r="O5148" s="35">
        <v>0.83333333333333337</v>
      </c>
      <c r="P5148" s="299"/>
      <c r="Q5148" s="300"/>
      <c r="R5148" s="129">
        <f t="shared" si="241"/>
        <v>0</v>
      </c>
      <c r="S5148" s="129">
        <f t="shared" si="242"/>
        <v>0</v>
      </c>
      <c r="T5148" s="129">
        <f t="shared" si="240"/>
        <v>0</v>
      </c>
      <c r="U5148" s="10"/>
    </row>
    <row r="5149" spans="12:21" ht="15" customHeight="1" x14ac:dyDescent="0.4">
      <c r="L5149" s="36" t="s">
        <v>39</v>
      </c>
      <c r="N5149" s="37">
        <v>43679</v>
      </c>
      <c r="O5149" s="35">
        <v>0.87500000000000011</v>
      </c>
      <c r="P5149" s="299"/>
      <c r="Q5149" s="300"/>
      <c r="R5149" s="129">
        <f t="shared" si="241"/>
        <v>0</v>
      </c>
      <c r="S5149" s="129">
        <f t="shared" si="242"/>
        <v>0</v>
      </c>
      <c r="T5149" s="129">
        <f t="shared" si="240"/>
        <v>0</v>
      </c>
      <c r="U5149" s="10"/>
    </row>
    <row r="5150" spans="12:21" ht="15" customHeight="1" x14ac:dyDescent="0.4">
      <c r="L5150" s="36" t="s">
        <v>39</v>
      </c>
      <c r="N5150" s="37">
        <v>43679</v>
      </c>
      <c r="O5150" s="35">
        <v>0.91666666666666674</v>
      </c>
      <c r="P5150" s="299"/>
      <c r="Q5150" s="300"/>
      <c r="R5150" s="129">
        <f t="shared" si="241"/>
        <v>0</v>
      </c>
      <c r="S5150" s="129">
        <f t="shared" si="242"/>
        <v>0</v>
      </c>
      <c r="T5150" s="129">
        <f t="shared" si="240"/>
        <v>0</v>
      </c>
      <c r="U5150" s="10"/>
    </row>
    <row r="5151" spans="12:21" ht="15" customHeight="1" x14ac:dyDescent="0.4">
      <c r="L5151" s="36" t="s">
        <v>39</v>
      </c>
      <c r="N5151" s="37">
        <v>43679</v>
      </c>
      <c r="O5151" s="35">
        <v>0.95833333333333337</v>
      </c>
      <c r="P5151" s="299"/>
      <c r="Q5151" s="300"/>
      <c r="R5151" s="129">
        <f t="shared" si="241"/>
        <v>0</v>
      </c>
      <c r="S5151" s="129">
        <f t="shared" si="242"/>
        <v>0</v>
      </c>
      <c r="T5151" s="129">
        <f t="shared" si="240"/>
        <v>0</v>
      </c>
      <c r="U5151" s="10"/>
    </row>
    <row r="5152" spans="12:21" ht="15" customHeight="1" x14ac:dyDescent="0.4">
      <c r="L5152" s="40">
        <v>43680</v>
      </c>
      <c r="M5152" s="37"/>
      <c r="N5152" s="37">
        <v>43680</v>
      </c>
      <c r="O5152" s="35">
        <v>3.1225022567582528E-17</v>
      </c>
      <c r="P5152" s="299"/>
      <c r="Q5152" s="300"/>
      <c r="R5152" s="129">
        <f t="shared" si="241"/>
        <v>0</v>
      </c>
      <c r="S5152" s="129">
        <f t="shared" si="242"/>
        <v>0</v>
      </c>
      <c r="T5152" s="129">
        <f t="shared" si="240"/>
        <v>0</v>
      </c>
      <c r="U5152" s="10"/>
    </row>
    <row r="5153" spans="12:21" ht="15" customHeight="1" x14ac:dyDescent="0.4">
      <c r="L5153" s="36" t="s">
        <v>39</v>
      </c>
      <c r="N5153" s="37">
        <v>43680</v>
      </c>
      <c r="O5153" s="35">
        <v>4.1666666666666699E-2</v>
      </c>
      <c r="P5153" s="299"/>
      <c r="Q5153" s="300"/>
      <c r="R5153" s="129">
        <f t="shared" si="241"/>
        <v>0</v>
      </c>
      <c r="S5153" s="129">
        <f t="shared" si="242"/>
        <v>0</v>
      </c>
      <c r="T5153" s="129">
        <f t="shared" si="240"/>
        <v>0</v>
      </c>
      <c r="U5153" s="10"/>
    </row>
    <row r="5154" spans="12:21" ht="15" customHeight="1" x14ac:dyDescent="0.4">
      <c r="L5154" s="36" t="s">
        <v>39</v>
      </c>
      <c r="N5154" s="37">
        <v>43680</v>
      </c>
      <c r="O5154" s="35">
        <v>8.333333333333337E-2</v>
      </c>
      <c r="P5154" s="299"/>
      <c r="Q5154" s="300"/>
      <c r="R5154" s="129">
        <f t="shared" si="241"/>
        <v>0</v>
      </c>
      <c r="S5154" s="129">
        <f t="shared" si="242"/>
        <v>0</v>
      </c>
      <c r="T5154" s="129">
        <f t="shared" si="240"/>
        <v>0</v>
      </c>
      <c r="U5154" s="10"/>
    </row>
    <row r="5155" spans="12:21" ht="15" customHeight="1" x14ac:dyDescent="0.4">
      <c r="L5155" s="36" t="s">
        <v>39</v>
      </c>
      <c r="N5155" s="37">
        <v>43680</v>
      </c>
      <c r="O5155" s="35">
        <v>0.12500000000000006</v>
      </c>
      <c r="P5155" s="299"/>
      <c r="Q5155" s="300"/>
      <c r="R5155" s="129">
        <f t="shared" si="241"/>
        <v>0</v>
      </c>
      <c r="S5155" s="129">
        <f t="shared" si="242"/>
        <v>0</v>
      </c>
      <c r="T5155" s="129">
        <f t="shared" si="240"/>
        <v>0</v>
      </c>
      <c r="U5155" s="10"/>
    </row>
    <row r="5156" spans="12:21" ht="15" customHeight="1" x14ac:dyDescent="0.4">
      <c r="L5156" s="36" t="s">
        <v>39</v>
      </c>
      <c r="N5156" s="37">
        <v>43680</v>
      </c>
      <c r="O5156" s="35">
        <v>0.16666666666666669</v>
      </c>
      <c r="P5156" s="299"/>
      <c r="Q5156" s="300"/>
      <c r="R5156" s="129">
        <f t="shared" si="241"/>
        <v>0</v>
      </c>
      <c r="S5156" s="129">
        <f t="shared" si="242"/>
        <v>0</v>
      </c>
      <c r="T5156" s="129">
        <f t="shared" si="240"/>
        <v>0</v>
      </c>
      <c r="U5156" s="10"/>
    </row>
    <row r="5157" spans="12:21" ht="15" customHeight="1" x14ac:dyDescent="0.4">
      <c r="L5157" s="36" t="s">
        <v>39</v>
      </c>
      <c r="N5157" s="37">
        <v>43680</v>
      </c>
      <c r="O5157" s="35">
        <v>0.20833333333333337</v>
      </c>
      <c r="P5157" s="299"/>
      <c r="Q5157" s="300"/>
      <c r="R5157" s="129">
        <f t="shared" si="241"/>
        <v>0</v>
      </c>
      <c r="S5157" s="129">
        <f t="shared" si="242"/>
        <v>0</v>
      </c>
      <c r="T5157" s="129">
        <f t="shared" si="240"/>
        <v>0</v>
      </c>
      <c r="U5157" s="10"/>
    </row>
    <row r="5158" spans="12:21" ht="15" customHeight="1" x14ac:dyDescent="0.4">
      <c r="L5158" s="36" t="s">
        <v>39</v>
      </c>
      <c r="N5158" s="37">
        <v>43680</v>
      </c>
      <c r="O5158" s="35">
        <v>0.25</v>
      </c>
      <c r="P5158" s="299"/>
      <c r="Q5158" s="300"/>
      <c r="R5158" s="129">
        <f t="shared" si="241"/>
        <v>0</v>
      </c>
      <c r="S5158" s="129">
        <f t="shared" si="242"/>
        <v>0</v>
      </c>
      <c r="T5158" s="129">
        <f t="shared" si="240"/>
        <v>0</v>
      </c>
      <c r="U5158" s="10"/>
    </row>
    <row r="5159" spans="12:21" ht="15" customHeight="1" x14ac:dyDescent="0.4">
      <c r="L5159" s="36" t="s">
        <v>39</v>
      </c>
      <c r="N5159" s="37">
        <v>43680</v>
      </c>
      <c r="O5159" s="35">
        <v>0.29166666666666669</v>
      </c>
      <c r="P5159" s="299"/>
      <c r="Q5159" s="300"/>
      <c r="R5159" s="129">
        <f t="shared" si="241"/>
        <v>0</v>
      </c>
      <c r="S5159" s="129">
        <f t="shared" si="242"/>
        <v>0</v>
      </c>
      <c r="T5159" s="129">
        <f t="shared" si="240"/>
        <v>0</v>
      </c>
      <c r="U5159" s="10"/>
    </row>
    <row r="5160" spans="12:21" ht="15" customHeight="1" x14ac:dyDescent="0.4">
      <c r="L5160" s="36" t="s">
        <v>39</v>
      </c>
      <c r="N5160" s="37">
        <v>43680</v>
      </c>
      <c r="O5160" s="35">
        <v>0.33333333333333337</v>
      </c>
      <c r="P5160" s="299"/>
      <c r="Q5160" s="300"/>
      <c r="R5160" s="129">
        <f t="shared" si="241"/>
        <v>0</v>
      </c>
      <c r="S5160" s="129">
        <f t="shared" si="242"/>
        <v>0</v>
      </c>
      <c r="T5160" s="129">
        <f t="shared" si="240"/>
        <v>0</v>
      </c>
      <c r="U5160" s="10"/>
    </row>
    <row r="5161" spans="12:21" ht="15" customHeight="1" x14ac:dyDescent="0.4">
      <c r="L5161" s="36" t="s">
        <v>39</v>
      </c>
      <c r="N5161" s="37">
        <v>43680</v>
      </c>
      <c r="O5161" s="35">
        <v>0.375</v>
      </c>
      <c r="P5161" s="299"/>
      <c r="Q5161" s="300"/>
      <c r="R5161" s="129">
        <f t="shared" si="241"/>
        <v>0</v>
      </c>
      <c r="S5161" s="129">
        <f t="shared" si="242"/>
        <v>0</v>
      </c>
      <c r="T5161" s="129">
        <f t="shared" ref="T5161:T5224" si="243">Q5161-R5161</f>
        <v>0</v>
      </c>
      <c r="U5161" s="10"/>
    </row>
    <row r="5162" spans="12:21" ht="15" customHeight="1" x14ac:dyDescent="0.4">
      <c r="L5162" s="36" t="s">
        <v>39</v>
      </c>
      <c r="N5162" s="37">
        <v>43680</v>
      </c>
      <c r="O5162" s="35">
        <v>0.41666666666666669</v>
      </c>
      <c r="P5162" s="299"/>
      <c r="Q5162" s="300"/>
      <c r="R5162" s="129">
        <f t="shared" si="241"/>
        <v>0</v>
      </c>
      <c r="S5162" s="129">
        <f t="shared" si="242"/>
        <v>0</v>
      </c>
      <c r="T5162" s="129">
        <f t="shared" si="243"/>
        <v>0</v>
      </c>
      <c r="U5162" s="10"/>
    </row>
    <row r="5163" spans="12:21" ht="15" customHeight="1" x14ac:dyDescent="0.4">
      <c r="L5163" s="36" t="s">
        <v>39</v>
      </c>
      <c r="N5163" s="37">
        <v>43680</v>
      </c>
      <c r="O5163" s="35">
        <v>0.45833333333333337</v>
      </c>
      <c r="P5163" s="299"/>
      <c r="Q5163" s="300"/>
      <c r="R5163" s="129">
        <f t="shared" si="241"/>
        <v>0</v>
      </c>
      <c r="S5163" s="129">
        <f t="shared" si="242"/>
        <v>0</v>
      </c>
      <c r="T5163" s="129">
        <f t="shared" si="243"/>
        <v>0</v>
      </c>
      <c r="U5163" s="10"/>
    </row>
    <row r="5164" spans="12:21" ht="15" customHeight="1" x14ac:dyDescent="0.4">
      <c r="L5164" s="36" t="s">
        <v>39</v>
      </c>
      <c r="N5164" s="37">
        <v>43680</v>
      </c>
      <c r="O5164" s="35">
        <v>0.50000000000000011</v>
      </c>
      <c r="P5164" s="299"/>
      <c r="Q5164" s="300"/>
      <c r="R5164" s="129">
        <f t="shared" si="241"/>
        <v>0</v>
      </c>
      <c r="S5164" s="129">
        <f t="shared" si="242"/>
        <v>0</v>
      </c>
      <c r="T5164" s="129">
        <f t="shared" si="243"/>
        <v>0</v>
      </c>
      <c r="U5164" s="10"/>
    </row>
    <row r="5165" spans="12:21" ht="15" customHeight="1" x14ac:dyDescent="0.4">
      <c r="L5165" s="36" t="s">
        <v>39</v>
      </c>
      <c r="N5165" s="37">
        <v>43680</v>
      </c>
      <c r="O5165" s="35">
        <v>0.54166666666666674</v>
      </c>
      <c r="P5165" s="299"/>
      <c r="Q5165" s="300"/>
      <c r="R5165" s="129">
        <f t="shared" si="241"/>
        <v>0</v>
      </c>
      <c r="S5165" s="129">
        <f t="shared" si="242"/>
        <v>0</v>
      </c>
      <c r="T5165" s="129">
        <f t="shared" si="243"/>
        <v>0</v>
      </c>
      <c r="U5165" s="10"/>
    </row>
    <row r="5166" spans="12:21" ht="15" customHeight="1" x14ac:dyDescent="0.4">
      <c r="L5166" s="36" t="s">
        <v>39</v>
      </c>
      <c r="N5166" s="37">
        <v>43680</v>
      </c>
      <c r="O5166" s="35">
        <v>0.58333333333333337</v>
      </c>
      <c r="P5166" s="299"/>
      <c r="Q5166" s="300"/>
      <c r="R5166" s="129">
        <f t="shared" si="241"/>
        <v>0</v>
      </c>
      <c r="S5166" s="129">
        <f t="shared" si="242"/>
        <v>0</v>
      </c>
      <c r="T5166" s="129">
        <f t="shared" si="243"/>
        <v>0</v>
      </c>
      <c r="U5166" s="10"/>
    </row>
    <row r="5167" spans="12:21" ht="15" customHeight="1" x14ac:dyDescent="0.4">
      <c r="L5167" s="36" t="s">
        <v>39</v>
      </c>
      <c r="N5167" s="37">
        <v>43680</v>
      </c>
      <c r="O5167" s="35">
        <v>0.62500000000000011</v>
      </c>
      <c r="P5167" s="299"/>
      <c r="Q5167" s="300"/>
      <c r="R5167" s="129">
        <f t="shared" si="241"/>
        <v>0</v>
      </c>
      <c r="S5167" s="129">
        <f t="shared" si="242"/>
        <v>0</v>
      </c>
      <c r="T5167" s="129">
        <f t="shared" si="243"/>
        <v>0</v>
      </c>
      <c r="U5167" s="10"/>
    </row>
    <row r="5168" spans="12:21" ht="15" customHeight="1" x14ac:dyDescent="0.4">
      <c r="L5168" s="36" t="s">
        <v>39</v>
      </c>
      <c r="N5168" s="37">
        <v>43680</v>
      </c>
      <c r="O5168" s="35">
        <v>0.66666666666666674</v>
      </c>
      <c r="P5168" s="299"/>
      <c r="Q5168" s="300"/>
      <c r="R5168" s="129">
        <f t="shared" si="241"/>
        <v>0</v>
      </c>
      <c r="S5168" s="129">
        <f t="shared" si="242"/>
        <v>0</v>
      </c>
      <c r="T5168" s="129">
        <f t="shared" si="243"/>
        <v>0</v>
      </c>
      <c r="U5168" s="10"/>
    </row>
    <row r="5169" spans="12:21" ht="15" customHeight="1" x14ac:dyDescent="0.4">
      <c r="L5169" s="36" t="s">
        <v>39</v>
      </c>
      <c r="N5169" s="37">
        <v>43680</v>
      </c>
      <c r="O5169" s="35">
        <v>0.70833333333333337</v>
      </c>
      <c r="P5169" s="299"/>
      <c r="Q5169" s="300"/>
      <c r="R5169" s="129">
        <f t="shared" si="241"/>
        <v>0</v>
      </c>
      <c r="S5169" s="129">
        <f t="shared" si="242"/>
        <v>0</v>
      </c>
      <c r="T5169" s="129">
        <f t="shared" si="243"/>
        <v>0</v>
      </c>
      <c r="U5169" s="10"/>
    </row>
    <row r="5170" spans="12:21" ht="15" customHeight="1" x14ac:dyDescent="0.4">
      <c r="L5170" s="36" t="s">
        <v>39</v>
      </c>
      <c r="N5170" s="37">
        <v>43680</v>
      </c>
      <c r="O5170" s="35">
        <v>0.75000000000000011</v>
      </c>
      <c r="P5170" s="299"/>
      <c r="Q5170" s="300"/>
      <c r="R5170" s="129">
        <f t="shared" si="241"/>
        <v>0</v>
      </c>
      <c r="S5170" s="129">
        <f t="shared" si="242"/>
        <v>0</v>
      </c>
      <c r="T5170" s="129">
        <f t="shared" si="243"/>
        <v>0</v>
      </c>
      <c r="U5170" s="10"/>
    </row>
    <row r="5171" spans="12:21" ht="15" customHeight="1" x14ac:dyDescent="0.4">
      <c r="L5171" s="36" t="s">
        <v>39</v>
      </c>
      <c r="N5171" s="37">
        <v>43680</v>
      </c>
      <c r="O5171" s="35">
        <v>0.79166666666666674</v>
      </c>
      <c r="P5171" s="299"/>
      <c r="Q5171" s="300"/>
      <c r="R5171" s="129">
        <f t="shared" si="241"/>
        <v>0</v>
      </c>
      <c r="S5171" s="129">
        <f t="shared" si="242"/>
        <v>0</v>
      </c>
      <c r="T5171" s="129">
        <f t="shared" si="243"/>
        <v>0</v>
      </c>
      <c r="U5171" s="10"/>
    </row>
    <row r="5172" spans="12:21" ht="15" customHeight="1" x14ac:dyDescent="0.4">
      <c r="L5172" s="36" t="s">
        <v>39</v>
      </c>
      <c r="N5172" s="37">
        <v>43680</v>
      </c>
      <c r="O5172" s="35">
        <v>0.83333333333333337</v>
      </c>
      <c r="P5172" s="299"/>
      <c r="Q5172" s="300"/>
      <c r="R5172" s="129">
        <f t="shared" si="241"/>
        <v>0</v>
      </c>
      <c r="S5172" s="129">
        <f t="shared" si="242"/>
        <v>0</v>
      </c>
      <c r="T5172" s="129">
        <f t="shared" si="243"/>
        <v>0</v>
      </c>
      <c r="U5172" s="10"/>
    </row>
    <row r="5173" spans="12:21" ht="15" customHeight="1" x14ac:dyDescent="0.4">
      <c r="L5173" s="36" t="s">
        <v>39</v>
      </c>
      <c r="N5173" s="37">
        <v>43680</v>
      </c>
      <c r="O5173" s="35">
        <v>0.87500000000000011</v>
      </c>
      <c r="P5173" s="299"/>
      <c r="Q5173" s="300"/>
      <c r="R5173" s="129">
        <f t="shared" si="241"/>
        <v>0</v>
      </c>
      <c r="S5173" s="129">
        <f t="shared" si="242"/>
        <v>0</v>
      </c>
      <c r="T5173" s="129">
        <f t="shared" si="243"/>
        <v>0</v>
      </c>
      <c r="U5173" s="10"/>
    </row>
    <row r="5174" spans="12:21" ht="15" customHeight="1" x14ac:dyDescent="0.4">
      <c r="L5174" s="36" t="s">
        <v>39</v>
      </c>
      <c r="N5174" s="37">
        <v>43680</v>
      </c>
      <c r="O5174" s="35">
        <v>0.91666666666666674</v>
      </c>
      <c r="P5174" s="299"/>
      <c r="Q5174" s="300"/>
      <c r="R5174" s="129">
        <f t="shared" si="241"/>
        <v>0</v>
      </c>
      <c r="S5174" s="129">
        <f t="shared" si="242"/>
        <v>0</v>
      </c>
      <c r="T5174" s="129">
        <f t="shared" si="243"/>
        <v>0</v>
      </c>
      <c r="U5174" s="10"/>
    </row>
    <row r="5175" spans="12:21" ht="15" customHeight="1" x14ac:dyDescent="0.4">
      <c r="L5175" s="36" t="s">
        <v>39</v>
      </c>
      <c r="N5175" s="37">
        <v>43680</v>
      </c>
      <c r="O5175" s="35">
        <v>0.95833333333333337</v>
      </c>
      <c r="P5175" s="299"/>
      <c r="Q5175" s="300"/>
      <c r="R5175" s="129">
        <f t="shared" si="241"/>
        <v>0</v>
      </c>
      <c r="S5175" s="129">
        <f t="shared" si="242"/>
        <v>0</v>
      </c>
      <c r="T5175" s="129">
        <f t="shared" si="243"/>
        <v>0</v>
      </c>
      <c r="U5175" s="10"/>
    </row>
    <row r="5176" spans="12:21" ht="15" customHeight="1" x14ac:dyDescent="0.4">
      <c r="L5176" s="40">
        <v>43681</v>
      </c>
      <c r="M5176" s="37"/>
      <c r="N5176" s="37">
        <v>43681</v>
      </c>
      <c r="O5176" s="35">
        <v>3.1225022567582528E-17</v>
      </c>
      <c r="P5176" s="299"/>
      <c r="Q5176" s="300"/>
      <c r="R5176" s="129">
        <f t="shared" si="241"/>
        <v>0</v>
      </c>
      <c r="S5176" s="129">
        <f t="shared" si="242"/>
        <v>0</v>
      </c>
      <c r="T5176" s="129">
        <f t="shared" si="243"/>
        <v>0</v>
      </c>
      <c r="U5176" s="10"/>
    </row>
    <row r="5177" spans="12:21" ht="15" customHeight="1" x14ac:dyDescent="0.4">
      <c r="L5177" s="36" t="s">
        <v>39</v>
      </c>
      <c r="N5177" s="37">
        <v>43681</v>
      </c>
      <c r="O5177" s="35">
        <v>4.1666666666666699E-2</v>
      </c>
      <c r="P5177" s="299"/>
      <c r="Q5177" s="300"/>
      <c r="R5177" s="129">
        <f t="shared" si="241"/>
        <v>0</v>
      </c>
      <c r="S5177" s="129">
        <f t="shared" si="242"/>
        <v>0</v>
      </c>
      <c r="T5177" s="129">
        <f t="shared" si="243"/>
        <v>0</v>
      </c>
      <c r="U5177" s="10"/>
    </row>
    <row r="5178" spans="12:21" ht="15" customHeight="1" x14ac:dyDescent="0.4">
      <c r="L5178" s="36" t="s">
        <v>39</v>
      </c>
      <c r="N5178" s="37">
        <v>43681</v>
      </c>
      <c r="O5178" s="35">
        <v>8.333333333333337E-2</v>
      </c>
      <c r="P5178" s="299"/>
      <c r="Q5178" s="300"/>
      <c r="R5178" s="129">
        <f t="shared" si="241"/>
        <v>0</v>
      </c>
      <c r="S5178" s="129">
        <f t="shared" si="242"/>
        <v>0</v>
      </c>
      <c r="T5178" s="129">
        <f t="shared" si="243"/>
        <v>0</v>
      </c>
      <c r="U5178" s="10"/>
    </row>
    <row r="5179" spans="12:21" ht="15" customHeight="1" x14ac:dyDescent="0.4">
      <c r="L5179" s="36" t="s">
        <v>39</v>
      </c>
      <c r="N5179" s="37">
        <v>43681</v>
      </c>
      <c r="O5179" s="35">
        <v>0.12500000000000006</v>
      </c>
      <c r="P5179" s="299"/>
      <c r="Q5179" s="300"/>
      <c r="R5179" s="129">
        <f t="shared" si="241"/>
        <v>0</v>
      </c>
      <c r="S5179" s="129">
        <f t="shared" si="242"/>
        <v>0</v>
      </c>
      <c r="T5179" s="129">
        <f t="shared" si="243"/>
        <v>0</v>
      </c>
      <c r="U5179" s="10"/>
    </row>
    <row r="5180" spans="12:21" ht="15" customHeight="1" x14ac:dyDescent="0.4">
      <c r="L5180" s="36" t="s">
        <v>39</v>
      </c>
      <c r="N5180" s="37">
        <v>43681</v>
      </c>
      <c r="O5180" s="35">
        <v>0.16666666666666669</v>
      </c>
      <c r="P5180" s="299"/>
      <c r="Q5180" s="300"/>
      <c r="R5180" s="129">
        <f t="shared" si="241"/>
        <v>0</v>
      </c>
      <c r="S5180" s="129">
        <f t="shared" si="242"/>
        <v>0</v>
      </c>
      <c r="T5180" s="129">
        <f t="shared" si="243"/>
        <v>0</v>
      </c>
      <c r="U5180" s="10"/>
    </row>
    <row r="5181" spans="12:21" ht="15" customHeight="1" x14ac:dyDescent="0.4">
      <c r="L5181" s="36" t="s">
        <v>39</v>
      </c>
      <c r="N5181" s="37">
        <v>43681</v>
      </c>
      <c r="O5181" s="35">
        <v>0.20833333333333337</v>
      </c>
      <c r="P5181" s="299"/>
      <c r="Q5181" s="300"/>
      <c r="R5181" s="129">
        <f t="shared" si="241"/>
        <v>0</v>
      </c>
      <c r="S5181" s="129">
        <f t="shared" si="242"/>
        <v>0</v>
      </c>
      <c r="T5181" s="129">
        <f t="shared" si="243"/>
        <v>0</v>
      </c>
      <c r="U5181" s="10"/>
    </row>
    <row r="5182" spans="12:21" ht="15" customHeight="1" x14ac:dyDescent="0.4">
      <c r="L5182" s="36" t="s">
        <v>39</v>
      </c>
      <c r="N5182" s="37">
        <v>43681</v>
      </c>
      <c r="O5182" s="35">
        <v>0.25</v>
      </c>
      <c r="P5182" s="299"/>
      <c r="Q5182" s="300"/>
      <c r="R5182" s="129">
        <f t="shared" si="241"/>
        <v>0</v>
      </c>
      <c r="S5182" s="129">
        <f t="shared" si="242"/>
        <v>0</v>
      </c>
      <c r="T5182" s="129">
        <f t="shared" si="243"/>
        <v>0</v>
      </c>
      <c r="U5182" s="10"/>
    </row>
    <row r="5183" spans="12:21" ht="15" customHeight="1" x14ac:dyDescent="0.4">
      <c r="L5183" s="36" t="s">
        <v>39</v>
      </c>
      <c r="N5183" s="37">
        <v>43681</v>
      </c>
      <c r="O5183" s="35">
        <v>0.29166666666666669</v>
      </c>
      <c r="P5183" s="299"/>
      <c r="Q5183" s="300"/>
      <c r="R5183" s="129">
        <f t="shared" si="241"/>
        <v>0</v>
      </c>
      <c r="S5183" s="129">
        <f t="shared" si="242"/>
        <v>0</v>
      </c>
      <c r="T5183" s="129">
        <f t="shared" si="243"/>
        <v>0</v>
      </c>
      <c r="U5183" s="10"/>
    </row>
    <row r="5184" spans="12:21" ht="15" customHeight="1" x14ac:dyDescent="0.4">
      <c r="L5184" s="36" t="s">
        <v>39</v>
      </c>
      <c r="N5184" s="37">
        <v>43681</v>
      </c>
      <c r="O5184" s="35">
        <v>0.33333333333333337</v>
      </c>
      <c r="P5184" s="299"/>
      <c r="Q5184" s="300"/>
      <c r="R5184" s="129">
        <f t="shared" si="241"/>
        <v>0</v>
      </c>
      <c r="S5184" s="129">
        <f t="shared" si="242"/>
        <v>0</v>
      </c>
      <c r="T5184" s="129">
        <f t="shared" si="243"/>
        <v>0</v>
      </c>
      <c r="U5184" s="10"/>
    </row>
    <row r="5185" spans="12:21" ht="15" customHeight="1" x14ac:dyDescent="0.4">
      <c r="L5185" s="36" t="s">
        <v>39</v>
      </c>
      <c r="N5185" s="37">
        <v>43681</v>
      </c>
      <c r="O5185" s="35">
        <v>0.375</v>
      </c>
      <c r="P5185" s="299"/>
      <c r="Q5185" s="300"/>
      <c r="R5185" s="129">
        <f t="shared" si="241"/>
        <v>0</v>
      </c>
      <c r="S5185" s="129">
        <f t="shared" si="242"/>
        <v>0</v>
      </c>
      <c r="T5185" s="129">
        <f t="shared" si="243"/>
        <v>0</v>
      </c>
      <c r="U5185" s="10"/>
    </row>
    <row r="5186" spans="12:21" ht="15" customHeight="1" x14ac:dyDescent="0.4">
      <c r="L5186" s="36" t="s">
        <v>39</v>
      </c>
      <c r="N5186" s="37">
        <v>43681</v>
      </c>
      <c r="O5186" s="35">
        <v>0.41666666666666669</v>
      </c>
      <c r="P5186" s="299"/>
      <c r="Q5186" s="300"/>
      <c r="R5186" s="129">
        <f t="shared" si="241"/>
        <v>0</v>
      </c>
      <c r="S5186" s="129">
        <f t="shared" si="242"/>
        <v>0</v>
      </c>
      <c r="T5186" s="129">
        <f t="shared" si="243"/>
        <v>0</v>
      </c>
      <c r="U5186" s="10"/>
    </row>
    <row r="5187" spans="12:21" ht="15" customHeight="1" x14ac:dyDescent="0.4">
      <c r="L5187" s="36" t="s">
        <v>39</v>
      </c>
      <c r="N5187" s="37">
        <v>43681</v>
      </c>
      <c r="O5187" s="35">
        <v>0.45833333333333337</v>
      </c>
      <c r="P5187" s="299"/>
      <c r="Q5187" s="300"/>
      <c r="R5187" s="129">
        <f t="shared" si="241"/>
        <v>0</v>
      </c>
      <c r="S5187" s="129">
        <f t="shared" si="242"/>
        <v>0</v>
      </c>
      <c r="T5187" s="129">
        <f t="shared" si="243"/>
        <v>0</v>
      </c>
      <c r="U5187" s="10"/>
    </row>
    <row r="5188" spans="12:21" ht="15" customHeight="1" x14ac:dyDescent="0.4">
      <c r="L5188" s="36" t="s">
        <v>39</v>
      </c>
      <c r="N5188" s="37">
        <v>43681</v>
      </c>
      <c r="O5188" s="35">
        <v>0.50000000000000011</v>
      </c>
      <c r="P5188" s="299"/>
      <c r="Q5188" s="300"/>
      <c r="R5188" s="129">
        <f t="shared" si="241"/>
        <v>0</v>
      </c>
      <c r="S5188" s="129">
        <f t="shared" si="242"/>
        <v>0</v>
      </c>
      <c r="T5188" s="129">
        <f t="shared" si="243"/>
        <v>0</v>
      </c>
      <c r="U5188" s="10"/>
    </row>
    <row r="5189" spans="12:21" ht="15" customHeight="1" x14ac:dyDescent="0.4">
      <c r="L5189" s="36" t="s">
        <v>39</v>
      </c>
      <c r="N5189" s="37">
        <v>43681</v>
      </c>
      <c r="O5189" s="35">
        <v>0.54166666666666674</v>
      </c>
      <c r="P5189" s="299"/>
      <c r="Q5189" s="300"/>
      <c r="R5189" s="129">
        <f t="shared" si="241"/>
        <v>0</v>
      </c>
      <c r="S5189" s="129">
        <f t="shared" si="242"/>
        <v>0</v>
      </c>
      <c r="T5189" s="129">
        <f t="shared" si="243"/>
        <v>0</v>
      </c>
      <c r="U5189" s="10"/>
    </row>
    <row r="5190" spans="12:21" ht="15" customHeight="1" x14ac:dyDescent="0.4">
      <c r="L5190" s="36" t="s">
        <v>39</v>
      </c>
      <c r="N5190" s="37">
        <v>43681</v>
      </c>
      <c r="O5190" s="35">
        <v>0.58333333333333337</v>
      </c>
      <c r="P5190" s="299"/>
      <c r="Q5190" s="300"/>
      <c r="R5190" s="129">
        <f t="shared" si="241"/>
        <v>0</v>
      </c>
      <c r="S5190" s="129">
        <f t="shared" si="242"/>
        <v>0</v>
      </c>
      <c r="T5190" s="129">
        <f t="shared" si="243"/>
        <v>0</v>
      </c>
      <c r="U5190" s="10"/>
    </row>
    <row r="5191" spans="12:21" ht="15" customHeight="1" x14ac:dyDescent="0.4">
      <c r="L5191" s="36" t="s">
        <v>39</v>
      </c>
      <c r="N5191" s="37">
        <v>43681</v>
      </c>
      <c r="O5191" s="35">
        <v>0.62500000000000011</v>
      </c>
      <c r="P5191" s="299"/>
      <c r="Q5191" s="300"/>
      <c r="R5191" s="129">
        <f t="shared" si="241"/>
        <v>0</v>
      </c>
      <c r="S5191" s="129">
        <f t="shared" si="242"/>
        <v>0</v>
      </c>
      <c r="T5191" s="129">
        <f t="shared" si="243"/>
        <v>0</v>
      </c>
      <c r="U5191" s="10"/>
    </row>
    <row r="5192" spans="12:21" ht="15" customHeight="1" x14ac:dyDescent="0.4">
      <c r="L5192" s="36" t="s">
        <v>39</v>
      </c>
      <c r="N5192" s="37">
        <v>43681</v>
      </c>
      <c r="O5192" s="35">
        <v>0.66666666666666674</v>
      </c>
      <c r="P5192" s="299"/>
      <c r="Q5192" s="300"/>
      <c r="R5192" s="129">
        <f t="shared" si="241"/>
        <v>0</v>
      </c>
      <c r="S5192" s="129">
        <f t="shared" si="242"/>
        <v>0</v>
      </c>
      <c r="T5192" s="129">
        <f t="shared" si="243"/>
        <v>0</v>
      </c>
      <c r="U5192" s="10"/>
    </row>
    <row r="5193" spans="12:21" ht="15" customHeight="1" x14ac:dyDescent="0.4">
      <c r="L5193" s="36" t="s">
        <v>39</v>
      </c>
      <c r="N5193" s="37">
        <v>43681</v>
      </c>
      <c r="O5193" s="35">
        <v>0.70833333333333337</v>
      </c>
      <c r="P5193" s="299"/>
      <c r="Q5193" s="300"/>
      <c r="R5193" s="129">
        <f t="shared" si="241"/>
        <v>0</v>
      </c>
      <c r="S5193" s="129">
        <f t="shared" si="242"/>
        <v>0</v>
      </c>
      <c r="T5193" s="129">
        <f t="shared" si="243"/>
        <v>0</v>
      </c>
      <c r="U5193" s="10"/>
    </row>
    <row r="5194" spans="12:21" ht="15" customHeight="1" x14ac:dyDescent="0.4">
      <c r="L5194" s="36" t="s">
        <v>39</v>
      </c>
      <c r="N5194" s="37">
        <v>43681</v>
      </c>
      <c r="O5194" s="35">
        <v>0.75000000000000011</v>
      </c>
      <c r="P5194" s="299"/>
      <c r="Q5194" s="300"/>
      <c r="R5194" s="129">
        <f t="shared" si="241"/>
        <v>0</v>
      </c>
      <c r="S5194" s="129">
        <f t="shared" si="242"/>
        <v>0</v>
      </c>
      <c r="T5194" s="129">
        <f t="shared" si="243"/>
        <v>0</v>
      </c>
      <c r="U5194" s="10"/>
    </row>
    <row r="5195" spans="12:21" ht="15" customHeight="1" x14ac:dyDescent="0.4">
      <c r="L5195" s="36" t="s">
        <v>39</v>
      </c>
      <c r="N5195" s="37">
        <v>43681</v>
      </c>
      <c r="O5195" s="35">
        <v>0.79166666666666674</v>
      </c>
      <c r="P5195" s="299"/>
      <c r="Q5195" s="300"/>
      <c r="R5195" s="129">
        <f t="shared" si="241"/>
        <v>0</v>
      </c>
      <c r="S5195" s="129">
        <f t="shared" si="242"/>
        <v>0</v>
      </c>
      <c r="T5195" s="129">
        <f t="shared" si="243"/>
        <v>0</v>
      </c>
      <c r="U5195" s="10"/>
    </row>
    <row r="5196" spans="12:21" ht="15" customHeight="1" x14ac:dyDescent="0.4">
      <c r="L5196" s="36" t="s">
        <v>39</v>
      </c>
      <c r="N5196" s="37">
        <v>43681</v>
      </c>
      <c r="O5196" s="35">
        <v>0.83333333333333337</v>
      </c>
      <c r="P5196" s="299"/>
      <c r="Q5196" s="300"/>
      <c r="R5196" s="129">
        <f t="shared" si="241"/>
        <v>0</v>
      </c>
      <c r="S5196" s="129">
        <f t="shared" si="242"/>
        <v>0</v>
      </c>
      <c r="T5196" s="129">
        <f t="shared" si="243"/>
        <v>0</v>
      </c>
      <c r="U5196" s="10"/>
    </row>
    <row r="5197" spans="12:21" ht="15" customHeight="1" x14ac:dyDescent="0.4">
      <c r="L5197" s="36" t="s">
        <v>39</v>
      </c>
      <c r="N5197" s="37">
        <v>43681</v>
      </c>
      <c r="O5197" s="35">
        <v>0.87500000000000011</v>
      </c>
      <c r="P5197" s="299"/>
      <c r="Q5197" s="300"/>
      <c r="R5197" s="129">
        <f t="shared" si="241"/>
        <v>0</v>
      </c>
      <c r="S5197" s="129">
        <f t="shared" si="242"/>
        <v>0</v>
      </c>
      <c r="T5197" s="129">
        <f t="shared" si="243"/>
        <v>0</v>
      </c>
      <c r="U5197" s="10"/>
    </row>
    <row r="5198" spans="12:21" ht="15" customHeight="1" x14ac:dyDescent="0.4">
      <c r="L5198" s="36" t="s">
        <v>39</v>
      </c>
      <c r="N5198" s="37">
        <v>43681</v>
      </c>
      <c r="O5198" s="35">
        <v>0.91666666666666674</v>
      </c>
      <c r="P5198" s="299"/>
      <c r="Q5198" s="300"/>
      <c r="R5198" s="129">
        <f t="shared" si="241"/>
        <v>0</v>
      </c>
      <c r="S5198" s="129">
        <f t="shared" si="242"/>
        <v>0</v>
      </c>
      <c r="T5198" s="129">
        <f t="shared" si="243"/>
        <v>0</v>
      </c>
      <c r="U5198" s="10"/>
    </row>
    <row r="5199" spans="12:21" ht="15" customHeight="1" x14ac:dyDescent="0.4">
      <c r="L5199" s="36" t="s">
        <v>39</v>
      </c>
      <c r="N5199" s="37">
        <v>43681</v>
      </c>
      <c r="O5199" s="35">
        <v>0.95833333333333337</v>
      </c>
      <c r="P5199" s="299"/>
      <c r="Q5199" s="300"/>
      <c r="R5199" s="129">
        <f t="shared" si="241"/>
        <v>0</v>
      </c>
      <c r="S5199" s="129">
        <f t="shared" si="242"/>
        <v>0</v>
      </c>
      <c r="T5199" s="129">
        <f t="shared" si="243"/>
        <v>0</v>
      </c>
      <c r="U5199" s="10"/>
    </row>
    <row r="5200" spans="12:21" ht="15" customHeight="1" x14ac:dyDescent="0.4">
      <c r="L5200" s="40">
        <v>43682</v>
      </c>
      <c r="M5200" s="37"/>
      <c r="N5200" s="37">
        <v>43682</v>
      </c>
      <c r="O5200" s="35">
        <v>3.1225022567582528E-17</v>
      </c>
      <c r="P5200" s="299"/>
      <c r="Q5200" s="300"/>
      <c r="R5200" s="129">
        <f t="shared" ref="R5200:R5263" si="244">IF(Q5200&gt;P5200,P5200,Q5200)</f>
        <v>0</v>
      </c>
      <c r="S5200" s="129">
        <f t="shared" ref="S5200:S5263" si="245">P5200-R5200</f>
        <v>0</v>
      </c>
      <c r="T5200" s="129">
        <f t="shared" si="243"/>
        <v>0</v>
      </c>
      <c r="U5200" s="10"/>
    </row>
    <row r="5201" spans="12:21" ht="15" customHeight="1" x14ac:dyDescent="0.4">
      <c r="L5201" s="36" t="s">
        <v>39</v>
      </c>
      <c r="N5201" s="37">
        <v>43682</v>
      </c>
      <c r="O5201" s="35">
        <v>4.1666666666666699E-2</v>
      </c>
      <c r="P5201" s="299"/>
      <c r="Q5201" s="300"/>
      <c r="R5201" s="129">
        <f t="shared" si="244"/>
        <v>0</v>
      </c>
      <c r="S5201" s="129">
        <f t="shared" si="245"/>
        <v>0</v>
      </c>
      <c r="T5201" s="129">
        <f t="shared" si="243"/>
        <v>0</v>
      </c>
      <c r="U5201" s="10"/>
    </row>
    <row r="5202" spans="12:21" ht="15" customHeight="1" x14ac:dyDescent="0.4">
      <c r="L5202" s="36" t="s">
        <v>39</v>
      </c>
      <c r="N5202" s="37">
        <v>43682</v>
      </c>
      <c r="O5202" s="35">
        <v>8.333333333333337E-2</v>
      </c>
      <c r="P5202" s="299"/>
      <c r="Q5202" s="300"/>
      <c r="R5202" s="129">
        <f t="shared" si="244"/>
        <v>0</v>
      </c>
      <c r="S5202" s="129">
        <f t="shared" si="245"/>
        <v>0</v>
      </c>
      <c r="T5202" s="129">
        <f t="shared" si="243"/>
        <v>0</v>
      </c>
      <c r="U5202" s="10"/>
    </row>
    <row r="5203" spans="12:21" ht="15" customHeight="1" x14ac:dyDescent="0.4">
      <c r="L5203" s="36" t="s">
        <v>39</v>
      </c>
      <c r="N5203" s="37">
        <v>43682</v>
      </c>
      <c r="O5203" s="35">
        <v>0.12500000000000006</v>
      </c>
      <c r="P5203" s="299"/>
      <c r="Q5203" s="300"/>
      <c r="R5203" s="129">
        <f t="shared" si="244"/>
        <v>0</v>
      </c>
      <c r="S5203" s="129">
        <f t="shared" si="245"/>
        <v>0</v>
      </c>
      <c r="T5203" s="129">
        <f t="shared" si="243"/>
        <v>0</v>
      </c>
      <c r="U5203" s="10"/>
    </row>
    <row r="5204" spans="12:21" ht="15" customHeight="1" x14ac:dyDescent="0.4">
      <c r="L5204" s="36" t="s">
        <v>39</v>
      </c>
      <c r="N5204" s="37">
        <v>43682</v>
      </c>
      <c r="O5204" s="35">
        <v>0.16666666666666669</v>
      </c>
      <c r="P5204" s="299"/>
      <c r="Q5204" s="300"/>
      <c r="R5204" s="129">
        <f t="shared" si="244"/>
        <v>0</v>
      </c>
      <c r="S5204" s="129">
        <f t="shared" si="245"/>
        <v>0</v>
      </c>
      <c r="T5204" s="129">
        <f t="shared" si="243"/>
        <v>0</v>
      </c>
      <c r="U5204" s="10"/>
    </row>
    <row r="5205" spans="12:21" ht="15" customHeight="1" x14ac:dyDescent="0.4">
      <c r="L5205" s="36" t="s">
        <v>39</v>
      </c>
      <c r="N5205" s="37">
        <v>43682</v>
      </c>
      <c r="O5205" s="35">
        <v>0.20833333333333337</v>
      </c>
      <c r="P5205" s="299"/>
      <c r="Q5205" s="300"/>
      <c r="R5205" s="129">
        <f t="shared" si="244"/>
        <v>0</v>
      </c>
      <c r="S5205" s="129">
        <f t="shared" si="245"/>
        <v>0</v>
      </c>
      <c r="T5205" s="129">
        <f t="shared" si="243"/>
        <v>0</v>
      </c>
      <c r="U5205" s="10"/>
    </row>
    <row r="5206" spans="12:21" ht="15" customHeight="1" x14ac:dyDescent="0.4">
      <c r="L5206" s="36" t="s">
        <v>39</v>
      </c>
      <c r="N5206" s="37">
        <v>43682</v>
      </c>
      <c r="O5206" s="35">
        <v>0.25</v>
      </c>
      <c r="P5206" s="299"/>
      <c r="Q5206" s="300"/>
      <c r="R5206" s="129">
        <f t="shared" si="244"/>
        <v>0</v>
      </c>
      <c r="S5206" s="129">
        <f t="shared" si="245"/>
        <v>0</v>
      </c>
      <c r="T5206" s="129">
        <f t="shared" si="243"/>
        <v>0</v>
      </c>
      <c r="U5206" s="10"/>
    </row>
    <row r="5207" spans="12:21" ht="15" customHeight="1" x14ac:dyDescent="0.4">
      <c r="L5207" s="36" t="s">
        <v>39</v>
      </c>
      <c r="N5207" s="37">
        <v>43682</v>
      </c>
      <c r="O5207" s="35">
        <v>0.29166666666666669</v>
      </c>
      <c r="P5207" s="299"/>
      <c r="Q5207" s="300"/>
      <c r="R5207" s="129">
        <f t="shared" si="244"/>
        <v>0</v>
      </c>
      <c r="S5207" s="129">
        <f t="shared" si="245"/>
        <v>0</v>
      </c>
      <c r="T5207" s="129">
        <f t="shared" si="243"/>
        <v>0</v>
      </c>
      <c r="U5207" s="10"/>
    </row>
    <row r="5208" spans="12:21" ht="15" customHeight="1" x14ac:dyDescent="0.4">
      <c r="L5208" s="36" t="s">
        <v>39</v>
      </c>
      <c r="N5208" s="37">
        <v>43682</v>
      </c>
      <c r="O5208" s="35">
        <v>0.33333333333333337</v>
      </c>
      <c r="P5208" s="299"/>
      <c r="Q5208" s="300"/>
      <c r="R5208" s="129">
        <f t="shared" si="244"/>
        <v>0</v>
      </c>
      <c r="S5208" s="129">
        <f t="shared" si="245"/>
        <v>0</v>
      </c>
      <c r="T5208" s="129">
        <f t="shared" si="243"/>
        <v>0</v>
      </c>
      <c r="U5208" s="10"/>
    </row>
    <row r="5209" spans="12:21" ht="15" customHeight="1" x14ac:dyDescent="0.4">
      <c r="L5209" s="36" t="s">
        <v>39</v>
      </c>
      <c r="N5209" s="37">
        <v>43682</v>
      </c>
      <c r="O5209" s="35">
        <v>0.375</v>
      </c>
      <c r="P5209" s="299"/>
      <c r="Q5209" s="300"/>
      <c r="R5209" s="129">
        <f t="shared" si="244"/>
        <v>0</v>
      </c>
      <c r="S5209" s="129">
        <f t="shared" si="245"/>
        <v>0</v>
      </c>
      <c r="T5209" s="129">
        <f t="shared" si="243"/>
        <v>0</v>
      </c>
      <c r="U5209" s="10"/>
    </row>
    <row r="5210" spans="12:21" ht="15" customHeight="1" x14ac:dyDescent="0.4">
      <c r="L5210" s="36" t="s">
        <v>39</v>
      </c>
      <c r="N5210" s="37">
        <v>43682</v>
      </c>
      <c r="O5210" s="35">
        <v>0.41666666666666669</v>
      </c>
      <c r="P5210" s="299"/>
      <c r="Q5210" s="300"/>
      <c r="R5210" s="129">
        <f t="shared" si="244"/>
        <v>0</v>
      </c>
      <c r="S5210" s="129">
        <f t="shared" si="245"/>
        <v>0</v>
      </c>
      <c r="T5210" s="129">
        <f t="shared" si="243"/>
        <v>0</v>
      </c>
      <c r="U5210" s="10"/>
    </row>
    <row r="5211" spans="12:21" ht="15" customHeight="1" x14ac:dyDescent="0.4">
      <c r="L5211" s="36" t="s">
        <v>39</v>
      </c>
      <c r="N5211" s="37">
        <v>43682</v>
      </c>
      <c r="O5211" s="35">
        <v>0.45833333333333337</v>
      </c>
      <c r="P5211" s="299"/>
      <c r="Q5211" s="300"/>
      <c r="R5211" s="129">
        <f t="shared" si="244"/>
        <v>0</v>
      </c>
      <c r="S5211" s="129">
        <f t="shared" si="245"/>
        <v>0</v>
      </c>
      <c r="T5211" s="129">
        <f t="shared" si="243"/>
        <v>0</v>
      </c>
      <c r="U5211" s="10"/>
    </row>
    <row r="5212" spans="12:21" ht="15" customHeight="1" x14ac:dyDescent="0.4">
      <c r="L5212" s="36" t="s">
        <v>39</v>
      </c>
      <c r="N5212" s="37">
        <v>43682</v>
      </c>
      <c r="O5212" s="35">
        <v>0.50000000000000011</v>
      </c>
      <c r="P5212" s="299"/>
      <c r="Q5212" s="300"/>
      <c r="R5212" s="129">
        <f t="shared" si="244"/>
        <v>0</v>
      </c>
      <c r="S5212" s="129">
        <f t="shared" si="245"/>
        <v>0</v>
      </c>
      <c r="T5212" s="129">
        <f t="shared" si="243"/>
        <v>0</v>
      </c>
      <c r="U5212" s="10"/>
    </row>
    <row r="5213" spans="12:21" ht="15" customHeight="1" x14ac:dyDescent="0.4">
      <c r="L5213" s="36" t="s">
        <v>39</v>
      </c>
      <c r="N5213" s="37">
        <v>43682</v>
      </c>
      <c r="O5213" s="35">
        <v>0.54166666666666674</v>
      </c>
      <c r="P5213" s="299"/>
      <c r="Q5213" s="300"/>
      <c r="R5213" s="129">
        <f t="shared" si="244"/>
        <v>0</v>
      </c>
      <c r="S5213" s="129">
        <f t="shared" si="245"/>
        <v>0</v>
      </c>
      <c r="T5213" s="129">
        <f t="shared" si="243"/>
        <v>0</v>
      </c>
      <c r="U5213" s="10"/>
    </row>
    <row r="5214" spans="12:21" ht="15" customHeight="1" x14ac:dyDescent="0.4">
      <c r="L5214" s="36" t="s">
        <v>39</v>
      </c>
      <c r="N5214" s="37">
        <v>43682</v>
      </c>
      <c r="O5214" s="35">
        <v>0.58333333333333337</v>
      </c>
      <c r="P5214" s="299"/>
      <c r="Q5214" s="300"/>
      <c r="R5214" s="129">
        <f t="shared" si="244"/>
        <v>0</v>
      </c>
      <c r="S5214" s="129">
        <f t="shared" si="245"/>
        <v>0</v>
      </c>
      <c r="T5214" s="129">
        <f t="shared" si="243"/>
        <v>0</v>
      </c>
      <c r="U5214" s="10"/>
    </row>
    <row r="5215" spans="12:21" ht="15" customHeight="1" x14ac:dyDescent="0.4">
      <c r="L5215" s="36" t="s">
        <v>39</v>
      </c>
      <c r="N5215" s="37">
        <v>43682</v>
      </c>
      <c r="O5215" s="35">
        <v>0.62500000000000011</v>
      </c>
      <c r="P5215" s="299"/>
      <c r="Q5215" s="300"/>
      <c r="R5215" s="129">
        <f t="shared" si="244"/>
        <v>0</v>
      </c>
      <c r="S5215" s="129">
        <f t="shared" si="245"/>
        <v>0</v>
      </c>
      <c r="T5215" s="129">
        <f t="shared" si="243"/>
        <v>0</v>
      </c>
      <c r="U5215" s="10"/>
    </row>
    <row r="5216" spans="12:21" ht="15" customHeight="1" x14ac:dyDescent="0.4">
      <c r="L5216" s="36" t="s">
        <v>39</v>
      </c>
      <c r="N5216" s="37">
        <v>43682</v>
      </c>
      <c r="O5216" s="35">
        <v>0.66666666666666674</v>
      </c>
      <c r="P5216" s="299"/>
      <c r="Q5216" s="300"/>
      <c r="R5216" s="129">
        <f t="shared" si="244"/>
        <v>0</v>
      </c>
      <c r="S5216" s="129">
        <f t="shared" si="245"/>
        <v>0</v>
      </c>
      <c r="T5216" s="129">
        <f t="shared" si="243"/>
        <v>0</v>
      </c>
      <c r="U5216" s="10"/>
    </row>
    <row r="5217" spans="12:21" ht="15" customHeight="1" x14ac:dyDescent="0.4">
      <c r="L5217" s="36" t="s">
        <v>39</v>
      </c>
      <c r="N5217" s="37">
        <v>43682</v>
      </c>
      <c r="O5217" s="35">
        <v>0.70833333333333337</v>
      </c>
      <c r="P5217" s="299"/>
      <c r="Q5217" s="300"/>
      <c r="R5217" s="129">
        <f t="shared" si="244"/>
        <v>0</v>
      </c>
      <c r="S5217" s="129">
        <f t="shared" si="245"/>
        <v>0</v>
      </c>
      <c r="T5217" s="129">
        <f t="shared" si="243"/>
        <v>0</v>
      </c>
      <c r="U5217" s="10"/>
    </row>
    <row r="5218" spans="12:21" ht="15" customHeight="1" x14ac:dyDescent="0.4">
      <c r="L5218" s="36" t="s">
        <v>39</v>
      </c>
      <c r="N5218" s="37">
        <v>43682</v>
      </c>
      <c r="O5218" s="35">
        <v>0.75000000000000011</v>
      </c>
      <c r="P5218" s="299"/>
      <c r="Q5218" s="300"/>
      <c r="R5218" s="129">
        <f t="shared" si="244"/>
        <v>0</v>
      </c>
      <c r="S5218" s="129">
        <f t="shared" si="245"/>
        <v>0</v>
      </c>
      <c r="T5218" s="129">
        <f t="shared" si="243"/>
        <v>0</v>
      </c>
      <c r="U5218" s="10"/>
    </row>
    <row r="5219" spans="12:21" ht="15" customHeight="1" x14ac:dyDescent="0.4">
      <c r="L5219" s="36" t="s">
        <v>39</v>
      </c>
      <c r="N5219" s="37">
        <v>43682</v>
      </c>
      <c r="O5219" s="35">
        <v>0.79166666666666674</v>
      </c>
      <c r="P5219" s="299"/>
      <c r="Q5219" s="300"/>
      <c r="R5219" s="129">
        <f t="shared" si="244"/>
        <v>0</v>
      </c>
      <c r="S5219" s="129">
        <f t="shared" si="245"/>
        <v>0</v>
      </c>
      <c r="T5219" s="129">
        <f t="shared" si="243"/>
        <v>0</v>
      </c>
      <c r="U5219" s="10"/>
    </row>
    <row r="5220" spans="12:21" ht="15" customHeight="1" x14ac:dyDescent="0.4">
      <c r="L5220" s="36" t="s">
        <v>39</v>
      </c>
      <c r="N5220" s="37">
        <v>43682</v>
      </c>
      <c r="O5220" s="35">
        <v>0.83333333333333337</v>
      </c>
      <c r="P5220" s="299"/>
      <c r="Q5220" s="300"/>
      <c r="R5220" s="129">
        <f t="shared" si="244"/>
        <v>0</v>
      </c>
      <c r="S5220" s="129">
        <f t="shared" si="245"/>
        <v>0</v>
      </c>
      <c r="T5220" s="129">
        <f t="shared" si="243"/>
        <v>0</v>
      </c>
      <c r="U5220" s="10"/>
    </row>
    <row r="5221" spans="12:21" ht="15" customHeight="1" x14ac:dyDescent="0.4">
      <c r="L5221" s="36" t="s">
        <v>39</v>
      </c>
      <c r="N5221" s="37">
        <v>43682</v>
      </c>
      <c r="O5221" s="35">
        <v>0.87500000000000011</v>
      </c>
      <c r="P5221" s="299"/>
      <c r="Q5221" s="300"/>
      <c r="R5221" s="129">
        <f t="shared" si="244"/>
        <v>0</v>
      </c>
      <c r="S5221" s="129">
        <f t="shared" si="245"/>
        <v>0</v>
      </c>
      <c r="T5221" s="129">
        <f t="shared" si="243"/>
        <v>0</v>
      </c>
      <c r="U5221" s="10"/>
    </row>
    <row r="5222" spans="12:21" ht="15" customHeight="1" x14ac:dyDescent="0.4">
      <c r="L5222" s="36" t="s">
        <v>39</v>
      </c>
      <c r="N5222" s="37">
        <v>43682</v>
      </c>
      <c r="O5222" s="35">
        <v>0.91666666666666674</v>
      </c>
      <c r="P5222" s="299"/>
      <c r="Q5222" s="300"/>
      <c r="R5222" s="129">
        <f t="shared" si="244"/>
        <v>0</v>
      </c>
      <c r="S5222" s="129">
        <f t="shared" si="245"/>
        <v>0</v>
      </c>
      <c r="T5222" s="129">
        <f t="shared" si="243"/>
        <v>0</v>
      </c>
      <c r="U5222" s="10"/>
    </row>
    <row r="5223" spans="12:21" ht="15" customHeight="1" x14ac:dyDescent="0.4">
      <c r="L5223" s="36" t="s">
        <v>39</v>
      </c>
      <c r="N5223" s="37">
        <v>43682</v>
      </c>
      <c r="O5223" s="35">
        <v>0.95833333333333337</v>
      </c>
      <c r="P5223" s="299"/>
      <c r="Q5223" s="300"/>
      <c r="R5223" s="129">
        <f t="shared" si="244"/>
        <v>0</v>
      </c>
      <c r="S5223" s="129">
        <f t="shared" si="245"/>
        <v>0</v>
      </c>
      <c r="T5223" s="129">
        <f t="shared" si="243"/>
        <v>0</v>
      </c>
      <c r="U5223" s="10"/>
    </row>
    <row r="5224" spans="12:21" ht="15" customHeight="1" x14ac:dyDescent="0.4">
      <c r="L5224" s="40">
        <v>43683</v>
      </c>
      <c r="M5224" s="37"/>
      <c r="N5224" s="37">
        <v>43683</v>
      </c>
      <c r="O5224" s="35">
        <v>3.1225022567582528E-17</v>
      </c>
      <c r="P5224" s="299"/>
      <c r="Q5224" s="300"/>
      <c r="R5224" s="129">
        <f t="shared" si="244"/>
        <v>0</v>
      </c>
      <c r="S5224" s="129">
        <f t="shared" si="245"/>
        <v>0</v>
      </c>
      <c r="T5224" s="129">
        <f t="shared" si="243"/>
        <v>0</v>
      </c>
      <c r="U5224" s="10"/>
    </row>
    <row r="5225" spans="12:21" ht="15" customHeight="1" x14ac:dyDescent="0.4">
      <c r="L5225" s="36" t="s">
        <v>39</v>
      </c>
      <c r="N5225" s="37">
        <v>43683</v>
      </c>
      <c r="O5225" s="35">
        <v>4.1666666666666699E-2</v>
      </c>
      <c r="P5225" s="299"/>
      <c r="Q5225" s="300"/>
      <c r="R5225" s="129">
        <f t="shared" si="244"/>
        <v>0</v>
      </c>
      <c r="S5225" s="129">
        <f t="shared" si="245"/>
        <v>0</v>
      </c>
      <c r="T5225" s="129">
        <f t="shared" ref="T5225:T5288" si="246">Q5225-R5225</f>
        <v>0</v>
      </c>
      <c r="U5225" s="10"/>
    </row>
    <row r="5226" spans="12:21" ht="15" customHeight="1" x14ac:dyDescent="0.4">
      <c r="L5226" s="36" t="s">
        <v>39</v>
      </c>
      <c r="N5226" s="37">
        <v>43683</v>
      </c>
      <c r="O5226" s="35">
        <v>8.333333333333337E-2</v>
      </c>
      <c r="P5226" s="299"/>
      <c r="Q5226" s="300"/>
      <c r="R5226" s="129">
        <f t="shared" si="244"/>
        <v>0</v>
      </c>
      <c r="S5226" s="129">
        <f t="shared" si="245"/>
        <v>0</v>
      </c>
      <c r="T5226" s="129">
        <f t="shared" si="246"/>
        <v>0</v>
      </c>
      <c r="U5226" s="10"/>
    </row>
    <row r="5227" spans="12:21" ht="15" customHeight="1" x14ac:dyDescent="0.4">
      <c r="L5227" s="36" t="s">
        <v>39</v>
      </c>
      <c r="N5227" s="37">
        <v>43683</v>
      </c>
      <c r="O5227" s="35">
        <v>0.12500000000000006</v>
      </c>
      <c r="P5227" s="299"/>
      <c r="Q5227" s="300"/>
      <c r="R5227" s="129">
        <f t="shared" si="244"/>
        <v>0</v>
      </c>
      <c r="S5227" s="129">
        <f t="shared" si="245"/>
        <v>0</v>
      </c>
      <c r="T5227" s="129">
        <f t="shared" si="246"/>
        <v>0</v>
      </c>
      <c r="U5227" s="10"/>
    </row>
    <row r="5228" spans="12:21" ht="15" customHeight="1" x14ac:dyDescent="0.4">
      <c r="L5228" s="36" t="s">
        <v>39</v>
      </c>
      <c r="N5228" s="37">
        <v>43683</v>
      </c>
      <c r="O5228" s="35">
        <v>0.16666666666666669</v>
      </c>
      <c r="P5228" s="299"/>
      <c r="Q5228" s="300"/>
      <c r="R5228" s="129">
        <f t="shared" si="244"/>
        <v>0</v>
      </c>
      <c r="S5228" s="129">
        <f t="shared" si="245"/>
        <v>0</v>
      </c>
      <c r="T5228" s="129">
        <f t="shared" si="246"/>
        <v>0</v>
      </c>
      <c r="U5228" s="10"/>
    </row>
    <row r="5229" spans="12:21" ht="15" customHeight="1" x14ac:dyDescent="0.4">
      <c r="L5229" s="36" t="s">
        <v>39</v>
      </c>
      <c r="N5229" s="37">
        <v>43683</v>
      </c>
      <c r="O5229" s="35">
        <v>0.20833333333333337</v>
      </c>
      <c r="P5229" s="299"/>
      <c r="Q5229" s="300"/>
      <c r="R5229" s="129">
        <f t="shared" si="244"/>
        <v>0</v>
      </c>
      <c r="S5229" s="129">
        <f t="shared" si="245"/>
        <v>0</v>
      </c>
      <c r="T5229" s="129">
        <f t="shared" si="246"/>
        <v>0</v>
      </c>
      <c r="U5229" s="10"/>
    </row>
    <row r="5230" spans="12:21" ht="15" customHeight="1" x14ac:dyDescent="0.4">
      <c r="L5230" s="36" t="s">
        <v>39</v>
      </c>
      <c r="N5230" s="37">
        <v>43683</v>
      </c>
      <c r="O5230" s="35">
        <v>0.25</v>
      </c>
      <c r="P5230" s="299"/>
      <c r="Q5230" s="300"/>
      <c r="R5230" s="129">
        <f t="shared" si="244"/>
        <v>0</v>
      </c>
      <c r="S5230" s="129">
        <f t="shared" si="245"/>
        <v>0</v>
      </c>
      <c r="T5230" s="129">
        <f t="shared" si="246"/>
        <v>0</v>
      </c>
      <c r="U5230" s="10"/>
    </row>
    <row r="5231" spans="12:21" ht="15" customHeight="1" x14ac:dyDescent="0.4">
      <c r="L5231" s="36" t="s">
        <v>39</v>
      </c>
      <c r="N5231" s="37">
        <v>43683</v>
      </c>
      <c r="O5231" s="35">
        <v>0.29166666666666669</v>
      </c>
      <c r="P5231" s="299"/>
      <c r="Q5231" s="300"/>
      <c r="R5231" s="129">
        <f t="shared" si="244"/>
        <v>0</v>
      </c>
      <c r="S5231" s="129">
        <f t="shared" si="245"/>
        <v>0</v>
      </c>
      <c r="T5231" s="129">
        <f t="shared" si="246"/>
        <v>0</v>
      </c>
      <c r="U5231" s="10"/>
    </row>
    <row r="5232" spans="12:21" ht="15" customHeight="1" x14ac:dyDescent="0.4">
      <c r="L5232" s="36" t="s">
        <v>39</v>
      </c>
      <c r="N5232" s="37">
        <v>43683</v>
      </c>
      <c r="O5232" s="35">
        <v>0.33333333333333337</v>
      </c>
      <c r="P5232" s="299"/>
      <c r="Q5232" s="300"/>
      <c r="R5232" s="129">
        <f t="shared" si="244"/>
        <v>0</v>
      </c>
      <c r="S5232" s="129">
        <f t="shared" si="245"/>
        <v>0</v>
      </c>
      <c r="T5232" s="129">
        <f t="shared" si="246"/>
        <v>0</v>
      </c>
      <c r="U5232" s="10"/>
    </row>
    <row r="5233" spans="12:21" ht="15" customHeight="1" x14ac:dyDescent="0.4">
      <c r="L5233" s="36" t="s">
        <v>39</v>
      </c>
      <c r="N5233" s="37">
        <v>43683</v>
      </c>
      <c r="O5233" s="35">
        <v>0.375</v>
      </c>
      <c r="P5233" s="299"/>
      <c r="Q5233" s="300"/>
      <c r="R5233" s="129">
        <f t="shared" si="244"/>
        <v>0</v>
      </c>
      <c r="S5233" s="129">
        <f t="shared" si="245"/>
        <v>0</v>
      </c>
      <c r="T5233" s="129">
        <f t="shared" si="246"/>
        <v>0</v>
      </c>
      <c r="U5233" s="10"/>
    </row>
    <row r="5234" spans="12:21" ht="15" customHeight="1" x14ac:dyDescent="0.4">
      <c r="L5234" s="36" t="s">
        <v>39</v>
      </c>
      <c r="N5234" s="37">
        <v>43683</v>
      </c>
      <c r="O5234" s="35">
        <v>0.41666666666666669</v>
      </c>
      <c r="P5234" s="299"/>
      <c r="Q5234" s="300"/>
      <c r="R5234" s="129">
        <f t="shared" si="244"/>
        <v>0</v>
      </c>
      <c r="S5234" s="129">
        <f t="shared" si="245"/>
        <v>0</v>
      </c>
      <c r="T5234" s="129">
        <f t="shared" si="246"/>
        <v>0</v>
      </c>
      <c r="U5234" s="10"/>
    </row>
    <row r="5235" spans="12:21" ht="15" customHeight="1" x14ac:dyDescent="0.4">
      <c r="L5235" s="36" t="s">
        <v>39</v>
      </c>
      <c r="N5235" s="37">
        <v>43683</v>
      </c>
      <c r="O5235" s="35">
        <v>0.45833333333333337</v>
      </c>
      <c r="P5235" s="299"/>
      <c r="Q5235" s="300"/>
      <c r="R5235" s="129">
        <f t="shared" si="244"/>
        <v>0</v>
      </c>
      <c r="S5235" s="129">
        <f t="shared" si="245"/>
        <v>0</v>
      </c>
      <c r="T5235" s="129">
        <f t="shared" si="246"/>
        <v>0</v>
      </c>
      <c r="U5235" s="10"/>
    </row>
    <row r="5236" spans="12:21" ht="15" customHeight="1" x14ac:dyDescent="0.4">
      <c r="L5236" s="36" t="s">
        <v>39</v>
      </c>
      <c r="N5236" s="37">
        <v>43683</v>
      </c>
      <c r="O5236" s="35">
        <v>0.50000000000000011</v>
      </c>
      <c r="P5236" s="299"/>
      <c r="Q5236" s="300"/>
      <c r="R5236" s="129">
        <f t="shared" si="244"/>
        <v>0</v>
      </c>
      <c r="S5236" s="129">
        <f t="shared" si="245"/>
        <v>0</v>
      </c>
      <c r="T5236" s="129">
        <f t="shared" si="246"/>
        <v>0</v>
      </c>
      <c r="U5236" s="10"/>
    </row>
    <row r="5237" spans="12:21" ht="15" customHeight="1" x14ac:dyDescent="0.4">
      <c r="L5237" s="36" t="s">
        <v>39</v>
      </c>
      <c r="N5237" s="37">
        <v>43683</v>
      </c>
      <c r="O5237" s="35">
        <v>0.54166666666666674</v>
      </c>
      <c r="P5237" s="299"/>
      <c r="Q5237" s="300"/>
      <c r="R5237" s="129">
        <f t="shared" si="244"/>
        <v>0</v>
      </c>
      <c r="S5237" s="129">
        <f t="shared" si="245"/>
        <v>0</v>
      </c>
      <c r="T5237" s="129">
        <f t="shared" si="246"/>
        <v>0</v>
      </c>
      <c r="U5237" s="10"/>
    </row>
    <row r="5238" spans="12:21" ht="15" customHeight="1" x14ac:dyDescent="0.4">
      <c r="L5238" s="36" t="s">
        <v>39</v>
      </c>
      <c r="N5238" s="37">
        <v>43683</v>
      </c>
      <c r="O5238" s="35">
        <v>0.58333333333333337</v>
      </c>
      <c r="P5238" s="299"/>
      <c r="Q5238" s="300"/>
      <c r="R5238" s="129">
        <f t="shared" si="244"/>
        <v>0</v>
      </c>
      <c r="S5238" s="129">
        <f t="shared" si="245"/>
        <v>0</v>
      </c>
      <c r="T5238" s="129">
        <f t="shared" si="246"/>
        <v>0</v>
      </c>
      <c r="U5238" s="10"/>
    </row>
    <row r="5239" spans="12:21" ht="15" customHeight="1" x14ac:dyDescent="0.4">
      <c r="L5239" s="36" t="s">
        <v>39</v>
      </c>
      <c r="N5239" s="37">
        <v>43683</v>
      </c>
      <c r="O5239" s="35">
        <v>0.62500000000000011</v>
      </c>
      <c r="P5239" s="299"/>
      <c r="Q5239" s="300"/>
      <c r="R5239" s="129">
        <f t="shared" si="244"/>
        <v>0</v>
      </c>
      <c r="S5239" s="129">
        <f t="shared" si="245"/>
        <v>0</v>
      </c>
      <c r="T5239" s="129">
        <f t="shared" si="246"/>
        <v>0</v>
      </c>
      <c r="U5239" s="10"/>
    </row>
    <row r="5240" spans="12:21" ht="15" customHeight="1" x14ac:dyDescent="0.4">
      <c r="L5240" s="36" t="s">
        <v>39</v>
      </c>
      <c r="N5240" s="37">
        <v>43683</v>
      </c>
      <c r="O5240" s="35">
        <v>0.66666666666666674</v>
      </c>
      <c r="P5240" s="299"/>
      <c r="Q5240" s="300"/>
      <c r="R5240" s="129">
        <f t="shared" si="244"/>
        <v>0</v>
      </c>
      <c r="S5240" s="129">
        <f t="shared" si="245"/>
        <v>0</v>
      </c>
      <c r="T5240" s="129">
        <f t="shared" si="246"/>
        <v>0</v>
      </c>
      <c r="U5240" s="10"/>
    </row>
    <row r="5241" spans="12:21" ht="15" customHeight="1" x14ac:dyDescent="0.4">
      <c r="L5241" s="36" t="s">
        <v>39</v>
      </c>
      <c r="N5241" s="37">
        <v>43683</v>
      </c>
      <c r="O5241" s="35">
        <v>0.70833333333333337</v>
      </c>
      <c r="P5241" s="299"/>
      <c r="Q5241" s="300"/>
      <c r="R5241" s="129">
        <f t="shared" si="244"/>
        <v>0</v>
      </c>
      <c r="S5241" s="129">
        <f t="shared" si="245"/>
        <v>0</v>
      </c>
      <c r="T5241" s="129">
        <f t="shared" si="246"/>
        <v>0</v>
      </c>
      <c r="U5241" s="10"/>
    </row>
    <row r="5242" spans="12:21" ht="15" customHeight="1" x14ac:dyDescent="0.4">
      <c r="L5242" s="36" t="s">
        <v>39</v>
      </c>
      <c r="N5242" s="37">
        <v>43683</v>
      </c>
      <c r="O5242" s="35">
        <v>0.75000000000000011</v>
      </c>
      <c r="P5242" s="299"/>
      <c r="Q5242" s="300"/>
      <c r="R5242" s="129">
        <f t="shared" si="244"/>
        <v>0</v>
      </c>
      <c r="S5242" s="129">
        <f t="shared" si="245"/>
        <v>0</v>
      </c>
      <c r="T5242" s="129">
        <f t="shared" si="246"/>
        <v>0</v>
      </c>
      <c r="U5242" s="10"/>
    </row>
    <row r="5243" spans="12:21" ht="15" customHeight="1" x14ac:dyDescent="0.4">
      <c r="L5243" s="36" t="s">
        <v>39</v>
      </c>
      <c r="N5243" s="37">
        <v>43683</v>
      </c>
      <c r="O5243" s="35">
        <v>0.79166666666666674</v>
      </c>
      <c r="P5243" s="299"/>
      <c r="Q5243" s="300"/>
      <c r="R5243" s="129">
        <f t="shared" si="244"/>
        <v>0</v>
      </c>
      <c r="S5243" s="129">
        <f t="shared" si="245"/>
        <v>0</v>
      </c>
      <c r="T5243" s="129">
        <f t="shared" si="246"/>
        <v>0</v>
      </c>
      <c r="U5243" s="10"/>
    </row>
    <row r="5244" spans="12:21" ht="15" customHeight="1" x14ac:dyDescent="0.4">
      <c r="L5244" s="36" t="s">
        <v>39</v>
      </c>
      <c r="N5244" s="37">
        <v>43683</v>
      </c>
      <c r="O5244" s="35">
        <v>0.83333333333333337</v>
      </c>
      <c r="P5244" s="299"/>
      <c r="Q5244" s="300"/>
      <c r="R5244" s="129">
        <f t="shared" si="244"/>
        <v>0</v>
      </c>
      <c r="S5244" s="129">
        <f t="shared" si="245"/>
        <v>0</v>
      </c>
      <c r="T5244" s="129">
        <f t="shared" si="246"/>
        <v>0</v>
      </c>
      <c r="U5244" s="10"/>
    </row>
    <row r="5245" spans="12:21" ht="15" customHeight="1" x14ac:dyDescent="0.4">
      <c r="L5245" s="36" t="s">
        <v>39</v>
      </c>
      <c r="N5245" s="37">
        <v>43683</v>
      </c>
      <c r="O5245" s="35">
        <v>0.87500000000000011</v>
      </c>
      <c r="P5245" s="299"/>
      <c r="Q5245" s="300"/>
      <c r="R5245" s="129">
        <f t="shared" si="244"/>
        <v>0</v>
      </c>
      <c r="S5245" s="129">
        <f t="shared" si="245"/>
        <v>0</v>
      </c>
      <c r="T5245" s="129">
        <f t="shared" si="246"/>
        <v>0</v>
      </c>
      <c r="U5245" s="10"/>
    </row>
    <row r="5246" spans="12:21" ht="15" customHeight="1" x14ac:dyDescent="0.4">
      <c r="L5246" s="36" t="s">
        <v>39</v>
      </c>
      <c r="N5246" s="37">
        <v>43683</v>
      </c>
      <c r="O5246" s="35">
        <v>0.91666666666666674</v>
      </c>
      <c r="P5246" s="299"/>
      <c r="Q5246" s="300"/>
      <c r="R5246" s="129">
        <f t="shared" si="244"/>
        <v>0</v>
      </c>
      <c r="S5246" s="129">
        <f t="shared" si="245"/>
        <v>0</v>
      </c>
      <c r="T5246" s="129">
        <f t="shared" si="246"/>
        <v>0</v>
      </c>
      <c r="U5246" s="10"/>
    </row>
    <row r="5247" spans="12:21" ht="15" customHeight="1" x14ac:dyDescent="0.4">
      <c r="L5247" s="36" t="s">
        <v>39</v>
      </c>
      <c r="N5247" s="37">
        <v>43683</v>
      </c>
      <c r="O5247" s="35">
        <v>0.95833333333333337</v>
      </c>
      <c r="P5247" s="299"/>
      <c r="Q5247" s="300"/>
      <c r="R5247" s="129">
        <f t="shared" si="244"/>
        <v>0</v>
      </c>
      <c r="S5247" s="129">
        <f t="shared" si="245"/>
        <v>0</v>
      </c>
      <c r="T5247" s="129">
        <f t="shared" si="246"/>
        <v>0</v>
      </c>
      <c r="U5247" s="10"/>
    </row>
    <row r="5248" spans="12:21" ht="15" customHeight="1" x14ac:dyDescent="0.4">
      <c r="L5248" s="40">
        <v>43684</v>
      </c>
      <c r="M5248" s="37"/>
      <c r="N5248" s="37">
        <v>43684</v>
      </c>
      <c r="O5248" s="35">
        <v>3.1225022567582528E-17</v>
      </c>
      <c r="P5248" s="299"/>
      <c r="Q5248" s="300"/>
      <c r="R5248" s="129">
        <f t="shared" si="244"/>
        <v>0</v>
      </c>
      <c r="S5248" s="129">
        <f t="shared" si="245"/>
        <v>0</v>
      </c>
      <c r="T5248" s="129">
        <f t="shared" si="246"/>
        <v>0</v>
      </c>
      <c r="U5248" s="10"/>
    </row>
    <row r="5249" spans="12:21" ht="15" customHeight="1" x14ac:dyDescent="0.4">
      <c r="L5249" s="36" t="s">
        <v>39</v>
      </c>
      <c r="N5249" s="37">
        <v>43684</v>
      </c>
      <c r="O5249" s="35">
        <v>4.1666666666666699E-2</v>
      </c>
      <c r="P5249" s="299"/>
      <c r="Q5249" s="300"/>
      <c r="R5249" s="129">
        <f t="shared" si="244"/>
        <v>0</v>
      </c>
      <c r="S5249" s="129">
        <f t="shared" si="245"/>
        <v>0</v>
      </c>
      <c r="T5249" s="129">
        <f t="shared" si="246"/>
        <v>0</v>
      </c>
      <c r="U5249" s="10"/>
    </row>
    <row r="5250" spans="12:21" ht="15" customHeight="1" x14ac:dyDescent="0.4">
      <c r="L5250" s="36" t="s">
        <v>39</v>
      </c>
      <c r="N5250" s="37">
        <v>43684</v>
      </c>
      <c r="O5250" s="35">
        <v>8.333333333333337E-2</v>
      </c>
      <c r="P5250" s="299"/>
      <c r="Q5250" s="300"/>
      <c r="R5250" s="129">
        <f t="shared" si="244"/>
        <v>0</v>
      </c>
      <c r="S5250" s="129">
        <f t="shared" si="245"/>
        <v>0</v>
      </c>
      <c r="T5250" s="129">
        <f t="shared" si="246"/>
        <v>0</v>
      </c>
      <c r="U5250" s="10"/>
    </row>
    <row r="5251" spans="12:21" ht="15" customHeight="1" x14ac:dyDescent="0.4">
      <c r="L5251" s="36" t="s">
        <v>39</v>
      </c>
      <c r="N5251" s="37">
        <v>43684</v>
      </c>
      <c r="O5251" s="35">
        <v>0.12500000000000006</v>
      </c>
      <c r="P5251" s="299"/>
      <c r="Q5251" s="300"/>
      <c r="R5251" s="129">
        <f t="shared" si="244"/>
        <v>0</v>
      </c>
      <c r="S5251" s="129">
        <f t="shared" si="245"/>
        <v>0</v>
      </c>
      <c r="T5251" s="129">
        <f t="shared" si="246"/>
        <v>0</v>
      </c>
      <c r="U5251" s="10"/>
    </row>
    <row r="5252" spans="12:21" ht="15" customHeight="1" x14ac:dyDescent="0.4">
      <c r="L5252" s="36" t="s">
        <v>39</v>
      </c>
      <c r="N5252" s="37">
        <v>43684</v>
      </c>
      <c r="O5252" s="35">
        <v>0.16666666666666669</v>
      </c>
      <c r="P5252" s="299"/>
      <c r="Q5252" s="300"/>
      <c r="R5252" s="129">
        <f t="shared" si="244"/>
        <v>0</v>
      </c>
      <c r="S5252" s="129">
        <f t="shared" si="245"/>
        <v>0</v>
      </c>
      <c r="T5252" s="129">
        <f t="shared" si="246"/>
        <v>0</v>
      </c>
      <c r="U5252" s="10"/>
    </row>
    <row r="5253" spans="12:21" ht="15" customHeight="1" x14ac:dyDescent="0.4">
      <c r="L5253" s="36" t="s">
        <v>39</v>
      </c>
      <c r="N5253" s="37">
        <v>43684</v>
      </c>
      <c r="O5253" s="35">
        <v>0.20833333333333337</v>
      </c>
      <c r="P5253" s="299"/>
      <c r="Q5253" s="300"/>
      <c r="R5253" s="129">
        <f t="shared" si="244"/>
        <v>0</v>
      </c>
      <c r="S5253" s="129">
        <f t="shared" si="245"/>
        <v>0</v>
      </c>
      <c r="T5253" s="129">
        <f t="shared" si="246"/>
        <v>0</v>
      </c>
      <c r="U5253" s="10"/>
    </row>
    <row r="5254" spans="12:21" ht="15" customHeight="1" x14ac:dyDescent="0.4">
      <c r="L5254" s="36" t="s">
        <v>39</v>
      </c>
      <c r="N5254" s="37">
        <v>43684</v>
      </c>
      <c r="O5254" s="35">
        <v>0.25</v>
      </c>
      <c r="P5254" s="299"/>
      <c r="Q5254" s="300"/>
      <c r="R5254" s="129">
        <f t="shared" si="244"/>
        <v>0</v>
      </c>
      <c r="S5254" s="129">
        <f t="shared" si="245"/>
        <v>0</v>
      </c>
      <c r="T5254" s="129">
        <f t="shared" si="246"/>
        <v>0</v>
      </c>
      <c r="U5254" s="10"/>
    </row>
    <row r="5255" spans="12:21" ht="15" customHeight="1" x14ac:dyDescent="0.4">
      <c r="L5255" s="36" t="s">
        <v>39</v>
      </c>
      <c r="N5255" s="37">
        <v>43684</v>
      </c>
      <c r="O5255" s="35">
        <v>0.29166666666666669</v>
      </c>
      <c r="P5255" s="299"/>
      <c r="Q5255" s="300"/>
      <c r="R5255" s="129">
        <f t="shared" si="244"/>
        <v>0</v>
      </c>
      <c r="S5255" s="129">
        <f t="shared" si="245"/>
        <v>0</v>
      </c>
      <c r="T5255" s="129">
        <f t="shared" si="246"/>
        <v>0</v>
      </c>
      <c r="U5255" s="10"/>
    </row>
    <row r="5256" spans="12:21" ht="15" customHeight="1" x14ac:dyDescent="0.4">
      <c r="L5256" s="36" t="s">
        <v>39</v>
      </c>
      <c r="N5256" s="37">
        <v>43684</v>
      </c>
      <c r="O5256" s="35">
        <v>0.33333333333333337</v>
      </c>
      <c r="P5256" s="299"/>
      <c r="Q5256" s="300"/>
      <c r="R5256" s="129">
        <f t="shared" si="244"/>
        <v>0</v>
      </c>
      <c r="S5256" s="129">
        <f t="shared" si="245"/>
        <v>0</v>
      </c>
      <c r="T5256" s="129">
        <f t="shared" si="246"/>
        <v>0</v>
      </c>
      <c r="U5256" s="10"/>
    </row>
    <row r="5257" spans="12:21" ht="15" customHeight="1" x14ac:dyDescent="0.4">
      <c r="L5257" s="36" t="s">
        <v>39</v>
      </c>
      <c r="N5257" s="37">
        <v>43684</v>
      </c>
      <c r="O5257" s="35">
        <v>0.375</v>
      </c>
      <c r="P5257" s="299"/>
      <c r="Q5257" s="300"/>
      <c r="R5257" s="129">
        <f t="shared" si="244"/>
        <v>0</v>
      </c>
      <c r="S5257" s="129">
        <f t="shared" si="245"/>
        <v>0</v>
      </c>
      <c r="T5257" s="129">
        <f t="shared" si="246"/>
        <v>0</v>
      </c>
      <c r="U5257" s="10"/>
    </row>
    <row r="5258" spans="12:21" ht="15" customHeight="1" x14ac:dyDescent="0.4">
      <c r="L5258" s="36" t="s">
        <v>39</v>
      </c>
      <c r="N5258" s="37">
        <v>43684</v>
      </c>
      <c r="O5258" s="35">
        <v>0.41666666666666669</v>
      </c>
      <c r="P5258" s="299"/>
      <c r="Q5258" s="300"/>
      <c r="R5258" s="129">
        <f t="shared" si="244"/>
        <v>0</v>
      </c>
      <c r="S5258" s="129">
        <f t="shared" si="245"/>
        <v>0</v>
      </c>
      <c r="T5258" s="129">
        <f t="shared" si="246"/>
        <v>0</v>
      </c>
      <c r="U5258" s="10"/>
    </row>
    <row r="5259" spans="12:21" ht="15" customHeight="1" x14ac:dyDescent="0.4">
      <c r="L5259" s="36" t="s">
        <v>39</v>
      </c>
      <c r="N5259" s="37">
        <v>43684</v>
      </c>
      <c r="O5259" s="35">
        <v>0.45833333333333337</v>
      </c>
      <c r="P5259" s="299"/>
      <c r="Q5259" s="300"/>
      <c r="R5259" s="129">
        <f t="shared" si="244"/>
        <v>0</v>
      </c>
      <c r="S5259" s="129">
        <f t="shared" si="245"/>
        <v>0</v>
      </c>
      <c r="T5259" s="129">
        <f t="shared" si="246"/>
        <v>0</v>
      </c>
      <c r="U5259" s="10"/>
    </row>
    <row r="5260" spans="12:21" ht="15" customHeight="1" x14ac:dyDescent="0.4">
      <c r="L5260" s="36" t="s">
        <v>39</v>
      </c>
      <c r="N5260" s="37">
        <v>43684</v>
      </c>
      <c r="O5260" s="35">
        <v>0.50000000000000011</v>
      </c>
      <c r="P5260" s="299"/>
      <c r="Q5260" s="300"/>
      <c r="R5260" s="129">
        <f t="shared" si="244"/>
        <v>0</v>
      </c>
      <c r="S5260" s="129">
        <f t="shared" si="245"/>
        <v>0</v>
      </c>
      <c r="T5260" s="129">
        <f t="shared" si="246"/>
        <v>0</v>
      </c>
      <c r="U5260" s="10"/>
    </row>
    <row r="5261" spans="12:21" ht="15" customHeight="1" x14ac:dyDescent="0.4">
      <c r="L5261" s="36" t="s">
        <v>39</v>
      </c>
      <c r="N5261" s="37">
        <v>43684</v>
      </c>
      <c r="O5261" s="35">
        <v>0.54166666666666674</v>
      </c>
      <c r="P5261" s="299"/>
      <c r="Q5261" s="300"/>
      <c r="R5261" s="129">
        <f t="shared" si="244"/>
        <v>0</v>
      </c>
      <c r="S5261" s="129">
        <f t="shared" si="245"/>
        <v>0</v>
      </c>
      <c r="T5261" s="129">
        <f t="shared" si="246"/>
        <v>0</v>
      </c>
      <c r="U5261" s="10"/>
    </row>
    <row r="5262" spans="12:21" ht="15" customHeight="1" x14ac:dyDescent="0.4">
      <c r="L5262" s="36" t="s">
        <v>39</v>
      </c>
      <c r="N5262" s="37">
        <v>43684</v>
      </c>
      <c r="O5262" s="35">
        <v>0.58333333333333337</v>
      </c>
      <c r="P5262" s="299"/>
      <c r="Q5262" s="300"/>
      <c r="R5262" s="129">
        <f t="shared" si="244"/>
        <v>0</v>
      </c>
      <c r="S5262" s="129">
        <f t="shared" si="245"/>
        <v>0</v>
      </c>
      <c r="T5262" s="129">
        <f t="shared" si="246"/>
        <v>0</v>
      </c>
      <c r="U5262" s="10"/>
    </row>
    <row r="5263" spans="12:21" ht="15" customHeight="1" x14ac:dyDescent="0.4">
      <c r="L5263" s="36" t="s">
        <v>39</v>
      </c>
      <c r="N5263" s="37">
        <v>43684</v>
      </c>
      <c r="O5263" s="35">
        <v>0.62500000000000011</v>
      </c>
      <c r="P5263" s="299"/>
      <c r="Q5263" s="300"/>
      <c r="R5263" s="129">
        <f t="shared" si="244"/>
        <v>0</v>
      </c>
      <c r="S5263" s="129">
        <f t="shared" si="245"/>
        <v>0</v>
      </c>
      <c r="T5263" s="129">
        <f t="shared" si="246"/>
        <v>0</v>
      </c>
      <c r="U5263" s="10"/>
    </row>
    <row r="5264" spans="12:21" ht="15" customHeight="1" x14ac:dyDescent="0.4">
      <c r="L5264" s="36" t="s">
        <v>39</v>
      </c>
      <c r="N5264" s="37">
        <v>43684</v>
      </c>
      <c r="O5264" s="35">
        <v>0.66666666666666674</v>
      </c>
      <c r="P5264" s="299"/>
      <c r="Q5264" s="300"/>
      <c r="R5264" s="129">
        <f t="shared" ref="R5264:R5327" si="247">IF(Q5264&gt;P5264,P5264,Q5264)</f>
        <v>0</v>
      </c>
      <c r="S5264" s="129">
        <f t="shared" ref="S5264:S5327" si="248">P5264-R5264</f>
        <v>0</v>
      </c>
      <c r="T5264" s="129">
        <f t="shared" si="246"/>
        <v>0</v>
      </c>
      <c r="U5264" s="10"/>
    </row>
    <row r="5265" spans="12:21" ht="15" customHeight="1" x14ac:dyDescent="0.4">
      <c r="L5265" s="36" t="s">
        <v>39</v>
      </c>
      <c r="N5265" s="37">
        <v>43684</v>
      </c>
      <c r="O5265" s="35">
        <v>0.70833333333333337</v>
      </c>
      <c r="P5265" s="299"/>
      <c r="Q5265" s="300"/>
      <c r="R5265" s="129">
        <f t="shared" si="247"/>
        <v>0</v>
      </c>
      <c r="S5265" s="129">
        <f t="shared" si="248"/>
        <v>0</v>
      </c>
      <c r="T5265" s="129">
        <f t="shared" si="246"/>
        <v>0</v>
      </c>
      <c r="U5265" s="10"/>
    </row>
    <row r="5266" spans="12:21" ht="15" customHeight="1" x14ac:dyDescent="0.4">
      <c r="L5266" s="36" t="s">
        <v>39</v>
      </c>
      <c r="N5266" s="37">
        <v>43684</v>
      </c>
      <c r="O5266" s="35">
        <v>0.75000000000000011</v>
      </c>
      <c r="P5266" s="299"/>
      <c r="Q5266" s="300"/>
      <c r="R5266" s="129">
        <f t="shared" si="247"/>
        <v>0</v>
      </c>
      <c r="S5266" s="129">
        <f t="shared" si="248"/>
        <v>0</v>
      </c>
      <c r="T5266" s="129">
        <f t="shared" si="246"/>
        <v>0</v>
      </c>
      <c r="U5266" s="10"/>
    </row>
    <row r="5267" spans="12:21" ht="15" customHeight="1" x14ac:dyDescent="0.4">
      <c r="L5267" s="36" t="s">
        <v>39</v>
      </c>
      <c r="N5267" s="37">
        <v>43684</v>
      </c>
      <c r="O5267" s="35">
        <v>0.79166666666666674</v>
      </c>
      <c r="P5267" s="299"/>
      <c r="Q5267" s="300"/>
      <c r="R5267" s="129">
        <f t="shared" si="247"/>
        <v>0</v>
      </c>
      <c r="S5267" s="129">
        <f t="shared" si="248"/>
        <v>0</v>
      </c>
      <c r="T5267" s="129">
        <f t="shared" si="246"/>
        <v>0</v>
      </c>
      <c r="U5267" s="10"/>
    </row>
    <row r="5268" spans="12:21" ht="15" customHeight="1" x14ac:dyDescent="0.4">
      <c r="L5268" s="36" t="s">
        <v>39</v>
      </c>
      <c r="N5268" s="37">
        <v>43684</v>
      </c>
      <c r="O5268" s="35">
        <v>0.83333333333333337</v>
      </c>
      <c r="P5268" s="299"/>
      <c r="Q5268" s="300"/>
      <c r="R5268" s="129">
        <f t="shared" si="247"/>
        <v>0</v>
      </c>
      <c r="S5268" s="129">
        <f t="shared" si="248"/>
        <v>0</v>
      </c>
      <c r="T5268" s="129">
        <f t="shared" si="246"/>
        <v>0</v>
      </c>
      <c r="U5268" s="10"/>
    </row>
    <row r="5269" spans="12:21" ht="15" customHeight="1" x14ac:dyDescent="0.4">
      <c r="L5269" s="36" t="s">
        <v>39</v>
      </c>
      <c r="N5269" s="37">
        <v>43684</v>
      </c>
      <c r="O5269" s="35">
        <v>0.87500000000000011</v>
      </c>
      <c r="P5269" s="299"/>
      <c r="Q5269" s="300"/>
      <c r="R5269" s="129">
        <f t="shared" si="247"/>
        <v>0</v>
      </c>
      <c r="S5269" s="129">
        <f t="shared" si="248"/>
        <v>0</v>
      </c>
      <c r="T5269" s="129">
        <f t="shared" si="246"/>
        <v>0</v>
      </c>
      <c r="U5269" s="10"/>
    </row>
    <row r="5270" spans="12:21" ht="15" customHeight="1" x14ac:dyDescent="0.4">
      <c r="L5270" s="36" t="s">
        <v>39</v>
      </c>
      <c r="N5270" s="37">
        <v>43684</v>
      </c>
      <c r="O5270" s="35">
        <v>0.91666666666666674</v>
      </c>
      <c r="P5270" s="299"/>
      <c r="Q5270" s="300"/>
      <c r="R5270" s="129">
        <f t="shared" si="247"/>
        <v>0</v>
      </c>
      <c r="S5270" s="129">
        <f t="shared" si="248"/>
        <v>0</v>
      </c>
      <c r="T5270" s="129">
        <f t="shared" si="246"/>
        <v>0</v>
      </c>
      <c r="U5270" s="10"/>
    </row>
    <row r="5271" spans="12:21" ht="15" customHeight="1" x14ac:dyDescent="0.4">
      <c r="L5271" s="36" t="s">
        <v>39</v>
      </c>
      <c r="N5271" s="37">
        <v>43684</v>
      </c>
      <c r="O5271" s="35">
        <v>0.95833333333333337</v>
      </c>
      <c r="P5271" s="299"/>
      <c r="Q5271" s="300"/>
      <c r="R5271" s="129">
        <f t="shared" si="247"/>
        <v>0</v>
      </c>
      <c r="S5271" s="129">
        <f t="shared" si="248"/>
        <v>0</v>
      </c>
      <c r="T5271" s="129">
        <f t="shared" si="246"/>
        <v>0</v>
      </c>
      <c r="U5271" s="10"/>
    </row>
    <row r="5272" spans="12:21" ht="15" customHeight="1" x14ac:dyDescent="0.4">
      <c r="L5272" s="40">
        <v>43685</v>
      </c>
      <c r="M5272" s="37"/>
      <c r="N5272" s="37">
        <v>43685</v>
      </c>
      <c r="O5272" s="35">
        <v>3.1225022567582528E-17</v>
      </c>
      <c r="P5272" s="299"/>
      <c r="Q5272" s="300"/>
      <c r="R5272" s="129">
        <f t="shared" si="247"/>
        <v>0</v>
      </c>
      <c r="S5272" s="129">
        <f t="shared" si="248"/>
        <v>0</v>
      </c>
      <c r="T5272" s="129">
        <f t="shared" si="246"/>
        <v>0</v>
      </c>
      <c r="U5272" s="10"/>
    </row>
    <row r="5273" spans="12:21" ht="15" customHeight="1" x14ac:dyDescent="0.4">
      <c r="L5273" s="36" t="s">
        <v>39</v>
      </c>
      <c r="N5273" s="37">
        <v>43685</v>
      </c>
      <c r="O5273" s="35">
        <v>4.1666666666666699E-2</v>
      </c>
      <c r="P5273" s="299"/>
      <c r="Q5273" s="300"/>
      <c r="R5273" s="129">
        <f t="shared" si="247"/>
        <v>0</v>
      </c>
      <c r="S5273" s="129">
        <f t="shared" si="248"/>
        <v>0</v>
      </c>
      <c r="T5273" s="129">
        <f t="shared" si="246"/>
        <v>0</v>
      </c>
      <c r="U5273" s="10"/>
    </row>
    <row r="5274" spans="12:21" ht="15" customHeight="1" x14ac:dyDescent="0.4">
      <c r="L5274" s="36" t="s">
        <v>39</v>
      </c>
      <c r="N5274" s="37">
        <v>43685</v>
      </c>
      <c r="O5274" s="35">
        <v>8.333333333333337E-2</v>
      </c>
      <c r="P5274" s="299"/>
      <c r="Q5274" s="300"/>
      <c r="R5274" s="129">
        <f t="shared" si="247"/>
        <v>0</v>
      </c>
      <c r="S5274" s="129">
        <f t="shared" si="248"/>
        <v>0</v>
      </c>
      <c r="T5274" s="129">
        <f t="shared" si="246"/>
        <v>0</v>
      </c>
      <c r="U5274" s="10"/>
    </row>
    <row r="5275" spans="12:21" ht="15" customHeight="1" x14ac:dyDescent="0.4">
      <c r="L5275" s="36" t="s">
        <v>39</v>
      </c>
      <c r="N5275" s="37">
        <v>43685</v>
      </c>
      <c r="O5275" s="35">
        <v>0.12500000000000006</v>
      </c>
      <c r="P5275" s="299"/>
      <c r="Q5275" s="300"/>
      <c r="R5275" s="129">
        <f t="shared" si="247"/>
        <v>0</v>
      </c>
      <c r="S5275" s="129">
        <f t="shared" si="248"/>
        <v>0</v>
      </c>
      <c r="T5275" s="129">
        <f t="shared" si="246"/>
        <v>0</v>
      </c>
      <c r="U5275" s="10"/>
    </row>
    <row r="5276" spans="12:21" ht="15" customHeight="1" x14ac:dyDescent="0.4">
      <c r="L5276" s="36" t="s">
        <v>39</v>
      </c>
      <c r="N5276" s="37">
        <v>43685</v>
      </c>
      <c r="O5276" s="35">
        <v>0.16666666666666669</v>
      </c>
      <c r="P5276" s="299"/>
      <c r="Q5276" s="300"/>
      <c r="R5276" s="129">
        <f t="shared" si="247"/>
        <v>0</v>
      </c>
      <c r="S5276" s="129">
        <f t="shared" si="248"/>
        <v>0</v>
      </c>
      <c r="T5276" s="129">
        <f t="shared" si="246"/>
        <v>0</v>
      </c>
      <c r="U5276" s="10"/>
    </row>
    <row r="5277" spans="12:21" ht="15" customHeight="1" x14ac:dyDescent="0.4">
      <c r="L5277" s="36" t="s">
        <v>39</v>
      </c>
      <c r="N5277" s="37">
        <v>43685</v>
      </c>
      <c r="O5277" s="35">
        <v>0.20833333333333337</v>
      </c>
      <c r="P5277" s="299"/>
      <c r="Q5277" s="300"/>
      <c r="R5277" s="129">
        <f t="shared" si="247"/>
        <v>0</v>
      </c>
      <c r="S5277" s="129">
        <f t="shared" si="248"/>
        <v>0</v>
      </c>
      <c r="T5277" s="129">
        <f t="shared" si="246"/>
        <v>0</v>
      </c>
      <c r="U5277" s="10"/>
    </row>
    <row r="5278" spans="12:21" ht="15" customHeight="1" x14ac:dyDescent="0.4">
      <c r="L5278" s="36" t="s">
        <v>39</v>
      </c>
      <c r="N5278" s="37">
        <v>43685</v>
      </c>
      <c r="O5278" s="35">
        <v>0.25</v>
      </c>
      <c r="P5278" s="299"/>
      <c r="Q5278" s="300"/>
      <c r="R5278" s="129">
        <f t="shared" si="247"/>
        <v>0</v>
      </c>
      <c r="S5278" s="129">
        <f t="shared" si="248"/>
        <v>0</v>
      </c>
      <c r="T5278" s="129">
        <f t="shared" si="246"/>
        <v>0</v>
      </c>
      <c r="U5278" s="10"/>
    </row>
    <row r="5279" spans="12:21" ht="15" customHeight="1" x14ac:dyDescent="0.4">
      <c r="L5279" s="36" t="s">
        <v>39</v>
      </c>
      <c r="N5279" s="37">
        <v>43685</v>
      </c>
      <c r="O5279" s="35">
        <v>0.29166666666666669</v>
      </c>
      <c r="P5279" s="299"/>
      <c r="Q5279" s="300"/>
      <c r="R5279" s="129">
        <f t="shared" si="247"/>
        <v>0</v>
      </c>
      <c r="S5279" s="129">
        <f t="shared" si="248"/>
        <v>0</v>
      </c>
      <c r="T5279" s="129">
        <f t="shared" si="246"/>
        <v>0</v>
      </c>
      <c r="U5279" s="10"/>
    </row>
    <row r="5280" spans="12:21" ht="15" customHeight="1" x14ac:dyDescent="0.4">
      <c r="L5280" s="36" t="s">
        <v>39</v>
      </c>
      <c r="N5280" s="37">
        <v>43685</v>
      </c>
      <c r="O5280" s="35">
        <v>0.33333333333333337</v>
      </c>
      <c r="P5280" s="299"/>
      <c r="Q5280" s="300"/>
      <c r="R5280" s="129">
        <f t="shared" si="247"/>
        <v>0</v>
      </c>
      <c r="S5280" s="129">
        <f t="shared" si="248"/>
        <v>0</v>
      </c>
      <c r="T5280" s="129">
        <f t="shared" si="246"/>
        <v>0</v>
      </c>
      <c r="U5280" s="10"/>
    </row>
    <row r="5281" spans="12:21" ht="15" customHeight="1" x14ac:dyDescent="0.4">
      <c r="L5281" s="36" t="s">
        <v>39</v>
      </c>
      <c r="N5281" s="37">
        <v>43685</v>
      </c>
      <c r="O5281" s="35">
        <v>0.375</v>
      </c>
      <c r="P5281" s="299"/>
      <c r="Q5281" s="300"/>
      <c r="R5281" s="129">
        <f t="shared" si="247"/>
        <v>0</v>
      </c>
      <c r="S5281" s="129">
        <f t="shared" si="248"/>
        <v>0</v>
      </c>
      <c r="T5281" s="129">
        <f t="shared" si="246"/>
        <v>0</v>
      </c>
      <c r="U5281" s="10"/>
    </row>
    <row r="5282" spans="12:21" ht="15" customHeight="1" x14ac:dyDescent="0.4">
      <c r="L5282" s="36" t="s">
        <v>39</v>
      </c>
      <c r="N5282" s="37">
        <v>43685</v>
      </c>
      <c r="O5282" s="35">
        <v>0.41666666666666669</v>
      </c>
      <c r="P5282" s="299"/>
      <c r="Q5282" s="300"/>
      <c r="R5282" s="129">
        <f t="shared" si="247"/>
        <v>0</v>
      </c>
      <c r="S5282" s="129">
        <f t="shared" si="248"/>
        <v>0</v>
      </c>
      <c r="T5282" s="129">
        <f t="shared" si="246"/>
        <v>0</v>
      </c>
      <c r="U5282" s="10"/>
    </row>
    <row r="5283" spans="12:21" ht="15" customHeight="1" x14ac:dyDescent="0.4">
      <c r="L5283" s="36" t="s">
        <v>39</v>
      </c>
      <c r="N5283" s="37">
        <v>43685</v>
      </c>
      <c r="O5283" s="35">
        <v>0.45833333333333337</v>
      </c>
      <c r="P5283" s="299"/>
      <c r="Q5283" s="300"/>
      <c r="R5283" s="129">
        <f t="shared" si="247"/>
        <v>0</v>
      </c>
      <c r="S5283" s="129">
        <f t="shared" si="248"/>
        <v>0</v>
      </c>
      <c r="T5283" s="129">
        <f t="shared" si="246"/>
        <v>0</v>
      </c>
      <c r="U5283" s="10"/>
    </row>
    <row r="5284" spans="12:21" ht="15" customHeight="1" x14ac:dyDescent="0.4">
      <c r="L5284" s="36" t="s">
        <v>39</v>
      </c>
      <c r="N5284" s="37">
        <v>43685</v>
      </c>
      <c r="O5284" s="35">
        <v>0.50000000000000011</v>
      </c>
      <c r="P5284" s="299"/>
      <c r="Q5284" s="300"/>
      <c r="R5284" s="129">
        <f t="shared" si="247"/>
        <v>0</v>
      </c>
      <c r="S5284" s="129">
        <f t="shared" si="248"/>
        <v>0</v>
      </c>
      <c r="T5284" s="129">
        <f t="shared" si="246"/>
        <v>0</v>
      </c>
      <c r="U5284" s="10"/>
    </row>
    <row r="5285" spans="12:21" ht="15" customHeight="1" x14ac:dyDescent="0.4">
      <c r="L5285" s="36" t="s">
        <v>39</v>
      </c>
      <c r="N5285" s="37">
        <v>43685</v>
      </c>
      <c r="O5285" s="35">
        <v>0.54166666666666674</v>
      </c>
      <c r="P5285" s="299"/>
      <c r="Q5285" s="300"/>
      <c r="R5285" s="129">
        <f t="shared" si="247"/>
        <v>0</v>
      </c>
      <c r="S5285" s="129">
        <f t="shared" si="248"/>
        <v>0</v>
      </c>
      <c r="T5285" s="129">
        <f t="shared" si="246"/>
        <v>0</v>
      </c>
      <c r="U5285" s="10"/>
    </row>
    <row r="5286" spans="12:21" ht="15" customHeight="1" x14ac:dyDescent="0.4">
      <c r="L5286" s="36" t="s">
        <v>39</v>
      </c>
      <c r="N5286" s="37">
        <v>43685</v>
      </c>
      <c r="O5286" s="35">
        <v>0.58333333333333337</v>
      </c>
      <c r="P5286" s="299"/>
      <c r="Q5286" s="300"/>
      <c r="R5286" s="129">
        <f t="shared" si="247"/>
        <v>0</v>
      </c>
      <c r="S5286" s="129">
        <f t="shared" si="248"/>
        <v>0</v>
      </c>
      <c r="T5286" s="129">
        <f t="shared" si="246"/>
        <v>0</v>
      </c>
      <c r="U5286" s="10"/>
    </row>
    <row r="5287" spans="12:21" ht="15" customHeight="1" x14ac:dyDescent="0.4">
      <c r="L5287" s="36" t="s">
        <v>39</v>
      </c>
      <c r="N5287" s="37">
        <v>43685</v>
      </c>
      <c r="O5287" s="35">
        <v>0.62500000000000011</v>
      </c>
      <c r="P5287" s="299"/>
      <c r="Q5287" s="300"/>
      <c r="R5287" s="129">
        <f t="shared" si="247"/>
        <v>0</v>
      </c>
      <c r="S5287" s="129">
        <f t="shared" si="248"/>
        <v>0</v>
      </c>
      <c r="T5287" s="129">
        <f t="shared" si="246"/>
        <v>0</v>
      </c>
      <c r="U5287" s="10"/>
    </row>
    <row r="5288" spans="12:21" ht="15" customHeight="1" x14ac:dyDescent="0.4">
      <c r="L5288" s="36" t="s">
        <v>39</v>
      </c>
      <c r="N5288" s="37">
        <v>43685</v>
      </c>
      <c r="O5288" s="35">
        <v>0.66666666666666674</v>
      </c>
      <c r="P5288" s="299"/>
      <c r="Q5288" s="300"/>
      <c r="R5288" s="129">
        <f t="shared" si="247"/>
        <v>0</v>
      </c>
      <c r="S5288" s="129">
        <f t="shared" si="248"/>
        <v>0</v>
      </c>
      <c r="T5288" s="129">
        <f t="shared" si="246"/>
        <v>0</v>
      </c>
      <c r="U5288" s="10"/>
    </row>
    <row r="5289" spans="12:21" ht="15" customHeight="1" x14ac:dyDescent="0.4">
      <c r="L5289" s="36" t="s">
        <v>39</v>
      </c>
      <c r="N5289" s="37">
        <v>43685</v>
      </c>
      <c r="O5289" s="35">
        <v>0.70833333333333337</v>
      </c>
      <c r="P5289" s="299"/>
      <c r="Q5289" s="300"/>
      <c r="R5289" s="129">
        <f t="shared" si="247"/>
        <v>0</v>
      </c>
      <c r="S5289" s="129">
        <f t="shared" si="248"/>
        <v>0</v>
      </c>
      <c r="T5289" s="129">
        <f t="shared" ref="T5289:T5352" si="249">Q5289-R5289</f>
        <v>0</v>
      </c>
      <c r="U5289" s="10"/>
    </row>
    <row r="5290" spans="12:21" ht="15" customHeight="1" x14ac:dyDescent="0.4">
      <c r="L5290" s="36" t="s">
        <v>39</v>
      </c>
      <c r="N5290" s="37">
        <v>43685</v>
      </c>
      <c r="O5290" s="35">
        <v>0.75000000000000011</v>
      </c>
      <c r="P5290" s="299"/>
      <c r="Q5290" s="300"/>
      <c r="R5290" s="129">
        <f t="shared" si="247"/>
        <v>0</v>
      </c>
      <c r="S5290" s="129">
        <f t="shared" si="248"/>
        <v>0</v>
      </c>
      <c r="T5290" s="129">
        <f t="shared" si="249"/>
        <v>0</v>
      </c>
      <c r="U5290" s="10"/>
    </row>
    <row r="5291" spans="12:21" ht="15" customHeight="1" x14ac:dyDescent="0.4">
      <c r="L5291" s="36" t="s">
        <v>39</v>
      </c>
      <c r="N5291" s="37">
        <v>43685</v>
      </c>
      <c r="O5291" s="35">
        <v>0.79166666666666674</v>
      </c>
      <c r="P5291" s="299"/>
      <c r="Q5291" s="300"/>
      <c r="R5291" s="129">
        <f t="shared" si="247"/>
        <v>0</v>
      </c>
      <c r="S5291" s="129">
        <f t="shared" si="248"/>
        <v>0</v>
      </c>
      <c r="T5291" s="129">
        <f t="shared" si="249"/>
        <v>0</v>
      </c>
      <c r="U5291" s="10"/>
    </row>
    <row r="5292" spans="12:21" ht="15" customHeight="1" x14ac:dyDescent="0.4">
      <c r="L5292" s="36" t="s">
        <v>39</v>
      </c>
      <c r="N5292" s="37">
        <v>43685</v>
      </c>
      <c r="O5292" s="35">
        <v>0.83333333333333337</v>
      </c>
      <c r="P5292" s="299"/>
      <c r="Q5292" s="300"/>
      <c r="R5292" s="129">
        <f t="shared" si="247"/>
        <v>0</v>
      </c>
      <c r="S5292" s="129">
        <f t="shared" si="248"/>
        <v>0</v>
      </c>
      <c r="T5292" s="129">
        <f t="shared" si="249"/>
        <v>0</v>
      </c>
      <c r="U5292" s="10"/>
    </row>
    <row r="5293" spans="12:21" ht="15" customHeight="1" x14ac:dyDescent="0.4">
      <c r="L5293" s="36" t="s">
        <v>39</v>
      </c>
      <c r="N5293" s="37">
        <v>43685</v>
      </c>
      <c r="O5293" s="35">
        <v>0.87500000000000011</v>
      </c>
      <c r="P5293" s="299"/>
      <c r="Q5293" s="300"/>
      <c r="R5293" s="129">
        <f t="shared" si="247"/>
        <v>0</v>
      </c>
      <c r="S5293" s="129">
        <f t="shared" si="248"/>
        <v>0</v>
      </c>
      <c r="T5293" s="129">
        <f t="shared" si="249"/>
        <v>0</v>
      </c>
      <c r="U5293" s="10"/>
    </row>
    <row r="5294" spans="12:21" ht="15" customHeight="1" x14ac:dyDescent="0.4">
      <c r="L5294" s="36" t="s">
        <v>39</v>
      </c>
      <c r="N5294" s="37">
        <v>43685</v>
      </c>
      <c r="O5294" s="35">
        <v>0.91666666666666674</v>
      </c>
      <c r="P5294" s="299"/>
      <c r="Q5294" s="300"/>
      <c r="R5294" s="129">
        <f t="shared" si="247"/>
        <v>0</v>
      </c>
      <c r="S5294" s="129">
        <f t="shared" si="248"/>
        <v>0</v>
      </c>
      <c r="T5294" s="129">
        <f t="shared" si="249"/>
        <v>0</v>
      </c>
      <c r="U5294" s="10"/>
    </row>
    <row r="5295" spans="12:21" ht="15" customHeight="1" x14ac:dyDescent="0.4">
      <c r="L5295" s="36" t="s">
        <v>39</v>
      </c>
      <c r="N5295" s="37">
        <v>43685</v>
      </c>
      <c r="O5295" s="35">
        <v>0.95833333333333337</v>
      </c>
      <c r="P5295" s="299"/>
      <c r="Q5295" s="300"/>
      <c r="R5295" s="129">
        <f t="shared" si="247"/>
        <v>0</v>
      </c>
      <c r="S5295" s="129">
        <f t="shared" si="248"/>
        <v>0</v>
      </c>
      <c r="T5295" s="129">
        <f t="shared" si="249"/>
        <v>0</v>
      </c>
      <c r="U5295" s="10"/>
    </row>
    <row r="5296" spans="12:21" ht="15" customHeight="1" x14ac:dyDescent="0.4">
      <c r="L5296" s="40">
        <v>43686</v>
      </c>
      <c r="M5296" s="37"/>
      <c r="N5296" s="37">
        <v>43686</v>
      </c>
      <c r="O5296" s="35">
        <v>3.1225022567582528E-17</v>
      </c>
      <c r="P5296" s="299"/>
      <c r="Q5296" s="300"/>
      <c r="R5296" s="129">
        <f t="shared" si="247"/>
        <v>0</v>
      </c>
      <c r="S5296" s="129">
        <f t="shared" si="248"/>
        <v>0</v>
      </c>
      <c r="T5296" s="129">
        <f t="shared" si="249"/>
        <v>0</v>
      </c>
      <c r="U5296" s="10"/>
    </row>
    <row r="5297" spans="12:21" ht="15" customHeight="1" x14ac:dyDescent="0.4">
      <c r="L5297" s="36" t="s">
        <v>39</v>
      </c>
      <c r="N5297" s="37">
        <v>43686</v>
      </c>
      <c r="O5297" s="35">
        <v>4.1666666666666699E-2</v>
      </c>
      <c r="P5297" s="299"/>
      <c r="Q5297" s="300"/>
      <c r="R5297" s="129">
        <f t="shared" si="247"/>
        <v>0</v>
      </c>
      <c r="S5297" s="129">
        <f t="shared" si="248"/>
        <v>0</v>
      </c>
      <c r="T5297" s="129">
        <f t="shared" si="249"/>
        <v>0</v>
      </c>
      <c r="U5297" s="10"/>
    </row>
    <row r="5298" spans="12:21" ht="15" customHeight="1" x14ac:dyDescent="0.4">
      <c r="L5298" s="36" t="s">
        <v>39</v>
      </c>
      <c r="N5298" s="37">
        <v>43686</v>
      </c>
      <c r="O5298" s="35">
        <v>8.333333333333337E-2</v>
      </c>
      <c r="P5298" s="299"/>
      <c r="Q5298" s="300"/>
      <c r="R5298" s="129">
        <f t="shared" si="247"/>
        <v>0</v>
      </c>
      <c r="S5298" s="129">
        <f t="shared" si="248"/>
        <v>0</v>
      </c>
      <c r="T5298" s="129">
        <f t="shared" si="249"/>
        <v>0</v>
      </c>
      <c r="U5298" s="10"/>
    </row>
    <row r="5299" spans="12:21" ht="15" customHeight="1" x14ac:dyDescent="0.4">
      <c r="L5299" s="36" t="s">
        <v>39</v>
      </c>
      <c r="N5299" s="37">
        <v>43686</v>
      </c>
      <c r="O5299" s="35">
        <v>0.12500000000000006</v>
      </c>
      <c r="P5299" s="299"/>
      <c r="Q5299" s="300"/>
      <c r="R5299" s="129">
        <f t="shared" si="247"/>
        <v>0</v>
      </c>
      <c r="S5299" s="129">
        <f t="shared" si="248"/>
        <v>0</v>
      </c>
      <c r="T5299" s="129">
        <f t="shared" si="249"/>
        <v>0</v>
      </c>
      <c r="U5299" s="10"/>
    </row>
    <row r="5300" spans="12:21" ht="15" customHeight="1" x14ac:dyDescent="0.4">
      <c r="L5300" s="36" t="s">
        <v>39</v>
      </c>
      <c r="N5300" s="37">
        <v>43686</v>
      </c>
      <c r="O5300" s="35">
        <v>0.16666666666666669</v>
      </c>
      <c r="P5300" s="299"/>
      <c r="Q5300" s="300"/>
      <c r="R5300" s="129">
        <f t="shared" si="247"/>
        <v>0</v>
      </c>
      <c r="S5300" s="129">
        <f t="shared" si="248"/>
        <v>0</v>
      </c>
      <c r="T5300" s="129">
        <f t="shared" si="249"/>
        <v>0</v>
      </c>
      <c r="U5300" s="10"/>
    </row>
    <row r="5301" spans="12:21" ht="15" customHeight="1" x14ac:dyDescent="0.4">
      <c r="L5301" s="36" t="s">
        <v>39</v>
      </c>
      <c r="N5301" s="37">
        <v>43686</v>
      </c>
      <c r="O5301" s="35">
        <v>0.20833333333333337</v>
      </c>
      <c r="P5301" s="299"/>
      <c r="Q5301" s="300"/>
      <c r="R5301" s="129">
        <f t="shared" si="247"/>
        <v>0</v>
      </c>
      <c r="S5301" s="129">
        <f t="shared" si="248"/>
        <v>0</v>
      </c>
      <c r="T5301" s="129">
        <f t="shared" si="249"/>
        <v>0</v>
      </c>
      <c r="U5301" s="10"/>
    </row>
    <row r="5302" spans="12:21" ht="15" customHeight="1" x14ac:dyDescent="0.4">
      <c r="L5302" s="36" t="s">
        <v>39</v>
      </c>
      <c r="N5302" s="37">
        <v>43686</v>
      </c>
      <c r="O5302" s="35">
        <v>0.25</v>
      </c>
      <c r="P5302" s="299"/>
      <c r="Q5302" s="300"/>
      <c r="R5302" s="129">
        <f t="shared" si="247"/>
        <v>0</v>
      </c>
      <c r="S5302" s="129">
        <f t="shared" si="248"/>
        <v>0</v>
      </c>
      <c r="T5302" s="129">
        <f t="shared" si="249"/>
        <v>0</v>
      </c>
      <c r="U5302" s="10"/>
    </row>
    <row r="5303" spans="12:21" ht="15" customHeight="1" x14ac:dyDescent="0.4">
      <c r="L5303" s="36" t="s">
        <v>39</v>
      </c>
      <c r="N5303" s="37">
        <v>43686</v>
      </c>
      <c r="O5303" s="35">
        <v>0.29166666666666669</v>
      </c>
      <c r="P5303" s="299"/>
      <c r="Q5303" s="300"/>
      <c r="R5303" s="129">
        <f t="shared" si="247"/>
        <v>0</v>
      </c>
      <c r="S5303" s="129">
        <f t="shared" si="248"/>
        <v>0</v>
      </c>
      <c r="T5303" s="129">
        <f t="shared" si="249"/>
        <v>0</v>
      </c>
      <c r="U5303" s="10"/>
    </row>
    <row r="5304" spans="12:21" ht="15" customHeight="1" x14ac:dyDescent="0.4">
      <c r="L5304" s="36" t="s">
        <v>39</v>
      </c>
      <c r="N5304" s="37">
        <v>43686</v>
      </c>
      <c r="O5304" s="35">
        <v>0.33333333333333337</v>
      </c>
      <c r="P5304" s="299"/>
      <c r="Q5304" s="300"/>
      <c r="R5304" s="129">
        <f t="shared" si="247"/>
        <v>0</v>
      </c>
      <c r="S5304" s="129">
        <f t="shared" si="248"/>
        <v>0</v>
      </c>
      <c r="T5304" s="129">
        <f t="shared" si="249"/>
        <v>0</v>
      </c>
      <c r="U5304" s="10"/>
    </row>
    <row r="5305" spans="12:21" ht="15" customHeight="1" x14ac:dyDescent="0.4">
      <c r="L5305" s="36" t="s">
        <v>39</v>
      </c>
      <c r="N5305" s="37">
        <v>43686</v>
      </c>
      <c r="O5305" s="35">
        <v>0.375</v>
      </c>
      <c r="P5305" s="299"/>
      <c r="Q5305" s="300"/>
      <c r="R5305" s="129">
        <f t="shared" si="247"/>
        <v>0</v>
      </c>
      <c r="S5305" s="129">
        <f t="shared" si="248"/>
        <v>0</v>
      </c>
      <c r="T5305" s="129">
        <f t="shared" si="249"/>
        <v>0</v>
      </c>
      <c r="U5305" s="10"/>
    </row>
    <row r="5306" spans="12:21" ht="15" customHeight="1" x14ac:dyDescent="0.4">
      <c r="L5306" s="36" t="s">
        <v>39</v>
      </c>
      <c r="N5306" s="37">
        <v>43686</v>
      </c>
      <c r="O5306" s="35">
        <v>0.41666666666666669</v>
      </c>
      <c r="P5306" s="299"/>
      <c r="Q5306" s="300"/>
      <c r="R5306" s="129">
        <f t="shared" si="247"/>
        <v>0</v>
      </c>
      <c r="S5306" s="129">
        <f t="shared" si="248"/>
        <v>0</v>
      </c>
      <c r="T5306" s="129">
        <f t="shared" si="249"/>
        <v>0</v>
      </c>
      <c r="U5306" s="10"/>
    </row>
    <row r="5307" spans="12:21" ht="15" customHeight="1" x14ac:dyDescent="0.4">
      <c r="L5307" s="36" t="s">
        <v>39</v>
      </c>
      <c r="N5307" s="37">
        <v>43686</v>
      </c>
      <c r="O5307" s="35">
        <v>0.45833333333333337</v>
      </c>
      <c r="P5307" s="299"/>
      <c r="Q5307" s="300"/>
      <c r="R5307" s="129">
        <f t="shared" si="247"/>
        <v>0</v>
      </c>
      <c r="S5307" s="129">
        <f t="shared" si="248"/>
        <v>0</v>
      </c>
      <c r="T5307" s="129">
        <f t="shared" si="249"/>
        <v>0</v>
      </c>
      <c r="U5307" s="10"/>
    </row>
    <row r="5308" spans="12:21" ht="15" customHeight="1" x14ac:dyDescent="0.4">
      <c r="L5308" s="36" t="s">
        <v>39</v>
      </c>
      <c r="N5308" s="37">
        <v>43686</v>
      </c>
      <c r="O5308" s="35">
        <v>0.50000000000000011</v>
      </c>
      <c r="P5308" s="299"/>
      <c r="Q5308" s="300"/>
      <c r="R5308" s="129">
        <f t="shared" si="247"/>
        <v>0</v>
      </c>
      <c r="S5308" s="129">
        <f t="shared" si="248"/>
        <v>0</v>
      </c>
      <c r="T5308" s="129">
        <f t="shared" si="249"/>
        <v>0</v>
      </c>
      <c r="U5308" s="10"/>
    </row>
    <row r="5309" spans="12:21" ht="15" customHeight="1" x14ac:dyDescent="0.4">
      <c r="L5309" s="36" t="s">
        <v>39</v>
      </c>
      <c r="N5309" s="37">
        <v>43686</v>
      </c>
      <c r="O5309" s="35">
        <v>0.54166666666666674</v>
      </c>
      <c r="P5309" s="299"/>
      <c r="Q5309" s="300"/>
      <c r="R5309" s="129">
        <f t="shared" si="247"/>
        <v>0</v>
      </c>
      <c r="S5309" s="129">
        <f t="shared" si="248"/>
        <v>0</v>
      </c>
      <c r="T5309" s="129">
        <f t="shared" si="249"/>
        <v>0</v>
      </c>
      <c r="U5309" s="10"/>
    </row>
    <row r="5310" spans="12:21" ht="15" customHeight="1" x14ac:dyDescent="0.4">
      <c r="L5310" s="36" t="s">
        <v>39</v>
      </c>
      <c r="N5310" s="37">
        <v>43686</v>
      </c>
      <c r="O5310" s="35">
        <v>0.58333333333333337</v>
      </c>
      <c r="P5310" s="299"/>
      <c r="Q5310" s="300"/>
      <c r="R5310" s="129">
        <f t="shared" si="247"/>
        <v>0</v>
      </c>
      <c r="S5310" s="129">
        <f t="shared" si="248"/>
        <v>0</v>
      </c>
      <c r="T5310" s="129">
        <f t="shared" si="249"/>
        <v>0</v>
      </c>
      <c r="U5310" s="10"/>
    </row>
    <row r="5311" spans="12:21" ht="15" customHeight="1" x14ac:dyDescent="0.4">
      <c r="L5311" s="36" t="s">
        <v>39</v>
      </c>
      <c r="N5311" s="37">
        <v>43686</v>
      </c>
      <c r="O5311" s="35">
        <v>0.62500000000000011</v>
      </c>
      <c r="P5311" s="299"/>
      <c r="Q5311" s="300"/>
      <c r="R5311" s="129">
        <f t="shared" si="247"/>
        <v>0</v>
      </c>
      <c r="S5311" s="129">
        <f t="shared" si="248"/>
        <v>0</v>
      </c>
      <c r="T5311" s="129">
        <f t="shared" si="249"/>
        <v>0</v>
      </c>
      <c r="U5311" s="10"/>
    </row>
    <row r="5312" spans="12:21" ht="15" customHeight="1" x14ac:dyDescent="0.4">
      <c r="L5312" s="36" t="s">
        <v>39</v>
      </c>
      <c r="N5312" s="37">
        <v>43686</v>
      </c>
      <c r="O5312" s="35">
        <v>0.66666666666666674</v>
      </c>
      <c r="P5312" s="299"/>
      <c r="Q5312" s="300"/>
      <c r="R5312" s="129">
        <f t="shared" si="247"/>
        <v>0</v>
      </c>
      <c r="S5312" s="129">
        <f t="shared" si="248"/>
        <v>0</v>
      </c>
      <c r="T5312" s="129">
        <f t="shared" si="249"/>
        <v>0</v>
      </c>
      <c r="U5312" s="10"/>
    </row>
    <row r="5313" spans="12:21" ht="15" customHeight="1" x14ac:dyDescent="0.4">
      <c r="L5313" s="36" t="s">
        <v>39</v>
      </c>
      <c r="N5313" s="37">
        <v>43686</v>
      </c>
      <c r="O5313" s="35">
        <v>0.70833333333333337</v>
      </c>
      <c r="P5313" s="299"/>
      <c r="Q5313" s="300"/>
      <c r="R5313" s="129">
        <f t="shared" si="247"/>
        <v>0</v>
      </c>
      <c r="S5313" s="129">
        <f t="shared" si="248"/>
        <v>0</v>
      </c>
      <c r="T5313" s="129">
        <f t="shared" si="249"/>
        <v>0</v>
      </c>
      <c r="U5313" s="10"/>
    </row>
    <row r="5314" spans="12:21" ht="15" customHeight="1" x14ac:dyDescent="0.4">
      <c r="L5314" s="36" t="s">
        <v>39</v>
      </c>
      <c r="N5314" s="37">
        <v>43686</v>
      </c>
      <c r="O5314" s="35">
        <v>0.75000000000000011</v>
      </c>
      <c r="P5314" s="299"/>
      <c r="Q5314" s="300"/>
      <c r="R5314" s="129">
        <f t="shared" si="247"/>
        <v>0</v>
      </c>
      <c r="S5314" s="129">
        <f t="shared" si="248"/>
        <v>0</v>
      </c>
      <c r="T5314" s="129">
        <f t="shared" si="249"/>
        <v>0</v>
      </c>
      <c r="U5314" s="10"/>
    </row>
    <row r="5315" spans="12:21" ht="15" customHeight="1" x14ac:dyDescent="0.4">
      <c r="L5315" s="36" t="s">
        <v>39</v>
      </c>
      <c r="N5315" s="37">
        <v>43686</v>
      </c>
      <c r="O5315" s="35">
        <v>0.79166666666666674</v>
      </c>
      <c r="P5315" s="299"/>
      <c r="Q5315" s="300"/>
      <c r="R5315" s="129">
        <f t="shared" si="247"/>
        <v>0</v>
      </c>
      <c r="S5315" s="129">
        <f t="shared" si="248"/>
        <v>0</v>
      </c>
      <c r="T5315" s="129">
        <f t="shared" si="249"/>
        <v>0</v>
      </c>
      <c r="U5315" s="10"/>
    </row>
    <row r="5316" spans="12:21" ht="15" customHeight="1" x14ac:dyDescent="0.4">
      <c r="L5316" s="36" t="s">
        <v>39</v>
      </c>
      <c r="N5316" s="37">
        <v>43686</v>
      </c>
      <c r="O5316" s="35">
        <v>0.83333333333333337</v>
      </c>
      <c r="P5316" s="299"/>
      <c r="Q5316" s="300"/>
      <c r="R5316" s="129">
        <f t="shared" si="247"/>
        <v>0</v>
      </c>
      <c r="S5316" s="129">
        <f t="shared" si="248"/>
        <v>0</v>
      </c>
      <c r="T5316" s="129">
        <f t="shared" si="249"/>
        <v>0</v>
      </c>
      <c r="U5316" s="10"/>
    </row>
    <row r="5317" spans="12:21" ht="15" customHeight="1" x14ac:dyDescent="0.4">
      <c r="L5317" s="36" t="s">
        <v>39</v>
      </c>
      <c r="N5317" s="37">
        <v>43686</v>
      </c>
      <c r="O5317" s="35">
        <v>0.87500000000000011</v>
      </c>
      <c r="P5317" s="299"/>
      <c r="Q5317" s="300"/>
      <c r="R5317" s="129">
        <f t="shared" si="247"/>
        <v>0</v>
      </c>
      <c r="S5317" s="129">
        <f t="shared" si="248"/>
        <v>0</v>
      </c>
      <c r="T5317" s="129">
        <f t="shared" si="249"/>
        <v>0</v>
      </c>
      <c r="U5317" s="10"/>
    </row>
    <row r="5318" spans="12:21" ht="15" customHeight="1" x14ac:dyDescent="0.4">
      <c r="L5318" s="36" t="s">
        <v>39</v>
      </c>
      <c r="N5318" s="37">
        <v>43686</v>
      </c>
      <c r="O5318" s="35">
        <v>0.91666666666666674</v>
      </c>
      <c r="P5318" s="299"/>
      <c r="Q5318" s="300"/>
      <c r="R5318" s="129">
        <f t="shared" si="247"/>
        <v>0</v>
      </c>
      <c r="S5318" s="129">
        <f t="shared" si="248"/>
        <v>0</v>
      </c>
      <c r="T5318" s="129">
        <f t="shared" si="249"/>
        <v>0</v>
      </c>
      <c r="U5318" s="10"/>
    </row>
    <row r="5319" spans="12:21" ht="15" customHeight="1" x14ac:dyDescent="0.4">
      <c r="L5319" s="36" t="s">
        <v>39</v>
      </c>
      <c r="N5319" s="37">
        <v>43686</v>
      </c>
      <c r="O5319" s="35">
        <v>0.95833333333333337</v>
      </c>
      <c r="P5319" s="299"/>
      <c r="Q5319" s="300"/>
      <c r="R5319" s="129">
        <f t="shared" si="247"/>
        <v>0</v>
      </c>
      <c r="S5319" s="129">
        <f t="shared" si="248"/>
        <v>0</v>
      </c>
      <c r="T5319" s="129">
        <f t="shared" si="249"/>
        <v>0</v>
      </c>
      <c r="U5319" s="10"/>
    </row>
    <row r="5320" spans="12:21" ht="15" customHeight="1" x14ac:dyDescent="0.4">
      <c r="L5320" s="40">
        <v>43687</v>
      </c>
      <c r="M5320" s="37"/>
      <c r="N5320" s="37">
        <v>43687</v>
      </c>
      <c r="O5320" s="35">
        <v>3.1225022567582528E-17</v>
      </c>
      <c r="P5320" s="299"/>
      <c r="Q5320" s="300"/>
      <c r="R5320" s="129">
        <f t="shared" si="247"/>
        <v>0</v>
      </c>
      <c r="S5320" s="129">
        <f t="shared" si="248"/>
        <v>0</v>
      </c>
      <c r="T5320" s="129">
        <f t="shared" si="249"/>
        <v>0</v>
      </c>
      <c r="U5320" s="10"/>
    </row>
    <row r="5321" spans="12:21" ht="15" customHeight="1" x14ac:dyDescent="0.4">
      <c r="L5321" s="36" t="s">
        <v>39</v>
      </c>
      <c r="N5321" s="37">
        <v>43687</v>
      </c>
      <c r="O5321" s="35">
        <v>4.1666666666666699E-2</v>
      </c>
      <c r="P5321" s="299"/>
      <c r="Q5321" s="300"/>
      <c r="R5321" s="129">
        <f t="shared" si="247"/>
        <v>0</v>
      </c>
      <c r="S5321" s="129">
        <f t="shared" si="248"/>
        <v>0</v>
      </c>
      <c r="T5321" s="129">
        <f t="shared" si="249"/>
        <v>0</v>
      </c>
      <c r="U5321" s="10"/>
    </row>
    <row r="5322" spans="12:21" ht="15" customHeight="1" x14ac:dyDescent="0.4">
      <c r="L5322" s="36" t="s">
        <v>39</v>
      </c>
      <c r="N5322" s="37">
        <v>43687</v>
      </c>
      <c r="O5322" s="35">
        <v>8.333333333333337E-2</v>
      </c>
      <c r="P5322" s="299"/>
      <c r="Q5322" s="300"/>
      <c r="R5322" s="129">
        <f t="shared" si="247"/>
        <v>0</v>
      </c>
      <c r="S5322" s="129">
        <f t="shared" si="248"/>
        <v>0</v>
      </c>
      <c r="T5322" s="129">
        <f t="shared" si="249"/>
        <v>0</v>
      </c>
      <c r="U5322" s="10"/>
    </row>
    <row r="5323" spans="12:21" ht="15" customHeight="1" x14ac:dyDescent="0.4">
      <c r="L5323" s="36" t="s">
        <v>39</v>
      </c>
      <c r="N5323" s="37">
        <v>43687</v>
      </c>
      <c r="O5323" s="35">
        <v>0.12500000000000006</v>
      </c>
      <c r="P5323" s="299"/>
      <c r="Q5323" s="300"/>
      <c r="R5323" s="129">
        <f t="shared" si="247"/>
        <v>0</v>
      </c>
      <c r="S5323" s="129">
        <f t="shared" si="248"/>
        <v>0</v>
      </c>
      <c r="T5323" s="129">
        <f t="shared" si="249"/>
        <v>0</v>
      </c>
      <c r="U5323" s="10"/>
    </row>
    <row r="5324" spans="12:21" ht="15" customHeight="1" x14ac:dyDescent="0.4">
      <c r="L5324" s="36" t="s">
        <v>39</v>
      </c>
      <c r="N5324" s="37">
        <v>43687</v>
      </c>
      <c r="O5324" s="35">
        <v>0.16666666666666669</v>
      </c>
      <c r="P5324" s="299"/>
      <c r="Q5324" s="300"/>
      <c r="R5324" s="129">
        <f t="shared" si="247"/>
        <v>0</v>
      </c>
      <c r="S5324" s="129">
        <f t="shared" si="248"/>
        <v>0</v>
      </c>
      <c r="T5324" s="129">
        <f t="shared" si="249"/>
        <v>0</v>
      </c>
      <c r="U5324" s="10"/>
    </row>
    <row r="5325" spans="12:21" ht="15" customHeight="1" x14ac:dyDescent="0.4">
      <c r="L5325" s="36" t="s">
        <v>39</v>
      </c>
      <c r="N5325" s="37">
        <v>43687</v>
      </c>
      <c r="O5325" s="35">
        <v>0.20833333333333337</v>
      </c>
      <c r="P5325" s="299"/>
      <c r="Q5325" s="300"/>
      <c r="R5325" s="129">
        <f t="shared" si="247"/>
        <v>0</v>
      </c>
      <c r="S5325" s="129">
        <f t="shared" si="248"/>
        <v>0</v>
      </c>
      <c r="T5325" s="129">
        <f t="shared" si="249"/>
        <v>0</v>
      </c>
      <c r="U5325" s="10"/>
    </row>
    <row r="5326" spans="12:21" ht="15" customHeight="1" x14ac:dyDescent="0.4">
      <c r="L5326" s="36" t="s">
        <v>39</v>
      </c>
      <c r="N5326" s="37">
        <v>43687</v>
      </c>
      <c r="O5326" s="35">
        <v>0.25</v>
      </c>
      <c r="P5326" s="299"/>
      <c r="Q5326" s="300"/>
      <c r="R5326" s="129">
        <f t="shared" si="247"/>
        <v>0</v>
      </c>
      <c r="S5326" s="129">
        <f t="shared" si="248"/>
        <v>0</v>
      </c>
      <c r="T5326" s="129">
        <f t="shared" si="249"/>
        <v>0</v>
      </c>
      <c r="U5326" s="10"/>
    </row>
    <row r="5327" spans="12:21" ht="15" customHeight="1" x14ac:dyDescent="0.4">
      <c r="L5327" s="36" t="s">
        <v>39</v>
      </c>
      <c r="N5327" s="37">
        <v>43687</v>
      </c>
      <c r="O5327" s="35">
        <v>0.29166666666666669</v>
      </c>
      <c r="P5327" s="299"/>
      <c r="Q5327" s="300"/>
      <c r="R5327" s="129">
        <f t="shared" si="247"/>
        <v>0</v>
      </c>
      <c r="S5327" s="129">
        <f t="shared" si="248"/>
        <v>0</v>
      </c>
      <c r="T5327" s="129">
        <f t="shared" si="249"/>
        <v>0</v>
      </c>
      <c r="U5327" s="10"/>
    </row>
    <row r="5328" spans="12:21" ht="15" customHeight="1" x14ac:dyDescent="0.4">
      <c r="L5328" s="36" t="s">
        <v>39</v>
      </c>
      <c r="N5328" s="37">
        <v>43687</v>
      </c>
      <c r="O5328" s="35">
        <v>0.33333333333333337</v>
      </c>
      <c r="P5328" s="299"/>
      <c r="Q5328" s="300"/>
      <c r="R5328" s="129">
        <f t="shared" ref="R5328:R5391" si="250">IF(Q5328&gt;P5328,P5328,Q5328)</f>
        <v>0</v>
      </c>
      <c r="S5328" s="129">
        <f t="shared" ref="S5328:S5391" si="251">P5328-R5328</f>
        <v>0</v>
      </c>
      <c r="T5328" s="129">
        <f t="shared" si="249"/>
        <v>0</v>
      </c>
      <c r="U5328" s="10"/>
    </row>
    <row r="5329" spans="12:21" ht="15" customHeight="1" x14ac:dyDescent="0.4">
      <c r="L5329" s="36" t="s">
        <v>39</v>
      </c>
      <c r="N5329" s="37">
        <v>43687</v>
      </c>
      <c r="O5329" s="35">
        <v>0.375</v>
      </c>
      <c r="P5329" s="299"/>
      <c r="Q5329" s="300"/>
      <c r="R5329" s="129">
        <f t="shared" si="250"/>
        <v>0</v>
      </c>
      <c r="S5329" s="129">
        <f t="shared" si="251"/>
        <v>0</v>
      </c>
      <c r="T5329" s="129">
        <f t="shared" si="249"/>
        <v>0</v>
      </c>
      <c r="U5329" s="10"/>
    </row>
    <row r="5330" spans="12:21" ht="15" customHeight="1" x14ac:dyDescent="0.4">
      <c r="L5330" s="36" t="s">
        <v>39</v>
      </c>
      <c r="N5330" s="37">
        <v>43687</v>
      </c>
      <c r="O5330" s="35">
        <v>0.41666666666666669</v>
      </c>
      <c r="P5330" s="299"/>
      <c r="Q5330" s="300"/>
      <c r="R5330" s="129">
        <f t="shared" si="250"/>
        <v>0</v>
      </c>
      <c r="S5330" s="129">
        <f t="shared" si="251"/>
        <v>0</v>
      </c>
      <c r="T5330" s="129">
        <f t="shared" si="249"/>
        <v>0</v>
      </c>
      <c r="U5330" s="10"/>
    </row>
    <row r="5331" spans="12:21" ht="15" customHeight="1" x14ac:dyDescent="0.4">
      <c r="L5331" s="36" t="s">
        <v>39</v>
      </c>
      <c r="N5331" s="37">
        <v>43687</v>
      </c>
      <c r="O5331" s="35">
        <v>0.45833333333333337</v>
      </c>
      <c r="P5331" s="299"/>
      <c r="Q5331" s="300"/>
      <c r="R5331" s="129">
        <f t="shared" si="250"/>
        <v>0</v>
      </c>
      <c r="S5331" s="129">
        <f t="shared" si="251"/>
        <v>0</v>
      </c>
      <c r="T5331" s="129">
        <f t="shared" si="249"/>
        <v>0</v>
      </c>
      <c r="U5331" s="10"/>
    </row>
    <row r="5332" spans="12:21" ht="15" customHeight="1" x14ac:dyDescent="0.4">
      <c r="L5332" s="36" t="s">
        <v>39</v>
      </c>
      <c r="N5332" s="37">
        <v>43687</v>
      </c>
      <c r="O5332" s="35">
        <v>0.50000000000000011</v>
      </c>
      <c r="P5332" s="299"/>
      <c r="Q5332" s="300"/>
      <c r="R5332" s="129">
        <f t="shared" si="250"/>
        <v>0</v>
      </c>
      <c r="S5332" s="129">
        <f t="shared" si="251"/>
        <v>0</v>
      </c>
      <c r="T5332" s="129">
        <f t="shared" si="249"/>
        <v>0</v>
      </c>
      <c r="U5332" s="10"/>
    </row>
    <row r="5333" spans="12:21" ht="15" customHeight="1" x14ac:dyDescent="0.4">
      <c r="L5333" s="36" t="s">
        <v>39</v>
      </c>
      <c r="N5333" s="37">
        <v>43687</v>
      </c>
      <c r="O5333" s="35">
        <v>0.54166666666666674</v>
      </c>
      <c r="P5333" s="299"/>
      <c r="Q5333" s="300"/>
      <c r="R5333" s="129">
        <f t="shared" si="250"/>
        <v>0</v>
      </c>
      <c r="S5333" s="129">
        <f t="shared" si="251"/>
        <v>0</v>
      </c>
      <c r="T5333" s="129">
        <f t="shared" si="249"/>
        <v>0</v>
      </c>
      <c r="U5333" s="10"/>
    </row>
    <row r="5334" spans="12:21" ht="15" customHeight="1" x14ac:dyDescent="0.4">
      <c r="L5334" s="36" t="s">
        <v>39</v>
      </c>
      <c r="N5334" s="37">
        <v>43687</v>
      </c>
      <c r="O5334" s="35">
        <v>0.58333333333333337</v>
      </c>
      <c r="P5334" s="299"/>
      <c r="Q5334" s="300"/>
      <c r="R5334" s="129">
        <f t="shared" si="250"/>
        <v>0</v>
      </c>
      <c r="S5334" s="129">
        <f t="shared" si="251"/>
        <v>0</v>
      </c>
      <c r="T5334" s="129">
        <f t="shared" si="249"/>
        <v>0</v>
      </c>
      <c r="U5334" s="10"/>
    </row>
    <row r="5335" spans="12:21" ht="15" customHeight="1" x14ac:dyDescent="0.4">
      <c r="L5335" s="36" t="s">
        <v>39</v>
      </c>
      <c r="N5335" s="37">
        <v>43687</v>
      </c>
      <c r="O5335" s="35">
        <v>0.62500000000000011</v>
      </c>
      <c r="P5335" s="299"/>
      <c r="Q5335" s="300"/>
      <c r="R5335" s="129">
        <f t="shared" si="250"/>
        <v>0</v>
      </c>
      <c r="S5335" s="129">
        <f t="shared" si="251"/>
        <v>0</v>
      </c>
      <c r="T5335" s="129">
        <f t="shared" si="249"/>
        <v>0</v>
      </c>
      <c r="U5335" s="10"/>
    </row>
    <row r="5336" spans="12:21" ht="15" customHeight="1" x14ac:dyDescent="0.4">
      <c r="L5336" s="36" t="s">
        <v>39</v>
      </c>
      <c r="N5336" s="37">
        <v>43687</v>
      </c>
      <c r="O5336" s="35">
        <v>0.66666666666666674</v>
      </c>
      <c r="P5336" s="299"/>
      <c r="Q5336" s="300"/>
      <c r="R5336" s="129">
        <f t="shared" si="250"/>
        <v>0</v>
      </c>
      <c r="S5336" s="129">
        <f t="shared" si="251"/>
        <v>0</v>
      </c>
      <c r="T5336" s="129">
        <f t="shared" si="249"/>
        <v>0</v>
      </c>
      <c r="U5336" s="10"/>
    </row>
    <row r="5337" spans="12:21" ht="15" customHeight="1" x14ac:dyDescent="0.4">
      <c r="L5337" s="36" t="s">
        <v>39</v>
      </c>
      <c r="N5337" s="37">
        <v>43687</v>
      </c>
      <c r="O5337" s="35">
        <v>0.70833333333333337</v>
      </c>
      <c r="P5337" s="299"/>
      <c r="Q5337" s="300"/>
      <c r="R5337" s="129">
        <f t="shared" si="250"/>
        <v>0</v>
      </c>
      <c r="S5337" s="129">
        <f t="shared" si="251"/>
        <v>0</v>
      </c>
      <c r="T5337" s="129">
        <f t="shared" si="249"/>
        <v>0</v>
      </c>
      <c r="U5337" s="10"/>
    </row>
    <row r="5338" spans="12:21" ht="15" customHeight="1" x14ac:dyDescent="0.4">
      <c r="L5338" s="36" t="s">
        <v>39</v>
      </c>
      <c r="N5338" s="37">
        <v>43687</v>
      </c>
      <c r="O5338" s="35">
        <v>0.75000000000000011</v>
      </c>
      <c r="P5338" s="299"/>
      <c r="Q5338" s="300"/>
      <c r="R5338" s="129">
        <f t="shared" si="250"/>
        <v>0</v>
      </c>
      <c r="S5338" s="129">
        <f t="shared" si="251"/>
        <v>0</v>
      </c>
      <c r="T5338" s="129">
        <f t="shared" si="249"/>
        <v>0</v>
      </c>
      <c r="U5338" s="10"/>
    </row>
    <row r="5339" spans="12:21" ht="15" customHeight="1" x14ac:dyDescent="0.4">
      <c r="L5339" s="36" t="s">
        <v>39</v>
      </c>
      <c r="N5339" s="37">
        <v>43687</v>
      </c>
      <c r="O5339" s="35">
        <v>0.79166666666666674</v>
      </c>
      <c r="P5339" s="299"/>
      <c r="Q5339" s="300"/>
      <c r="R5339" s="129">
        <f t="shared" si="250"/>
        <v>0</v>
      </c>
      <c r="S5339" s="129">
        <f t="shared" si="251"/>
        <v>0</v>
      </c>
      <c r="T5339" s="129">
        <f t="shared" si="249"/>
        <v>0</v>
      </c>
      <c r="U5339" s="10"/>
    </row>
    <row r="5340" spans="12:21" ht="15" customHeight="1" x14ac:dyDescent="0.4">
      <c r="L5340" s="36" t="s">
        <v>39</v>
      </c>
      <c r="N5340" s="37">
        <v>43687</v>
      </c>
      <c r="O5340" s="35">
        <v>0.83333333333333337</v>
      </c>
      <c r="P5340" s="299"/>
      <c r="Q5340" s="300"/>
      <c r="R5340" s="129">
        <f t="shared" si="250"/>
        <v>0</v>
      </c>
      <c r="S5340" s="129">
        <f t="shared" si="251"/>
        <v>0</v>
      </c>
      <c r="T5340" s="129">
        <f t="shared" si="249"/>
        <v>0</v>
      </c>
      <c r="U5340" s="10"/>
    </row>
    <row r="5341" spans="12:21" ht="15" customHeight="1" x14ac:dyDescent="0.4">
      <c r="L5341" s="36" t="s">
        <v>39</v>
      </c>
      <c r="N5341" s="37">
        <v>43687</v>
      </c>
      <c r="O5341" s="35">
        <v>0.87500000000000011</v>
      </c>
      <c r="P5341" s="299"/>
      <c r="Q5341" s="300"/>
      <c r="R5341" s="129">
        <f t="shared" si="250"/>
        <v>0</v>
      </c>
      <c r="S5341" s="129">
        <f t="shared" si="251"/>
        <v>0</v>
      </c>
      <c r="T5341" s="129">
        <f t="shared" si="249"/>
        <v>0</v>
      </c>
      <c r="U5341" s="10"/>
    </row>
    <row r="5342" spans="12:21" ht="15" customHeight="1" x14ac:dyDescent="0.4">
      <c r="L5342" s="36" t="s">
        <v>39</v>
      </c>
      <c r="N5342" s="37">
        <v>43687</v>
      </c>
      <c r="O5342" s="35">
        <v>0.91666666666666674</v>
      </c>
      <c r="P5342" s="299"/>
      <c r="Q5342" s="300"/>
      <c r="R5342" s="129">
        <f t="shared" si="250"/>
        <v>0</v>
      </c>
      <c r="S5342" s="129">
        <f t="shared" si="251"/>
        <v>0</v>
      </c>
      <c r="T5342" s="129">
        <f t="shared" si="249"/>
        <v>0</v>
      </c>
      <c r="U5342" s="10"/>
    </row>
    <row r="5343" spans="12:21" ht="15" customHeight="1" x14ac:dyDescent="0.4">
      <c r="L5343" s="36" t="s">
        <v>39</v>
      </c>
      <c r="N5343" s="37">
        <v>43687</v>
      </c>
      <c r="O5343" s="35">
        <v>0.95833333333333337</v>
      </c>
      <c r="P5343" s="299"/>
      <c r="Q5343" s="300"/>
      <c r="R5343" s="129">
        <f t="shared" si="250"/>
        <v>0</v>
      </c>
      <c r="S5343" s="129">
        <f t="shared" si="251"/>
        <v>0</v>
      </c>
      <c r="T5343" s="129">
        <f t="shared" si="249"/>
        <v>0</v>
      </c>
      <c r="U5343" s="10"/>
    </row>
    <row r="5344" spans="12:21" ht="15" customHeight="1" x14ac:dyDescent="0.4">
      <c r="L5344" s="40">
        <v>43688</v>
      </c>
      <c r="M5344" s="37"/>
      <c r="N5344" s="37">
        <v>43688</v>
      </c>
      <c r="O5344" s="35">
        <v>3.1225022567582528E-17</v>
      </c>
      <c r="P5344" s="299"/>
      <c r="Q5344" s="300"/>
      <c r="R5344" s="129">
        <f t="shared" si="250"/>
        <v>0</v>
      </c>
      <c r="S5344" s="129">
        <f t="shared" si="251"/>
        <v>0</v>
      </c>
      <c r="T5344" s="129">
        <f t="shared" si="249"/>
        <v>0</v>
      </c>
      <c r="U5344" s="10"/>
    </row>
    <row r="5345" spans="12:21" ht="15" customHeight="1" x14ac:dyDescent="0.4">
      <c r="L5345" s="36" t="s">
        <v>39</v>
      </c>
      <c r="N5345" s="37">
        <v>43688</v>
      </c>
      <c r="O5345" s="35">
        <v>4.1666666666666699E-2</v>
      </c>
      <c r="P5345" s="299"/>
      <c r="Q5345" s="300"/>
      <c r="R5345" s="129">
        <f t="shared" si="250"/>
        <v>0</v>
      </c>
      <c r="S5345" s="129">
        <f t="shared" si="251"/>
        <v>0</v>
      </c>
      <c r="T5345" s="129">
        <f t="shared" si="249"/>
        <v>0</v>
      </c>
      <c r="U5345" s="10"/>
    </row>
    <row r="5346" spans="12:21" ht="15" customHeight="1" x14ac:dyDescent="0.4">
      <c r="L5346" s="36" t="s">
        <v>39</v>
      </c>
      <c r="N5346" s="37">
        <v>43688</v>
      </c>
      <c r="O5346" s="35">
        <v>8.333333333333337E-2</v>
      </c>
      <c r="P5346" s="299"/>
      <c r="Q5346" s="300"/>
      <c r="R5346" s="129">
        <f t="shared" si="250"/>
        <v>0</v>
      </c>
      <c r="S5346" s="129">
        <f t="shared" si="251"/>
        <v>0</v>
      </c>
      <c r="T5346" s="129">
        <f t="shared" si="249"/>
        <v>0</v>
      </c>
      <c r="U5346" s="10"/>
    </row>
    <row r="5347" spans="12:21" ht="15" customHeight="1" x14ac:dyDescent="0.4">
      <c r="L5347" s="36" t="s">
        <v>39</v>
      </c>
      <c r="N5347" s="37">
        <v>43688</v>
      </c>
      <c r="O5347" s="35">
        <v>0.12500000000000006</v>
      </c>
      <c r="P5347" s="299"/>
      <c r="Q5347" s="300"/>
      <c r="R5347" s="129">
        <f t="shared" si="250"/>
        <v>0</v>
      </c>
      <c r="S5347" s="129">
        <f t="shared" si="251"/>
        <v>0</v>
      </c>
      <c r="T5347" s="129">
        <f t="shared" si="249"/>
        <v>0</v>
      </c>
      <c r="U5347" s="10"/>
    </row>
    <row r="5348" spans="12:21" ht="15" customHeight="1" x14ac:dyDescent="0.4">
      <c r="L5348" s="36" t="s">
        <v>39</v>
      </c>
      <c r="N5348" s="37">
        <v>43688</v>
      </c>
      <c r="O5348" s="35">
        <v>0.16666666666666669</v>
      </c>
      <c r="P5348" s="299"/>
      <c r="Q5348" s="300"/>
      <c r="R5348" s="129">
        <f t="shared" si="250"/>
        <v>0</v>
      </c>
      <c r="S5348" s="129">
        <f t="shared" si="251"/>
        <v>0</v>
      </c>
      <c r="T5348" s="129">
        <f t="shared" si="249"/>
        <v>0</v>
      </c>
      <c r="U5348" s="10"/>
    </row>
    <row r="5349" spans="12:21" ht="15" customHeight="1" x14ac:dyDescent="0.4">
      <c r="L5349" s="36" t="s">
        <v>39</v>
      </c>
      <c r="N5349" s="37">
        <v>43688</v>
      </c>
      <c r="O5349" s="35">
        <v>0.20833333333333337</v>
      </c>
      <c r="P5349" s="299"/>
      <c r="Q5349" s="300"/>
      <c r="R5349" s="129">
        <f t="shared" si="250"/>
        <v>0</v>
      </c>
      <c r="S5349" s="129">
        <f t="shared" si="251"/>
        <v>0</v>
      </c>
      <c r="T5349" s="129">
        <f t="shared" si="249"/>
        <v>0</v>
      </c>
      <c r="U5349" s="10"/>
    </row>
    <row r="5350" spans="12:21" ht="15" customHeight="1" x14ac:dyDescent="0.4">
      <c r="L5350" s="36" t="s">
        <v>39</v>
      </c>
      <c r="N5350" s="37">
        <v>43688</v>
      </c>
      <c r="O5350" s="35">
        <v>0.25</v>
      </c>
      <c r="P5350" s="299"/>
      <c r="Q5350" s="300"/>
      <c r="R5350" s="129">
        <f t="shared" si="250"/>
        <v>0</v>
      </c>
      <c r="S5350" s="129">
        <f t="shared" si="251"/>
        <v>0</v>
      </c>
      <c r="T5350" s="129">
        <f t="shared" si="249"/>
        <v>0</v>
      </c>
      <c r="U5350" s="10"/>
    </row>
    <row r="5351" spans="12:21" ht="15" customHeight="1" x14ac:dyDescent="0.4">
      <c r="L5351" s="36" t="s">
        <v>39</v>
      </c>
      <c r="N5351" s="37">
        <v>43688</v>
      </c>
      <c r="O5351" s="35">
        <v>0.29166666666666669</v>
      </c>
      <c r="P5351" s="299"/>
      <c r="Q5351" s="300"/>
      <c r="R5351" s="129">
        <f t="shared" si="250"/>
        <v>0</v>
      </c>
      <c r="S5351" s="129">
        <f t="shared" si="251"/>
        <v>0</v>
      </c>
      <c r="T5351" s="129">
        <f t="shared" si="249"/>
        <v>0</v>
      </c>
      <c r="U5351" s="10"/>
    </row>
    <row r="5352" spans="12:21" ht="15" customHeight="1" x14ac:dyDescent="0.4">
      <c r="L5352" s="36" t="s">
        <v>39</v>
      </c>
      <c r="N5352" s="37">
        <v>43688</v>
      </c>
      <c r="O5352" s="35">
        <v>0.33333333333333337</v>
      </c>
      <c r="P5352" s="299"/>
      <c r="Q5352" s="300"/>
      <c r="R5352" s="129">
        <f t="shared" si="250"/>
        <v>0</v>
      </c>
      <c r="S5352" s="129">
        <f t="shared" si="251"/>
        <v>0</v>
      </c>
      <c r="T5352" s="129">
        <f t="shared" si="249"/>
        <v>0</v>
      </c>
      <c r="U5352" s="10"/>
    </row>
    <row r="5353" spans="12:21" ht="15" customHeight="1" x14ac:dyDescent="0.4">
      <c r="L5353" s="36" t="s">
        <v>39</v>
      </c>
      <c r="N5353" s="37">
        <v>43688</v>
      </c>
      <c r="O5353" s="35">
        <v>0.375</v>
      </c>
      <c r="P5353" s="299"/>
      <c r="Q5353" s="300"/>
      <c r="R5353" s="129">
        <f t="shared" si="250"/>
        <v>0</v>
      </c>
      <c r="S5353" s="129">
        <f t="shared" si="251"/>
        <v>0</v>
      </c>
      <c r="T5353" s="129">
        <f t="shared" ref="T5353:T5416" si="252">Q5353-R5353</f>
        <v>0</v>
      </c>
      <c r="U5353" s="10"/>
    </row>
    <row r="5354" spans="12:21" ht="15" customHeight="1" x14ac:dyDescent="0.4">
      <c r="L5354" s="36" t="s">
        <v>39</v>
      </c>
      <c r="N5354" s="37">
        <v>43688</v>
      </c>
      <c r="O5354" s="35">
        <v>0.41666666666666669</v>
      </c>
      <c r="P5354" s="299"/>
      <c r="Q5354" s="300"/>
      <c r="R5354" s="129">
        <f t="shared" si="250"/>
        <v>0</v>
      </c>
      <c r="S5354" s="129">
        <f t="shared" si="251"/>
        <v>0</v>
      </c>
      <c r="T5354" s="129">
        <f t="shared" si="252"/>
        <v>0</v>
      </c>
      <c r="U5354" s="10"/>
    </row>
    <row r="5355" spans="12:21" ht="15" customHeight="1" x14ac:dyDescent="0.4">
      <c r="L5355" s="36" t="s">
        <v>39</v>
      </c>
      <c r="N5355" s="37">
        <v>43688</v>
      </c>
      <c r="O5355" s="35">
        <v>0.45833333333333337</v>
      </c>
      <c r="P5355" s="299"/>
      <c r="Q5355" s="300"/>
      <c r="R5355" s="129">
        <f t="shared" si="250"/>
        <v>0</v>
      </c>
      <c r="S5355" s="129">
        <f t="shared" si="251"/>
        <v>0</v>
      </c>
      <c r="T5355" s="129">
        <f t="shared" si="252"/>
        <v>0</v>
      </c>
      <c r="U5355" s="10"/>
    </row>
    <row r="5356" spans="12:21" ht="15" customHeight="1" x14ac:dyDescent="0.4">
      <c r="L5356" s="36" t="s">
        <v>39</v>
      </c>
      <c r="N5356" s="37">
        <v>43688</v>
      </c>
      <c r="O5356" s="35">
        <v>0.50000000000000011</v>
      </c>
      <c r="P5356" s="299"/>
      <c r="Q5356" s="300"/>
      <c r="R5356" s="129">
        <f t="shared" si="250"/>
        <v>0</v>
      </c>
      <c r="S5356" s="129">
        <f t="shared" si="251"/>
        <v>0</v>
      </c>
      <c r="T5356" s="129">
        <f t="shared" si="252"/>
        <v>0</v>
      </c>
      <c r="U5356" s="10"/>
    </row>
    <row r="5357" spans="12:21" ht="15" customHeight="1" x14ac:dyDescent="0.4">
      <c r="L5357" s="36" t="s">
        <v>39</v>
      </c>
      <c r="N5357" s="37">
        <v>43688</v>
      </c>
      <c r="O5357" s="35">
        <v>0.54166666666666674</v>
      </c>
      <c r="P5357" s="299"/>
      <c r="Q5357" s="300"/>
      <c r="R5357" s="129">
        <f t="shared" si="250"/>
        <v>0</v>
      </c>
      <c r="S5357" s="129">
        <f t="shared" si="251"/>
        <v>0</v>
      </c>
      <c r="T5357" s="129">
        <f t="shared" si="252"/>
        <v>0</v>
      </c>
      <c r="U5357" s="10"/>
    </row>
    <row r="5358" spans="12:21" ht="15" customHeight="1" x14ac:dyDescent="0.4">
      <c r="L5358" s="36" t="s">
        <v>39</v>
      </c>
      <c r="N5358" s="37">
        <v>43688</v>
      </c>
      <c r="O5358" s="35">
        <v>0.58333333333333337</v>
      </c>
      <c r="P5358" s="299"/>
      <c r="Q5358" s="300"/>
      <c r="R5358" s="129">
        <f t="shared" si="250"/>
        <v>0</v>
      </c>
      <c r="S5358" s="129">
        <f t="shared" si="251"/>
        <v>0</v>
      </c>
      <c r="T5358" s="129">
        <f t="shared" si="252"/>
        <v>0</v>
      </c>
      <c r="U5358" s="10"/>
    </row>
    <row r="5359" spans="12:21" ht="15" customHeight="1" x14ac:dyDescent="0.4">
      <c r="L5359" s="36" t="s">
        <v>39</v>
      </c>
      <c r="N5359" s="37">
        <v>43688</v>
      </c>
      <c r="O5359" s="35">
        <v>0.62500000000000011</v>
      </c>
      <c r="P5359" s="299"/>
      <c r="Q5359" s="300"/>
      <c r="R5359" s="129">
        <f t="shared" si="250"/>
        <v>0</v>
      </c>
      <c r="S5359" s="129">
        <f t="shared" si="251"/>
        <v>0</v>
      </c>
      <c r="T5359" s="129">
        <f t="shared" si="252"/>
        <v>0</v>
      </c>
      <c r="U5359" s="10"/>
    </row>
    <row r="5360" spans="12:21" ht="15" customHeight="1" x14ac:dyDescent="0.4">
      <c r="L5360" s="36" t="s">
        <v>39</v>
      </c>
      <c r="N5360" s="37">
        <v>43688</v>
      </c>
      <c r="O5360" s="35">
        <v>0.66666666666666674</v>
      </c>
      <c r="P5360" s="299"/>
      <c r="Q5360" s="300"/>
      <c r="R5360" s="129">
        <f t="shared" si="250"/>
        <v>0</v>
      </c>
      <c r="S5360" s="129">
        <f t="shared" si="251"/>
        <v>0</v>
      </c>
      <c r="T5360" s="129">
        <f t="shared" si="252"/>
        <v>0</v>
      </c>
      <c r="U5360" s="10"/>
    </row>
    <row r="5361" spans="12:21" ht="15" customHeight="1" x14ac:dyDescent="0.4">
      <c r="L5361" s="36" t="s">
        <v>39</v>
      </c>
      <c r="N5361" s="37">
        <v>43688</v>
      </c>
      <c r="O5361" s="35">
        <v>0.70833333333333337</v>
      </c>
      <c r="P5361" s="299"/>
      <c r="Q5361" s="300"/>
      <c r="R5361" s="129">
        <f t="shared" si="250"/>
        <v>0</v>
      </c>
      <c r="S5361" s="129">
        <f t="shared" si="251"/>
        <v>0</v>
      </c>
      <c r="T5361" s="129">
        <f t="shared" si="252"/>
        <v>0</v>
      </c>
      <c r="U5361" s="10"/>
    </row>
    <row r="5362" spans="12:21" ht="15" customHeight="1" x14ac:dyDescent="0.4">
      <c r="L5362" s="36" t="s">
        <v>39</v>
      </c>
      <c r="N5362" s="37">
        <v>43688</v>
      </c>
      <c r="O5362" s="35">
        <v>0.75000000000000011</v>
      </c>
      <c r="P5362" s="299"/>
      <c r="Q5362" s="300"/>
      <c r="R5362" s="129">
        <f t="shared" si="250"/>
        <v>0</v>
      </c>
      <c r="S5362" s="129">
        <f t="shared" si="251"/>
        <v>0</v>
      </c>
      <c r="T5362" s="129">
        <f t="shared" si="252"/>
        <v>0</v>
      </c>
      <c r="U5362" s="10"/>
    </row>
    <row r="5363" spans="12:21" ht="15" customHeight="1" x14ac:dyDescent="0.4">
      <c r="L5363" s="36" t="s">
        <v>39</v>
      </c>
      <c r="N5363" s="37">
        <v>43688</v>
      </c>
      <c r="O5363" s="35">
        <v>0.79166666666666674</v>
      </c>
      <c r="P5363" s="299"/>
      <c r="Q5363" s="300"/>
      <c r="R5363" s="129">
        <f t="shared" si="250"/>
        <v>0</v>
      </c>
      <c r="S5363" s="129">
        <f t="shared" si="251"/>
        <v>0</v>
      </c>
      <c r="T5363" s="129">
        <f t="shared" si="252"/>
        <v>0</v>
      </c>
      <c r="U5363" s="10"/>
    </row>
    <row r="5364" spans="12:21" ht="15" customHeight="1" x14ac:dyDescent="0.4">
      <c r="L5364" s="36" t="s">
        <v>39</v>
      </c>
      <c r="N5364" s="37">
        <v>43688</v>
      </c>
      <c r="O5364" s="35">
        <v>0.83333333333333337</v>
      </c>
      <c r="P5364" s="299"/>
      <c r="Q5364" s="300"/>
      <c r="R5364" s="129">
        <f t="shared" si="250"/>
        <v>0</v>
      </c>
      <c r="S5364" s="129">
        <f t="shared" si="251"/>
        <v>0</v>
      </c>
      <c r="T5364" s="129">
        <f t="shared" si="252"/>
        <v>0</v>
      </c>
      <c r="U5364" s="10"/>
    </row>
    <row r="5365" spans="12:21" ht="15" customHeight="1" x14ac:dyDescent="0.4">
      <c r="L5365" s="36" t="s">
        <v>39</v>
      </c>
      <c r="N5365" s="37">
        <v>43688</v>
      </c>
      <c r="O5365" s="35">
        <v>0.87500000000000011</v>
      </c>
      <c r="P5365" s="299"/>
      <c r="Q5365" s="300"/>
      <c r="R5365" s="129">
        <f t="shared" si="250"/>
        <v>0</v>
      </c>
      <c r="S5365" s="129">
        <f t="shared" si="251"/>
        <v>0</v>
      </c>
      <c r="T5365" s="129">
        <f t="shared" si="252"/>
        <v>0</v>
      </c>
      <c r="U5365" s="10"/>
    </row>
    <row r="5366" spans="12:21" ht="15" customHeight="1" x14ac:dyDescent="0.4">
      <c r="L5366" s="36" t="s">
        <v>39</v>
      </c>
      <c r="N5366" s="37">
        <v>43688</v>
      </c>
      <c r="O5366" s="35">
        <v>0.91666666666666674</v>
      </c>
      <c r="P5366" s="299"/>
      <c r="Q5366" s="300"/>
      <c r="R5366" s="129">
        <f t="shared" si="250"/>
        <v>0</v>
      </c>
      <c r="S5366" s="129">
        <f t="shared" si="251"/>
        <v>0</v>
      </c>
      <c r="T5366" s="129">
        <f t="shared" si="252"/>
        <v>0</v>
      </c>
      <c r="U5366" s="10"/>
    </row>
    <row r="5367" spans="12:21" ht="15" customHeight="1" x14ac:dyDescent="0.4">
      <c r="L5367" s="36" t="s">
        <v>39</v>
      </c>
      <c r="N5367" s="37">
        <v>43688</v>
      </c>
      <c r="O5367" s="35">
        <v>0.95833333333333337</v>
      </c>
      <c r="P5367" s="299"/>
      <c r="Q5367" s="300"/>
      <c r="R5367" s="129">
        <f t="shared" si="250"/>
        <v>0</v>
      </c>
      <c r="S5367" s="129">
        <f t="shared" si="251"/>
        <v>0</v>
      </c>
      <c r="T5367" s="129">
        <f t="shared" si="252"/>
        <v>0</v>
      </c>
      <c r="U5367" s="10"/>
    </row>
    <row r="5368" spans="12:21" ht="15" customHeight="1" x14ac:dyDescent="0.4">
      <c r="L5368" s="40">
        <v>43689</v>
      </c>
      <c r="M5368" s="37"/>
      <c r="N5368" s="37">
        <v>43689</v>
      </c>
      <c r="O5368" s="35">
        <v>3.1225022567582528E-17</v>
      </c>
      <c r="P5368" s="299"/>
      <c r="Q5368" s="300"/>
      <c r="R5368" s="129">
        <f t="shared" si="250"/>
        <v>0</v>
      </c>
      <c r="S5368" s="129">
        <f t="shared" si="251"/>
        <v>0</v>
      </c>
      <c r="T5368" s="129">
        <f t="shared" si="252"/>
        <v>0</v>
      </c>
      <c r="U5368" s="10"/>
    </row>
    <row r="5369" spans="12:21" ht="15" customHeight="1" x14ac:dyDescent="0.4">
      <c r="L5369" s="36" t="s">
        <v>39</v>
      </c>
      <c r="N5369" s="37">
        <v>43689</v>
      </c>
      <c r="O5369" s="35">
        <v>4.1666666666666699E-2</v>
      </c>
      <c r="P5369" s="299"/>
      <c r="Q5369" s="300"/>
      <c r="R5369" s="129">
        <f t="shared" si="250"/>
        <v>0</v>
      </c>
      <c r="S5369" s="129">
        <f t="shared" si="251"/>
        <v>0</v>
      </c>
      <c r="T5369" s="129">
        <f t="shared" si="252"/>
        <v>0</v>
      </c>
      <c r="U5369" s="10"/>
    </row>
    <row r="5370" spans="12:21" ht="15" customHeight="1" x14ac:dyDescent="0.4">
      <c r="L5370" s="36" t="s">
        <v>39</v>
      </c>
      <c r="N5370" s="37">
        <v>43689</v>
      </c>
      <c r="O5370" s="35">
        <v>8.333333333333337E-2</v>
      </c>
      <c r="P5370" s="299"/>
      <c r="Q5370" s="300"/>
      <c r="R5370" s="129">
        <f t="shared" si="250"/>
        <v>0</v>
      </c>
      <c r="S5370" s="129">
        <f t="shared" si="251"/>
        <v>0</v>
      </c>
      <c r="T5370" s="129">
        <f t="shared" si="252"/>
        <v>0</v>
      </c>
      <c r="U5370" s="10"/>
    </row>
    <row r="5371" spans="12:21" ht="15" customHeight="1" x14ac:dyDescent="0.4">
      <c r="L5371" s="36" t="s">
        <v>39</v>
      </c>
      <c r="N5371" s="37">
        <v>43689</v>
      </c>
      <c r="O5371" s="35">
        <v>0.12500000000000006</v>
      </c>
      <c r="P5371" s="299"/>
      <c r="Q5371" s="300"/>
      <c r="R5371" s="129">
        <f t="shared" si="250"/>
        <v>0</v>
      </c>
      <c r="S5371" s="129">
        <f t="shared" si="251"/>
        <v>0</v>
      </c>
      <c r="T5371" s="129">
        <f t="shared" si="252"/>
        <v>0</v>
      </c>
      <c r="U5371" s="10"/>
    </row>
    <row r="5372" spans="12:21" ht="15" customHeight="1" x14ac:dyDescent="0.4">
      <c r="L5372" s="36" t="s">
        <v>39</v>
      </c>
      <c r="N5372" s="37">
        <v>43689</v>
      </c>
      <c r="O5372" s="35">
        <v>0.16666666666666669</v>
      </c>
      <c r="P5372" s="299"/>
      <c r="Q5372" s="300"/>
      <c r="R5372" s="129">
        <f t="shared" si="250"/>
        <v>0</v>
      </c>
      <c r="S5372" s="129">
        <f t="shared" si="251"/>
        <v>0</v>
      </c>
      <c r="T5372" s="129">
        <f t="shared" si="252"/>
        <v>0</v>
      </c>
      <c r="U5372" s="10"/>
    </row>
    <row r="5373" spans="12:21" ht="15" customHeight="1" x14ac:dyDescent="0.4">
      <c r="L5373" s="36" t="s">
        <v>39</v>
      </c>
      <c r="N5373" s="37">
        <v>43689</v>
      </c>
      <c r="O5373" s="35">
        <v>0.20833333333333337</v>
      </c>
      <c r="P5373" s="299"/>
      <c r="Q5373" s="300"/>
      <c r="R5373" s="129">
        <f t="shared" si="250"/>
        <v>0</v>
      </c>
      <c r="S5373" s="129">
        <f t="shared" si="251"/>
        <v>0</v>
      </c>
      <c r="T5373" s="129">
        <f t="shared" si="252"/>
        <v>0</v>
      </c>
      <c r="U5373" s="10"/>
    </row>
    <row r="5374" spans="12:21" ht="15" customHeight="1" x14ac:dyDescent="0.4">
      <c r="L5374" s="36" t="s">
        <v>39</v>
      </c>
      <c r="N5374" s="37">
        <v>43689</v>
      </c>
      <c r="O5374" s="35">
        <v>0.25</v>
      </c>
      <c r="P5374" s="299"/>
      <c r="Q5374" s="300"/>
      <c r="R5374" s="129">
        <f t="shared" si="250"/>
        <v>0</v>
      </c>
      <c r="S5374" s="129">
        <f t="shared" si="251"/>
        <v>0</v>
      </c>
      <c r="T5374" s="129">
        <f t="shared" si="252"/>
        <v>0</v>
      </c>
      <c r="U5374" s="10"/>
    </row>
    <row r="5375" spans="12:21" ht="15" customHeight="1" x14ac:dyDescent="0.4">
      <c r="L5375" s="36" t="s">
        <v>39</v>
      </c>
      <c r="N5375" s="37">
        <v>43689</v>
      </c>
      <c r="O5375" s="35">
        <v>0.29166666666666669</v>
      </c>
      <c r="P5375" s="299"/>
      <c r="Q5375" s="300"/>
      <c r="R5375" s="129">
        <f t="shared" si="250"/>
        <v>0</v>
      </c>
      <c r="S5375" s="129">
        <f t="shared" si="251"/>
        <v>0</v>
      </c>
      <c r="T5375" s="129">
        <f t="shared" si="252"/>
        <v>0</v>
      </c>
      <c r="U5375" s="10"/>
    </row>
    <row r="5376" spans="12:21" ht="15" customHeight="1" x14ac:dyDescent="0.4">
      <c r="L5376" s="36" t="s">
        <v>39</v>
      </c>
      <c r="N5376" s="37">
        <v>43689</v>
      </c>
      <c r="O5376" s="35">
        <v>0.33333333333333337</v>
      </c>
      <c r="P5376" s="299"/>
      <c r="Q5376" s="300"/>
      <c r="R5376" s="129">
        <f t="shared" si="250"/>
        <v>0</v>
      </c>
      <c r="S5376" s="129">
        <f t="shared" si="251"/>
        <v>0</v>
      </c>
      <c r="T5376" s="129">
        <f t="shared" si="252"/>
        <v>0</v>
      </c>
      <c r="U5376" s="10"/>
    </row>
    <row r="5377" spans="12:21" ht="15" customHeight="1" x14ac:dyDescent="0.4">
      <c r="L5377" s="36" t="s">
        <v>39</v>
      </c>
      <c r="N5377" s="37">
        <v>43689</v>
      </c>
      <c r="O5377" s="35">
        <v>0.375</v>
      </c>
      <c r="P5377" s="299"/>
      <c r="Q5377" s="300"/>
      <c r="R5377" s="129">
        <f t="shared" si="250"/>
        <v>0</v>
      </c>
      <c r="S5377" s="129">
        <f t="shared" si="251"/>
        <v>0</v>
      </c>
      <c r="T5377" s="129">
        <f t="shared" si="252"/>
        <v>0</v>
      </c>
      <c r="U5377" s="10"/>
    </row>
    <row r="5378" spans="12:21" ht="15" customHeight="1" x14ac:dyDescent="0.4">
      <c r="L5378" s="36" t="s">
        <v>39</v>
      </c>
      <c r="N5378" s="37">
        <v>43689</v>
      </c>
      <c r="O5378" s="35">
        <v>0.41666666666666669</v>
      </c>
      <c r="P5378" s="299"/>
      <c r="Q5378" s="300"/>
      <c r="R5378" s="129">
        <f t="shared" si="250"/>
        <v>0</v>
      </c>
      <c r="S5378" s="129">
        <f t="shared" si="251"/>
        <v>0</v>
      </c>
      <c r="T5378" s="129">
        <f t="shared" si="252"/>
        <v>0</v>
      </c>
      <c r="U5378" s="10"/>
    </row>
    <row r="5379" spans="12:21" ht="15" customHeight="1" x14ac:dyDescent="0.4">
      <c r="L5379" s="36" t="s">
        <v>39</v>
      </c>
      <c r="N5379" s="37">
        <v>43689</v>
      </c>
      <c r="O5379" s="35">
        <v>0.45833333333333337</v>
      </c>
      <c r="P5379" s="299"/>
      <c r="Q5379" s="300"/>
      <c r="R5379" s="129">
        <f t="shared" si="250"/>
        <v>0</v>
      </c>
      <c r="S5379" s="129">
        <f t="shared" si="251"/>
        <v>0</v>
      </c>
      <c r="T5379" s="129">
        <f t="shared" si="252"/>
        <v>0</v>
      </c>
      <c r="U5379" s="10"/>
    </row>
    <row r="5380" spans="12:21" ht="15" customHeight="1" x14ac:dyDescent="0.4">
      <c r="L5380" s="36" t="s">
        <v>39</v>
      </c>
      <c r="N5380" s="37">
        <v>43689</v>
      </c>
      <c r="O5380" s="35">
        <v>0.50000000000000011</v>
      </c>
      <c r="P5380" s="299"/>
      <c r="Q5380" s="300"/>
      <c r="R5380" s="129">
        <f t="shared" si="250"/>
        <v>0</v>
      </c>
      <c r="S5380" s="129">
        <f t="shared" si="251"/>
        <v>0</v>
      </c>
      <c r="T5380" s="129">
        <f t="shared" si="252"/>
        <v>0</v>
      </c>
      <c r="U5380" s="10"/>
    </row>
    <row r="5381" spans="12:21" ht="15" customHeight="1" x14ac:dyDescent="0.4">
      <c r="L5381" s="36" t="s">
        <v>39</v>
      </c>
      <c r="N5381" s="37">
        <v>43689</v>
      </c>
      <c r="O5381" s="35">
        <v>0.54166666666666674</v>
      </c>
      <c r="P5381" s="299"/>
      <c r="Q5381" s="300"/>
      <c r="R5381" s="129">
        <f t="shared" si="250"/>
        <v>0</v>
      </c>
      <c r="S5381" s="129">
        <f t="shared" si="251"/>
        <v>0</v>
      </c>
      <c r="T5381" s="129">
        <f t="shared" si="252"/>
        <v>0</v>
      </c>
      <c r="U5381" s="10"/>
    </row>
    <row r="5382" spans="12:21" ht="15" customHeight="1" x14ac:dyDescent="0.4">
      <c r="L5382" s="36" t="s">
        <v>39</v>
      </c>
      <c r="N5382" s="37">
        <v>43689</v>
      </c>
      <c r="O5382" s="35">
        <v>0.58333333333333337</v>
      </c>
      <c r="P5382" s="299"/>
      <c r="Q5382" s="300"/>
      <c r="R5382" s="129">
        <f t="shared" si="250"/>
        <v>0</v>
      </c>
      <c r="S5382" s="129">
        <f t="shared" si="251"/>
        <v>0</v>
      </c>
      <c r="T5382" s="129">
        <f t="shared" si="252"/>
        <v>0</v>
      </c>
      <c r="U5382" s="10"/>
    </row>
    <row r="5383" spans="12:21" ht="15" customHeight="1" x14ac:dyDescent="0.4">
      <c r="L5383" s="36" t="s">
        <v>39</v>
      </c>
      <c r="N5383" s="37">
        <v>43689</v>
      </c>
      <c r="O5383" s="35">
        <v>0.62500000000000011</v>
      </c>
      <c r="P5383" s="299"/>
      <c r="Q5383" s="300"/>
      <c r="R5383" s="129">
        <f t="shared" si="250"/>
        <v>0</v>
      </c>
      <c r="S5383" s="129">
        <f t="shared" si="251"/>
        <v>0</v>
      </c>
      <c r="T5383" s="129">
        <f t="shared" si="252"/>
        <v>0</v>
      </c>
      <c r="U5383" s="10"/>
    </row>
    <row r="5384" spans="12:21" ht="15" customHeight="1" x14ac:dyDescent="0.4">
      <c r="L5384" s="36" t="s">
        <v>39</v>
      </c>
      <c r="N5384" s="37">
        <v>43689</v>
      </c>
      <c r="O5384" s="35">
        <v>0.66666666666666674</v>
      </c>
      <c r="P5384" s="299"/>
      <c r="Q5384" s="300"/>
      <c r="R5384" s="129">
        <f t="shared" si="250"/>
        <v>0</v>
      </c>
      <c r="S5384" s="129">
        <f t="shared" si="251"/>
        <v>0</v>
      </c>
      <c r="T5384" s="129">
        <f t="shared" si="252"/>
        <v>0</v>
      </c>
      <c r="U5384" s="10"/>
    </row>
    <row r="5385" spans="12:21" ht="15" customHeight="1" x14ac:dyDescent="0.4">
      <c r="L5385" s="36" t="s">
        <v>39</v>
      </c>
      <c r="N5385" s="37">
        <v>43689</v>
      </c>
      <c r="O5385" s="35">
        <v>0.70833333333333337</v>
      </c>
      <c r="P5385" s="299"/>
      <c r="Q5385" s="300"/>
      <c r="R5385" s="129">
        <f t="shared" si="250"/>
        <v>0</v>
      </c>
      <c r="S5385" s="129">
        <f t="shared" si="251"/>
        <v>0</v>
      </c>
      <c r="T5385" s="129">
        <f t="shared" si="252"/>
        <v>0</v>
      </c>
      <c r="U5385" s="10"/>
    </row>
    <row r="5386" spans="12:21" ht="15" customHeight="1" x14ac:dyDescent="0.4">
      <c r="L5386" s="36" t="s">
        <v>39</v>
      </c>
      <c r="N5386" s="37">
        <v>43689</v>
      </c>
      <c r="O5386" s="35">
        <v>0.75000000000000011</v>
      </c>
      <c r="P5386" s="299"/>
      <c r="Q5386" s="300"/>
      <c r="R5386" s="129">
        <f t="shared" si="250"/>
        <v>0</v>
      </c>
      <c r="S5386" s="129">
        <f t="shared" si="251"/>
        <v>0</v>
      </c>
      <c r="T5386" s="129">
        <f t="shared" si="252"/>
        <v>0</v>
      </c>
      <c r="U5386" s="10"/>
    </row>
    <row r="5387" spans="12:21" ht="15" customHeight="1" x14ac:dyDescent="0.4">
      <c r="L5387" s="36" t="s">
        <v>39</v>
      </c>
      <c r="N5387" s="37">
        <v>43689</v>
      </c>
      <c r="O5387" s="35">
        <v>0.79166666666666674</v>
      </c>
      <c r="P5387" s="299"/>
      <c r="Q5387" s="300"/>
      <c r="R5387" s="129">
        <f t="shared" si="250"/>
        <v>0</v>
      </c>
      <c r="S5387" s="129">
        <f t="shared" si="251"/>
        <v>0</v>
      </c>
      <c r="T5387" s="129">
        <f t="shared" si="252"/>
        <v>0</v>
      </c>
      <c r="U5387" s="10"/>
    </row>
    <row r="5388" spans="12:21" ht="15" customHeight="1" x14ac:dyDescent="0.4">
      <c r="L5388" s="36" t="s">
        <v>39</v>
      </c>
      <c r="N5388" s="37">
        <v>43689</v>
      </c>
      <c r="O5388" s="35">
        <v>0.83333333333333337</v>
      </c>
      <c r="P5388" s="299"/>
      <c r="Q5388" s="300"/>
      <c r="R5388" s="129">
        <f t="shared" si="250"/>
        <v>0</v>
      </c>
      <c r="S5388" s="129">
        <f t="shared" si="251"/>
        <v>0</v>
      </c>
      <c r="T5388" s="129">
        <f t="shared" si="252"/>
        <v>0</v>
      </c>
      <c r="U5388" s="10"/>
    </row>
    <row r="5389" spans="12:21" ht="15" customHeight="1" x14ac:dyDescent="0.4">
      <c r="L5389" s="36" t="s">
        <v>39</v>
      </c>
      <c r="N5389" s="37">
        <v>43689</v>
      </c>
      <c r="O5389" s="35">
        <v>0.87500000000000011</v>
      </c>
      <c r="P5389" s="299"/>
      <c r="Q5389" s="300"/>
      <c r="R5389" s="129">
        <f t="shared" si="250"/>
        <v>0</v>
      </c>
      <c r="S5389" s="129">
        <f t="shared" si="251"/>
        <v>0</v>
      </c>
      <c r="T5389" s="129">
        <f t="shared" si="252"/>
        <v>0</v>
      </c>
      <c r="U5389" s="10"/>
    </row>
    <row r="5390" spans="12:21" ht="15" customHeight="1" x14ac:dyDescent="0.4">
      <c r="L5390" s="36" t="s">
        <v>39</v>
      </c>
      <c r="N5390" s="37">
        <v>43689</v>
      </c>
      <c r="O5390" s="35">
        <v>0.91666666666666674</v>
      </c>
      <c r="P5390" s="299"/>
      <c r="Q5390" s="300"/>
      <c r="R5390" s="129">
        <f t="shared" si="250"/>
        <v>0</v>
      </c>
      <c r="S5390" s="129">
        <f t="shared" si="251"/>
        <v>0</v>
      </c>
      <c r="T5390" s="129">
        <f t="shared" si="252"/>
        <v>0</v>
      </c>
      <c r="U5390" s="10"/>
    </row>
    <row r="5391" spans="12:21" ht="15" customHeight="1" x14ac:dyDescent="0.4">
      <c r="L5391" s="36" t="s">
        <v>39</v>
      </c>
      <c r="N5391" s="37">
        <v>43689</v>
      </c>
      <c r="O5391" s="35">
        <v>0.95833333333333337</v>
      </c>
      <c r="P5391" s="299"/>
      <c r="Q5391" s="300"/>
      <c r="R5391" s="129">
        <f t="shared" si="250"/>
        <v>0</v>
      </c>
      <c r="S5391" s="129">
        <f t="shared" si="251"/>
        <v>0</v>
      </c>
      <c r="T5391" s="129">
        <f t="shared" si="252"/>
        <v>0</v>
      </c>
      <c r="U5391" s="10"/>
    </row>
    <row r="5392" spans="12:21" ht="15" customHeight="1" x14ac:dyDescent="0.4">
      <c r="L5392" s="40">
        <v>43690</v>
      </c>
      <c r="M5392" s="37"/>
      <c r="N5392" s="37">
        <v>43690</v>
      </c>
      <c r="O5392" s="35">
        <v>3.1225022567582528E-17</v>
      </c>
      <c r="P5392" s="299"/>
      <c r="Q5392" s="300"/>
      <c r="R5392" s="129">
        <f t="shared" ref="R5392:R5455" si="253">IF(Q5392&gt;P5392,P5392,Q5392)</f>
        <v>0</v>
      </c>
      <c r="S5392" s="129">
        <f t="shared" ref="S5392:S5455" si="254">P5392-R5392</f>
        <v>0</v>
      </c>
      <c r="T5392" s="129">
        <f t="shared" si="252"/>
        <v>0</v>
      </c>
      <c r="U5392" s="10"/>
    </row>
    <row r="5393" spans="12:21" ht="15" customHeight="1" x14ac:dyDescent="0.4">
      <c r="L5393" s="36" t="s">
        <v>39</v>
      </c>
      <c r="N5393" s="37">
        <v>43690</v>
      </c>
      <c r="O5393" s="35">
        <v>4.1666666666666699E-2</v>
      </c>
      <c r="P5393" s="299"/>
      <c r="Q5393" s="300"/>
      <c r="R5393" s="129">
        <f t="shared" si="253"/>
        <v>0</v>
      </c>
      <c r="S5393" s="129">
        <f t="shared" si="254"/>
        <v>0</v>
      </c>
      <c r="T5393" s="129">
        <f t="shared" si="252"/>
        <v>0</v>
      </c>
      <c r="U5393" s="10"/>
    </row>
    <row r="5394" spans="12:21" ht="15" customHeight="1" x14ac:dyDescent="0.4">
      <c r="L5394" s="36" t="s">
        <v>39</v>
      </c>
      <c r="N5394" s="37">
        <v>43690</v>
      </c>
      <c r="O5394" s="35">
        <v>8.333333333333337E-2</v>
      </c>
      <c r="P5394" s="299"/>
      <c r="Q5394" s="300"/>
      <c r="R5394" s="129">
        <f t="shared" si="253"/>
        <v>0</v>
      </c>
      <c r="S5394" s="129">
        <f t="shared" si="254"/>
        <v>0</v>
      </c>
      <c r="T5394" s="129">
        <f t="shared" si="252"/>
        <v>0</v>
      </c>
      <c r="U5394" s="10"/>
    </row>
    <row r="5395" spans="12:21" ht="15" customHeight="1" x14ac:dyDescent="0.4">
      <c r="L5395" s="36" t="s">
        <v>39</v>
      </c>
      <c r="N5395" s="37">
        <v>43690</v>
      </c>
      <c r="O5395" s="35">
        <v>0.12500000000000006</v>
      </c>
      <c r="P5395" s="299"/>
      <c r="Q5395" s="300"/>
      <c r="R5395" s="129">
        <f t="shared" si="253"/>
        <v>0</v>
      </c>
      <c r="S5395" s="129">
        <f t="shared" si="254"/>
        <v>0</v>
      </c>
      <c r="T5395" s="129">
        <f t="shared" si="252"/>
        <v>0</v>
      </c>
      <c r="U5395" s="10"/>
    </row>
    <row r="5396" spans="12:21" ht="15" customHeight="1" x14ac:dyDescent="0.4">
      <c r="L5396" s="36" t="s">
        <v>39</v>
      </c>
      <c r="N5396" s="37">
        <v>43690</v>
      </c>
      <c r="O5396" s="35">
        <v>0.16666666666666669</v>
      </c>
      <c r="P5396" s="299"/>
      <c r="Q5396" s="300"/>
      <c r="R5396" s="129">
        <f t="shared" si="253"/>
        <v>0</v>
      </c>
      <c r="S5396" s="129">
        <f t="shared" si="254"/>
        <v>0</v>
      </c>
      <c r="T5396" s="129">
        <f t="shared" si="252"/>
        <v>0</v>
      </c>
      <c r="U5396" s="10"/>
    </row>
    <row r="5397" spans="12:21" ht="15" customHeight="1" x14ac:dyDescent="0.4">
      <c r="L5397" s="36" t="s">
        <v>39</v>
      </c>
      <c r="N5397" s="37">
        <v>43690</v>
      </c>
      <c r="O5397" s="35">
        <v>0.20833333333333337</v>
      </c>
      <c r="P5397" s="299"/>
      <c r="Q5397" s="300"/>
      <c r="R5397" s="129">
        <f t="shared" si="253"/>
        <v>0</v>
      </c>
      <c r="S5397" s="129">
        <f t="shared" si="254"/>
        <v>0</v>
      </c>
      <c r="T5397" s="129">
        <f t="shared" si="252"/>
        <v>0</v>
      </c>
      <c r="U5397" s="10"/>
    </row>
    <row r="5398" spans="12:21" ht="15" customHeight="1" x14ac:dyDescent="0.4">
      <c r="L5398" s="36" t="s">
        <v>39</v>
      </c>
      <c r="N5398" s="37">
        <v>43690</v>
      </c>
      <c r="O5398" s="35">
        <v>0.25</v>
      </c>
      <c r="P5398" s="299"/>
      <c r="Q5398" s="300"/>
      <c r="R5398" s="129">
        <f t="shared" si="253"/>
        <v>0</v>
      </c>
      <c r="S5398" s="129">
        <f t="shared" si="254"/>
        <v>0</v>
      </c>
      <c r="T5398" s="129">
        <f t="shared" si="252"/>
        <v>0</v>
      </c>
      <c r="U5398" s="10"/>
    </row>
    <row r="5399" spans="12:21" ht="15" customHeight="1" x14ac:dyDescent="0.4">
      <c r="L5399" s="36" t="s">
        <v>39</v>
      </c>
      <c r="N5399" s="37">
        <v>43690</v>
      </c>
      <c r="O5399" s="35">
        <v>0.29166666666666669</v>
      </c>
      <c r="P5399" s="299"/>
      <c r="Q5399" s="300"/>
      <c r="R5399" s="129">
        <f t="shared" si="253"/>
        <v>0</v>
      </c>
      <c r="S5399" s="129">
        <f t="shared" si="254"/>
        <v>0</v>
      </c>
      <c r="T5399" s="129">
        <f t="shared" si="252"/>
        <v>0</v>
      </c>
      <c r="U5399" s="10"/>
    </row>
    <row r="5400" spans="12:21" ht="15" customHeight="1" x14ac:dyDescent="0.4">
      <c r="L5400" s="36" t="s">
        <v>39</v>
      </c>
      <c r="N5400" s="37">
        <v>43690</v>
      </c>
      <c r="O5400" s="35">
        <v>0.33333333333333337</v>
      </c>
      <c r="P5400" s="299"/>
      <c r="Q5400" s="300"/>
      <c r="R5400" s="129">
        <f t="shared" si="253"/>
        <v>0</v>
      </c>
      <c r="S5400" s="129">
        <f t="shared" si="254"/>
        <v>0</v>
      </c>
      <c r="T5400" s="129">
        <f t="shared" si="252"/>
        <v>0</v>
      </c>
      <c r="U5400" s="10"/>
    </row>
    <row r="5401" spans="12:21" ht="15" customHeight="1" x14ac:dyDescent="0.4">
      <c r="L5401" s="36" t="s">
        <v>39</v>
      </c>
      <c r="N5401" s="37">
        <v>43690</v>
      </c>
      <c r="O5401" s="35">
        <v>0.375</v>
      </c>
      <c r="P5401" s="299"/>
      <c r="Q5401" s="300"/>
      <c r="R5401" s="129">
        <f t="shared" si="253"/>
        <v>0</v>
      </c>
      <c r="S5401" s="129">
        <f t="shared" si="254"/>
        <v>0</v>
      </c>
      <c r="T5401" s="129">
        <f t="shared" si="252"/>
        <v>0</v>
      </c>
      <c r="U5401" s="10"/>
    </row>
    <row r="5402" spans="12:21" ht="15" customHeight="1" x14ac:dyDescent="0.4">
      <c r="L5402" s="36" t="s">
        <v>39</v>
      </c>
      <c r="N5402" s="37">
        <v>43690</v>
      </c>
      <c r="O5402" s="35">
        <v>0.41666666666666669</v>
      </c>
      <c r="P5402" s="299"/>
      <c r="Q5402" s="300"/>
      <c r="R5402" s="129">
        <f t="shared" si="253"/>
        <v>0</v>
      </c>
      <c r="S5402" s="129">
        <f t="shared" si="254"/>
        <v>0</v>
      </c>
      <c r="T5402" s="129">
        <f t="shared" si="252"/>
        <v>0</v>
      </c>
      <c r="U5402" s="10"/>
    </row>
    <row r="5403" spans="12:21" ht="15" customHeight="1" x14ac:dyDescent="0.4">
      <c r="L5403" s="36" t="s">
        <v>39</v>
      </c>
      <c r="N5403" s="37">
        <v>43690</v>
      </c>
      <c r="O5403" s="35">
        <v>0.45833333333333337</v>
      </c>
      <c r="P5403" s="299"/>
      <c r="Q5403" s="300"/>
      <c r="R5403" s="129">
        <f t="shared" si="253"/>
        <v>0</v>
      </c>
      <c r="S5403" s="129">
        <f t="shared" si="254"/>
        <v>0</v>
      </c>
      <c r="T5403" s="129">
        <f t="shared" si="252"/>
        <v>0</v>
      </c>
      <c r="U5403" s="10"/>
    </row>
    <row r="5404" spans="12:21" ht="15" customHeight="1" x14ac:dyDescent="0.4">
      <c r="L5404" s="36" t="s">
        <v>39</v>
      </c>
      <c r="N5404" s="37">
        <v>43690</v>
      </c>
      <c r="O5404" s="35">
        <v>0.50000000000000011</v>
      </c>
      <c r="P5404" s="299"/>
      <c r="Q5404" s="300"/>
      <c r="R5404" s="129">
        <f t="shared" si="253"/>
        <v>0</v>
      </c>
      <c r="S5404" s="129">
        <f t="shared" si="254"/>
        <v>0</v>
      </c>
      <c r="T5404" s="129">
        <f t="shared" si="252"/>
        <v>0</v>
      </c>
      <c r="U5404" s="10"/>
    </row>
    <row r="5405" spans="12:21" ht="15" customHeight="1" x14ac:dyDescent="0.4">
      <c r="L5405" s="36" t="s">
        <v>39</v>
      </c>
      <c r="N5405" s="37">
        <v>43690</v>
      </c>
      <c r="O5405" s="35">
        <v>0.54166666666666674</v>
      </c>
      <c r="P5405" s="299"/>
      <c r="Q5405" s="300"/>
      <c r="R5405" s="129">
        <f t="shared" si="253"/>
        <v>0</v>
      </c>
      <c r="S5405" s="129">
        <f t="shared" si="254"/>
        <v>0</v>
      </c>
      <c r="T5405" s="129">
        <f t="shared" si="252"/>
        <v>0</v>
      </c>
      <c r="U5405" s="10"/>
    </row>
    <row r="5406" spans="12:21" ht="15" customHeight="1" x14ac:dyDescent="0.4">
      <c r="L5406" s="36" t="s">
        <v>39</v>
      </c>
      <c r="N5406" s="37">
        <v>43690</v>
      </c>
      <c r="O5406" s="35">
        <v>0.58333333333333337</v>
      </c>
      <c r="P5406" s="299"/>
      <c r="Q5406" s="300"/>
      <c r="R5406" s="129">
        <f t="shared" si="253"/>
        <v>0</v>
      </c>
      <c r="S5406" s="129">
        <f t="shared" si="254"/>
        <v>0</v>
      </c>
      <c r="T5406" s="129">
        <f t="shared" si="252"/>
        <v>0</v>
      </c>
      <c r="U5406" s="10"/>
    </row>
    <row r="5407" spans="12:21" ht="15" customHeight="1" x14ac:dyDescent="0.4">
      <c r="L5407" s="36" t="s">
        <v>39</v>
      </c>
      <c r="N5407" s="37">
        <v>43690</v>
      </c>
      <c r="O5407" s="35">
        <v>0.62500000000000011</v>
      </c>
      <c r="P5407" s="299"/>
      <c r="Q5407" s="300"/>
      <c r="R5407" s="129">
        <f t="shared" si="253"/>
        <v>0</v>
      </c>
      <c r="S5407" s="129">
        <f t="shared" si="254"/>
        <v>0</v>
      </c>
      <c r="T5407" s="129">
        <f t="shared" si="252"/>
        <v>0</v>
      </c>
      <c r="U5407" s="10"/>
    </row>
    <row r="5408" spans="12:21" ht="15" customHeight="1" x14ac:dyDescent="0.4">
      <c r="L5408" s="36" t="s">
        <v>39</v>
      </c>
      <c r="N5408" s="37">
        <v>43690</v>
      </c>
      <c r="O5408" s="35">
        <v>0.66666666666666674</v>
      </c>
      <c r="P5408" s="299"/>
      <c r="Q5408" s="300"/>
      <c r="R5408" s="129">
        <f t="shared" si="253"/>
        <v>0</v>
      </c>
      <c r="S5408" s="129">
        <f t="shared" si="254"/>
        <v>0</v>
      </c>
      <c r="T5408" s="129">
        <f t="shared" si="252"/>
        <v>0</v>
      </c>
      <c r="U5408" s="10"/>
    </row>
    <row r="5409" spans="12:21" ht="15" customHeight="1" x14ac:dyDescent="0.4">
      <c r="L5409" s="36" t="s">
        <v>39</v>
      </c>
      <c r="N5409" s="37">
        <v>43690</v>
      </c>
      <c r="O5409" s="35">
        <v>0.70833333333333337</v>
      </c>
      <c r="P5409" s="299"/>
      <c r="Q5409" s="300"/>
      <c r="R5409" s="129">
        <f t="shared" si="253"/>
        <v>0</v>
      </c>
      <c r="S5409" s="129">
        <f t="shared" si="254"/>
        <v>0</v>
      </c>
      <c r="T5409" s="129">
        <f t="shared" si="252"/>
        <v>0</v>
      </c>
      <c r="U5409" s="10"/>
    </row>
    <row r="5410" spans="12:21" ht="15" customHeight="1" x14ac:dyDescent="0.4">
      <c r="L5410" s="36" t="s">
        <v>39</v>
      </c>
      <c r="N5410" s="37">
        <v>43690</v>
      </c>
      <c r="O5410" s="35">
        <v>0.75000000000000011</v>
      </c>
      <c r="P5410" s="299"/>
      <c r="Q5410" s="300"/>
      <c r="R5410" s="129">
        <f t="shared" si="253"/>
        <v>0</v>
      </c>
      <c r="S5410" s="129">
        <f t="shared" si="254"/>
        <v>0</v>
      </c>
      <c r="T5410" s="129">
        <f t="shared" si="252"/>
        <v>0</v>
      </c>
      <c r="U5410" s="10"/>
    </row>
    <row r="5411" spans="12:21" ht="15" customHeight="1" x14ac:dyDescent="0.4">
      <c r="L5411" s="36" t="s">
        <v>39</v>
      </c>
      <c r="N5411" s="37">
        <v>43690</v>
      </c>
      <c r="O5411" s="35">
        <v>0.79166666666666674</v>
      </c>
      <c r="P5411" s="299"/>
      <c r="Q5411" s="300"/>
      <c r="R5411" s="129">
        <f t="shared" si="253"/>
        <v>0</v>
      </c>
      <c r="S5411" s="129">
        <f t="shared" si="254"/>
        <v>0</v>
      </c>
      <c r="T5411" s="129">
        <f t="shared" si="252"/>
        <v>0</v>
      </c>
      <c r="U5411" s="10"/>
    </row>
    <row r="5412" spans="12:21" ht="15" customHeight="1" x14ac:dyDescent="0.4">
      <c r="L5412" s="36" t="s">
        <v>39</v>
      </c>
      <c r="N5412" s="37">
        <v>43690</v>
      </c>
      <c r="O5412" s="35">
        <v>0.83333333333333337</v>
      </c>
      <c r="P5412" s="299"/>
      <c r="Q5412" s="300"/>
      <c r="R5412" s="129">
        <f t="shared" si="253"/>
        <v>0</v>
      </c>
      <c r="S5412" s="129">
        <f t="shared" si="254"/>
        <v>0</v>
      </c>
      <c r="T5412" s="129">
        <f t="shared" si="252"/>
        <v>0</v>
      </c>
      <c r="U5412" s="10"/>
    </row>
    <row r="5413" spans="12:21" ht="15" customHeight="1" x14ac:dyDescent="0.4">
      <c r="L5413" s="36" t="s">
        <v>39</v>
      </c>
      <c r="N5413" s="37">
        <v>43690</v>
      </c>
      <c r="O5413" s="35">
        <v>0.87500000000000011</v>
      </c>
      <c r="P5413" s="299"/>
      <c r="Q5413" s="300"/>
      <c r="R5413" s="129">
        <f t="shared" si="253"/>
        <v>0</v>
      </c>
      <c r="S5413" s="129">
        <f t="shared" si="254"/>
        <v>0</v>
      </c>
      <c r="T5413" s="129">
        <f t="shared" si="252"/>
        <v>0</v>
      </c>
      <c r="U5413" s="10"/>
    </row>
    <row r="5414" spans="12:21" ht="15" customHeight="1" x14ac:dyDescent="0.4">
      <c r="L5414" s="36" t="s">
        <v>39</v>
      </c>
      <c r="N5414" s="37">
        <v>43690</v>
      </c>
      <c r="O5414" s="35">
        <v>0.91666666666666674</v>
      </c>
      <c r="P5414" s="299"/>
      <c r="Q5414" s="300"/>
      <c r="R5414" s="129">
        <f t="shared" si="253"/>
        <v>0</v>
      </c>
      <c r="S5414" s="129">
        <f t="shared" si="254"/>
        <v>0</v>
      </c>
      <c r="T5414" s="129">
        <f t="shared" si="252"/>
        <v>0</v>
      </c>
      <c r="U5414" s="10"/>
    </row>
    <row r="5415" spans="12:21" ht="15" customHeight="1" x14ac:dyDescent="0.4">
      <c r="L5415" s="36" t="s">
        <v>39</v>
      </c>
      <c r="N5415" s="37">
        <v>43690</v>
      </c>
      <c r="O5415" s="35">
        <v>0.95833333333333337</v>
      </c>
      <c r="P5415" s="299"/>
      <c r="Q5415" s="300"/>
      <c r="R5415" s="129">
        <f t="shared" si="253"/>
        <v>0</v>
      </c>
      <c r="S5415" s="129">
        <f t="shared" si="254"/>
        <v>0</v>
      </c>
      <c r="T5415" s="129">
        <f t="shared" si="252"/>
        <v>0</v>
      </c>
      <c r="U5415" s="10"/>
    </row>
    <row r="5416" spans="12:21" ht="15" customHeight="1" x14ac:dyDescent="0.4">
      <c r="L5416" s="40">
        <v>43691</v>
      </c>
      <c r="M5416" s="37"/>
      <c r="N5416" s="37">
        <v>43691</v>
      </c>
      <c r="O5416" s="35">
        <v>3.1225022567582528E-17</v>
      </c>
      <c r="P5416" s="299"/>
      <c r="Q5416" s="300"/>
      <c r="R5416" s="129">
        <f t="shared" si="253"/>
        <v>0</v>
      </c>
      <c r="S5416" s="129">
        <f t="shared" si="254"/>
        <v>0</v>
      </c>
      <c r="T5416" s="129">
        <f t="shared" si="252"/>
        <v>0</v>
      </c>
      <c r="U5416" s="10"/>
    </row>
    <row r="5417" spans="12:21" ht="15" customHeight="1" x14ac:dyDescent="0.4">
      <c r="L5417" s="36" t="s">
        <v>39</v>
      </c>
      <c r="N5417" s="37">
        <v>43691</v>
      </c>
      <c r="O5417" s="35">
        <v>4.1666666666666699E-2</v>
      </c>
      <c r="P5417" s="299"/>
      <c r="Q5417" s="300"/>
      <c r="R5417" s="129">
        <f t="shared" si="253"/>
        <v>0</v>
      </c>
      <c r="S5417" s="129">
        <f t="shared" si="254"/>
        <v>0</v>
      </c>
      <c r="T5417" s="129">
        <f t="shared" ref="T5417:T5480" si="255">Q5417-R5417</f>
        <v>0</v>
      </c>
      <c r="U5417" s="10"/>
    </row>
    <row r="5418" spans="12:21" ht="15" customHeight="1" x14ac:dyDescent="0.4">
      <c r="L5418" s="36" t="s">
        <v>39</v>
      </c>
      <c r="N5418" s="37">
        <v>43691</v>
      </c>
      <c r="O5418" s="35">
        <v>8.333333333333337E-2</v>
      </c>
      <c r="P5418" s="299"/>
      <c r="Q5418" s="300"/>
      <c r="R5418" s="129">
        <f t="shared" si="253"/>
        <v>0</v>
      </c>
      <c r="S5418" s="129">
        <f t="shared" si="254"/>
        <v>0</v>
      </c>
      <c r="T5418" s="129">
        <f t="shared" si="255"/>
        <v>0</v>
      </c>
      <c r="U5418" s="10"/>
    </row>
    <row r="5419" spans="12:21" ht="15" customHeight="1" x14ac:dyDescent="0.4">
      <c r="L5419" s="36" t="s">
        <v>39</v>
      </c>
      <c r="N5419" s="37">
        <v>43691</v>
      </c>
      <c r="O5419" s="35">
        <v>0.12500000000000006</v>
      </c>
      <c r="P5419" s="299"/>
      <c r="Q5419" s="300"/>
      <c r="R5419" s="129">
        <f t="shared" si="253"/>
        <v>0</v>
      </c>
      <c r="S5419" s="129">
        <f t="shared" si="254"/>
        <v>0</v>
      </c>
      <c r="T5419" s="129">
        <f t="shared" si="255"/>
        <v>0</v>
      </c>
      <c r="U5419" s="10"/>
    </row>
    <row r="5420" spans="12:21" ht="15" customHeight="1" x14ac:dyDescent="0.4">
      <c r="L5420" s="36" t="s">
        <v>39</v>
      </c>
      <c r="N5420" s="37">
        <v>43691</v>
      </c>
      <c r="O5420" s="35">
        <v>0.16666666666666669</v>
      </c>
      <c r="P5420" s="299"/>
      <c r="Q5420" s="300"/>
      <c r="R5420" s="129">
        <f t="shared" si="253"/>
        <v>0</v>
      </c>
      <c r="S5420" s="129">
        <f t="shared" si="254"/>
        <v>0</v>
      </c>
      <c r="T5420" s="129">
        <f t="shared" si="255"/>
        <v>0</v>
      </c>
      <c r="U5420" s="10"/>
    </row>
    <row r="5421" spans="12:21" ht="15" customHeight="1" x14ac:dyDescent="0.4">
      <c r="L5421" s="36" t="s">
        <v>39</v>
      </c>
      <c r="N5421" s="37">
        <v>43691</v>
      </c>
      <c r="O5421" s="35">
        <v>0.20833333333333337</v>
      </c>
      <c r="P5421" s="299"/>
      <c r="Q5421" s="300"/>
      <c r="R5421" s="129">
        <f t="shared" si="253"/>
        <v>0</v>
      </c>
      <c r="S5421" s="129">
        <f t="shared" si="254"/>
        <v>0</v>
      </c>
      <c r="T5421" s="129">
        <f t="shared" si="255"/>
        <v>0</v>
      </c>
      <c r="U5421" s="10"/>
    </row>
    <row r="5422" spans="12:21" ht="15" customHeight="1" x14ac:dyDescent="0.4">
      <c r="L5422" s="36" t="s">
        <v>39</v>
      </c>
      <c r="N5422" s="37">
        <v>43691</v>
      </c>
      <c r="O5422" s="35">
        <v>0.25</v>
      </c>
      <c r="P5422" s="299"/>
      <c r="Q5422" s="300"/>
      <c r="R5422" s="129">
        <f t="shared" si="253"/>
        <v>0</v>
      </c>
      <c r="S5422" s="129">
        <f t="shared" si="254"/>
        <v>0</v>
      </c>
      <c r="T5422" s="129">
        <f t="shared" si="255"/>
        <v>0</v>
      </c>
      <c r="U5422" s="10"/>
    </row>
    <row r="5423" spans="12:21" ht="15" customHeight="1" x14ac:dyDescent="0.4">
      <c r="L5423" s="36" t="s">
        <v>39</v>
      </c>
      <c r="N5423" s="37">
        <v>43691</v>
      </c>
      <c r="O5423" s="35">
        <v>0.29166666666666669</v>
      </c>
      <c r="P5423" s="299"/>
      <c r="Q5423" s="300"/>
      <c r="R5423" s="129">
        <f t="shared" si="253"/>
        <v>0</v>
      </c>
      <c r="S5423" s="129">
        <f t="shared" si="254"/>
        <v>0</v>
      </c>
      <c r="T5423" s="129">
        <f t="shared" si="255"/>
        <v>0</v>
      </c>
      <c r="U5423" s="10"/>
    </row>
    <row r="5424" spans="12:21" ht="15" customHeight="1" x14ac:dyDescent="0.4">
      <c r="L5424" s="36" t="s">
        <v>39</v>
      </c>
      <c r="N5424" s="37">
        <v>43691</v>
      </c>
      <c r="O5424" s="35">
        <v>0.33333333333333337</v>
      </c>
      <c r="P5424" s="299"/>
      <c r="Q5424" s="300"/>
      <c r="R5424" s="129">
        <f t="shared" si="253"/>
        <v>0</v>
      </c>
      <c r="S5424" s="129">
        <f t="shared" si="254"/>
        <v>0</v>
      </c>
      <c r="T5424" s="129">
        <f t="shared" si="255"/>
        <v>0</v>
      </c>
      <c r="U5424" s="10"/>
    </row>
    <row r="5425" spans="12:21" ht="15" customHeight="1" x14ac:dyDescent="0.4">
      <c r="L5425" s="36" t="s">
        <v>39</v>
      </c>
      <c r="N5425" s="37">
        <v>43691</v>
      </c>
      <c r="O5425" s="35">
        <v>0.375</v>
      </c>
      <c r="P5425" s="299"/>
      <c r="Q5425" s="300"/>
      <c r="R5425" s="129">
        <f t="shared" si="253"/>
        <v>0</v>
      </c>
      <c r="S5425" s="129">
        <f t="shared" si="254"/>
        <v>0</v>
      </c>
      <c r="T5425" s="129">
        <f t="shared" si="255"/>
        <v>0</v>
      </c>
      <c r="U5425" s="10"/>
    </row>
    <row r="5426" spans="12:21" ht="15" customHeight="1" x14ac:dyDescent="0.4">
      <c r="L5426" s="36" t="s">
        <v>39</v>
      </c>
      <c r="N5426" s="37">
        <v>43691</v>
      </c>
      <c r="O5426" s="35">
        <v>0.41666666666666669</v>
      </c>
      <c r="P5426" s="299"/>
      <c r="Q5426" s="300"/>
      <c r="R5426" s="129">
        <f t="shared" si="253"/>
        <v>0</v>
      </c>
      <c r="S5426" s="129">
        <f t="shared" si="254"/>
        <v>0</v>
      </c>
      <c r="T5426" s="129">
        <f t="shared" si="255"/>
        <v>0</v>
      </c>
      <c r="U5426" s="10"/>
    </row>
    <row r="5427" spans="12:21" ht="15" customHeight="1" x14ac:dyDescent="0.4">
      <c r="L5427" s="36" t="s">
        <v>39</v>
      </c>
      <c r="N5427" s="37">
        <v>43691</v>
      </c>
      <c r="O5427" s="35">
        <v>0.45833333333333337</v>
      </c>
      <c r="P5427" s="299"/>
      <c r="Q5427" s="300"/>
      <c r="R5427" s="129">
        <f t="shared" si="253"/>
        <v>0</v>
      </c>
      <c r="S5427" s="129">
        <f t="shared" si="254"/>
        <v>0</v>
      </c>
      <c r="T5427" s="129">
        <f t="shared" si="255"/>
        <v>0</v>
      </c>
      <c r="U5427" s="10"/>
    </row>
    <row r="5428" spans="12:21" ht="15" customHeight="1" x14ac:dyDescent="0.4">
      <c r="L5428" s="36" t="s">
        <v>39</v>
      </c>
      <c r="N5428" s="37">
        <v>43691</v>
      </c>
      <c r="O5428" s="35">
        <v>0.50000000000000011</v>
      </c>
      <c r="P5428" s="299"/>
      <c r="Q5428" s="300"/>
      <c r="R5428" s="129">
        <f t="shared" si="253"/>
        <v>0</v>
      </c>
      <c r="S5428" s="129">
        <f t="shared" si="254"/>
        <v>0</v>
      </c>
      <c r="T5428" s="129">
        <f t="shared" si="255"/>
        <v>0</v>
      </c>
      <c r="U5428" s="10"/>
    </row>
    <row r="5429" spans="12:21" ht="15" customHeight="1" x14ac:dyDescent="0.4">
      <c r="L5429" s="36" t="s">
        <v>39</v>
      </c>
      <c r="N5429" s="37">
        <v>43691</v>
      </c>
      <c r="O5429" s="35">
        <v>0.54166666666666674</v>
      </c>
      <c r="P5429" s="299"/>
      <c r="Q5429" s="300"/>
      <c r="R5429" s="129">
        <f t="shared" si="253"/>
        <v>0</v>
      </c>
      <c r="S5429" s="129">
        <f t="shared" si="254"/>
        <v>0</v>
      </c>
      <c r="T5429" s="129">
        <f t="shared" si="255"/>
        <v>0</v>
      </c>
      <c r="U5429" s="10"/>
    </row>
    <row r="5430" spans="12:21" ht="15" customHeight="1" x14ac:dyDescent="0.4">
      <c r="L5430" s="36" t="s">
        <v>39</v>
      </c>
      <c r="N5430" s="37">
        <v>43691</v>
      </c>
      <c r="O5430" s="35">
        <v>0.58333333333333337</v>
      </c>
      <c r="P5430" s="299"/>
      <c r="Q5430" s="300"/>
      <c r="R5430" s="129">
        <f t="shared" si="253"/>
        <v>0</v>
      </c>
      <c r="S5430" s="129">
        <f t="shared" si="254"/>
        <v>0</v>
      </c>
      <c r="T5430" s="129">
        <f t="shared" si="255"/>
        <v>0</v>
      </c>
      <c r="U5430" s="10"/>
    </row>
    <row r="5431" spans="12:21" ht="15" customHeight="1" x14ac:dyDescent="0.4">
      <c r="L5431" s="36" t="s">
        <v>39</v>
      </c>
      <c r="N5431" s="37">
        <v>43691</v>
      </c>
      <c r="O5431" s="35">
        <v>0.62500000000000011</v>
      </c>
      <c r="P5431" s="299"/>
      <c r="Q5431" s="300"/>
      <c r="R5431" s="129">
        <f t="shared" si="253"/>
        <v>0</v>
      </c>
      <c r="S5431" s="129">
        <f t="shared" si="254"/>
        <v>0</v>
      </c>
      <c r="T5431" s="129">
        <f t="shared" si="255"/>
        <v>0</v>
      </c>
      <c r="U5431" s="10"/>
    </row>
    <row r="5432" spans="12:21" ht="15" customHeight="1" x14ac:dyDescent="0.4">
      <c r="L5432" s="36" t="s">
        <v>39</v>
      </c>
      <c r="N5432" s="37">
        <v>43691</v>
      </c>
      <c r="O5432" s="35">
        <v>0.66666666666666674</v>
      </c>
      <c r="P5432" s="299"/>
      <c r="Q5432" s="300"/>
      <c r="R5432" s="129">
        <f t="shared" si="253"/>
        <v>0</v>
      </c>
      <c r="S5432" s="129">
        <f t="shared" si="254"/>
        <v>0</v>
      </c>
      <c r="T5432" s="129">
        <f t="shared" si="255"/>
        <v>0</v>
      </c>
      <c r="U5432" s="10"/>
    </row>
    <row r="5433" spans="12:21" ht="15" customHeight="1" x14ac:dyDescent="0.4">
      <c r="L5433" s="36" t="s">
        <v>39</v>
      </c>
      <c r="N5433" s="37">
        <v>43691</v>
      </c>
      <c r="O5433" s="35">
        <v>0.70833333333333337</v>
      </c>
      <c r="P5433" s="299"/>
      <c r="Q5433" s="300"/>
      <c r="R5433" s="129">
        <f t="shared" si="253"/>
        <v>0</v>
      </c>
      <c r="S5433" s="129">
        <f t="shared" si="254"/>
        <v>0</v>
      </c>
      <c r="T5433" s="129">
        <f t="shared" si="255"/>
        <v>0</v>
      </c>
      <c r="U5433" s="10"/>
    </row>
    <row r="5434" spans="12:21" ht="15" customHeight="1" x14ac:dyDescent="0.4">
      <c r="L5434" s="36" t="s">
        <v>39</v>
      </c>
      <c r="N5434" s="37">
        <v>43691</v>
      </c>
      <c r="O5434" s="35">
        <v>0.75000000000000011</v>
      </c>
      <c r="P5434" s="299"/>
      <c r="Q5434" s="300"/>
      <c r="R5434" s="129">
        <f t="shared" si="253"/>
        <v>0</v>
      </c>
      <c r="S5434" s="129">
        <f t="shared" si="254"/>
        <v>0</v>
      </c>
      <c r="T5434" s="129">
        <f t="shared" si="255"/>
        <v>0</v>
      </c>
      <c r="U5434" s="10"/>
    </row>
    <row r="5435" spans="12:21" ht="15" customHeight="1" x14ac:dyDescent="0.4">
      <c r="L5435" s="36" t="s">
        <v>39</v>
      </c>
      <c r="N5435" s="37">
        <v>43691</v>
      </c>
      <c r="O5435" s="35">
        <v>0.79166666666666674</v>
      </c>
      <c r="P5435" s="299"/>
      <c r="Q5435" s="300"/>
      <c r="R5435" s="129">
        <f t="shared" si="253"/>
        <v>0</v>
      </c>
      <c r="S5435" s="129">
        <f t="shared" si="254"/>
        <v>0</v>
      </c>
      <c r="T5435" s="129">
        <f t="shared" si="255"/>
        <v>0</v>
      </c>
      <c r="U5435" s="10"/>
    </row>
    <row r="5436" spans="12:21" ht="15" customHeight="1" x14ac:dyDescent="0.4">
      <c r="L5436" s="36" t="s">
        <v>39</v>
      </c>
      <c r="N5436" s="37">
        <v>43691</v>
      </c>
      <c r="O5436" s="35">
        <v>0.83333333333333337</v>
      </c>
      <c r="P5436" s="299"/>
      <c r="Q5436" s="300"/>
      <c r="R5436" s="129">
        <f t="shared" si="253"/>
        <v>0</v>
      </c>
      <c r="S5436" s="129">
        <f t="shared" si="254"/>
        <v>0</v>
      </c>
      <c r="T5436" s="129">
        <f t="shared" si="255"/>
        <v>0</v>
      </c>
      <c r="U5436" s="10"/>
    </row>
    <row r="5437" spans="12:21" ht="15" customHeight="1" x14ac:dyDescent="0.4">
      <c r="L5437" s="36" t="s">
        <v>39</v>
      </c>
      <c r="N5437" s="37">
        <v>43691</v>
      </c>
      <c r="O5437" s="35">
        <v>0.87500000000000011</v>
      </c>
      <c r="P5437" s="299"/>
      <c r="Q5437" s="300"/>
      <c r="R5437" s="129">
        <f t="shared" si="253"/>
        <v>0</v>
      </c>
      <c r="S5437" s="129">
        <f t="shared" si="254"/>
        <v>0</v>
      </c>
      <c r="T5437" s="129">
        <f t="shared" si="255"/>
        <v>0</v>
      </c>
      <c r="U5437" s="10"/>
    </row>
    <row r="5438" spans="12:21" ht="15" customHeight="1" x14ac:dyDescent="0.4">
      <c r="L5438" s="36" t="s">
        <v>39</v>
      </c>
      <c r="N5438" s="37">
        <v>43691</v>
      </c>
      <c r="O5438" s="35">
        <v>0.91666666666666674</v>
      </c>
      <c r="P5438" s="299"/>
      <c r="Q5438" s="300"/>
      <c r="R5438" s="129">
        <f t="shared" si="253"/>
        <v>0</v>
      </c>
      <c r="S5438" s="129">
        <f t="shared" si="254"/>
        <v>0</v>
      </c>
      <c r="T5438" s="129">
        <f t="shared" si="255"/>
        <v>0</v>
      </c>
      <c r="U5438" s="10"/>
    </row>
    <row r="5439" spans="12:21" ht="15" customHeight="1" x14ac:dyDescent="0.4">
      <c r="L5439" s="36" t="s">
        <v>39</v>
      </c>
      <c r="N5439" s="37">
        <v>43691</v>
      </c>
      <c r="O5439" s="35">
        <v>0.95833333333333337</v>
      </c>
      <c r="P5439" s="299"/>
      <c r="Q5439" s="300"/>
      <c r="R5439" s="129">
        <f t="shared" si="253"/>
        <v>0</v>
      </c>
      <c r="S5439" s="129">
        <f t="shared" si="254"/>
        <v>0</v>
      </c>
      <c r="T5439" s="129">
        <f t="shared" si="255"/>
        <v>0</v>
      </c>
      <c r="U5439" s="10"/>
    </row>
    <row r="5440" spans="12:21" ht="15" customHeight="1" x14ac:dyDescent="0.4">
      <c r="L5440" s="40">
        <v>43692</v>
      </c>
      <c r="M5440" s="37"/>
      <c r="N5440" s="37">
        <v>43692</v>
      </c>
      <c r="O5440" s="35">
        <v>3.1225022567582528E-17</v>
      </c>
      <c r="P5440" s="299"/>
      <c r="Q5440" s="300"/>
      <c r="R5440" s="129">
        <f t="shared" si="253"/>
        <v>0</v>
      </c>
      <c r="S5440" s="129">
        <f t="shared" si="254"/>
        <v>0</v>
      </c>
      <c r="T5440" s="129">
        <f t="shared" si="255"/>
        <v>0</v>
      </c>
      <c r="U5440" s="10"/>
    </row>
    <row r="5441" spans="12:21" ht="15" customHeight="1" x14ac:dyDescent="0.4">
      <c r="L5441" s="36" t="s">
        <v>39</v>
      </c>
      <c r="N5441" s="37">
        <v>43692</v>
      </c>
      <c r="O5441" s="35">
        <v>4.1666666666666699E-2</v>
      </c>
      <c r="P5441" s="299"/>
      <c r="Q5441" s="300"/>
      <c r="R5441" s="129">
        <f t="shared" si="253"/>
        <v>0</v>
      </c>
      <c r="S5441" s="129">
        <f t="shared" si="254"/>
        <v>0</v>
      </c>
      <c r="T5441" s="129">
        <f t="shared" si="255"/>
        <v>0</v>
      </c>
      <c r="U5441" s="10"/>
    </row>
    <row r="5442" spans="12:21" ht="15" customHeight="1" x14ac:dyDescent="0.4">
      <c r="L5442" s="36" t="s">
        <v>39</v>
      </c>
      <c r="N5442" s="37">
        <v>43692</v>
      </c>
      <c r="O5442" s="35">
        <v>8.333333333333337E-2</v>
      </c>
      <c r="P5442" s="299"/>
      <c r="Q5442" s="300"/>
      <c r="R5442" s="129">
        <f t="shared" si="253"/>
        <v>0</v>
      </c>
      <c r="S5442" s="129">
        <f t="shared" si="254"/>
        <v>0</v>
      </c>
      <c r="T5442" s="129">
        <f t="shared" si="255"/>
        <v>0</v>
      </c>
      <c r="U5442" s="10"/>
    </row>
    <row r="5443" spans="12:21" ht="15" customHeight="1" x14ac:dyDescent="0.4">
      <c r="L5443" s="36" t="s">
        <v>39</v>
      </c>
      <c r="N5443" s="37">
        <v>43692</v>
      </c>
      <c r="O5443" s="35">
        <v>0.12500000000000006</v>
      </c>
      <c r="P5443" s="299"/>
      <c r="Q5443" s="300"/>
      <c r="R5443" s="129">
        <f t="shared" si="253"/>
        <v>0</v>
      </c>
      <c r="S5443" s="129">
        <f t="shared" si="254"/>
        <v>0</v>
      </c>
      <c r="T5443" s="129">
        <f t="shared" si="255"/>
        <v>0</v>
      </c>
      <c r="U5443" s="10"/>
    </row>
    <row r="5444" spans="12:21" ht="15" customHeight="1" x14ac:dyDescent="0.4">
      <c r="L5444" s="36" t="s">
        <v>39</v>
      </c>
      <c r="N5444" s="37">
        <v>43692</v>
      </c>
      <c r="O5444" s="35">
        <v>0.16666666666666669</v>
      </c>
      <c r="P5444" s="299"/>
      <c r="Q5444" s="300"/>
      <c r="R5444" s="129">
        <f t="shared" si="253"/>
        <v>0</v>
      </c>
      <c r="S5444" s="129">
        <f t="shared" si="254"/>
        <v>0</v>
      </c>
      <c r="T5444" s="129">
        <f t="shared" si="255"/>
        <v>0</v>
      </c>
      <c r="U5444" s="10"/>
    </row>
    <row r="5445" spans="12:21" ht="15" customHeight="1" x14ac:dyDescent="0.4">
      <c r="L5445" s="36" t="s">
        <v>39</v>
      </c>
      <c r="N5445" s="37">
        <v>43692</v>
      </c>
      <c r="O5445" s="35">
        <v>0.20833333333333337</v>
      </c>
      <c r="P5445" s="299"/>
      <c r="Q5445" s="300"/>
      <c r="R5445" s="129">
        <f t="shared" si="253"/>
        <v>0</v>
      </c>
      <c r="S5445" s="129">
        <f t="shared" si="254"/>
        <v>0</v>
      </c>
      <c r="T5445" s="129">
        <f t="shared" si="255"/>
        <v>0</v>
      </c>
      <c r="U5445" s="10"/>
    </row>
    <row r="5446" spans="12:21" ht="15" customHeight="1" x14ac:dyDescent="0.4">
      <c r="L5446" s="36" t="s">
        <v>39</v>
      </c>
      <c r="N5446" s="37">
        <v>43692</v>
      </c>
      <c r="O5446" s="35">
        <v>0.25</v>
      </c>
      <c r="P5446" s="299"/>
      <c r="Q5446" s="300"/>
      <c r="R5446" s="129">
        <f t="shared" si="253"/>
        <v>0</v>
      </c>
      <c r="S5446" s="129">
        <f t="shared" si="254"/>
        <v>0</v>
      </c>
      <c r="T5446" s="129">
        <f t="shared" si="255"/>
        <v>0</v>
      </c>
      <c r="U5446" s="10"/>
    </row>
    <row r="5447" spans="12:21" ht="15" customHeight="1" x14ac:dyDescent="0.4">
      <c r="L5447" s="36" t="s">
        <v>39</v>
      </c>
      <c r="N5447" s="37">
        <v>43692</v>
      </c>
      <c r="O5447" s="35">
        <v>0.29166666666666669</v>
      </c>
      <c r="P5447" s="299"/>
      <c r="Q5447" s="300"/>
      <c r="R5447" s="129">
        <f t="shared" si="253"/>
        <v>0</v>
      </c>
      <c r="S5447" s="129">
        <f t="shared" si="254"/>
        <v>0</v>
      </c>
      <c r="T5447" s="129">
        <f t="shared" si="255"/>
        <v>0</v>
      </c>
      <c r="U5447" s="10"/>
    </row>
    <row r="5448" spans="12:21" ht="15" customHeight="1" x14ac:dyDescent="0.4">
      <c r="L5448" s="36" t="s">
        <v>39</v>
      </c>
      <c r="N5448" s="37">
        <v>43692</v>
      </c>
      <c r="O5448" s="35">
        <v>0.33333333333333337</v>
      </c>
      <c r="P5448" s="299"/>
      <c r="Q5448" s="300"/>
      <c r="R5448" s="129">
        <f t="shared" si="253"/>
        <v>0</v>
      </c>
      <c r="S5448" s="129">
        <f t="shared" si="254"/>
        <v>0</v>
      </c>
      <c r="T5448" s="129">
        <f t="shared" si="255"/>
        <v>0</v>
      </c>
      <c r="U5448" s="10"/>
    </row>
    <row r="5449" spans="12:21" ht="15" customHeight="1" x14ac:dyDescent="0.4">
      <c r="L5449" s="36" t="s">
        <v>39</v>
      </c>
      <c r="N5449" s="37">
        <v>43692</v>
      </c>
      <c r="O5449" s="35">
        <v>0.375</v>
      </c>
      <c r="P5449" s="299"/>
      <c r="Q5449" s="300"/>
      <c r="R5449" s="129">
        <f t="shared" si="253"/>
        <v>0</v>
      </c>
      <c r="S5449" s="129">
        <f t="shared" si="254"/>
        <v>0</v>
      </c>
      <c r="T5449" s="129">
        <f t="shared" si="255"/>
        <v>0</v>
      </c>
      <c r="U5449" s="10"/>
    </row>
    <row r="5450" spans="12:21" ht="15" customHeight="1" x14ac:dyDescent="0.4">
      <c r="L5450" s="36" t="s">
        <v>39</v>
      </c>
      <c r="N5450" s="37">
        <v>43692</v>
      </c>
      <c r="O5450" s="35">
        <v>0.41666666666666669</v>
      </c>
      <c r="P5450" s="299"/>
      <c r="Q5450" s="300"/>
      <c r="R5450" s="129">
        <f t="shared" si="253"/>
        <v>0</v>
      </c>
      <c r="S5450" s="129">
        <f t="shared" si="254"/>
        <v>0</v>
      </c>
      <c r="T5450" s="129">
        <f t="shared" si="255"/>
        <v>0</v>
      </c>
      <c r="U5450" s="10"/>
    </row>
    <row r="5451" spans="12:21" ht="15" customHeight="1" x14ac:dyDescent="0.4">
      <c r="L5451" s="36" t="s">
        <v>39</v>
      </c>
      <c r="N5451" s="37">
        <v>43692</v>
      </c>
      <c r="O5451" s="35">
        <v>0.45833333333333337</v>
      </c>
      <c r="P5451" s="299"/>
      <c r="Q5451" s="300"/>
      <c r="R5451" s="129">
        <f t="shared" si="253"/>
        <v>0</v>
      </c>
      <c r="S5451" s="129">
        <f t="shared" si="254"/>
        <v>0</v>
      </c>
      <c r="T5451" s="129">
        <f t="shared" si="255"/>
        <v>0</v>
      </c>
      <c r="U5451" s="10"/>
    </row>
    <row r="5452" spans="12:21" ht="15" customHeight="1" x14ac:dyDescent="0.4">
      <c r="L5452" s="36" t="s">
        <v>39</v>
      </c>
      <c r="N5452" s="37">
        <v>43692</v>
      </c>
      <c r="O5452" s="35">
        <v>0.50000000000000011</v>
      </c>
      <c r="P5452" s="299"/>
      <c r="Q5452" s="300"/>
      <c r="R5452" s="129">
        <f t="shared" si="253"/>
        <v>0</v>
      </c>
      <c r="S5452" s="129">
        <f t="shared" si="254"/>
        <v>0</v>
      </c>
      <c r="T5452" s="129">
        <f t="shared" si="255"/>
        <v>0</v>
      </c>
      <c r="U5452" s="10"/>
    </row>
    <row r="5453" spans="12:21" ht="15" customHeight="1" x14ac:dyDescent="0.4">
      <c r="L5453" s="36" t="s">
        <v>39</v>
      </c>
      <c r="N5453" s="37">
        <v>43692</v>
      </c>
      <c r="O5453" s="35">
        <v>0.54166666666666674</v>
      </c>
      <c r="P5453" s="299"/>
      <c r="Q5453" s="300"/>
      <c r="R5453" s="129">
        <f t="shared" si="253"/>
        <v>0</v>
      </c>
      <c r="S5453" s="129">
        <f t="shared" si="254"/>
        <v>0</v>
      </c>
      <c r="T5453" s="129">
        <f t="shared" si="255"/>
        <v>0</v>
      </c>
      <c r="U5453" s="10"/>
    </row>
    <row r="5454" spans="12:21" ht="15" customHeight="1" x14ac:dyDescent="0.4">
      <c r="L5454" s="36" t="s">
        <v>39</v>
      </c>
      <c r="N5454" s="37">
        <v>43692</v>
      </c>
      <c r="O5454" s="35">
        <v>0.58333333333333337</v>
      </c>
      <c r="P5454" s="299"/>
      <c r="Q5454" s="300"/>
      <c r="R5454" s="129">
        <f t="shared" si="253"/>
        <v>0</v>
      </c>
      <c r="S5454" s="129">
        <f t="shared" si="254"/>
        <v>0</v>
      </c>
      <c r="T5454" s="129">
        <f t="shared" si="255"/>
        <v>0</v>
      </c>
      <c r="U5454" s="10"/>
    </row>
    <row r="5455" spans="12:21" ht="15" customHeight="1" x14ac:dyDescent="0.4">
      <c r="L5455" s="36" t="s">
        <v>39</v>
      </c>
      <c r="N5455" s="37">
        <v>43692</v>
      </c>
      <c r="O5455" s="35">
        <v>0.62500000000000011</v>
      </c>
      <c r="P5455" s="299"/>
      <c r="Q5455" s="300"/>
      <c r="R5455" s="129">
        <f t="shared" si="253"/>
        <v>0</v>
      </c>
      <c r="S5455" s="129">
        <f t="shared" si="254"/>
        <v>0</v>
      </c>
      <c r="T5455" s="129">
        <f t="shared" si="255"/>
        <v>0</v>
      </c>
      <c r="U5455" s="10"/>
    </row>
    <row r="5456" spans="12:21" ht="15" customHeight="1" x14ac:dyDescent="0.4">
      <c r="L5456" s="36" t="s">
        <v>39</v>
      </c>
      <c r="N5456" s="37">
        <v>43692</v>
      </c>
      <c r="O5456" s="35">
        <v>0.66666666666666674</v>
      </c>
      <c r="P5456" s="299"/>
      <c r="Q5456" s="300"/>
      <c r="R5456" s="129">
        <f t="shared" ref="R5456:R5519" si="256">IF(Q5456&gt;P5456,P5456,Q5456)</f>
        <v>0</v>
      </c>
      <c r="S5456" s="129">
        <f t="shared" ref="S5456:S5519" si="257">P5456-R5456</f>
        <v>0</v>
      </c>
      <c r="T5456" s="129">
        <f t="shared" si="255"/>
        <v>0</v>
      </c>
      <c r="U5456" s="10"/>
    </row>
    <row r="5457" spans="12:21" ht="15" customHeight="1" x14ac:dyDescent="0.4">
      <c r="L5457" s="36" t="s">
        <v>39</v>
      </c>
      <c r="N5457" s="37">
        <v>43692</v>
      </c>
      <c r="O5457" s="35">
        <v>0.70833333333333337</v>
      </c>
      <c r="P5457" s="299"/>
      <c r="Q5457" s="300"/>
      <c r="R5457" s="129">
        <f t="shared" si="256"/>
        <v>0</v>
      </c>
      <c r="S5457" s="129">
        <f t="shared" si="257"/>
        <v>0</v>
      </c>
      <c r="T5457" s="129">
        <f t="shared" si="255"/>
        <v>0</v>
      </c>
      <c r="U5457" s="10"/>
    </row>
    <row r="5458" spans="12:21" ht="15" customHeight="1" x14ac:dyDescent="0.4">
      <c r="L5458" s="36" t="s">
        <v>39</v>
      </c>
      <c r="N5458" s="37">
        <v>43692</v>
      </c>
      <c r="O5458" s="35">
        <v>0.75000000000000011</v>
      </c>
      <c r="P5458" s="299"/>
      <c r="Q5458" s="300"/>
      <c r="R5458" s="129">
        <f t="shared" si="256"/>
        <v>0</v>
      </c>
      <c r="S5458" s="129">
        <f t="shared" si="257"/>
        <v>0</v>
      </c>
      <c r="T5458" s="129">
        <f t="shared" si="255"/>
        <v>0</v>
      </c>
      <c r="U5458" s="10"/>
    </row>
    <row r="5459" spans="12:21" ht="15" customHeight="1" x14ac:dyDescent="0.4">
      <c r="L5459" s="36" t="s">
        <v>39</v>
      </c>
      <c r="N5459" s="37">
        <v>43692</v>
      </c>
      <c r="O5459" s="35">
        <v>0.79166666666666674</v>
      </c>
      <c r="P5459" s="299"/>
      <c r="Q5459" s="300"/>
      <c r="R5459" s="129">
        <f t="shared" si="256"/>
        <v>0</v>
      </c>
      <c r="S5459" s="129">
        <f t="shared" si="257"/>
        <v>0</v>
      </c>
      <c r="T5459" s="129">
        <f t="shared" si="255"/>
        <v>0</v>
      </c>
      <c r="U5459" s="10"/>
    </row>
    <row r="5460" spans="12:21" ht="15" customHeight="1" x14ac:dyDescent="0.4">
      <c r="L5460" s="36" t="s">
        <v>39</v>
      </c>
      <c r="N5460" s="37">
        <v>43692</v>
      </c>
      <c r="O5460" s="35">
        <v>0.83333333333333337</v>
      </c>
      <c r="P5460" s="299"/>
      <c r="Q5460" s="300"/>
      <c r="R5460" s="129">
        <f t="shared" si="256"/>
        <v>0</v>
      </c>
      <c r="S5460" s="129">
        <f t="shared" si="257"/>
        <v>0</v>
      </c>
      <c r="T5460" s="129">
        <f t="shared" si="255"/>
        <v>0</v>
      </c>
      <c r="U5460" s="10"/>
    </row>
    <row r="5461" spans="12:21" ht="15" customHeight="1" x14ac:dyDescent="0.4">
      <c r="L5461" s="36" t="s">
        <v>39</v>
      </c>
      <c r="N5461" s="37">
        <v>43692</v>
      </c>
      <c r="O5461" s="35">
        <v>0.87500000000000011</v>
      </c>
      <c r="P5461" s="299"/>
      <c r="Q5461" s="300"/>
      <c r="R5461" s="129">
        <f t="shared" si="256"/>
        <v>0</v>
      </c>
      <c r="S5461" s="129">
        <f t="shared" si="257"/>
        <v>0</v>
      </c>
      <c r="T5461" s="129">
        <f t="shared" si="255"/>
        <v>0</v>
      </c>
      <c r="U5461" s="10"/>
    </row>
    <row r="5462" spans="12:21" ht="15" customHeight="1" x14ac:dyDescent="0.4">
      <c r="L5462" s="36" t="s">
        <v>39</v>
      </c>
      <c r="N5462" s="37">
        <v>43692</v>
      </c>
      <c r="O5462" s="35">
        <v>0.91666666666666674</v>
      </c>
      <c r="P5462" s="299"/>
      <c r="Q5462" s="300"/>
      <c r="R5462" s="129">
        <f t="shared" si="256"/>
        <v>0</v>
      </c>
      <c r="S5462" s="129">
        <f t="shared" si="257"/>
        <v>0</v>
      </c>
      <c r="T5462" s="129">
        <f t="shared" si="255"/>
        <v>0</v>
      </c>
      <c r="U5462" s="10"/>
    </row>
    <row r="5463" spans="12:21" ht="15" customHeight="1" x14ac:dyDescent="0.4">
      <c r="L5463" s="36" t="s">
        <v>39</v>
      </c>
      <c r="N5463" s="37">
        <v>43692</v>
      </c>
      <c r="O5463" s="35">
        <v>0.95833333333333337</v>
      </c>
      <c r="P5463" s="299"/>
      <c r="Q5463" s="300"/>
      <c r="R5463" s="129">
        <f t="shared" si="256"/>
        <v>0</v>
      </c>
      <c r="S5463" s="129">
        <f t="shared" si="257"/>
        <v>0</v>
      </c>
      <c r="T5463" s="129">
        <f t="shared" si="255"/>
        <v>0</v>
      </c>
      <c r="U5463" s="10"/>
    </row>
    <row r="5464" spans="12:21" ht="15" customHeight="1" x14ac:dyDescent="0.4">
      <c r="L5464" s="40">
        <v>43693</v>
      </c>
      <c r="M5464" s="37"/>
      <c r="N5464" s="37">
        <v>43693</v>
      </c>
      <c r="O5464" s="35">
        <v>3.1225022567582528E-17</v>
      </c>
      <c r="P5464" s="299"/>
      <c r="Q5464" s="300"/>
      <c r="R5464" s="129">
        <f t="shared" si="256"/>
        <v>0</v>
      </c>
      <c r="S5464" s="129">
        <f t="shared" si="257"/>
        <v>0</v>
      </c>
      <c r="T5464" s="129">
        <f t="shared" si="255"/>
        <v>0</v>
      </c>
      <c r="U5464" s="10"/>
    </row>
    <row r="5465" spans="12:21" ht="15" customHeight="1" x14ac:dyDescent="0.4">
      <c r="L5465" s="36" t="s">
        <v>39</v>
      </c>
      <c r="N5465" s="37">
        <v>43693</v>
      </c>
      <c r="O5465" s="35">
        <v>4.1666666666666699E-2</v>
      </c>
      <c r="P5465" s="299"/>
      <c r="Q5465" s="300"/>
      <c r="R5465" s="129">
        <f t="shared" si="256"/>
        <v>0</v>
      </c>
      <c r="S5465" s="129">
        <f t="shared" si="257"/>
        <v>0</v>
      </c>
      <c r="T5465" s="129">
        <f t="shared" si="255"/>
        <v>0</v>
      </c>
      <c r="U5465" s="10"/>
    </row>
    <row r="5466" spans="12:21" ht="15" customHeight="1" x14ac:dyDescent="0.4">
      <c r="L5466" s="36" t="s">
        <v>39</v>
      </c>
      <c r="N5466" s="37">
        <v>43693</v>
      </c>
      <c r="O5466" s="35">
        <v>8.333333333333337E-2</v>
      </c>
      <c r="P5466" s="299"/>
      <c r="Q5466" s="300"/>
      <c r="R5466" s="129">
        <f t="shared" si="256"/>
        <v>0</v>
      </c>
      <c r="S5466" s="129">
        <f t="shared" si="257"/>
        <v>0</v>
      </c>
      <c r="T5466" s="129">
        <f t="shared" si="255"/>
        <v>0</v>
      </c>
      <c r="U5466" s="10"/>
    </row>
    <row r="5467" spans="12:21" ht="15" customHeight="1" x14ac:dyDescent="0.4">
      <c r="L5467" s="36" t="s">
        <v>39</v>
      </c>
      <c r="N5467" s="37">
        <v>43693</v>
      </c>
      <c r="O5467" s="35">
        <v>0.12500000000000006</v>
      </c>
      <c r="P5467" s="299"/>
      <c r="Q5467" s="300"/>
      <c r="R5467" s="129">
        <f t="shared" si="256"/>
        <v>0</v>
      </c>
      <c r="S5467" s="129">
        <f t="shared" si="257"/>
        <v>0</v>
      </c>
      <c r="T5467" s="129">
        <f t="shared" si="255"/>
        <v>0</v>
      </c>
      <c r="U5467" s="10"/>
    </row>
    <row r="5468" spans="12:21" ht="15" customHeight="1" x14ac:dyDescent="0.4">
      <c r="L5468" s="36" t="s">
        <v>39</v>
      </c>
      <c r="N5468" s="37">
        <v>43693</v>
      </c>
      <c r="O5468" s="35">
        <v>0.16666666666666669</v>
      </c>
      <c r="P5468" s="299"/>
      <c r="Q5468" s="300"/>
      <c r="R5468" s="129">
        <f t="shared" si="256"/>
        <v>0</v>
      </c>
      <c r="S5468" s="129">
        <f t="shared" si="257"/>
        <v>0</v>
      </c>
      <c r="T5468" s="129">
        <f t="shared" si="255"/>
        <v>0</v>
      </c>
      <c r="U5468" s="10"/>
    </row>
    <row r="5469" spans="12:21" ht="15" customHeight="1" x14ac:dyDescent="0.4">
      <c r="L5469" s="36" t="s">
        <v>39</v>
      </c>
      <c r="N5469" s="37">
        <v>43693</v>
      </c>
      <c r="O5469" s="35">
        <v>0.20833333333333337</v>
      </c>
      <c r="P5469" s="299"/>
      <c r="Q5469" s="300"/>
      <c r="R5469" s="129">
        <f t="shared" si="256"/>
        <v>0</v>
      </c>
      <c r="S5469" s="129">
        <f t="shared" si="257"/>
        <v>0</v>
      </c>
      <c r="T5469" s="129">
        <f t="shared" si="255"/>
        <v>0</v>
      </c>
      <c r="U5469" s="10"/>
    </row>
    <row r="5470" spans="12:21" ht="15" customHeight="1" x14ac:dyDescent="0.4">
      <c r="L5470" s="36" t="s">
        <v>39</v>
      </c>
      <c r="N5470" s="37">
        <v>43693</v>
      </c>
      <c r="O5470" s="35">
        <v>0.25</v>
      </c>
      <c r="P5470" s="299"/>
      <c r="Q5470" s="300"/>
      <c r="R5470" s="129">
        <f t="shared" si="256"/>
        <v>0</v>
      </c>
      <c r="S5470" s="129">
        <f t="shared" si="257"/>
        <v>0</v>
      </c>
      <c r="T5470" s="129">
        <f t="shared" si="255"/>
        <v>0</v>
      </c>
      <c r="U5470" s="10"/>
    </row>
    <row r="5471" spans="12:21" ht="15" customHeight="1" x14ac:dyDescent="0.4">
      <c r="L5471" s="36" t="s">
        <v>39</v>
      </c>
      <c r="N5471" s="37">
        <v>43693</v>
      </c>
      <c r="O5471" s="35">
        <v>0.29166666666666669</v>
      </c>
      <c r="P5471" s="299"/>
      <c r="Q5471" s="300"/>
      <c r="R5471" s="129">
        <f t="shared" si="256"/>
        <v>0</v>
      </c>
      <c r="S5471" s="129">
        <f t="shared" si="257"/>
        <v>0</v>
      </c>
      <c r="T5471" s="129">
        <f t="shared" si="255"/>
        <v>0</v>
      </c>
      <c r="U5471" s="10"/>
    </row>
    <row r="5472" spans="12:21" ht="15" customHeight="1" x14ac:dyDescent="0.4">
      <c r="L5472" s="36" t="s">
        <v>39</v>
      </c>
      <c r="N5472" s="37">
        <v>43693</v>
      </c>
      <c r="O5472" s="35">
        <v>0.33333333333333337</v>
      </c>
      <c r="P5472" s="299"/>
      <c r="Q5472" s="300"/>
      <c r="R5472" s="129">
        <f t="shared" si="256"/>
        <v>0</v>
      </c>
      <c r="S5472" s="129">
        <f t="shared" si="257"/>
        <v>0</v>
      </c>
      <c r="T5472" s="129">
        <f t="shared" si="255"/>
        <v>0</v>
      </c>
      <c r="U5472" s="10"/>
    </row>
    <row r="5473" spans="12:21" ht="15" customHeight="1" x14ac:dyDescent="0.4">
      <c r="L5473" s="36" t="s">
        <v>39</v>
      </c>
      <c r="N5473" s="37">
        <v>43693</v>
      </c>
      <c r="O5473" s="35">
        <v>0.375</v>
      </c>
      <c r="P5473" s="299"/>
      <c r="Q5473" s="300"/>
      <c r="R5473" s="129">
        <f t="shared" si="256"/>
        <v>0</v>
      </c>
      <c r="S5473" s="129">
        <f t="shared" si="257"/>
        <v>0</v>
      </c>
      <c r="T5473" s="129">
        <f t="shared" si="255"/>
        <v>0</v>
      </c>
      <c r="U5473" s="10"/>
    </row>
    <row r="5474" spans="12:21" ht="15" customHeight="1" x14ac:dyDescent="0.4">
      <c r="L5474" s="36" t="s">
        <v>39</v>
      </c>
      <c r="N5474" s="37">
        <v>43693</v>
      </c>
      <c r="O5474" s="35">
        <v>0.41666666666666669</v>
      </c>
      <c r="P5474" s="299"/>
      <c r="Q5474" s="300"/>
      <c r="R5474" s="129">
        <f t="shared" si="256"/>
        <v>0</v>
      </c>
      <c r="S5474" s="129">
        <f t="shared" si="257"/>
        <v>0</v>
      </c>
      <c r="T5474" s="129">
        <f t="shared" si="255"/>
        <v>0</v>
      </c>
      <c r="U5474" s="10"/>
    </row>
    <row r="5475" spans="12:21" ht="15" customHeight="1" x14ac:dyDescent="0.4">
      <c r="L5475" s="36" t="s">
        <v>39</v>
      </c>
      <c r="N5475" s="37">
        <v>43693</v>
      </c>
      <c r="O5475" s="35">
        <v>0.45833333333333337</v>
      </c>
      <c r="P5475" s="299"/>
      <c r="Q5475" s="300"/>
      <c r="R5475" s="129">
        <f t="shared" si="256"/>
        <v>0</v>
      </c>
      <c r="S5475" s="129">
        <f t="shared" si="257"/>
        <v>0</v>
      </c>
      <c r="T5475" s="129">
        <f t="shared" si="255"/>
        <v>0</v>
      </c>
      <c r="U5475" s="10"/>
    </row>
    <row r="5476" spans="12:21" ht="15" customHeight="1" x14ac:dyDescent="0.4">
      <c r="L5476" s="36" t="s">
        <v>39</v>
      </c>
      <c r="N5476" s="37">
        <v>43693</v>
      </c>
      <c r="O5476" s="35">
        <v>0.50000000000000011</v>
      </c>
      <c r="P5476" s="299"/>
      <c r="Q5476" s="300"/>
      <c r="R5476" s="129">
        <f t="shared" si="256"/>
        <v>0</v>
      </c>
      <c r="S5476" s="129">
        <f t="shared" si="257"/>
        <v>0</v>
      </c>
      <c r="T5476" s="129">
        <f t="shared" si="255"/>
        <v>0</v>
      </c>
      <c r="U5476" s="10"/>
    </row>
    <row r="5477" spans="12:21" ht="15" customHeight="1" x14ac:dyDescent="0.4">
      <c r="L5477" s="36" t="s">
        <v>39</v>
      </c>
      <c r="N5477" s="37">
        <v>43693</v>
      </c>
      <c r="O5477" s="35">
        <v>0.54166666666666674</v>
      </c>
      <c r="P5477" s="299"/>
      <c r="Q5477" s="300"/>
      <c r="R5477" s="129">
        <f t="shared" si="256"/>
        <v>0</v>
      </c>
      <c r="S5477" s="129">
        <f t="shared" si="257"/>
        <v>0</v>
      </c>
      <c r="T5477" s="129">
        <f t="shared" si="255"/>
        <v>0</v>
      </c>
      <c r="U5477" s="10"/>
    </row>
    <row r="5478" spans="12:21" ht="15" customHeight="1" x14ac:dyDescent="0.4">
      <c r="L5478" s="36" t="s">
        <v>39</v>
      </c>
      <c r="N5478" s="37">
        <v>43693</v>
      </c>
      <c r="O5478" s="35">
        <v>0.58333333333333337</v>
      </c>
      <c r="P5478" s="299"/>
      <c r="Q5478" s="300"/>
      <c r="R5478" s="129">
        <f t="shared" si="256"/>
        <v>0</v>
      </c>
      <c r="S5478" s="129">
        <f t="shared" si="257"/>
        <v>0</v>
      </c>
      <c r="T5478" s="129">
        <f t="shared" si="255"/>
        <v>0</v>
      </c>
      <c r="U5478" s="10"/>
    </row>
    <row r="5479" spans="12:21" ht="15" customHeight="1" x14ac:dyDescent="0.4">
      <c r="L5479" s="36" t="s">
        <v>39</v>
      </c>
      <c r="N5479" s="37">
        <v>43693</v>
      </c>
      <c r="O5479" s="35">
        <v>0.62500000000000011</v>
      </c>
      <c r="P5479" s="299"/>
      <c r="Q5479" s="300"/>
      <c r="R5479" s="129">
        <f t="shared" si="256"/>
        <v>0</v>
      </c>
      <c r="S5479" s="129">
        <f t="shared" si="257"/>
        <v>0</v>
      </c>
      <c r="T5479" s="129">
        <f t="shared" si="255"/>
        <v>0</v>
      </c>
      <c r="U5479" s="10"/>
    </row>
    <row r="5480" spans="12:21" ht="15" customHeight="1" x14ac:dyDescent="0.4">
      <c r="L5480" s="36" t="s">
        <v>39</v>
      </c>
      <c r="N5480" s="37">
        <v>43693</v>
      </c>
      <c r="O5480" s="35">
        <v>0.66666666666666674</v>
      </c>
      <c r="P5480" s="299"/>
      <c r="Q5480" s="300"/>
      <c r="R5480" s="129">
        <f t="shared" si="256"/>
        <v>0</v>
      </c>
      <c r="S5480" s="129">
        <f t="shared" si="257"/>
        <v>0</v>
      </c>
      <c r="T5480" s="129">
        <f t="shared" si="255"/>
        <v>0</v>
      </c>
      <c r="U5480" s="10"/>
    </row>
    <row r="5481" spans="12:21" ht="15" customHeight="1" x14ac:dyDescent="0.4">
      <c r="L5481" s="36" t="s">
        <v>39</v>
      </c>
      <c r="N5481" s="37">
        <v>43693</v>
      </c>
      <c r="O5481" s="35">
        <v>0.70833333333333337</v>
      </c>
      <c r="P5481" s="299"/>
      <c r="Q5481" s="300"/>
      <c r="R5481" s="129">
        <f t="shared" si="256"/>
        <v>0</v>
      </c>
      <c r="S5481" s="129">
        <f t="shared" si="257"/>
        <v>0</v>
      </c>
      <c r="T5481" s="129">
        <f t="shared" ref="T5481:T5544" si="258">Q5481-R5481</f>
        <v>0</v>
      </c>
      <c r="U5481" s="10"/>
    </row>
    <row r="5482" spans="12:21" ht="15" customHeight="1" x14ac:dyDescent="0.4">
      <c r="L5482" s="36" t="s">
        <v>39</v>
      </c>
      <c r="N5482" s="37">
        <v>43693</v>
      </c>
      <c r="O5482" s="35">
        <v>0.75000000000000011</v>
      </c>
      <c r="P5482" s="299"/>
      <c r="Q5482" s="300"/>
      <c r="R5482" s="129">
        <f t="shared" si="256"/>
        <v>0</v>
      </c>
      <c r="S5482" s="129">
        <f t="shared" si="257"/>
        <v>0</v>
      </c>
      <c r="T5482" s="129">
        <f t="shared" si="258"/>
        <v>0</v>
      </c>
      <c r="U5482" s="10"/>
    </row>
    <row r="5483" spans="12:21" ht="15" customHeight="1" x14ac:dyDescent="0.4">
      <c r="L5483" s="36" t="s">
        <v>39</v>
      </c>
      <c r="N5483" s="37">
        <v>43693</v>
      </c>
      <c r="O5483" s="35">
        <v>0.79166666666666674</v>
      </c>
      <c r="P5483" s="299"/>
      <c r="Q5483" s="300"/>
      <c r="R5483" s="129">
        <f t="shared" si="256"/>
        <v>0</v>
      </c>
      <c r="S5483" s="129">
        <f t="shared" si="257"/>
        <v>0</v>
      </c>
      <c r="T5483" s="129">
        <f t="shared" si="258"/>
        <v>0</v>
      </c>
      <c r="U5483" s="10"/>
    </row>
    <row r="5484" spans="12:21" ht="15" customHeight="1" x14ac:dyDescent="0.4">
      <c r="L5484" s="36" t="s">
        <v>39</v>
      </c>
      <c r="N5484" s="37">
        <v>43693</v>
      </c>
      <c r="O5484" s="35">
        <v>0.83333333333333337</v>
      </c>
      <c r="P5484" s="299"/>
      <c r="Q5484" s="300"/>
      <c r="R5484" s="129">
        <f t="shared" si="256"/>
        <v>0</v>
      </c>
      <c r="S5484" s="129">
        <f t="shared" si="257"/>
        <v>0</v>
      </c>
      <c r="T5484" s="129">
        <f t="shared" si="258"/>
        <v>0</v>
      </c>
      <c r="U5484" s="10"/>
    </row>
    <row r="5485" spans="12:21" ht="15" customHeight="1" x14ac:dyDescent="0.4">
      <c r="L5485" s="36" t="s">
        <v>39</v>
      </c>
      <c r="N5485" s="37">
        <v>43693</v>
      </c>
      <c r="O5485" s="35">
        <v>0.87500000000000011</v>
      </c>
      <c r="P5485" s="299"/>
      <c r="Q5485" s="300"/>
      <c r="R5485" s="129">
        <f t="shared" si="256"/>
        <v>0</v>
      </c>
      <c r="S5485" s="129">
        <f t="shared" si="257"/>
        <v>0</v>
      </c>
      <c r="T5485" s="129">
        <f t="shared" si="258"/>
        <v>0</v>
      </c>
      <c r="U5485" s="10"/>
    </row>
    <row r="5486" spans="12:21" ht="15" customHeight="1" x14ac:dyDescent="0.4">
      <c r="L5486" s="36" t="s">
        <v>39</v>
      </c>
      <c r="N5486" s="37">
        <v>43693</v>
      </c>
      <c r="O5486" s="35">
        <v>0.91666666666666674</v>
      </c>
      <c r="P5486" s="299"/>
      <c r="Q5486" s="300"/>
      <c r="R5486" s="129">
        <f t="shared" si="256"/>
        <v>0</v>
      </c>
      <c r="S5486" s="129">
        <f t="shared" si="257"/>
        <v>0</v>
      </c>
      <c r="T5486" s="129">
        <f t="shared" si="258"/>
        <v>0</v>
      </c>
      <c r="U5486" s="10"/>
    </row>
    <row r="5487" spans="12:21" ht="15" customHeight="1" x14ac:dyDescent="0.4">
      <c r="L5487" s="36" t="s">
        <v>39</v>
      </c>
      <c r="N5487" s="37">
        <v>43693</v>
      </c>
      <c r="O5487" s="35">
        <v>0.95833333333333337</v>
      </c>
      <c r="P5487" s="299"/>
      <c r="Q5487" s="300"/>
      <c r="R5487" s="129">
        <f t="shared" si="256"/>
        <v>0</v>
      </c>
      <c r="S5487" s="129">
        <f t="shared" si="257"/>
        <v>0</v>
      </c>
      <c r="T5487" s="129">
        <f t="shared" si="258"/>
        <v>0</v>
      </c>
      <c r="U5487" s="10"/>
    </row>
    <row r="5488" spans="12:21" ht="15" customHeight="1" x14ac:dyDescent="0.4">
      <c r="L5488" s="40">
        <v>43694</v>
      </c>
      <c r="M5488" s="37"/>
      <c r="N5488" s="37">
        <v>43694</v>
      </c>
      <c r="O5488" s="35">
        <v>3.1225022567582528E-17</v>
      </c>
      <c r="P5488" s="299"/>
      <c r="Q5488" s="300"/>
      <c r="R5488" s="129">
        <f t="shared" si="256"/>
        <v>0</v>
      </c>
      <c r="S5488" s="129">
        <f t="shared" si="257"/>
        <v>0</v>
      </c>
      <c r="T5488" s="129">
        <f t="shared" si="258"/>
        <v>0</v>
      </c>
      <c r="U5488" s="10"/>
    </row>
    <row r="5489" spans="12:21" ht="15" customHeight="1" x14ac:dyDescent="0.4">
      <c r="L5489" s="36" t="s">
        <v>39</v>
      </c>
      <c r="N5489" s="37">
        <v>43694</v>
      </c>
      <c r="O5489" s="35">
        <v>4.1666666666666699E-2</v>
      </c>
      <c r="P5489" s="299"/>
      <c r="Q5489" s="300"/>
      <c r="R5489" s="129">
        <f t="shared" si="256"/>
        <v>0</v>
      </c>
      <c r="S5489" s="129">
        <f t="shared" si="257"/>
        <v>0</v>
      </c>
      <c r="T5489" s="129">
        <f t="shared" si="258"/>
        <v>0</v>
      </c>
      <c r="U5489" s="10"/>
    </row>
    <row r="5490" spans="12:21" ht="15" customHeight="1" x14ac:dyDescent="0.4">
      <c r="L5490" s="36" t="s">
        <v>39</v>
      </c>
      <c r="N5490" s="37">
        <v>43694</v>
      </c>
      <c r="O5490" s="35">
        <v>8.333333333333337E-2</v>
      </c>
      <c r="P5490" s="299"/>
      <c r="Q5490" s="300"/>
      <c r="R5490" s="129">
        <f t="shared" si="256"/>
        <v>0</v>
      </c>
      <c r="S5490" s="129">
        <f t="shared" si="257"/>
        <v>0</v>
      </c>
      <c r="T5490" s="129">
        <f t="shared" si="258"/>
        <v>0</v>
      </c>
      <c r="U5490" s="10"/>
    </row>
    <row r="5491" spans="12:21" ht="15" customHeight="1" x14ac:dyDescent="0.4">
      <c r="L5491" s="36" t="s">
        <v>39</v>
      </c>
      <c r="N5491" s="37">
        <v>43694</v>
      </c>
      <c r="O5491" s="35">
        <v>0.12500000000000006</v>
      </c>
      <c r="P5491" s="299"/>
      <c r="Q5491" s="300"/>
      <c r="R5491" s="129">
        <f t="shared" si="256"/>
        <v>0</v>
      </c>
      <c r="S5491" s="129">
        <f t="shared" si="257"/>
        <v>0</v>
      </c>
      <c r="T5491" s="129">
        <f t="shared" si="258"/>
        <v>0</v>
      </c>
      <c r="U5491" s="10"/>
    </row>
    <row r="5492" spans="12:21" ht="15" customHeight="1" x14ac:dyDescent="0.4">
      <c r="L5492" s="36" t="s">
        <v>39</v>
      </c>
      <c r="N5492" s="37">
        <v>43694</v>
      </c>
      <c r="O5492" s="35">
        <v>0.16666666666666669</v>
      </c>
      <c r="P5492" s="299"/>
      <c r="Q5492" s="300"/>
      <c r="R5492" s="129">
        <f t="shared" si="256"/>
        <v>0</v>
      </c>
      <c r="S5492" s="129">
        <f t="shared" si="257"/>
        <v>0</v>
      </c>
      <c r="T5492" s="129">
        <f t="shared" si="258"/>
        <v>0</v>
      </c>
      <c r="U5492" s="10"/>
    </row>
    <row r="5493" spans="12:21" ht="15" customHeight="1" x14ac:dyDescent="0.4">
      <c r="L5493" s="36" t="s">
        <v>39</v>
      </c>
      <c r="N5493" s="37">
        <v>43694</v>
      </c>
      <c r="O5493" s="35">
        <v>0.20833333333333337</v>
      </c>
      <c r="P5493" s="299"/>
      <c r="Q5493" s="300"/>
      <c r="R5493" s="129">
        <f t="shared" si="256"/>
        <v>0</v>
      </c>
      <c r="S5493" s="129">
        <f t="shared" si="257"/>
        <v>0</v>
      </c>
      <c r="T5493" s="129">
        <f t="shared" si="258"/>
        <v>0</v>
      </c>
      <c r="U5493" s="10"/>
    </row>
    <row r="5494" spans="12:21" ht="15" customHeight="1" x14ac:dyDescent="0.4">
      <c r="L5494" s="36" t="s">
        <v>39</v>
      </c>
      <c r="N5494" s="37">
        <v>43694</v>
      </c>
      <c r="O5494" s="35">
        <v>0.25</v>
      </c>
      <c r="P5494" s="299"/>
      <c r="Q5494" s="300"/>
      <c r="R5494" s="129">
        <f t="shared" si="256"/>
        <v>0</v>
      </c>
      <c r="S5494" s="129">
        <f t="shared" si="257"/>
        <v>0</v>
      </c>
      <c r="T5494" s="129">
        <f t="shared" si="258"/>
        <v>0</v>
      </c>
      <c r="U5494" s="10"/>
    </row>
    <row r="5495" spans="12:21" ht="15" customHeight="1" x14ac:dyDescent="0.4">
      <c r="L5495" s="36" t="s">
        <v>39</v>
      </c>
      <c r="N5495" s="37">
        <v>43694</v>
      </c>
      <c r="O5495" s="35">
        <v>0.29166666666666669</v>
      </c>
      <c r="P5495" s="299"/>
      <c r="Q5495" s="300"/>
      <c r="R5495" s="129">
        <f t="shared" si="256"/>
        <v>0</v>
      </c>
      <c r="S5495" s="129">
        <f t="shared" si="257"/>
        <v>0</v>
      </c>
      <c r="T5495" s="129">
        <f t="shared" si="258"/>
        <v>0</v>
      </c>
      <c r="U5495" s="10"/>
    </row>
    <row r="5496" spans="12:21" ht="15" customHeight="1" x14ac:dyDescent="0.4">
      <c r="L5496" s="36" t="s">
        <v>39</v>
      </c>
      <c r="N5496" s="37">
        <v>43694</v>
      </c>
      <c r="O5496" s="35">
        <v>0.33333333333333337</v>
      </c>
      <c r="P5496" s="299"/>
      <c r="Q5496" s="300"/>
      <c r="R5496" s="129">
        <f t="shared" si="256"/>
        <v>0</v>
      </c>
      <c r="S5496" s="129">
        <f t="shared" si="257"/>
        <v>0</v>
      </c>
      <c r="T5496" s="129">
        <f t="shared" si="258"/>
        <v>0</v>
      </c>
      <c r="U5496" s="10"/>
    </row>
    <row r="5497" spans="12:21" ht="15" customHeight="1" x14ac:dyDescent="0.4">
      <c r="L5497" s="36" t="s">
        <v>39</v>
      </c>
      <c r="N5497" s="37">
        <v>43694</v>
      </c>
      <c r="O5497" s="35">
        <v>0.375</v>
      </c>
      <c r="P5497" s="299"/>
      <c r="Q5497" s="300"/>
      <c r="R5497" s="129">
        <f t="shared" si="256"/>
        <v>0</v>
      </c>
      <c r="S5497" s="129">
        <f t="shared" si="257"/>
        <v>0</v>
      </c>
      <c r="T5497" s="129">
        <f t="shared" si="258"/>
        <v>0</v>
      </c>
      <c r="U5497" s="10"/>
    </row>
    <row r="5498" spans="12:21" ht="15" customHeight="1" x14ac:dyDescent="0.4">
      <c r="L5498" s="36" t="s">
        <v>39</v>
      </c>
      <c r="N5498" s="37">
        <v>43694</v>
      </c>
      <c r="O5498" s="35">
        <v>0.41666666666666669</v>
      </c>
      <c r="P5498" s="299"/>
      <c r="Q5498" s="300"/>
      <c r="R5498" s="129">
        <f t="shared" si="256"/>
        <v>0</v>
      </c>
      <c r="S5498" s="129">
        <f t="shared" si="257"/>
        <v>0</v>
      </c>
      <c r="T5498" s="129">
        <f t="shared" si="258"/>
        <v>0</v>
      </c>
      <c r="U5498" s="10"/>
    </row>
    <row r="5499" spans="12:21" ht="15" customHeight="1" x14ac:dyDescent="0.4">
      <c r="L5499" s="36" t="s">
        <v>39</v>
      </c>
      <c r="N5499" s="37">
        <v>43694</v>
      </c>
      <c r="O5499" s="35">
        <v>0.45833333333333337</v>
      </c>
      <c r="P5499" s="299"/>
      <c r="Q5499" s="300"/>
      <c r="R5499" s="129">
        <f t="shared" si="256"/>
        <v>0</v>
      </c>
      <c r="S5499" s="129">
        <f t="shared" si="257"/>
        <v>0</v>
      </c>
      <c r="T5499" s="129">
        <f t="shared" si="258"/>
        <v>0</v>
      </c>
      <c r="U5499" s="10"/>
    </row>
    <row r="5500" spans="12:21" ht="15" customHeight="1" x14ac:dyDescent="0.4">
      <c r="L5500" s="36" t="s">
        <v>39</v>
      </c>
      <c r="N5500" s="37">
        <v>43694</v>
      </c>
      <c r="O5500" s="35">
        <v>0.50000000000000011</v>
      </c>
      <c r="P5500" s="299"/>
      <c r="Q5500" s="300"/>
      <c r="R5500" s="129">
        <f t="shared" si="256"/>
        <v>0</v>
      </c>
      <c r="S5500" s="129">
        <f t="shared" si="257"/>
        <v>0</v>
      </c>
      <c r="T5500" s="129">
        <f t="shared" si="258"/>
        <v>0</v>
      </c>
      <c r="U5500" s="10"/>
    </row>
    <row r="5501" spans="12:21" ht="15" customHeight="1" x14ac:dyDescent="0.4">
      <c r="L5501" s="36" t="s">
        <v>39</v>
      </c>
      <c r="N5501" s="37">
        <v>43694</v>
      </c>
      <c r="O5501" s="35">
        <v>0.54166666666666674</v>
      </c>
      <c r="P5501" s="299"/>
      <c r="Q5501" s="300"/>
      <c r="R5501" s="129">
        <f t="shared" si="256"/>
        <v>0</v>
      </c>
      <c r="S5501" s="129">
        <f t="shared" si="257"/>
        <v>0</v>
      </c>
      <c r="T5501" s="129">
        <f t="shared" si="258"/>
        <v>0</v>
      </c>
      <c r="U5501" s="10"/>
    </row>
    <row r="5502" spans="12:21" ht="15" customHeight="1" x14ac:dyDescent="0.4">
      <c r="L5502" s="36" t="s">
        <v>39</v>
      </c>
      <c r="N5502" s="37">
        <v>43694</v>
      </c>
      <c r="O5502" s="35">
        <v>0.58333333333333337</v>
      </c>
      <c r="P5502" s="299"/>
      <c r="Q5502" s="300"/>
      <c r="R5502" s="129">
        <f t="shared" si="256"/>
        <v>0</v>
      </c>
      <c r="S5502" s="129">
        <f t="shared" si="257"/>
        <v>0</v>
      </c>
      <c r="T5502" s="129">
        <f t="shared" si="258"/>
        <v>0</v>
      </c>
      <c r="U5502" s="10"/>
    </row>
    <row r="5503" spans="12:21" ht="15" customHeight="1" x14ac:dyDescent="0.4">
      <c r="L5503" s="36" t="s">
        <v>39</v>
      </c>
      <c r="N5503" s="37">
        <v>43694</v>
      </c>
      <c r="O5503" s="35">
        <v>0.62500000000000011</v>
      </c>
      <c r="P5503" s="299"/>
      <c r="Q5503" s="300"/>
      <c r="R5503" s="129">
        <f t="shared" si="256"/>
        <v>0</v>
      </c>
      <c r="S5503" s="129">
        <f t="shared" si="257"/>
        <v>0</v>
      </c>
      <c r="T5503" s="129">
        <f t="shared" si="258"/>
        <v>0</v>
      </c>
      <c r="U5503" s="10"/>
    </row>
    <row r="5504" spans="12:21" ht="15" customHeight="1" x14ac:dyDescent="0.4">
      <c r="L5504" s="36" t="s">
        <v>39</v>
      </c>
      <c r="N5504" s="37">
        <v>43694</v>
      </c>
      <c r="O5504" s="35">
        <v>0.66666666666666674</v>
      </c>
      <c r="P5504" s="299"/>
      <c r="Q5504" s="300"/>
      <c r="R5504" s="129">
        <f t="shared" si="256"/>
        <v>0</v>
      </c>
      <c r="S5504" s="129">
        <f t="shared" si="257"/>
        <v>0</v>
      </c>
      <c r="T5504" s="129">
        <f t="shared" si="258"/>
        <v>0</v>
      </c>
      <c r="U5504" s="10"/>
    </row>
    <row r="5505" spans="12:21" ht="15" customHeight="1" x14ac:dyDescent="0.4">
      <c r="L5505" s="36" t="s">
        <v>39</v>
      </c>
      <c r="N5505" s="37">
        <v>43694</v>
      </c>
      <c r="O5505" s="35">
        <v>0.70833333333333337</v>
      </c>
      <c r="P5505" s="299"/>
      <c r="Q5505" s="300"/>
      <c r="R5505" s="129">
        <f t="shared" si="256"/>
        <v>0</v>
      </c>
      <c r="S5505" s="129">
        <f t="shared" si="257"/>
        <v>0</v>
      </c>
      <c r="T5505" s="129">
        <f t="shared" si="258"/>
        <v>0</v>
      </c>
      <c r="U5505" s="10"/>
    </row>
    <row r="5506" spans="12:21" ht="15" customHeight="1" x14ac:dyDescent="0.4">
      <c r="L5506" s="36" t="s">
        <v>39</v>
      </c>
      <c r="N5506" s="37">
        <v>43694</v>
      </c>
      <c r="O5506" s="35">
        <v>0.75000000000000011</v>
      </c>
      <c r="P5506" s="299"/>
      <c r="Q5506" s="300"/>
      <c r="R5506" s="129">
        <f t="shared" si="256"/>
        <v>0</v>
      </c>
      <c r="S5506" s="129">
        <f t="shared" si="257"/>
        <v>0</v>
      </c>
      <c r="T5506" s="129">
        <f t="shared" si="258"/>
        <v>0</v>
      </c>
      <c r="U5506" s="10"/>
    </row>
    <row r="5507" spans="12:21" ht="15" customHeight="1" x14ac:dyDescent="0.4">
      <c r="L5507" s="36" t="s">
        <v>39</v>
      </c>
      <c r="N5507" s="37">
        <v>43694</v>
      </c>
      <c r="O5507" s="35">
        <v>0.79166666666666674</v>
      </c>
      <c r="P5507" s="299"/>
      <c r="Q5507" s="300"/>
      <c r="R5507" s="129">
        <f t="shared" si="256"/>
        <v>0</v>
      </c>
      <c r="S5507" s="129">
        <f t="shared" si="257"/>
        <v>0</v>
      </c>
      <c r="T5507" s="129">
        <f t="shared" si="258"/>
        <v>0</v>
      </c>
      <c r="U5507" s="10"/>
    </row>
    <row r="5508" spans="12:21" ht="15" customHeight="1" x14ac:dyDescent="0.4">
      <c r="L5508" s="36" t="s">
        <v>39</v>
      </c>
      <c r="N5508" s="37">
        <v>43694</v>
      </c>
      <c r="O5508" s="35">
        <v>0.83333333333333337</v>
      </c>
      <c r="P5508" s="299"/>
      <c r="Q5508" s="300"/>
      <c r="R5508" s="129">
        <f t="shared" si="256"/>
        <v>0</v>
      </c>
      <c r="S5508" s="129">
        <f t="shared" si="257"/>
        <v>0</v>
      </c>
      <c r="T5508" s="129">
        <f t="shared" si="258"/>
        <v>0</v>
      </c>
      <c r="U5508" s="10"/>
    </row>
    <row r="5509" spans="12:21" ht="15" customHeight="1" x14ac:dyDescent="0.4">
      <c r="L5509" s="36" t="s">
        <v>39</v>
      </c>
      <c r="N5509" s="37">
        <v>43694</v>
      </c>
      <c r="O5509" s="35">
        <v>0.87500000000000011</v>
      </c>
      <c r="P5509" s="299"/>
      <c r="Q5509" s="300"/>
      <c r="R5509" s="129">
        <f t="shared" si="256"/>
        <v>0</v>
      </c>
      <c r="S5509" s="129">
        <f t="shared" si="257"/>
        <v>0</v>
      </c>
      <c r="T5509" s="129">
        <f t="shared" si="258"/>
        <v>0</v>
      </c>
      <c r="U5509" s="10"/>
    </row>
    <row r="5510" spans="12:21" ht="15" customHeight="1" x14ac:dyDescent="0.4">
      <c r="L5510" s="36" t="s">
        <v>39</v>
      </c>
      <c r="N5510" s="37">
        <v>43694</v>
      </c>
      <c r="O5510" s="35">
        <v>0.91666666666666674</v>
      </c>
      <c r="P5510" s="299"/>
      <c r="Q5510" s="300"/>
      <c r="R5510" s="129">
        <f t="shared" si="256"/>
        <v>0</v>
      </c>
      <c r="S5510" s="129">
        <f t="shared" si="257"/>
        <v>0</v>
      </c>
      <c r="T5510" s="129">
        <f t="shared" si="258"/>
        <v>0</v>
      </c>
      <c r="U5510" s="10"/>
    </row>
    <row r="5511" spans="12:21" ht="15" customHeight="1" x14ac:dyDescent="0.4">
      <c r="L5511" s="36" t="s">
        <v>39</v>
      </c>
      <c r="N5511" s="37">
        <v>43694</v>
      </c>
      <c r="O5511" s="35">
        <v>0.95833333333333337</v>
      </c>
      <c r="P5511" s="299"/>
      <c r="Q5511" s="300"/>
      <c r="R5511" s="129">
        <f t="shared" si="256"/>
        <v>0</v>
      </c>
      <c r="S5511" s="129">
        <f t="shared" si="257"/>
        <v>0</v>
      </c>
      <c r="T5511" s="129">
        <f t="shared" si="258"/>
        <v>0</v>
      </c>
      <c r="U5511" s="10"/>
    </row>
    <row r="5512" spans="12:21" ht="15" customHeight="1" x14ac:dyDescent="0.4">
      <c r="L5512" s="40">
        <v>43695</v>
      </c>
      <c r="M5512" s="37"/>
      <c r="N5512" s="37">
        <v>43695</v>
      </c>
      <c r="O5512" s="35">
        <v>3.1225022567582528E-17</v>
      </c>
      <c r="P5512" s="299"/>
      <c r="Q5512" s="300"/>
      <c r="R5512" s="129">
        <f t="shared" si="256"/>
        <v>0</v>
      </c>
      <c r="S5512" s="129">
        <f t="shared" si="257"/>
        <v>0</v>
      </c>
      <c r="T5512" s="129">
        <f t="shared" si="258"/>
        <v>0</v>
      </c>
      <c r="U5512" s="10"/>
    </row>
    <row r="5513" spans="12:21" ht="15" customHeight="1" x14ac:dyDescent="0.4">
      <c r="L5513" s="36" t="s">
        <v>39</v>
      </c>
      <c r="N5513" s="37">
        <v>43695</v>
      </c>
      <c r="O5513" s="35">
        <v>4.1666666666666699E-2</v>
      </c>
      <c r="P5513" s="299"/>
      <c r="Q5513" s="300"/>
      <c r="R5513" s="129">
        <f t="shared" si="256"/>
        <v>0</v>
      </c>
      <c r="S5513" s="129">
        <f t="shared" si="257"/>
        <v>0</v>
      </c>
      <c r="T5513" s="129">
        <f t="shared" si="258"/>
        <v>0</v>
      </c>
      <c r="U5513" s="10"/>
    </row>
    <row r="5514" spans="12:21" ht="15" customHeight="1" x14ac:dyDescent="0.4">
      <c r="L5514" s="36" t="s">
        <v>39</v>
      </c>
      <c r="N5514" s="37">
        <v>43695</v>
      </c>
      <c r="O5514" s="35">
        <v>8.333333333333337E-2</v>
      </c>
      <c r="P5514" s="299"/>
      <c r="Q5514" s="300"/>
      <c r="R5514" s="129">
        <f t="shared" si="256"/>
        <v>0</v>
      </c>
      <c r="S5514" s="129">
        <f t="shared" si="257"/>
        <v>0</v>
      </c>
      <c r="T5514" s="129">
        <f t="shared" si="258"/>
        <v>0</v>
      </c>
      <c r="U5514" s="10"/>
    </row>
    <row r="5515" spans="12:21" ht="15" customHeight="1" x14ac:dyDescent="0.4">
      <c r="L5515" s="36" t="s">
        <v>39</v>
      </c>
      <c r="N5515" s="37">
        <v>43695</v>
      </c>
      <c r="O5515" s="35">
        <v>0.12500000000000006</v>
      </c>
      <c r="P5515" s="299"/>
      <c r="Q5515" s="300"/>
      <c r="R5515" s="129">
        <f t="shared" si="256"/>
        <v>0</v>
      </c>
      <c r="S5515" s="129">
        <f t="shared" si="257"/>
        <v>0</v>
      </c>
      <c r="T5515" s="129">
        <f t="shared" si="258"/>
        <v>0</v>
      </c>
      <c r="U5515" s="10"/>
    </row>
    <row r="5516" spans="12:21" ht="15" customHeight="1" x14ac:dyDescent="0.4">
      <c r="L5516" s="36" t="s">
        <v>39</v>
      </c>
      <c r="N5516" s="37">
        <v>43695</v>
      </c>
      <c r="O5516" s="35">
        <v>0.16666666666666669</v>
      </c>
      <c r="P5516" s="299"/>
      <c r="Q5516" s="300"/>
      <c r="R5516" s="129">
        <f t="shared" si="256"/>
        <v>0</v>
      </c>
      <c r="S5516" s="129">
        <f t="shared" si="257"/>
        <v>0</v>
      </c>
      <c r="T5516" s="129">
        <f t="shared" si="258"/>
        <v>0</v>
      </c>
      <c r="U5516" s="10"/>
    </row>
    <row r="5517" spans="12:21" ht="15" customHeight="1" x14ac:dyDescent="0.4">
      <c r="L5517" s="36" t="s">
        <v>39</v>
      </c>
      <c r="N5517" s="37">
        <v>43695</v>
      </c>
      <c r="O5517" s="35">
        <v>0.20833333333333337</v>
      </c>
      <c r="P5517" s="299"/>
      <c r="Q5517" s="300"/>
      <c r="R5517" s="129">
        <f t="shared" si="256"/>
        <v>0</v>
      </c>
      <c r="S5517" s="129">
        <f t="shared" si="257"/>
        <v>0</v>
      </c>
      <c r="T5517" s="129">
        <f t="shared" si="258"/>
        <v>0</v>
      </c>
      <c r="U5517" s="10"/>
    </row>
    <row r="5518" spans="12:21" ht="15" customHeight="1" x14ac:dyDescent="0.4">
      <c r="L5518" s="36" t="s">
        <v>39</v>
      </c>
      <c r="N5518" s="37">
        <v>43695</v>
      </c>
      <c r="O5518" s="35">
        <v>0.25</v>
      </c>
      <c r="P5518" s="299"/>
      <c r="Q5518" s="300"/>
      <c r="R5518" s="129">
        <f t="shared" si="256"/>
        <v>0</v>
      </c>
      <c r="S5518" s="129">
        <f t="shared" si="257"/>
        <v>0</v>
      </c>
      <c r="T5518" s="129">
        <f t="shared" si="258"/>
        <v>0</v>
      </c>
      <c r="U5518" s="10"/>
    </row>
    <row r="5519" spans="12:21" ht="15" customHeight="1" x14ac:dyDescent="0.4">
      <c r="L5519" s="36" t="s">
        <v>39</v>
      </c>
      <c r="N5519" s="37">
        <v>43695</v>
      </c>
      <c r="O5519" s="35">
        <v>0.29166666666666669</v>
      </c>
      <c r="P5519" s="299"/>
      <c r="Q5519" s="300"/>
      <c r="R5519" s="129">
        <f t="shared" si="256"/>
        <v>0</v>
      </c>
      <c r="S5519" s="129">
        <f t="shared" si="257"/>
        <v>0</v>
      </c>
      <c r="T5519" s="129">
        <f t="shared" si="258"/>
        <v>0</v>
      </c>
      <c r="U5519" s="10"/>
    </row>
    <row r="5520" spans="12:21" ht="15" customHeight="1" x14ac:dyDescent="0.4">
      <c r="L5520" s="36" t="s">
        <v>39</v>
      </c>
      <c r="N5520" s="37">
        <v>43695</v>
      </c>
      <c r="O5520" s="35">
        <v>0.33333333333333337</v>
      </c>
      <c r="P5520" s="299"/>
      <c r="Q5520" s="300"/>
      <c r="R5520" s="129">
        <f t="shared" ref="R5520:R5583" si="259">IF(Q5520&gt;P5520,P5520,Q5520)</f>
        <v>0</v>
      </c>
      <c r="S5520" s="129">
        <f t="shared" ref="S5520:S5583" si="260">P5520-R5520</f>
        <v>0</v>
      </c>
      <c r="T5520" s="129">
        <f t="shared" si="258"/>
        <v>0</v>
      </c>
      <c r="U5520" s="10"/>
    </row>
    <row r="5521" spans="12:21" ht="15" customHeight="1" x14ac:dyDescent="0.4">
      <c r="L5521" s="36" t="s">
        <v>39</v>
      </c>
      <c r="N5521" s="37">
        <v>43695</v>
      </c>
      <c r="O5521" s="35">
        <v>0.375</v>
      </c>
      <c r="P5521" s="299"/>
      <c r="Q5521" s="300"/>
      <c r="R5521" s="129">
        <f t="shared" si="259"/>
        <v>0</v>
      </c>
      <c r="S5521" s="129">
        <f t="shared" si="260"/>
        <v>0</v>
      </c>
      <c r="T5521" s="129">
        <f t="shared" si="258"/>
        <v>0</v>
      </c>
      <c r="U5521" s="10"/>
    </row>
    <row r="5522" spans="12:21" ht="15" customHeight="1" x14ac:dyDescent="0.4">
      <c r="L5522" s="36" t="s">
        <v>39</v>
      </c>
      <c r="N5522" s="37">
        <v>43695</v>
      </c>
      <c r="O5522" s="35">
        <v>0.41666666666666669</v>
      </c>
      <c r="P5522" s="299"/>
      <c r="Q5522" s="300"/>
      <c r="R5522" s="129">
        <f t="shared" si="259"/>
        <v>0</v>
      </c>
      <c r="S5522" s="129">
        <f t="shared" si="260"/>
        <v>0</v>
      </c>
      <c r="T5522" s="129">
        <f t="shared" si="258"/>
        <v>0</v>
      </c>
      <c r="U5522" s="10"/>
    </row>
    <row r="5523" spans="12:21" ht="15" customHeight="1" x14ac:dyDescent="0.4">
      <c r="L5523" s="36" t="s">
        <v>39</v>
      </c>
      <c r="N5523" s="37">
        <v>43695</v>
      </c>
      <c r="O5523" s="35">
        <v>0.45833333333333337</v>
      </c>
      <c r="P5523" s="299"/>
      <c r="Q5523" s="300"/>
      <c r="R5523" s="129">
        <f t="shared" si="259"/>
        <v>0</v>
      </c>
      <c r="S5523" s="129">
        <f t="shared" si="260"/>
        <v>0</v>
      </c>
      <c r="T5523" s="129">
        <f t="shared" si="258"/>
        <v>0</v>
      </c>
      <c r="U5523" s="10"/>
    </row>
    <row r="5524" spans="12:21" ht="15" customHeight="1" x14ac:dyDescent="0.4">
      <c r="L5524" s="36" t="s">
        <v>39</v>
      </c>
      <c r="N5524" s="37">
        <v>43695</v>
      </c>
      <c r="O5524" s="35">
        <v>0.50000000000000011</v>
      </c>
      <c r="P5524" s="299"/>
      <c r="Q5524" s="300"/>
      <c r="R5524" s="129">
        <f t="shared" si="259"/>
        <v>0</v>
      </c>
      <c r="S5524" s="129">
        <f t="shared" si="260"/>
        <v>0</v>
      </c>
      <c r="T5524" s="129">
        <f t="shared" si="258"/>
        <v>0</v>
      </c>
      <c r="U5524" s="10"/>
    </row>
    <row r="5525" spans="12:21" ht="15" customHeight="1" x14ac:dyDescent="0.4">
      <c r="L5525" s="36" t="s">
        <v>39</v>
      </c>
      <c r="N5525" s="37">
        <v>43695</v>
      </c>
      <c r="O5525" s="35">
        <v>0.54166666666666674</v>
      </c>
      <c r="P5525" s="299"/>
      <c r="Q5525" s="300"/>
      <c r="R5525" s="129">
        <f t="shared" si="259"/>
        <v>0</v>
      </c>
      <c r="S5525" s="129">
        <f t="shared" si="260"/>
        <v>0</v>
      </c>
      <c r="T5525" s="129">
        <f t="shared" si="258"/>
        <v>0</v>
      </c>
      <c r="U5525" s="10"/>
    </row>
    <row r="5526" spans="12:21" ht="15" customHeight="1" x14ac:dyDescent="0.4">
      <c r="L5526" s="36" t="s">
        <v>39</v>
      </c>
      <c r="N5526" s="37">
        <v>43695</v>
      </c>
      <c r="O5526" s="35">
        <v>0.58333333333333337</v>
      </c>
      <c r="P5526" s="299"/>
      <c r="Q5526" s="300"/>
      <c r="R5526" s="129">
        <f t="shared" si="259"/>
        <v>0</v>
      </c>
      <c r="S5526" s="129">
        <f t="shared" si="260"/>
        <v>0</v>
      </c>
      <c r="T5526" s="129">
        <f t="shared" si="258"/>
        <v>0</v>
      </c>
      <c r="U5526" s="10"/>
    </row>
    <row r="5527" spans="12:21" ht="15" customHeight="1" x14ac:dyDescent="0.4">
      <c r="L5527" s="36" t="s">
        <v>39</v>
      </c>
      <c r="N5527" s="37">
        <v>43695</v>
      </c>
      <c r="O5527" s="35">
        <v>0.62500000000000011</v>
      </c>
      <c r="P5527" s="299"/>
      <c r="Q5527" s="300"/>
      <c r="R5527" s="129">
        <f t="shared" si="259"/>
        <v>0</v>
      </c>
      <c r="S5527" s="129">
        <f t="shared" si="260"/>
        <v>0</v>
      </c>
      <c r="T5527" s="129">
        <f t="shared" si="258"/>
        <v>0</v>
      </c>
      <c r="U5527" s="10"/>
    </row>
    <row r="5528" spans="12:21" ht="15" customHeight="1" x14ac:dyDescent="0.4">
      <c r="L5528" s="36" t="s">
        <v>39</v>
      </c>
      <c r="N5528" s="37">
        <v>43695</v>
      </c>
      <c r="O5528" s="35">
        <v>0.66666666666666674</v>
      </c>
      <c r="P5528" s="299"/>
      <c r="Q5528" s="300"/>
      <c r="R5528" s="129">
        <f t="shared" si="259"/>
        <v>0</v>
      </c>
      <c r="S5528" s="129">
        <f t="shared" si="260"/>
        <v>0</v>
      </c>
      <c r="T5528" s="129">
        <f t="shared" si="258"/>
        <v>0</v>
      </c>
      <c r="U5528" s="10"/>
    </row>
    <row r="5529" spans="12:21" ht="15" customHeight="1" x14ac:dyDescent="0.4">
      <c r="L5529" s="36" t="s">
        <v>39</v>
      </c>
      <c r="N5529" s="37">
        <v>43695</v>
      </c>
      <c r="O5529" s="35">
        <v>0.70833333333333337</v>
      </c>
      <c r="P5529" s="299"/>
      <c r="Q5529" s="300"/>
      <c r="R5529" s="129">
        <f t="shared" si="259"/>
        <v>0</v>
      </c>
      <c r="S5529" s="129">
        <f t="shared" si="260"/>
        <v>0</v>
      </c>
      <c r="T5529" s="129">
        <f t="shared" si="258"/>
        <v>0</v>
      </c>
      <c r="U5529" s="10"/>
    </row>
    <row r="5530" spans="12:21" ht="15" customHeight="1" x14ac:dyDescent="0.4">
      <c r="L5530" s="36" t="s">
        <v>39</v>
      </c>
      <c r="N5530" s="37">
        <v>43695</v>
      </c>
      <c r="O5530" s="35">
        <v>0.75000000000000011</v>
      </c>
      <c r="P5530" s="299"/>
      <c r="Q5530" s="300"/>
      <c r="R5530" s="129">
        <f t="shared" si="259"/>
        <v>0</v>
      </c>
      <c r="S5530" s="129">
        <f t="shared" si="260"/>
        <v>0</v>
      </c>
      <c r="T5530" s="129">
        <f t="shared" si="258"/>
        <v>0</v>
      </c>
      <c r="U5530" s="10"/>
    </row>
    <row r="5531" spans="12:21" ht="15" customHeight="1" x14ac:dyDescent="0.4">
      <c r="L5531" s="36" t="s">
        <v>39</v>
      </c>
      <c r="N5531" s="37">
        <v>43695</v>
      </c>
      <c r="O5531" s="35">
        <v>0.79166666666666674</v>
      </c>
      <c r="P5531" s="299"/>
      <c r="Q5531" s="300"/>
      <c r="R5531" s="129">
        <f t="shared" si="259"/>
        <v>0</v>
      </c>
      <c r="S5531" s="129">
        <f t="shared" si="260"/>
        <v>0</v>
      </c>
      <c r="T5531" s="129">
        <f t="shared" si="258"/>
        <v>0</v>
      </c>
      <c r="U5531" s="10"/>
    </row>
    <row r="5532" spans="12:21" ht="15" customHeight="1" x14ac:dyDescent="0.4">
      <c r="L5532" s="36" t="s">
        <v>39</v>
      </c>
      <c r="N5532" s="37">
        <v>43695</v>
      </c>
      <c r="O5532" s="35">
        <v>0.83333333333333337</v>
      </c>
      <c r="P5532" s="299"/>
      <c r="Q5532" s="300"/>
      <c r="R5532" s="129">
        <f t="shared" si="259"/>
        <v>0</v>
      </c>
      <c r="S5532" s="129">
        <f t="shared" si="260"/>
        <v>0</v>
      </c>
      <c r="T5532" s="129">
        <f t="shared" si="258"/>
        <v>0</v>
      </c>
      <c r="U5532" s="10"/>
    </row>
    <row r="5533" spans="12:21" ht="15" customHeight="1" x14ac:dyDescent="0.4">
      <c r="L5533" s="36" t="s">
        <v>39</v>
      </c>
      <c r="N5533" s="37">
        <v>43695</v>
      </c>
      <c r="O5533" s="35">
        <v>0.87500000000000011</v>
      </c>
      <c r="P5533" s="299"/>
      <c r="Q5533" s="300"/>
      <c r="R5533" s="129">
        <f t="shared" si="259"/>
        <v>0</v>
      </c>
      <c r="S5533" s="129">
        <f t="shared" si="260"/>
        <v>0</v>
      </c>
      <c r="T5533" s="129">
        <f t="shared" si="258"/>
        <v>0</v>
      </c>
      <c r="U5533" s="10"/>
    </row>
    <row r="5534" spans="12:21" ht="15" customHeight="1" x14ac:dyDescent="0.4">
      <c r="L5534" s="36" t="s">
        <v>39</v>
      </c>
      <c r="N5534" s="37">
        <v>43695</v>
      </c>
      <c r="O5534" s="35">
        <v>0.91666666666666674</v>
      </c>
      <c r="P5534" s="299"/>
      <c r="Q5534" s="300"/>
      <c r="R5534" s="129">
        <f t="shared" si="259"/>
        <v>0</v>
      </c>
      <c r="S5534" s="129">
        <f t="shared" si="260"/>
        <v>0</v>
      </c>
      <c r="T5534" s="129">
        <f t="shared" si="258"/>
        <v>0</v>
      </c>
      <c r="U5534" s="10"/>
    </row>
    <row r="5535" spans="12:21" ht="15" customHeight="1" x14ac:dyDescent="0.4">
      <c r="L5535" s="36" t="s">
        <v>39</v>
      </c>
      <c r="N5535" s="37">
        <v>43695</v>
      </c>
      <c r="O5535" s="35">
        <v>0.95833333333333337</v>
      </c>
      <c r="P5535" s="299"/>
      <c r="Q5535" s="300"/>
      <c r="R5535" s="129">
        <f t="shared" si="259"/>
        <v>0</v>
      </c>
      <c r="S5535" s="129">
        <f t="shared" si="260"/>
        <v>0</v>
      </c>
      <c r="T5535" s="129">
        <f t="shared" si="258"/>
        <v>0</v>
      </c>
      <c r="U5535" s="10"/>
    </row>
    <row r="5536" spans="12:21" ht="15" customHeight="1" x14ac:dyDescent="0.4">
      <c r="L5536" s="40">
        <v>43696</v>
      </c>
      <c r="M5536" s="37"/>
      <c r="N5536" s="37">
        <v>43696</v>
      </c>
      <c r="O5536" s="35">
        <v>3.1225022567582528E-17</v>
      </c>
      <c r="P5536" s="299"/>
      <c r="Q5536" s="300"/>
      <c r="R5536" s="129">
        <f t="shared" si="259"/>
        <v>0</v>
      </c>
      <c r="S5536" s="129">
        <f t="shared" si="260"/>
        <v>0</v>
      </c>
      <c r="T5536" s="129">
        <f t="shared" si="258"/>
        <v>0</v>
      </c>
      <c r="U5536" s="10"/>
    </row>
    <row r="5537" spans="12:21" ht="15" customHeight="1" x14ac:dyDescent="0.4">
      <c r="L5537" s="36" t="s">
        <v>39</v>
      </c>
      <c r="N5537" s="37">
        <v>43696</v>
      </c>
      <c r="O5537" s="35">
        <v>4.1666666666666699E-2</v>
      </c>
      <c r="P5537" s="299"/>
      <c r="Q5537" s="300"/>
      <c r="R5537" s="129">
        <f t="shared" si="259"/>
        <v>0</v>
      </c>
      <c r="S5537" s="129">
        <f t="shared" si="260"/>
        <v>0</v>
      </c>
      <c r="T5537" s="129">
        <f t="shared" si="258"/>
        <v>0</v>
      </c>
      <c r="U5537" s="10"/>
    </row>
    <row r="5538" spans="12:21" ht="15" customHeight="1" x14ac:dyDescent="0.4">
      <c r="L5538" s="36" t="s">
        <v>39</v>
      </c>
      <c r="N5538" s="37">
        <v>43696</v>
      </c>
      <c r="O5538" s="35">
        <v>8.333333333333337E-2</v>
      </c>
      <c r="P5538" s="299"/>
      <c r="Q5538" s="300"/>
      <c r="R5538" s="129">
        <f t="shared" si="259"/>
        <v>0</v>
      </c>
      <c r="S5538" s="129">
        <f t="shared" si="260"/>
        <v>0</v>
      </c>
      <c r="T5538" s="129">
        <f t="shared" si="258"/>
        <v>0</v>
      </c>
      <c r="U5538" s="10"/>
    </row>
    <row r="5539" spans="12:21" ht="15" customHeight="1" x14ac:dyDescent="0.4">
      <c r="L5539" s="36" t="s">
        <v>39</v>
      </c>
      <c r="N5539" s="37">
        <v>43696</v>
      </c>
      <c r="O5539" s="35">
        <v>0.12500000000000006</v>
      </c>
      <c r="P5539" s="299"/>
      <c r="Q5539" s="300"/>
      <c r="R5539" s="129">
        <f t="shared" si="259"/>
        <v>0</v>
      </c>
      <c r="S5539" s="129">
        <f t="shared" si="260"/>
        <v>0</v>
      </c>
      <c r="T5539" s="129">
        <f t="shared" si="258"/>
        <v>0</v>
      </c>
      <c r="U5539" s="10"/>
    </row>
    <row r="5540" spans="12:21" ht="15" customHeight="1" x14ac:dyDescent="0.4">
      <c r="L5540" s="36" t="s">
        <v>39</v>
      </c>
      <c r="N5540" s="37">
        <v>43696</v>
      </c>
      <c r="O5540" s="35">
        <v>0.16666666666666669</v>
      </c>
      <c r="P5540" s="299"/>
      <c r="Q5540" s="300"/>
      <c r="R5540" s="129">
        <f t="shared" si="259"/>
        <v>0</v>
      </c>
      <c r="S5540" s="129">
        <f t="shared" si="260"/>
        <v>0</v>
      </c>
      <c r="T5540" s="129">
        <f t="shared" si="258"/>
        <v>0</v>
      </c>
      <c r="U5540" s="10"/>
    </row>
    <row r="5541" spans="12:21" ht="15" customHeight="1" x14ac:dyDescent="0.4">
      <c r="L5541" s="36" t="s">
        <v>39</v>
      </c>
      <c r="N5541" s="37">
        <v>43696</v>
      </c>
      <c r="O5541" s="35">
        <v>0.20833333333333337</v>
      </c>
      <c r="P5541" s="299"/>
      <c r="Q5541" s="300"/>
      <c r="R5541" s="129">
        <f t="shared" si="259"/>
        <v>0</v>
      </c>
      <c r="S5541" s="129">
        <f t="shared" si="260"/>
        <v>0</v>
      </c>
      <c r="T5541" s="129">
        <f t="shared" si="258"/>
        <v>0</v>
      </c>
      <c r="U5541" s="10"/>
    </row>
    <row r="5542" spans="12:21" ht="15" customHeight="1" x14ac:dyDescent="0.4">
      <c r="L5542" s="36" t="s">
        <v>39</v>
      </c>
      <c r="N5542" s="37">
        <v>43696</v>
      </c>
      <c r="O5542" s="35">
        <v>0.25</v>
      </c>
      <c r="P5542" s="299"/>
      <c r="Q5542" s="300"/>
      <c r="R5542" s="129">
        <f t="shared" si="259"/>
        <v>0</v>
      </c>
      <c r="S5542" s="129">
        <f t="shared" si="260"/>
        <v>0</v>
      </c>
      <c r="T5542" s="129">
        <f t="shared" si="258"/>
        <v>0</v>
      </c>
      <c r="U5542" s="10"/>
    </row>
    <row r="5543" spans="12:21" ht="15" customHeight="1" x14ac:dyDescent="0.4">
      <c r="L5543" s="36" t="s">
        <v>39</v>
      </c>
      <c r="N5543" s="37">
        <v>43696</v>
      </c>
      <c r="O5543" s="35">
        <v>0.29166666666666669</v>
      </c>
      <c r="P5543" s="299"/>
      <c r="Q5543" s="300"/>
      <c r="R5543" s="129">
        <f t="shared" si="259"/>
        <v>0</v>
      </c>
      <c r="S5543" s="129">
        <f t="shared" si="260"/>
        <v>0</v>
      </c>
      <c r="T5543" s="129">
        <f t="shared" si="258"/>
        <v>0</v>
      </c>
      <c r="U5543" s="10"/>
    </row>
    <row r="5544" spans="12:21" ht="15" customHeight="1" x14ac:dyDescent="0.4">
      <c r="L5544" s="36" t="s">
        <v>39</v>
      </c>
      <c r="N5544" s="37">
        <v>43696</v>
      </c>
      <c r="O5544" s="35">
        <v>0.33333333333333337</v>
      </c>
      <c r="P5544" s="299"/>
      <c r="Q5544" s="300"/>
      <c r="R5544" s="129">
        <f t="shared" si="259"/>
        <v>0</v>
      </c>
      <c r="S5544" s="129">
        <f t="shared" si="260"/>
        <v>0</v>
      </c>
      <c r="T5544" s="129">
        <f t="shared" si="258"/>
        <v>0</v>
      </c>
      <c r="U5544" s="10"/>
    </row>
    <row r="5545" spans="12:21" ht="15" customHeight="1" x14ac:dyDescent="0.4">
      <c r="L5545" s="36" t="s">
        <v>39</v>
      </c>
      <c r="N5545" s="37">
        <v>43696</v>
      </c>
      <c r="O5545" s="35">
        <v>0.375</v>
      </c>
      <c r="P5545" s="299"/>
      <c r="Q5545" s="300"/>
      <c r="R5545" s="129">
        <f t="shared" si="259"/>
        <v>0</v>
      </c>
      <c r="S5545" s="129">
        <f t="shared" si="260"/>
        <v>0</v>
      </c>
      <c r="T5545" s="129">
        <f t="shared" ref="T5545:T5608" si="261">Q5545-R5545</f>
        <v>0</v>
      </c>
      <c r="U5545" s="10"/>
    </row>
    <row r="5546" spans="12:21" ht="15" customHeight="1" x14ac:dyDescent="0.4">
      <c r="L5546" s="36" t="s">
        <v>39</v>
      </c>
      <c r="N5546" s="37">
        <v>43696</v>
      </c>
      <c r="O5546" s="35">
        <v>0.41666666666666669</v>
      </c>
      <c r="P5546" s="299"/>
      <c r="Q5546" s="300"/>
      <c r="R5546" s="129">
        <f t="shared" si="259"/>
        <v>0</v>
      </c>
      <c r="S5546" s="129">
        <f t="shared" si="260"/>
        <v>0</v>
      </c>
      <c r="T5546" s="129">
        <f t="shared" si="261"/>
        <v>0</v>
      </c>
      <c r="U5546" s="10"/>
    </row>
    <row r="5547" spans="12:21" ht="15" customHeight="1" x14ac:dyDescent="0.4">
      <c r="L5547" s="36" t="s">
        <v>39</v>
      </c>
      <c r="N5547" s="37">
        <v>43696</v>
      </c>
      <c r="O5547" s="35">
        <v>0.45833333333333337</v>
      </c>
      <c r="P5547" s="299"/>
      <c r="Q5547" s="300"/>
      <c r="R5547" s="129">
        <f t="shared" si="259"/>
        <v>0</v>
      </c>
      <c r="S5547" s="129">
        <f t="shared" si="260"/>
        <v>0</v>
      </c>
      <c r="T5547" s="129">
        <f t="shared" si="261"/>
        <v>0</v>
      </c>
      <c r="U5547" s="10"/>
    </row>
    <row r="5548" spans="12:21" ht="15" customHeight="1" x14ac:dyDescent="0.4">
      <c r="L5548" s="36" t="s">
        <v>39</v>
      </c>
      <c r="N5548" s="37">
        <v>43696</v>
      </c>
      <c r="O5548" s="35">
        <v>0.50000000000000011</v>
      </c>
      <c r="P5548" s="299"/>
      <c r="Q5548" s="300"/>
      <c r="R5548" s="129">
        <f t="shared" si="259"/>
        <v>0</v>
      </c>
      <c r="S5548" s="129">
        <f t="shared" si="260"/>
        <v>0</v>
      </c>
      <c r="T5548" s="129">
        <f t="shared" si="261"/>
        <v>0</v>
      </c>
      <c r="U5548" s="10"/>
    </row>
    <row r="5549" spans="12:21" ht="15" customHeight="1" x14ac:dyDescent="0.4">
      <c r="L5549" s="36" t="s">
        <v>39</v>
      </c>
      <c r="N5549" s="37">
        <v>43696</v>
      </c>
      <c r="O5549" s="35">
        <v>0.54166666666666674</v>
      </c>
      <c r="P5549" s="299"/>
      <c r="Q5549" s="300"/>
      <c r="R5549" s="129">
        <f t="shared" si="259"/>
        <v>0</v>
      </c>
      <c r="S5549" s="129">
        <f t="shared" si="260"/>
        <v>0</v>
      </c>
      <c r="T5549" s="129">
        <f t="shared" si="261"/>
        <v>0</v>
      </c>
      <c r="U5549" s="10"/>
    </row>
    <row r="5550" spans="12:21" ht="15" customHeight="1" x14ac:dyDescent="0.4">
      <c r="L5550" s="36" t="s">
        <v>39</v>
      </c>
      <c r="N5550" s="37">
        <v>43696</v>
      </c>
      <c r="O5550" s="35">
        <v>0.58333333333333337</v>
      </c>
      <c r="P5550" s="299"/>
      <c r="Q5550" s="300"/>
      <c r="R5550" s="129">
        <f t="shared" si="259"/>
        <v>0</v>
      </c>
      <c r="S5550" s="129">
        <f t="shared" si="260"/>
        <v>0</v>
      </c>
      <c r="T5550" s="129">
        <f t="shared" si="261"/>
        <v>0</v>
      </c>
      <c r="U5550" s="10"/>
    </row>
    <row r="5551" spans="12:21" ht="15" customHeight="1" x14ac:dyDescent="0.4">
      <c r="L5551" s="36" t="s">
        <v>39</v>
      </c>
      <c r="N5551" s="37">
        <v>43696</v>
      </c>
      <c r="O5551" s="35">
        <v>0.62500000000000011</v>
      </c>
      <c r="P5551" s="299"/>
      <c r="Q5551" s="300"/>
      <c r="R5551" s="129">
        <f t="shared" si="259"/>
        <v>0</v>
      </c>
      <c r="S5551" s="129">
        <f t="shared" si="260"/>
        <v>0</v>
      </c>
      <c r="T5551" s="129">
        <f t="shared" si="261"/>
        <v>0</v>
      </c>
      <c r="U5551" s="10"/>
    </row>
    <row r="5552" spans="12:21" ht="15" customHeight="1" x14ac:dyDescent="0.4">
      <c r="L5552" s="36" t="s">
        <v>39</v>
      </c>
      <c r="N5552" s="37">
        <v>43696</v>
      </c>
      <c r="O5552" s="35">
        <v>0.66666666666666674</v>
      </c>
      <c r="P5552" s="299"/>
      <c r="Q5552" s="300"/>
      <c r="R5552" s="129">
        <f t="shared" si="259"/>
        <v>0</v>
      </c>
      <c r="S5552" s="129">
        <f t="shared" si="260"/>
        <v>0</v>
      </c>
      <c r="T5552" s="129">
        <f t="shared" si="261"/>
        <v>0</v>
      </c>
      <c r="U5552" s="10"/>
    </row>
    <row r="5553" spans="12:21" ht="15" customHeight="1" x14ac:dyDescent="0.4">
      <c r="L5553" s="36" t="s">
        <v>39</v>
      </c>
      <c r="N5553" s="37">
        <v>43696</v>
      </c>
      <c r="O5553" s="35">
        <v>0.70833333333333337</v>
      </c>
      <c r="P5553" s="299"/>
      <c r="Q5553" s="300"/>
      <c r="R5553" s="129">
        <f t="shared" si="259"/>
        <v>0</v>
      </c>
      <c r="S5553" s="129">
        <f t="shared" si="260"/>
        <v>0</v>
      </c>
      <c r="T5553" s="129">
        <f t="shared" si="261"/>
        <v>0</v>
      </c>
      <c r="U5553" s="10"/>
    </row>
    <row r="5554" spans="12:21" ht="15" customHeight="1" x14ac:dyDescent="0.4">
      <c r="L5554" s="36" t="s">
        <v>39</v>
      </c>
      <c r="N5554" s="37">
        <v>43696</v>
      </c>
      <c r="O5554" s="35">
        <v>0.75000000000000011</v>
      </c>
      <c r="P5554" s="299"/>
      <c r="Q5554" s="300"/>
      <c r="R5554" s="129">
        <f t="shared" si="259"/>
        <v>0</v>
      </c>
      <c r="S5554" s="129">
        <f t="shared" si="260"/>
        <v>0</v>
      </c>
      <c r="T5554" s="129">
        <f t="shared" si="261"/>
        <v>0</v>
      </c>
      <c r="U5554" s="10"/>
    </row>
    <row r="5555" spans="12:21" ht="15" customHeight="1" x14ac:dyDescent="0.4">
      <c r="L5555" s="36" t="s">
        <v>39</v>
      </c>
      <c r="N5555" s="37">
        <v>43696</v>
      </c>
      <c r="O5555" s="35">
        <v>0.79166666666666674</v>
      </c>
      <c r="P5555" s="299"/>
      <c r="Q5555" s="300"/>
      <c r="R5555" s="129">
        <f t="shared" si="259"/>
        <v>0</v>
      </c>
      <c r="S5555" s="129">
        <f t="shared" si="260"/>
        <v>0</v>
      </c>
      <c r="T5555" s="129">
        <f t="shared" si="261"/>
        <v>0</v>
      </c>
      <c r="U5555" s="10"/>
    </row>
    <row r="5556" spans="12:21" ht="15" customHeight="1" x14ac:dyDescent="0.4">
      <c r="L5556" s="36" t="s">
        <v>39</v>
      </c>
      <c r="N5556" s="37">
        <v>43696</v>
      </c>
      <c r="O5556" s="35">
        <v>0.83333333333333337</v>
      </c>
      <c r="P5556" s="299"/>
      <c r="Q5556" s="300"/>
      <c r="R5556" s="129">
        <f t="shared" si="259"/>
        <v>0</v>
      </c>
      <c r="S5556" s="129">
        <f t="shared" si="260"/>
        <v>0</v>
      </c>
      <c r="T5556" s="129">
        <f t="shared" si="261"/>
        <v>0</v>
      </c>
      <c r="U5556" s="10"/>
    </row>
    <row r="5557" spans="12:21" ht="15" customHeight="1" x14ac:dyDescent="0.4">
      <c r="L5557" s="36" t="s">
        <v>39</v>
      </c>
      <c r="N5557" s="37">
        <v>43696</v>
      </c>
      <c r="O5557" s="35">
        <v>0.87500000000000011</v>
      </c>
      <c r="P5557" s="299"/>
      <c r="Q5557" s="300"/>
      <c r="R5557" s="129">
        <f t="shared" si="259"/>
        <v>0</v>
      </c>
      <c r="S5557" s="129">
        <f t="shared" si="260"/>
        <v>0</v>
      </c>
      <c r="T5557" s="129">
        <f t="shared" si="261"/>
        <v>0</v>
      </c>
      <c r="U5557" s="10"/>
    </row>
    <row r="5558" spans="12:21" ht="15" customHeight="1" x14ac:dyDescent="0.4">
      <c r="L5558" s="36" t="s">
        <v>39</v>
      </c>
      <c r="N5558" s="37">
        <v>43696</v>
      </c>
      <c r="O5558" s="35">
        <v>0.91666666666666674</v>
      </c>
      <c r="P5558" s="299"/>
      <c r="Q5558" s="300"/>
      <c r="R5558" s="129">
        <f t="shared" si="259"/>
        <v>0</v>
      </c>
      <c r="S5558" s="129">
        <f t="shared" si="260"/>
        <v>0</v>
      </c>
      <c r="T5558" s="129">
        <f t="shared" si="261"/>
        <v>0</v>
      </c>
      <c r="U5558" s="10"/>
    </row>
    <row r="5559" spans="12:21" ht="15" customHeight="1" x14ac:dyDescent="0.4">
      <c r="L5559" s="36" t="s">
        <v>39</v>
      </c>
      <c r="N5559" s="37">
        <v>43696</v>
      </c>
      <c r="O5559" s="35">
        <v>0.95833333333333337</v>
      </c>
      <c r="P5559" s="299"/>
      <c r="Q5559" s="300"/>
      <c r="R5559" s="129">
        <f t="shared" si="259"/>
        <v>0</v>
      </c>
      <c r="S5559" s="129">
        <f t="shared" si="260"/>
        <v>0</v>
      </c>
      <c r="T5559" s="129">
        <f t="shared" si="261"/>
        <v>0</v>
      </c>
      <c r="U5559" s="10"/>
    </row>
    <row r="5560" spans="12:21" ht="15" customHeight="1" x14ac:dyDescent="0.4">
      <c r="L5560" s="40">
        <v>43697</v>
      </c>
      <c r="M5560" s="37"/>
      <c r="N5560" s="37">
        <v>43697</v>
      </c>
      <c r="O5560" s="35">
        <v>3.1225022567582528E-17</v>
      </c>
      <c r="P5560" s="299"/>
      <c r="Q5560" s="300"/>
      <c r="R5560" s="129">
        <f t="shared" si="259"/>
        <v>0</v>
      </c>
      <c r="S5560" s="129">
        <f t="shared" si="260"/>
        <v>0</v>
      </c>
      <c r="T5560" s="129">
        <f t="shared" si="261"/>
        <v>0</v>
      </c>
      <c r="U5560" s="10"/>
    </row>
    <row r="5561" spans="12:21" ht="15" customHeight="1" x14ac:dyDescent="0.4">
      <c r="L5561" s="36" t="s">
        <v>39</v>
      </c>
      <c r="N5561" s="37">
        <v>43697</v>
      </c>
      <c r="O5561" s="35">
        <v>4.1666666666666699E-2</v>
      </c>
      <c r="P5561" s="299"/>
      <c r="Q5561" s="300"/>
      <c r="R5561" s="129">
        <f t="shared" si="259"/>
        <v>0</v>
      </c>
      <c r="S5561" s="129">
        <f t="shared" si="260"/>
        <v>0</v>
      </c>
      <c r="T5561" s="129">
        <f t="shared" si="261"/>
        <v>0</v>
      </c>
      <c r="U5561" s="10"/>
    </row>
    <row r="5562" spans="12:21" ht="15" customHeight="1" x14ac:dyDescent="0.4">
      <c r="L5562" s="36" t="s">
        <v>39</v>
      </c>
      <c r="N5562" s="37">
        <v>43697</v>
      </c>
      <c r="O5562" s="35">
        <v>8.333333333333337E-2</v>
      </c>
      <c r="P5562" s="299"/>
      <c r="Q5562" s="300"/>
      <c r="R5562" s="129">
        <f t="shared" si="259"/>
        <v>0</v>
      </c>
      <c r="S5562" s="129">
        <f t="shared" si="260"/>
        <v>0</v>
      </c>
      <c r="T5562" s="129">
        <f t="shared" si="261"/>
        <v>0</v>
      </c>
      <c r="U5562" s="10"/>
    </row>
    <row r="5563" spans="12:21" ht="15" customHeight="1" x14ac:dyDescent="0.4">
      <c r="L5563" s="36" t="s">
        <v>39</v>
      </c>
      <c r="N5563" s="37">
        <v>43697</v>
      </c>
      <c r="O5563" s="35">
        <v>0.12500000000000006</v>
      </c>
      <c r="P5563" s="299"/>
      <c r="Q5563" s="300"/>
      <c r="R5563" s="129">
        <f t="shared" si="259"/>
        <v>0</v>
      </c>
      <c r="S5563" s="129">
        <f t="shared" si="260"/>
        <v>0</v>
      </c>
      <c r="T5563" s="129">
        <f t="shared" si="261"/>
        <v>0</v>
      </c>
      <c r="U5563" s="10"/>
    </row>
    <row r="5564" spans="12:21" ht="15" customHeight="1" x14ac:dyDescent="0.4">
      <c r="L5564" s="36" t="s">
        <v>39</v>
      </c>
      <c r="N5564" s="37">
        <v>43697</v>
      </c>
      <c r="O5564" s="35">
        <v>0.16666666666666669</v>
      </c>
      <c r="P5564" s="299"/>
      <c r="Q5564" s="300"/>
      <c r="R5564" s="129">
        <f t="shared" si="259"/>
        <v>0</v>
      </c>
      <c r="S5564" s="129">
        <f t="shared" si="260"/>
        <v>0</v>
      </c>
      <c r="T5564" s="129">
        <f t="shared" si="261"/>
        <v>0</v>
      </c>
      <c r="U5564" s="10"/>
    </row>
    <row r="5565" spans="12:21" ht="15" customHeight="1" x14ac:dyDescent="0.4">
      <c r="L5565" s="36" t="s">
        <v>39</v>
      </c>
      <c r="N5565" s="37">
        <v>43697</v>
      </c>
      <c r="O5565" s="35">
        <v>0.20833333333333337</v>
      </c>
      <c r="P5565" s="299"/>
      <c r="Q5565" s="300"/>
      <c r="R5565" s="129">
        <f t="shared" si="259"/>
        <v>0</v>
      </c>
      <c r="S5565" s="129">
        <f t="shared" si="260"/>
        <v>0</v>
      </c>
      <c r="T5565" s="129">
        <f t="shared" si="261"/>
        <v>0</v>
      </c>
      <c r="U5565" s="10"/>
    </row>
    <row r="5566" spans="12:21" ht="15" customHeight="1" x14ac:dyDescent="0.4">
      <c r="L5566" s="36" t="s">
        <v>39</v>
      </c>
      <c r="N5566" s="37">
        <v>43697</v>
      </c>
      <c r="O5566" s="35">
        <v>0.25</v>
      </c>
      <c r="P5566" s="299"/>
      <c r="Q5566" s="300"/>
      <c r="R5566" s="129">
        <f t="shared" si="259"/>
        <v>0</v>
      </c>
      <c r="S5566" s="129">
        <f t="shared" si="260"/>
        <v>0</v>
      </c>
      <c r="T5566" s="129">
        <f t="shared" si="261"/>
        <v>0</v>
      </c>
      <c r="U5566" s="10"/>
    </row>
    <row r="5567" spans="12:21" ht="15" customHeight="1" x14ac:dyDescent="0.4">
      <c r="L5567" s="36" t="s">
        <v>39</v>
      </c>
      <c r="N5567" s="37">
        <v>43697</v>
      </c>
      <c r="O5567" s="35">
        <v>0.29166666666666669</v>
      </c>
      <c r="P5567" s="299"/>
      <c r="Q5567" s="300"/>
      <c r="R5567" s="129">
        <f t="shared" si="259"/>
        <v>0</v>
      </c>
      <c r="S5567" s="129">
        <f t="shared" si="260"/>
        <v>0</v>
      </c>
      <c r="T5567" s="129">
        <f t="shared" si="261"/>
        <v>0</v>
      </c>
      <c r="U5567" s="10"/>
    </row>
    <row r="5568" spans="12:21" ht="15" customHeight="1" x14ac:dyDescent="0.4">
      <c r="L5568" s="36" t="s">
        <v>39</v>
      </c>
      <c r="N5568" s="37">
        <v>43697</v>
      </c>
      <c r="O5568" s="35">
        <v>0.33333333333333337</v>
      </c>
      <c r="P5568" s="299"/>
      <c r="Q5568" s="300"/>
      <c r="R5568" s="129">
        <f t="shared" si="259"/>
        <v>0</v>
      </c>
      <c r="S5568" s="129">
        <f t="shared" si="260"/>
        <v>0</v>
      </c>
      <c r="T5568" s="129">
        <f t="shared" si="261"/>
        <v>0</v>
      </c>
      <c r="U5568" s="10"/>
    </row>
    <row r="5569" spans="12:21" ht="15" customHeight="1" x14ac:dyDescent="0.4">
      <c r="L5569" s="36" t="s">
        <v>39</v>
      </c>
      <c r="N5569" s="37">
        <v>43697</v>
      </c>
      <c r="O5569" s="35">
        <v>0.375</v>
      </c>
      <c r="P5569" s="299"/>
      <c r="Q5569" s="300"/>
      <c r="R5569" s="129">
        <f t="shared" si="259"/>
        <v>0</v>
      </c>
      <c r="S5569" s="129">
        <f t="shared" si="260"/>
        <v>0</v>
      </c>
      <c r="T5569" s="129">
        <f t="shared" si="261"/>
        <v>0</v>
      </c>
      <c r="U5569" s="10"/>
    </row>
    <row r="5570" spans="12:21" ht="15" customHeight="1" x14ac:dyDescent="0.4">
      <c r="L5570" s="36" t="s">
        <v>39</v>
      </c>
      <c r="N5570" s="37">
        <v>43697</v>
      </c>
      <c r="O5570" s="35">
        <v>0.41666666666666669</v>
      </c>
      <c r="P5570" s="299"/>
      <c r="Q5570" s="300"/>
      <c r="R5570" s="129">
        <f t="shared" si="259"/>
        <v>0</v>
      </c>
      <c r="S5570" s="129">
        <f t="shared" si="260"/>
        <v>0</v>
      </c>
      <c r="T5570" s="129">
        <f t="shared" si="261"/>
        <v>0</v>
      </c>
      <c r="U5570" s="10"/>
    </row>
    <row r="5571" spans="12:21" ht="15" customHeight="1" x14ac:dyDescent="0.4">
      <c r="L5571" s="36" t="s">
        <v>39</v>
      </c>
      <c r="N5571" s="37">
        <v>43697</v>
      </c>
      <c r="O5571" s="35">
        <v>0.45833333333333337</v>
      </c>
      <c r="P5571" s="299"/>
      <c r="Q5571" s="300"/>
      <c r="R5571" s="129">
        <f t="shared" si="259"/>
        <v>0</v>
      </c>
      <c r="S5571" s="129">
        <f t="shared" si="260"/>
        <v>0</v>
      </c>
      <c r="T5571" s="129">
        <f t="shared" si="261"/>
        <v>0</v>
      </c>
      <c r="U5571" s="10"/>
    </row>
    <row r="5572" spans="12:21" ht="15" customHeight="1" x14ac:dyDescent="0.4">
      <c r="L5572" s="36" t="s">
        <v>39</v>
      </c>
      <c r="N5572" s="37">
        <v>43697</v>
      </c>
      <c r="O5572" s="35">
        <v>0.50000000000000011</v>
      </c>
      <c r="P5572" s="299"/>
      <c r="Q5572" s="300"/>
      <c r="R5572" s="129">
        <f t="shared" si="259"/>
        <v>0</v>
      </c>
      <c r="S5572" s="129">
        <f t="shared" si="260"/>
        <v>0</v>
      </c>
      <c r="T5572" s="129">
        <f t="shared" si="261"/>
        <v>0</v>
      </c>
      <c r="U5572" s="10"/>
    </row>
    <row r="5573" spans="12:21" ht="15" customHeight="1" x14ac:dyDescent="0.4">
      <c r="L5573" s="36" t="s">
        <v>39</v>
      </c>
      <c r="N5573" s="37">
        <v>43697</v>
      </c>
      <c r="O5573" s="35">
        <v>0.54166666666666674</v>
      </c>
      <c r="P5573" s="299"/>
      <c r="Q5573" s="300"/>
      <c r="R5573" s="129">
        <f t="shared" si="259"/>
        <v>0</v>
      </c>
      <c r="S5573" s="129">
        <f t="shared" si="260"/>
        <v>0</v>
      </c>
      <c r="T5573" s="129">
        <f t="shared" si="261"/>
        <v>0</v>
      </c>
      <c r="U5573" s="10"/>
    </row>
    <row r="5574" spans="12:21" ht="15" customHeight="1" x14ac:dyDescent="0.4">
      <c r="L5574" s="36" t="s">
        <v>39</v>
      </c>
      <c r="N5574" s="37">
        <v>43697</v>
      </c>
      <c r="O5574" s="35">
        <v>0.58333333333333337</v>
      </c>
      <c r="P5574" s="299"/>
      <c r="Q5574" s="300"/>
      <c r="R5574" s="129">
        <f t="shared" si="259"/>
        <v>0</v>
      </c>
      <c r="S5574" s="129">
        <f t="shared" si="260"/>
        <v>0</v>
      </c>
      <c r="T5574" s="129">
        <f t="shared" si="261"/>
        <v>0</v>
      </c>
      <c r="U5574" s="10"/>
    </row>
    <row r="5575" spans="12:21" ht="15" customHeight="1" x14ac:dyDescent="0.4">
      <c r="L5575" s="36" t="s">
        <v>39</v>
      </c>
      <c r="N5575" s="37">
        <v>43697</v>
      </c>
      <c r="O5575" s="35">
        <v>0.62500000000000011</v>
      </c>
      <c r="P5575" s="299"/>
      <c r="Q5575" s="300"/>
      <c r="R5575" s="129">
        <f t="shared" si="259"/>
        <v>0</v>
      </c>
      <c r="S5575" s="129">
        <f t="shared" si="260"/>
        <v>0</v>
      </c>
      <c r="T5575" s="129">
        <f t="shared" si="261"/>
        <v>0</v>
      </c>
      <c r="U5575" s="10"/>
    </row>
    <row r="5576" spans="12:21" ht="15" customHeight="1" x14ac:dyDescent="0.4">
      <c r="L5576" s="36" t="s">
        <v>39</v>
      </c>
      <c r="N5576" s="37">
        <v>43697</v>
      </c>
      <c r="O5576" s="35">
        <v>0.66666666666666674</v>
      </c>
      <c r="P5576" s="299"/>
      <c r="Q5576" s="300"/>
      <c r="R5576" s="129">
        <f t="shared" si="259"/>
        <v>0</v>
      </c>
      <c r="S5576" s="129">
        <f t="shared" si="260"/>
        <v>0</v>
      </c>
      <c r="T5576" s="129">
        <f t="shared" si="261"/>
        <v>0</v>
      </c>
      <c r="U5576" s="10"/>
    </row>
    <row r="5577" spans="12:21" ht="15" customHeight="1" x14ac:dyDescent="0.4">
      <c r="L5577" s="36" t="s">
        <v>39</v>
      </c>
      <c r="N5577" s="37">
        <v>43697</v>
      </c>
      <c r="O5577" s="35">
        <v>0.70833333333333337</v>
      </c>
      <c r="P5577" s="299"/>
      <c r="Q5577" s="300"/>
      <c r="R5577" s="129">
        <f t="shared" si="259"/>
        <v>0</v>
      </c>
      <c r="S5577" s="129">
        <f t="shared" si="260"/>
        <v>0</v>
      </c>
      <c r="T5577" s="129">
        <f t="shared" si="261"/>
        <v>0</v>
      </c>
      <c r="U5577" s="10"/>
    </row>
    <row r="5578" spans="12:21" ht="15" customHeight="1" x14ac:dyDescent="0.4">
      <c r="L5578" s="36" t="s">
        <v>39</v>
      </c>
      <c r="N5578" s="37">
        <v>43697</v>
      </c>
      <c r="O5578" s="35">
        <v>0.75000000000000011</v>
      </c>
      <c r="P5578" s="299"/>
      <c r="Q5578" s="300"/>
      <c r="R5578" s="129">
        <f t="shared" si="259"/>
        <v>0</v>
      </c>
      <c r="S5578" s="129">
        <f t="shared" si="260"/>
        <v>0</v>
      </c>
      <c r="T5578" s="129">
        <f t="shared" si="261"/>
        <v>0</v>
      </c>
      <c r="U5578" s="10"/>
    </row>
    <row r="5579" spans="12:21" ht="15" customHeight="1" x14ac:dyDescent="0.4">
      <c r="L5579" s="36" t="s">
        <v>39</v>
      </c>
      <c r="N5579" s="37">
        <v>43697</v>
      </c>
      <c r="O5579" s="35">
        <v>0.79166666666666674</v>
      </c>
      <c r="P5579" s="299"/>
      <c r="Q5579" s="300"/>
      <c r="R5579" s="129">
        <f t="shared" si="259"/>
        <v>0</v>
      </c>
      <c r="S5579" s="129">
        <f t="shared" si="260"/>
        <v>0</v>
      </c>
      <c r="T5579" s="129">
        <f t="shared" si="261"/>
        <v>0</v>
      </c>
      <c r="U5579" s="10"/>
    </row>
    <row r="5580" spans="12:21" ht="15" customHeight="1" x14ac:dyDescent="0.4">
      <c r="L5580" s="36" t="s">
        <v>39</v>
      </c>
      <c r="N5580" s="37">
        <v>43697</v>
      </c>
      <c r="O5580" s="35">
        <v>0.83333333333333337</v>
      </c>
      <c r="P5580" s="299"/>
      <c r="Q5580" s="300"/>
      <c r="R5580" s="129">
        <f t="shared" si="259"/>
        <v>0</v>
      </c>
      <c r="S5580" s="129">
        <f t="shared" si="260"/>
        <v>0</v>
      </c>
      <c r="T5580" s="129">
        <f t="shared" si="261"/>
        <v>0</v>
      </c>
      <c r="U5580" s="10"/>
    </row>
    <row r="5581" spans="12:21" ht="15" customHeight="1" x14ac:dyDescent="0.4">
      <c r="L5581" s="36" t="s">
        <v>39</v>
      </c>
      <c r="N5581" s="37">
        <v>43697</v>
      </c>
      <c r="O5581" s="35">
        <v>0.87500000000000011</v>
      </c>
      <c r="P5581" s="299"/>
      <c r="Q5581" s="300"/>
      <c r="R5581" s="129">
        <f t="shared" si="259"/>
        <v>0</v>
      </c>
      <c r="S5581" s="129">
        <f t="shared" si="260"/>
        <v>0</v>
      </c>
      <c r="T5581" s="129">
        <f t="shared" si="261"/>
        <v>0</v>
      </c>
      <c r="U5581" s="10"/>
    </row>
    <row r="5582" spans="12:21" ht="15" customHeight="1" x14ac:dyDescent="0.4">
      <c r="L5582" s="36" t="s">
        <v>39</v>
      </c>
      <c r="N5582" s="37">
        <v>43697</v>
      </c>
      <c r="O5582" s="35">
        <v>0.91666666666666674</v>
      </c>
      <c r="P5582" s="299"/>
      <c r="Q5582" s="300"/>
      <c r="R5582" s="129">
        <f t="shared" si="259"/>
        <v>0</v>
      </c>
      <c r="S5582" s="129">
        <f t="shared" si="260"/>
        <v>0</v>
      </c>
      <c r="T5582" s="129">
        <f t="shared" si="261"/>
        <v>0</v>
      </c>
      <c r="U5582" s="10"/>
    </row>
    <row r="5583" spans="12:21" ht="15" customHeight="1" x14ac:dyDescent="0.4">
      <c r="L5583" s="36" t="s">
        <v>39</v>
      </c>
      <c r="N5583" s="37">
        <v>43697</v>
      </c>
      <c r="O5583" s="35">
        <v>0.95833333333333337</v>
      </c>
      <c r="P5583" s="299"/>
      <c r="Q5583" s="300"/>
      <c r="R5583" s="129">
        <f t="shared" si="259"/>
        <v>0</v>
      </c>
      <c r="S5583" s="129">
        <f t="shared" si="260"/>
        <v>0</v>
      </c>
      <c r="T5583" s="129">
        <f t="shared" si="261"/>
        <v>0</v>
      </c>
      <c r="U5583" s="10"/>
    </row>
    <row r="5584" spans="12:21" ht="15" customHeight="1" x14ac:dyDescent="0.4">
      <c r="L5584" s="40">
        <v>43698</v>
      </c>
      <c r="M5584" s="37"/>
      <c r="N5584" s="37">
        <v>43698</v>
      </c>
      <c r="O5584" s="35">
        <v>3.1225022567582528E-17</v>
      </c>
      <c r="P5584" s="299"/>
      <c r="Q5584" s="300"/>
      <c r="R5584" s="129">
        <f t="shared" ref="R5584:R5647" si="262">IF(Q5584&gt;P5584,P5584,Q5584)</f>
        <v>0</v>
      </c>
      <c r="S5584" s="129">
        <f t="shared" ref="S5584:S5647" si="263">P5584-R5584</f>
        <v>0</v>
      </c>
      <c r="T5584" s="129">
        <f t="shared" si="261"/>
        <v>0</v>
      </c>
      <c r="U5584" s="10"/>
    </row>
    <row r="5585" spans="12:21" ht="15" customHeight="1" x14ac:dyDescent="0.4">
      <c r="L5585" s="36" t="s">
        <v>39</v>
      </c>
      <c r="N5585" s="37">
        <v>43698</v>
      </c>
      <c r="O5585" s="35">
        <v>4.1666666666666699E-2</v>
      </c>
      <c r="P5585" s="299"/>
      <c r="Q5585" s="300"/>
      <c r="R5585" s="129">
        <f t="shared" si="262"/>
        <v>0</v>
      </c>
      <c r="S5585" s="129">
        <f t="shared" si="263"/>
        <v>0</v>
      </c>
      <c r="T5585" s="129">
        <f t="shared" si="261"/>
        <v>0</v>
      </c>
      <c r="U5585" s="10"/>
    </row>
    <row r="5586" spans="12:21" ht="15" customHeight="1" x14ac:dyDescent="0.4">
      <c r="L5586" s="36" t="s">
        <v>39</v>
      </c>
      <c r="N5586" s="37">
        <v>43698</v>
      </c>
      <c r="O5586" s="35">
        <v>8.333333333333337E-2</v>
      </c>
      <c r="P5586" s="299"/>
      <c r="Q5586" s="300"/>
      <c r="R5586" s="129">
        <f t="shared" si="262"/>
        <v>0</v>
      </c>
      <c r="S5586" s="129">
        <f t="shared" si="263"/>
        <v>0</v>
      </c>
      <c r="T5586" s="129">
        <f t="shared" si="261"/>
        <v>0</v>
      </c>
      <c r="U5586" s="10"/>
    </row>
    <row r="5587" spans="12:21" ht="15" customHeight="1" x14ac:dyDescent="0.4">
      <c r="L5587" s="36" t="s">
        <v>39</v>
      </c>
      <c r="N5587" s="37">
        <v>43698</v>
      </c>
      <c r="O5587" s="35">
        <v>0.12500000000000006</v>
      </c>
      <c r="P5587" s="299"/>
      <c r="Q5587" s="300"/>
      <c r="R5587" s="129">
        <f t="shared" si="262"/>
        <v>0</v>
      </c>
      <c r="S5587" s="129">
        <f t="shared" si="263"/>
        <v>0</v>
      </c>
      <c r="T5587" s="129">
        <f t="shared" si="261"/>
        <v>0</v>
      </c>
      <c r="U5587" s="10"/>
    </row>
    <row r="5588" spans="12:21" ht="15" customHeight="1" x14ac:dyDescent="0.4">
      <c r="L5588" s="36" t="s">
        <v>39</v>
      </c>
      <c r="N5588" s="37">
        <v>43698</v>
      </c>
      <c r="O5588" s="35">
        <v>0.16666666666666669</v>
      </c>
      <c r="P5588" s="299"/>
      <c r="Q5588" s="300"/>
      <c r="R5588" s="129">
        <f t="shared" si="262"/>
        <v>0</v>
      </c>
      <c r="S5588" s="129">
        <f t="shared" si="263"/>
        <v>0</v>
      </c>
      <c r="T5588" s="129">
        <f t="shared" si="261"/>
        <v>0</v>
      </c>
      <c r="U5588" s="10"/>
    </row>
    <row r="5589" spans="12:21" ht="15" customHeight="1" x14ac:dyDescent="0.4">
      <c r="L5589" s="36" t="s">
        <v>39</v>
      </c>
      <c r="N5589" s="37">
        <v>43698</v>
      </c>
      <c r="O5589" s="35">
        <v>0.20833333333333337</v>
      </c>
      <c r="P5589" s="299"/>
      <c r="Q5589" s="300"/>
      <c r="R5589" s="129">
        <f t="shared" si="262"/>
        <v>0</v>
      </c>
      <c r="S5589" s="129">
        <f t="shared" si="263"/>
        <v>0</v>
      </c>
      <c r="T5589" s="129">
        <f t="shared" si="261"/>
        <v>0</v>
      </c>
      <c r="U5589" s="10"/>
    </row>
    <row r="5590" spans="12:21" ht="15" customHeight="1" x14ac:dyDescent="0.4">
      <c r="L5590" s="36" t="s">
        <v>39</v>
      </c>
      <c r="N5590" s="37">
        <v>43698</v>
      </c>
      <c r="O5590" s="35">
        <v>0.25</v>
      </c>
      <c r="P5590" s="299"/>
      <c r="Q5590" s="300"/>
      <c r="R5590" s="129">
        <f t="shared" si="262"/>
        <v>0</v>
      </c>
      <c r="S5590" s="129">
        <f t="shared" si="263"/>
        <v>0</v>
      </c>
      <c r="T5590" s="129">
        <f t="shared" si="261"/>
        <v>0</v>
      </c>
      <c r="U5590" s="10"/>
    </row>
    <row r="5591" spans="12:21" ht="15" customHeight="1" x14ac:dyDescent="0.4">
      <c r="L5591" s="36" t="s">
        <v>39</v>
      </c>
      <c r="N5591" s="37">
        <v>43698</v>
      </c>
      <c r="O5591" s="35">
        <v>0.29166666666666669</v>
      </c>
      <c r="P5591" s="299"/>
      <c r="Q5591" s="300"/>
      <c r="R5591" s="129">
        <f t="shared" si="262"/>
        <v>0</v>
      </c>
      <c r="S5591" s="129">
        <f t="shared" si="263"/>
        <v>0</v>
      </c>
      <c r="T5591" s="129">
        <f t="shared" si="261"/>
        <v>0</v>
      </c>
      <c r="U5591" s="10"/>
    </row>
    <row r="5592" spans="12:21" ht="15" customHeight="1" x14ac:dyDescent="0.4">
      <c r="L5592" s="36" t="s">
        <v>39</v>
      </c>
      <c r="N5592" s="37">
        <v>43698</v>
      </c>
      <c r="O5592" s="35">
        <v>0.33333333333333337</v>
      </c>
      <c r="P5592" s="299"/>
      <c r="Q5592" s="300"/>
      <c r="R5592" s="129">
        <f t="shared" si="262"/>
        <v>0</v>
      </c>
      <c r="S5592" s="129">
        <f t="shared" si="263"/>
        <v>0</v>
      </c>
      <c r="T5592" s="129">
        <f t="shared" si="261"/>
        <v>0</v>
      </c>
      <c r="U5592" s="10"/>
    </row>
    <row r="5593" spans="12:21" ht="15" customHeight="1" x14ac:dyDescent="0.4">
      <c r="L5593" s="36" t="s">
        <v>39</v>
      </c>
      <c r="N5593" s="37">
        <v>43698</v>
      </c>
      <c r="O5593" s="35">
        <v>0.375</v>
      </c>
      <c r="P5593" s="299"/>
      <c r="Q5593" s="300"/>
      <c r="R5593" s="129">
        <f t="shared" si="262"/>
        <v>0</v>
      </c>
      <c r="S5593" s="129">
        <f t="shared" si="263"/>
        <v>0</v>
      </c>
      <c r="T5593" s="129">
        <f t="shared" si="261"/>
        <v>0</v>
      </c>
      <c r="U5593" s="10"/>
    </row>
    <row r="5594" spans="12:21" ht="15" customHeight="1" x14ac:dyDescent="0.4">
      <c r="L5594" s="36" t="s">
        <v>39</v>
      </c>
      <c r="N5594" s="37">
        <v>43698</v>
      </c>
      <c r="O5594" s="35">
        <v>0.41666666666666669</v>
      </c>
      <c r="P5594" s="299"/>
      <c r="Q5594" s="300"/>
      <c r="R5594" s="129">
        <f t="shared" si="262"/>
        <v>0</v>
      </c>
      <c r="S5594" s="129">
        <f t="shared" si="263"/>
        <v>0</v>
      </c>
      <c r="T5594" s="129">
        <f t="shared" si="261"/>
        <v>0</v>
      </c>
      <c r="U5594" s="10"/>
    </row>
    <row r="5595" spans="12:21" ht="15" customHeight="1" x14ac:dyDescent="0.4">
      <c r="L5595" s="36" t="s">
        <v>39</v>
      </c>
      <c r="N5595" s="37">
        <v>43698</v>
      </c>
      <c r="O5595" s="35">
        <v>0.45833333333333337</v>
      </c>
      <c r="P5595" s="299"/>
      <c r="Q5595" s="300"/>
      <c r="R5595" s="129">
        <f t="shared" si="262"/>
        <v>0</v>
      </c>
      <c r="S5595" s="129">
        <f t="shared" si="263"/>
        <v>0</v>
      </c>
      <c r="T5595" s="129">
        <f t="shared" si="261"/>
        <v>0</v>
      </c>
      <c r="U5595" s="10"/>
    </row>
    <row r="5596" spans="12:21" ht="15" customHeight="1" x14ac:dyDescent="0.4">
      <c r="L5596" s="36" t="s">
        <v>39</v>
      </c>
      <c r="N5596" s="37">
        <v>43698</v>
      </c>
      <c r="O5596" s="35">
        <v>0.50000000000000011</v>
      </c>
      <c r="P5596" s="299"/>
      <c r="Q5596" s="300"/>
      <c r="R5596" s="129">
        <f t="shared" si="262"/>
        <v>0</v>
      </c>
      <c r="S5596" s="129">
        <f t="shared" si="263"/>
        <v>0</v>
      </c>
      <c r="T5596" s="129">
        <f t="shared" si="261"/>
        <v>0</v>
      </c>
      <c r="U5596" s="10"/>
    </row>
    <row r="5597" spans="12:21" ht="15" customHeight="1" x14ac:dyDescent="0.4">
      <c r="L5597" s="36" t="s">
        <v>39</v>
      </c>
      <c r="N5597" s="37">
        <v>43698</v>
      </c>
      <c r="O5597" s="35">
        <v>0.54166666666666674</v>
      </c>
      <c r="P5597" s="299"/>
      <c r="Q5597" s="300"/>
      <c r="R5597" s="129">
        <f t="shared" si="262"/>
        <v>0</v>
      </c>
      <c r="S5597" s="129">
        <f t="shared" si="263"/>
        <v>0</v>
      </c>
      <c r="T5597" s="129">
        <f t="shared" si="261"/>
        <v>0</v>
      </c>
      <c r="U5597" s="10"/>
    </row>
    <row r="5598" spans="12:21" ht="15" customHeight="1" x14ac:dyDescent="0.4">
      <c r="L5598" s="36" t="s">
        <v>39</v>
      </c>
      <c r="N5598" s="37">
        <v>43698</v>
      </c>
      <c r="O5598" s="35">
        <v>0.58333333333333337</v>
      </c>
      <c r="P5598" s="299"/>
      <c r="Q5598" s="300"/>
      <c r="R5598" s="129">
        <f t="shared" si="262"/>
        <v>0</v>
      </c>
      <c r="S5598" s="129">
        <f t="shared" si="263"/>
        <v>0</v>
      </c>
      <c r="T5598" s="129">
        <f t="shared" si="261"/>
        <v>0</v>
      </c>
      <c r="U5598" s="10"/>
    </row>
    <row r="5599" spans="12:21" ht="15" customHeight="1" x14ac:dyDescent="0.4">
      <c r="L5599" s="36" t="s">
        <v>39</v>
      </c>
      <c r="N5599" s="37">
        <v>43698</v>
      </c>
      <c r="O5599" s="35">
        <v>0.62500000000000011</v>
      </c>
      <c r="P5599" s="299"/>
      <c r="Q5599" s="300"/>
      <c r="R5599" s="129">
        <f t="shared" si="262"/>
        <v>0</v>
      </c>
      <c r="S5599" s="129">
        <f t="shared" si="263"/>
        <v>0</v>
      </c>
      <c r="T5599" s="129">
        <f t="shared" si="261"/>
        <v>0</v>
      </c>
      <c r="U5599" s="10"/>
    </row>
    <row r="5600" spans="12:21" ht="15" customHeight="1" x14ac:dyDescent="0.4">
      <c r="L5600" s="36" t="s">
        <v>39</v>
      </c>
      <c r="N5600" s="37">
        <v>43698</v>
      </c>
      <c r="O5600" s="35">
        <v>0.66666666666666674</v>
      </c>
      <c r="P5600" s="299"/>
      <c r="Q5600" s="300"/>
      <c r="R5600" s="129">
        <f t="shared" si="262"/>
        <v>0</v>
      </c>
      <c r="S5600" s="129">
        <f t="shared" si="263"/>
        <v>0</v>
      </c>
      <c r="T5600" s="129">
        <f t="shared" si="261"/>
        <v>0</v>
      </c>
      <c r="U5600" s="10"/>
    </row>
    <row r="5601" spans="12:21" ht="15" customHeight="1" x14ac:dyDescent="0.4">
      <c r="L5601" s="36" t="s">
        <v>39</v>
      </c>
      <c r="N5601" s="37">
        <v>43698</v>
      </c>
      <c r="O5601" s="35">
        <v>0.70833333333333337</v>
      </c>
      <c r="P5601" s="299"/>
      <c r="Q5601" s="300"/>
      <c r="R5601" s="129">
        <f t="shared" si="262"/>
        <v>0</v>
      </c>
      <c r="S5601" s="129">
        <f t="shared" si="263"/>
        <v>0</v>
      </c>
      <c r="T5601" s="129">
        <f t="shared" si="261"/>
        <v>0</v>
      </c>
      <c r="U5601" s="10"/>
    </row>
    <row r="5602" spans="12:21" ht="15" customHeight="1" x14ac:dyDescent="0.4">
      <c r="L5602" s="36" t="s">
        <v>39</v>
      </c>
      <c r="N5602" s="37">
        <v>43698</v>
      </c>
      <c r="O5602" s="35">
        <v>0.75000000000000011</v>
      </c>
      <c r="P5602" s="299"/>
      <c r="Q5602" s="300"/>
      <c r="R5602" s="129">
        <f t="shared" si="262"/>
        <v>0</v>
      </c>
      <c r="S5602" s="129">
        <f t="shared" si="263"/>
        <v>0</v>
      </c>
      <c r="T5602" s="129">
        <f t="shared" si="261"/>
        <v>0</v>
      </c>
      <c r="U5602" s="10"/>
    </row>
    <row r="5603" spans="12:21" ht="15" customHeight="1" x14ac:dyDescent="0.4">
      <c r="L5603" s="36" t="s">
        <v>39</v>
      </c>
      <c r="N5603" s="37">
        <v>43698</v>
      </c>
      <c r="O5603" s="35">
        <v>0.79166666666666674</v>
      </c>
      <c r="P5603" s="299"/>
      <c r="Q5603" s="300"/>
      <c r="R5603" s="129">
        <f t="shared" si="262"/>
        <v>0</v>
      </c>
      <c r="S5603" s="129">
        <f t="shared" si="263"/>
        <v>0</v>
      </c>
      <c r="T5603" s="129">
        <f t="shared" si="261"/>
        <v>0</v>
      </c>
      <c r="U5603" s="10"/>
    </row>
    <row r="5604" spans="12:21" ht="15" customHeight="1" x14ac:dyDescent="0.4">
      <c r="L5604" s="36" t="s">
        <v>39</v>
      </c>
      <c r="N5604" s="37">
        <v>43698</v>
      </c>
      <c r="O5604" s="35">
        <v>0.83333333333333337</v>
      </c>
      <c r="P5604" s="299"/>
      <c r="Q5604" s="300"/>
      <c r="R5604" s="129">
        <f t="shared" si="262"/>
        <v>0</v>
      </c>
      <c r="S5604" s="129">
        <f t="shared" si="263"/>
        <v>0</v>
      </c>
      <c r="T5604" s="129">
        <f t="shared" si="261"/>
        <v>0</v>
      </c>
      <c r="U5604" s="10"/>
    </row>
    <row r="5605" spans="12:21" ht="15" customHeight="1" x14ac:dyDescent="0.4">
      <c r="L5605" s="36" t="s">
        <v>39</v>
      </c>
      <c r="N5605" s="37">
        <v>43698</v>
      </c>
      <c r="O5605" s="35">
        <v>0.87500000000000011</v>
      </c>
      <c r="P5605" s="299"/>
      <c r="Q5605" s="300"/>
      <c r="R5605" s="129">
        <f t="shared" si="262"/>
        <v>0</v>
      </c>
      <c r="S5605" s="129">
        <f t="shared" si="263"/>
        <v>0</v>
      </c>
      <c r="T5605" s="129">
        <f t="shared" si="261"/>
        <v>0</v>
      </c>
      <c r="U5605" s="10"/>
    </row>
    <row r="5606" spans="12:21" ht="15" customHeight="1" x14ac:dyDescent="0.4">
      <c r="L5606" s="36" t="s">
        <v>39</v>
      </c>
      <c r="N5606" s="37">
        <v>43698</v>
      </c>
      <c r="O5606" s="35">
        <v>0.91666666666666674</v>
      </c>
      <c r="P5606" s="299"/>
      <c r="Q5606" s="300"/>
      <c r="R5606" s="129">
        <f t="shared" si="262"/>
        <v>0</v>
      </c>
      <c r="S5606" s="129">
        <f t="shared" si="263"/>
        <v>0</v>
      </c>
      <c r="T5606" s="129">
        <f t="shared" si="261"/>
        <v>0</v>
      </c>
      <c r="U5606" s="10"/>
    </row>
    <row r="5607" spans="12:21" ht="15" customHeight="1" x14ac:dyDescent="0.4">
      <c r="L5607" s="36" t="s">
        <v>39</v>
      </c>
      <c r="N5607" s="37">
        <v>43698</v>
      </c>
      <c r="O5607" s="35">
        <v>0.95833333333333337</v>
      </c>
      <c r="P5607" s="299"/>
      <c r="Q5607" s="300"/>
      <c r="R5607" s="129">
        <f t="shared" si="262"/>
        <v>0</v>
      </c>
      <c r="S5607" s="129">
        <f t="shared" si="263"/>
        <v>0</v>
      </c>
      <c r="T5607" s="129">
        <f t="shared" si="261"/>
        <v>0</v>
      </c>
      <c r="U5607" s="10"/>
    </row>
    <row r="5608" spans="12:21" ht="15" customHeight="1" x14ac:dyDescent="0.4">
      <c r="L5608" s="40">
        <v>43699</v>
      </c>
      <c r="M5608" s="37"/>
      <c r="N5608" s="37">
        <v>43699</v>
      </c>
      <c r="O5608" s="35">
        <v>3.1225022567582528E-17</v>
      </c>
      <c r="P5608" s="299"/>
      <c r="Q5608" s="300"/>
      <c r="R5608" s="129">
        <f t="shared" si="262"/>
        <v>0</v>
      </c>
      <c r="S5608" s="129">
        <f t="shared" si="263"/>
        <v>0</v>
      </c>
      <c r="T5608" s="129">
        <f t="shared" si="261"/>
        <v>0</v>
      </c>
      <c r="U5608" s="10"/>
    </row>
    <row r="5609" spans="12:21" ht="15" customHeight="1" x14ac:dyDescent="0.4">
      <c r="L5609" s="36" t="s">
        <v>39</v>
      </c>
      <c r="N5609" s="37">
        <v>43699</v>
      </c>
      <c r="O5609" s="35">
        <v>4.1666666666666699E-2</v>
      </c>
      <c r="P5609" s="299"/>
      <c r="Q5609" s="300"/>
      <c r="R5609" s="129">
        <f t="shared" si="262"/>
        <v>0</v>
      </c>
      <c r="S5609" s="129">
        <f t="shared" si="263"/>
        <v>0</v>
      </c>
      <c r="T5609" s="129">
        <f t="shared" ref="T5609:T5672" si="264">Q5609-R5609</f>
        <v>0</v>
      </c>
      <c r="U5609" s="10"/>
    </row>
    <row r="5610" spans="12:21" ht="15" customHeight="1" x14ac:dyDescent="0.4">
      <c r="L5610" s="36" t="s">
        <v>39</v>
      </c>
      <c r="N5610" s="37">
        <v>43699</v>
      </c>
      <c r="O5610" s="35">
        <v>8.333333333333337E-2</v>
      </c>
      <c r="P5610" s="299"/>
      <c r="Q5610" s="300"/>
      <c r="R5610" s="129">
        <f t="shared" si="262"/>
        <v>0</v>
      </c>
      <c r="S5610" s="129">
        <f t="shared" si="263"/>
        <v>0</v>
      </c>
      <c r="T5610" s="129">
        <f t="shared" si="264"/>
        <v>0</v>
      </c>
      <c r="U5610" s="10"/>
    </row>
    <row r="5611" spans="12:21" ht="15" customHeight="1" x14ac:dyDescent="0.4">
      <c r="L5611" s="36" t="s">
        <v>39</v>
      </c>
      <c r="N5611" s="37">
        <v>43699</v>
      </c>
      <c r="O5611" s="35">
        <v>0.12500000000000006</v>
      </c>
      <c r="P5611" s="299"/>
      <c r="Q5611" s="300"/>
      <c r="R5611" s="129">
        <f t="shared" si="262"/>
        <v>0</v>
      </c>
      <c r="S5611" s="129">
        <f t="shared" si="263"/>
        <v>0</v>
      </c>
      <c r="T5611" s="129">
        <f t="shared" si="264"/>
        <v>0</v>
      </c>
      <c r="U5611" s="10"/>
    </row>
    <row r="5612" spans="12:21" ht="15" customHeight="1" x14ac:dyDescent="0.4">
      <c r="L5612" s="36" t="s">
        <v>39</v>
      </c>
      <c r="N5612" s="37">
        <v>43699</v>
      </c>
      <c r="O5612" s="35">
        <v>0.16666666666666669</v>
      </c>
      <c r="P5612" s="299"/>
      <c r="Q5612" s="300"/>
      <c r="R5612" s="129">
        <f t="shared" si="262"/>
        <v>0</v>
      </c>
      <c r="S5612" s="129">
        <f t="shared" si="263"/>
        <v>0</v>
      </c>
      <c r="T5612" s="129">
        <f t="shared" si="264"/>
        <v>0</v>
      </c>
      <c r="U5612" s="10"/>
    </row>
    <row r="5613" spans="12:21" ht="15" customHeight="1" x14ac:dyDescent="0.4">
      <c r="L5613" s="36" t="s">
        <v>39</v>
      </c>
      <c r="N5613" s="37">
        <v>43699</v>
      </c>
      <c r="O5613" s="35">
        <v>0.20833333333333337</v>
      </c>
      <c r="P5613" s="299"/>
      <c r="Q5613" s="300"/>
      <c r="R5613" s="129">
        <f t="shared" si="262"/>
        <v>0</v>
      </c>
      <c r="S5613" s="129">
        <f t="shared" si="263"/>
        <v>0</v>
      </c>
      <c r="T5613" s="129">
        <f t="shared" si="264"/>
        <v>0</v>
      </c>
      <c r="U5613" s="10"/>
    </row>
    <row r="5614" spans="12:21" ht="15" customHeight="1" x14ac:dyDescent="0.4">
      <c r="L5614" s="36" t="s">
        <v>39</v>
      </c>
      <c r="N5614" s="37">
        <v>43699</v>
      </c>
      <c r="O5614" s="35">
        <v>0.25</v>
      </c>
      <c r="P5614" s="299"/>
      <c r="Q5614" s="300"/>
      <c r="R5614" s="129">
        <f t="shared" si="262"/>
        <v>0</v>
      </c>
      <c r="S5614" s="129">
        <f t="shared" si="263"/>
        <v>0</v>
      </c>
      <c r="T5614" s="129">
        <f t="shared" si="264"/>
        <v>0</v>
      </c>
      <c r="U5614" s="10"/>
    </row>
    <row r="5615" spans="12:21" ht="15" customHeight="1" x14ac:dyDescent="0.4">
      <c r="L5615" s="36" t="s">
        <v>39</v>
      </c>
      <c r="N5615" s="37">
        <v>43699</v>
      </c>
      <c r="O5615" s="35">
        <v>0.29166666666666669</v>
      </c>
      <c r="P5615" s="299"/>
      <c r="Q5615" s="300"/>
      <c r="R5615" s="129">
        <f t="shared" si="262"/>
        <v>0</v>
      </c>
      <c r="S5615" s="129">
        <f t="shared" si="263"/>
        <v>0</v>
      </c>
      <c r="T5615" s="129">
        <f t="shared" si="264"/>
        <v>0</v>
      </c>
      <c r="U5615" s="10"/>
    </row>
    <row r="5616" spans="12:21" ht="15" customHeight="1" x14ac:dyDescent="0.4">
      <c r="L5616" s="36" t="s">
        <v>39</v>
      </c>
      <c r="N5616" s="37">
        <v>43699</v>
      </c>
      <c r="O5616" s="35">
        <v>0.33333333333333337</v>
      </c>
      <c r="P5616" s="299"/>
      <c r="Q5616" s="300"/>
      <c r="R5616" s="129">
        <f t="shared" si="262"/>
        <v>0</v>
      </c>
      <c r="S5616" s="129">
        <f t="shared" si="263"/>
        <v>0</v>
      </c>
      <c r="T5616" s="129">
        <f t="shared" si="264"/>
        <v>0</v>
      </c>
      <c r="U5616" s="10"/>
    </row>
    <row r="5617" spans="12:21" ht="15" customHeight="1" x14ac:dyDescent="0.4">
      <c r="L5617" s="36" t="s">
        <v>39</v>
      </c>
      <c r="N5617" s="37">
        <v>43699</v>
      </c>
      <c r="O5617" s="35">
        <v>0.375</v>
      </c>
      <c r="P5617" s="299"/>
      <c r="Q5617" s="300"/>
      <c r="R5617" s="129">
        <f t="shared" si="262"/>
        <v>0</v>
      </c>
      <c r="S5617" s="129">
        <f t="shared" si="263"/>
        <v>0</v>
      </c>
      <c r="T5617" s="129">
        <f t="shared" si="264"/>
        <v>0</v>
      </c>
      <c r="U5617" s="10"/>
    </row>
    <row r="5618" spans="12:21" ht="15" customHeight="1" x14ac:dyDescent="0.4">
      <c r="L5618" s="36" t="s">
        <v>39</v>
      </c>
      <c r="N5618" s="37">
        <v>43699</v>
      </c>
      <c r="O5618" s="35">
        <v>0.41666666666666669</v>
      </c>
      <c r="P5618" s="299"/>
      <c r="Q5618" s="300"/>
      <c r="R5618" s="129">
        <f t="shared" si="262"/>
        <v>0</v>
      </c>
      <c r="S5618" s="129">
        <f t="shared" si="263"/>
        <v>0</v>
      </c>
      <c r="T5618" s="129">
        <f t="shared" si="264"/>
        <v>0</v>
      </c>
      <c r="U5618" s="10"/>
    </row>
    <row r="5619" spans="12:21" ht="15" customHeight="1" x14ac:dyDescent="0.4">
      <c r="L5619" s="36" t="s">
        <v>39</v>
      </c>
      <c r="N5619" s="37">
        <v>43699</v>
      </c>
      <c r="O5619" s="35">
        <v>0.45833333333333337</v>
      </c>
      <c r="P5619" s="299"/>
      <c r="Q5619" s="300"/>
      <c r="R5619" s="129">
        <f t="shared" si="262"/>
        <v>0</v>
      </c>
      <c r="S5619" s="129">
        <f t="shared" si="263"/>
        <v>0</v>
      </c>
      <c r="T5619" s="129">
        <f t="shared" si="264"/>
        <v>0</v>
      </c>
      <c r="U5619" s="10"/>
    </row>
    <row r="5620" spans="12:21" ht="15" customHeight="1" x14ac:dyDescent="0.4">
      <c r="L5620" s="36" t="s">
        <v>39</v>
      </c>
      <c r="N5620" s="37">
        <v>43699</v>
      </c>
      <c r="O5620" s="35">
        <v>0.50000000000000011</v>
      </c>
      <c r="P5620" s="299"/>
      <c r="Q5620" s="300"/>
      <c r="R5620" s="129">
        <f t="shared" si="262"/>
        <v>0</v>
      </c>
      <c r="S5620" s="129">
        <f t="shared" si="263"/>
        <v>0</v>
      </c>
      <c r="T5620" s="129">
        <f t="shared" si="264"/>
        <v>0</v>
      </c>
      <c r="U5620" s="10"/>
    </row>
    <row r="5621" spans="12:21" ht="15" customHeight="1" x14ac:dyDescent="0.4">
      <c r="L5621" s="36" t="s">
        <v>39</v>
      </c>
      <c r="N5621" s="37">
        <v>43699</v>
      </c>
      <c r="O5621" s="35">
        <v>0.54166666666666674</v>
      </c>
      <c r="P5621" s="299"/>
      <c r="Q5621" s="300"/>
      <c r="R5621" s="129">
        <f t="shared" si="262"/>
        <v>0</v>
      </c>
      <c r="S5621" s="129">
        <f t="shared" si="263"/>
        <v>0</v>
      </c>
      <c r="T5621" s="129">
        <f t="shared" si="264"/>
        <v>0</v>
      </c>
      <c r="U5621" s="10"/>
    </row>
    <row r="5622" spans="12:21" ht="15" customHeight="1" x14ac:dyDescent="0.4">
      <c r="L5622" s="36" t="s">
        <v>39</v>
      </c>
      <c r="N5622" s="37">
        <v>43699</v>
      </c>
      <c r="O5622" s="35">
        <v>0.58333333333333337</v>
      </c>
      <c r="P5622" s="299"/>
      <c r="Q5622" s="300"/>
      <c r="R5622" s="129">
        <f t="shared" si="262"/>
        <v>0</v>
      </c>
      <c r="S5622" s="129">
        <f t="shared" si="263"/>
        <v>0</v>
      </c>
      <c r="T5622" s="129">
        <f t="shared" si="264"/>
        <v>0</v>
      </c>
      <c r="U5622" s="10"/>
    </row>
    <row r="5623" spans="12:21" ht="15" customHeight="1" x14ac:dyDescent="0.4">
      <c r="L5623" s="36" t="s">
        <v>39</v>
      </c>
      <c r="N5623" s="37">
        <v>43699</v>
      </c>
      <c r="O5623" s="35">
        <v>0.62500000000000011</v>
      </c>
      <c r="P5623" s="299"/>
      <c r="Q5623" s="300"/>
      <c r="R5623" s="129">
        <f t="shared" si="262"/>
        <v>0</v>
      </c>
      <c r="S5623" s="129">
        <f t="shared" si="263"/>
        <v>0</v>
      </c>
      <c r="T5623" s="129">
        <f t="shared" si="264"/>
        <v>0</v>
      </c>
      <c r="U5623" s="10"/>
    </row>
    <row r="5624" spans="12:21" ht="15" customHeight="1" x14ac:dyDescent="0.4">
      <c r="L5624" s="36" t="s">
        <v>39</v>
      </c>
      <c r="N5624" s="37">
        <v>43699</v>
      </c>
      <c r="O5624" s="35">
        <v>0.66666666666666674</v>
      </c>
      <c r="P5624" s="299"/>
      <c r="Q5624" s="300"/>
      <c r="R5624" s="129">
        <f t="shared" si="262"/>
        <v>0</v>
      </c>
      <c r="S5624" s="129">
        <f t="shared" si="263"/>
        <v>0</v>
      </c>
      <c r="T5624" s="129">
        <f t="shared" si="264"/>
        <v>0</v>
      </c>
      <c r="U5624" s="10"/>
    </row>
    <row r="5625" spans="12:21" ht="15" customHeight="1" x14ac:dyDescent="0.4">
      <c r="L5625" s="36" t="s">
        <v>39</v>
      </c>
      <c r="N5625" s="37">
        <v>43699</v>
      </c>
      <c r="O5625" s="35">
        <v>0.70833333333333337</v>
      </c>
      <c r="P5625" s="299"/>
      <c r="Q5625" s="300"/>
      <c r="R5625" s="129">
        <f t="shared" si="262"/>
        <v>0</v>
      </c>
      <c r="S5625" s="129">
        <f t="shared" si="263"/>
        <v>0</v>
      </c>
      <c r="T5625" s="129">
        <f t="shared" si="264"/>
        <v>0</v>
      </c>
      <c r="U5625" s="10"/>
    </row>
    <row r="5626" spans="12:21" ht="15" customHeight="1" x14ac:dyDescent="0.4">
      <c r="L5626" s="36" t="s">
        <v>39</v>
      </c>
      <c r="N5626" s="37">
        <v>43699</v>
      </c>
      <c r="O5626" s="35">
        <v>0.75000000000000011</v>
      </c>
      <c r="P5626" s="299"/>
      <c r="Q5626" s="300"/>
      <c r="R5626" s="129">
        <f t="shared" si="262"/>
        <v>0</v>
      </c>
      <c r="S5626" s="129">
        <f t="shared" si="263"/>
        <v>0</v>
      </c>
      <c r="T5626" s="129">
        <f t="shared" si="264"/>
        <v>0</v>
      </c>
      <c r="U5626" s="10"/>
    </row>
    <row r="5627" spans="12:21" ht="15" customHeight="1" x14ac:dyDescent="0.4">
      <c r="L5627" s="36" t="s">
        <v>39</v>
      </c>
      <c r="N5627" s="37">
        <v>43699</v>
      </c>
      <c r="O5627" s="35">
        <v>0.79166666666666674</v>
      </c>
      <c r="P5627" s="299"/>
      <c r="Q5627" s="300"/>
      <c r="R5627" s="129">
        <f t="shared" si="262"/>
        <v>0</v>
      </c>
      <c r="S5627" s="129">
        <f t="shared" si="263"/>
        <v>0</v>
      </c>
      <c r="T5627" s="129">
        <f t="shared" si="264"/>
        <v>0</v>
      </c>
      <c r="U5627" s="10"/>
    </row>
    <row r="5628" spans="12:21" ht="15" customHeight="1" x14ac:dyDescent="0.4">
      <c r="L5628" s="36" t="s">
        <v>39</v>
      </c>
      <c r="N5628" s="37">
        <v>43699</v>
      </c>
      <c r="O5628" s="35">
        <v>0.83333333333333337</v>
      </c>
      <c r="P5628" s="299"/>
      <c r="Q5628" s="300"/>
      <c r="R5628" s="129">
        <f t="shared" si="262"/>
        <v>0</v>
      </c>
      <c r="S5628" s="129">
        <f t="shared" si="263"/>
        <v>0</v>
      </c>
      <c r="T5628" s="129">
        <f t="shared" si="264"/>
        <v>0</v>
      </c>
      <c r="U5628" s="10"/>
    </row>
    <row r="5629" spans="12:21" ht="15" customHeight="1" x14ac:dyDescent="0.4">
      <c r="L5629" s="36" t="s">
        <v>39</v>
      </c>
      <c r="N5629" s="37">
        <v>43699</v>
      </c>
      <c r="O5629" s="35">
        <v>0.87500000000000011</v>
      </c>
      <c r="P5629" s="299"/>
      <c r="Q5629" s="300"/>
      <c r="R5629" s="129">
        <f t="shared" si="262"/>
        <v>0</v>
      </c>
      <c r="S5629" s="129">
        <f t="shared" si="263"/>
        <v>0</v>
      </c>
      <c r="T5629" s="129">
        <f t="shared" si="264"/>
        <v>0</v>
      </c>
      <c r="U5629" s="10"/>
    </row>
    <row r="5630" spans="12:21" ht="15" customHeight="1" x14ac:dyDescent="0.4">
      <c r="L5630" s="36" t="s">
        <v>39</v>
      </c>
      <c r="N5630" s="37">
        <v>43699</v>
      </c>
      <c r="O5630" s="35">
        <v>0.91666666666666674</v>
      </c>
      <c r="P5630" s="299"/>
      <c r="Q5630" s="300"/>
      <c r="R5630" s="129">
        <f t="shared" si="262"/>
        <v>0</v>
      </c>
      <c r="S5630" s="129">
        <f t="shared" si="263"/>
        <v>0</v>
      </c>
      <c r="T5630" s="129">
        <f t="shared" si="264"/>
        <v>0</v>
      </c>
      <c r="U5630" s="10"/>
    </row>
    <row r="5631" spans="12:21" ht="15" customHeight="1" x14ac:dyDescent="0.4">
      <c r="L5631" s="36" t="s">
        <v>39</v>
      </c>
      <c r="N5631" s="37">
        <v>43699</v>
      </c>
      <c r="O5631" s="35">
        <v>0.95833333333333337</v>
      </c>
      <c r="P5631" s="299"/>
      <c r="Q5631" s="300"/>
      <c r="R5631" s="129">
        <f t="shared" si="262"/>
        <v>0</v>
      </c>
      <c r="S5631" s="129">
        <f t="shared" si="263"/>
        <v>0</v>
      </c>
      <c r="T5631" s="129">
        <f t="shared" si="264"/>
        <v>0</v>
      </c>
      <c r="U5631" s="10"/>
    </row>
    <row r="5632" spans="12:21" ht="15" customHeight="1" x14ac:dyDescent="0.4">
      <c r="L5632" s="40">
        <v>43700</v>
      </c>
      <c r="M5632" s="37"/>
      <c r="N5632" s="37">
        <v>43700</v>
      </c>
      <c r="O5632" s="35">
        <v>3.1225022567582528E-17</v>
      </c>
      <c r="P5632" s="299"/>
      <c r="Q5632" s="300"/>
      <c r="R5632" s="129">
        <f t="shared" si="262"/>
        <v>0</v>
      </c>
      <c r="S5632" s="129">
        <f t="shared" si="263"/>
        <v>0</v>
      </c>
      <c r="T5632" s="129">
        <f t="shared" si="264"/>
        <v>0</v>
      </c>
      <c r="U5632" s="10"/>
    </row>
    <row r="5633" spans="12:21" ht="15" customHeight="1" x14ac:dyDescent="0.4">
      <c r="L5633" s="36" t="s">
        <v>39</v>
      </c>
      <c r="N5633" s="37">
        <v>43700</v>
      </c>
      <c r="O5633" s="35">
        <v>4.1666666666666699E-2</v>
      </c>
      <c r="P5633" s="299"/>
      <c r="Q5633" s="300"/>
      <c r="R5633" s="129">
        <f t="shared" si="262"/>
        <v>0</v>
      </c>
      <c r="S5633" s="129">
        <f t="shared" si="263"/>
        <v>0</v>
      </c>
      <c r="T5633" s="129">
        <f t="shared" si="264"/>
        <v>0</v>
      </c>
      <c r="U5633" s="10"/>
    </row>
    <row r="5634" spans="12:21" ht="15" customHeight="1" x14ac:dyDescent="0.4">
      <c r="L5634" s="36" t="s">
        <v>39</v>
      </c>
      <c r="N5634" s="37">
        <v>43700</v>
      </c>
      <c r="O5634" s="35">
        <v>8.333333333333337E-2</v>
      </c>
      <c r="P5634" s="299"/>
      <c r="Q5634" s="300"/>
      <c r="R5634" s="129">
        <f t="shared" si="262"/>
        <v>0</v>
      </c>
      <c r="S5634" s="129">
        <f t="shared" si="263"/>
        <v>0</v>
      </c>
      <c r="T5634" s="129">
        <f t="shared" si="264"/>
        <v>0</v>
      </c>
      <c r="U5634" s="10"/>
    </row>
    <row r="5635" spans="12:21" ht="15" customHeight="1" x14ac:dyDescent="0.4">
      <c r="L5635" s="36" t="s">
        <v>39</v>
      </c>
      <c r="N5635" s="37">
        <v>43700</v>
      </c>
      <c r="O5635" s="35">
        <v>0.12500000000000006</v>
      </c>
      <c r="P5635" s="299"/>
      <c r="Q5635" s="300"/>
      <c r="R5635" s="129">
        <f t="shared" si="262"/>
        <v>0</v>
      </c>
      <c r="S5635" s="129">
        <f t="shared" si="263"/>
        <v>0</v>
      </c>
      <c r="T5635" s="129">
        <f t="shared" si="264"/>
        <v>0</v>
      </c>
      <c r="U5635" s="10"/>
    </row>
    <row r="5636" spans="12:21" ht="15" customHeight="1" x14ac:dyDescent="0.4">
      <c r="L5636" s="36" t="s">
        <v>39</v>
      </c>
      <c r="N5636" s="37">
        <v>43700</v>
      </c>
      <c r="O5636" s="35">
        <v>0.16666666666666669</v>
      </c>
      <c r="P5636" s="299"/>
      <c r="Q5636" s="300"/>
      <c r="R5636" s="129">
        <f t="shared" si="262"/>
        <v>0</v>
      </c>
      <c r="S5636" s="129">
        <f t="shared" si="263"/>
        <v>0</v>
      </c>
      <c r="T5636" s="129">
        <f t="shared" si="264"/>
        <v>0</v>
      </c>
      <c r="U5636" s="10"/>
    </row>
    <row r="5637" spans="12:21" ht="15" customHeight="1" x14ac:dyDescent="0.4">
      <c r="L5637" s="36" t="s">
        <v>39</v>
      </c>
      <c r="N5637" s="37">
        <v>43700</v>
      </c>
      <c r="O5637" s="35">
        <v>0.20833333333333337</v>
      </c>
      <c r="P5637" s="299"/>
      <c r="Q5637" s="300"/>
      <c r="R5637" s="129">
        <f t="shared" si="262"/>
        <v>0</v>
      </c>
      <c r="S5637" s="129">
        <f t="shared" si="263"/>
        <v>0</v>
      </c>
      <c r="T5637" s="129">
        <f t="shared" si="264"/>
        <v>0</v>
      </c>
      <c r="U5637" s="10"/>
    </row>
    <row r="5638" spans="12:21" ht="15" customHeight="1" x14ac:dyDescent="0.4">
      <c r="L5638" s="36" t="s">
        <v>39</v>
      </c>
      <c r="N5638" s="37">
        <v>43700</v>
      </c>
      <c r="O5638" s="35">
        <v>0.25</v>
      </c>
      <c r="P5638" s="299"/>
      <c r="Q5638" s="300"/>
      <c r="R5638" s="129">
        <f t="shared" si="262"/>
        <v>0</v>
      </c>
      <c r="S5638" s="129">
        <f t="shared" si="263"/>
        <v>0</v>
      </c>
      <c r="T5638" s="129">
        <f t="shared" si="264"/>
        <v>0</v>
      </c>
      <c r="U5638" s="10"/>
    </row>
    <row r="5639" spans="12:21" ht="15" customHeight="1" x14ac:dyDescent="0.4">
      <c r="L5639" s="36" t="s">
        <v>39</v>
      </c>
      <c r="N5639" s="37">
        <v>43700</v>
      </c>
      <c r="O5639" s="35">
        <v>0.29166666666666669</v>
      </c>
      <c r="P5639" s="299"/>
      <c r="Q5639" s="300"/>
      <c r="R5639" s="129">
        <f t="shared" si="262"/>
        <v>0</v>
      </c>
      <c r="S5639" s="129">
        <f t="shared" si="263"/>
        <v>0</v>
      </c>
      <c r="T5639" s="129">
        <f t="shared" si="264"/>
        <v>0</v>
      </c>
      <c r="U5639" s="10"/>
    </row>
    <row r="5640" spans="12:21" ht="15" customHeight="1" x14ac:dyDescent="0.4">
      <c r="L5640" s="36" t="s">
        <v>39</v>
      </c>
      <c r="N5640" s="37">
        <v>43700</v>
      </c>
      <c r="O5640" s="35">
        <v>0.33333333333333337</v>
      </c>
      <c r="P5640" s="299"/>
      <c r="Q5640" s="300"/>
      <c r="R5640" s="129">
        <f t="shared" si="262"/>
        <v>0</v>
      </c>
      <c r="S5640" s="129">
        <f t="shared" si="263"/>
        <v>0</v>
      </c>
      <c r="T5640" s="129">
        <f t="shared" si="264"/>
        <v>0</v>
      </c>
      <c r="U5640" s="10"/>
    </row>
    <row r="5641" spans="12:21" ht="15" customHeight="1" x14ac:dyDescent="0.4">
      <c r="L5641" s="36" t="s">
        <v>39</v>
      </c>
      <c r="N5641" s="37">
        <v>43700</v>
      </c>
      <c r="O5641" s="35">
        <v>0.375</v>
      </c>
      <c r="P5641" s="299"/>
      <c r="Q5641" s="300"/>
      <c r="R5641" s="129">
        <f t="shared" si="262"/>
        <v>0</v>
      </c>
      <c r="S5641" s="129">
        <f t="shared" si="263"/>
        <v>0</v>
      </c>
      <c r="T5641" s="129">
        <f t="shared" si="264"/>
        <v>0</v>
      </c>
      <c r="U5641" s="10"/>
    </row>
    <row r="5642" spans="12:21" ht="15" customHeight="1" x14ac:dyDescent="0.4">
      <c r="L5642" s="36" t="s">
        <v>39</v>
      </c>
      <c r="N5642" s="37">
        <v>43700</v>
      </c>
      <c r="O5642" s="35">
        <v>0.41666666666666669</v>
      </c>
      <c r="P5642" s="299"/>
      <c r="Q5642" s="300"/>
      <c r="R5642" s="129">
        <f t="shared" si="262"/>
        <v>0</v>
      </c>
      <c r="S5642" s="129">
        <f t="shared" si="263"/>
        <v>0</v>
      </c>
      <c r="T5642" s="129">
        <f t="shared" si="264"/>
        <v>0</v>
      </c>
      <c r="U5642" s="10"/>
    </row>
    <row r="5643" spans="12:21" ht="15" customHeight="1" x14ac:dyDescent="0.4">
      <c r="L5643" s="36" t="s">
        <v>39</v>
      </c>
      <c r="N5643" s="37">
        <v>43700</v>
      </c>
      <c r="O5643" s="35">
        <v>0.45833333333333337</v>
      </c>
      <c r="P5643" s="299"/>
      <c r="Q5643" s="300"/>
      <c r="R5643" s="129">
        <f t="shared" si="262"/>
        <v>0</v>
      </c>
      <c r="S5643" s="129">
        <f t="shared" si="263"/>
        <v>0</v>
      </c>
      <c r="T5643" s="129">
        <f t="shared" si="264"/>
        <v>0</v>
      </c>
      <c r="U5643" s="10"/>
    </row>
    <row r="5644" spans="12:21" ht="15" customHeight="1" x14ac:dyDescent="0.4">
      <c r="L5644" s="36" t="s">
        <v>39</v>
      </c>
      <c r="N5644" s="37">
        <v>43700</v>
      </c>
      <c r="O5644" s="35">
        <v>0.50000000000000011</v>
      </c>
      <c r="P5644" s="299"/>
      <c r="Q5644" s="300"/>
      <c r="R5644" s="129">
        <f t="shared" si="262"/>
        <v>0</v>
      </c>
      <c r="S5644" s="129">
        <f t="shared" si="263"/>
        <v>0</v>
      </c>
      <c r="T5644" s="129">
        <f t="shared" si="264"/>
        <v>0</v>
      </c>
      <c r="U5644" s="10"/>
    </row>
    <row r="5645" spans="12:21" ht="15" customHeight="1" x14ac:dyDescent="0.4">
      <c r="L5645" s="36" t="s">
        <v>39</v>
      </c>
      <c r="N5645" s="37">
        <v>43700</v>
      </c>
      <c r="O5645" s="35">
        <v>0.54166666666666674</v>
      </c>
      <c r="P5645" s="299"/>
      <c r="Q5645" s="300"/>
      <c r="R5645" s="129">
        <f t="shared" si="262"/>
        <v>0</v>
      </c>
      <c r="S5645" s="129">
        <f t="shared" si="263"/>
        <v>0</v>
      </c>
      <c r="T5645" s="129">
        <f t="shared" si="264"/>
        <v>0</v>
      </c>
      <c r="U5645" s="10"/>
    </row>
    <row r="5646" spans="12:21" ht="15" customHeight="1" x14ac:dyDescent="0.4">
      <c r="L5646" s="36" t="s">
        <v>39</v>
      </c>
      <c r="N5646" s="37">
        <v>43700</v>
      </c>
      <c r="O5646" s="35">
        <v>0.58333333333333337</v>
      </c>
      <c r="P5646" s="299"/>
      <c r="Q5646" s="300"/>
      <c r="R5646" s="129">
        <f t="shared" si="262"/>
        <v>0</v>
      </c>
      <c r="S5646" s="129">
        <f t="shared" si="263"/>
        <v>0</v>
      </c>
      <c r="T5646" s="129">
        <f t="shared" si="264"/>
        <v>0</v>
      </c>
      <c r="U5646" s="10"/>
    </row>
    <row r="5647" spans="12:21" ht="15" customHeight="1" x14ac:dyDescent="0.4">
      <c r="L5647" s="36" t="s">
        <v>39</v>
      </c>
      <c r="N5647" s="37">
        <v>43700</v>
      </c>
      <c r="O5647" s="35">
        <v>0.62500000000000011</v>
      </c>
      <c r="P5647" s="299"/>
      <c r="Q5647" s="300"/>
      <c r="R5647" s="129">
        <f t="shared" si="262"/>
        <v>0</v>
      </c>
      <c r="S5647" s="129">
        <f t="shared" si="263"/>
        <v>0</v>
      </c>
      <c r="T5647" s="129">
        <f t="shared" si="264"/>
        <v>0</v>
      </c>
      <c r="U5647" s="10"/>
    </row>
    <row r="5648" spans="12:21" ht="15" customHeight="1" x14ac:dyDescent="0.4">
      <c r="L5648" s="36" t="s">
        <v>39</v>
      </c>
      <c r="N5648" s="37">
        <v>43700</v>
      </c>
      <c r="O5648" s="35">
        <v>0.66666666666666674</v>
      </c>
      <c r="P5648" s="299"/>
      <c r="Q5648" s="300"/>
      <c r="R5648" s="129">
        <f t="shared" ref="R5648:R5711" si="265">IF(Q5648&gt;P5648,P5648,Q5648)</f>
        <v>0</v>
      </c>
      <c r="S5648" s="129">
        <f t="shared" ref="S5648:S5711" si="266">P5648-R5648</f>
        <v>0</v>
      </c>
      <c r="T5648" s="129">
        <f t="shared" si="264"/>
        <v>0</v>
      </c>
      <c r="U5648" s="10"/>
    </row>
    <row r="5649" spans="12:21" ht="15" customHeight="1" x14ac:dyDescent="0.4">
      <c r="L5649" s="36" t="s">
        <v>39</v>
      </c>
      <c r="N5649" s="37">
        <v>43700</v>
      </c>
      <c r="O5649" s="35">
        <v>0.70833333333333337</v>
      </c>
      <c r="P5649" s="299"/>
      <c r="Q5649" s="300"/>
      <c r="R5649" s="129">
        <f t="shared" si="265"/>
        <v>0</v>
      </c>
      <c r="S5649" s="129">
        <f t="shared" si="266"/>
        <v>0</v>
      </c>
      <c r="T5649" s="129">
        <f t="shared" si="264"/>
        <v>0</v>
      </c>
      <c r="U5649" s="10"/>
    </row>
    <row r="5650" spans="12:21" ht="15" customHeight="1" x14ac:dyDescent="0.4">
      <c r="L5650" s="36" t="s">
        <v>39</v>
      </c>
      <c r="N5650" s="37">
        <v>43700</v>
      </c>
      <c r="O5650" s="35">
        <v>0.75000000000000011</v>
      </c>
      <c r="P5650" s="299"/>
      <c r="Q5650" s="300"/>
      <c r="R5650" s="129">
        <f t="shared" si="265"/>
        <v>0</v>
      </c>
      <c r="S5650" s="129">
        <f t="shared" si="266"/>
        <v>0</v>
      </c>
      <c r="T5650" s="129">
        <f t="shared" si="264"/>
        <v>0</v>
      </c>
      <c r="U5650" s="10"/>
    </row>
    <row r="5651" spans="12:21" ht="15" customHeight="1" x14ac:dyDescent="0.4">
      <c r="L5651" s="36" t="s">
        <v>39</v>
      </c>
      <c r="N5651" s="37">
        <v>43700</v>
      </c>
      <c r="O5651" s="35">
        <v>0.79166666666666674</v>
      </c>
      <c r="P5651" s="299"/>
      <c r="Q5651" s="300"/>
      <c r="R5651" s="129">
        <f t="shared" si="265"/>
        <v>0</v>
      </c>
      <c r="S5651" s="129">
        <f t="shared" si="266"/>
        <v>0</v>
      </c>
      <c r="T5651" s="129">
        <f t="shared" si="264"/>
        <v>0</v>
      </c>
      <c r="U5651" s="10"/>
    </row>
    <row r="5652" spans="12:21" ht="15" customHeight="1" x14ac:dyDescent="0.4">
      <c r="L5652" s="36" t="s">
        <v>39</v>
      </c>
      <c r="N5652" s="37">
        <v>43700</v>
      </c>
      <c r="O5652" s="35">
        <v>0.83333333333333337</v>
      </c>
      <c r="P5652" s="299"/>
      <c r="Q5652" s="300"/>
      <c r="R5652" s="129">
        <f t="shared" si="265"/>
        <v>0</v>
      </c>
      <c r="S5652" s="129">
        <f t="shared" si="266"/>
        <v>0</v>
      </c>
      <c r="T5652" s="129">
        <f t="shared" si="264"/>
        <v>0</v>
      </c>
      <c r="U5652" s="10"/>
    </row>
    <row r="5653" spans="12:21" ht="15" customHeight="1" x14ac:dyDescent="0.4">
      <c r="L5653" s="36" t="s">
        <v>39</v>
      </c>
      <c r="N5653" s="37">
        <v>43700</v>
      </c>
      <c r="O5653" s="35">
        <v>0.87500000000000011</v>
      </c>
      <c r="P5653" s="299"/>
      <c r="Q5653" s="300"/>
      <c r="R5653" s="129">
        <f t="shared" si="265"/>
        <v>0</v>
      </c>
      <c r="S5653" s="129">
        <f t="shared" si="266"/>
        <v>0</v>
      </c>
      <c r="T5653" s="129">
        <f t="shared" si="264"/>
        <v>0</v>
      </c>
      <c r="U5653" s="10"/>
    </row>
    <row r="5654" spans="12:21" ht="15" customHeight="1" x14ac:dyDescent="0.4">
      <c r="L5654" s="36" t="s">
        <v>39</v>
      </c>
      <c r="N5654" s="37">
        <v>43700</v>
      </c>
      <c r="O5654" s="35">
        <v>0.91666666666666674</v>
      </c>
      <c r="P5654" s="299"/>
      <c r="Q5654" s="300"/>
      <c r="R5654" s="129">
        <f t="shared" si="265"/>
        <v>0</v>
      </c>
      <c r="S5654" s="129">
        <f t="shared" si="266"/>
        <v>0</v>
      </c>
      <c r="T5654" s="129">
        <f t="shared" si="264"/>
        <v>0</v>
      </c>
      <c r="U5654" s="10"/>
    </row>
    <row r="5655" spans="12:21" ht="15" customHeight="1" x14ac:dyDescent="0.4">
      <c r="L5655" s="36" t="s">
        <v>39</v>
      </c>
      <c r="N5655" s="37">
        <v>43700</v>
      </c>
      <c r="O5655" s="35">
        <v>0.95833333333333337</v>
      </c>
      <c r="P5655" s="299"/>
      <c r="Q5655" s="300"/>
      <c r="R5655" s="129">
        <f t="shared" si="265"/>
        <v>0</v>
      </c>
      <c r="S5655" s="129">
        <f t="shared" si="266"/>
        <v>0</v>
      </c>
      <c r="T5655" s="129">
        <f t="shared" si="264"/>
        <v>0</v>
      </c>
      <c r="U5655" s="10"/>
    </row>
    <row r="5656" spans="12:21" ht="15" customHeight="1" x14ac:dyDescent="0.4">
      <c r="L5656" s="40">
        <v>43701</v>
      </c>
      <c r="M5656" s="37"/>
      <c r="N5656" s="37">
        <v>43701</v>
      </c>
      <c r="O5656" s="35">
        <v>3.1225022567582528E-17</v>
      </c>
      <c r="P5656" s="299"/>
      <c r="Q5656" s="300"/>
      <c r="R5656" s="129">
        <f t="shared" si="265"/>
        <v>0</v>
      </c>
      <c r="S5656" s="129">
        <f t="shared" si="266"/>
        <v>0</v>
      </c>
      <c r="T5656" s="129">
        <f t="shared" si="264"/>
        <v>0</v>
      </c>
      <c r="U5656" s="10"/>
    </row>
    <row r="5657" spans="12:21" ht="15" customHeight="1" x14ac:dyDescent="0.4">
      <c r="L5657" s="36" t="s">
        <v>39</v>
      </c>
      <c r="N5657" s="37">
        <v>43701</v>
      </c>
      <c r="O5657" s="35">
        <v>4.1666666666666699E-2</v>
      </c>
      <c r="P5657" s="299"/>
      <c r="Q5657" s="300"/>
      <c r="R5657" s="129">
        <f t="shared" si="265"/>
        <v>0</v>
      </c>
      <c r="S5657" s="129">
        <f t="shared" si="266"/>
        <v>0</v>
      </c>
      <c r="T5657" s="129">
        <f t="shared" si="264"/>
        <v>0</v>
      </c>
      <c r="U5657" s="10"/>
    </row>
    <row r="5658" spans="12:21" ht="15" customHeight="1" x14ac:dyDescent="0.4">
      <c r="L5658" s="36" t="s">
        <v>39</v>
      </c>
      <c r="N5658" s="37">
        <v>43701</v>
      </c>
      <c r="O5658" s="35">
        <v>8.333333333333337E-2</v>
      </c>
      <c r="P5658" s="299"/>
      <c r="Q5658" s="300"/>
      <c r="R5658" s="129">
        <f t="shared" si="265"/>
        <v>0</v>
      </c>
      <c r="S5658" s="129">
        <f t="shared" si="266"/>
        <v>0</v>
      </c>
      <c r="T5658" s="129">
        <f t="shared" si="264"/>
        <v>0</v>
      </c>
      <c r="U5658" s="10"/>
    </row>
    <row r="5659" spans="12:21" ht="15" customHeight="1" x14ac:dyDescent="0.4">
      <c r="L5659" s="36" t="s">
        <v>39</v>
      </c>
      <c r="N5659" s="37">
        <v>43701</v>
      </c>
      <c r="O5659" s="35">
        <v>0.12500000000000006</v>
      </c>
      <c r="P5659" s="299"/>
      <c r="Q5659" s="300"/>
      <c r="R5659" s="129">
        <f t="shared" si="265"/>
        <v>0</v>
      </c>
      <c r="S5659" s="129">
        <f t="shared" si="266"/>
        <v>0</v>
      </c>
      <c r="T5659" s="129">
        <f t="shared" si="264"/>
        <v>0</v>
      </c>
      <c r="U5659" s="10"/>
    </row>
    <row r="5660" spans="12:21" ht="15" customHeight="1" x14ac:dyDescent="0.4">
      <c r="L5660" s="36" t="s">
        <v>39</v>
      </c>
      <c r="N5660" s="37">
        <v>43701</v>
      </c>
      <c r="O5660" s="35">
        <v>0.16666666666666669</v>
      </c>
      <c r="P5660" s="299"/>
      <c r="Q5660" s="300"/>
      <c r="R5660" s="129">
        <f t="shared" si="265"/>
        <v>0</v>
      </c>
      <c r="S5660" s="129">
        <f t="shared" si="266"/>
        <v>0</v>
      </c>
      <c r="T5660" s="129">
        <f t="shared" si="264"/>
        <v>0</v>
      </c>
      <c r="U5660" s="10"/>
    </row>
    <row r="5661" spans="12:21" ht="15" customHeight="1" x14ac:dyDescent="0.4">
      <c r="L5661" s="36" t="s">
        <v>39</v>
      </c>
      <c r="N5661" s="37">
        <v>43701</v>
      </c>
      <c r="O5661" s="35">
        <v>0.20833333333333337</v>
      </c>
      <c r="P5661" s="299"/>
      <c r="Q5661" s="300"/>
      <c r="R5661" s="129">
        <f t="shared" si="265"/>
        <v>0</v>
      </c>
      <c r="S5661" s="129">
        <f t="shared" si="266"/>
        <v>0</v>
      </c>
      <c r="T5661" s="129">
        <f t="shared" si="264"/>
        <v>0</v>
      </c>
      <c r="U5661" s="10"/>
    </row>
    <row r="5662" spans="12:21" ht="15" customHeight="1" x14ac:dyDescent="0.4">
      <c r="L5662" s="36" t="s">
        <v>39</v>
      </c>
      <c r="N5662" s="37">
        <v>43701</v>
      </c>
      <c r="O5662" s="35">
        <v>0.25</v>
      </c>
      <c r="P5662" s="299"/>
      <c r="Q5662" s="300"/>
      <c r="R5662" s="129">
        <f t="shared" si="265"/>
        <v>0</v>
      </c>
      <c r="S5662" s="129">
        <f t="shared" si="266"/>
        <v>0</v>
      </c>
      <c r="T5662" s="129">
        <f t="shared" si="264"/>
        <v>0</v>
      </c>
      <c r="U5662" s="10"/>
    </row>
    <row r="5663" spans="12:21" ht="15" customHeight="1" x14ac:dyDescent="0.4">
      <c r="L5663" s="36" t="s">
        <v>39</v>
      </c>
      <c r="N5663" s="37">
        <v>43701</v>
      </c>
      <c r="O5663" s="35">
        <v>0.29166666666666669</v>
      </c>
      <c r="P5663" s="299"/>
      <c r="Q5663" s="300"/>
      <c r="R5663" s="129">
        <f t="shared" si="265"/>
        <v>0</v>
      </c>
      <c r="S5663" s="129">
        <f t="shared" si="266"/>
        <v>0</v>
      </c>
      <c r="T5663" s="129">
        <f t="shared" si="264"/>
        <v>0</v>
      </c>
      <c r="U5663" s="10"/>
    </row>
    <row r="5664" spans="12:21" ht="15" customHeight="1" x14ac:dyDescent="0.4">
      <c r="L5664" s="36" t="s">
        <v>39</v>
      </c>
      <c r="N5664" s="37">
        <v>43701</v>
      </c>
      <c r="O5664" s="35">
        <v>0.33333333333333337</v>
      </c>
      <c r="P5664" s="299"/>
      <c r="Q5664" s="300"/>
      <c r="R5664" s="129">
        <f t="shared" si="265"/>
        <v>0</v>
      </c>
      <c r="S5664" s="129">
        <f t="shared" si="266"/>
        <v>0</v>
      </c>
      <c r="T5664" s="129">
        <f t="shared" si="264"/>
        <v>0</v>
      </c>
      <c r="U5664" s="10"/>
    </row>
    <row r="5665" spans="12:21" ht="15" customHeight="1" x14ac:dyDescent="0.4">
      <c r="L5665" s="36" t="s">
        <v>39</v>
      </c>
      <c r="N5665" s="37">
        <v>43701</v>
      </c>
      <c r="O5665" s="35">
        <v>0.375</v>
      </c>
      <c r="P5665" s="299"/>
      <c r="Q5665" s="300"/>
      <c r="R5665" s="129">
        <f t="shared" si="265"/>
        <v>0</v>
      </c>
      <c r="S5665" s="129">
        <f t="shared" si="266"/>
        <v>0</v>
      </c>
      <c r="T5665" s="129">
        <f t="shared" si="264"/>
        <v>0</v>
      </c>
      <c r="U5665" s="10"/>
    </row>
    <row r="5666" spans="12:21" ht="15" customHeight="1" x14ac:dyDescent="0.4">
      <c r="L5666" s="36" t="s">
        <v>39</v>
      </c>
      <c r="N5666" s="37">
        <v>43701</v>
      </c>
      <c r="O5666" s="35">
        <v>0.41666666666666669</v>
      </c>
      <c r="P5666" s="299"/>
      <c r="Q5666" s="300"/>
      <c r="R5666" s="129">
        <f t="shared" si="265"/>
        <v>0</v>
      </c>
      <c r="S5666" s="129">
        <f t="shared" si="266"/>
        <v>0</v>
      </c>
      <c r="T5666" s="129">
        <f t="shared" si="264"/>
        <v>0</v>
      </c>
      <c r="U5666" s="10"/>
    </row>
    <row r="5667" spans="12:21" ht="15" customHeight="1" x14ac:dyDescent="0.4">
      <c r="L5667" s="36" t="s">
        <v>39</v>
      </c>
      <c r="N5667" s="37">
        <v>43701</v>
      </c>
      <c r="O5667" s="35">
        <v>0.45833333333333337</v>
      </c>
      <c r="P5667" s="299"/>
      <c r="Q5667" s="300"/>
      <c r="R5667" s="129">
        <f t="shared" si="265"/>
        <v>0</v>
      </c>
      <c r="S5667" s="129">
        <f t="shared" si="266"/>
        <v>0</v>
      </c>
      <c r="T5667" s="129">
        <f t="shared" si="264"/>
        <v>0</v>
      </c>
      <c r="U5667" s="10"/>
    </row>
    <row r="5668" spans="12:21" ht="15" customHeight="1" x14ac:dyDescent="0.4">
      <c r="L5668" s="36" t="s">
        <v>39</v>
      </c>
      <c r="N5668" s="37">
        <v>43701</v>
      </c>
      <c r="O5668" s="35">
        <v>0.50000000000000011</v>
      </c>
      <c r="P5668" s="299"/>
      <c r="Q5668" s="300"/>
      <c r="R5668" s="129">
        <f t="shared" si="265"/>
        <v>0</v>
      </c>
      <c r="S5668" s="129">
        <f t="shared" si="266"/>
        <v>0</v>
      </c>
      <c r="T5668" s="129">
        <f t="shared" si="264"/>
        <v>0</v>
      </c>
      <c r="U5668" s="10"/>
    </row>
    <row r="5669" spans="12:21" ht="15" customHeight="1" x14ac:dyDescent="0.4">
      <c r="L5669" s="36" t="s">
        <v>39</v>
      </c>
      <c r="N5669" s="37">
        <v>43701</v>
      </c>
      <c r="O5669" s="35">
        <v>0.54166666666666674</v>
      </c>
      <c r="P5669" s="299"/>
      <c r="Q5669" s="300"/>
      <c r="R5669" s="129">
        <f t="shared" si="265"/>
        <v>0</v>
      </c>
      <c r="S5669" s="129">
        <f t="shared" si="266"/>
        <v>0</v>
      </c>
      <c r="T5669" s="129">
        <f t="shared" si="264"/>
        <v>0</v>
      </c>
      <c r="U5669" s="10"/>
    </row>
    <row r="5670" spans="12:21" ht="15" customHeight="1" x14ac:dyDescent="0.4">
      <c r="L5670" s="36" t="s">
        <v>39</v>
      </c>
      <c r="N5670" s="37">
        <v>43701</v>
      </c>
      <c r="O5670" s="35">
        <v>0.58333333333333337</v>
      </c>
      <c r="P5670" s="299"/>
      <c r="Q5670" s="300"/>
      <c r="R5670" s="129">
        <f t="shared" si="265"/>
        <v>0</v>
      </c>
      <c r="S5670" s="129">
        <f t="shared" si="266"/>
        <v>0</v>
      </c>
      <c r="T5670" s="129">
        <f t="shared" si="264"/>
        <v>0</v>
      </c>
      <c r="U5670" s="10"/>
    </row>
    <row r="5671" spans="12:21" ht="15" customHeight="1" x14ac:dyDescent="0.4">
      <c r="L5671" s="36" t="s">
        <v>39</v>
      </c>
      <c r="N5671" s="37">
        <v>43701</v>
      </c>
      <c r="O5671" s="35">
        <v>0.62500000000000011</v>
      </c>
      <c r="P5671" s="299"/>
      <c r="Q5671" s="300"/>
      <c r="R5671" s="129">
        <f t="shared" si="265"/>
        <v>0</v>
      </c>
      <c r="S5671" s="129">
        <f t="shared" si="266"/>
        <v>0</v>
      </c>
      <c r="T5671" s="129">
        <f t="shared" si="264"/>
        <v>0</v>
      </c>
      <c r="U5671" s="10"/>
    </row>
    <row r="5672" spans="12:21" ht="15" customHeight="1" x14ac:dyDescent="0.4">
      <c r="L5672" s="36" t="s">
        <v>39</v>
      </c>
      <c r="N5672" s="37">
        <v>43701</v>
      </c>
      <c r="O5672" s="35">
        <v>0.66666666666666674</v>
      </c>
      <c r="P5672" s="299"/>
      <c r="Q5672" s="300"/>
      <c r="R5672" s="129">
        <f t="shared" si="265"/>
        <v>0</v>
      </c>
      <c r="S5672" s="129">
        <f t="shared" si="266"/>
        <v>0</v>
      </c>
      <c r="T5672" s="129">
        <f t="shared" si="264"/>
        <v>0</v>
      </c>
      <c r="U5672" s="10"/>
    </row>
    <row r="5673" spans="12:21" ht="15" customHeight="1" x14ac:dyDescent="0.4">
      <c r="L5673" s="36" t="s">
        <v>39</v>
      </c>
      <c r="N5673" s="37">
        <v>43701</v>
      </c>
      <c r="O5673" s="35">
        <v>0.70833333333333337</v>
      </c>
      <c r="P5673" s="299"/>
      <c r="Q5673" s="300"/>
      <c r="R5673" s="129">
        <f t="shared" si="265"/>
        <v>0</v>
      </c>
      <c r="S5673" s="129">
        <f t="shared" si="266"/>
        <v>0</v>
      </c>
      <c r="T5673" s="129">
        <f t="shared" ref="T5673:T5736" si="267">Q5673-R5673</f>
        <v>0</v>
      </c>
      <c r="U5673" s="10"/>
    </row>
    <row r="5674" spans="12:21" ht="15" customHeight="1" x14ac:dyDescent="0.4">
      <c r="L5674" s="36" t="s">
        <v>39</v>
      </c>
      <c r="N5674" s="37">
        <v>43701</v>
      </c>
      <c r="O5674" s="35">
        <v>0.75000000000000011</v>
      </c>
      <c r="P5674" s="299"/>
      <c r="Q5674" s="300"/>
      <c r="R5674" s="129">
        <f t="shared" si="265"/>
        <v>0</v>
      </c>
      <c r="S5674" s="129">
        <f t="shared" si="266"/>
        <v>0</v>
      </c>
      <c r="T5674" s="129">
        <f t="shared" si="267"/>
        <v>0</v>
      </c>
      <c r="U5674" s="10"/>
    </row>
    <row r="5675" spans="12:21" ht="15" customHeight="1" x14ac:dyDescent="0.4">
      <c r="L5675" s="36" t="s">
        <v>39</v>
      </c>
      <c r="N5675" s="37">
        <v>43701</v>
      </c>
      <c r="O5675" s="35">
        <v>0.79166666666666674</v>
      </c>
      <c r="P5675" s="299"/>
      <c r="Q5675" s="300"/>
      <c r="R5675" s="129">
        <f t="shared" si="265"/>
        <v>0</v>
      </c>
      <c r="S5675" s="129">
        <f t="shared" si="266"/>
        <v>0</v>
      </c>
      <c r="T5675" s="129">
        <f t="shared" si="267"/>
        <v>0</v>
      </c>
      <c r="U5675" s="10"/>
    </row>
    <row r="5676" spans="12:21" ht="15" customHeight="1" x14ac:dyDescent="0.4">
      <c r="L5676" s="36" t="s">
        <v>39</v>
      </c>
      <c r="N5676" s="37">
        <v>43701</v>
      </c>
      <c r="O5676" s="35">
        <v>0.83333333333333337</v>
      </c>
      <c r="P5676" s="299"/>
      <c r="Q5676" s="300"/>
      <c r="R5676" s="129">
        <f t="shared" si="265"/>
        <v>0</v>
      </c>
      <c r="S5676" s="129">
        <f t="shared" si="266"/>
        <v>0</v>
      </c>
      <c r="T5676" s="129">
        <f t="shared" si="267"/>
        <v>0</v>
      </c>
      <c r="U5676" s="10"/>
    </row>
    <row r="5677" spans="12:21" ht="15" customHeight="1" x14ac:dyDescent="0.4">
      <c r="L5677" s="36" t="s">
        <v>39</v>
      </c>
      <c r="N5677" s="37">
        <v>43701</v>
      </c>
      <c r="O5677" s="35">
        <v>0.87500000000000011</v>
      </c>
      <c r="P5677" s="299"/>
      <c r="Q5677" s="300"/>
      <c r="R5677" s="129">
        <f t="shared" si="265"/>
        <v>0</v>
      </c>
      <c r="S5677" s="129">
        <f t="shared" si="266"/>
        <v>0</v>
      </c>
      <c r="T5677" s="129">
        <f t="shared" si="267"/>
        <v>0</v>
      </c>
      <c r="U5677" s="10"/>
    </row>
    <row r="5678" spans="12:21" ht="15" customHeight="1" x14ac:dyDescent="0.4">
      <c r="L5678" s="36" t="s">
        <v>39</v>
      </c>
      <c r="N5678" s="37">
        <v>43701</v>
      </c>
      <c r="O5678" s="35">
        <v>0.91666666666666674</v>
      </c>
      <c r="P5678" s="299"/>
      <c r="Q5678" s="300"/>
      <c r="R5678" s="129">
        <f t="shared" si="265"/>
        <v>0</v>
      </c>
      <c r="S5678" s="129">
        <f t="shared" si="266"/>
        <v>0</v>
      </c>
      <c r="T5678" s="129">
        <f t="shared" si="267"/>
        <v>0</v>
      </c>
      <c r="U5678" s="10"/>
    </row>
    <row r="5679" spans="12:21" ht="15" customHeight="1" x14ac:dyDescent="0.4">
      <c r="L5679" s="36" t="s">
        <v>39</v>
      </c>
      <c r="N5679" s="37">
        <v>43701</v>
      </c>
      <c r="O5679" s="35">
        <v>0.95833333333333337</v>
      </c>
      <c r="P5679" s="299"/>
      <c r="Q5679" s="300"/>
      <c r="R5679" s="129">
        <f t="shared" si="265"/>
        <v>0</v>
      </c>
      <c r="S5679" s="129">
        <f t="shared" si="266"/>
        <v>0</v>
      </c>
      <c r="T5679" s="129">
        <f t="shared" si="267"/>
        <v>0</v>
      </c>
      <c r="U5679" s="10"/>
    </row>
    <row r="5680" spans="12:21" ht="15" customHeight="1" x14ac:dyDescent="0.4">
      <c r="L5680" s="40">
        <v>43702</v>
      </c>
      <c r="M5680" s="37"/>
      <c r="N5680" s="37">
        <v>43702</v>
      </c>
      <c r="O5680" s="35">
        <v>3.1225022567582528E-17</v>
      </c>
      <c r="P5680" s="299"/>
      <c r="Q5680" s="300"/>
      <c r="R5680" s="129">
        <f t="shared" si="265"/>
        <v>0</v>
      </c>
      <c r="S5680" s="129">
        <f t="shared" si="266"/>
        <v>0</v>
      </c>
      <c r="T5680" s="129">
        <f t="shared" si="267"/>
        <v>0</v>
      </c>
      <c r="U5680" s="10"/>
    </row>
    <row r="5681" spans="12:21" ht="15" customHeight="1" x14ac:dyDescent="0.4">
      <c r="L5681" s="36" t="s">
        <v>39</v>
      </c>
      <c r="N5681" s="37">
        <v>43702</v>
      </c>
      <c r="O5681" s="35">
        <v>4.1666666666666699E-2</v>
      </c>
      <c r="P5681" s="299"/>
      <c r="Q5681" s="300"/>
      <c r="R5681" s="129">
        <f t="shared" si="265"/>
        <v>0</v>
      </c>
      <c r="S5681" s="129">
        <f t="shared" si="266"/>
        <v>0</v>
      </c>
      <c r="T5681" s="129">
        <f t="shared" si="267"/>
        <v>0</v>
      </c>
      <c r="U5681" s="10"/>
    </row>
    <row r="5682" spans="12:21" ht="15" customHeight="1" x14ac:dyDescent="0.4">
      <c r="L5682" s="36" t="s">
        <v>39</v>
      </c>
      <c r="N5682" s="37">
        <v>43702</v>
      </c>
      <c r="O5682" s="35">
        <v>8.333333333333337E-2</v>
      </c>
      <c r="P5682" s="299"/>
      <c r="Q5682" s="300"/>
      <c r="R5682" s="129">
        <f t="shared" si="265"/>
        <v>0</v>
      </c>
      <c r="S5682" s="129">
        <f t="shared" si="266"/>
        <v>0</v>
      </c>
      <c r="T5682" s="129">
        <f t="shared" si="267"/>
        <v>0</v>
      </c>
      <c r="U5682" s="10"/>
    </row>
    <row r="5683" spans="12:21" ht="15" customHeight="1" x14ac:dyDescent="0.4">
      <c r="L5683" s="36" t="s">
        <v>39</v>
      </c>
      <c r="N5683" s="37">
        <v>43702</v>
      </c>
      <c r="O5683" s="35">
        <v>0.12500000000000006</v>
      </c>
      <c r="P5683" s="299"/>
      <c r="Q5683" s="300"/>
      <c r="R5683" s="129">
        <f t="shared" si="265"/>
        <v>0</v>
      </c>
      <c r="S5683" s="129">
        <f t="shared" si="266"/>
        <v>0</v>
      </c>
      <c r="T5683" s="129">
        <f t="shared" si="267"/>
        <v>0</v>
      </c>
      <c r="U5683" s="10"/>
    </row>
    <row r="5684" spans="12:21" ht="15" customHeight="1" x14ac:dyDescent="0.4">
      <c r="L5684" s="36" t="s">
        <v>39</v>
      </c>
      <c r="N5684" s="37">
        <v>43702</v>
      </c>
      <c r="O5684" s="35">
        <v>0.16666666666666669</v>
      </c>
      <c r="P5684" s="299"/>
      <c r="Q5684" s="300"/>
      <c r="R5684" s="129">
        <f t="shared" si="265"/>
        <v>0</v>
      </c>
      <c r="S5684" s="129">
        <f t="shared" si="266"/>
        <v>0</v>
      </c>
      <c r="T5684" s="129">
        <f t="shared" si="267"/>
        <v>0</v>
      </c>
      <c r="U5684" s="10"/>
    </row>
    <row r="5685" spans="12:21" ht="15" customHeight="1" x14ac:dyDescent="0.4">
      <c r="L5685" s="36" t="s">
        <v>39</v>
      </c>
      <c r="N5685" s="37">
        <v>43702</v>
      </c>
      <c r="O5685" s="35">
        <v>0.20833333333333337</v>
      </c>
      <c r="P5685" s="299"/>
      <c r="Q5685" s="300"/>
      <c r="R5685" s="129">
        <f t="shared" si="265"/>
        <v>0</v>
      </c>
      <c r="S5685" s="129">
        <f t="shared" si="266"/>
        <v>0</v>
      </c>
      <c r="T5685" s="129">
        <f t="shared" si="267"/>
        <v>0</v>
      </c>
      <c r="U5685" s="10"/>
    </row>
    <row r="5686" spans="12:21" ht="15" customHeight="1" x14ac:dyDescent="0.4">
      <c r="L5686" s="36" t="s">
        <v>39</v>
      </c>
      <c r="N5686" s="37">
        <v>43702</v>
      </c>
      <c r="O5686" s="35">
        <v>0.25</v>
      </c>
      <c r="P5686" s="299"/>
      <c r="Q5686" s="300"/>
      <c r="R5686" s="129">
        <f t="shared" si="265"/>
        <v>0</v>
      </c>
      <c r="S5686" s="129">
        <f t="shared" si="266"/>
        <v>0</v>
      </c>
      <c r="T5686" s="129">
        <f t="shared" si="267"/>
        <v>0</v>
      </c>
      <c r="U5686" s="10"/>
    </row>
    <row r="5687" spans="12:21" ht="15" customHeight="1" x14ac:dyDescent="0.4">
      <c r="L5687" s="36" t="s">
        <v>39</v>
      </c>
      <c r="N5687" s="37">
        <v>43702</v>
      </c>
      <c r="O5687" s="35">
        <v>0.29166666666666669</v>
      </c>
      <c r="P5687" s="299"/>
      <c r="Q5687" s="300"/>
      <c r="R5687" s="129">
        <f t="shared" si="265"/>
        <v>0</v>
      </c>
      <c r="S5687" s="129">
        <f t="shared" si="266"/>
        <v>0</v>
      </c>
      <c r="T5687" s="129">
        <f t="shared" si="267"/>
        <v>0</v>
      </c>
      <c r="U5687" s="10"/>
    </row>
    <row r="5688" spans="12:21" ht="15" customHeight="1" x14ac:dyDescent="0.4">
      <c r="L5688" s="36" t="s">
        <v>39</v>
      </c>
      <c r="N5688" s="37">
        <v>43702</v>
      </c>
      <c r="O5688" s="35">
        <v>0.33333333333333337</v>
      </c>
      <c r="P5688" s="299"/>
      <c r="Q5688" s="300"/>
      <c r="R5688" s="129">
        <f t="shared" si="265"/>
        <v>0</v>
      </c>
      <c r="S5688" s="129">
        <f t="shared" si="266"/>
        <v>0</v>
      </c>
      <c r="T5688" s="129">
        <f t="shared" si="267"/>
        <v>0</v>
      </c>
      <c r="U5688" s="10"/>
    </row>
    <row r="5689" spans="12:21" ht="15" customHeight="1" x14ac:dyDescent="0.4">
      <c r="L5689" s="36" t="s">
        <v>39</v>
      </c>
      <c r="N5689" s="37">
        <v>43702</v>
      </c>
      <c r="O5689" s="35">
        <v>0.375</v>
      </c>
      <c r="P5689" s="299"/>
      <c r="Q5689" s="300"/>
      <c r="R5689" s="129">
        <f t="shared" si="265"/>
        <v>0</v>
      </c>
      <c r="S5689" s="129">
        <f t="shared" si="266"/>
        <v>0</v>
      </c>
      <c r="T5689" s="129">
        <f t="shared" si="267"/>
        <v>0</v>
      </c>
      <c r="U5689" s="10"/>
    </row>
    <row r="5690" spans="12:21" ht="15" customHeight="1" x14ac:dyDescent="0.4">
      <c r="L5690" s="36" t="s">
        <v>39</v>
      </c>
      <c r="N5690" s="37">
        <v>43702</v>
      </c>
      <c r="O5690" s="35">
        <v>0.41666666666666669</v>
      </c>
      <c r="P5690" s="299"/>
      <c r="Q5690" s="300"/>
      <c r="R5690" s="129">
        <f t="shared" si="265"/>
        <v>0</v>
      </c>
      <c r="S5690" s="129">
        <f t="shared" si="266"/>
        <v>0</v>
      </c>
      <c r="T5690" s="129">
        <f t="shared" si="267"/>
        <v>0</v>
      </c>
      <c r="U5690" s="10"/>
    </row>
    <row r="5691" spans="12:21" ht="15" customHeight="1" x14ac:dyDescent="0.4">
      <c r="L5691" s="36" t="s">
        <v>39</v>
      </c>
      <c r="N5691" s="37">
        <v>43702</v>
      </c>
      <c r="O5691" s="35">
        <v>0.45833333333333337</v>
      </c>
      <c r="P5691" s="299"/>
      <c r="Q5691" s="300"/>
      <c r="R5691" s="129">
        <f t="shared" si="265"/>
        <v>0</v>
      </c>
      <c r="S5691" s="129">
        <f t="shared" si="266"/>
        <v>0</v>
      </c>
      <c r="T5691" s="129">
        <f t="shared" si="267"/>
        <v>0</v>
      </c>
      <c r="U5691" s="10"/>
    </row>
    <row r="5692" spans="12:21" ht="15" customHeight="1" x14ac:dyDescent="0.4">
      <c r="L5692" s="36" t="s">
        <v>39</v>
      </c>
      <c r="N5692" s="37">
        <v>43702</v>
      </c>
      <c r="O5692" s="35">
        <v>0.50000000000000011</v>
      </c>
      <c r="P5692" s="299"/>
      <c r="Q5692" s="300"/>
      <c r="R5692" s="129">
        <f t="shared" si="265"/>
        <v>0</v>
      </c>
      <c r="S5692" s="129">
        <f t="shared" si="266"/>
        <v>0</v>
      </c>
      <c r="T5692" s="129">
        <f t="shared" si="267"/>
        <v>0</v>
      </c>
      <c r="U5692" s="10"/>
    </row>
    <row r="5693" spans="12:21" ht="15" customHeight="1" x14ac:dyDescent="0.4">
      <c r="L5693" s="36" t="s">
        <v>39</v>
      </c>
      <c r="N5693" s="37">
        <v>43702</v>
      </c>
      <c r="O5693" s="35">
        <v>0.54166666666666674</v>
      </c>
      <c r="P5693" s="299"/>
      <c r="Q5693" s="300"/>
      <c r="R5693" s="129">
        <f t="shared" si="265"/>
        <v>0</v>
      </c>
      <c r="S5693" s="129">
        <f t="shared" si="266"/>
        <v>0</v>
      </c>
      <c r="T5693" s="129">
        <f t="shared" si="267"/>
        <v>0</v>
      </c>
      <c r="U5693" s="10"/>
    </row>
    <row r="5694" spans="12:21" ht="15" customHeight="1" x14ac:dyDescent="0.4">
      <c r="L5694" s="36" t="s">
        <v>39</v>
      </c>
      <c r="N5694" s="37">
        <v>43702</v>
      </c>
      <c r="O5694" s="35">
        <v>0.58333333333333337</v>
      </c>
      <c r="P5694" s="299"/>
      <c r="Q5694" s="300"/>
      <c r="R5694" s="129">
        <f t="shared" si="265"/>
        <v>0</v>
      </c>
      <c r="S5694" s="129">
        <f t="shared" si="266"/>
        <v>0</v>
      </c>
      <c r="T5694" s="129">
        <f t="shared" si="267"/>
        <v>0</v>
      </c>
      <c r="U5694" s="10"/>
    </row>
    <row r="5695" spans="12:21" ht="15" customHeight="1" x14ac:dyDescent="0.4">
      <c r="L5695" s="36" t="s">
        <v>39</v>
      </c>
      <c r="N5695" s="37">
        <v>43702</v>
      </c>
      <c r="O5695" s="35">
        <v>0.62500000000000011</v>
      </c>
      <c r="P5695" s="299"/>
      <c r="Q5695" s="300"/>
      <c r="R5695" s="129">
        <f t="shared" si="265"/>
        <v>0</v>
      </c>
      <c r="S5695" s="129">
        <f t="shared" si="266"/>
        <v>0</v>
      </c>
      <c r="T5695" s="129">
        <f t="shared" si="267"/>
        <v>0</v>
      </c>
      <c r="U5695" s="10"/>
    </row>
    <row r="5696" spans="12:21" ht="15" customHeight="1" x14ac:dyDescent="0.4">
      <c r="L5696" s="36" t="s">
        <v>39</v>
      </c>
      <c r="N5696" s="37">
        <v>43702</v>
      </c>
      <c r="O5696" s="35">
        <v>0.66666666666666674</v>
      </c>
      <c r="P5696" s="299"/>
      <c r="Q5696" s="300"/>
      <c r="R5696" s="129">
        <f t="shared" si="265"/>
        <v>0</v>
      </c>
      <c r="S5696" s="129">
        <f t="shared" si="266"/>
        <v>0</v>
      </c>
      <c r="T5696" s="129">
        <f t="shared" si="267"/>
        <v>0</v>
      </c>
      <c r="U5696" s="10"/>
    </row>
    <row r="5697" spans="12:21" ht="15" customHeight="1" x14ac:dyDescent="0.4">
      <c r="L5697" s="36" t="s">
        <v>39</v>
      </c>
      <c r="N5697" s="37">
        <v>43702</v>
      </c>
      <c r="O5697" s="35">
        <v>0.70833333333333337</v>
      </c>
      <c r="P5697" s="299"/>
      <c r="Q5697" s="300"/>
      <c r="R5697" s="129">
        <f t="shared" si="265"/>
        <v>0</v>
      </c>
      <c r="S5697" s="129">
        <f t="shared" si="266"/>
        <v>0</v>
      </c>
      <c r="T5697" s="129">
        <f t="shared" si="267"/>
        <v>0</v>
      </c>
      <c r="U5697" s="10"/>
    </row>
    <row r="5698" spans="12:21" ht="15" customHeight="1" x14ac:dyDescent="0.4">
      <c r="L5698" s="36" t="s">
        <v>39</v>
      </c>
      <c r="N5698" s="37">
        <v>43702</v>
      </c>
      <c r="O5698" s="35">
        <v>0.75000000000000011</v>
      </c>
      <c r="P5698" s="299"/>
      <c r="Q5698" s="300"/>
      <c r="R5698" s="129">
        <f t="shared" si="265"/>
        <v>0</v>
      </c>
      <c r="S5698" s="129">
        <f t="shared" si="266"/>
        <v>0</v>
      </c>
      <c r="T5698" s="129">
        <f t="shared" si="267"/>
        <v>0</v>
      </c>
      <c r="U5698" s="10"/>
    </row>
    <row r="5699" spans="12:21" ht="15" customHeight="1" x14ac:dyDescent="0.4">
      <c r="L5699" s="36" t="s">
        <v>39</v>
      </c>
      <c r="N5699" s="37">
        <v>43702</v>
      </c>
      <c r="O5699" s="35">
        <v>0.79166666666666674</v>
      </c>
      <c r="P5699" s="299"/>
      <c r="Q5699" s="300"/>
      <c r="R5699" s="129">
        <f t="shared" si="265"/>
        <v>0</v>
      </c>
      <c r="S5699" s="129">
        <f t="shared" si="266"/>
        <v>0</v>
      </c>
      <c r="T5699" s="129">
        <f t="shared" si="267"/>
        <v>0</v>
      </c>
      <c r="U5699" s="10"/>
    </row>
    <row r="5700" spans="12:21" ht="15" customHeight="1" x14ac:dyDescent="0.4">
      <c r="L5700" s="36" t="s">
        <v>39</v>
      </c>
      <c r="N5700" s="37">
        <v>43702</v>
      </c>
      <c r="O5700" s="35">
        <v>0.83333333333333337</v>
      </c>
      <c r="P5700" s="299"/>
      <c r="Q5700" s="300"/>
      <c r="R5700" s="129">
        <f t="shared" si="265"/>
        <v>0</v>
      </c>
      <c r="S5700" s="129">
        <f t="shared" si="266"/>
        <v>0</v>
      </c>
      <c r="T5700" s="129">
        <f t="shared" si="267"/>
        <v>0</v>
      </c>
      <c r="U5700" s="10"/>
    </row>
    <row r="5701" spans="12:21" ht="15" customHeight="1" x14ac:dyDescent="0.4">
      <c r="L5701" s="36" t="s">
        <v>39</v>
      </c>
      <c r="N5701" s="37">
        <v>43702</v>
      </c>
      <c r="O5701" s="35">
        <v>0.87500000000000011</v>
      </c>
      <c r="P5701" s="299"/>
      <c r="Q5701" s="300"/>
      <c r="R5701" s="129">
        <f t="shared" si="265"/>
        <v>0</v>
      </c>
      <c r="S5701" s="129">
        <f t="shared" si="266"/>
        <v>0</v>
      </c>
      <c r="T5701" s="129">
        <f t="shared" si="267"/>
        <v>0</v>
      </c>
      <c r="U5701" s="10"/>
    </row>
    <row r="5702" spans="12:21" ht="15" customHeight="1" x14ac:dyDescent="0.4">
      <c r="L5702" s="36" t="s">
        <v>39</v>
      </c>
      <c r="N5702" s="37">
        <v>43702</v>
      </c>
      <c r="O5702" s="35">
        <v>0.91666666666666674</v>
      </c>
      <c r="P5702" s="299"/>
      <c r="Q5702" s="300"/>
      <c r="R5702" s="129">
        <f t="shared" si="265"/>
        <v>0</v>
      </c>
      <c r="S5702" s="129">
        <f t="shared" si="266"/>
        <v>0</v>
      </c>
      <c r="T5702" s="129">
        <f t="shared" si="267"/>
        <v>0</v>
      </c>
      <c r="U5702" s="10"/>
    </row>
    <row r="5703" spans="12:21" ht="15" customHeight="1" x14ac:dyDescent="0.4">
      <c r="L5703" s="36" t="s">
        <v>39</v>
      </c>
      <c r="N5703" s="37">
        <v>43702</v>
      </c>
      <c r="O5703" s="35">
        <v>0.95833333333333337</v>
      </c>
      <c r="P5703" s="299"/>
      <c r="Q5703" s="300"/>
      <c r="R5703" s="129">
        <f t="shared" si="265"/>
        <v>0</v>
      </c>
      <c r="S5703" s="129">
        <f t="shared" si="266"/>
        <v>0</v>
      </c>
      <c r="T5703" s="129">
        <f t="shared" si="267"/>
        <v>0</v>
      </c>
      <c r="U5703" s="10"/>
    </row>
    <row r="5704" spans="12:21" ht="15" customHeight="1" x14ac:dyDescent="0.4">
      <c r="L5704" s="40">
        <v>43703</v>
      </c>
      <c r="M5704" s="37"/>
      <c r="N5704" s="37">
        <v>43703</v>
      </c>
      <c r="O5704" s="35">
        <v>3.1225022567582528E-17</v>
      </c>
      <c r="P5704" s="299"/>
      <c r="Q5704" s="300"/>
      <c r="R5704" s="129">
        <f t="shared" si="265"/>
        <v>0</v>
      </c>
      <c r="S5704" s="129">
        <f t="shared" si="266"/>
        <v>0</v>
      </c>
      <c r="T5704" s="129">
        <f t="shared" si="267"/>
        <v>0</v>
      </c>
      <c r="U5704" s="10"/>
    </row>
    <row r="5705" spans="12:21" ht="15" customHeight="1" x14ac:dyDescent="0.4">
      <c r="L5705" s="36" t="s">
        <v>39</v>
      </c>
      <c r="N5705" s="37">
        <v>43703</v>
      </c>
      <c r="O5705" s="35">
        <v>4.1666666666666699E-2</v>
      </c>
      <c r="P5705" s="299"/>
      <c r="Q5705" s="300"/>
      <c r="R5705" s="129">
        <f t="shared" si="265"/>
        <v>0</v>
      </c>
      <c r="S5705" s="129">
        <f t="shared" si="266"/>
        <v>0</v>
      </c>
      <c r="T5705" s="129">
        <f t="shared" si="267"/>
        <v>0</v>
      </c>
      <c r="U5705" s="10"/>
    </row>
    <row r="5706" spans="12:21" ht="15" customHeight="1" x14ac:dyDescent="0.4">
      <c r="L5706" s="36" t="s">
        <v>39</v>
      </c>
      <c r="N5706" s="37">
        <v>43703</v>
      </c>
      <c r="O5706" s="35">
        <v>8.333333333333337E-2</v>
      </c>
      <c r="P5706" s="299"/>
      <c r="Q5706" s="300"/>
      <c r="R5706" s="129">
        <f t="shared" si="265"/>
        <v>0</v>
      </c>
      <c r="S5706" s="129">
        <f t="shared" si="266"/>
        <v>0</v>
      </c>
      <c r="T5706" s="129">
        <f t="shared" si="267"/>
        <v>0</v>
      </c>
      <c r="U5706" s="10"/>
    </row>
    <row r="5707" spans="12:21" ht="15" customHeight="1" x14ac:dyDescent="0.4">
      <c r="L5707" s="36" t="s">
        <v>39</v>
      </c>
      <c r="N5707" s="37">
        <v>43703</v>
      </c>
      <c r="O5707" s="35">
        <v>0.12500000000000006</v>
      </c>
      <c r="P5707" s="299"/>
      <c r="Q5707" s="300"/>
      <c r="R5707" s="129">
        <f t="shared" si="265"/>
        <v>0</v>
      </c>
      <c r="S5707" s="129">
        <f t="shared" si="266"/>
        <v>0</v>
      </c>
      <c r="T5707" s="129">
        <f t="shared" si="267"/>
        <v>0</v>
      </c>
      <c r="U5707" s="10"/>
    </row>
    <row r="5708" spans="12:21" ht="15" customHeight="1" x14ac:dyDescent="0.4">
      <c r="L5708" s="36" t="s">
        <v>39</v>
      </c>
      <c r="N5708" s="37">
        <v>43703</v>
      </c>
      <c r="O5708" s="35">
        <v>0.16666666666666669</v>
      </c>
      <c r="P5708" s="299"/>
      <c r="Q5708" s="300"/>
      <c r="R5708" s="129">
        <f t="shared" si="265"/>
        <v>0</v>
      </c>
      <c r="S5708" s="129">
        <f t="shared" si="266"/>
        <v>0</v>
      </c>
      <c r="T5708" s="129">
        <f t="shared" si="267"/>
        <v>0</v>
      </c>
      <c r="U5708" s="10"/>
    </row>
    <row r="5709" spans="12:21" ht="15" customHeight="1" x14ac:dyDescent="0.4">
      <c r="L5709" s="36" t="s">
        <v>39</v>
      </c>
      <c r="N5709" s="37">
        <v>43703</v>
      </c>
      <c r="O5709" s="35">
        <v>0.20833333333333337</v>
      </c>
      <c r="P5709" s="299"/>
      <c r="Q5709" s="300"/>
      <c r="R5709" s="129">
        <f t="shared" si="265"/>
        <v>0</v>
      </c>
      <c r="S5709" s="129">
        <f t="shared" si="266"/>
        <v>0</v>
      </c>
      <c r="T5709" s="129">
        <f t="shared" si="267"/>
        <v>0</v>
      </c>
      <c r="U5709" s="10"/>
    </row>
    <row r="5710" spans="12:21" ht="15" customHeight="1" x14ac:dyDescent="0.4">
      <c r="L5710" s="36" t="s">
        <v>39</v>
      </c>
      <c r="N5710" s="37">
        <v>43703</v>
      </c>
      <c r="O5710" s="35">
        <v>0.25</v>
      </c>
      <c r="P5710" s="299"/>
      <c r="Q5710" s="300"/>
      <c r="R5710" s="129">
        <f t="shared" si="265"/>
        <v>0</v>
      </c>
      <c r="S5710" s="129">
        <f t="shared" si="266"/>
        <v>0</v>
      </c>
      <c r="T5710" s="129">
        <f t="shared" si="267"/>
        <v>0</v>
      </c>
      <c r="U5710" s="10"/>
    </row>
    <row r="5711" spans="12:21" ht="15" customHeight="1" x14ac:dyDescent="0.4">
      <c r="L5711" s="36" t="s">
        <v>39</v>
      </c>
      <c r="N5711" s="37">
        <v>43703</v>
      </c>
      <c r="O5711" s="35">
        <v>0.29166666666666669</v>
      </c>
      <c r="P5711" s="299"/>
      <c r="Q5711" s="300"/>
      <c r="R5711" s="129">
        <f t="shared" si="265"/>
        <v>0</v>
      </c>
      <c r="S5711" s="129">
        <f t="shared" si="266"/>
        <v>0</v>
      </c>
      <c r="T5711" s="129">
        <f t="shared" si="267"/>
        <v>0</v>
      </c>
      <c r="U5711" s="10"/>
    </row>
    <row r="5712" spans="12:21" ht="15" customHeight="1" x14ac:dyDescent="0.4">
      <c r="L5712" s="36" t="s">
        <v>39</v>
      </c>
      <c r="N5712" s="37">
        <v>43703</v>
      </c>
      <c r="O5712" s="35">
        <v>0.33333333333333337</v>
      </c>
      <c r="P5712" s="299"/>
      <c r="Q5712" s="300"/>
      <c r="R5712" s="129">
        <f t="shared" ref="R5712:R5775" si="268">IF(Q5712&gt;P5712,P5712,Q5712)</f>
        <v>0</v>
      </c>
      <c r="S5712" s="129">
        <f t="shared" ref="S5712:S5775" si="269">P5712-R5712</f>
        <v>0</v>
      </c>
      <c r="T5712" s="129">
        <f t="shared" si="267"/>
        <v>0</v>
      </c>
      <c r="U5712" s="10"/>
    </row>
    <row r="5713" spans="12:21" ht="15" customHeight="1" x14ac:dyDescent="0.4">
      <c r="L5713" s="36" t="s">
        <v>39</v>
      </c>
      <c r="N5713" s="37">
        <v>43703</v>
      </c>
      <c r="O5713" s="35">
        <v>0.375</v>
      </c>
      <c r="P5713" s="299"/>
      <c r="Q5713" s="300"/>
      <c r="R5713" s="129">
        <f t="shared" si="268"/>
        <v>0</v>
      </c>
      <c r="S5713" s="129">
        <f t="shared" si="269"/>
        <v>0</v>
      </c>
      <c r="T5713" s="129">
        <f t="shared" si="267"/>
        <v>0</v>
      </c>
      <c r="U5713" s="10"/>
    </row>
    <row r="5714" spans="12:21" ht="15" customHeight="1" x14ac:dyDescent="0.4">
      <c r="L5714" s="36" t="s">
        <v>39</v>
      </c>
      <c r="N5714" s="37">
        <v>43703</v>
      </c>
      <c r="O5714" s="35">
        <v>0.41666666666666669</v>
      </c>
      <c r="P5714" s="299"/>
      <c r="Q5714" s="300"/>
      <c r="R5714" s="129">
        <f t="shared" si="268"/>
        <v>0</v>
      </c>
      <c r="S5714" s="129">
        <f t="shared" si="269"/>
        <v>0</v>
      </c>
      <c r="T5714" s="129">
        <f t="shared" si="267"/>
        <v>0</v>
      </c>
      <c r="U5714" s="10"/>
    </row>
    <row r="5715" spans="12:21" ht="15" customHeight="1" x14ac:dyDescent="0.4">
      <c r="L5715" s="36" t="s">
        <v>39</v>
      </c>
      <c r="N5715" s="37">
        <v>43703</v>
      </c>
      <c r="O5715" s="35">
        <v>0.45833333333333337</v>
      </c>
      <c r="P5715" s="299"/>
      <c r="Q5715" s="300"/>
      <c r="R5715" s="129">
        <f t="shared" si="268"/>
        <v>0</v>
      </c>
      <c r="S5715" s="129">
        <f t="shared" si="269"/>
        <v>0</v>
      </c>
      <c r="T5715" s="129">
        <f t="shared" si="267"/>
        <v>0</v>
      </c>
      <c r="U5715" s="10"/>
    </row>
    <row r="5716" spans="12:21" ht="15" customHeight="1" x14ac:dyDescent="0.4">
      <c r="L5716" s="36" t="s">
        <v>39</v>
      </c>
      <c r="N5716" s="37">
        <v>43703</v>
      </c>
      <c r="O5716" s="35">
        <v>0.50000000000000011</v>
      </c>
      <c r="P5716" s="299"/>
      <c r="Q5716" s="300"/>
      <c r="R5716" s="129">
        <f t="shared" si="268"/>
        <v>0</v>
      </c>
      <c r="S5716" s="129">
        <f t="shared" si="269"/>
        <v>0</v>
      </c>
      <c r="T5716" s="129">
        <f t="shared" si="267"/>
        <v>0</v>
      </c>
      <c r="U5716" s="10"/>
    </row>
    <row r="5717" spans="12:21" ht="15" customHeight="1" x14ac:dyDescent="0.4">
      <c r="L5717" s="36" t="s">
        <v>39</v>
      </c>
      <c r="N5717" s="37">
        <v>43703</v>
      </c>
      <c r="O5717" s="35">
        <v>0.54166666666666674</v>
      </c>
      <c r="P5717" s="299"/>
      <c r="Q5717" s="300"/>
      <c r="R5717" s="129">
        <f t="shared" si="268"/>
        <v>0</v>
      </c>
      <c r="S5717" s="129">
        <f t="shared" si="269"/>
        <v>0</v>
      </c>
      <c r="T5717" s="129">
        <f t="shared" si="267"/>
        <v>0</v>
      </c>
      <c r="U5717" s="10"/>
    </row>
    <row r="5718" spans="12:21" ht="15" customHeight="1" x14ac:dyDescent="0.4">
      <c r="L5718" s="36" t="s">
        <v>39</v>
      </c>
      <c r="N5718" s="37">
        <v>43703</v>
      </c>
      <c r="O5718" s="35">
        <v>0.58333333333333337</v>
      </c>
      <c r="P5718" s="299"/>
      <c r="Q5718" s="300"/>
      <c r="R5718" s="129">
        <f t="shared" si="268"/>
        <v>0</v>
      </c>
      <c r="S5718" s="129">
        <f t="shared" si="269"/>
        <v>0</v>
      </c>
      <c r="T5718" s="129">
        <f t="shared" si="267"/>
        <v>0</v>
      </c>
      <c r="U5718" s="10"/>
    </row>
    <row r="5719" spans="12:21" ht="15" customHeight="1" x14ac:dyDescent="0.4">
      <c r="L5719" s="36" t="s">
        <v>39</v>
      </c>
      <c r="N5719" s="37">
        <v>43703</v>
      </c>
      <c r="O5719" s="35">
        <v>0.62500000000000011</v>
      </c>
      <c r="P5719" s="299"/>
      <c r="Q5719" s="300"/>
      <c r="R5719" s="129">
        <f t="shared" si="268"/>
        <v>0</v>
      </c>
      <c r="S5719" s="129">
        <f t="shared" si="269"/>
        <v>0</v>
      </c>
      <c r="T5719" s="129">
        <f t="shared" si="267"/>
        <v>0</v>
      </c>
      <c r="U5719" s="10"/>
    </row>
    <row r="5720" spans="12:21" ht="15" customHeight="1" x14ac:dyDescent="0.4">
      <c r="L5720" s="36" t="s">
        <v>39</v>
      </c>
      <c r="N5720" s="37">
        <v>43703</v>
      </c>
      <c r="O5720" s="35">
        <v>0.66666666666666674</v>
      </c>
      <c r="P5720" s="299"/>
      <c r="Q5720" s="300"/>
      <c r="R5720" s="129">
        <f t="shared" si="268"/>
        <v>0</v>
      </c>
      <c r="S5720" s="129">
        <f t="shared" si="269"/>
        <v>0</v>
      </c>
      <c r="T5720" s="129">
        <f t="shared" si="267"/>
        <v>0</v>
      </c>
      <c r="U5720" s="10"/>
    </row>
    <row r="5721" spans="12:21" ht="15" customHeight="1" x14ac:dyDescent="0.4">
      <c r="L5721" s="36" t="s">
        <v>39</v>
      </c>
      <c r="N5721" s="37">
        <v>43703</v>
      </c>
      <c r="O5721" s="35">
        <v>0.70833333333333337</v>
      </c>
      <c r="P5721" s="299"/>
      <c r="Q5721" s="300"/>
      <c r="R5721" s="129">
        <f t="shared" si="268"/>
        <v>0</v>
      </c>
      <c r="S5721" s="129">
        <f t="shared" si="269"/>
        <v>0</v>
      </c>
      <c r="T5721" s="129">
        <f t="shared" si="267"/>
        <v>0</v>
      </c>
      <c r="U5721" s="10"/>
    </row>
    <row r="5722" spans="12:21" ht="15" customHeight="1" x14ac:dyDescent="0.4">
      <c r="L5722" s="36" t="s">
        <v>39</v>
      </c>
      <c r="N5722" s="37">
        <v>43703</v>
      </c>
      <c r="O5722" s="35">
        <v>0.75000000000000011</v>
      </c>
      <c r="P5722" s="299"/>
      <c r="Q5722" s="300"/>
      <c r="R5722" s="129">
        <f t="shared" si="268"/>
        <v>0</v>
      </c>
      <c r="S5722" s="129">
        <f t="shared" si="269"/>
        <v>0</v>
      </c>
      <c r="T5722" s="129">
        <f t="shared" si="267"/>
        <v>0</v>
      </c>
      <c r="U5722" s="10"/>
    </row>
    <row r="5723" spans="12:21" ht="15" customHeight="1" x14ac:dyDescent="0.4">
      <c r="L5723" s="36" t="s">
        <v>39</v>
      </c>
      <c r="N5723" s="37">
        <v>43703</v>
      </c>
      <c r="O5723" s="35">
        <v>0.79166666666666674</v>
      </c>
      <c r="P5723" s="299"/>
      <c r="Q5723" s="300"/>
      <c r="R5723" s="129">
        <f t="shared" si="268"/>
        <v>0</v>
      </c>
      <c r="S5723" s="129">
        <f t="shared" si="269"/>
        <v>0</v>
      </c>
      <c r="T5723" s="129">
        <f t="shared" si="267"/>
        <v>0</v>
      </c>
      <c r="U5723" s="10"/>
    </row>
    <row r="5724" spans="12:21" ht="15" customHeight="1" x14ac:dyDescent="0.4">
      <c r="L5724" s="36" t="s">
        <v>39</v>
      </c>
      <c r="N5724" s="37">
        <v>43703</v>
      </c>
      <c r="O5724" s="35">
        <v>0.83333333333333337</v>
      </c>
      <c r="P5724" s="299"/>
      <c r="Q5724" s="300"/>
      <c r="R5724" s="129">
        <f t="shared" si="268"/>
        <v>0</v>
      </c>
      <c r="S5724" s="129">
        <f t="shared" si="269"/>
        <v>0</v>
      </c>
      <c r="T5724" s="129">
        <f t="shared" si="267"/>
        <v>0</v>
      </c>
      <c r="U5724" s="10"/>
    </row>
    <row r="5725" spans="12:21" ht="15" customHeight="1" x14ac:dyDescent="0.4">
      <c r="L5725" s="36" t="s">
        <v>39</v>
      </c>
      <c r="N5725" s="37">
        <v>43703</v>
      </c>
      <c r="O5725" s="35">
        <v>0.87500000000000011</v>
      </c>
      <c r="P5725" s="299"/>
      <c r="Q5725" s="300"/>
      <c r="R5725" s="129">
        <f t="shared" si="268"/>
        <v>0</v>
      </c>
      <c r="S5725" s="129">
        <f t="shared" si="269"/>
        <v>0</v>
      </c>
      <c r="T5725" s="129">
        <f t="shared" si="267"/>
        <v>0</v>
      </c>
      <c r="U5725" s="10"/>
    </row>
    <row r="5726" spans="12:21" ht="15" customHeight="1" x14ac:dyDescent="0.4">
      <c r="L5726" s="36" t="s">
        <v>39</v>
      </c>
      <c r="N5726" s="37">
        <v>43703</v>
      </c>
      <c r="O5726" s="35">
        <v>0.91666666666666674</v>
      </c>
      <c r="P5726" s="299"/>
      <c r="Q5726" s="300"/>
      <c r="R5726" s="129">
        <f t="shared" si="268"/>
        <v>0</v>
      </c>
      <c r="S5726" s="129">
        <f t="shared" si="269"/>
        <v>0</v>
      </c>
      <c r="T5726" s="129">
        <f t="shared" si="267"/>
        <v>0</v>
      </c>
      <c r="U5726" s="10"/>
    </row>
    <row r="5727" spans="12:21" ht="15" customHeight="1" x14ac:dyDescent="0.4">
      <c r="L5727" s="36" t="s">
        <v>39</v>
      </c>
      <c r="N5727" s="37">
        <v>43703</v>
      </c>
      <c r="O5727" s="35">
        <v>0.95833333333333337</v>
      </c>
      <c r="P5727" s="299"/>
      <c r="Q5727" s="300"/>
      <c r="R5727" s="129">
        <f t="shared" si="268"/>
        <v>0</v>
      </c>
      <c r="S5727" s="129">
        <f t="shared" si="269"/>
        <v>0</v>
      </c>
      <c r="T5727" s="129">
        <f t="shared" si="267"/>
        <v>0</v>
      </c>
      <c r="U5727" s="10"/>
    </row>
    <row r="5728" spans="12:21" ht="15" customHeight="1" x14ac:dyDescent="0.4">
      <c r="L5728" s="40">
        <v>43704</v>
      </c>
      <c r="M5728" s="37"/>
      <c r="N5728" s="37">
        <v>43704</v>
      </c>
      <c r="O5728" s="35">
        <v>3.1225022567582528E-17</v>
      </c>
      <c r="P5728" s="299"/>
      <c r="Q5728" s="300"/>
      <c r="R5728" s="129">
        <f t="shared" si="268"/>
        <v>0</v>
      </c>
      <c r="S5728" s="129">
        <f t="shared" si="269"/>
        <v>0</v>
      </c>
      <c r="T5728" s="129">
        <f t="shared" si="267"/>
        <v>0</v>
      </c>
      <c r="U5728" s="10"/>
    </row>
    <row r="5729" spans="12:21" ht="15" customHeight="1" x14ac:dyDescent="0.4">
      <c r="L5729" s="36" t="s">
        <v>39</v>
      </c>
      <c r="N5729" s="37">
        <v>43704</v>
      </c>
      <c r="O5729" s="35">
        <v>4.1666666666666699E-2</v>
      </c>
      <c r="P5729" s="299"/>
      <c r="Q5729" s="300"/>
      <c r="R5729" s="129">
        <f t="shared" si="268"/>
        <v>0</v>
      </c>
      <c r="S5729" s="129">
        <f t="shared" si="269"/>
        <v>0</v>
      </c>
      <c r="T5729" s="129">
        <f t="shared" si="267"/>
        <v>0</v>
      </c>
      <c r="U5729" s="10"/>
    </row>
    <row r="5730" spans="12:21" ht="15" customHeight="1" x14ac:dyDescent="0.4">
      <c r="L5730" s="36" t="s">
        <v>39</v>
      </c>
      <c r="N5730" s="37">
        <v>43704</v>
      </c>
      <c r="O5730" s="35">
        <v>8.333333333333337E-2</v>
      </c>
      <c r="P5730" s="299"/>
      <c r="Q5730" s="300"/>
      <c r="R5730" s="129">
        <f t="shared" si="268"/>
        <v>0</v>
      </c>
      <c r="S5730" s="129">
        <f t="shared" si="269"/>
        <v>0</v>
      </c>
      <c r="T5730" s="129">
        <f t="shared" si="267"/>
        <v>0</v>
      </c>
      <c r="U5730" s="10"/>
    </row>
    <row r="5731" spans="12:21" ht="15" customHeight="1" x14ac:dyDescent="0.4">
      <c r="L5731" s="36" t="s">
        <v>39</v>
      </c>
      <c r="N5731" s="37">
        <v>43704</v>
      </c>
      <c r="O5731" s="35">
        <v>0.12500000000000006</v>
      </c>
      <c r="P5731" s="299"/>
      <c r="Q5731" s="300"/>
      <c r="R5731" s="129">
        <f t="shared" si="268"/>
        <v>0</v>
      </c>
      <c r="S5731" s="129">
        <f t="shared" si="269"/>
        <v>0</v>
      </c>
      <c r="T5731" s="129">
        <f t="shared" si="267"/>
        <v>0</v>
      </c>
      <c r="U5731" s="10"/>
    </row>
    <row r="5732" spans="12:21" ht="15" customHeight="1" x14ac:dyDescent="0.4">
      <c r="L5732" s="36" t="s">
        <v>39</v>
      </c>
      <c r="N5732" s="37">
        <v>43704</v>
      </c>
      <c r="O5732" s="35">
        <v>0.16666666666666669</v>
      </c>
      <c r="P5732" s="299"/>
      <c r="Q5732" s="300"/>
      <c r="R5732" s="129">
        <f t="shared" si="268"/>
        <v>0</v>
      </c>
      <c r="S5732" s="129">
        <f t="shared" si="269"/>
        <v>0</v>
      </c>
      <c r="T5732" s="129">
        <f t="shared" si="267"/>
        <v>0</v>
      </c>
      <c r="U5732" s="10"/>
    </row>
    <row r="5733" spans="12:21" ht="15" customHeight="1" x14ac:dyDescent="0.4">
      <c r="L5733" s="36" t="s">
        <v>39</v>
      </c>
      <c r="N5733" s="37">
        <v>43704</v>
      </c>
      <c r="O5733" s="35">
        <v>0.20833333333333337</v>
      </c>
      <c r="P5733" s="299"/>
      <c r="Q5733" s="300"/>
      <c r="R5733" s="129">
        <f t="shared" si="268"/>
        <v>0</v>
      </c>
      <c r="S5733" s="129">
        <f t="shared" si="269"/>
        <v>0</v>
      </c>
      <c r="T5733" s="129">
        <f t="shared" si="267"/>
        <v>0</v>
      </c>
      <c r="U5733" s="10"/>
    </row>
    <row r="5734" spans="12:21" ht="15" customHeight="1" x14ac:dyDescent="0.4">
      <c r="L5734" s="36" t="s">
        <v>39</v>
      </c>
      <c r="N5734" s="37">
        <v>43704</v>
      </c>
      <c r="O5734" s="35">
        <v>0.25</v>
      </c>
      <c r="P5734" s="299"/>
      <c r="Q5734" s="300"/>
      <c r="R5734" s="129">
        <f t="shared" si="268"/>
        <v>0</v>
      </c>
      <c r="S5734" s="129">
        <f t="shared" si="269"/>
        <v>0</v>
      </c>
      <c r="T5734" s="129">
        <f t="shared" si="267"/>
        <v>0</v>
      </c>
      <c r="U5734" s="10"/>
    </row>
    <row r="5735" spans="12:21" ht="15" customHeight="1" x14ac:dyDescent="0.4">
      <c r="L5735" s="36" t="s">
        <v>39</v>
      </c>
      <c r="N5735" s="37">
        <v>43704</v>
      </c>
      <c r="O5735" s="35">
        <v>0.29166666666666669</v>
      </c>
      <c r="P5735" s="299"/>
      <c r="Q5735" s="300"/>
      <c r="R5735" s="129">
        <f t="shared" si="268"/>
        <v>0</v>
      </c>
      <c r="S5735" s="129">
        <f t="shared" si="269"/>
        <v>0</v>
      </c>
      <c r="T5735" s="129">
        <f t="shared" si="267"/>
        <v>0</v>
      </c>
      <c r="U5735" s="10"/>
    </row>
    <row r="5736" spans="12:21" ht="15" customHeight="1" x14ac:dyDescent="0.4">
      <c r="L5736" s="36" t="s">
        <v>39</v>
      </c>
      <c r="N5736" s="37">
        <v>43704</v>
      </c>
      <c r="O5736" s="35">
        <v>0.33333333333333337</v>
      </c>
      <c r="P5736" s="299"/>
      <c r="Q5736" s="300"/>
      <c r="R5736" s="129">
        <f t="shared" si="268"/>
        <v>0</v>
      </c>
      <c r="S5736" s="129">
        <f t="shared" si="269"/>
        <v>0</v>
      </c>
      <c r="T5736" s="129">
        <f t="shared" si="267"/>
        <v>0</v>
      </c>
      <c r="U5736" s="10"/>
    </row>
    <row r="5737" spans="12:21" ht="15" customHeight="1" x14ac:dyDescent="0.4">
      <c r="L5737" s="36" t="s">
        <v>39</v>
      </c>
      <c r="N5737" s="37">
        <v>43704</v>
      </c>
      <c r="O5737" s="35">
        <v>0.375</v>
      </c>
      <c r="P5737" s="299"/>
      <c r="Q5737" s="300"/>
      <c r="R5737" s="129">
        <f t="shared" si="268"/>
        <v>0</v>
      </c>
      <c r="S5737" s="129">
        <f t="shared" si="269"/>
        <v>0</v>
      </c>
      <c r="T5737" s="129">
        <f t="shared" ref="T5737:T5800" si="270">Q5737-R5737</f>
        <v>0</v>
      </c>
      <c r="U5737" s="10"/>
    </row>
    <row r="5738" spans="12:21" ht="15" customHeight="1" x14ac:dyDescent="0.4">
      <c r="L5738" s="36" t="s">
        <v>39</v>
      </c>
      <c r="N5738" s="37">
        <v>43704</v>
      </c>
      <c r="O5738" s="35">
        <v>0.41666666666666669</v>
      </c>
      <c r="P5738" s="299"/>
      <c r="Q5738" s="300"/>
      <c r="R5738" s="129">
        <f t="shared" si="268"/>
        <v>0</v>
      </c>
      <c r="S5738" s="129">
        <f t="shared" si="269"/>
        <v>0</v>
      </c>
      <c r="T5738" s="129">
        <f t="shared" si="270"/>
        <v>0</v>
      </c>
      <c r="U5738" s="10"/>
    </row>
    <row r="5739" spans="12:21" ht="15" customHeight="1" x14ac:dyDescent="0.4">
      <c r="L5739" s="36" t="s">
        <v>39</v>
      </c>
      <c r="N5739" s="37">
        <v>43704</v>
      </c>
      <c r="O5739" s="35">
        <v>0.45833333333333337</v>
      </c>
      <c r="P5739" s="299"/>
      <c r="Q5739" s="300"/>
      <c r="R5739" s="129">
        <f t="shared" si="268"/>
        <v>0</v>
      </c>
      <c r="S5739" s="129">
        <f t="shared" si="269"/>
        <v>0</v>
      </c>
      <c r="T5739" s="129">
        <f t="shared" si="270"/>
        <v>0</v>
      </c>
      <c r="U5739" s="10"/>
    </row>
    <row r="5740" spans="12:21" ht="15" customHeight="1" x14ac:dyDescent="0.4">
      <c r="L5740" s="36" t="s">
        <v>39</v>
      </c>
      <c r="N5740" s="37">
        <v>43704</v>
      </c>
      <c r="O5740" s="35">
        <v>0.50000000000000011</v>
      </c>
      <c r="P5740" s="299"/>
      <c r="Q5740" s="300"/>
      <c r="R5740" s="129">
        <f t="shared" si="268"/>
        <v>0</v>
      </c>
      <c r="S5740" s="129">
        <f t="shared" si="269"/>
        <v>0</v>
      </c>
      <c r="T5740" s="129">
        <f t="shared" si="270"/>
        <v>0</v>
      </c>
      <c r="U5740" s="10"/>
    </row>
    <row r="5741" spans="12:21" ht="15" customHeight="1" x14ac:dyDescent="0.4">
      <c r="L5741" s="36" t="s">
        <v>39</v>
      </c>
      <c r="N5741" s="37">
        <v>43704</v>
      </c>
      <c r="O5741" s="35">
        <v>0.54166666666666674</v>
      </c>
      <c r="P5741" s="299"/>
      <c r="Q5741" s="300"/>
      <c r="R5741" s="129">
        <f t="shared" si="268"/>
        <v>0</v>
      </c>
      <c r="S5741" s="129">
        <f t="shared" si="269"/>
        <v>0</v>
      </c>
      <c r="T5741" s="129">
        <f t="shared" si="270"/>
        <v>0</v>
      </c>
      <c r="U5741" s="10"/>
    </row>
    <row r="5742" spans="12:21" ht="15" customHeight="1" x14ac:dyDescent="0.4">
      <c r="L5742" s="36" t="s">
        <v>39</v>
      </c>
      <c r="N5742" s="37">
        <v>43704</v>
      </c>
      <c r="O5742" s="35">
        <v>0.58333333333333337</v>
      </c>
      <c r="P5742" s="299"/>
      <c r="Q5742" s="300"/>
      <c r="R5742" s="129">
        <f t="shared" si="268"/>
        <v>0</v>
      </c>
      <c r="S5742" s="129">
        <f t="shared" si="269"/>
        <v>0</v>
      </c>
      <c r="T5742" s="129">
        <f t="shared" si="270"/>
        <v>0</v>
      </c>
      <c r="U5742" s="10"/>
    </row>
    <row r="5743" spans="12:21" ht="15" customHeight="1" x14ac:dyDescent="0.4">
      <c r="L5743" s="36" t="s">
        <v>39</v>
      </c>
      <c r="N5743" s="37">
        <v>43704</v>
      </c>
      <c r="O5743" s="35">
        <v>0.62500000000000011</v>
      </c>
      <c r="P5743" s="299"/>
      <c r="Q5743" s="300"/>
      <c r="R5743" s="129">
        <f t="shared" si="268"/>
        <v>0</v>
      </c>
      <c r="S5743" s="129">
        <f t="shared" si="269"/>
        <v>0</v>
      </c>
      <c r="T5743" s="129">
        <f t="shared" si="270"/>
        <v>0</v>
      </c>
      <c r="U5743" s="10"/>
    </row>
    <row r="5744" spans="12:21" ht="15" customHeight="1" x14ac:dyDescent="0.4">
      <c r="L5744" s="36" t="s">
        <v>39</v>
      </c>
      <c r="N5744" s="37">
        <v>43704</v>
      </c>
      <c r="O5744" s="35">
        <v>0.66666666666666674</v>
      </c>
      <c r="P5744" s="299"/>
      <c r="Q5744" s="300"/>
      <c r="R5744" s="129">
        <f t="shared" si="268"/>
        <v>0</v>
      </c>
      <c r="S5744" s="129">
        <f t="shared" si="269"/>
        <v>0</v>
      </c>
      <c r="T5744" s="129">
        <f t="shared" si="270"/>
        <v>0</v>
      </c>
      <c r="U5744" s="10"/>
    </row>
    <row r="5745" spans="12:21" ht="15" customHeight="1" x14ac:dyDescent="0.4">
      <c r="L5745" s="36" t="s">
        <v>39</v>
      </c>
      <c r="N5745" s="37">
        <v>43704</v>
      </c>
      <c r="O5745" s="35">
        <v>0.70833333333333337</v>
      </c>
      <c r="P5745" s="299"/>
      <c r="Q5745" s="300"/>
      <c r="R5745" s="129">
        <f t="shared" si="268"/>
        <v>0</v>
      </c>
      <c r="S5745" s="129">
        <f t="shared" si="269"/>
        <v>0</v>
      </c>
      <c r="T5745" s="129">
        <f t="shared" si="270"/>
        <v>0</v>
      </c>
      <c r="U5745" s="10"/>
    </row>
    <row r="5746" spans="12:21" ht="15" customHeight="1" x14ac:dyDescent="0.4">
      <c r="L5746" s="36" t="s">
        <v>39</v>
      </c>
      <c r="N5746" s="37">
        <v>43704</v>
      </c>
      <c r="O5746" s="35">
        <v>0.75000000000000011</v>
      </c>
      <c r="P5746" s="299"/>
      <c r="Q5746" s="300"/>
      <c r="R5746" s="129">
        <f t="shared" si="268"/>
        <v>0</v>
      </c>
      <c r="S5746" s="129">
        <f t="shared" si="269"/>
        <v>0</v>
      </c>
      <c r="T5746" s="129">
        <f t="shared" si="270"/>
        <v>0</v>
      </c>
      <c r="U5746" s="10"/>
    </row>
    <row r="5747" spans="12:21" ht="15" customHeight="1" x14ac:dyDescent="0.4">
      <c r="L5747" s="36" t="s">
        <v>39</v>
      </c>
      <c r="N5747" s="37">
        <v>43704</v>
      </c>
      <c r="O5747" s="35">
        <v>0.79166666666666674</v>
      </c>
      <c r="P5747" s="299"/>
      <c r="Q5747" s="300"/>
      <c r="R5747" s="129">
        <f t="shared" si="268"/>
        <v>0</v>
      </c>
      <c r="S5747" s="129">
        <f t="shared" si="269"/>
        <v>0</v>
      </c>
      <c r="T5747" s="129">
        <f t="shared" si="270"/>
        <v>0</v>
      </c>
      <c r="U5747" s="10"/>
    </row>
    <row r="5748" spans="12:21" ht="15" customHeight="1" x14ac:dyDescent="0.4">
      <c r="L5748" s="36" t="s">
        <v>39</v>
      </c>
      <c r="N5748" s="37">
        <v>43704</v>
      </c>
      <c r="O5748" s="35">
        <v>0.83333333333333337</v>
      </c>
      <c r="P5748" s="299"/>
      <c r="Q5748" s="300"/>
      <c r="R5748" s="129">
        <f t="shared" si="268"/>
        <v>0</v>
      </c>
      <c r="S5748" s="129">
        <f t="shared" si="269"/>
        <v>0</v>
      </c>
      <c r="T5748" s="129">
        <f t="shared" si="270"/>
        <v>0</v>
      </c>
      <c r="U5748" s="10"/>
    </row>
    <row r="5749" spans="12:21" ht="15" customHeight="1" x14ac:dyDescent="0.4">
      <c r="L5749" s="36" t="s">
        <v>39</v>
      </c>
      <c r="N5749" s="37">
        <v>43704</v>
      </c>
      <c r="O5749" s="35">
        <v>0.87500000000000011</v>
      </c>
      <c r="P5749" s="299"/>
      <c r="Q5749" s="300"/>
      <c r="R5749" s="129">
        <f t="shared" si="268"/>
        <v>0</v>
      </c>
      <c r="S5749" s="129">
        <f t="shared" si="269"/>
        <v>0</v>
      </c>
      <c r="T5749" s="129">
        <f t="shared" si="270"/>
        <v>0</v>
      </c>
      <c r="U5749" s="10"/>
    </row>
    <row r="5750" spans="12:21" ht="15" customHeight="1" x14ac:dyDescent="0.4">
      <c r="L5750" s="36" t="s">
        <v>39</v>
      </c>
      <c r="N5750" s="37">
        <v>43704</v>
      </c>
      <c r="O5750" s="35">
        <v>0.91666666666666674</v>
      </c>
      <c r="P5750" s="299"/>
      <c r="Q5750" s="300"/>
      <c r="R5750" s="129">
        <f t="shared" si="268"/>
        <v>0</v>
      </c>
      <c r="S5750" s="129">
        <f t="shared" si="269"/>
        <v>0</v>
      </c>
      <c r="T5750" s="129">
        <f t="shared" si="270"/>
        <v>0</v>
      </c>
      <c r="U5750" s="10"/>
    </row>
    <row r="5751" spans="12:21" ht="15" customHeight="1" x14ac:dyDescent="0.4">
      <c r="L5751" s="36" t="s">
        <v>39</v>
      </c>
      <c r="N5751" s="37">
        <v>43704</v>
      </c>
      <c r="O5751" s="35">
        <v>0.95833333333333337</v>
      </c>
      <c r="P5751" s="299"/>
      <c r="Q5751" s="300"/>
      <c r="R5751" s="129">
        <f t="shared" si="268"/>
        <v>0</v>
      </c>
      <c r="S5751" s="129">
        <f t="shared" si="269"/>
        <v>0</v>
      </c>
      <c r="T5751" s="129">
        <f t="shared" si="270"/>
        <v>0</v>
      </c>
      <c r="U5751" s="10"/>
    </row>
    <row r="5752" spans="12:21" ht="15" customHeight="1" x14ac:dyDescent="0.4">
      <c r="L5752" s="40">
        <v>43705</v>
      </c>
      <c r="M5752" s="37"/>
      <c r="N5752" s="37">
        <v>43705</v>
      </c>
      <c r="O5752" s="35">
        <v>3.1225022567582528E-17</v>
      </c>
      <c r="P5752" s="299"/>
      <c r="Q5752" s="300"/>
      <c r="R5752" s="129">
        <f t="shared" si="268"/>
        <v>0</v>
      </c>
      <c r="S5752" s="129">
        <f t="shared" si="269"/>
        <v>0</v>
      </c>
      <c r="T5752" s="129">
        <f t="shared" si="270"/>
        <v>0</v>
      </c>
      <c r="U5752" s="10"/>
    </row>
    <row r="5753" spans="12:21" ht="15" customHeight="1" x14ac:dyDescent="0.4">
      <c r="L5753" s="36" t="s">
        <v>39</v>
      </c>
      <c r="N5753" s="37">
        <v>43705</v>
      </c>
      <c r="O5753" s="35">
        <v>4.1666666666666699E-2</v>
      </c>
      <c r="P5753" s="299"/>
      <c r="Q5753" s="300"/>
      <c r="R5753" s="129">
        <f t="shared" si="268"/>
        <v>0</v>
      </c>
      <c r="S5753" s="129">
        <f t="shared" si="269"/>
        <v>0</v>
      </c>
      <c r="T5753" s="129">
        <f t="shared" si="270"/>
        <v>0</v>
      </c>
      <c r="U5753" s="10"/>
    </row>
    <row r="5754" spans="12:21" ht="15" customHeight="1" x14ac:dyDescent="0.4">
      <c r="L5754" s="36" t="s">
        <v>39</v>
      </c>
      <c r="N5754" s="37">
        <v>43705</v>
      </c>
      <c r="O5754" s="35">
        <v>8.333333333333337E-2</v>
      </c>
      <c r="P5754" s="299"/>
      <c r="Q5754" s="300"/>
      <c r="R5754" s="129">
        <f t="shared" si="268"/>
        <v>0</v>
      </c>
      <c r="S5754" s="129">
        <f t="shared" si="269"/>
        <v>0</v>
      </c>
      <c r="T5754" s="129">
        <f t="shared" si="270"/>
        <v>0</v>
      </c>
      <c r="U5754" s="10"/>
    </row>
    <row r="5755" spans="12:21" ht="15" customHeight="1" x14ac:dyDescent="0.4">
      <c r="L5755" s="36" t="s">
        <v>39</v>
      </c>
      <c r="N5755" s="37">
        <v>43705</v>
      </c>
      <c r="O5755" s="35">
        <v>0.12500000000000006</v>
      </c>
      <c r="P5755" s="299"/>
      <c r="Q5755" s="300"/>
      <c r="R5755" s="129">
        <f t="shared" si="268"/>
        <v>0</v>
      </c>
      <c r="S5755" s="129">
        <f t="shared" si="269"/>
        <v>0</v>
      </c>
      <c r="T5755" s="129">
        <f t="shared" si="270"/>
        <v>0</v>
      </c>
      <c r="U5755" s="10"/>
    </row>
    <row r="5756" spans="12:21" ht="15" customHeight="1" x14ac:dyDescent="0.4">
      <c r="L5756" s="36" t="s">
        <v>39</v>
      </c>
      <c r="N5756" s="37">
        <v>43705</v>
      </c>
      <c r="O5756" s="35">
        <v>0.16666666666666669</v>
      </c>
      <c r="P5756" s="299"/>
      <c r="Q5756" s="300"/>
      <c r="R5756" s="129">
        <f t="shared" si="268"/>
        <v>0</v>
      </c>
      <c r="S5756" s="129">
        <f t="shared" si="269"/>
        <v>0</v>
      </c>
      <c r="T5756" s="129">
        <f t="shared" si="270"/>
        <v>0</v>
      </c>
      <c r="U5756" s="10"/>
    </row>
    <row r="5757" spans="12:21" ht="15" customHeight="1" x14ac:dyDescent="0.4">
      <c r="L5757" s="36" t="s">
        <v>39</v>
      </c>
      <c r="N5757" s="37">
        <v>43705</v>
      </c>
      <c r="O5757" s="35">
        <v>0.20833333333333337</v>
      </c>
      <c r="P5757" s="299"/>
      <c r="Q5757" s="300"/>
      <c r="R5757" s="129">
        <f t="shared" si="268"/>
        <v>0</v>
      </c>
      <c r="S5757" s="129">
        <f t="shared" si="269"/>
        <v>0</v>
      </c>
      <c r="T5757" s="129">
        <f t="shared" si="270"/>
        <v>0</v>
      </c>
      <c r="U5757" s="10"/>
    </row>
    <row r="5758" spans="12:21" ht="15" customHeight="1" x14ac:dyDescent="0.4">
      <c r="L5758" s="36" t="s">
        <v>39</v>
      </c>
      <c r="N5758" s="37">
        <v>43705</v>
      </c>
      <c r="O5758" s="35">
        <v>0.25</v>
      </c>
      <c r="P5758" s="299"/>
      <c r="Q5758" s="300"/>
      <c r="R5758" s="129">
        <f t="shared" si="268"/>
        <v>0</v>
      </c>
      <c r="S5758" s="129">
        <f t="shared" si="269"/>
        <v>0</v>
      </c>
      <c r="T5758" s="129">
        <f t="shared" si="270"/>
        <v>0</v>
      </c>
      <c r="U5758" s="10"/>
    </row>
    <row r="5759" spans="12:21" ht="15" customHeight="1" x14ac:dyDescent="0.4">
      <c r="L5759" s="36" t="s">
        <v>39</v>
      </c>
      <c r="N5759" s="37">
        <v>43705</v>
      </c>
      <c r="O5759" s="35">
        <v>0.29166666666666669</v>
      </c>
      <c r="P5759" s="299"/>
      <c r="Q5759" s="300"/>
      <c r="R5759" s="129">
        <f t="shared" si="268"/>
        <v>0</v>
      </c>
      <c r="S5759" s="129">
        <f t="shared" si="269"/>
        <v>0</v>
      </c>
      <c r="T5759" s="129">
        <f t="shared" si="270"/>
        <v>0</v>
      </c>
      <c r="U5759" s="10"/>
    </row>
    <row r="5760" spans="12:21" ht="15" customHeight="1" x14ac:dyDescent="0.4">
      <c r="L5760" s="36" t="s">
        <v>39</v>
      </c>
      <c r="N5760" s="37">
        <v>43705</v>
      </c>
      <c r="O5760" s="35">
        <v>0.33333333333333337</v>
      </c>
      <c r="P5760" s="299"/>
      <c r="Q5760" s="300"/>
      <c r="R5760" s="129">
        <f t="shared" si="268"/>
        <v>0</v>
      </c>
      <c r="S5760" s="129">
        <f t="shared" si="269"/>
        <v>0</v>
      </c>
      <c r="T5760" s="129">
        <f t="shared" si="270"/>
        <v>0</v>
      </c>
      <c r="U5760" s="10"/>
    </row>
    <row r="5761" spans="12:21" ht="15" customHeight="1" x14ac:dyDescent="0.4">
      <c r="L5761" s="36" t="s">
        <v>39</v>
      </c>
      <c r="N5761" s="37">
        <v>43705</v>
      </c>
      <c r="O5761" s="35">
        <v>0.375</v>
      </c>
      <c r="P5761" s="299"/>
      <c r="Q5761" s="300"/>
      <c r="R5761" s="129">
        <f t="shared" si="268"/>
        <v>0</v>
      </c>
      <c r="S5761" s="129">
        <f t="shared" si="269"/>
        <v>0</v>
      </c>
      <c r="T5761" s="129">
        <f t="shared" si="270"/>
        <v>0</v>
      </c>
      <c r="U5761" s="10"/>
    </row>
    <row r="5762" spans="12:21" ht="15" customHeight="1" x14ac:dyDescent="0.4">
      <c r="L5762" s="36" t="s">
        <v>39</v>
      </c>
      <c r="N5762" s="37">
        <v>43705</v>
      </c>
      <c r="O5762" s="35">
        <v>0.41666666666666669</v>
      </c>
      <c r="P5762" s="299"/>
      <c r="Q5762" s="300"/>
      <c r="R5762" s="129">
        <f t="shared" si="268"/>
        <v>0</v>
      </c>
      <c r="S5762" s="129">
        <f t="shared" si="269"/>
        <v>0</v>
      </c>
      <c r="T5762" s="129">
        <f t="shared" si="270"/>
        <v>0</v>
      </c>
      <c r="U5762" s="10"/>
    </row>
    <row r="5763" spans="12:21" ht="15" customHeight="1" x14ac:dyDescent="0.4">
      <c r="L5763" s="36" t="s">
        <v>39</v>
      </c>
      <c r="N5763" s="37">
        <v>43705</v>
      </c>
      <c r="O5763" s="35">
        <v>0.45833333333333337</v>
      </c>
      <c r="P5763" s="299"/>
      <c r="Q5763" s="300"/>
      <c r="R5763" s="129">
        <f t="shared" si="268"/>
        <v>0</v>
      </c>
      <c r="S5763" s="129">
        <f t="shared" si="269"/>
        <v>0</v>
      </c>
      <c r="T5763" s="129">
        <f t="shared" si="270"/>
        <v>0</v>
      </c>
      <c r="U5763" s="10"/>
    </row>
    <row r="5764" spans="12:21" ht="15" customHeight="1" x14ac:dyDescent="0.4">
      <c r="L5764" s="36" t="s">
        <v>39</v>
      </c>
      <c r="N5764" s="37">
        <v>43705</v>
      </c>
      <c r="O5764" s="35">
        <v>0.50000000000000011</v>
      </c>
      <c r="P5764" s="299"/>
      <c r="Q5764" s="300"/>
      <c r="R5764" s="129">
        <f t="shared" si="268"/>
        <v>0</v>
      </c>
      <c r="S5764" s="129">
        <f t="shared" si="269"/>
        <v>0</v>
      </c>
      <c r="T5764" s="129">
        <f t="shared" si="270"/>
        <v>0</v>
      </c>
      <c r="U5764" s="10"/>
    </row>
    <row r="5765" spans="12:21" ht="15" customHeight="1" x14ac:dyDescent="0.4">
      <c r="L5765" s="36" t="s">
        <v>39</v>
      </c>
      <c r="N5765" s="37">
        <v>43705</v>
      </c>
      <c r="O5765" s="35">
        <v>0.54166666666666674</v>
      </c>
      <c r="P5765" s="299"/>
      <c r="Q5765" s="300"/>
      <c r="R5765" s="129">
        <f t="shared" si="268"/>
        <v>0</v>
      </c>
      <c r="S5765" s="129">
        <f t="shared" si="269"/>
        <v>0</v>
      </c>
      <c r="T5765" s="129">
        <f t="shared" si="270"/>
        <v>0</v>
      </c>
      <c r="U5765" s="10"/>
    </row>
    <row r="5766" spans="12:21" ht="15" customHeight="1" x14ac:dyDescent="0.4">
      <c r="L5766" s="36" t="s">
        <v>39</v>
      </c>
      <c r="N5766" s="37">
        <v>43705</v>
      </c>
      <c r="O5766" s="35">
        <v>0.58333333333333337</v>
      </c>
      <c r="P5766" s="299"/>
      <c r="Q5766" s="300"/>
      <c r="R5766" s="129">
        <f t="shared" si="268"/>
        <v>0</v>
      </c>
      <c r="S5766" s="129">
        <f t="shared" si="269"/>
        <v>0</v>
      </c>
      <c r="T5766" s="129">
        <f t="shared" si="270"/>
        <v>0</v>
      </c>
      <c r="U5766" s="10"/>
    </row>
    <row r="5767" spans="12:21" ht="15" customHeight="1" x14ac:dyDescent="0.4">
      <c r="L5767" s="36" t="s">
        <v>39</v>
      </c>
      <c r="N5767" s="37">
        <v>43705</v>
      </c>
      <c r="O5767" s="35">
        <v>0.62500000000000011</v>
      </c>
      <c r="P5767" s="299"/>
      <c r="Q5767" s="300"/>
      <c r="R5767" s="129">
        <f t="shared" si="268"/>
        <v>0</v>
      </c>
      <c r="S5767" s="129">
        <f t="shared" si="269"/>
        <v>0</v>
      </c>
      <c r="T5767" s="129">
        <f t="shared" si="270"/>
        <v>0</v>
      </c>
      <c r="U5767" s="10"/>
    </row>
    <row r="5768" spans="12:21" ht="15" customHeight="1" x14ac:dyDescent="0.4">
      <c r="L5768" s="36" t="s">
        <v>39</v>
      </c>
      <c r="N5768" s="37">
        <v>43705</v>
      </c>
      <c r="O5768" s="35">
        <v>0.66666666666666674</v>
      </c>
      <c r="P5768" s="299"/>
      <c r="Q5768" s="300"/>
      <c r="R5768" s="129">
        <f t="shared" si="268"/>
        <v>0</v>
      </c>
      <c r="S5768" s="129">
        <f t="shared" si="269"/>
        <v>0</v>
      </c>
      <c r="T5768" s="129">
        <f t="shared" si="270"/>
        <v>0</v>
      </c>
      <c r="U5768" s="10"/>
    </row>
    <row r="5769" spans="12:21" ht="15" customHeight="1" x14ac:dyDescent="0.4">
      <c r="L5769" s="36" t="s">
        <v>39</v>
      </c>
      <c r="N5769" s="37">
        <v>43705</v>
      </c>
      <c r="O5769" s="35">
        <v>0.70833333333333337</v>
      </c>
      <c r="P5769" s="299"/>
      <c r="Q5769" s="300"/>
      <c r="R5769" s="129">
        <f t="shared" si="268"/>
        <v>0</v>
      </c>
      <c r="S5769" s="129">
        <f t="shared" si="269"/>
        <v>0</v>
      </c>
      <c r="T5769" s="129">
        <f t="shared" si="270"/>
        <v>0</v>
      </c>
      <c r="U5769" s="10"/>
    </row>
    <row r="5770" spans="12:21" ht="15" customHeight="1" x14ac:dyDescent="0.4">
      <c r="L5770" s="36" t="s">
        <v>39</v>
      </c>
      <c r="N5770" s="37">
        <v>43705</v>
      </c>
      <c r="O5770" s="35">
        <v>0.75000000000000011</v>
      </c>
      <c r="P5770" s="299"/>
      <c r="Q5770" s="300"/>
      <c r="R5770" s="129">
        <f t="shared" si="268"/>
        <v>0</v>
      </c>
      <c r="S5770" s="129">
        <f t="shared" si="269"/>
        <v>0</v>
      </c>
      <c r="T5770" s="129">
        <f t="shared" si="270"/>
        <v>0</v>
      </c>
      <c r="U5770" s="10"/>
    </row>
    <row r="5771" spans="12:21" ht="15" customHeight="1" x14ac:dyDescent="0.4">
      <c r="L5771" s="36" t="s">
        <v>39</v>
      </c>
      <c r="N5771" s="37">
        <v>43705</v>
      </c>
      <c r="O5771" s="35">
        <v>0.79166666666666674</v>
      </c>
      <c r="P5771" s="299"/>
      <c r="Q5771" s="300"/>
      <c r="R5771" s="129">
        <f t="shared" si="268"/>
        <v>0</v>
      </c>
      <c r="S5771" s="129">
        <f t="shared" si="269"/>
        <v>0</v>
      </c>
      <c r="T5771" s="129">
        <f t="shared" si="270"/>
        <v>0</v>
      </c>
      <c r="U5771" s="10"/>
    </row>
    <row r="5772" spans="12:21" ht="15" customHeight="1" x14ac:dyDescent="0.4">
      <c r="L5772" s="36" t="s">
        <v>39</v>
      </c>
      <c r="N5772" s="37">
        <v>43705</v>
      </c>
      <c r="O5772" s="35">
        <v>0.83333333333333337</v>
      </c>
      <c r="P5772" s="299"/>
      <c r="Q5772" s="300"/>
      <c r="R5772" s="129">
        <f t="shared" si="268"/>
        <v>0</v>
      </c>
      <c r="S5772" s="129">
        <f t="shared" si="269"/>
        <v>0</v>
      </c>
      <c r="T5772" s="129">
        <f t="shared" si="270"/>
        <v>0</v>
      </c>
      <c r="U5772" s="10"/>
    </row>
    <row r="5773" spans="12:21" ht="15" customHeight="1" x14ac:dyDescent="0.4">
      <c r="L5773" s="36" t="s">
        <v>39</v>
      </c>
      <c r="N5773" s="37">
        <v>43705</v>
      </c>
      <c r="O5773" s="35">
        <v>0.87500000000000011</v>
      </c>
      <c r="P5773" s="299"/>
      <c r="Q5773" s="300"/>
      <c r="R5773" s="129">
        <f t="shared" si="268"/>
        <v>0</v>
      </c>
      <c r="S5773" s="129">
        <f t="shared" si="269"/>
        <v>0</v>
      </c>
      <c r="T5773" s="129">
        <f t="shared" si="270"/>
        <v>0</v>
      </c>
      <c r="U5773" s="10"/>
    </row>
    <row r="5774" spans="12:21" ht="15" customHeight="1" x14ac:dyDescent="0.4">
      <c r="L5774" s="36" t="s">
        <v>39</v>
      </c>
      <c r="N5774" s="37">
        <v>43705</v>
      </c>
      <c r="O5774" s="35">
        <v>0.91666666666666674</v>
      </c>
      <c r="P5774" s="299"/>
      <c r="Q5774" s="300"/>
      <c r="R5774" s="129">
        <f t="shared" si="268"/>
        <v>0</v>
      </c>
      <c r="S5774" s="129">
        <f t="shared" si="269"/>
        <v>0</v>
      </c>
      <c r="T5774" s="129">
        <f t="shared" si="270"/>
        <v>0</v>
      </c>
      <c r="U5774" s="10"/>
    </row>
    <row r="5775" spans="12:21" ht="15" customHeight="1" x14ac:dyDescent="0.4">
      <c r="L5775" s="36" t="s">
        <v>39</v>
      </c>
      <c r="N5775" s="37">
        <v>43705</v>
      </c>
      <c r="O5775" s="35">
        <v>0.95833333333333337</v>
      </c>
      <c r="P5775" s="299"/>
      <c r="Q5775" s="300"/>
      <c r="R5775" s="129">
        <f t="shared" si="268"/>
        <v>0</v>
      </c>
      <c r="S5775" s="129">
        <f t="shared" si="269"/>
        <v>0</v>
      </c>
      <c r="T5775" s="129">
        <f t="shared" si="270"/>
        <v>0</v>
      </c>
      <c r="U5775" s="10"/>
    </row>
    <row r="5776" spans="12:21" ht="15" customHeight="1" x14ac:dyDescent="0.4">
      <c r="L5776" s="40">
        <v>43706</v>
      </c>
      <c r="M5776" s="37"/>
      <c r="N5776" s="37">
        <v>43706</v>
      </c>
      <c r="O5776" s="35">
        <v>3.1225022567582528E-17</v>
      </c>
      <c r="P5776" s="299"/>
      <c r="Q5776" s="300"/>
      <c r="R5776" s="129">
        <f t="shared" ref="R5776:R5839" si="271">IF(Q5776&gt;P5776,P5776,Q5776)</f>
        <v>0</v>
      </c>
      <c r="S5776" s="129">
        <f t="shared" ref="S5776:S5839" si="272">P5776-R5776</f>
        <v>0</v>
      </c>
      <c r="T5776" s="129">
        <f t="shared" si="270"/>
        <v>0</v>
      </c>
      <c r="U5776" s="10"/>
    </row>
    <row r="5777" spans="12:21" ht="15" customHeight="1" x14ac:dyDescent="0.4">
      <c r="L5777" s="36" t="s">
        <v>39</v>
      </c>
      <c r="N5777" s="37">
        <v>43706</v>
      </c>
      <c r="O5777" s="35">
        <v>4.1666666666666699E-2</v>
      </c>
      <c r="P5777" s="299"/>
      <c r="Q5777" s="300"/>
      <c r="R5777" s="129">
        <f t="shared" si="271"/>
        <v>0</v>
      </c>
      <c r="S5777" s="129">
        <f t="shared" si="272"/>
        <v>0</v>
      </c>
      <c r="T5777" s="129">
        <f t="shared" si="270"/>
        <v>0</v>
      </c>
      <c r="U5777" s="10"/>
    </row>
    <row r="5778" spans="12:21" ht="15" customHeight="1" x14ac:dyDescent="0.4">
      <c r="L5778" s="36" t="s">
        <v>39</v>
      </c>
      <c r="N5778" s="37">
        <v>43706</v>
      </c>
      <c r="O5778" s="35">
        <v>8.333333333333337E-2</v>
      </c>
      <c r="P5778" s="299"/>
      <c r="Q5778" s="300"/>
      <c r="R5778" s="129">
        <f t="shared" si="271"/>
        <v>0</v>
      </c>
      <c r="S5778" s="129">
        <f t="shared" si="272"/>
        <v>0</v>
      </c>
      <c r="T5778" s="129">
        <f t="shared" si="270"/>
        <v>0</v>
      </c>
      <c r="U5778" s="10"/>
    </row>
    <row r="5779" spans="12:21" ht="15" customHeight="1" x14ac:dyDescent="0.4">
      <c r="L5779" s="36" t="s">
        <v>39</v>
      </c>
      <c r="N5779" s="37">
        <v>43706</v>
      </c>
      <c r="O5779" s="35">
        <v>0.12500000000000006</v>
      </c>
      <c r="P5779" s="299"/>
      <c r="Q5779" s="300"/>
      <c r="R5779" s="129">
        <f t="shared" si="271"/>
        <v>0</v>
      </c>
      <c r="S5779" s="129">
        <f t="shared" si="272"/>
        <v>0</v>
      </c>
      <c r="T5779" s="129">
        <f t="shared" si="270"/>
        <v>0</v>
      </c>
      <c r="U5779" s="10"/>
    </row>
    <row r="5780" spans="12:21" ht="15" customHeight="1" x14ac:dyDescent="0.4">
      <c r="L5780" s="36" t="s">
        <v>39</v>
      </c>
      <c r="N5780" s="37">
        <v>43706</v>
      </c>
      <c r="O5780" s="35">
        <v>0.16666666666666669</v>
      </c>
      <c r="P5780" s="299"/>
      <c r="Q5780" s="300"/>
      <c r="R5780" s="129">
        <f t="shared" si="271"/>
        <v>0</v>
      </c>
      <c r="S5780" s="129">
        <f t="shared" si="272"/>
        <v>0</v>
      </c>
      <c r="T5780" s="129">
        <f t="shared" si="270"/>
        <v>0</v>
      </c>
      <c r="U5780" s="10"/>
    </row>
    <row r="5781" spans="12:21" ht="15" customHeight="1" x14ac:dyDescent="0.4">
      <c r="L5781" s="36" t="s">
        <v>39</v>
      </c>
      <c r="N5781" s="37">
        <v>43706</v>
      </c>
      <c r="O5781" s="35">
        <v>0.20833333333333337</v>
      </c>
      <c r="P5781" s="299"/>
      <c r="Q5781" s="300"/>
      <c r="R5781" s="129">
        <f t="shared" si="271"/>
        <v>0</v>
      </c>
      <c r="S5781" s="129">
        <f t="shared" si="272"/>
        <v>0</v>
      </c>
      <c r="T5781" s="129">
        <f t="shared" si="270"/>
        <v>0</v>
      </c>
      <c r="U5781" s="10"/>
    </row>
    <row r="5782" spans="12:21" ht="15" customHeight="1" x14ac:dyDescent="0.4">
      <c r="L5782" s="36" t="s">
        <v>39</v>
      </c>
      <c r="N5782" s="37">
        <v>43706</v>
      </c>
      <c r="O5782" s="35">
        <v>0.25</v>
      </c>
      <c r="P5782" s="299"/>
      <c r="Q5782" s="300"/>
      <c r="R5782" s="129">
        <f t="shared" si="271"/>
        <v>0</v>
      </c>
      <c r="S5782" s="129">
        <f t="shared" si="272"/>
        <v>0</v>
      </c>
      <c r="T5782" s="129">
        <f t="shared" si="270"/>
        <v>0</v>
      </c>
      <c r="U5782" s="10"/>
    </row>
    <row r="5783" spans="12:21" ht="15" customHeight="1" x14ac:dyDescent="0.4">
      <c r="L5783" s="36" t="s">
        <v>39</v>
      </c>
      <c r="N5783" s="37">
        <v>43706</v>
      </c>
      <c r="O5783" s="35">
        <v>0.29166666666666669</v>
      </c>
      <c r="P5783" s="299"/>
      <c r="Q5783" s="300"/>
      <c r="R5783" s="129">
        <f t="shared" si="271"/>
        <v>0</v>
      </c>
      <c r="S5783" s="129">
        <f t="shared" si="272"/>
        <v>0</v>
      </c>
      <c r="T5783" s="129">
        <f t="shared" si="270"/>
        <v>0</v>
      </c>
      <c r="U5783" s="10"/>
    </row>
    <row r="5784" spans="12:21" ht="15" customHeight="1" x14ac:dyDescent="0.4">
      <c r="L5784" s="36" t="s">
        <v>39</v>
      </c>
      <c r="N5784" s="37">
        <v>43706</v>
      </c>
      <c r="O5784" s="35">
        <v>0.33333333333333337</v>
      </c>
      <c r="P5784" s="299"/>
      <c r="Q5784" s="300"/>
      <c r="R5784" s="129">
        <f t="shared" si="271"/>
        <v>0</v>
      </c>
      <c r="S5784" s="129">
        <f t="shared" si="272"/>
        <v>0</v>
      </c>
      <c r="T5784" s="129">
        <f t="shared" si="270"/>
        <v>0</v>
      </c>
      <c r="U5784" s="10"/>
    </row>
    <row r="5785" spans="12:21" ht="15" customHeight="1" x14ac:dyDescent="0.4">
      <c r="L5785" s="36" t="s">
        <v>39</v>
      </c>
      <c r="N5785" s="37">
        <v>43706</v>
      </c>
      <c r="O5785" s="35">
        <v>0.375</v>
      </c>
      <c r="P5785" s="299"/>
      <c r="Q5785" s="300"/>
      <c r="R5785" s="129">
        <f t="shared" si="271"/>
        <v>0</v>
      </c>
      <c r="S5785" s="129">
        <f t="shared" si="272"/>
        <v>0</v>
      </c>
      <c r="T5785" s="129">
        <f t="shared" si="270"/>
        <v>0</v>
      </c>
      <c r="U5785" s="10"/>
    </row>
    <row r="5786" spans="12:21" ht="15" customHeight="1" x14ac:dyDescent="0.4">
      <c r="L5786" s="36" t="s">
        <v>39</v>
      </c>
      <c r="N5786" s="37">
        <v>43706</v>
      </c>
      <c r="O5786" s="35">
        <v>0.41666666666666669</v>
      </c>
      <c r="P5786" s="299"/>
      <c r="Q5786" s="300"/>
      <c r="R5786" s="129">
        <f t="shared" si="271"/>
        <v>0</v>
      </c>
      <c r="S5786" s="129">
        <f t="shared" si="272"/>
        <v>0</v>
      </c>
      <c r="T5786" s="129">
        <f t="shared" si="270"/>
        <v>0</v>
      </c>
      <c r="U5786" s="10"/>
    </row>
    <row r="5787" spans="12:21" ht="15" customHeight="1" x14ac:dyDescent="0.4">
      <c r="L5787" s="36" t="s">
        <v>39</v>
      </c>
      <c r="N5787" s="37">
        <v>43706</v>
      </c>
      <c r="O5787" s="35">
        <v>0.45833333333333337</v>
      </c>
      <c r="P5787" s="299"/>
      <c r="Q5787" s="300"/>
      <c r="R5787" s="129">
        <f t="shared" si="271"/>
        <v>0</v>
      </c>
      <c r="S5787" s="129">
        <f t="shared" si="272"/>
        <v>0</v>
      </c>
      <c r="T5787" s="129">
        <f t="shared" si="270"/>
        <v>0</v>
      </c>
      <c r="U5787" s="10"/>
    </row>
    <row r="5788" spans="12:21" ht="15" customHeight="1" x14ac:dyDescent="0.4">
      <c r="L5788" s="36" t="s">
        <v>39</v>
      </c>
      <c r="N5788" s="37">
        <v>43706</v>
      </c>
      <c r="O5788" s="35">
        <v>0.50000000000000011</v>
      </c>
      <c r="P5788" s="299"/>
      <c r="Q5788" s="300"/>
      <c r="R5788" s="129">
        <f t="shared" si="271"/>
        <v>0</v>
      </c>
      <c r="S5788" s="129">
        <f t="shared" si="272"/>
        <v>0</v>
      </c>
      <c r="T5788" s="129">
        <f t="shared" si="270"/>
        <v>0</v>
      </c>
      <c r="U5788" s="10"/>
    </row>
    <row r="5789" spans="12:21" ht="15" customHeight="1" x14ac:dyDescent="0.4">
      <c r="L5789" s="36" t="s">
        <v>39</v>
      </c>
      <c r="N5789" s="37">
        <v>43706</v>
      </c>
      <c r="O5789" s="35">
        <v>0.54166666666666674</v>
      </c>
      <c r="P5789" s="299"/>
      <c r="Q5789" s="300"/>
      <c r="R5789" s="129">
        <f t="shared" si="271"/>
        <v>0</v>
      </c>
      <c r="S5789" s="129">
        <f t="shared" si="272"/>
        <v>0</v>
      </c>
      <c r="T5789" s="129">
        <f t="shared" si="270"/>
        <v>0</v>
      </c>
      <c r="U5789" s="10"/>
    </row>
    <row r="5790" spans="12:21" ht="15" customHeight="1" x14ac:dyDescent="0.4">
      <c r="L5790" s="36" t="s">
        <v>39</v>
      </c>
      <c r="N5790" s="37">
        <v>43706</v>
      </c>
      <c r="O5790" s="35">
        <v>0.58333333333333337</v>
      </c>
      <c r="P5790" s="299"/>
      <c r="Q5790" s="300"/>
      <c r="R5790" s="129">
        <f t="shared" si="271"/>
        <v>0</v>
      </c>
      <c r="S5790" s="129">
        <f t="shared" si="272"/>
        <v>0</v>
      </c>
      <c r="T5790" s="129">
        <f t="shared" si="270"/>
        <v>0</v>
      </c>
      <c r="U5790" s="10"/>
    </row>
    <row r="5791" spans="12:21" ht="15" customHeight="1" x14ac:dyDescent="0.4">
      <c r="L5791" s="36" t="s">
        <v>39</v>
      </c>
      <c r="N5791" s="37">
        <v>43706</v>
      </c>
      <c r="O5791" s="35">
        <v>0.62500000000000011</v>
      </c>
      <c r="P5791" s="299"/>
      <c r="Q5791" s="300"/>
      <c r="R5791" s="129">
        <f t="shared" si="271"/>
        <v>0</v>
      </c>
      <c r="S5791" s="129">
        <f t="shared" si="272"/>
        <v>0</v>
      </c>
      <c r="T5791" s="129">
        <f t="shared" si="270"/>
        <v>0</v>
      </c>
      <c r="U5791" s="10"/>
    </row>
    <row r="5792" spans="12:21" ht="15" customHeight="1" x14ac:dyDescent="0.4">
      <c r="L5792" s="36" t="s">
        <v>39</v>
      </c>
      <c r="N5792" s="37">
        <v>43706</v>
      </c>
      <c r="O5792" s="35">
        <v>0.66666666666666674</v>
      </c>
      <c r="P5792" s="299"/>
      <c r="Q5792" s="300"/>
      <c r="R5792" s="129">
        <f t="shared" si="271"/>
        <v>0</v>
      </c>
      <c r="S5792" s="129">
        <f t="shared" si="272"/>
        <v>0</v>
      </c>
      <c r="T5792" s="129">
        <f t="shared" si="270"/>
        <v>0</v>
      </c>
      <c r="U5792" s="10"/>
    </row>
    <row r="5793" spans="12:21" ht="15" customHeight="1" x14ac:dyDescent="0.4">
      <c r="L5793" s="36" t="s">
        <v>39</v>
      </c>
      <c r="N5793" s="37">
        <v>43706</v>
      </c>
      <c r="O5793" s="35">
        <v>0.70833333333333337</v>
      </c>
      <c r="P5793" s="299"/>
      <c r="Q5793" s="300"/>
      <c r="R5793" s="129">
        <f t="shared" si="271"/>
        <v>0</v>
      </c>
      <c r="S5793" s="129">
        <f t="shared" si="272"/>
        <v>0</v>
      </c>
      <c r="T5793" s="129">
        <f t="shared" si="270"/>
        <v>0</v>
      </c>
      <c r="U5793" s="10"/>
    </row>
    <row r="5794" spans="12:21" ht="15" customHeight="1" x14ac:dyDescent="0.4">
      <c r="L5794" s="36" t="s">
        <v>39</v>
      </c>
      <c r="N5794" s="37">
        <v>43706</v>
      </c>
      <c r="O5794" s="35">
        <v>0.75000000000000011</v>
      </c>
      <c r="P5794" s="299"/>
      <c r="Q5794" s="300"/>
      <c r="R5794" s="129">
        <f t="shared" si="271"/>
        <v>0</v>
      </c>
      <c r="S5794" s="129">
        <f t="shared" si="272"/>
        <v>0</v>
      </c>
      <c r="T5794" s="129">
        <f t="shared" si="270"/>
        <v>0</v>
      </c>
      <c r="U5794" s="10"/>
    </row>
    <row r="5795" spans="12:21" ht="15" customHeight="1" x14ac:dyDescent="0.4">
      <c r="L5795" s="36" t="s">
        <v>39</v>
      </c>
      <c r="N5795" s="37">
        <v>43706</v>
      </c>
      <c r="O5795" s="35">
        <v>0.79166666666666674</v>
      </c>
      <c r="P5795" s="299"/>
      <c r="Q5795" s="300"/>
      <c r="R5795" s="129">
        <f t="shared" si="271"/>
        <v>0</v>
      </c>
      <c r="S5795" s="129">
        <f t="shared" si="272"/>
        <v>0</v>
      </c>
      <c r="T5795" s="129">
        <f t="shared" si="270"/>
        <v>0</v>
      </c>
      <c r="U5795" s="10"/>
    </row>
    <row r="5796" spans="12:21" ht="15" customHeight="1" x14ac:dyDescent="0.4">
      <c r="L5796" s="36" t="s">
        <v>39</v>
      </c>
      <c r="N5796" s="37">
        <v>43706</v>
      </c>
      <c r="O5796" s="35">
        <v>0.83333333333333337</v>
      </c>
      <c r="P5796" s="299"/>
      <c r="Q5796" s="300"/>
      <c r="R5796" s="129">
        <f t="shared" si="271"/>
        <v>0</v>
      </c>
      <c r="S5796" s="129">
        <f t="shared" si="272"/>
        <v>0</v>
      </c>
      <c r="T5796" s="129">
        <f t="shared" si="270"/>
        <v>0</v>
      </c>
      <c r="U5796" s="10"/>
    </row>
    <row r="5797" spans="12:21" ht="15" customHeight="1" x14ac:dyDescent="0.4">
      <c r="L5797" s="36" t="s">
        <v>39</v>
      </c>
      <c r="N5797" s="37">
        <v>43706</v>
      </c>
      <c r="O5797" s="35">
        <v>0.87500000000000011</v>
      </c>
      <c r="P5797" s="299"/>
      <c r="Q5797" s="300"/>
      <c r="R5797" s="129">
        <f t="shared" si="271"/>
        <v>0</v>
      </c>
      <c r="S5797" s="129">
        <f t="shared" si="272"/>
        <v>0</v>
      </c>
      <c r="T5797" s="129">
        <f t="shared" si="270"/>
        <v>0</v>
      </c>
      <c r="U5797" s="10"/>
    </row>
    <row r="5798" spans="12:21" ht="15" customHeight="1" x14ac:dyDescent="0.4">
      <c r="L5798" s="36" t="s">
        <v>39</v>
      </c>
      <c r="N5798" s="37">
        <v>43706</v>
      </c>
      <c r="O5798" s="35">
        <v>0.91666666666666674</v>
      </c>
      <c r="P5798" s="299"/>
      <c r="Q5798" s="300"/>
      <c r="R5798" s="129">
        <f t="shared" si="271"/>
        <v>0</v>
      </c>
      <c r="S5798" s="129">
        <f t="shared" si="272"/>
        <v>0</v>
      </c>
      <c r="T5798" s="129">
        <f t="shared" si="270"/>
        <v>0</v>
      </c>
      <c r="U5798" s="10"/>
    </row>
    <row r="5799" spans="12:21" ht="15" customHeight="1" x14ac:dyDescent="0.4">
      <c r="L5799" s="36" t="s">
        <v>39</v>
      </c>
      <c r="N5799" s="37">
        <v>43706</v>
      </c>
      <c r="O5799" s="35">
        <v>0.95833333333333337</v>
      </c>
      <c r="P5799" s="299"/>
      <c r="Q5799" s="300"/>
      <c r="R5799" s="129">
        <f t="shared" si="271"/>
        <v>0</v>
      </c>
      <c r="S5799" s="129">
        <f t="shared" si="272"/>
        <v>0</v>
      </c>
      <c r="T5799" s="129">
        <f t="shared" si="270"/>
        <v>0</v>
      </c>
      <c r="U5799" s="10"/>
    </row>
    <row r="5800" spans="12:21" ht="15" customHeight="1" x14ac:dyDescent="0.4">
      <c r="L5800" s="40">
        <v>43707</v>
      </c>
      <c r="M5800" s="37"/>
      <c r="N5800" s="37">
        <v>43707</v>
      </c>
      <c r="O5800" s="35">
        <v>3.1225022567582528E-17</v>
      </c>
      <c r="P5800" s="299"/>
      <c r="Q5800" s="300"/>
      <c r="R5800" s="129">
        <f t="shared" si="271"/>
        <v>0</v>
      </c>
      <c r="S5800" s="129">
        <f t="shared" si="272"/>
        <v>0</v>
      </c>
      <c r="T5800" s="129">
        <f t="shared" si="270"/>
        <v>0</v>
      </c>
      <c r="U5800" s="10"/>
    </row>
    <row r="5801" spans="12:21" ht="15" customHeight="1" x14ac:dyDescent="0.4">
      <c r="L5801" s="36" t="s">
        <v>39</v>
      </c>
      <c r="N5801" s="37">
        <v>43707</v>
      </c>
      <c r="O5801" s="35">
        <v>4.1666666666666699E-2</v>
      </c>
      <c r="P5801" s="299"/>
      <c r="Q5801" s="300"/>
      <c r="R5801" s="129">
        <f t="shared" si="271"/>
        <v>0</v>
      </c>
      <c r="S5801" s="129">
        <f t="shared" si="272"/>
        <v>0</v>
      </c>
      <c r="T5801" s="129">
        <f t="shared" ref="T5801:T5864" si="273">Q5801-R5801</f>
        <v>0</v>
      </c>
      <c r="U5801" s="10"/>
    </row>
    <row r="5802" spans="12:21" ht="15" customHeight="1" x14ac:dyDescent="0.4">
      <c r="L5802" s="36" t="s">
        <v>39</v>
      </c>
      <c r="N5802" s="37">
        <v>43707</v>
      </c>
      <c r="O5802" s="35">
        <v>8.333333333333337E-2</v>
      </c>
      <c r="P5802" s="299"/>
      <c r="Q5802" s="300"/>
      <c r="R5802" s="129">
        <f t="shared" si="271"/>
        <v>0</v>
      </c>
      <c r="S5802" s="129">
        <f t="shared" si="272"/>
        <v>0</v>
      </c>
      <c r="T5802" s="129">
        <f t="shared" si="273"/>
        <v>0</v>
      </c>
      <c r="U5802" s="10"/>
    </row>
    <row r="5803" spans="12:21" ht="15" customHeight="1" x14ac:dyDescent="0.4">
      <c r="L5803" s="36" t="s">
        <v>39</v>
      </c>
      <c r="N5803" s="37">
        <v>43707</v>
      </c>
      <c r="O5803" s="35">
        <v>0.12500000000000006</v>
      </c>
      <c r="P5803" s="299"/>
      <c r="Q5803" s="300"/>
      <c r="R5803" s="129">
        <f t="shared" si="271"/>
        <v>0</v>
      </c>
      <c r="S5803" s="129">
        <f t="shared" si="272"/>
        <v>0</v>
      </c>
      <c r="T5803" s="129">
        <f t="shared" si="273"/>
        <v>0</v>
      </c>
      <c r="U5803" s="10"/>
    </row>
    <row r="5804" spans="12:21" ht="15" customHeight="1" x14ac:dyDescent="0.4">
      <c r="L5804" s="36" t="s">
        <v>39</v>
      </c>
      <c r="N5804" s="37">
        <v>43707</v>
      </c>
      <c r="O5804" s="35">
        <v>0.16666666666666669</v>
      </c>
      <c r="P5804" s="299"/>
      <c r="Q5804" s="300"/>
      <c r="R5804" s="129">
        <f t="shared" si="271"/>
        <v>0</v>
      </c>
      <c r="S5804" s="129">
        <f t="shared" si="272"/>
        <v>0</v>
      </c>
      <c r="T5804" s="129">
        <f t="shared" si="273"/>
        <v>0</v>
      </c>
      <c r="U5804" s="10"/>
    </row>
    <row r="5805" spans="12:21" ht="15" customHeight="1" x14ac:dyDescent="0.4">
      <c r="L5805" s="36" t="s">
        <v>39</v>
      </c>
      <c r="N5805" s="37">
        <v>43707</v>
      </c>
      <c r="O5805" s="35">
        <v>0.20833333333333337</v>
      </c>
      <c r="P5805" s="299"/>
      <c r="Q5805" s="300"/>
      <c r="R5805" s="129">
        <f t="shared" si="271"/>
        <v>0</v>
      </c>
      <c r="S5805" s="129">
        <f t="shared" si="272"/>
        <v>0</v>
      </c>
      <c r="T5805" s="129">
        <f t="shared" si="273"/>
        <v>0</v>
      </c>
      <c r="U5805" s="10"/>
    </row>
    <row r="5806" spans="12:21" ht="15" customHeight="1" x14ac:dyDescent="0.4">
      <c r="L5806" s="36" t="s">
        <v>39</v>
      </c>
      <c r="N5806" s="37">
        <v>43707</v>
      </c>
      <c r="O5806" s="35">
        <v>0.25</v>
      </c>
      <c r="P5806" s="299"/>
      <c r="Q5806" s="300"/>
      <c r="R5806" s="129">
        <f t="shared" si="271"/>
        <v>0</v>
      </c>
      <c r="S5806" s="129">
        <f t="shared" si="272"/>
        <v>0</v>
      </c>
      <c r="T5806" s="129">
        <f t="shared" si="273"/>
        <v>0</v>
      </c>
      <c r="U5806" s="10"/>
    </row>
    <row r="5807" spans="12:21" ht="15" customHeight="1" x14ac:dyDescent="0.4">
      <c r="L5807" s="36" t="s">
        <v>39</v>
      </c>
      <c r="N5807" s="37">
        <v>43707</v>
      </c>
      <c r="O5807" s="35">
        <v>0.29166666666666669</v>
      </c>
      <c r="P5807" s="299"/>
      <c r="Q5807" s="300"/>
      <c r="R5807" s="129">
        <f t="shared" si="271"/>
        <v>0</v>
      </c>
      <c r="S5807" s="129">
        <f t="shared" si="272"/>
        <v>0</v>
      </c>
      <c r="T5807" s="129">
        <f t="shared" si="273"/>
        <v>0</v>
      </c>
      <c r="U5807" s="10"/>
    </row>
    <row r="5808" spans="12:21" ht="15" customHeight="1" x14ac:dyDescent="0.4">
      <c r="L5808" s="36" t="s">
        <v>39</v>
      </c>
      <c r="N5808" s="37">
        <v>43707</v>
      </c>
      <c r="O5808" s="35">
        <v>0.33333333333333337</v>
      </c>
      <c r="P5808" s="299"/>
      <c r="Q5808" s="300"/>
      <c r="R5808" s="129">
        <f t="shared" si="271"/>
        <v>0</v>
      </c>
      <c r="S5808" s="129">
        <f t="shared" si="272"/>
        <v>0</v>
      </c>
      <c r="T5808" s="129">
        <f t="shared" si="273"/>
        <v>0</v>
      </c>
      <c r="U5808" s="10"/>
    </row>
    <row r="5809" spans="12:21" ht="15" customHeight="1" x14ac:dyDescent="0.4">
      <c r="L5809" s="36" t="s">
        <v>39</v>
      </c>
      <c r="N5809" s="37">
        <v>43707</v>
      </c>
      <c r="O5809" s="35">
        <v>0.375</v>
      </c>
      <c r="P5809" s="299"/>
      <c r="Q5809" s="300"/>
      <c r="R5809" s="129">
        <f t="shared" si="271"/>
        <v>0</v>
      </c>
      <c r="S5809" s="129">
        <f t="shared" si="272"/>
        <v>0</v>
      </c>
      <c r="T5809" s="129">
        <f t="shared" si="273"/>
        <v>0</v>
      </c>
      <c r="U5809" s="10"/>
    </row>
    <row r="5810" spans="12:21" ht="15" customHeight="1" x14ac:dyDescent="0.4">
      <c r="L5810" s="36" t="s">
        <v>39</v>
      </c>
      <c r="N5810" s="37">
        <v>43707</v>
      </c>
      <c r="O5810" s="35">
        <v>0.41666666666666669</v>
      </c>
      <c r="P5810" s="299"/>
      <c r="Q5810" s="300"/>
      <c r="R5810" s="129">
        <f t="shared" si="271"/>
        <v>0</v>
      </c>
      <c r="S5810" s="129">
        <f t="shared" si="272"/>
        <v>0</v>
      </c>
      <c r="T5810" s="129">
        <f t="shared" si="273"/>
        <v>0</v>
      </c>
      <c r="U5810" s="10"/>
    </row>
    <row r="5811" spans="12:21" ht="15" customHeight="1" x14ac:dyDescent="0.4">
      <c r="L5811" s="36" t="s">
        <v>39</v>
      </c>
      <c r="N5811" s="37">
        <v>43707</v>
      </c>
      <c r="O5811" s="35">
        <v>0.45833333333333337</v>
      </c>
      <c r="P5811" s="299"/>
      <c r="Q5811" s="300"/>
      <c r="R5811" s="129">
        <f t="shared" si="271"/>
        <v>0</v>
      </c>
      <c r="S5811" s="129">
        <f t="shared" si="272"/>
        <v>0</v>
      </c>
      <c r="T5811" s="129">
        <f t="shared" si="273"/>
        <v>0</v>
      </c>
      <c r="U5811" s="10"/>
    </row>
    <row r="5812" spans="12:21" ht="15" customHeight="1" x14ac:dyDescent="0.4">
      <c r="L5812" s="36" t="s">
        <v>39</v>
      </c>
      <c r="N5812" s="37">
        <v>43707</v>
      </c>
      <c r="O5812" s="35">
        <v>0.50000000000000011</v>
      </c>
      <c r="P5812" s="299"/>
      <c r="Q5812" s="300"/>
      <c r="R5812" s="129">
        <f t="shared" si="271"/>
        <v>0</v>
      </c>
      <c r="S5812" s="129">
        <f t="shared" si="272"/>
        <v>0</v>
      </c>
      <c r="T5812" s="129">
        <f t="shared" si="273"/>
        <v>0</v>
      </c>
      <c r="U5812" s="10"/>
    </row>
    <row r="5813" spans="12:21" ht="15" customHeight="1" x14ac:dyDescent="0.4">
      <c r="L5813" s="36" t="s">
        <v>39</v>
      </c>
      <c r="N5813" s="37">
        <v>43707</v>
      </c>
      <c r="O5813" s="35">
        <v>0.54166666666666674</v>
      </c>
      <c r="P5813" s="299"/>
      <c r="Q5813" s="300"/>
      <c r="R5813" s="129">
        <f t="shared" si="271"/>
        <v>0</v>
      </c>
      <c r="S5813" s="129">
        <f t="shared" si="272"/>
        <v>0</v>
      </c>
      <c r="T5813" s="129">
        <f t="shared" si="273"/>
        <v>0</v>
      </c>
      <c r="U5813" s="10"/>
    </row>
    <row r="5814" spans="12:21" ht="15" customHeight="1" x14ac:dyDescent="0.4">
      <c r="L5814" s="36" t="s">
        <v>39</v>
      </c>
      <c r="N5814" s="37">
        <v>43707</v>
      </c>
      <c r="O5814" s="35">
        <v>0.58333333333333337</v>
      </c>
      <c r="P5814" s="299"/>
      <c r="Q5814" s="300"/>
      <c r="R5814" s="129">
        <f t="shared" si="271"/>
        <v>0</v>
      </c>
      <c r="S5814" s="129">
        <f t="shared" si="272"/>
        <v>0</v>
      </c>
      <c r="T5814" s="129">
        <f t="shared" si="273"/>
        <v>0</v>
      </c>
      <c r="U5814" s="10"/>
    </row>
    <row r="5815" spans="12:21" ht="15" customHeight="1" x14ac:dyDescent="0.4">
      <c r="L5815" s="36" t="s">
        <v>39</v>
      </c>
      <c r="N5815" s="37">
        <v>43707</v>
      </c>
      <c r="O5815" s="35">
        <v>0.62500000000000011</v>
      </c>
      <c r="P5815" s="299"/>
      <c r="Q5815" s="300"/>
      <c r="R5815" s="129">
        <f t="shared" si="271"/>
        <v>0</v>
      </c>
      <c r="S5815" s="129">
        <f t="shared" si="272"/>
        <v>0</v>
      </c>
      <c r="T5815" s="129">
        <f t="shared" si="273"/>
        <v>0</v>
      </c>
      <c r="U5815" s="10"/>
    </row>
    <row r="5816" spans="12:21" ht="15" customHeight="1" x14ac:dyDescent="0.4">
      <c r="L5816" s="36" t="s">
        <v>39</v>
      </c>
      <c r="N5816" s="37">
        <v>43707</v>
      </c>
      <c r="O5816" s="35">
        <v>0.66666666666666674</v>
      </c>
      <c r="P5816" s="299"/>
      <c r="Q5816" s="300"/>
      <c r="R5816" s="129">
        <f t="shared" si="271"/>
        <v>0</v>
      </c>
      <c r="S5816" s="129">
        <f t="shared" si="272"/>
        <v>0</v>
      </c>
      <c r="T5816" s="129">
        <f t="shared" si="273"/>
        <v>0</v>
      </c>
      <c r="U5816" s="10"/>
    </row>
    <row r="5817" spans="12:21" ht="15" customHeight="1" x14ac:dyDescent="0.4">
      <c r="L5817" s="36" t="s">
        <v>39</v>
      </c>
      <c r="N5817" s="37">
        <v>43707</v>
      </c>
      <c r="O5817" s="35">
        <v>0.70833333333333337</v>
      </c>
      <c r="P5817" s="299"/>
      <c r="Q5817" s="300"/>
      <c r="R5817" s="129">
        <f t="shared" si="271"/>
        <v>0</v>
      </c>
      <c r="S5817" s="129">
        <f t="shared" si="272"/>
        <v>0</v>
      </c>
      <c r="T5817" s="129">
        <f t="shared" si="273"/>
        <v>0</v>
      </c>
      <c r="U5817" s="10"/>
    </row>
    <row r="5818" spans="12:21" ht="15" customHeight="1" x14ac:dyDescent="0.4">
      <c r="L5818" s="36" t="s">
        <v>39</v>
      </c>
      <c r="N5818" s="37">
        <v>43707</v>
      </c>
      <c r="O5818" s="35">
        <v>0.75000000000000011</v>
      </c>
      <c r="P5818" s="299"/>
      <c r="Q5818" s="300"/>
      <c r="R5818" s="129">
        <f t="shared" si="271"/>
        <v>0</v>
      </c>
      <c r="S5818" s="129">
        <f t="shared" si="272"/>
        <v>0</v>
      </c>
      <c r="T5818" s="129">
        <f t="shared" si="273"/>
        <v>0</v>
      </c>
      <c r="U5818" s="10"/>
    </row>
    <row r="5819" spans="12:21" ht="15" customHeight="1" x14ac:dyDescent="0.4">
      <c r="L5819" s="36" t="s">
        <v>39</v>
      </c>
      <c r="N5819" s="37">
        <v>43707</v>
      </c>
      <c r="O5819" s="35">
        <v>0.79166666666666674</v>
      </c>
      <c r="P5819" s="299"/>
      <c r="Q5819" s="300"/>
      <c r="R5819" s="129">
        <f t="shared" si="271"/>
        <v>0</v>
      </c>
      <c r="S5819" s="129">
        <f t="shared" si="272"/>
        <v>0</v>
      </c>
      <c r="T5819" s="129">
        <f t="shared" si="273"/>
        <v>0</v>
      </c>
      <c r="U5819" s="10"/>
    </row>
    <row r="5820" spans="12:21" ht="15" customHeight="1" x14ac:dyDescent="0.4">
      <c r="L5820" s="36" t="s">
        <v>39</v>
      </c>
      <c r="N5820" s="37">
        <v>43707</v>
      </c>
      <c r="O5820" s="35">
        <v>0.83333333333333337</v>
      </c>
      <c r="P5820" s="299"/>
      <c r="Q5820" s="300"/>
      <c r="R5820" s="129">
        <f t="shared" si="271"/>
        <v>0</v>
      </c>
      <c r="S5820" s="129">
        <f t="shared" si="272"/>
        <v>0</v>
      </c>
      <c r="T5820" s="129">
        <f t="shared" si="273"/>
        <v>0</v>
      </c>
      <c r="U5820" s="10"/>
    </row>
    <row r="5821" spans="12:21" ht="15" customHeight="1" x14ac:dyDescent="0.4">
      <c r="L5821" s="36" t="s">
        <v>39</v>
      </c>
      <c r="N5821" s="37">
        <v>43707</v>
      </c>
      <c r="O5821" s="35">
        <v>0.87500000000000011</v>
      </c>
      <c r="P5821" s="299"/>
      <c r="Q5821" s="300"/>
      <c r="R5821" s="129">
        <f t="shared" si="271"/>
        <v>0</v>
      </c>
      <c r="S5821" s="129">
        <f t="shared" si="272"/>
        <v>0</v>
      </c>
      <c r="T5821" s="129">
        <f t="shared" si="273"/>
        <v>0</v>
      </c>
      <c r="U5821" s="10"/>
    </row>
    <row r="5822" spans="12:21" ht="15" customHeight="1" x14ac:dyDescent="0.4">
      <c r="L5822" s="36" t="s">
        <v>39</v>
      </c>
      <c r="N5822" s="37">
        <v>43707</v>
      </c>
      <c r="O5822" s="35">
        <v>0.91666666666666674</v>
      </c>
      <c r="P5822" s="299"/>
      <c r="Q5822" s="300"/>
      <c r="R5822" s="129">
        <f t="shared" si="271"/>
        <v>0</v>
      </c>
      <c r="S5822" s="129">
        <f t="shared" si="272"/>
        <v>0</v>
      </c>
      <c r="T5822" s="129">
        <f t="shared" si="273"/>
        <v>0</v>
      </c>
      <c r="U5822" s="10"/>
    </row>
    <row r="5823" spans="12:21" ht="15" customHeight="1" x14ac:dyDescent="0.4">
      <c r="L5823" s="36" t="s">
        <v>39</v>
      </c>
      <c r="N5823" s="37">
        <v>43707</v>
      </c>
      <c r="O5823" s="35">
        <v>0.95833333333333337</v>
      </c>
      <c r="P5823" s="299"/>
      <c r="Q5823" s="300"/>
      <c r="R5823" s="129">
        <f t="shared" si="271"/>
        <v>0</v>
      </c>
      <c r="S5823" s="129">
        <f t="shared" si="272"/>
        <v>0</v>
      </c>
      <c r="T5823" s="129">
        <f t="shared" si="273"/>
        <v>0</v>
      </c>
      <c r="U5823" s="10"/>
    </row>
    <row r="5824" spans="12:21" ht="15" customHeight="1" x14ac:dyDescent="0.4">
      <c r="L5824" s="40">
        <v>43708</v>
      </c>
      <c r="M5824" s="37"/>
      <c r="N5824" s="37">
        <v>43708</v>
      </c>
      <c r="O5824" s="35">
        <v>3.1225022567582528E-17</v>
      </c>
      <c r="P5824" s="299"/>
      <c r="Q5824" s="300"/>
      <c r="R5824" s="129">
        <f t="shared" si="271"/>
        <v>0</v>
      </c>
      <c r="S5824" s="129">
        <f t="shared" si="272"/>
        <v>0</v>
      </c>
      <c r="T5824" s="129">
        <f t="shared" si="273"/>
        <v>0</v>
      </c>
      <c r="U5824" s="10"/>
    </row>
    <row r="5825" spans="12:21" ht="15" customHeight="1" x14ac:dyDescent="0.4">
      <c r="L5825" s="36" t="s">
        <v>39</v>
      </c>
      <c r="N5825" s="37">
        <v>43708</v>
      </c>
      <c r="O5825" s="35">
        <v>4.1666666666666699E-2</v>
      </c>
      <c r="P5825" s="299"/>
      <c r="Q5825" s="300"/>
      <c r="R5825" s="129">
        <f t="shared" si="271"/>
        <v>0</v>
      </c>
      <c r="S5825" s="129">
        <f t="shared" si="272"/>
        <v>0</v>
      </c>
      <c r="T5825" s="129">
        <f t="shared" si="273"/>
        <v>0</v>
      </c>
      <c r="U5825" s="10"/>
    </row>
    <row r="5826" spans="12:21" ht="15" customHeight="1" x14ac:dyDescent="0.4">
      <c r="L5826" s="36" t="s">
        <v>39</v>
      </c>
      <c r="N5826" s="37">
        <v>43708</v>
      </c>
      <c r="O5826" s="35">
        <v>8.333333333333337E-2</v>
      </c>
      <c r="P5826" s="299"/>
      <c r="Q5826" s="300"/>
      <c r="R5826" s="129">
        <f t="shared" si="271"/>
        <v>0</v>
      </c>
      <c r="S5826" s="129">
        <f t="shared" si="272"/>
        <v>0</v>
      </c>
      <c r="T5826" s="129">
        <f t="shared" si="273"/>
        <v>0</v>
      </c>
      <c r="U5826" s="10"/>
    </row>
    <row r="5827" spans="12:21" ht="15" customHeight="1" x14ac:dyDescent="0.4">
      <c r="L5827" s="36" t="s">
        <v>39</v>
      </c>
      <c r="N5827" s="37">
        <v>43708</v>
      </c>
      <c r="O5827" s="35">
        <v>0.12500000000000006</v>
      </c>
      <c r="P5827" s="299"/>
      <c r="Q5827" s="300"/>
      <c r="R5827" s="129">
        <f t="shared" si="271"/>
        <v>0</v>
      </c>
      <c r="S5827" s="129">
        <f t="shared" si="272"/>
        <v>0</v>
      </c>
      <c r="T5827" s="129">
        <f t="shared" si="273"/>
        <v>0</v>
      </c>
      <c r="U5827" s="10"/>
    </row>
    <row r="5828" spans="12:21" ht="15" customHeight="1" x14ac:dyDescent="0.4">
      <c r="L5828" s="36" t="s">
        <v>39</v>
      </c>
      <c r="N5828" s="37">
        <v>43708</v>
      </c>
      <c r="O5828" s="35">
        <v>0.16666666666666669</v>
      </c>
      <c r="P5828" s="299"/>
      <c r="Q5828" s="300"/>
      <c r="R5828" s="129">
        <f t="shared" si="271"/>
        <v>0</v>
      </c>
      <c r="S5828" s="129">
        <f t="shared" si="272"/>
        <v>0</v>
      </c>
      <c r="T5828" s="129">
        <f t="shared" si="273"/>
        <v>0</v>
      </c>
      <c r="U5828" s="10"/>
    </row>
    <row r="5829" spans="12:21" ht="15" customHeight="1" x14ac:dyDescent="0.4">
      <c r="L5829" s="36" t="s">
        <v>39</v>
      </c>
      <c r="N5829" s="37">
        <v>43708</v>
      </c>
      <c r="O5829" s="35">
        <v>0.20833333333333337</v>
      </c>
      <c r="P5829" s="299"/>
      <c r="Q5829" s="300"/>
      <c r="R5829" s="129">
        <f t="shared" si="271"/>
        <v>0</v>
      </c>
      <c r="S5829" s="129">
        <f t="shared" si="272"/>
        <v>0</v>
      </c>
      <c r="T5829" s="129">
        <f t="shared" si="273"/>
        <v>0</v>
      </c>
      <c r="U5829" s="10"/>
    </row>
    <row r="5830" spans="12:21" ht="15" customHeight="1" x14ac:dyDescent="0.4">
      <c r="L5830" s="36" t="s">
        <v>39</v>
      </c>
      <c r="N5830" s="37">
        <v>43708</v>
      </c>
      <c r="O5830" s="35">
        <v>0.25</v>
      </c>
      <c r="P5830" s="299"/>
      <c r="Q5830" s="300"/>
      <c r="R5830" s="129">
        <f t="shared" si="271"/>
        <v>0</v>
      </c>
      <c r="S5830" s="129">
        <f t="shared" si="272"/>
        <v>0</v>
      </c>
      <c r="T5830" s="129">
        <f t="shared" si="273"/>
        <v>0</v>
      </c>
      <c r="U5830" s="10"/>
    </row>
    <row r="5831" spans="12:21" ht="15" customHeight="1" x14ac:dyDescent="0.4">
      <c r="L5831" s="36" t="s">
        <v>39</v>
      </c>
      <c r="N5831" s="37">
        <v>43708</v>
      </c>
      <c r="O5831" s="35">
        <v>0.29166666666666669</v>
      </c>
      <c r="P5831" s="299"/>
      <c r="Q5831" s="300"/>
      <c r="R5831" s="129">
        <f t="shared" si="271"/>
        <v>0</v>
      </c>
      <c r="S5831" s="129">
        <f t="shared" si="272"/>
        <v>0</v>
      </c>
      <c r="T5831" s="129">
        <f t="shared" si="273"/>
        <v>0</v>
      </c>
      <c r="U5831" s="10"/>
    </row>
    <row r="5832" spans="12:21" ht="15" customHeight="1" x14ac:dyDescent="0.4">
      <c r="L5832" s="36" t="s">
        <v>39</v>
      </c>
      <c r="N5832" s="37">
        <v>43708</v>
      </c>
      <c r="O5832" s="35">
        <v>0.33333333333333337</v>
      </c>
      <c r="P5832" s="299"/>
      <c r="Q5832" s="300"/>
      <c r="R5832" s="129">
        <f t="shared" si="271"/>
        <v>0</v>
      </c>
      <c r="S5832" s="129">
        <f t="shared" si="272"/>
        <v>0</v>
      </c>
      <c r="T5832" s="129">
        <f t="shared" si="273"/>
        <v>0</v>
      </c>
      <c r="U5832" s="10"/>
    </row>
    <row r="5833" spans="12:21" ht="15" customHeight="1" x14ac:dyDescent="0.4">
      <c r="L5833" s="36" t="s">
        <v>39</v>
      </c>
      <c r="N5833" s="37">
        <v>43708</v>
      </c>
      <c r="O5833" s="35">
        <v>0.375</v>
      </c>
      <c r="P5833" s="299"/>
      <c r="Q5833" s="300"/>
      <c r="R5833" s="129">
        <f t="shared" si="271"/>
        <v>0</v>
      </c>
      <c r="S5833" s="129">
        <f t="shared" si="272"/>
        <v>0</v>
      </c>
      <c r="T5833" s="129">
        <f t="shared" si="273"/>
        <v>0</v>
      </c>
      <c r="U5833" s="10"/>
    </row>
    <row r="5834" spans="12:21" ht="15" customHeight="1" x14ac:dyDescent="0.4">
      <c r="L5834" s="36" t="s">
        <v>39</v>
      </c>
      <c r="N5834" s="37">
        <v>43708</v>
      </c>
      <c r="O5834" s="35">
        <v>0.41666666666666669</v>
      </c>
      <c r="P5834" s="299"/>
      <c r="Q5834" s="300"/>
      <c r="R5834" s="129">
        <f t="shared" si="271"/>
        <v>0</v>
      </c>
      <c r="S5834" s="129">
        <f t="shared" si="272"/>
        <v>0</v>
      </c>
      <c r="T5834" s="129">
        <f t="shared" si="273"/>
        <v>0</v>
      </c>
      <c r="U5834" s="10"/>
    </row>
    <row r="5835" spans="12:21" ht="15" customHeight="1" x14ac:dyDescent="0.4">
      <c r="L5835" s="36" t="s">
        <v>39</v>
      </c>
      <c r="N5835" s="37">
        <v>43708</v>
      </c>
      <c r="O5835" s="35">
        <v>0.45833333333333337</v>
      </c>
      <c r="P5835" s="299"/>
      <c r="Q5835" s="300"/>
      <c r="R5835" s="129">
        <f t="shared" si="271"/>
        <v>0</v>
      </c>
      <c r="S5835" s="129">
        <f t="shared" si="272"/>
        <v>0</v>
      </c>
      <c r="T5835" s="129">
        <f t="shared" si="273"/>
        <v>0</v>
      </c>
      <c r="U5835" s="10"/>
    </row>
    <row r="5836" spans="12:21" ht="15" customHeight="1" x14ac:dyDescent="0.4">
      <c r="L5836" s="36" t="s">
        <v>39</v>
      </c>
      <c r="N5836" s="37">
        <v>43708</v>
      </c>
      <c r="O5836" s="35">
        <v>0.50000000000000011</v>
      </c>
      <c r="P5836" s="299"/>
      <c r="Q5836" s="300"/>
      <c r="R5836" s="129">
        <f t="shared" si="271"/>
        <v>0</v>
      </c>
      <c r="S5836" s="129">
        <f t="shared" si="272"/>
        <v>0</v>
      </c>
      <c r="T5836" s="129">
        <f t="shared" si="273"/>
        <v>0</v>
      </c>
      <c r="U5836" s="10"/>
    </row>
    <row r="5837" spans="12:21" ht="15" customHeight="1" x14ac:dyDescent="0.4">
      <c r="L5837" s="36" t="s">
        <v>39</v>
      </c>
      <c r="N5837" s="37">
        <v>43708</v>
      </c>
      <c r="O5837" s="35">
        <v>0.54166666666666674</v>
      </c>
      <c r="P5837" s="299"/>
      <c r="Q5837" s="300"/>
      <c r="R5837" s="129">
        <f t="shared" si="271"/>
        <v>0</v>
      </c>
      <c r="S5837" s="129">
        <f t="shared" si="272"/>
        <v>0</v>
      </c>
      <c r="T5837" s="129">
        <f t="shared" si="273"/>
        <v>0</v>
      </c>
      <c r="U5837" s="10"/>
    </row>
    <row r="5838" spans="12:21" ht="15" customHeight="1" x14ac:dyDescent="0.4">
      <c r="L5838" s="36" t="s">
        <v>39</v>
      </c>
      <c r="N5838" s="37">
        <v>43708</v>
      </c>
      <c r="O5838" s="35">
        <v>0.58333333333333337</v>
      </c>
      <c r="P5838" s="299"/>
      <c r="Q5838" s="300"/>
      <c r="R5838" s="129">
        <f t="shared" si="271"/>
        <v>0</v>
      </c>
      <c r="S5838" s="129">
        <f t="shared" si="272"/>
        <v>0</v>
      </c>
      <c r="T5838" s="129">
        <f t="shared" si="273"/>
        <v>0</v>
      </c>
      <c r="U5838" s="10"/>
    </row>
    <row r="5839" spans="12:21" ht="15" customHeight="1" x14ac:dyDescent="0.4">
      <c r="L5839" s="36" t="s">
        <v>39</v>
      </c>
      <c r="N5839" s="37">
        <v>43708</v>
      </c>
      <c r="O5839" s="35">
        <v>0.62500000000000011</v>
      </c>
      <c r="P5839" s="299"/>
      <c r="Q5839" s="300"/>
      <c r="R5839" s="129">
        <f t="shared" si="271"/>
        <v>0</v>
      </c>
      <c r="S5839" s="129">
        <f t="shared" si="272"/>
        <v>0</v>
      </c>
      <c r="T5839" s="129">
        <f t="shared" si="273"/>
        <v>0</v>
      </c>
      <c r="U5839" s="10"/>
    </row>
    <row r="5840" spans="12:21" ht="15" customHeight="1" x14ac:dyDescent="0.4">
      <c r="L5840" s="36" t="s">
        <v>39</v>
      </c>
      <c r="N5840" s="37">
        <v>43708</v>
      </c>
      <c r="O5840" s="35">
        <v>0.66666666666666674</v>
      </c>
      <c r="P5840" s="299"/>
      <c r="Q5840" s="300"/>
      <c r="R5840" s="129">
        <f t="shared" ref="R5840:R5903" si="274">IF(Q5840&gt;P5840,P5840,Q5840)</f>
        <v>0</v>
      </c>
      <c r="S5840" s="129">
        <f t="shared" ref="S5840:S5903" si="275">P5840-R5840</f>
        <v>0</v>
      </c>
      <c r="T5840" s="129">
        <f t="shared" si="273"/>
        <v>0</v>
      </c>
      <c r="U5840" s="10"/>
    </row>
    <row r="5841" spans="12:21" ht="15" customHeight="1" x14ac:dyDescent="0.4">
      <c r="L5841" s="36" t="s">
        <v>39</v>
      </c>
      <c r="N5841" s="37">
        <v>43708</v>
      </c>
      <c r="O5841" s="35">
        <v>0.70833333333333337</v>
      </c>
      <c r="P5841" s="299"/>
      <c r="Q5841" s="300"/>
      <c r="R5841" s="129">
        <f t="shared" si="274"/>
        <v>0</v>
      </c>
      <c r="S5841" s="129">
        <f t="shared" si="275"/>
        <v>0</v>
      </c>
      <c r="T5841" s="129">
        <f t="shared" si="273"/>
        <v>0</v>
      </c>
      <c r="U5841" s="10"/>
    </row>
    <row r="5842" spans="12:21" ht="15" customHeight="1" x14ac:dyDescent="0.4">
      <c r="L5842" s="36" t="s">
        <v>39</v>
      </c>
      <c r="N5842" s="37">
        <v>43708</v>
      </c>
      <c r="O5842" s="35">
        <v>0.75000000000000011</v>
      </c>
      <c r="P5842" s="299"/>
      <c r="Q5842" s="300"/>
      <c r="R5842" s="129">
        <f t="shared" si="274"/>
        <v>0</v>
      </c>
      <c r="S5842" s="129">
        <f t="shared" si="275"/>
        <v>0</v>
      </c>
      <c r="T5842" s="129">
        <f t="shared" si="273"/>
        <v>0</v>
      </c>
      <c r="U5842" s="10"/>
    </row>
    <row r="5843" spans="12:21" ht="15" customHeight="1" x14ac:dyDescent="0.4">
      <c r="L5843" s="36" t="s">
        <v>39</v>
      </c>
      <c r="N5843" s="37">
        <v>43708</v>
      </c>
      <c r="O5843" s="35">
        <v>0.79166666666666674</v>
      </c>
      <c r="P5843" s="299"/>
      <c r="Q5843" s="300"/>
      <c r="R5843" s="129">
        <f t="shared" si="274"/>
        <v>0</v>
      </c>
      <c r="S5843" s="129">
        <f t="shared" si="275"/>
        <v>0</v>
      </c>
      <c r="T5843" s="129">
        <f t="shared" si="273"/>
        <v>0</v>
      </c>
      <c r="U5843" s="10"/>
    </row>
    <row r="5844" spans="12:21" ht="15" customHeight="1" x14ac:dyDescent="0.4">
      <c r="L5844" s="36" t="s">
        <v>39</v>
      </c>
      <c r="N5844" s="37">
        <v>43708</v>
      </c>
      <c r="O5844" s="35">
        <v>0.83333333333333337</v>
      </c>
      <c r="P5844" s="299"/>
      <c r="Q5844" s="300"/>
      <c r="R5844" s="129">
        <f t="shared" si="274"/>
        <v>0</v>
      </c>
      <c r="S5844" s="129">
        <f t="shared" si="275"/>
        <v>0</v>
      </c>
      <c r="T5844" s="129">
        <f t="shared" si="273"/>
        <v>0</v>
      </c>
      <c r="U5844" s="10"/>
    </row>
    <row r="5845" spans="12:21" ht="15" customHeight="1" x14ac:dyDescent="0.4">
      <c r="L5845" s="36" t="s">
        <v>39</v>
      </c>
      <c r="N5845" s="37">
        <v>43708</v>
      </c>
      <c r="O5845" s="35">
        <v>0.87500000000000011</v>
      </c>
      <c r="P5845" s="299"/>
      <c r="Q5845" s="300"/>
      <c r="R5845" s="129">
        <f t="shared" si="274"/>
        <v>0</v>
      </c>
      <c r="S5845" s="129">
        <f t="shared" si="275"/>
        <v>0</v>
      </c>
      <c r="T5845" s="129">
        <f t="shared" si="273"/>
        <v>0</v>
      </c>
      <c r="U5845" s="10"/>
    </row>
    <row r="5846" spans="12:21" ht="15" customHeight="1" x14ac:dyDescent="0.4">
      <c r="L5846" s="36" t="s">
        <v>39</v>
      </c>
      <c r="N5846" s="37">
        <v>43708</v>
      </c>
      <c r="O5846" s="35">
        <v>0.91666666666666674</v>
      </c>
      <c r="P5846" s="299"/>
      <c r="Q5846" s="300"/>
      <c r="R5846" s="129">
        <f t="shared" si="274"/>
        <v>0</v>
      </c>
      <c r="S5846" s="129">
        <f t="shared" si="275"/>
        <v>0</v>
      </c>
      <c r="T5846" s="129">
        <f t="shared" si="273"/>
        <v>0</v>
      </c>
      <c r="U5846" s="10"/>
    </row>
    <row r="5847" spans="12:21" ht="15" customHeight="1" x14ac:dyDescent="0.4">
      <c r="L5847" s="36" t="s">
        <v>39</v>
      </c>
      <c r="N5847" s="37">
        <v>43708</v>
      </c>
      <c r="O5847" s="35">
        <v>0.95833333333333337</v>
      </c>
      <c r="P5847" s="299"/>
      <c r="Q5847" s="300"/>
      <c r="R5847" s="129">
        <f t="shared" si="274"/>
        <v>0</v>
      </c>
      <c r="S5847" s="129">
        <f t="shared" si="275"/>
        <v>0</v>
      </c>
      <c r="T5847" s="129">
        <f t="shared" si="273"/>
        <v>0</v>
      </c>
      <c r="U5847" s="10"/>
    </row>
    <row r="5848" spans="12:21" ht="15" customHeight="1" x14ac:dyDescent="0.4">
      <c r="L5848" s="40">
        <v>43709</v>
      </c>
      <c r="M5848" s="37"/>
      <c r="N5848" s="37">
        <v>43709</v>
      </c>
      <c r="O5848" s="35">
        <v>3.1225022567582528E-17</v>
      </c>
      <c r="P5848" s="299"/>
      <c r="Q5848" s="300"/>
      <c r="R5848" s="129">
        <f t="shared" si="274"/>
        <v>0</v>
      </c>
      <c r="S5848" s="129">
        <f t="shared" si="275"/>
        <v>0</v>
      </c>
      <c r="T5848" s="129">
        <f t="shared" si="273"/>
        <v>0</v>
      </c>
      <c r="U5848" s="10"/>
    </row>
    <row r="5849" spans="12:21" ht="15" customHeight="1" x14ac:dyDescent="0.4">
      <c r="L5849" s="36" t="s">
        <v>39</v>
      </c>
      <c r="N5849" s="37">
        <v>43709</v>
      </c>
      <c r="O5849" s="35">
        <v>4.1666666666666699E-2</v>
      </c>
      <c r="P5849" s="299"/>
      <c r="Q5849" s="300"/>
      <c r="R5849" s="129">
        <f t="shared" si="274"/>
        <v>0</v>
      </c>
      <c r="S5849" s="129">
        <f t="shared" si="275"/>
        <v>0</v>
      </c>
      <c r="T5849" s="129">
        <f t="shared" si="273"/>
        <v>0</v>
      </c>
      <c r="U5849" s="10"/>
    </row>
    <row r="5850" spans="12:21" ht="15" customHeight="1" x14ac:dyDescent="0.4">
      <c r="L5850" s="36" t="s">
        <v>39</v>
      </c>
      <c r="N5850" s="37">
        <v>43709</v>
      </c>
      <c r="O5850" s="35">
        <v>8.333333333333337E-2</v>
      </c>
      <c r="P5850" s="299"/>
      <c r="Q5850" s="300"/>
      <c r="R5850" s="129">
        <f t="shared" si="274"/>
        <v>0</v>
      </c>
      <c r="S5850" s="129">
        <f t="shared" si="275"/>
        <v>0</v>
      </c>
      <c r="T5850" s="129">
        <f t="shared" si="273"/>
        <v>0</v>
      </c>
      <c r="U5850" s="10"/>
    </row>
    <row r="5851" spans="12:21" ht="15" customHeight="1" x14ac:dyDescent="0.4">
      <c r="L5851" s="36" t="s">
        <v>39</v>
      </c>
      <c r="N5851" s="37">
        <v>43709</v>
      </c>
      <c r="O5851" s="35">
        <v>0.12500000000000006</v>
      </c>
      <c r="P5851" s="299"/>
      <c r="Q5851" s="300"/>
      <c r="R5851" s="129">
        <f t="shared" si="274"/>
        <v>0</v>
      </c>
      <c r="S5851" s="129">
        <f t="shared" si="275"/>
        <v>0</v>
      </c>
      <c r="T5851" s="129">
        <f t="shared" si="273"/>
        <v>0</v>
      </c>
      <c r="U5851" s="10"/>
    </row>
    <row r="5852" spans="12:21" ht="15" customHeight="1" x14ac:dyDescent="0.4">
      <c r="L5852" s="36" t="s">
        <v>39</v>
      </c>
      <c r="N5852" s="37">
        <v>43709</v>
      </c>
      <c r="O5852" s="35">
        <v>0.16666666666666669</v>
      </c>
      <c r="P5852" s="299"/>
      <c r="Q5852" s="300"/>
      <c r="R5852" s="129">
        <f t="shared" si="274"/>
        <v>0</v>
      </c>
      <c r="S5852" s="129">
        <f t="shared" si="275"/>
        <v>0</v>
      </c>
      <c r="T5852" s="129">
        <f t="shared" si="273"/>
        <v>0</v>
      </c>
      <c r="U5852" s="10"/>
    </row>
    <row r="5853" spans="12:21" ht="15" customHeight="1" x14ac:dyDescent="0.4">
      <c r="L5853" s="36" t="s">
        <v>39</v>
      </c>
      <c r="N5853" s="37">
        <v>43709</v>
      </c>
      <c r="O5853" s="35">
        <v>0.20833333333333337</v>
      </c>
      <c r="P5853" s="299"/>
      <c r="Q5853" s="300"/>
      <c r="R5853" s="129">
        <f t="shared" si="274"/>
        <v>0</v>
      </c>
      <c r="S5853" s="129">
        <f t="shared" si="275"/>
        <v>0</v>
      </c>
      <c r="T5853" s="129">
        <f t="shared" si="273"/>
        <v>0</v>
      </c>
      <c r="U5853" s="10"/>
    </row>
    <row r="5854" spans="12:21" ht="15" customHeight="1" x14ac:dyDescent="0.4">
      <c r="L5854" s="36" t="s">
        <v>39</v>
      </c>
      <c r="N5854" s="37">
        <v>43709</v>
      </c>
      <c r="O5854" s="35">
        <v>0.25</v>
      </c>
      <c r="P5854" s="299"/>
      <c r="Q5854" s="300"/>
      <c r="R5854" s="129">
        <f t="shared" si="274"/>
        <v>0</v>
      </c>
      <c r="S5854" s="129">
        <f t="shared" si="275"/>
        <v>0</v>
      </c>
      <c r="T5854" s="129">
        <f t="shared" si="273"/>
        <v>0</v>
      </c>
      <c r="U5854" s="10"/>
    </row>
    <row r="5855" spans="12:21" ht="15" customHeight="1" x14ac:dyDescent="0.4">
      <c r="L5855" s="36" t="s">
        <v>39</v>
      </c>
      <c r="N5855" s="37">
        <v>43709</v>
      </c>
      <c r="O5855" s="35">
        <v>0.29166666666666669</v>
      </c>
      <c r="P5855" s="299"/>
      <c r="Q5855" s="300"/>
      <c r="R5855" s="129">
        <f t="shared" si="274"/>
        <v>0</v>
      </c>
      <c r="S5855" s="129">
        <f t="shared" si="275"/>
        <v>0</v>
      </c>
      <c r="T5855" s="129">
        <f t="shared" si="273"/>
        <v>0</v>
      </c>
      <c r="U5855" s="10"/>
    </row>
    <row r="5856" spans="12:21" ht="15" customHeight="1" x14ac:dyDescent="0.4">
      <c r="L5856" s="36" t="s">
        <v>39</v>
      </c>
      <c r="N5856" s="37">
        <v>43709</v>
      </c>
      <c r="O5856" s="35">
        <v>0.33333333333333337</v>
      </c>
      <c r="P5856" s="299"/>
      <c r="Q5856" s="300"/>
      <c r="R5856" s="129">
        <f t="shared" si="274"/>
        <v>0</v>
      </c>
      <c r="S5856" s="129">
        <f t="shared" si="275"/>
        <v>0</v>
      </c>
      <c r="T5856" s="129">
        <f t="shared" si="273"/>
        <v>0</v>
      </c>
      <c r="U5856" s="10"/>
    </row>
    <row r="5857" spans="12:21" ht="15" customHeight="1" x14ac:dyDescent="0.4">
      <c r="L5857" s="36" t="s">
        <v>39</v>
      </c>
      <c r="N5857" s="37">
        <v>43709</v>
      </c>
      <c r="O5857" s="35">
        <v>0.375</v>
      </c>
      <c r="P5857" s="299"/>
      <c r="Q5857" s="300"/>
      <c r="R5857" s="129">
        <f t="shared" si="274"/>
        <v>0</v>
      </c>
      <c r="S5857" s="129">
        <f t="shared" si="275"/>
        <v>0</v>
      </c>
      <c r="T5857" s="129">
        <f t="shared" si="273"/>
        <v>0</v>
      </c>
      <c r="U5857" s="10"/>
    </row>
    <row r="5858" spans="12:21" ht="15" customHeight="1" x14ac:dyDescent="0.4">
      <c r="L5858" s="36" t="s">
        <v>39</v>
      </c>
      <c r="N5858" s="37">
        <v>43709</v>
      </c>
      <c r="O5858" s="35">
        <v>0.41666666666666669</v>
      </c>
      <c r="P5858" s="299"/>
      <c r="Q5858" s="300"/>
      <c r="R5858" s="129">
        <f t="shared" si="274"/>
        <v>0</v>
      </c>
      <c r="S5858" s="129">
        <f t="shared" si="275"/>
        <v>0</v>
      </c>
      <c r="T5858" s="129">
        <f t="shared" si="273"/>
        <v>0</v>
      </c>
      <c r="U5858" s="10"/>
    </row>
    <row r="5859" spans="12:21" ht="15" customHeight="1" x14ac:dyDescent="0.4">
      <c r="L5859" s="36" t="s">
        <v>39</v>
      </c>
      <c r="N5859" s="37">
        <v>43709</v>
      </c>
      <c r="O5859" s="35">
        <v>0.45833333333333337</v>
      </c>
      <c r="P5859" s="299"/>
      <c r="Q5859" s="300"/>
      <c r="R5859" s="129">
        <f t="shared" si="274"/>
        <v>0</v>
      </c>
      <c r="S5859" s="129">
        <f t="shared" si="275"/>
        <v>0</v>
      </c>
      <c r="T5859" s="129">
        <f t="shared" si="273"/>
        <v>0</v>
      </c>
      <c r="U5859" s="10"/>
    </row>
    <row r="5860" spans="12:21" ht="15" customHeight="1" x14ac:dyDescent="0.4">
      <c r="L5860" s="36" t="s">
        <v>39</v>
      </c>
      <c r="N5860" s="37">
        <v>43709</v>
      </c>
      <c r="O5860" s="35">
        <v>0.50000000000000011</v>
      </c>
      <c r="P5860" s="299"/>
      <c r="Q5860" s="300"/>
      <c r="R5860" s="129">
        <f t="shared" si="274"/>
        <v>0</v>
      </c>
      <c r="S5860" s="129">
        <f t="shared" si="275"/>
        <v>0</v>
      </c>
      <c r="T5860" s="129">
        <f t="shared" si="273"/>
        <v>0</v>
      </c>
      <c r="U5860" s="10"/>
    </row>
    <row r="5861" spans="12:21" ht="15" customHeight="1" x14ac:dyDescent="0.4">
      <c r="L5861" s="36" t="s">
        <v>39</v>
      </c>
      <c r="N5861" s="37">
        <v>43709</v>
      </c>
      <c r="O5861" s="35">
        <v>0.54166666666666674</v>
      </c>
      <c r="P5861" s="299"/>
      <c r="Q5861" s="300"/>
      <c r="R5861" s="129">
        <f t="shared" si="274"/>
        <v>0</v>
      </c>
      <c r="S5861" s="129">
        <f t="shared" si="275"/>
        <v>0</v>
      </c>
      <c r="T5861" s="129">
        <f t="shared" si="273"/>
        <v>0</v>
      </c>
      <c r="U5861" s="10"/>
    </row>
    <row r="5862" spans="12:21" ht="15" customHeight="1" x14ac:dyDescent="0.4">
      <c r="L5862" s="36" t="s">
        <v>39</v>
      </c>
      <c r="N5862" s="37">
        <v>43709</v>
      </c>
      <c r="O5862" s="35">
        <v>0.58333333333333337</v>
      </c>
      <c r="P5862" s="299"/>
      <c r="Q5862" s="300"/>
      <c r="R5862" s="129">
        <f t="shared" si="274"/>
        <v>0</v>
      </c>
      <c r="S5862" s="129">
        <f t="shared" si="275"/>
        <v>0</v>
      </c>
      <c r="T5862" s="129">
        <f t="shared" si="273"/>
        <v>0</v>
      </c>
      <c r="U5862" s="10"/>
    </row>
    <row r="5863" spans="12:21" ht="15" customHeight="1" x14ac:dyDescent="0.4">
      <c r="L5863" s="36" t="s">
        <v>39</v>
      </c>
      <c r="N5863" s="37">
        <v>43709</v>
      </c>
      <c r="O5863" s="35">
        <v>0.62500000000000011</v>
      </c>
      <c r="P5863" s="299"/>
      <c r="Q5863" s="300"/>
      <c r="R5863" s="129">
        <f t="shared" si="274"/>
        <v>0</v>
      </c>
      <c r="S5863" s="129">
        <f t="shared" si="275"/>
        <v>0</v>
      </c>
      <c r="T5863" s="129">
        <f t="shared" si="273"/>
        <v>0</v>
      </c>
      <c r="U5863" s="10"/>
    </row>
    <row r="5864" spans="12:21" ht="15" customHeight="1" x14ac:dyDescent="0.4">
      <c r="L5864" s="36" t="s">
        <v>39</v>
      </c>
      <c r="N5864" s="37">
        <v>43709</v>
      </c>
      <c r="O5864" s="35">
        <v>0.66666666666666674</v>
      </c>
      <c r="P5864" s="299"/>
      <c r="Q5864" s="300"/>
      <c r="R5864" s="129">
        <f t="shared" si="274"/>
        <v>0</v>
      </c>
      <c r="S5864" s="129">
        <f t="shared" si="275"/>
        <v>0</v>
      </c>
      <c r="T5864" s="129">
        <f t="shared" si="273"/>
        <v>0</v>
      </c>
      <c r="U5864" s="10"/>
    </row>
    <row r="5865" spans="12:21" ht="15" customHeight="1" x14ac:dyDescent="0.4">
      <c r="L5865" s="36" t="s">
        <v>39</v>
      </c>
      <c r="N5865" s="37">
        <v>43709</v>
      </c>
      <c r="O5865" s="35">
        <v>0.70833333333333337</v>
      </c>
      <c r="P5865" s="299"/>
      <c r="Q5865" s="300"/>
      <c r="R5865" s="129">
        <f t="shared" si="274"/>
        <v>0</v>
      </c>
      <c r="S5865" s="129">
        <f t="shared" si="275"/>
        <v>0</v>
      </c>
      <c r="T5865" s="129">
        <f t="shared" ref="T5865:T5928" si="276">Q5865-R5865</f>
        <v>0</v>
      </c>
      <c r="U5865" s="10"/>
    </row>
    <row r="5866" spans="12:21" ht="15" customHeight="1" x14ac:dyDescent="0.4">
      <c r="L5866" s="36" t="s">
        <v>39</v>
      </c>
      <c r="N5866" s="37">
        <v>43709</v>
      </c>
      <c r="O5866" s="35">
        <v>0.75000000000000011</v>
      </c>
      <c r="P5866" s="299"/>
      <c r="Q5866" s="300"/>
      <c r="R5866" s="129">
        <f t="shared" si="274"/>
        <v>0</v>
      </c>
      <c r="S5866" s="129">
        <f t="shared" si="275"/>
        <v>0</v>
      </c>
      <c r="T5866" s="129">
        <f t="shared" si="276"/>
        <v>0</v>
      </c>
      <c r="U5866" s="10"/>
    </row>
    <row r="5867" spans="12:21" ht="15" customHeight="1" x14ac:dyDescent="0.4">
      <c r="L5867" s="36" t="s">
        <v>39</v>
      </c>
      <c r="N5867" s="37">
        <v>43709</v>
      </c>
      <c r="O5867" s="35">
        <v>0.79166666666666674</v>
      </c>
      <c r="P5867" s="299"/>
      <c r="Q5867" s="300"/>
      <c r="R5867" s="129">
        <f t="shared" si="274"/>
        <v>0</v>
      </c>
      <c r="S5867" s="129">
        <f t="shared" si="275"/>
        <v>0</v>
      </c>
      <c r="T5867" s="129">
        <f t="shared" si="276"/>
        <v>0</v>
      </c>
      <c r="U5867" s="10"/>
    </row>
    <row r="5868" spans="12:21" ht="15" customHeight="1" x14ac:dyDescent="0.4">
      <c r="L5868" s="36" t="s">
        <v>39</v>
      </c>
      <c r="N5868" s="37">
        <v>43709</v>
      </c>
      <c r="O5868" s="35">
        <v>0.83333333333333337</v>
      </c>
      <c r="P5868" s="299"/>
      <c r="Q5868" s="300"/>
      <c r="R5868" s="129">
        <f t="shared" si="274"/>
        <v>0</v>
      </c>
      <c r="S5868" s="129">
        <f t="shared" si="275"/>
        <v>0</v>
      </c>
      <c r="T5868" s="129">
        <f t="shared" si="276"/>
        <v>0</v>
      </c>
      <c r="U5868" s="10"/>
    </row>
    <row r="5869" spans="12:21" ht="15" customHeight="1" x14ac:dyDescent="0.4">
      <c r="L5869" s="36" t="s">
        <v>39</v>
      </c>
      <c r="N5869" s="37">
        <v>43709</v>
      </c>
      <c r="O5869" s="35">
        <v>0.87500000000000011</v>
      </c>
      <c r="P5869" s="299"/>
      <c r="Q5869" s="300"/>
      <c r="R5869" s="129">
        <f t="shared" si="274"/>
        <v>0</v>
      </c>
      <c r="S5869" s="129">
        <f t="shared" si="275"/>
        <v>0</v>
      </c>
      <c r="T5869" s="129">
        <f t="shared" si="276"/>
        <v>0</v>
      </c>
      <c r="U5869" s="10"/>
    </row>
    <row r="5870" spans="12:21" ht="15" customHeight="1" x14ac:dyDescent="0.4">
      <c r="L5870" s="36" t="s">
        <v>39</v>
      </c>
      <c r="N5870" s="37">
        <v>43709</v>
      </c>
      <c r="O5870" s="35">
        <v>0.91666666666666674</v>
      </c>
      <c r="P5870" s="299"/>
      <c r="Q5870" s="300"/>
      <c r="R5870" s="129">
        <f t="shared" si="274"/>
        <v>0</v>
      </c>
      <c r="S5870" s="129">
        <f t="shared" si="275"/>
        <v>0</v>
      </c>
      <c r="T5870" s="129">
        <f t="shared" si="276"/>
        <v>0</v>
      </c>
      <c r="U5870" s="10"/>
    </row>
    <row r="5871" spans="12:21" ht="15" customHeight="1" x14ac:dyDescent="0.4">
      <c r="L5871" s="36" t="s">
        <v>39</v>
      </c>
      <c r="N5871" s="37">
        <v>43709</v>
      </c>
      <c r="O5871" s="35">
        <v>0.95833333333333337</v>
      </c>
      <c r="P5871" s="299"/>
      <c r="Q5871" s="300"/>
      <c r="R5871" s="129">
        <f t="shared" si="274"/>
        <v>0</v>
      </c>
      <c r="S5871" s="129">
        <f t="shared" si="275"/>
        <v>0</v>
      </c>
      <c r="T5871" s="129">
        <f t="shared" si="276"/>
        <v>0</v>
      </c>
      <c r="U5871" s="10"/>
    </row>
    <row r="5872" spans="12:21" ht="15" customHeight="1" x14ac:dyDescent="0.4">
      <c r="L5872" s="40">
        <v>43710</v>
      </c>
      <c r="M5872" s="37"/>
      <c r="N5872" s="37">
        <v>43710</v>
      </c>
      <c r="O5872" s="35">
        <v>3.1225022567582528E-17</v>
      </c>
      <c r="P5872" s="299"/>
      <c r="Q5872" s="300"/>
      <c r="R5872" s="129">
        <f t="shared" si="274"/>
        <v>0</v>
      </c>
      <c r="S5872" s="129">
        <f t="shared" si="275"/>
        <v>0</v>
      </c>
      <c r="T5872" s="129">
        <f t="shared" si="276"/>
        <v>0</v>
      </c>
      <c r="U5872" s="10"/>
    </row>
    <row r="5873" spans="12:21" ht="15" customHeight="1" x14ac:dyDescent="0.4">
      <c r="L5873" s="36" t="s">
        <v>39</v>
      </c>
      <c r="N5873" s="37">
        <v>43710</v>
      </c>
      <c r="O5873" s="35">
        <v>4.1666666666666699E-2</v>
      </c>
      <c r="P5873" s="299"/>
      <c r="Q5873" s="300"/>
      <c r="R5873" s="129">
        <f t="shared" si="274"/>
        <v>0</v>
      </c>
      <c r="S5873" s="129">
        <f t="shared" si="275"/>
        <v>0</v>
      </c>
      <c r="T5873" s="129">
        <f t="shared" si="276"/>
        <v>0</v>
      </c>
      <c r="U5873" s="10"/>
    </row>
    <row r="5874" spans="12:21" ht="15" customHeight="1" x14ac:dyDescent="0.4">
      <c r="L5874" s="36" t="s">
        <v>39</v>
      </c>
      <c r="N5874" s="37">
        <v>43710</v>
      </c>
      <c r="O5874" s="35">
        <v>8.333333333333337E-2</v>
      </c>
      <c r="P5874" s="299"/>
      <c r="Q5874" s="300"/>
      <c r="R5874" s="129">
        <f t="shared" si="274"/>
        <v>0</v>
      </c>
      <c r="S5874" s="129">
        <f t="shared" si="275"/>
        <v>0</v>
      </c>
      <c r="T5874" s="129">
        <f t="shared" si="276"/>
        <v>0</v>
      </c>
      <c r="U5874" s="10"/>
    </row>
    <row r="5875" spans="12:21" ht="15" customHeight="1" x14ac:dyDescent="0.4">
      <c r="L5875" s="36" t="s">
        <v>39</v>
      </c>
      <c r="N5875" s="37">
        <v>43710</v>
      </c>
      <c r="O5875" s="35">
        <v>0.12500000000000006</v>
      </c>
      <c r="P5875" s="299"/>
      <c r="Q5875" s="300"/>
      <c r="R5875" s="129">
        <f t="shared" si="274"/>
        <v>0</v>
      </c>
      <c r="S5875" s="129">
        <f t="shared" si="275"/>
        <v>0</v>
      </c>
      <c r="T5875" s="129">
        <f t="shared" si="276"/>
        <v>0</v>
      </c>
      <c r="U5875" s="10"/>
    </row>
    <row r="5876" spans="12:21" ht="15" customHeight="1" x14ac:dyDescent="0.4">
      <c r="L5876" s="36" t="s">
        <v>39</v>
      </c>
      <c r="N5876" s="37">
        <v>43710</v>
      </c>
      <c r="O5876" s="35">
        <v>0.16666666666666669</v>
      </c>
      <c r="P5876" s="299"/>
      <c r="Q5876" s="300"/>
      <c r="R5876" s="129">
        <f t="shared" si="274"/>
        <v>0</v>
      </c>
      <c r="S5876" s="129">
        <f t="shared" si="275"/>
        <v>0</v>
      </c>
      <c r="T5876" s="129">
        <f t="shared" si="276"/>
        <v>0</v>
      </c>
      <c r="U5876" s="10"/>
    </row>
    <row r="5877" spans="12:21" ht="15" customHeight="1" x14ac:dyDescent="0.4">
      <c r="L5877" s="36" t="s">
        <v>39</v>
      </c>
      <c r="N5877" s="37">
        <v>43710</v>
      </c>
      <c r="O5877" s="35">
        <v>0.20833333333333337</v>
      </c>
      <c r="P5877" s="299"/>
      <c r="Q5877" s="300"/>
      <c r="R5877" s="129">
        <f t="shared" si="274"/>
        <v>0</v>
      </c>
      <c r="S5877" s="129">
        <f t="shared" si="275"/>
        <v>0</v>
      </c>
      <c r="T5877" s="129">
        <f t="shared" si="276"/>
        <v>0</v>
      </c>
      <c r="U5877" s="10"/>
    </row>
    <row r="5878" spans="12:21" ht="15" customHeight="1" x14ac:dyDescent="0.4">
      <c r="L5878" s="36" t="s">
        <v>39</v>
      </c>
      <c r="N5878" s="37">
        <v>43710</v>
      </c>
      <c r="O5878" s="35">
        <v>0.25</v>
      </c>
      <c r="P5878" s="299"/>
      <c r="Q5878" s="300"/>
      <c r="R5878" s="129">
        <f t="shared" si="274"/>
        <v>0</v>
      </c>
      <c r="S5878" s="129">
        <f t="shared" si="275"/>
        <v>0</v>
      </c>
      <c r="T5878" s="129">
        <f t="shared" si="276"/>
        <v>0</v>
      </c>
      <c r="U5878" s="10"/>
    </row>
    <row r="5879" spans="12:21" ht="15" customHeight="1" x14ac:dyDescent="0.4">
      <c r="L5879" s="36" t="s">
        <v>39</v>
      </c>
      <c r="N5879" s="37">
        <v>43710</v>
      </c>
      <c r="O5879" s="35">
        <v>0.29166666666666669</v>
      </c>
      <c r="P5879" s="299"/>
      <c r="Q5879" s="300"/>
      <c r="R5879" s="129">
        <f t="shared" si="274"/>
        <v>0</v>
      </c>
      <c r="S5879" s="129">
        <f t="shared" si="275"/>
        <v>0</v>
      </c>
      <c r="T5879" s="129">
        <f t="shared" si="276"/>
        <v>0</v>
      </c>
      <c r="U5879" s="10"/>
    </row>
    <row r="5880" spans="12:21" ht="15" customHeight="1" x14ac:dyDescent="0.4">
      <c r="L5880" s="36" t="s">
        <v>39</v>
      </c>
      <c r="N5880" s="37">
        <v>43710</v>
      </c>
      <c r="O5880" s="35">
        <v>0.33333333333333337</v>
      </c>
      <c r="P5880" s="299"/>
      <c r="Q5880" s="300"/>
      <c r="R5880" s="129">
        <f t="shared" si="274"/>
        <v>0</v>
      </c>
      <c r="S5880" s="129">
        <f t="shared" si="275"/>
        <v>0</v>
      </c>
      <c r="T5880" s="129">
        <f t="shared" si="276"/>
        <v>0</v>
      </c>
      <c r="U5880" s="10"/>
    </row>
    <row r="5881" spans="12:21" ht="15" customHeight="1" x14ac:dyDescent="0.4">
      <c r="L5881" s="36" t="s">
        <v>39</v>
      </c>
      <c r="N5881" s="37">
        <v>43710</v>
      </c>
      <c r="O5881" s="35">
        <v>0.375</v>
      </c>
      <c r="P5881" s="299"/>
      <c r="Q5881" s="300"/>
      <c r="R5881" s="129">
        <f t="shared" si="274"/>
        <v>0</v>
      </c>
      <c r="S5881" s="129">
        <f t="shared" si="275"/>
        <v>0</v>
      </c>
      <c r="T5881" s="129">
        <f t="shared" si="276"/>
        <v>0</v>
      </c>
      <c r="U5881" s="10"/>
    </row>
    <row r="5882" spans="12:21" ht="15" customHeight="1" x14ac:dyDescent="0.4">
      <c r="L5882" s="36" t="s">
        <v>39</v>
      </c>
      <c r="N5882" s="37">
        <v>43710</v>
      </c>
      <c r="O5882" s="35">
        <v>0.41666666666666669</v>
      </c>
      <c r="P5882" s="299"/>
      <c r="Q5882" s="300"/>
      <c r="R5882" s="129">
        <f t="shared" si="274"/>
        <v>0</v>
      </c>
      <c r="S5882" s="129">
        <f t="shared" si="275"/>
        <v>0</v>
      </c>
      <c r="T5882" s="129">
        <f t="shared" si="276"/>
        <v>0</v>
      </c>
      <c r="U5882" s="10"/>
    </row>
    <row r="5883" spans="12:21" ht="15" customHeight="1" x14ac:dyDescent="0.4">
      <c r="L5883" s="36" t="s">
        <v>39</v>
      </c>
      <c r="N5883" s="37">
        <v>43710</v>
      </c>
      <c r="O5883" s="35">
        <v>0.45833333333333337</v>
      </c>
      <c r="P5883" s="299"/>
      <c r="Q5883" s="300"/>
      <c r="R5883" s="129">
        <f t="shared" si="274"/>
        <v>0</v>
      </c>
      <c r="S5883" s="129">
        <f t="shared" si="275"/>
        <v>0</v>
      </c>
      <c r="T5883" s="129">
        <f t="shared" si="276"/>
        <v>0</v>
      </c>
      <c r="U5883" s="10"/>
    </row>
    <row r="5884" spans="12:21" ht="15" customHeight="1" x14ac:dyDescent="0.4">
      <c r="L5884" s="36" t="s">
        <v>39</v>
      </c>
      <c r="N5884" s="37">
        <v>43710</v>
      </c>
      <c r="O5884" s="35">
        <v>0.50000000000000011</v>
      </c>
      <c r="P5884" s="299"/>
      <c r="Q5884" s="300"/>
      <c r="R5884" s="129">
        <f t="shared" si="274"/>
        <v>0</v>
      </c>
      <c r="S5884" s="129">
        <f t="shared" si="275"/>
        <v>0</v>
      </c>
      <c r="T5884" s="129">
        <f t="shared" si="276"/>
        <v>0</v>
      </c>
      <c r="U5884" s="10"/>
    </row>
    <row r="5885" spans="12:21" ht="15" customHeight="1" x14ac:dyDescent="0.4">
      <c r="L5885" s="36" t="s">
        <v>39</v>
      </c>
      <c r="N5885" s="37">
        <v>43710</v>
      </c>
      <c r="O5885" s="35">
        <v>0.54166666666666674</v>
      </c>
      <c r="P5885" s="299"/>
      <c r="Q5885" s="300"/>
      <c r="R5885" s="129">
        <f t="shared" si="274"/>
        <v>0</v>
      </c>
      <c r="S5885" s="129">
        <f t="shared" si="275"/>
        <v>0</v>
      </c>
      <c r="T5885" s="129">
        <f t="shared" si="276"/>
        <v>0</v>
      </c>
      <c r="U5885" s="10"/>
    </row>
    <row r="5886" spans="12:21" ht="15" customHeight="1" x14ac:dyDescent="0.4">
      <c r="L5886" s="36" t="s">
        <v>39</v>
      </c>
      <c r="N5886" s="37">
        <v>43710</v>
      </c>
      <c r="O5886" s="35">
        <v>0.58333333333333337</v>
      </c>
      <c r="P5886" s="299"/>
      <c r="Q5886" s="300"/>
      <c r="R5886" s="129">
        <f t="shared" si="274"/>
        <v>0</v>
      </c>
      <c r="S5886" s="129">
        <f t="shared" si="275"/>
        <v>0</v>
      </c>
      <c r="T5886" s="129">
        <f t="shared" si="276"/>
        <v>0</v>
      </c>
      <c r="U5886" s="10"/>
    </row>
    <row r="5887" spans="12:21" ht="15" customHeight="1" x14ac:dyDescent="0.4">
      <c r="L5887" s="36" t="s">
        <v>39</v>
      </c>
      <c r="N5887" s="37">
        <v>43710</v>
      </c>
      <c r="O5887" s="35">
        <v>0.62500000000000011</v>
      </c>
      <c r="P5887" s="299"/>
      <c r="Q5887" s="300"/>
      <c r="R5887" s="129">
        <f t="shared" si="274"/>
        <v>0</v>
      </c>
      <c r="S5887" s="129">
        <f t="shared" si="275"/>
        <v>0</v>
      </c>
      <c r="T5887" s="129">
        <f t="shared" si="276"/>
        <v>0</v>
      </c>
      <c r="U5887" s="10"/>
    </row>
    <row r="5888" spans="12:21" ht="15" customHeight="1" x14ac:dyDescent="0.4">
      <c r="L5888" s="36" t="s">
        <v>39</v>
      </c>
      <c r="N5888" s="37">
        <v>43710</v>
      </c>
      <c r="O5888" s="35">
        <v>0.66666666666666674</v>
      </c>
      <c r="P5888" s="299"/>
      <c r="Q5888" s="300"/>
      <c r="R5888" s="129">
        <f t="shared" si="274"/>
        <v>0</v>
      </c>
      <c r="S5888" s="129">
        <f t="shared" si="275"/>
        <v>0</v>
      </c>
      <c r="T5888" s="129">
        <f t="shared" si="276"/>
        <v>0</v>
      </c>
      <c r="U5888" s="10"/>
    </row>
    <row r="5889" spans="12:21" ht="15" customHeight="1" x14ac:dyDescent="0.4">
      <c r="L5889" s="36" t="s">
        <v>39</v>
      </c>
      <c r="N5889" s="37">
        <v>43710</v>
      </c>
      <c r="O5889" s="35">
        <v>0.70833333333333337</v>
      </c>
      <c r="P5889" s="299"/>
      <c r="Q5889" s="300"/>
      <c r="R5889" s="129">
        <f t="shared" si="274"/>
        <v>0</v>
      </c>
      <c r="S5889" s="129">
        <f t="shared" si="275"/>
        <v>0</v>
      </c>
      <c r="T5889" s="129">
        <f t="shared" si="276"/>
        <v>0</v>
      </c>
      <c r="U5889" s="10"/>
    </row>
    <row r="5890" spans="12:21" ht="15" customHeight="1" x14ac:dyDescent="0.4">
      <c r="L5890" s="36" t="s">
        <v>39</v>
      </c>
      <c r="N5890" s="37">
        <v>43710</v>
      </c>
      <c r="O5890" s="35">
        <v>0.75000000000000011</v>
      </c>
      <c r="P5890" s="299"/>
      <c r="Q5890" s="300"/>
      <c r="R5890" s="129">
        <f t="shared" si="274"/>
        <v>0</v>
      </c>
      <c r="S5890" s="129">
        <f t="shared" si="275"/>
        <v>0</v>
      </c>
      <c r="T5890" s="129">
        <f t="shared" si="276"/>
        <v>0</v>
      </c>
      <c r="U5890" s="10"/>
    </row>
    <row r="5891" spans="12:21" ht="15" customHeight="1" x14ac:dyDescent="0.4">
      <c r="L5891" s="36" t="s">
        <v>39</v>
      </c>
      <c r="N5891" s="37">
        <v>43710</v>
      </c>
      <c r="O5891" s="35">
        <v>0.79166666666666674</v>
      </c>
      <c r="P5891" s="299"/>
      <c r="Q5891" s="300"/>
      <c r="R5891" s="129">
        <f t="shared" si="274"/>
        <v>0</v>
      </c>
      <c r="S5891" s="129">
        <f t="shared" si="275"/>
        <v>0</v>
      </c>
      <c r="T5891" s="129">
        <f t="shared" si="276"/>
        <v>0</v>
      </c>
      <c r="U5891" s="10"/>
    </row>
    <row r="5892" spans="12:21" ht="15" customHeight="1" x14ac:dyDescent="0.4">
      <c r="L5892" s="36" t="s">
        <v>39</v>
      </c>
      <c r="N5892" s="37">
        <v>43710</v>
      </c>
      <c r="O5892" s="35">
        <v>0.83333333333333337</v>
      </c>
      <c r="P5892" s="299"/>
      <c r="Q5892" s="300"/>
      <c r="R5892" s="129">
        <f t="shared" si="274"/>
        <v>0</v>
      </c>
      <c r="S5892" s="129">
        <f t="shared" si="275"/>
        <v>0</v>
      </c>
      <c r="T5892" s="129">
        <f t="shared" si="276"/>
        <v>0</v>
      </c>
      <c r="U5892" s="10"/>
    </row>
    <row r="5893" spans="12:21" ht="15" customHeight="1" x14ac:dyDescent="0.4">
      <c r="L5893" s="36" t="s">
        <v>39</v>
      </c>
      <c r="N5893" s="37">
        <v>43710</v>
      </c>
      <c r="O5893" s="35">
        <v>0.87500000000000011</v>
      </c>
      <c r="P5893" s="299"/>
      <c r="Q5893" s="300"/>
      <c r="R5893" s="129">
        <f t="shared" si="274"/>
        <v>0</v>
      </c>
      <c r="S5893" s="129">
        <f t="shared" si="275"/>
        <v>0</v>
      </c>
      <c r="T5893" s="129">
        <f t="shared" si="276"/>
        <v>0</v>
      </c>
      <c r="U5893" s="10"/>
    </row>
    <row r="5894" spans="12:21" ht="15" customHeight="1" x14ac:dyDescent="0.4">
      <c r="L5894" s="36" t="s">
        <v>39</v>
      </c>
      <c r="N5894" s="37">
        <v>43710</v>
      </c>
      <c r="O5894" s="35">
        <v>0.91666666666666674</v>
      </c>
      <c r="P5894" s="299"/>
      <c r="Q5894" s="300"/>
      <c r="R5894" s="129">
        <f t="shared" si="274"/>
        <v>0</v>
      </c>
      <c r="S5894" s="129">
        <f t="shared" si="275"/>
        <v>0</v>
      </c>
      <c r="T5894" s="129">
        <f t="shared" si="276"/>
        <v>0</v>
      </c>
      <c r="U5894" s="10"/>
    </row>
    <row r="5895" spans="12:21" ht="15" customHeight="1" x14ac:dyDescent="0.4">
      <c r="L5895" s="36" t="s">
        <v>39</v>
      </c>
      <c r="N5895" s="37">
        <v>43710</v>
      </c>
      <c r="O5895" s="35">
        <v>0.95833333333333337</v>
      </c>
      <c r="P5895" s="299"/>
      <c r="Q5895" s="300"/>
      <c r="R5895" s="129">
        <f t="shared" si="274"/>
        <v>0</v>
      </c>
      <c r="S5895" s="129">
        <f t="shared" si="275"/>
        <v>0</v>
      </c>
      <c r="T5895" s="129">
        <f t="shared" si="276"/>
        <v>0</v>
      </c>
      <c r="U5895" s="10"/>
    </row>
    <row r="5896" spans="12:21" ht="15" customHeight="1" x14ac:dyDescent="0.4">
      <c r="L5896" s="40">
        <v>43711</v>
      </c>
      <c r="M5896" s="37"/>
      <c r="N5896" s="37">
        <v>43711</v>
      </c>
      <c r="O5896" s="35">
        <v>3.1225022567582528E-17</v>
      </c>
      <c r="P5896" s="299"/>
      <c r="Q5896" s="300"/>
      <c r="R5896" s="129">
        <f t="shared" si="274"/>
        <v>0</v>
      </c>
      <c r="S5896" s="129">
        <f t="shared" si="275"/>
        <v>0</v>
      </c>
      <c r="T5896" s="129">
        <f t="shared" si="276"/>
        <v>0</v>
      </c>
      <c r="U5896" s="10"/>
    </row>
    <row r="5897" spans="12:21" ht="15" customHeight="1" x14ac:dyDescent="0.4">
      <c r="L5897" s="36" t="s">
        <v>39</v>
      </c>
      <c r="N5897" s="37">
        <v>43711</v>
      </c>
      <c r="O5897" s="35">
        <v>4.1666666666666699E-2</v>
      </c>
      <c r="P5897" s="299"/>
      <c r="Q5897" s="300"/>
      <c r="R5897" s="129">
        <f t="shared" si="274"/>
        <v>0</v>
      </c>
      <c r="S5897" s="129">
        <f t="shared" si="275"/>
        <v>0</v>
      </c>
      <c r="T5897" s="129">
        <f t="shared" si="276"/>
        <v>0</v>
      </c>
      <c r="U5897" s="10"/>
    </row>
    <row r="5898" spans="12:21" ht="15" customHeight="1" x14ac:dyDescent="0.4">
      <c r="L5898" s="36" t="s">
        <v>39</v>
      </c>
      <c r="N5898" s="37">
        <v>43711</v>
      </c>
      <c r="O5898" s="35">
        <v>8.333333333333337E-2</v>
      </c>
      <c r="P5898" s="299"/>
      <c r="Q5898" s="300"/>
      <c r="R5898" s="129">
        <f t="shared" si="274"/>
        <v>0</v>
      </c>
      <c r="S5898" s="129">
        <f t="shared" si="275"/>
        <v>0</v>
      </c>
      <c r="T5898" s="129">
        <f t="shared" si="276"/>
        <v>0</v>
      </c>
      <c r="U5898" s="10"/>
    </row>
    <row r="5899" spans="12:21" ht="15" customHeight="1" x14ac:dyDescent="0.4">
      <c r="L5899" s="36" t="s">
        <v>39</v>
      </c>
      <c r="N5899" s="37">
        <v>43711</v>
      </c>
      <c r="O5899" s="35">
        <v>0.12500000000000006</v>
      </c>
      <c r="P5899" s="299"/>
      <c r="Q5899" s="300"/>
      <c r="R5899" s="129">
        <f t="shared" si="274"/>
        <v>0</v>
      </c>
      <c r="S5899" s="129">
        <f t="shared" si="275"/>
        <v>0</v>
      </c>
      <c r="T5899" s="129">
        <f t="shared" si="276"/>
        <v>0</v>
      </c>
      <c r="U5899" s="10"/>
    </row>
    <row r="5900" spans="12:21" ht="15" customHeight="1" x14ac:dyDescent="0.4">
      <c r="L5900" s="36" t="s">
        <v>39</v>
      </c>
      <c r="N5900" s="37">
        <v>43711</v>
      </c>
      <c r="O5900" s="35">
        <v>0.16666666666666669</v>
      </c>
      <c r="P5900" s="299"/>
      <c r="Q5900" s="300"/>
      <c r="R5900" s="129">
        <f t="shared" si="274"/>
        <v>0</v>
      </c>
      <c r="S5900" s="129">
        <f t="shared" si="275"/>
        <v>0</v>
      </c>
      <c r="T5900" s="129">
        <f t="shared" si="276"/>
        <v>0</v>
      </c>
      <c r="U5900" s="10"/>
    </row>
    <row r="5901" spans="12:21" ht="15" customHeight="1" x14ac:dyDescent="0.4">
      <c r="L5901" s="36" t="s">
        <v>39</v>
      </c>
      <c r="N5901" s="37">
        <v>43711</v>
      </c>
      <c r="O5901" s="35">
        <v>0.20833333333333337</v>
      </c>
      <c r="P5901" s="299"/>
      <c r="Q5901" s="300"/>
      <c r="R5901" s="129">
        <f t="shared" si="274"/>
        <v>0</v>
      </c>
      <c r="S5901" s="129">
        <f t="shared" si="275"/>
        <v>0</v>
      </c>
      <c r="T5901" s="129">
        <f t="shared" si="276"/>
        <v>0</v>
      </c>
      <c r="U5901" s="10"/>
    </row>
    <row r="5902" spans="12:21" ht="15" customHeight="1" x14ac:dyDescent="0.4">
      <c r="L5902" s="36" t="s">
        <v>39</v>
      </c>
      <c r="N5902" s="37">
        <v>43711</v>
      </c>
      <c r="O5902" s="35">
        <v>0.25</v>
      </c>
      <c r="P5902" s="299"/>
      <c r="Q5902" s="300"/>
      <c r="R5902" s="129">
        <f t="shared" si="274"/>
        <v>0</v>
      </c>
      <c r="S5902" s="129">
        <f t="shared" si="275"/>
        <v>0</v>
      </c>
      <c r="T5902" s="129">
        <f t="shared" si="276"/>
        <v>0</v>
      </c>
      <c r="U5902" s="10"/>
    </row>
    <row r="5903" spans="12:21" ht="15" customHeight="1" x14ac:dyDescent="0.4">
      <c r="L5903" s="36" t="s">
        <v>39</v>
      </c>
      <c r="N5903" s="37">
        <v>43711</v>
      </c>
      <c r="O5903" s="35">
        <v>0.29166666666666669</v>
      </c>
      <c r="P5903" s="299"/>
      <c r="Q5903" s="300"/>
      <c r="R5903" s="129">
        <f t="shared" si="274"/>
        <v>0</v>
      </c>
      <c r="S5903" s="129">
        <f t="shared" si="275"/>
        <v>0</v>
      </c>
      <c r="T5903" s="129">
        <f t="shared" si="276"/>
        <v>0</v>
      </c>
      <c r="U5903" s="10"/>
    </row>
    <row r="5904" spans="12:21" ht="15" customHeight="1" x14ac:dyDescent="0.4">
      <c r="L5904" s="36" t="s">
        <v>39</v>
      </c>
      <c r="N5904" s="37">
        <v>43711</v>
      </c>
      <c r="O5904" s="35">
        <v>0.33333333333333337</v>
      </c>
      <c r="P5904" s="299"/>
      <c r="Q5904" s="300"/>
      <c r="R5904" s="129">
        <f t="shared" ref="R5904:R5967" si="277">IF(Q5904&gt;P5904,P5904,Q5904)</f>
        <v>0</v>
      </c>
      <c r="S5904" s="129">
        <f t="shared" ref="S5904:S5967" si="278">P5904-R5904</f>
        <v>0</v>
      </c>
      <c r="T5904" s="129">
        <f t="shared" si="276"/>
        <v>0</v>
      </c>
      <c r="U5904" s="10"/>
    </row>
    <row r="5905" spans="12:21" ht="15" customHeight="1" x14ac:dyDescent="0.4">
      <c r="L5905" s="36" t="s">
        <v>39</v>
      </c>
      <c r="N5905" s="37">
        <v>43711</v>
      </c>
      <c r="O5905" s="35">
        <v>0.375</v>
      </c>
      <c r="P5905" s="299"/>
      <c r="Q5905" s="300"/>
      <c r="R5905" s="129">
        <f t="shared" si="277"/>
        <v>0</v>
      </c>
      <c r="S5905" s="129">
        <f t="shared" si="278"/>
        <v>0</v>
      </c>
      <c r="T5905" s="129">
        <f t="shared" si="276"/>
        <v>0</v>
      </c>
      <c r="U5905" s="10"/>
    </row>
    <row r="5906" spans="12:21" ht="15" customHeight="1" x14ac:dyDescent="0.4">
      <c r="L5906" s="36" t="s">
        <v>39</v>
      </c>
      <c r="N5906" s="37">
        <v>43711</v>
      </c>
      <c r="O5906" s="35">
        <v>0.41666666666666669</v>
      </c>
      <c r="P5906" s="299"/>
      <c r="Q5906" s="300"/>
      <c r="R5906" s="129">
        <f t="shared" si="277"/>
        <v>0</v>
      </c>
      <c r="S5906" s="129">
        <f t="shared" si="278"/>
        <v>0</v>
      </c>
      <c r="T5906" s="129">
        <f t="shared" si="276"/>
        <v>0</v>
      </c>
      <c r="U5906" s="10"/>
    </row>
    <row r="5907" spans="12:21" ht="15" customHeight="1" x14ac:dyDescent="0.4">
      <c r="L5907" s="36" t="s">
        <v>39</v>
      </c>
      <c r="N5907" s="37">
        <v>43711</v>
      </c>
      <c r="O5907" s="35">
        <v>0.45833333333333337</v>
      </c>
      <c r="P5907" s="299"/>
      <c r="Q5907" s="300"/>
      <c r="R5907" s="129">
        <f t="shared" si="277"/>
        <v>0</v>
      </c>
      <c r="S5907" s="129">
        <f t="shared" si="278"/>
        <v>0</v>
      </c>
      <c r="T5907" s="129">
        <f t="shared" si="276"/>
        <v>0</v>
      </c>
      <c r="U5907" s="10"/>
    </row>
    <row r="5908" spans="12:21" ht="15" customHeight="1" x14ac:dyDescent="0.4">
      <c r="L5908" s="36" t="s">
        <v>39</v>
      </c>
      <c r="N5908" s="37">
        <v>43711</v>
      </c>
      <c r="O5908" s="35">
        <v>0.50000000000000011</v>
      </c>
      <c r="P5908" s="299"/>
      <c r="Q5908" s="300"/>
      <c r="R5908" s="129">
        <f t="shared" si="277"/>
        <v>0</v>
      </c>
      <c r="S5908" s="129">
        <f t="shared" si="278"/>
        <v>0</v>
      </c>
      <c r="T5908" s="129">
        <f t="shared" si="276"/>
        <v>0</v>
      </c>
      <c r="U5908" s="10"/>
    </row>
    <row r="5909" spans="12:21" ht="15" customHeight="1" x14ac:dyDescent="0.4">
      <c r="L5909" s="36" t="s">
        <v>39</v>
      </c>
      <c r="N5909" s="37">
        <v>43711</v>
      </c>
      <c r="O5909" s="35">
        <v>0.54166666666666674</v>
      </c>
      <c r="P5909" s="299"/>
      <c r="Q5909" s="300"/>
      <c r="R5909" s="129">
        <f t="shared" si="277"/>
        <v>0</v>
      </c>
      <c r="S5909" s="129">
        <f t="shared" si="278"/>
        <v>0</v>
      </c>
      <c r="T5909" s="129">
        <f t="shared" si="276"/>
        <v>0</v>
      </c>
      <c r="U5909" s="10"/>
    </row>
    <row r="5910" spans="12:21" ht="15" customHeight="1" x14ac:dyDescent="0.4">
      <c r="L5910" s="36" t="s">
        <v>39</v>
      </c>
      <c r="N5910" s="37">
        <v>43711</v>
      </c>
      <c r="O5910" s="35">
        <v>0.58333333333333337</v>
      </c>
      <c r="P5910" s="299"/>
      <c r="Q5910" s="300"/>
      <c r="R5910" s="129">
        <f t="shared" si="277"/>
        <v>0</v>
      </c>
      <c r="S5910" s="129">
        <f t="shared" si="278"/>
        <v>0</v>
      </c>
      <c r="T5910" s="129">
        <f t="shared" si="276"/>
        <v>0</v>
      </c>
      <c r="U5910" s="10"/>
    </row>
    <row r="5911" spans="12:21" ht="15" customHeight="1" x14ac:dyDescent="0.4">
      <c r="L5911" s="36" t="s">
        <v>39</v>
      </c>
      <c r="N5911" s="37">
        <v>43711</v>
      </c>
      <c r="O5911" s="35">
        <v>0.62500000000000011</v>
      </c>
      <c r="P5911" s="299"/>
      <c r="Q5911" s="300"/>
      <c r="R5911" s="129">
        <f t="shared" si="277"/>
        <v>0</v>
      </c>
      <c r="S5911" s="129">
        <f t="shared" si="278"/>
        <v>0</v>
      </c>
      <c r="T5911" s="129">
        <f t="shared" si="276"/>
        <v>0</v>
      </c>
      <c r="U5911" s="10"/>
    </row>
    <row r="5912" spans="12:21" ht="15" customHeight="1" x14ac:dyDescent="0.4">
      <c r="L5912" s="36" t="s">
        <v>39</v>
      </c>
      <c r="N5912" s="37">
        <v>43711</v>
      </c>
      <c r="O5912" s="35">
        <v>0.66666666666666674</v>
      </c>
      <c r="P5912" s="299"/>
      <c r="Q5912" s="300"/>
      <c r="R5912" s="129">
        <f t="shared" si="277"/>
        <v>0</v>
      </c>
      <c r="S5912" s="129">
        <f t="shared" si="278"/>
        <v>0</v>
      </c>
      <c r="T5912" s="129">
        <f t="shared" si="276"/>
        <v>0</v>
      </c>
      <c r="U5912" s="10"/>
    </row>
    <row r="5913" spans="12:21" ht="15" customHeight="1" x14ac:dyDescent="0.4">
      <c r="L5913" s="36" t="s">
        <v>39</v>
      </c>
      <c r="N5913" s="37">
        <v>43711</v>
      </c>
      <c r="O5913" s="35">
        <v>0.70833333333333337</v>
      </c>
      <c r="P5913" s="299"/>
      <c r="Q5913" s="300"/>
      <c r="R5913" s="129">
        <f t="shared" si="277"/>
        <v>0</v>
      </c>
      <c r="S5913" s="129">
        <f t="shared" si="278"/>
        <v>0</v>
      </c>
      <c r="T5913" s="129">
        <f t="shared" si="276"/>
        <v>0</v>
      </c>
      <c r="U5913" s="10"/>
    </row>
    <row r="5914" spans="12:21" ht="15" customHeight="1" x14ac:dyDescent="0.4">
      <c r="L5914" s="36" t="s">
        <v>39</v>
      </c>
      <c r="N5914" s="37">
        <v>43711</v>
      </c>
      <c r="O5914" s="35">
        <v>0.75000000000000011</v>
      </c>
      <c r="P5914" s="299"/>
      <c r="Q5914" s="300"/>
      <c r="R5914" s="129">
        <f t="shared" si="277"/>
        <v>0</v>
      </c>
      <c r="S5914" s="129">
        <f t="shared" si="278"/>
        <v>0</v>
      </c>
      <c r="T5914" s="129">
        <f t="shared" si="276"/>
        <v>0</v>
      </c>
      <c r="U5914" s="10"/>
    </row>
    <row r="5915" spans="12:21" ht="15" customHeight="1" x14ac:dyDescent="0.4">
      <c r="L5915" s="36" t="s">
        <v>39</v>
      </c>
      <c r="N5915" s="37">
        <v>43711</v>
      </c>
      <c r="O5915" s="35">
        <v>0.79166666666666674</v>
      </c>
      <c r="P5915" s="299"/>
      <c r="Q5915" s="300"/>
      <c r="R5915" s="129">
        <f t="shared" si="277"/>
        <v>0</v>
      </c>
      <c r="S5915" s="129">
        <f t="shared" si="278"/>
        <v>0</v>
      </c>
      <c r="T5915" s="129">
        <f t="shared" si="276"/>
        <v>0</v>
      </c>
      <c r="U5915" s="10"/>
    </row>
    <row r="5916" spans="12:21" ht="15" customHeight="1" x14ac:dyDescent="0.4">
      <c r="L5916" s="36" t="s">
        <v>39</v>
      </c>
      <c r="N5916" s="37">
        <v>43711</v>
      </c>
      <c r="O5916" s="35">
        <v>0.83333333333333337</v>
      </c>
      <c r="P5916" s="299"/>
      <c r="Q5916" s="300"/>
      <c r="R5916" s="129">
        <f t="shared" si="277"/>
        <v>0</v>
      </c>
      <c r="S5916" s="129">
        <f t="shared" si="278"/>
        <v>0</v>
      </c>
      <c r="T5916" s="129">
        <f t="shared" si="276"/>
        <v>0</v>
      </c>
      <c r="U5916" s="10"/>
    </row>
    <row r="5917" spans="12:21" ht="15" customHeight="1" x14ac:dyDescent="0.4">
      <c r="L5917" s="36" t="s">
        <v>39</v>
      </c>
      <c r="N5917" s="37">
        <v>43711</v>
      </c>
      <c r="O5917" s="35">
        <v>0.87500000000000011</v>
      </c>
      <c r="P5917" s="299"/>
      <c r="Q5917" s="300"/>
      <c r="R5917" s="129">
        <f t="shared" si="277"/>
        <v>0</v>
      </c>
      <c r="S5917" s="129">
        <f t="shared" si="278"/>
        <v>0</v>
      </c>
      <c r="T5917" s="129">
        <f t="shared" si="276"/>
        <v>0</v>
      </c>
      <c r="U5917" s="10"/>
    </row>
    <row r="5918" spans="12:21" ht="15" customHeight="1" x14ac:dyDescent="0.4">
      <c r="L5918" s="36" t="s">
        <v>39</v>
      </c>
      <c r="N5918" s="37">
        <v>43711</v>
      </c>
      <c r="O5918" s="35">
        <v>0.91666666666666674</v>
      </c>
      <c r="P5918" s="299"/>
      <c r="Q5918" s="300"/>
      <c r="R5918" s="129">
        <f t="shared" si="277"/>
        <v>0</v>
      </c>
      <c r="S5918" s="129">
        <f t="shared" si="278"/>
        <v>0</v>
      </c>
      <c r="T5918" s="129">
        <f t="shared" si="276"/>
        <v>0</v>
      </c>
      <c r="U5918" s="10"/>
    </row>
    <row r="5919" spans="12:21" ht="15" customHeight="1" x14ac:dyDescent="0.4">
      <c r="L5919" s="36" t="s">
        <v>39</v>
      </c>
      <c r="N5919" s="37">
        <v>43711</v>
      </c>
      <c r="O5919" s="35">
        <v>0.95833333333333337</v>
      </c>
      <c r="P5919" s="299"/>
      <c r="Q5919" s="300"/>
      <c r="R5919" s="129">
        <f t="shared" si="277"/>
        <v>0</v>
      </c>
      <c r="S5919" s="129">
        <f t="shared" si="278"/>
        <v>0</v>
      </c>
      <c r="T5919" s="129">
        <f t="shared" si="276"/>
        <v>0</v>
      </c>
      <c r="U5919" s="10"/>
    </row>
    <row r="5920" spans="12:21" ht="15" customHeight="1" x14ac:dyDescent="0.4">
      <c r="L5920" s="40">
        <v>43712</v>
      </c>
      <c r="M5920" s="37"/>
      <c r="N5920" s="37">
        <v>43712</v>
      </c>
      <c r="O5920" s="35">
        <v>3.1225022567582528E-17</v>
      </c>
      <c r="P5920" s="299"/>
      <c r="Q5920" s="300"/>
      <c r="R5920" s="129">
        <f t="shared" si="277"/>
        <v>0</v>
      </c>
      <c r="S5920" s="129">
        <f t="shared" si="278"/>
        <v>0</v>
      </c>
      <c r="T5920" s="129">
        <f t="shared" si="276"/>
        <v>0</v>
      </c>
      <c r="U5920" s="10"/>
    </row>
    <row r="5921" spans="12:21" ht="15" customHeight="1" x14ac:dyDescent="0.4">
      <c r="L5921" s="36" t="s">
        <v>39</v>
      </c>
      <c r="N5921" s="37">
        <v>43712</v>
      </c>
      <c r="O5921" s="35">
        <v>4.1666666666666699E-2</v>
      </c>
      <c r="P5921" s="299"/>
      <c r="Q5921" s="300"/>
      <c r="R5921" s="129">
        <f t="shared" si="277"/>
        <v>0</v>
      </c>
      <c r="S5921" s="129">
        <f t="shared" si="278"/>
        <v>0</v>
      </c>
      <c r="T5921" s="129">
        <f t="shared" si="276"/>
        <v>0</v>
      </c>
      <c r="U5921" s="10"/>
    </row>
    <row r="5922" spans="12:21" ht="15" customHeight="1" x14ac:dyDescent="0.4">
      <c r="L5922" s="36" t="s">
        <v>39</v>
      </c>
      <c r="N5922" s="37">
        <v>43712</v>
      </c>
      <c r="O5922" s="35">
        <v>8.333333333333337E-2</v>
      </c>
      <c r="P5922" s="299"/>
      <c r="Q5922" s="300"/>
      <c r="R5922" s="129">
        <f t="shared" si="277"/>
        <v>0</v>
      </c>
      <c r="S5922" s="129">
        <f t="shared" si="278"/>
        <v>0</v>
      </c>
      <c r="T5922" s="129">
        <f t="shared" si="276"/>
        <v>0</v>
      </c>
      <c r="U5922" s="10"/>
    </row>
    <row r="5923" spans="12:21" ht="15" customHeight="1" x14ac:dyDescent="0.4">
      <c r="L5923" s="36" t="s">
        <v>39</v>
      </c>
      <c r="N5923" s="37">
        <v>43712</v>
      </c>
      <c r="O5923" s="35">
        <v>0.12500000000000006</v>
      </c>
      <c r="P5923" s="299"/>
      <c r="Q5923" s="300"/>
      <c r="R5923" s="129">
        <f t="shared" si="277"/>
        <v>0</v>
      </c>
      <c r="S5923" s="129">
        <f t="shared" si="278"/>
        <v>0</v>
      </c>
      <c r="T5923" s="129">
        <f t="shared" si="276"/>
        <v>0</v>
      </c>
      <c r="U5923" s="10"/>
    </row>
    <row r="5924" spans="12:21" ht="15" customHeight="1" x14ac:dyDescent="0.4">
      <c r="L5924" s="36" t="s">
        <v>39</v>
      </c>
      <c r="N5924" s="37">
        <v>43712</v>
      </c>
      <c r="O5924" s="35">
        <v>0.16666666666666669</v>
      </c>
      <c r="P5924" s="299"/>
      <c r="Q5924" s="300"/>
      <c r="R5924" s="129">
        <f t="shared" si="277"/>
        <v>0</v>
      </c>
      <c r="S5924" s="129">
        <f t="shared" si="278"/>
        <v>0</v>
      </c>
      <c r="T5924" s="129">
        <f t="shared" si="276"/>
        <v>0</v>
      </c>
      <c r="U5924" s="10"/>
    </row>
    <row r="5925" spans="12:21" ht="15" customHeight="1" x14ac:dyDescent="0.4">
      <c r="L5925" s="36" t="s">
        <v>39</v>
      </c>
      <c r="N5925" s="37">
        <v>43712</v>
      </c>
      <c r="O5925" s="35">
        <v>0.20833333333333337</v>
      </c>
      <c r="P5925" s="299"/>
      <c r="Q5925" s="300"/>
      <c r="R5925" s="129">
        <f t="shared" si="277"/>
        <v>0</v>
      </c>
      <c r="S5925" s="129">
        <f t="shared" si="278"/>
        <v>0</v>
      </c>
      <c r="T5925" s="129">
        <f t="shared" si="276"/>
        <v>0</v>
      </c>
      <c r="U5925" s="10"/>
    </row>
    <row r="5926" spans="12:21" ht="15" customHeight="1" x14ac:dyDescent="0.4">
      <c r="L5926" s="36" t="s">
        <v>39</v>
      </c>
      <c r="N5926" s="37">
        <v>43712</v>
      </c>
      <c r="O5926" s="35">
        <v>0.25</v>
      </c>
      <c r="P5926" s="299"/>
      <c r="Q5926" s="300"/>
      <c r="R5926" s="129">
        <f t="shared" si="277"/>
        <v>0</v>
      </c>
      <c r="S5926" s="129">
        <f t="shared" si="278"/>
        <v>0</v>
      </c>
      <c r="T5926" s="129">
        <f t="shared" si="276"/>
        <v>0</v>
      </c>
      <c r="U5926" s="10"/>
    </row>
    <row r="5927" spans="12:21" ht="15" customHeight="1" x14ac:dyDescent="0.4">
      <c r="L5927" s="36" t="s">
        <v>39</v>
      </c>
      <c r="N5927" s="37">
        <v>43712</v>
      </c>
      <c r="O5927" s="35">
        <v>0.29166666666666669</v>
      </c>
      <c r="P5927" s="299"/>
      <c r="Q5927" s="300"/>
      <c r="R5927" s="129">
        <f t="shared" si="277"/>
        <v>0</v>
      </c>
      <c r="S5927" s="129">
        <f t="shared" si="278"/>
        <v>0</v>
      </c>
      <c r="T5927" s="129">
        <f t="shared" si="276"/>
        <v>0</v>
      </c>
      <c r="U5927" s="10"/>
    </row>
    <row r="5928" spans="12:21" ht="15" customHeight="1" x14ac:dyDescent="0.4">
      <c r="L5928" s="36" t="s">
        <v>39</v>
      </c>
      <c r="N5928" s="37">
        <v>43712</v>
      </c>
      <c r="O5928" s="35">
        <v>0.33333333333333337</v>
      </c>
      <c r="P5928" s="299"/>
      <c r="Q5928" s="300"/>
      <c r="R5928" s="129">
        <f t="shared" si="277"/>
        <v>0</v>
      </c>
      <c r="S5928" s="129">
        <f t="shared" si="278"/>
        <v>0</v>
      </c>
      <c r="T5928" s="129">
        <f t="shared" si="276"/>
        <v>0</v>
      </c>
      <c r="U5928" s="10"/>
    </row>
    <row r="5929" spans="12:21" ht="15" customHeight="1" x14ac:dyDescent="0.4">
      <c r="L5929" s="36" t="s">
        <v>39</v>
      </c>
      <c r="N5929" s="37">
        <v>43712</v>
      </c>
      <c r="O5929" s="35">
        <v>0.375</v>
      </c>
      <c r="P5929" s="299"/>
      <c r="Q5929" s="300"/>
      <c r="R5929" s="129">
        <f t="shared" si="277"/>
        <v>0</v>
      </c>
      <c r="S5929" s="129">
        <f t="shared" si="278"/>
        <v>0</v>
      </c>
      <c r="T5929" s="129">
        <f t="shared" ref="T5929:T5992" si="279">Q5929-R5929</f>
        <v>0</v>
      </c>
      <c r="U5929" s="10"/>
    </row>
    <row r="5930" spans="12:21" ht="15" customHeight="1" x14ac:dyDescent="0.4">
      <c r="L5930" s="36" t="s">
        <v>39</v>
      </c>
      <c r="N5930" s="37">
        <v>43712</v>
      </c>
      <c r="O5930" s="35">
        <v>0.41666666666666669</v>
      </c>
      <c r="P5930" s="299"/>
      <c r="Q5930" s="300"/>
      <c r="R5930" s="129">
        <f t="shared" si="277"/>
        <v>0</v>
      </c>
      <c r="S5930" s="129">
        <f t="shared" si="278"/>
        <v>0</v>
      </c>
      <c r="T5930" s="129">
        <f t="shared" si="279"/>
        <v>0</v>
      </c>
      <c r="U5930" s="10"/>
    </row>
    <row r="5931" spans="12:21" ht="15" customHeight="1" x14ac:dyDescent="0.4">
      <c r="L5931" s="36" t="s">
        <v>39</v>
      </c>
      <c r="N5931" s="37">
        <v>43712</v>
      </c>
      <c r="O5931" s="35">
        <v>0.45833333333333337</v>
      </c>
      <c r="P5931" s="299"/>
      <c r="Q5931" s="300"/>
      <c r="R5931" s="129">
        <f t="shared" si="277"/>
        <v>0</v>
      </c>
      <c r="S5931" s="129">
        <f t="shared" si="278"/>
        <v>0</v>
      </c>
      <c r="T5931" s="129">
        <f t="shared" si="279"/>
        <v>0</v>
      </c>
      <c r="U5931" s="10"/>
    </row>
    <row r="5932" spans="12:21" ht="15" customHeight="1" x14ac:dyDescent="0.4">
      <c r="L5932" s="36" t="s">
        <v>39</v>
      </c>
      <c r="N5932" s="37">
        <v>43712</v>
      </c>
      <c r="O5932" s="35">
        <v>0.50000000000000011</v>
      </c>
      <c r="P5932" s="299"/>
      <c r="Q5932" s="300"/>
      <c r="R5932" s="129">
        <f t="shared" si="277"/>
        <v>0</v>
      </c>
      <c r="S5932" s="129">
        <f t="shared" si="278"/>
        <v>0</v>
      </c>
      <c r="T5932" s="129">
        <f t="shared" si="279"/>
        <v>0</v>
      </c>
      <c r="U5932" s="10"/>
    </row>
    <row r="5933" spans="12:21" ht="15" customHeight="1" x14ac:dyDescent="0.4">
      <c r="L5933" s="36" t="s">
        <v>39</v>
      </c>
      <c r="N5933" s="37">
        <v>43712</v>
      </c>
      <c r="O5933" s="35">
        <v>0.54166666666666674</v>
      </c>
      <c r="P5933" s="299"/>
      <c r="Q5933" s="300"/>
      <c r="R5933" s="129">
        <f t="shared" si="277"/>
        <v>0</v>
      </c>
      <c r="S5933" s="129">
        <f t="shared" si="278"/>
        <v>0</v>
      </c>
      <c r="T5933" s="129">
        <f t="shared" si="279"/>
        <v>0</v>
      </c>
      <c r="U5933" s="10"/>
    </row>
    <row r="5934" spans="12:21" ht="15" customHeight="1" x14ac:dyDescent="0.4">
      <c r="L5934" s="36" t="s">
        <v>39</v>
      </c>
      <c r="N5934" s="37">
        <v>43712</v>
      </c>
      <c r="O5934" s="35">
        <v>0.58333333333333337</v>
      </c>
      <c r="P5934" s="299"/>
      <c r="Q5934" s="300"/>
      <c r="R5934" s="129">
        <f t="shared" si="277"/>
        <v>0</v>
      </c>
      <c r="S5934" s="129">
        <f t="shared" si="278"/>
        <v>0</v>
      </c>
      <c r="T5934" s="129">
        <f t="shared" si="279"/>
        <v>0</v>
      </c>
      <c r="U5934" s="10"/>
    </row>
    <row r="5935" spans="12:21" ht="15" customHeight="1" x14ac:dyDescent="0.4">
      <c r="L5935" s="36" t="s">
        <v>39</v>
      </c>
      <c r="N5935" s="37">
        <v>43712</v>
      </c>
      <c r="O5935" s="35">
        <v>0.62500000000000011</v>
      </c>
      <c r="P5935" s="299"/>
      <c r="Q5935" s="300"/>
      <c r="R5935" s="129">
        <f t="shared" si="277"/>
        <v>0</v>
      </c>
      <c r="S5935" s="129">
        <f t="shared" si="278"/>
        <v>0</v>
      </c>
      <c r="T5935" s="129">
        <f t="shared" si="279"/>
        <v>0</v>
      </c>
      <c r="U5935" s="10"/>
    </row>
    <row r="5936" spans="12:21" ht="15" customHeight="1" x14ac:dyDescent="0.4">
      <c r="L5936" s="36" t="s">
        <v>39</v>
      </c>
      <c r="N5936" s="37">
        <v>43712</v>
      </c>
      <c r="O5936" s="35">
        <v>0.66666666666666674</v>
      </c>
      <c r="P5936" s="299"/>
      <c r="Q5936" s="300"/>
      <c r="R5936" s="129">
        <f t="shared" si="277"/>
        <v>0</v>
      </c>
      <c r="S5936" s="129">
        <f t="shared" si="278"/>
        <v>0</v>
      </c>
      <c r="T5936" s="129">
        <f t="shared" si="279"/>
        <v>0</v>
      </c>
      <c r="U5936" s="10"/>
    </row>
    <row r="5937" spans="12:21" ht="15" customHeight="1" x14ac:dyDescent="0.4">
      <c r="L5937" s="36" t="s">
        <v>39</v>
      </c>
      <c r="N5937" s="37">
        <v>43712</v>
      </c>
      <c r="O5937" s="35">
        <v>0.70833333333333337</v>
      </c>
      <c r="P5937" s="299"/>
      <c r="Q5937" s="300"/>
      <c r="R5937" s="129">
        <f t="shared" si="277"/>
        <v>0</v>
      </c>
      <c r="S5937" s="129">
        <f t="shared" si="278"/>
        <v>0</v>
      </c>
      <c r="T5937" s="129">
        <f t="shared" si="279"/>
        <v>0</v>
      </c>
      <c r="U5937" s="10"/>
    </row>
    <row r="5938" spans="12:21" ht="15" customHeight="1" x14ac:dyDescent="0.4">
      <c r="L5938" s="36" t="s">
        <v>39</v>
      </c>
      <c r="N5938" s="37">
        <v>43712</v>
      </c>
      <c r="O5938" s="35">
        <v>0.75000000000000011</v>
      </c>
      <c r="P5938" s="299"/>
      <c r="Q5938" s="300"/>
      <c r="R5938" s="129">
        <f t="shared" si="277"/>
        <v>0</v>
      </c>
      <c r="S5938" s="129">
        <f t="shared" si="278"/>
        <v>0</v>
      </c>
      <c r="T5938" s="129">
        <f t="shared" si="279"/>
        <v>0</v>
      </c>
      <c r="U5938" s="10"/>
    </row>
    <row r="5939" spans="12:21" ht="15" customHeight="1" x14ac:dyDescent="0.4">
      <c r="L5939" s="36" t="s">
        <v>39</v>
      </c>
      <c r="N5939" s="37">
        <v>43712</v>
      </c>
      <c r="O5939" s="35">
        <v>0.79166666666666674</v>
      </c>
      <c r="P5939" s="299"/>
      <c r="Q5939" s="300"/>
      <c r="R5939" s="129">
        <f t="shared" si="277"/>
        <v>0</v>
      </c>
      <c r="S5939" s="129">
        <f t="shared" si="278"/>
        <v>0</v>
      </c>
      <c r="T5939" s="129">
        <f t="shared" si="279"/>
        <v>0</v>
      </c>
      <c r="U5939" s="10"/>
    </row>
    <row r="5940" spans="12:21" ht="15" customHeight="1" x14ac:dyDescent="0.4">
      <c r="L5940" s="36" t="s">
        <v>39</v>
      </c>
      <c r="N5940" s="37">
        <v>43712</v>
      </c>
      <c r="O5940" s="35">
        <v>0.83333333333333337</v>
      </c>
      <c r="P5940" s="299"/>
      <c r="Q5940" s="300"/>
      <c r="R5940" s="129">
        <f t="shared" si="277"/>
        <v>0</v>
      </c>
      <c r="S5940" s="129">
        <f t="shared" si="278"/>
        <v>0</v>
      </c>
      <c r="T5940" s="129">
        <f t="shared" si="279"/>
        <v>0</v>
      </c>
      <c r="U5940" s="10"/>
    </row>
    <row r="5941" spans="12:21" ht="15" customHeight="1" x14ac:dyDescent="0.4">
      <c r="L5941" s="36" t="s">
        <v>39</v>
      </c>
      <c r="N5941" s="37">
        <v>43712</v>
      </c>
      <c r="O5941" s="35">
        <v>0.87500000000000011</v>
      </c>
      <c r="P5941" s="299"/>
      <c r="Q5941" s="300"/>
      <c r="R5941" s="129">
        <f t="shared" si="277"/>
        <v>0</v>
      </c>
      <c r="S5941" s="129">
        <f t="shared" si="278"/>
        <v>0</v>
      </c>
      <c r="T5941" s="129">
        <f t="shared" si="279"/>
        <v>0</v>
      </c>
      <c r="U5941" s="10"/>
    </row>
    <row r="5942" spans="12:21" ht="15" customHeight="1" x14ac:dyDescent="0.4">
      <c r="L5942" s="36" t="s">
        <v>39</v>
      </c>
      <c r="N5942" s="37">
        <v>43712</v>
      </c>
      <c r="O5942" s="35">
        <v>0.91666666666666674</v>
      </c>
      <c r="P5942" s="299"/>
      <c r="Q5942" s="300"/>
      <c r="R5942" s="129">
        <f t="shared" si="277"/>
        <v>0</v>
      </c>
      <c r="S5942" s="129">
        <f t="shared" si="278"/>
        <v>0</v>
      </c>
      <c r="T5942" s="129">
        <f t="shared" si="279"/>
        <v>0</v>
      </c>
      <c r="U5942" s="10"/>
    </row>
    <row r="5943" spans="12:21" ht="15" customHeight="1" x14ac:dyDescent="0.4">
      <c r="L5943" s="36" t="s">
        <v>39</v>
      </c>
      <c r="N5943" s="37">
        <v>43712</v>
      </c>
      <c r="O5943" s="35">
        <v>0.95833333333333337</v>
      </c>
      <c r="P5943" s="299"/>
      <c r="Q5943" s="300"/>
      <c r="R5943" s="129">
        <f t="shared" si="277"/>
        <v>0</v>
      </c>
      <c r="S5943" s="129">
        <f t="shared" si="278"/>
        <v>0</v>
      </c>
      <c r="T5943" s="129">
        <f t="shared" si="279"/>
        <v>0</v>
      </c>
      <c r="U5943" s="10"/>
    </row>
    <row r="5944" spans="12:21" ht="15" customHeight="1" x14ac:dyDescent="0.4">
      <c r="L5944" s="40">
        <v>43713</v>
      </c>
      <c r="M5944" s="37"/>
      <c r="N5944" s="37">
        <v>43713</v>
      </c>
      <c r="O5944" s="35">
        <v>3.1225022567582528E-17</v>
      </c>
      <c r="P5944" s="299"/>
      <c r="Q5944" s="300"/>
      <c r="R5944" s="129">
        <f t="shared" si="277"/>
        <v>0</v>
      </c>
      <c r="S5944" s="129">
        <f t="shared" si="278"/>
        <v>0</v>
      </c>
      <c r="T5944" s="129">
        <f t="shared" si="279"/>
        <v>0</v>
      </c>
      <c r="U5944" s="10"/>
    </row>
    <row r="5945" spans="12:21" ht="15" customHeight="1" x14ac:dyDescent="0.4">
      <c r="L5945" s="36" t="s">
        <v>39</v>
      </c>
      <c r="N5945" s="37">
        <v>43713</v>
      </c>
      <c r="O5945" s="35">
        <v>4.1666666666666699E-2</v>
      </c>
      <c r="P5945" s="299"/>
      <c r="Q5945" s="300"/>
      <c r="R5945" s="129">
        <f t="shared" si="277"/>
        <v>0</v>
      </c>
      <c r="S5945" s="129">
        <f t="shared" si="278"/>
        <v>0</v>
      </c>
      <c r="T5945" s="129">
        <f t="shared" si="279"/>
        <v>0</v>
      </c>
      <c r="U5945" s="10"/>
    </row>
    <row r="5946" spans="12:21" ht="15" customHeight="1" x14ac:dyDescent="0.4">
      <c r="L5946" s="36" t="s">
        <v>39</v>
      </c>
      <c r="N5946" s="37">
        <v>43713</v>
      </c>
      <c r="O5946" s="35">
        <v>8.333333333333337E-2</v>
      </c>
      <c r="P5946" s="299"/>
      <c r="Q5946" s="300"/>
      <c r="R5946" s="129">
        <f t="shared" si="277"/>
        <v>0</v>
      </c>
      <c r="S5946" s="129">
        <f t="shared" si="278"/>
        <v>0</v>
      </c>
      <c r="T5946" s="129">
        <f t="shared" si="279"/>
        <v>0</v>
      </c>
      <c r="U5946" s="10"/>
    </row>
    <row r="5947" spans="12:21" ht="15" customHeight="1" x14ac:dyDescent="0.4">
      <c r="L5947" s="36" t="s">
        <v>39</v>
      </c>
      <c r="N5947" s="37">
        <v>43713</v>
      </c>
      <c r="O5947" s="35">
        <v>0.12500000000000006</v>
      </c>
      <c r="P5947" s="299"/>
      <c r="Q5947" s="300"/>
      <c r="R5947" s="129">
        <f t="shared" si="277"/>
        <v>0</v>
      </c>
      <c r="S5947" s="129">
        <f t="shared" si="278"/>
        <v>0</v>
      </c>
      <c r="T5947" s="129">
        <f t="shared" si="279"/>
        <v>0</v>
      </c>
      <c r="U5947" s="10"/>
    </row>
    <row r="5948" spans="12:21" ht="15" customHeight="1" x14ac:dyDescent="0.4">
      <c r="L5948" s="36" t="s">
        <v>39</v>
      </c>
      <c r="N5948" s="37">
        <v>43713</v>
      </c>
      <c r="O5948" s="35">
        <v>0.16666666666666669</v>
      </c>
      <c r="P5948" s="299"/>
      <c r="Q5948" s="300"/>
      <c r="R5948" s="129">
        <f t="shared" si="277"/>
        <v>0</v>
      </c>
      <c r="S5948" s="129">
        <f t="shared" si="278"/>
        <v>0</v>
      </c>
      <c r="T5948" s="129">
        <f t="shared" si="279"/>
        <v>0</v>
      </c>
      <c r="U5948" s="10"/>
    </row>
    <row r="5949" spans="12:21" ht="15" customHeight="1" x14ac:dyDescent="0.4">
      <c r="L5949" s="36" t="s">
        <v>39</v>
      </c>
      <c r="N5949" s="37">
        <v>43713</v>
      </c>
      <c r="O5949" s="35">
        <v>0.20833333333333337</v>
      </c>
      <c r="P5949" s="299"/>
      <c r="Q5949" s="300"/>
      <c r="R5949" s="129">
        <f t="shared" si="277"/>
        <v>0</v>
      </c>
      <c r="S5949" s="129">
        <f t="shared" si="278"/>
        <v>0</v>
      </c>
      <c r="T5949" s="129">
        <f t="shared" si="279"/>
        <v>0</v>
      </c>
      <c r="U5949" s="10"/>
    </row>
    <row r="5950" spans="12:21" ht="15" customHeight="1" x14ac:dyDescent="0.4">
      <c r="L5950" s="36" t="s">
        <v>39</v>
      </c>
      <c r="N5950" s="37">
        <v>43713</v>
      </c>
      <c r="O5950" s="35">
        <v>0.25</v>
      </c>
      <c r="P5950" s="299"/>
      <c r="Q5950" s="300"/>
      <c r="R5950" s="129">
        <f t="shared" si="277"/>
        <v>0</v>
      </c>
      <c r="S5950" s="129">
        <f t="shared" si="278"/>
        <v>0</v>
      </c>
      <c r="T5950" s="129">
        <f t="shared" si="279"/>
        <v>0</v>
      </c>
      <c r="U5950" s="10"/>
    </row>
    <row r="5951" spans="12:21" ht="15" customHeight="1" x14ac:dyDescent="0.4">
      <c r="L5951" s="36" t="s">
        <v>39</v>
      </c>
      <c r="N5951" s="37">
        <v>43713</v>
      </c>
      <c r="O5951" s="35">
        <v>0.29166666666666669</v>
      </c>
      <c r="P5951" s="299"/>
      <c r="Q5951" s="300"/>
      <c r="R5951" s="129">
        <f t="shared" si="277"/>
        <v>0</v>
      </c>
      <c r="S5951" s="129">
        <f t="shared" si="278"/>
        <v>0</v>
      </c>
      <c r="T5951" s="129">
        <f t="shared" si="279"/>
        <v>0</v>
      </c>
      <c r="U5951" s="10"/>
    </row>
    <row r="5952" spans="12:21" ht="15" customHeight="1" x14ac:dyDescent="0.4">
      <c r="L5952" s="36" t="s">
        <v>39</v>
      </c>
      <c r="N5952" s="37">
        <v>43713</v>
      </c>
      <c r="O5952" s="35">
        <v>0.33333333333333337</v>
      </c>
      <c r="P5952" s="299"/>
      <c r="Q5952" s="300"/>
      <c r="R5952" s="129">
        <f t="shared" si="277"/>
        <v>0</v>
      </c>
      <c r="S5952" s="129">
        <f t="shared" si="278"/>
        <v>0</v>
      </c>
      <c r="T5952" s="129">
        <f t="shared" si="279"/>
        <v>0</v>
      </c>
      <c r="U5952" s="10"/>
    </row>
    <row r="5953" spans="12:21" ht="15" customHeight="1" x14ac:dyDescent="0.4">
      <c r="L5953" s="36" t="s">
        <v>39</v>
      </c>
      <c r="N5953" s="37">
        <v>43713</v>
      </c>
      <c r="O5953" s="35">
        <v>0.375</v>
      </c>
      <c r="P5953" s="299"/>
      <c r="Q5953" s="300"/>
      <c r="R5953" s="129">
        <f t="shared" si="277"/>
        <v>0</v>
      </c>
      <c r="S5953" s="129">
        <f t="shared" si="278"/>
        <v>0</v>
      </c>
      <c r="T5953" s="129">
        <f t="shared" si="279"/>
        <v>0</v>
      </c>
      <c r="U5953" s="10"/>
    </row>
    <row r="5954" spans="12:21" ht="15" customHeight="1" x14ac:dyDescent="0.4">
      <c r="L5954" s="36" t="s">
        <v>39</v>
      </c>
      <c r="N5954" s="37">
        <v>43713</v>
      </c>
      <c r="O5954" s="35">
        <v>0.41666666666666669</v>
      </c>
      <c r="P5954" s="299"/>
      <c r="Q5954" s="300"/>
      <c r="R5954" s="129">
        <f t="shared" si="277"/>
        <v>0</v>
      </c>
      <c r="S5954" s="129">
        <f t="shared" si="278"/>
        <v>0</v>
      </c>
      <c r="T5954" s="129">
        <f t="shared" si="279"/>
        <v>0</v>
      </c>
      <c r="U5954" s="10"/>
    </row>
    <row r="5955" spans="12:21" ht="15" customHeight="1" x14ac:dyDescent="0.4">
      <c r="L5955" s="36" t="s">
        <v>39</v>
      </c>
      <c r="N5955" s="37">
        <v>43713</v>
      </c>
      <c r="O5955" s="35">
        <v>0.45833333333333337</v>
      </c>
      <c r="P5955" s="299"/>
      <c r="Q5955" s="300"/>
      <c r="R5955" s="129">
        <f t="shared" si="277"/>
        <v>0</v>
      </c>
      <c r="S5955" s="129">
        <f t="shared" si="278"/>
        <v>0</v>
      </c>
      <c r="T5955" s="129">
        <f t="shared" si="279"/>
        <v>0</v>
      </c>
      <c r="U5955" s="10"/>
    </row>
    <row r="5956" spans="12:21" ht="15" customHeight="1" x14ac:dyDescent="0.4">
      <c r="L5956" s="36" t="s">
        <v>39</v>
      </c>
      <c r="N5956" s="37">
        <v>43713</v>
      </c>
      <c r="O5956" s="35">
        <v>0.50000000000000011</v>
      </c>
      <c r="P5956" s="299"/>
      <c r="Q5956" s="300"/>
      <c r="R5956" s="129">
        <f t="shared" si="277"/>
        <v>0</v>
      </c>
      <c r="S5956" s="129">
        <f t="shared" si="278"/>
        <v>0</v>
      </c>
      <c r="T5956" s="129">
        <f t="shared" si="279"/>
        <v>0</v>
      </c>
      <c r="U5956" s="10"/>
    </row>
    <row r="5957" spans="12:21" ht="15" customHeight="1" x14ac:dyDescent="0.4">
      <c r="L5957" s="36" t="s">
        <v>39</v>
      </c>
      <c r="N5957" s="37">
        <v>43713</v>
      </c>
      <c r="O5957" s="35">
        <v>0.54166666666666674</v>
      </c>
      <c r="P5957" s="299"/>
      <c r="Q5957" s="300"/>
      <c r="R5957" s="129">
        <f t="shared" si="277"/>
        <v>0</v>
      </c>
      <c r="S5957" s="129">
        <f t="shared" si="278"/>
        <v>0</v>
      </c>
      <c r="T5957" s="129">
        <f t="shared" si="279"/>
        <v>0</v>
      </c>
      <c r="U5957" s="10"/>
    </row>
    <row r="5958" spans="12:21" ht="15" customHeight="1" x14ac:dyDescent="0.4">
      <c r="L5958" s="36" t="s">
        <v>39</v>
      </c>
      <c r="N5958" s="37">
        <v>43713</v>
      </c>
      <c r="O5958" s="35">
        <v>0.58333333333333337</v>
      </c>
      <c r="P5958" s="299"/>
      <c r="Q5958" s="300"/>
      <c r="R5958" s="129">
        <f t="shared" si="277"/>
        <v>0</v>
      </c>
      <c r="S5958" s="129">
        <f t="shared" si="278"/>
        <v>0</v>
      </c>
      <c r="T5958" s="129">
        <f t="shared" si="279"/>
        <v>0</v>
      </c>
      <c r="U5958" s="10"/>
    </row>
    <row r="5959" spans="12:21" ht="15" customHeight="1" x14ac:dyDescent="0.4">
      <c r="L5959" s="36" t="s">
        <v>39</v>
      </c>
      <c r="N5959" s="37">
        <v>43713</v>
      </c>
      <c r="O5959" s="35">
        <v>0.62500000000000011</v>
      </c>
      <c r="P5959" s="299"/>
      <c r="Q5959" s="300"/>
      <c r="R5959" s="129">
        <f t="shared" si="277"/>
        <v>0</v>
      </c>
      <c r="S5959" s="129">
        <f t="shared" si="278"/>
        <v>0</v>
      </c>
      <c r="T5959" s="129">
        <f t="shared" si="279"/>
        <v>0</v>
      </c>
      <c r="U5959" s="10"/>
    </row>
    <row r="5960" spans="12:21" ht="15" customHeight="1" x14ac:dyDescent="0.4">
      <c r="L5960" s="36" t="s">
        <v>39</v>
      </c>
      <c r="N5960" s="37">
        <v>43713</v>
      </c>
      <c r="O5960" s="35">
        <v>0.66666666666666674</v>
      </c>
      <c r="P5960" s="299"/>
      <c r="Q5960" s="300"/>
      <c r="R5960" s="129">
        <f t="shared" si="277"/>
        <v>0</v>
      </c>
      <c r="S5960" s="129">
        <f t="shared" si="278"/>
        <v>0</v>
      </c>
      <c r="T5960" s="129">
        <f t="shared" si="279"/>
        <v>0</v>
      </c>
      <c r="U5960" s="10"/>
    </row>
    <row r="5961" spans="12:21" ht="15" customHeight="1" x14ac:dyDescent="0.4">
      <c r="L5961" s="36" t="s">
        <v>39</v>
      </c>
      <c r="N5961" s="37">
        <v>43713</v>
      </c>
      <c r="O5961" s="35">
        <v>0.70833333333333337</v>
      </c>
      <c r="P5961" s="299"/>
      <c r="Q5961" s="300"/>
      <c r="R5961" s="129">
        <f t="shared" si="277"/>
        <v>0</v>
      </c>
      <c r="S5961" s="129">
        <f t="shared" si="278"/>
        <v>0</v>
      </c>
      <c r="T5961" s="129">
        <f t="shared" si="279"/>
        <v>0</v>
      </c>
      <c r="U5961" s="10"/>
    </row>
    <row r="5962" spans="12:21" ht="15" customHeight="1" x14ac:dyDescent="0.4">
      <c r="L5962" s="36" t="s">
        <v>39</v>
      </c>
      <c r="N5962" s="37">
        <v>43713</v>
      </c>
      <c r="O5962" s="35">
        <v>0.75000000000000011</v>
      </c>
      <c r="P5962" s="299"/>
      <c r="Q5962" s="300"/>
      <c r="R5962" s="129">
        <f t="shared" si="277"/>
        <v>0</v>
      </c>
      <c r="S5962" s="129">
        <f t="shared" si="278"/>
        <v>0</v>
      </c>
      <c r="T5962" s="129">
        <f t="shared" si="279"/>
        <v>0</v>
      </c>
      <c r="U5962" s="10"/>
    </row>
    <row r="5963" spans="12:21" ht="15" customHeight="1" x14ac:dyDescent="0.4">
      <c r="L5963" s="36" t="s">
        <v>39</v>
      </c>
      <c r="N5963" s="37">
        <v>43713</v>
      </c>
      <c r="O5963" s="35">
        <v>0.79166666666666674</v>
      </c>
      <c r="P5963" s="299"/>
      <c r="Q5963" s="300"/>
      <c r="R5963" s="129">
        <f t="shared" si="277"/>
        <v>0</v>
      </c>
      <c r="S5963" s="129">
        <f t="shared" si="278"/>
        <v>0</v>
      </c>
      <c r="T5963" s="129">
        <f t="shared" si="279"/>
        <v>0</v>
      </c>
      <c r="U5963" s="10"/>
    </row>
    <row r="5964" spans="12:21" ht="15" customHeight="1" x14ac:dyDescent="0.4">
      <c r="L5964" s="36" t="s">
        <v>39</v>
      </c>
      <c r="N5964" s="37">
        <v>43713</v>
      </c>
      <c r="O5964" s="35">
        <v>0.83333333333333337</v>
      </c>
      <c r="P5964" s="299"/>
      <c r="Q5964" s="300"/>
      <c r="R5964" s="129">
        <f t="shared" si="277"/>
        <v>0</v>
      </c>
      <c r="S5964" s="129">
        <f t="shared" si="278"/>
        <v>0</v>
      </c>
      <c r="T5964" s="129">
        <f t="shared" si="279"/>
        <v>0</v>
      </c>
      <c r="U5964" s="10"/>
    </row>
    <row r="5965" spans="12:21" ht="15" customHeight="1" x14ac:dyDescent="0.4">
      <c r="L5965" s="36" t="s">
        <v>39</v>
      </c>
      <c r="N5965" s="37">
        <v>43713</v>
      </c>
      <c r="O5965" s="35">
        <v>0.87500000000000011</v>
      </c>
      <c r="P5965" s="299"/>
      <c r="Q5965" s="300"/>
      <c r="R5965" s="129">
        <f t="shared" si="277"/>
        <v>0</v>
      </c>
      <c r="S5965" s="129">
        <f t="shared" si="278"/>
        <v>0</v>
      </c>
      <c r="T5965" s="129">
        <f t="shared" si="279"/>
        <v>0</v>
      </c>
      <c r="U5965" s="10"/>
    </row>
    <row r="5966" spans="12:21" ht="15" customHeight="1" x14ac:dyDescent="0.4">
      <c r="L5966" s="36" t="s">
        <v>39</v>
      </c>
      <c r="N5966" s="37">
        <v>43713</v>
      </c>
      <c r="O5966" s="35">
        <v>0.91666666666666674</v>
      </c>
      <c r="P5966" s="299"/>
      <c r="Q5966" s="300"/>
      <c r="R5966" s="129">
        <f t="shared" si="277"/>
        <v>0</v>
      </c>
      <c r="S5966" s="129">
        <f t="shared" si="278"/>
        <v>0</v>
      </c>
      <c r="T5966" s="129">
        <f t="shared" si="279"/>
        <v>0</v>
      </c>
      <c r="U5966" s="10"/>
    </row>
    <row r="5967" spans="12:21" ht="15" customHeight="1" x14ac:dyDescent="0.4">
      <c r="L5967" s="36" t="s">
        <v>39</v>
      </c>
      <c r="N5967" s="37">
        <v>43713</v>
      </c>
      <c r="O5967" s="35">
        <v>0.95833333333333337</v>
      </c>
      <c r="P5967" s="299"/>
      <c r="Q5967" s="300"/>
      <c r="R5967" s="129">
        <f t="shared" si="277"/>
        <v>0</v>
      </c>
      <c r="S5967" s="129">
        <f t="shared" si="278"/>
        <v>0</v>
      </c>
      <c r="T5967" s="129">
        <f t="shared" si="279"/>
        <v>0</v>
      </c>
      <c r="U5967" s="10"/>
    </row>
    <row r="5968" spans="12:21" ht="15" customHeight="1" x14ac:dyDescent="0.4">
      <c r="L5968" s="40">
        <v>43714</v>
      </c>
      <c r="M5968" s="37"/>
      <c r="N5968" s="37">
        <v>43714</v>
      </c>
      <c r="O5968" s="35">
        <v>3.1225022567582528E-17</v>
      </c>
      <c r="P5968" s="299"/>
      <c r="Q5968" s="300"/>
      <c r="R5968" s="129">
        <f t="shared" ref="R5968:R6031" si="280">IF(Q5968&gt;P5968,P5968,Q5968)</f>
        <v>0</v>
      </c>
      <c r="S5968" s="129">
        <f t="shared" ref="S5968:S6031" si="281">P5968-R5968</f>
        <v>0</v>
      </c>
      <c r="T5968" s="129">
        <f t="shared" si="279"/>
        <v>0</v>
      </c>
      <c r="U5968" s="10"/>
    </row>
    <row r="5969" spans="12:21" ht="15" customHeight="1" x14ac:dyDescent="0.4">
      <c r="L5969" s="36" t="s">
        <v>39</v>
      </c>
      <c r="N5969" s="37">
        <v>43714</v>
      </c>
      <c r="O5969" s="35">
        <v>4.1666666666666699E-2</v>
      </c>
      <c r="P5969" s="299"/>
      <c r="Q5969" s="300"/>
      <c r="R5969" s="129">
        <f t="shared" si="280"/>
        <v>0</v>
      </c>
      <c r="S5969" s="129">
        <f t="shared" si="281"/>
        <v>0</v>
      </c>
      <c r="T5969" s="129">
        <f t="shared" si="279"/>
        <v>0</v>
      </c>
      <c r="U5969" s="10"/>
    </row>
    <row r="5970" spans="12:21" ht="15" customHeight="1" x14ac:dyDescent="0.4">
      <c r="L5970" s="36" t="s">
        <v>39</v>
      </c>
      <c r="N5970" s="37">
        <v>43714</v>
      </c>
      <c r="O5970" s="35">
        <v>8.333333333333337E-2</v>
      </c>
      <c r="P5970" s="299"/>
      <c r="Q5970" s="300"/>
      <c r="R5970" s="129">
        <f t="shared" si="280"/>
        <v>0</v>
      </c>
      <c r="S5970" s="129">
        <f t="shared" si="281"/>
        <v>0</v>
      </c>
      <c r="T5970" s="129">
        <f t="shared" si="279"/>
        <v>0</v>
      </c>
      <c r="U5970" s="10"/>
    </row>
    <row r="5971" spans="12:21" ht="15" customHeight="1" x14ac:dyDescent="0.4">
      <c r="L5971" s="36" t="s">
        <v>39</v>
      </c>
      <c r="N5971" s="37">
        <v>43714</v>
      </c>
      <c r="O5971" s="35">
        <v>0.12500000000000006</v>
      </c>
      <c r="P5971" s="299"/>
      <c r="Q5971" s="300"/>
      <c r="R5971" s="129">
        <f t="shared" si="280"/>
        <v>0</v>
      </c>
      <c r="S5971" s="129">
        <f t="shared" si="281"/>
        <v>0</v>
      </c>
      <c r="T5971" s="129">
        <f t="shared" si="279"/>
        <v>0</v>
      </c>
      <c r="U5971" s="10"/>
    </row>
    <row r="5972" spans="12:21" ht="15" customHeight="1" x14ac:dyDescent="0.4">
      <c r="L5972" s="36" t="s">
        <v>39</v>
      </c>
      <c r="N5972" s="37">
        <v>43714</v>
      </c>
      <c r="O5972" s="35">
        <v>0.16666666666666669</v>
      </c>
      <c r="P5972" s="299"/>
      <c r="Q5972" s="300"/>
      <c r="R5972" s="129">
        <f t="shared" si="280"/>
        <v>0</v>
      </c>
      <c r="S5972" s="129">
        <f t="shared" si="281"/>
        <v>0</v>
      </c>
      <c r="T5972" s="129">
        <f t="shared" si="279"/>
        <v>0</v>
      </c>
      <c r="U5972" s="10"/>
    </row>
    <row r="5973" spans="12:21" ht="15" customHeight="1" x14ac:dyDescent="0.4">
      <c r="L5973" s="36" t="s">
        <v>39</v>
      </c>
      <c r="N5973" s="37">
        <v>43714</v>
      </c>
      <c r="O5973" s="35">
        <v>0.20833333333333337</v>
      </c>
      <c r="P5973" s="299"/>
      <c r="Q5973" s="300"/>
      <c r="R5973" s="129">
        <f t="shared" si="280"/>
        <v>0</v>
      </c>
      <c r="S5973" s="129">
        <f t="shared" si="281"/>
        <v>0</v>
      </c>
      <c r="T5973" s="129">
        <f t="shared" si="279"/>
        <v>0</v>
      </c>
      <c r="U5973" s="10"/>
    </row>
    <row r="5974" spans="12:21" ht="15" customHeight="1" x14ac:dyDescent="0.4">
      <c r="L5974" s="36" t="s">
        <v>39</v>
      </c>
      <c r="N5974" s="37">
        <v>43714</v>
      </c>
      <c r="O5974" s="35">
        <v>0.25</v>
      </c>
      <c r="P5974" s="299"/>
      <c r="Q5974" s="300"/>
      <c r="R5974" s="129">
        <f t="shared" si="280"/>
        <v>0</v>
      </c>
      <c r="S5974" s="129">
        <f t="shared" si="281"/>
        <v>0</v>
      </c>
      <c r="T5974" s="129">
        <f t="shared" si="279"/>
        <v>0</v>
      </c>
      <c r="U5974" s="10"/>
    </row>
    <row r="5975" spans="12:21" ht="15" customHeight="1" x14ac:dyDescent="0.4">
      <c r="L5975" s="36" t="s">
        <v>39</v>
      </c>
      <c r="N5975" s="37">
        <v>43714</v>
      </c>
      <c r="O5975" s="35">
        <v>0.29166666666666669</v>
      </c>
      <c r="P5975" s="299"/>
      <c r="Q5975" s="300"/>
      <c r="R5975" s="129">
        <f t="shared" si="280"/>
        <v>0</v>
      </c>
      <c r="S5975" s="129">
        <f t="shared" si="281"/>
        <v>0</v>
      </c>
      <c r="T5975" s="129">
        <f t="shared" si="279"/>
        <v>0</v>
      </c>
      <c r="U5975" s="10"/>
    </row>
    <row r="5976" spans="12:21" ht="15" customHeight="1" x14ac:dyDescent="0.4">
      <c r="L5976" s="36" t="s">
        <v>39</v>
      </c>
      <c r="N5976" s="37">
        <v>43714</v>
      </c>
      <c r="O5976" s="35">
        <v>0.33333333333333337</v>
      </c>
      <c r="P5976" s="299"/>
      <c r="Q5976" s="300"/>
      <c r="R5976" s="129">
        <f t="shared" si="280"/>
        <v>0</v>
      </c>
      <c r="S5976" s="129">
        <f t="shared" si="281"/>
        <v>0</v>
      </c>
      <c r="T5976" s="129">
        <f t="shared" si="279"/>
        <v>0</v>
      </c>
      <c r="U5976" s="10"/>
    </row>
    <row r="5977" spans="12:21" ht="15" customHeight="1" x14ac:dyDescent="0.4">
      <c r="L5977" s="36" t="s">
        <v>39</v>
      </c>
      <c r="N5977" s="37">
        <v>43714</v>
      </c>
      <c r="O5977" s="35">
        <v>0.375</v>
      </c>
      <c r="P5977" s="299"/>
      <c r="Q5977" s="300"/>
      <c r="R5977" s="129">
        <f t="shared" si="280"/>
        <v>0</v>
      </c>
      <c r="S5977" s="129">
        <f t="shared" si="281"/>
        <v>0</v>
      </c>
      <c r="T5977" s="129">
        <f t="shared" si="279"/>
        <v>0</v>
      </c>
      <c r="U5977" s="10"/>
    </row>
    <row r="5978" spans="12:21" ht="15" customHeight="1" x14ac:dyDescent="0.4">
      <c r="L5978" s="36" t="s">
        <v>39</v>
      </c>
      <c r="N5978" s="37">
        <v>43714</v>
      </c>
      <c r="O5978" s="35">
        <v>0.41666666666666669</v>
      </c>
      <c r="P5978" s="299"/>
      <c r="Q5978" s="300"/>
      <c r="R5978" s="129">
        <f t="shared" si="280"/>
        <v>0</v>
      </c>
      <c r="S5978" s="129">
        <f t="shared" si="281"/>
        <v>0</v>
      </c>
      <c r="T5978" s="129">
        <f t="shared" si="279"/>
        <v>0</v>
      </c>
      <c r="U5978" s="10"/>
    </row>
    <row r="5979" spans="12:21" ht="15" customHeight="1" x14ac:dyDescent="0.4">
      <c r="L5979" s="36" t="s">
        <v>39</v>
      </c>
      <c r="N5979" s="37">
        <v>43714</v>
      </c>
      <c r="O5979" s="35">
        <v>0.45833333333333337</v>
      </c>
      <c r="P5979" s="299"/>
      <c r="Q5979" s="300"/>
      <c r="R5979" s="129">
        <f t="shared" si="280"/>
        <v>0</v>
      </c>
      <c r="S5979" s="129">
        <f t="shared" si="281"/>
        <v>0</v>
      </c>
      <c r="T5979" s="129">
        <f t="shared" si="279"/>
        <v>0</v>
      </c>
      <c r="U5979" s="10"/>
    </row>
    <row r="5980" spans="12:21" ht="15" customHeight="1" x14ac:dyDescent="0.4">
      <c r="L5980" s="36" t="s">
        <v>39</v>
      </c>
      <c r="N5980" s="37">
        <v>43714</v>
      </c>
      <c r="O5980" s="35">
        <v>0.50000000000000011</v>
      </c>
      <c r="P5980" s="299"/>
      <c r="Q5980" s="300"/>
      <c r="R5980" s="129">
        <f t="shared" si="280"/>
        <v>0</v>
      </c>
      <c r="S5980" s="129">
        <f t="shared" si="281"/>
        <v>0</v>
      </c>
      <c r="T5980" s="129">
        <f t="shared" si="279"/>
        <v>0</v>
      </c>
      <c r="U5980" s="10"/>
    </row>
    <row r="5981" spans="12:21" ht="15" customHeight="1" x14ac:dyDescent="0.4">
      <c r="L5981" s="36" t="s">
        <v>39</v>
      </c>
      <c r="N5981" s="37">
        <v>43714</v>
      </c>
      <c r="O5981" s="35">
        <v>0.54166666666666674</v>
      </c>
      <c r="P5981" s="299"/>
      <c r="Q5981" s="300"/>
      <c r="R5981" s="129">
        <f t="shared" si="280"/>
        <v>0</v>
      </c>
      <c r="S5981" s="129">
        <f t="shared" si="281"/>
        <v>0</v>
      </c>
      <c r="T5981" s="129">
        <f t="shared" si="279"/>
        <v>0</v>
      </c>
      <c r="U5981" s="10"/>
    </row>
    <row r="5982" spans="12:21" ht="15" customHeight="1" x14ac:dyDescent="0.4">
      <c r="L5982" s="36" t="s">
        <v>39</v>
      </c>
      <c r="N5982" s="37">
        <v>43714</v>
      </c>
      <c r="O5982" s="35">
        <v>0.58333333333333337</v>
      </c>
      <c r="P5982" s="299"/>
      <c r="Q5982" s="300"/>
      <c r="R5982" s="129">
        <f t="shared" si="280"/>
        <v>0</v>
      </c>
      <c r="S5982" s="129">
        <f t="shared" si="281"/>
        <v>0</v>
      </c>
      <c r="T5982" s="129">
        <f t="shared" si="279"/>
        <v>0</v>
      </c>
      <c r="U5982" s="10"/>
    </row>
    <row r="5983" spans="12:21" ht="15" customHeight="1" x14ac:dyDescent="0.4">
      <c r="L5983" s="36" t="s">
        <v>39</v>
      </c>
      <c r="N5983" s="37">
        <v>43714</v>
      </c>
      <c r="O5983" s="35">
        <v>0.62500000000000011</v>
      </c>
      <c r="P5983" s="299"/>
      <c r="Q5983" s="300"/>
      <c r="R5983" s="129">
        <f t="shared" si="280"/>
        <v>0</v>
      </c>
      <c r="S5983" s="129">
        <f t="shared" si="281"/>
        <v>0</v>
      </c>
      <c r="T5983" s="129">
        <f t="shared" si="279"/>
        <v>0</v>
      </c>
      <c r="U5983" s="10"/>
    </row>
    <row r="5984" spans="12:21" ht="15" customHeight="1" x14ac:dyDescent="0.4">
      <c r="L5984" s="36" t="s">
        <v>39</v>
      </c>
      <c r="N5984" s="37">
        <v>43714</v>
      </c>
      <c r="O5984" s="35">
        <v>0.66666666666666674</v>
      </c>
      <c r="P5984" s="299"/>
      <c r="Q5984" s="300"/>
      <c r="R5984" s="129">
        <f t="shared" si="280"/>
        <v>0</v>
      </c>
      <c r="S5984" s="129">
        <f t="shared" si="281"/>
        <v>0</v>
      </c>
      <c r="T5984" s="129">
        <f t="shared" si="279"/>
        <v>0</v>
      </c>
      <c r="U5984" s="10"/>
    </row>
    <row r="5985" spans="12:21" ht="15" customHeight="1" x14ac:dyDescent="0.4">
      <c r="L5985" s="36" t="s">
        <v>39</v>
      </c>
      <c r="N5985" s="37">
        <v>43714</v>
      </c>
      <c r="O5985" s="35">
        <v>0.70833333333333337</v>
      </c>
      <c r="P5985" s="299"/>
      <c r="Q5985" s="300"/>
      <c r="R5985" s="129">
        <f t="shared" si="280"/>
        <v>0</v>
      </c>
      <c r="S5985" s="129">
        <f t="shared" si="281"/>
        <v>0</v>
      </c>
      <c r="T5985" s="129">
        <f t="shared" si="279"/>
        <v>0</v>
      </c>
      <c r="U5985" s="10"/>
    </row>
    <row r="5986" spans="12:21" ht="15" customHeight="1" x14ac:dyDescent="0.4">
      <c r="L5986" s="36" t="s">
        <v>39</v>
      </c>
      <c r="N5986" s="37">
        <v>43714</v>
      </c>
      <c r="O5986" s="35">
        <v>0.75000000000000011</v>
      </c>
      <c r="P5986" s="299"/>
      <c r="Q5986" s="300"/>
      <c r="R5986" s="129">
        <f t="shared" si="280"/>
        <v>0</v>
      </c>
      <c r="S5986" s="129">
        <f t="shared" si="281"/>
        <v>0</v>
      </c>
      <c r="T5986" s="129">
        <f t="shared" si="279"/>
        <v>0</v>
      </c>
      <c r="U5986" s="10"/>
    </row>
    <row r="5987" spans="12:21" ht="15" customHeight="1" x14ac:dyDescent="0.4">
      <c r="L5987" s="36" t="s">
        <v>39</v>
      </c>
      <c r="N5987" s="37">
        <v>43714</v>
      </c>
      <c r="O5987" s="35">
        <v>0.79166666666666674</v>
      </c>
      <c r="P5987" s="299"/>
      <c r="Q5987" s="300"/>
      <c r="R5987" s="129">
        <f t="shared" si="280"/>
        <v>0</v>
      </c>
      <c r="S5987" s="129">
        <f t="shared" si="281"/>
        <v>0</v>
      </c>
      <c r="T5987" s="129">
        <f t="shared" si="279"/>
        <v>0</v>
      </c>
      <c r="U5987" s="10"/>
    </row>
    <row r="5988" spans="12:21" ht="15" customHeight="1" x14ac:dyDescent="0.4">
      <c r="L5988" s="36" t="s">
        <v>39</v>
      </c>
      <c r="N5988" s="37">
        <v>43714</v>
      </c>
      <c r="O5988" s="35">
        <v>0.83333333333333337</v>
      </c>
      <c r="P5988" s="299"/>
      <c r="Q5988" s="300"/>
      <c r="R5988" s="129">
        <f t="shared" si="280"/>
        <v>0</v>
      </c>
      <c r="S5988" s="129">
        <f t="shared" si="281"/>
        <v>0</v>
      </c>
      <c r="T5988" s="129">
        <f t="shared" si="279"/>
        <v>0</v>
      </c>
      <c r="U5988" s="10"/>
    </row>
    <row r="5989" spans="12:21" ht="15" customHeight="1" x14ac:dyDescent="0.4">
      <c r="L5989" s="36" t="s">
        <v>39</v>
      </c>
      <c r="N5989" s="37">
        <v>43714</v>
      </c>
      <c r="O5989" s="35">
        <v>0.87500000000000011</v>
      </c>
      <c r="P5989" s="299"/>
      <c r="Q5989" s="300"/>
      <c r="R5989" s="129">
        <f t="shared" si="280"/>
        <v>0</v>
      </c>
      <c r="S5989" s="129">
        <f t="shared" si="281"/>
        <v>0</v>
      </c>
      <c r="T5989" s="129">
        <f t="shared" si="279"/>
        <v>0</v>
      </c>
      <c r="U5989" s="10"/>
    </row>
    <row r="5990" spans="12:21" ht="15" customHeight="1" x14ac:dyDescent="0.4">
      <c r="L5990" s="36" t="s">
        <v>39</v>
      </c>
      <c r="N5990" s="37">
        <v>43714</v>
      </c>
      <c r="O5990" s="35">
        <v>0.91666666666666674</v>
      </c>
      <c r="P5990" s="299"/>
      <c r="Q5990" s="300"/>
      <c r="R5990" s="129">
        <f t="shared" si="280"/>
        <v>0</v>
      </c>
      <c r="S5990" s="129">
        <f t="shared" si="281"/>
        <v>0</v>
      </c>
      <c r="T5990" s="129">
        <f t="shared" si="279"/>
        <v>0</v>
      </c>
      <c r="U5990" s="10"/>
    </row>
    <row r="5991" spans="12:21" ht="15" customHeight="1" x14ac:dyDescent="0.4">
      <c r="L5991" s="36" t="s">
        <v>39</v>
      </c>
      <c r="N5991" s="37">
        <v>43714</v>
      </c>
      <c r="O5991" s="35">
        <v>0.95833333333333337</v>
      </c>
      <c r="P5991" s="299"/>
      <c r="Q5991" s="300"/>
      <c r="R5991" s="129">
        <f t="shared" si="280"/>
        <v>0</v>
      </c>
      <c r="S5991" s="129">
        <f t="shared" si="281"/>
        <v>0</v>
      </c>
      <c r="T5991" s="129">
        <f t="shared" si="279"/>
        <v>0</v>
      </c>
      <c r="U5991" s="10"/>
    </row>
    <row r="5992" spans="12:21" ht="15" customHeight="1" x14ac:dyDescent="0.4">
      <c r="L5992" s="40">
        <v>43715</v>
      </c>
      <c r="M5992" s="37"/>
      <c r="N5992" s="37">
        <v>43715</v>
      </c>
      <c r="O5992" s="35">
        <v>3.1225022567582528E-17</v>
      </c>
      <c r="P5992" s="299"/>
      <c r="Q5992" s="300"/>
      <c r="R5992" s="129">
        <f t="shared" si="280"/>
        <v>0</v>
      </c>
      <c r="S5992" s="129">
        <f t="shared" si="281"/>
        <v>0</v>
      </c>
      <c r="T5992" s="129">
        <f t="shared" si="279"/>
        <v>0</v>
      </c>
      <c r="U5992" s="10"/>
    </row>
    <row r="5993" spans="12:21" ht="15" customHeight="1" x14ac:dyDescent="0.4">
      <c r="L5993" s="36" t="s">
        <v>39</v>
      </c>
      <c r="N5993" s="37">
        <v>43715</v>
      </c>
      <c r="O5993" s="35">
        <v>4.1666666666666699E-2</v>
      </c>
      <c r="P5993" s="299"/>
      <c r="Q5993" s="300"/>
      <c r="R5993" s="129">
        <f t="shared" si="280"/>
        <v>0</v>
      </c>
      <c r="S5993" s="129">
        <f t="shared" si="281"/>
        <v>0</v>
      </c>
      <c r="T5993" s="129">
        <f t="shared" ref="T5993:T6056" si="282">Q5993-R5993</f>
        <v>0</v>
      </c>
      <c r="U5993" s="10"/>
    </row>
    <row r="5994" spans="12:21" ht="15" customHeight="1" x14ac:dyDescent="0.4">
      <c r="L5994" s="36" t="s">
        <v>39</v>
      </c>
      <c r="N5994" s="37">
        <v>43715</v>
      </c>
      <c r="O5994" s="35">
        <v>8.333333333333337E-2</v>
      </c>
      <c r="P5994" s="299"/>
      <c r="Q5994" s="300"/>
      <c r="R5994" s="129">
        <f t="shared" si="280"/>
        <v>0</v>
      </c>
      <c r="S5994" s="129">
        <f t="shared" si="281"/>
        <v>0</v>
      </c>
      <c r="T5994" s="129">
        <f t="shared" si="282"/>
        <v>0</v>
      </c>
      <c r="U5994" s="10"/>
    </row>
    <row r="5995" spans="12:21" ht="15" customHeight="1" x14ac:dyDescent="0.4">
      <c r="L5995" s="36" t="s">
        <v>39</v>
      </c>
      <c r="N5995" s="37">
        <v>43715</v>
      </c>
      <c r="O5995" s="35">
        <v>0.12500000000000006</v>
      </c>
      <c r="P5995" s="299"/>
      <c r="Q5995" s="300"/>
      <c r="R5995" s="129">
        <f t="shared" si="280"/>
        <v>0</v>
      </c>
      <c r="S5995" s="129">
        <f t="shared" si="281"/>
        <v>0</v>
      </c>
      <c r="T5995" s="129">
        <f t="shared" si="282"/>
        <v>0</v>
      </c>
      <c r="U5995" s="10"/>
    </row>
    <row r="5996" spans="12:21" ht="15" customHeight="1" x14ac:dyDescent="0.4">
      <c r="L5996" s="36" t="s">
        <v>39</v>
      </c>
      <c r="N5996" s="37">
        <v>43715</v>
      </c>
      <c r="O5996" s="35">
        <v>0.16666666666666669</v>
      </c>
      <c r="P5996" s="299"/>
      <c r="Q5996" s="300"/>
      <c r="R5996" s="129">
        <f t="shared" si="280"/>
        <v>0</v>
      </c>
      <c r="S5996" s="129">
        <f t="shared" si="281"/>
        <v>0</v>
      </c>
      <c r="T5996" s="129">
        <f t="shared" si="282"/>
        <v>0</v>
      </c>
      <c r="U5996" s="10"/>
    </row>
    <row r="5997" spans="12:21" ht="15" customHeight="1" x14ac:dyDescent="0.4">
      <c r="L5997" s="36" t="s">
        <v>39</v>
      </c>
      <c r="N5997" s="37">
        <v>43715</v>
      </c>
      <c r="O5997" s="35">
        <v>0.20833333333333337</v>
      </c>
      <c r="P5997" s="299"/>
      <c r="Q5997" s="300"/>
      <c r="R5997" s="129">
        <f t="shared" si="280"/>
        <v>0</v>
      </c>
      <c r="S5997" s="129">
        <f t="shared" si="281"/>
        <v>0</v>
      </c>
      <c r="T5997" s="129">
        <f t="shared" si="282"/>
        <v>0</v>
      </c>
      <c r="U5997" s="10"/>
    </row>
    <row r="5998" spans="12:21" ht="15" customHeight="1" x14ac:dyDescent="0.4">
      <c r="L5998" s="36" t="s">
        <v>39</v>
      </c>
      <c r="N5998" s="37">
        <v>43715</v>
      </c>
      <c r="O5998" s="35">
        <v>0.25</v>
      </c>
      <c r="P5998" s="299"/>
      <c r="Q5998" s="300"/>
      <c r="R5998" s="129">
        <f t="shared" si="280"/>
        <v>0</v>
      </c>
      <c r="S5998" s="129">
        <f t="shared" si="281"/>
        <v>0</v>
      </c>
      <c r="T5998" s="129">
        <f t="shared" si="282"/>
        <v>0</v>
      </c>
      <c r="U5998" s="10"/>
    </row>
    <row r="5999" spans="12:21" ht="15" customHeight="1" x14ac:dyDescent="0.4">
      <c r="L5999" s="36" t="s">
        <v>39</v>
      </c>
      <c r="N5999" s="37">
        <v>43715</v>
      </c>
      <c r="O5999" s="35">
        <v>0.29166666666666669</v>
      </c>
      <c r="P5999" s="299"/>
      <c r="Q5999" s="300"/>
      <c r="R5999" s="129">
        <f t="shared" si="280"/>
        <v>0</v>
      </c>
      <c r="S5999" s="129">
        <f t="shared" si="281"/>
        <v>0</v>
      </c>
      <c r="T5999" s="129">
        <f t="shared" si="282"/>
        <v>0</v>
      </c>
      <c r="U5999" s="10"/>
    </row>
    <row r="6000" spans="12:21" ht="15" customHeight="1" x14ac:dyDescent="0.4">
      <c r="L6000" s="36" t="s">
        <v>39</v>
      </c>
      <c r="N6000" s="37">
        <v>43715</v>
      </c>
      <c r="O6000" s="35">
        <v>0.33333333333333337</v>
      </c>
      <c r="P6000" s="299"/>
      <c r="Q6000" s="300"/>
      <c r="R6000" s="129">
        <f t="shared" si="280"/>
        <v>0</v>
      </c>
      <c r="S6000" s="129">
        <f t="shared" si="281"/>
        <v>0</v>
      </c>
      <c r="T6000" s="129">
        <f t="shared" si="282"/>
        <v>0</v>
      </c>
      <c r="U6000" s="10"/>
    </row>
    <row r="6001" spans="12:21" ht="15" customHeight="1" x14ac:dyDescent="0.4">
      <c r="L6001" s="36" t="s">
        <v>39</v>
      </c>
      <c r="N6001" s="37">
        <v>43715</v>
      </c>
      <c r="O6001" s="35">
        <v>0.375</v>
      </c>
      <c r="P6001" s="299"/>
      <c r="Q6001" s="300"/>
      <c r="R6001" s="129">
        <f t="shared" si="280"/>
        <v>0</v>
      </c>
      <c r="S6001" s="129">
        <f t="shared" si="281"/>
        <v>0</v>
      </c>
      <c r="T6001" s="129">
        <f t="shared" si="282"/>
        <v>0</v>
      </c>
      <c r="U6001" s="10"/>
    </row>
    <row r="6002" spans="12:21" ht="15" customHeight="1" x14ac:dyDescent="0.4">
      <c r="L6002" s="36" t="s">
        <v>39</v>
      </c>
      <c r="N6002" s="37">
        <v>43715</v>
      </c>
      <c r="O6002" s="35">
        <v>0.41666666666666669</v>
      </c>
      <c r="P6002" s="299"/>
      <c r="Q6002" s="300"/>
      <c r="R6002" s="129">
        <f t="shared" si="280"/>
        <v>0</v>
      </c>
      <c r="S6002" s="129">
        <f t="shared" si="281"/>
        <v>0</v>
      </c>
      <c r="T6002" s="129">
        <f t="shared" si="282"/>
        <v>0</v>
      </c>
      <c r="U6002" s="10"/>
    </row>
    <row r="6003" spans="12:21" ht="15" customHeight="1" x14ac:dyDescent="0.4">
      <c r="L6003" s="36" t="s">
        <v>39</v>
      </c>
      <c r="N6003" s="37">
        <v>43715</v>
      </c>
      <c r="O6003" s="35">
        <v>0.45833333333333337</v>
      </c>
      <c r="P6003" s="299"/>
      <c r="Q6003" s="300"/>
      <c r="R6003" s="129">
        <f t="shared" si="280"/>
        <v>0</v>
      </c>
      <c r="S6003" s="129">
        <f t="shared" si="281"/>
        <v>0</v>
      </c>
      <c r="T6003" s="129">
        <f t="shared" si="282"/>
        <v>0</v>
      </c>
      <c r="U6003" s="10"/>
    </row>
    <row r="6004" spans="12:21" ht="15" customHeight="1" x14ac:dyDescent="0.4">
      <c r="L6004" s="36" t="s">
        <v>39</v>
      </c>
      <c r="N6004" s="37">
        <v>43715</v>
      </c>
      <c r="O6004" s="35">
        <v>0.50000000000000011</v>
      </c>
      <c r="P6004" s="299"/>
      <c r="Q6004" s="300"/>
      <c r="R6004" s="129">
        <f t="shared" si="280"/>
        <v>0</v>
      </c>
      <c r="S6004" s="129">
        <f t="shared" si="281"/>
        <v>0</v>
      </c>
      <c r="T6004" s="129">
        <f t="shared" si="282"/>
        <v>0</v>
      </c>
      <c r="U6004" s="10"/>
    </row>
    <row r="6005" spans="12:21" ht="15" customHeight="1" x14ac:dyDescent="0.4">
      <c r="L6005" s="36" t="s">
        <v>39</v>
      </c>
      <c r="N6005" s="37">
        <v>43715</v>
      </c>
      <c r="O6005" s="35">
        <v>0.54166666666666674</v>
      </c>
      <c r="P6005" s="299"/>
      <c r="Q6005" s="300"/>
      <c r="R6005" s="129">
        <f t="shared" si="280"/>
        <v>0</v>
      </c>
      <c r="S6005" s="129">
        <f t="shared" si="281"/>
        <v>0</v>
      </c>
      <c r="T6005" s="129">
        <f t="shared" si="282"/>
        <v>0</v>
      </c>
      <c r="U6005" s="10"/>
    </row>
    <row r="6006" spans="12:21" ht="15" customHeight="1" x14ac:dyDescent="0.4">
      <c r="L6006" s="36" t="s">
        <v>39</v>
      </c>
      <c r="N6006" s="37">
        <v>43715</v>
      </c>
      <c r="O6006" s="35">
        <v>0.58333333333333337</v>
      </c>
      <c r="P6006" s="299"/>
      <c r="Q6006" s="300"/>
      <c r="R6006" s="129">
        <f t="shared" si="280"/>
        <v>0</v>
      </c>
      <c r="S6006" s="129">
        <f t="shared" si="281"/>
        <v>0</v>
      </c>
      <c r="T6006" s="129">
        <f t="shared" si="282"/>
        <v>0</v>
      </c>
      <c r="U6006" s="10"/>
    </row>
    <row r="6007" spans="12:21" ht="15" customHeight="1" x14ac:dyDescent="0.4">
      <c r="L6007" s="36" t="s">
        <v>39</v>
      </c>
      <c r="N6007" s="37">
        <v>43715</v>
      </c>
      <c r="O6007" s="35">
        <v>0.62500000000000011</v>
      </c>
      <c r="P6007" s="299"/>
      <c r="Q6007" s="300"/>
      <c r="R6007" s="129">
        <f t="shared" si="280"/>
        <v>0</v>
      </c>
      <c r="S6007" s="129">
        <f t="shared" si="281"/>
        <v>0</v>
      </c>
      <c r="T6007" s="129">
        <f t="shared" si="282"/>
        <v>0</v>
      </c>
      <c r="U6007" s="10"/>
    </row>
    <row r="6008" spans="12:21" ht="15" customHeight="1" x14ac:dyDescent="0.4">
      <c r="L6008" s="36" t="s">
        <v>39</v>
      </c>
      <c r="N6008" s="37">
        <v>43715</v>
      </c>
      <c r="O6008" s="35">
        <v>0.66666666666666674</v>
      </c>
      <c r="P6008" s="299"/>
      <c r="Q6008" s="300"/>
      <c r="R6008" s="129">
        <f t="shared" si="280"/>
        <v>0</v>
      </c>
      <c r="S6008" s="129">
        <f t="shared" si="281"/>
        <v>0</v>
      </c>
      <c r="T6008" s="129">
        <f t="shared" si="282"/>
        <v>0</v>
      </c>
      <c r="U6008" s="10"/>
    </row>
    <row r="6009" spans="12:21" ht="15" customHeight="1" x14ac:dyDescent="0.4">
      <c r="L6009" s="36" t="s">
        <v>39</v>
      </c>
      <c r="N6009" s="37">
        <v>43715</v>
      </c>
      <c r="O6009" s="35">
        <v>0.70833333333333337</v>
      </c>
      <c r="P6009" s="299"/>
      <c r="Q6009" s="300"/>
      <c r="R6009" s="129">
        <f t="shared" si="280"/>
        <v>0</v>
      </c>
      <c r="S6009" s="129">
        <f t="shared" si="281"/>
        <v>0</v>
      </c>
      <c r="T6009" s="129">
        <f t="shared" si="282"/>
        <v>0</v>
      </c>
      <c r="U6009" s="10"/>
    </row>
    <row r="6010" spans="12:21" ht="15" customHeight="1" x14ac:dyDescent="0.4">
      <c r="L6010" s="36" t="s">
        <v>39</v>
      </c>
      <c r="N6010" s="37">
        <v>43715</v>
      </c>
      <c r="O6010" s="35">
        <v>0.75000000000000011</v>
      </c>
      <c r="P6010" s="299"/>
      <c r="Q6010" s="300"/>
      <c r="R6010" s="129">
        <f t="shared" si="280"/>
        <v>0</v>
      </c>
      <c r="S6010" s="129">
        <f t="shared" si="281"/>
        <v>0</v>
      </c>
      <c r="T6010" s="129">
        <f t="shared" si="282"/>
        <v>0</v>
      </c>
      <c r="U6010" s="10"/>
    </row>
    <row r="6011" spans="12:21" ht="15" customHeight="1" x14ac:dyDescent="0.4">
      <c r="L6011" s="36" t="s">
        <v>39</v>
      </c>
      <c r="N6011" s="37">
        <v>43715</v>
      </c>
      <c r="O6011" s="35">
        <v>0.79166666666666674</v>
      </c>
      <c r="P6011" s="299"/>
      <c r="Q6011" s="300"/>
      <c r="R6011" s="129">
        <f t="shared" si="280"/>
        <v>0</v>
      </c>
      <c r="S6011" s="129">
        <f t="shared" si="281"/>
        <v>0</v>
      </c>
      <c r="T6011" s="129">
        <f t="shared" si="282"/>
        <v>0</v>
      </c>
      <c r="U6011" s="10"/>
    </row>
    <row r="6012" spans="12:21" ht="15" customHeight="1" x14ac:dyDescent="0.4">
      <c r="L6012" s="36" t="s">
        <v>39</v>
      </c>
      <c r="N6012" s="37">
        <v>43715</v>
      </c>
      <c r="O6012" s="35">
        <v>0.83333333333333337</v>
      </c>
      <c r="P6012" s="299"/>
      <c r="Q6012" s="300"/>
      <c r="R6012" s="129">
        <f t="shared" si="280"/>
        <v>0</v>
      </c>
      <c r="S6012" s="129">
        <f t="shared" si="281"/>
        <v>0</v>
      </c>
      <c r="T6012" s="129">
        <f t="shared" si="282"/>
        <v>0</v>
      </c>
      <c r="U6012" s="10"/>
    </row>
    <row r="6013" spans="12:21" ht="15" customHeight="1" x14ac:dyDescent="0.4">
      <c r="L6013" s="36" t="s">
        <v>39</v>
      </c>
      <c r="N6013" s="37">
        <v>43715</v>
      </c>
      <c r="O6013" s="35">
        <v>0.87500000000000011</v>
      </c>
      <c r="P6013" s="299"/>
      <c r="Q6013" s="300"/>
      <c r="R6013" s="129">
        <f t="shared" si="280"/>
        <v>0</v>
      </c>
      <c r="S6013" s="129">
        <f t="shared" si="281"/>
        <v>0</v>
      </c>
      <c r="T6013" s="129">
        <f t="shared" si="282"/>
        <v>0</v>
      </c>
      <c r="U6013" s="10"/>
    </row>
    <row r="6014" spans="12:21" ht="15" customHeight="1" x14ac:dyDescent="0.4">
      <c r="L6014" s="36" t="s">
        <v>39</v>
      </c>
      <c r="N6014" s="37">
        <v>43715</v>
      </c>
      <c r="O6014" s="35">
        <v>0.91666666666666674</v>
      </c>
      <c r="P6014" s="299"/>
      <c r="Q6014" s="300"/>
      <c r="R6014" s="129">
        <f t="shared" si="280"/>
        <v>0</v>
      </c>
      <c r="S6014" s="129">
        <f t="shared" si="281"/>
        <v>0</v>
      </c>
      <c r="T6014" s="129">
        <f t="shared" si="282"/>
        <v>0</v>
      </c>
      <c r="U6014" s="10"/>
    </row>
    <row r="6015" spans="12:21" ht="15" customHeight="1" x14ac:dyDescent="0.4">
      <c r="L6015" s="36" t="s">
        <v>39</v>
      </c>
      <c r="N6015" s="37">
        <v>43715</v>
      </c>
      <c r="O6015" s="35">
        <v>0.95833333333333337</v>
      </c>
      <c r="P6015" s="299"/>
      <c r="Q6015" s="300"/>
      <c r="R6015" s="129">
        <f t="shared" si="280"/>
        <v>0</v>
      </c>
      <c r="S6015" s="129">
        <f t="shared" si="281"/>
        <v>0</v>
      </c>
      <c r="T6015" s="129">
        <f t="shared" si="282"/>
        <v>0</v>
      </c>
      <c r="U6015" s="10"/>
    </row>
    <row r="6016" spans="12:21" ht="15" customHeight="1" x14ac:dyDescent="0.4">
      <c r="L6016" s="40">
        <v>43716</v>
      </c>
      <c r="M6016" s="37"/>
      <c r="N6016" s="37">
        <v>43716</v>
      </c>
      <c r="O6016" s="35">
        <v>3.1225022567582528E-17</v>
      </c>
      <c r="P6016" s="299"/>
      <c r="Q6016" s="300"/>
      <c r="R6016" s="129">
        <f t="shared" si="280"/>
        <v>0</v>
      </c>
      <c r="S6016" s="129">
        <f t="shared" si="281"/>
        <v>0</v>
      </c>
      <c r="T6016" s="129">
        <f t="shared" si="282"/>
        <v>0</v>
      </c>
      <c r="U6016" s="10"/>
    </row>
    <row r="6017" spans="12:21" ht="15" customHeight="1" x14ac:dyDescent="0.4">
      <c r="L6017" s="36" t="s">
        <v>39</v>
      </c>
      <c r="N6017" s="37">
        <v>43716</v>
      </c>
      <c r="O6017" s="35">
        <v>4.1666666666666699E-2</v>
      </c>
      <c r="P6017" s="299"/>
      <c r="Q6017" s="300"/>
      <c r="R6017" s="129">
        <f t="shared" si="280"/>
        <v>0</v>
      </c>
      <c r="S6017" s="129">
        <f t="shared" si="281"/>
        <v>0</v>
      </c>
      <c r="T6017" s="129">
        <f t="shared" si="282"/>
        <v>0</v>
      </c>
      <c r="U6017" s="10"/>
    </row>
    <row r="6018" spans="12:21" ht="15" customHeight="1" x14ac:dyDescent="0.4">
      <c r="L6018" s="36" t="s">
        <v>39</v>
      </c>
      <c r="N6018" s="37">
        <v>43716</v>
      </c>
      <c r="O6018" s="35">
        <v>8.333333333333337E-2</v>
      </c>
      <c r="P6018" s="299"/>
      <c r="Q6018" s="300"/>
      <c r="R6018" s="129">
        <f t="shared" si="280"/>
        <v>0</v>
      </c>
      <c r="S6018" s="129">
        <f t="shared" si="281"/>
        <v>0</v>
      </c>
      <c r="T6018" s="129">
        <f t="shared" si="282"/>
        <v>0</v>
      </c>
      <c r="U6018" s="10"/>
    </row>
    <row r="6019" spans="12:21" ht="15" customHeight="1" x14ac:dyDescent="0.4">
      <c r="L6019" s="36" t="s">
        <v>39</v>
      </c>
      <c r="N6019" s="37">
        <v>43716</v>
      </c>
      <c r="O6019" s="35">
        <v>0.12500000000000006</v>
      </c>
      <c r="P6019" s="299"/>
      <c r="Q6019" s="300"/>
      <c r="R6019" s="129">
        <f t="shared" si="280"/>
        <v>0</v>
      </c>
      <c r="S6019" s="129">
        <f t="shared" si="281"/>
        <v>0</v>
      </c>
      <c r="T6019" s="129">
        <f t="shared" si="282"/>
        <v>0</v>
      </c>
      <c r="U6019" s="10"/>
    </row>
    <row r="6020" spans="12:21" ht="15" customHeight="1" x14ac:dyDescent="0.4">
      <c r="L6020" s="36" t="s">
        <v>39</v>
      </c>
      <c r="N6020" s="37">
        <v>43716</v>
      </c>
      <c r="O6020" s="35">
        <v>0.16666666666666669</v>
      </c>
      <c r="P6020" s="299"/>
      <c r="Q6020" s="300"/>
      <c r="R6020" s="129">
        <f t="shared" si="280"/>
        <v>0</v>
      </c>
      <c r="S6020" s="129">
        <f t="shared" si="281"/>
        <v>0</v>
      </c>
      <c r="T6020" s="129">
        <f t="shared" si="282"/>
        <v>0</v>
      </c>
      <c r="U6020" s="10"/>
    </row>
    <row r="6021" spans="12:21" ht="15" customHeight="1" x14ac:dyDescent="0.4">
      <c r="L6021" s="36" t="s">
        <v>39</v>
      </c>
      <c r="N6021" s="37">
        <v>43716</v>
      </c>
      <c r="O6021" s="35">
        <v>0.20833333333333337</v>
      </c>
      <c r="P6021" s="299"/>
      <c r="Q6021" s="300"/>
      <c r="R6021" s="129">
        <f t="shared" si="280"/>
        <v>0</v>
      </c>
      <c r="S6021" s="129">
        <f t="shared" si="281"/>
        <v>0</v>
      </c>
      <c r="T6021" s="129">
        <f t="shared" si="282"/>
        <v>0</v>
      </c>
      <c r="U6021" s="10"/>
    </row>
    <row r="6022" spans="12:21" ht="15" customHeight="1" x14ac:dyDescent="0.4">
      <c r="L6022" s="36" t="s">
        <v>39</v>
      </c>
      <c r="N6022" s="37">
        <v>43716</v>
      </c>
      <c r="O6022" s="35">
        <v>0.25</v>
      </c>
      <c r="P6022" s="299"/>
      <c r="Q6022" s="300"/>
      <c r="R6022" s="129">
        <f t="shared" si="280"/>
        <v>0</v>
      </c>
      <c r="S6022" s="129">
        <f t="shared" si="281"/>
        <v>0</v>
      </c>
      <c r="T6022" s="129">
        <f t="shared" si="282"/>
        <v>0</v>
      </c>
      <c r="U6022" s="10"/>
    </row>
    <row r="6023" spans="12:21" ht="15" customHeight="1" x14ac:dyDescent="0.4">
      <c r="L6023" s="36" t="s">
        <v>39</v>
      </c>
      <c r="N6023" s="37">
        <v>43716</v>
      </c>
      <c r="O6023" s="35">
        <v>0.29166666666666669</v>
      </c>
      <c r="P6023" s="299"/>
      <c r="Q6023" s="300"/>
      <c r="R6023" s="129">
        <f t="shared" si="280"/>
        <v>0</v>
      </c>
      <c r="S6023" s="129">
        <f t="shared" si="281"/>
        <v>0</v>
      </c>
      <c r="T6023" s="129">
        <f t="shared" si="282"/>
        <v>0</v>
      </c>
      <c r="U6023" s="10"/>
    </row>
    <row r="6024" spans="12:21" ht="15" customHeight="1" x14ac:dyDescent="0.4">
      <c r="L6024" s="36" t="s">
        <v>39</v>
      </c>
      <c r="N6024" s="37">
        <v>43716</v>
      </c>
      <c r="O6024" s="35">
        <v>0.33333333333333337</v>
      </c>
      <c r="P6024" s="299"/>
      <c r="Q6024" s="300"/>
      <c r="R6024" s="129">
        <f t="shared" si="280"/>
        <v>0</v>
      </c>
      <c r="S6024" s="129">
        <f t="shared" si="281"/>
        <v>0</v>
      </c>
      <c r="T6024" s="129">
        <f t="shared" si="282"/>
        <v>0</v>
      </c>
      <c r="U6024" s="10"/>
    </row>
    <row r="6025" spans="12:21" ht="15" customHeight="1" x14ac:dyDescent="0.4">
      <c r="L6025" s="36" t="s">
        <v>39</v>
      </c>
      <c r="N6025" s="37">
        <v>43716</v>
      </c>
      <c r="O6025" s="35">
        <v>0.375</v>
      </c>
      <c r="P6025" s="299"/>
      <c r="Q6025" s="300"/>
      <c r="R6025" s="129">
        <f t="shared" si="280"/>
        <v>0</v>
      </c>
      <c r="S6025" s="129">
        <f t="shared" si="281"/>
        <v>0</v>
      </c>
      <c r="T6025" s="129">
        <f t="shared" si="282"/>
        <v>0</v>
      </c>
      <c r="U6025" s="10"/>
    </row>
    <row r="6026" spans="12:21" ht="15" customHeight="1" x14ac:dyDescent="0.4">
      <c r="L6026" s="36" t="s">
        <v>39</v>
      </c>
      <c r="N6026" s="37">
        <v>43716</v>
      </c>
      <c r="O6026" s="35">
        <v>0.41666666666666669</v>
      </c>
      <c r="P6026" s="299"/>
      <c r="Q6026" s="300"/>
      <c r="R6026" s="129">
        <f t="shared" si="280"/>
        <v>0</v>
      </c>
      <c r="S6026" s="129">
        <f t="shared" si="281"/>
        <v>0</v>
      </c>
      <c r="T6026" s="129">
        <f t="shared" si="282"/>
        <v>0</v>
      </c>
      <c r="U6026" s="10"/>
    </row>
    <row r="6027" spans="12:21" ht="15" customHeight="1" x14ac:dyDescent="0.4">
      <c r="L6027" s="36" t="s">
        <v>39</v>
      </c>
      <c r="N6027" s="37">
        <v>43716</v>
      </c>
      <c r="O6027" s="35">
        <v>0.45833333333333337</v>
      </c>
      <c r="P6027" s="299"/>
      <c r="Q6027" s="300"/>
      <c r="R6027" s="129">
        <f t="shared" si="280"/>
        <v>0</v>
      </c>
      <c r="S6027" s="129">
        <f t="shared" si="281"/>
        <v>0</v>
      </c>
      <c r="T6027" s="129">
        <f t="shared" si="282"/>
        <v>0</v>
      </c>
      <c r="U6027" s="10"/>
    </row>
    <row r="6028" spans="12:21" ht="15" customHeight="1" x14ac:dyDescent="0.4">
      <c r="L6028" s="36" t="s">
        <v>39</v>
      </c>
      <c r="N6028" s="37">
        <v>43716</v>
      </c>
      <c r="O6028" s="35">
        <v>0.50000000000000011</v>
      </c>
      <c r="P6028" s="299"/>
      <c r="Q6028" s="300"/>
      <c r="R6028" s="129">
        <f t="shared" si="280"/>
        <v>0</v>
      </c>
      <c r="S6028" s="129">
        <f t="shared" si="281"/>
        <v>0</v>
      </c>
      <c r="T6028" s="129">
        <f t="shared" si="282"/>
        <v>0</v>
      </c>
      <c r="U6028" s="10"/>
    </row>
    <row r="6029" spans="12:21" ht="15" customHeight="1" x14ac:dyDescent="0.4">
      <c r="L6029" s="36" t="s">
        <v>39</v>
      </c>
      <c r="N6029" s="37">
        <v>43716</v>
      </c>
      <c r="O6029" s="35">
        <v>0.54166666666666674</v>
      </c>
      <c r="P6029" s="299"/>
      <c r="Q6029" s="300"/>
      <c r="R6029" s="129">
        <f t="shared" si="280"/>
        <v>0</v>
      </c>
      <c r="S6029" s="129">
        <f t="shared" si="281"/>
        <v>0</v>
      </c>
      <c r="T6029" s="129">
        <f t="shared" si="282"/>
        <v>0</v>
      </c>
      <c r="U6029" s="10"/>
    </row>
    <row r="6030" spans="12:21" ht="15" customHeight="1" x14ac:dyDescent="0.4">
      <c r="L6030" s="36" t="s">
        <v>39</v>
      </c>
      <c r="N6030" s="37">
        <v>43716</v>
      </c>
      <c r="O6030" s="35">
        <v>0.58333333333333337</v>
      </c>
      <c r="P6030" s="299"/>
      <c r="Q6030" s="300"/>
      <c r="R6030" s="129">
        <f t="shared" si="280"/>
        <v>0</v>
      </c>
      <c r="S6030" s="129">
        <f t="shared" si="281"/>
        <v>0</v>
      </c>
      <c r="T6030" s="129">
        <f t="shared" si="282"/>
        <v>0</v>
      </c>
      <c r="U6030" s="10"/>
    </row>
    <row r="6031" spans="12:21" ht="15" customHeight="1" x14ac:dyDescent="0.4">
      <c r="L6031" s="36" t="s">
        <v>39</v>
      </c>
      <c r="N6031" s="37">
        <v>43716</v>
      </c>
      <c r="O6031" s="35">
        <v>0.62500000000000011</v>
      </c>
      <c r="P6031" s="299"/>
      <c r="Q6031" s="300"/>
      <c r="R6031" s="129">
        <f t="shared" si="280"/>
        <v>0</v>
      </c>
      <c r="S6031" s="129">
        <f t="shared" si="281"/>
        <v>0</v>
      </c>
      <c r="T6031" s="129">
        <f t="shared" si="282"/>
        <v>0</v>
      </c>
      <c r="U6031" s="10"/>
    </row>
    <row r="6032" spans="12:21" ht="15" customHeight="1" x14ac:dyDescent="0.4">
      <c r="L6032" s="36" t="s">
        <v>39</v>
      </c>
      <c r="N6032" s="37">
        <v>43716</v>
      </c>
      <c r="O6032" s="35">
        <v>0.66666666666666674</v>
      </c>
      <c r="P6032" s="299"/>
      <c r="Q6032" s="300"/>
      <c r="R6032" s="129">
        <f t="shared" ref="R6032:R6095" si="283">IF(Q6032&gt;P6032,P6032,Q6032)</f>
        <v>0</v>
      </c>
      <c r="S6032" s="129">
        <f t="shared" ref="S6032:S6095" si="284">P6032-R6032</f>
        <v>0</v>
      </c>
      <c r="T6032" s="129">
        <f t="shared" si="282"/>
        <v>0</v>
      </c>
      <c r="U6032" s="10"/>
    </row>
    <row r="6033" spans="12:21" ht="15" customHeight="1" x14ac:dyDescent="0.4">
      <c r="L6033" s="36" t="s">
        <v>39</v>
      </c>
      <c r="N6033" s="37">
        <v>43716</v>
      </c>
      <c r="O6033" s="35">
        <v>0.70833333333333337</v>
      </c>
      <c r="P6033" s="299"/>
      <c r="Q6033" s="300"/>
      <c r="R6033" s="129">
        <f t="shared" si="283"/>
        <v>0</v>
      </c>
      <c r="S6033" s="129">
        <f t="shared" si="284"/>
        <v>0</v>
      </c>
      <c r="T6033" s="129">
        <f t="shared" si="282"/>
        <v>0</v>
      </c>
      <c r="U6033" s="10"/>
    </row>
    <row r="6034" spans="12:21" ht="15" customHeight="1" x14ac:dyDescent="0.4">
      <c r="L6034" s="36" t="s">
        <v>39</v>
      </c>
      <c r="N6034" s="37">
        <v>43716</v>
      </c>
      <c r="O6034" s="35">
        <v>0.75000000000000011</v>
      </c>
      <c r="P6034" s="299"/>
      <c r="Q6034" s="300"/>
      <c r="R6034" s="129">
        <f t="shared" si="283"/>
        <v>0</v>
      </c>
      <c r="S6034" s="129">
        <f t="shared" si="284"/>
        <v>0</v>
      </c>
      <c r="T6034" s="129">
        <f t="shared" si="282"/>
        <v>0</v>
      </c>
      <c r="U6034" s="10"/>
    </row>
    <row r="6035" spans="12:21" ht="15" customHeight="1" x14ac:dyDescent="0.4">
      <c r="L6035" s="36" t="s">
        <v>39</v>
      </c>
      <c r="N6035" s="37">
        <v>43716</v>
      </c>
      <c r="O6035" s="35">
        <v>0.79166666666666674</v>
      </c>
      <c r="P6035" s="299"/>
      <c r="Q6035" s="300"/>
      <c r="R6035" s="129">
        <f t="shared" si="283"/>
        <v>0</v>
      </c>
      <c r="S6035" s="129">
        <f t="shared" si="284"/>
        <v>0</v>
      </c>
      <c r="T6035" s="129">
        <f t="shared" si="282"/>
        <v>0</v>
      </c>
      <c r="U6035" s="10"/>
    </row>
    <row r="6036" spans="12:21" ht="15" customHeight="1" x14ac:dyDescent="0.4">
      <c r="L6036" s="36" t="s">
        <v>39</v>
      </c>
      <c r="N6036" s="37">
        <v>43716</v>
      </c>
      <c r="O6036" s="35">
        <v>0.83333333333333337</v>
      </c>
      <c r="P6036" s="299"/>
      <c r="Q6036" s="300"/>
      <c r="R6036" s="129">
        <f t="shared" si="283"/>
        <v>0</v>
      </c>
      <c r="S6036" s="129">
        <f t="shared" si="284"/>
        <v>0</v>
      </c>
      <c r="T6036" s="129">
        <f t="shared" si="282"/>
        <v>0</v>
      </c>
      <c r="U6036" s="10"/>
    </row>
    <row r="6037" spans="12:21" ht="15" customHeight="1" x14ac:dyDescent="0.4">
      <c r="L6037" s="36" t="s">
        <v>39</v>
      </c>
      <c r="N6037" s="37">
        <v>43716</v>
      </c>
      <c r="O6037" s="35">
        <v>0.87500000000000011</v>
      </c>
      <c r="P6037" s="299"/>
      <c r="Q6037" s="300"/>
      <c r="R6037" s="129">
        <f t="shared" si="283"/>
        <v>0</v>
      </c>
      <c r="S6037" s="129">
        <f t="shared" si="284"/>
        <v>0</v>
      </c>
      <c r="T6037" s="129">
        <f t="shared" si="282"/>
        <v>0</v>
      </c>
      <c r="U6037" s="10"/>
    </row>
    <row r="6038" spans="12:21" ht="15" customHeight="1" x14ac:dyDescent="0.4">
      <c r="L6038" s="36" t="s">
        <v>39</v>
      </c>
      <c r="N6038" s="37">
        <v>43716</v>
      </c>
      <c r="O6038" s="35">
        <v>0.91666666666666674</v>
      </c>
      <c r="P6038" s="299"/>
      <c r="Q6038" s="300"/>
      <c r="R6038" s="129">
        <f t="shared" si="283"/>
        <v>0</v>
      </c>
      <c r="S6038" s="129">
        <f t="shared" si="284"/>
        <v>0</v>
      </c>
      <c r="T6038" s="129">
        <f t="shared" si="282"/>
        <v>0</v>
      </c>
      <c r="U6038" s="10"/>
    </row>
    <row r="6039" spans="12:21" ht="15" customHeight="1" x14ac:dyDescent="0.4">
      <c r="L6039" s="36" t="s">
        <v>39</v>
      </c>
      <c r="N6039" s="37">
        <v>43716</v>
      </c>
      <c r="O6039" s="35">
        <v>0.95833333333333337</v>
      </c>
      <c r="P6039" s="299"/>
      <c r="Q6039" s="300"/>
      <c r="R6039" s="129">
        <f t="shared" si="283"/>
        <v>0</v>
      </c>
      <c r="S6039" s="129">
        <f t="shared" si="284"/>
        <v>0</v>
      </c>
      <c r="T6039" s="129">
        <f t="shared" si="282"/>
        <v>0</v>
      </c>
      <c r="U6039" s="10"/>
    </row>
    <row r="6040" spans="12:21" ht="15" customHeight="1" x14ac:dyDescent="0.4">
      <c r="L6040" s="40">
        <v>43717</v>
      </c>
      <c r="M6040" s="37"/>
      <c r="N6040" s="37">
        <v>43717</v>
      </c>
      <c r="O6040" s="35">
        <v>3.1225022567582528E-17</v>
      </c>
      <c r="P6040" s="299"/>
      <c r="Q6040" s="300"/>
      <c r="R6040" s="129">
        <f t="shared" si="283"/>
        <v>0</v>
      </c>
      <c r="S6040" s="129">
        <f t="shared" si="284"/>
        <v>0</v>
      </c>
      <c r="T6040" s="129">
        <f t="shared" si="282"/>
        <v>0</v>
      </c>
      <c r="U6040" s="10"/>
    </row>
    <row r="6041" spans="12:21" ht="15" customHeight="1" x14ac:dyDescent="0.4">
      <c r="L6041" s="36" t="s">
        <v>39</v>
      </c>
      <c r="N6041" s="37">
        <v>43717</v>
      </c>
      <c r="O6041" s="35">
        <v>4.1666666666666699E-2</v>
      </c>
      <c r="P6041" s="299"/>
      <c r="Q6041" s="300"/>
      <c r="R6041" s="129">
        <f t="shared" si="283"/>
        <v>0</v>
      </c>
      <c r="S6041" s="129">
        <f t="shared" si="284"/>
        <v>0</v>
      </c>
      <c r="T6041" s="129">
        <f t="shared" si="282"/>
        <v>0</v>
      </c>
      <c r="U6041" s="10"/>
    </row>
    <row r="6042" spans="12:21" ht="15" customHeight="1" x14ac:dyDescent="0.4">
      <c r="L6042" s="36" t="s">
        <v>39</v>
      </c>
      <c r="N6042" s="37">
        <v>43717</v>
      </c>
      <c r="O6042" s="35">
        <v>8.333333333333337E-2</v>
      </c>
      <c r="P6042" s="299"/>
      <c r="Q6042" s="300"/>
      <c r="R6042" s="129">
        <f t="shared" si="283"/>
        <v>0</v>
      </c>
      <c r="S6042" s="129">
        <f t="shared" si="284"/>
        <v>0</v>
      </c>
      <c r="T6042" s="129">
        <f t="shared" si="282"/>
        <v>0</v>
      </c>
      <c r="U6042" s="10"/>
    </row>
    <row r="6043" spans="12:21" ht="15" customHeight="1" x14ac:dyDescent="0.4">
      <c r="L6043" s="36" t="s">
        <v>39</v>
      </c>
      <c r="N6043" s="37">
        <v>43717</v>
      </c>
      <c r="O6043" s="35">
        <v>0.12500000000000006</v>
      </c>
      <c r="P6043" s="299"/>
      <c r="Q6043" s="300"/>
      <c r="R6043" s="129">
        <f t="shared" si="283"/>
        <v>0</v>
      </c>
      <c r="S6043" s="129">
        <f t="shared" si="284"/>
        <v>0</v>
      </c>
      <c r="T6043" s="129">
        <f t="shared" si="282"/>
        <v>0</v>
      </c>
      <c r="U6043" s="10"/>
    </row>
    <row r="6044" spans="12:21" ht="15" customHeight="1" x14ac:dyDescent="0.4">
      <c r="L6044" s="36" t="s">
        <v>39</v>
      </c>
      <c r="N6044" s="37">
        <v>43717</v>
      </c>
      <c r="O6044" s="35">
        <v>0.16666666666666669</v>
      </c>
      <c r="P6044" s="299"/>
      <c r="Q6044" s="300"/>
      <c r="R6044" s="129">
        <f t="shared" si="283"/>
        <v>0</v>
      </c>
      <c r="S6044" s="129">
        <f t="shared" si="284"/>
        <v>0</v>
      </c>
      <c r="T6044" s="129">
        <f t="shared" si="282"/>
        <v>0</v>
      </c>
      <c r="U6044" s="10"/>
    </row>
    <row r="6045" spans="12:21" ht="15" customHeight="1" x14ac:dyDescent="0.4">
      <c r="L6045" s="36" t="s">
        <v>39</v>
      </c>
      <c r="N6045" s="37">
        <v>43717</v>
      </c>
      <c r="O6045" s="35">
        <v>0.20833333333333337</v>
      </c>
      <c r="P6045" s="299"/>
      <c r="Q6045" s="300"/>
      <c r="R6045" s="129">
        <f t="shared" si="283"/>
        <v>0</v>
      </c>
      <c r="S6045" s="129">
        <f t="shared" si="284"/>
        <v>0</v>
      </c>
      <c r="T6045" s="129">
        <f t="shared" si="282"/>
        <v>0</v>
      </c>
      <c r="U6045" s="10"/>
    </row>
    <row r="6046" spans="12:21" ht="15" customHeight="1" x14ac:dyDescent="0.4">
      <c r="L6046" s="36" t="s">
        <v>39</v>
      </c>
      <c r="N6046" s="37">
        <v>43717</v>
      </c>
      <c r="O6046" s="35">
        <v>0.25</v>
      </c>
      <c r="P6046" s="299"/>
      <c r="Q6046" s="300"/>
      <c r="R6046" s="129">
        <f t="shared" si="283"/>
        <v>0</v>
      </c>
      <c r="S6046" s="129">
        <f t="shared" si="284"/>
        <v>0</v>
      </c>
      <c r="T6046" s="129">
        <f t="shared" si="282"/>
        <v>0</v>
      </c>
      <c r="U6046" s="10"/>
    </row>
    <row r="6047" spans="12:21" ht="15" customHeight="1" x14ac:dyDescent="0.4">
      <c r="L6047" s="36" t="s">
        <v>39</v>
      </c>
      <c r="N6047" s="37">
        <v>43717</v>
      </c>
      <c r="O6047" s="35">
        <v>0.29166666666666669</v>
      </c>
      <c r="P6047" s="299"/>
      <c r="Q6047" s="300"/>
      <c r="R6047" s="129">
        <f t="shared" si="283"/>
        <v>0</v>
      </c>
      <c r="S6047" s="129">
        <f t="shared" si="284"/>
        <v>0</v>
      </c>
      <c r="T6047" s="129">
        <f t="shared" si="282"/>
        <v>0</v>
      </c>
      <c r="U6047" s="10"/>
    </row>
    <row r="6048" spans="12:21" ht="15" customHeight="1" x14ac:dyDescent="0.4">
      <c r="L6048" s="36" t="s">
        <v>39</v>
      </c>
      <c r="N6048" s="37">
        <v>43717</v>
      </c>
      <c r="O6048" s="35">
        <v>0.33333333333333337</v>
      </c>
      <c r="P6048" s="299"/>
      <c r="Q6048" s="300"/>
      <c r="R6048" s="129">
        <f t="shared" si="283"/>
        <v>0</v>
      </c>
      <c r="S6048" s="129">
        <f t="shared" si="284"/>
        <v>0</v>
      </c>
      <c r="T6048" s="129">
        <f t="shared" si="282"/>
        <v>0</v>
      </c>
      <c r="U6048" s="10"/>
    </row>
    <row r="6049" spans="12:21" ht="15" customHeight="1" x14ac:dyDescent="0.4">
      <c r="L6049" s="36" t="s">
        <v>39</v>
      </c>
      <c r="N6049" s="37">
        <v>43717</v>
      </c>
      <c r="O6049" s="35">
        <v>0.375</v>
      </c>
      <c r="P6049" s="299"/>
      <c r="Q6049" s="300"/>
      <c r="R6049" s="129">
        <f t="shared" si="283"/>
        <v>0</v>
      </c>
      <c r="S6049" s="129">
        <f t="shared" si="284"/>
        <v>0</v>
      </c>
      <c r="T6049" s="129">
        <f t="shared" si="282"/>
        <v>0</v>
      </c>
      <c r="U6049" s="10"/>
    </row>
    <row r="6050" spans="12:21" ht="15" customHeight="1" x14ac:dyDescent="0.4">
      <c r="L6050" s="36" t="s">
        <v>39</v>
      </c>
      <c r="N6050" s="37">
        <v>43717</v>
      </c>
      <c r="O6050" s="35">
        <v>0.41666666666666669</v>
      </c>
      <c r="P6050" s="299"/>
      <c r="Q6050" s="300"/>
      <c r="R6050" s="129">
        <f t="shared" si="283"/>
        <v>0</v>
      </c>
      <c r="S6050" s="129">
        <f t="shared" si="284"/>
        <v>0</v>
      </c>
      <c r="T6050" s="129">
        <f t="shared" si="282"/>
        <v>0</v>
      </c>
      <c r="U6050" s="10"/>
    </row>
    <row r="6051" spans="12:21" ht="15" customHeight="1" x14ac:dyDescent="0.4">
      <c r="L6051" s="36" t="s">
        <v>39</v>
      </c>
      <c r="N6051" s="37">
        <v>43717</v>
      </c>
      <c r="O6051" s="35">
        <v>0.45833333333333337</v>
      </c>
      <c r="P6051" s="299"/>
      <c r="Q6051" s="300"/>
      <c r="R6051" s="129">
        <f t="shared" si="283"/>
        <v>0</v>
      </c>
      <c r="S6051" s="129">
        <f t="shared" si="284"/>
        <v>0</v>
      </c>
      <c r="T6051" s="129">
        <f t="shared" si="282"/>
        <v>0</v>
      </c>
      <c r="U6051" s="10"/>
    </row>
    <row r="6052" spans="12:21" ht="15" customHeight="1" x14ac:dyDescent="0.4">
      <c r="L6052" s="36" t="s">
        <v>39</v>
      </c>
      <c r="N6052" s="37">
        <v>43717</v>
      </c>
      <c r="O6052" s="35">
        <v>0.50000000000000011</v>
      </c>
      <c r="P6052" s="299"/>
      <c r="Q6052" s="300"/>
      <c r="R6052" s="129">
        <f t="shared" si="283"/>
        <v>0</v>
      </c>
      <c r="S6052" s="129">
        <f t="shared" si="284"/>
        <v>0</v>
      </c>
      <c r="T6052" s="129">
        <f t="shared" si="282"/>
        <v>0</v>
      </c>
      <c r="U6052" s="10"/>
    </row>
    <row r="6053" spans="12:21" ht="15" customHeight="1" x14ac:dyDescent="0.4">
      <c r="L6053" s="36" t="s">
        <v>39</v>
      </c>
      <c r="N6053" s="37">
        <v>43717</v>
      </c>
      <c r="O6053" s="35">
        <v>0.54166666666666674</v>
      </c>
      <c r="P6053" s="299"/>
      <c r="Q6053" s="300"/>
      <c r="R6053" s="129">
        <f t="shared" si="283"/>
        <v>0</v>
      </c>
      <c r="S6053" s="129">
        <f t="shared" si="284"/>
        <v>0</v>
      </c>
      <c r="T6053" s="129">
        <f t="shared" si="282"/>
        <v>0</v>
      </c>
      <c r="U6053" s="10"/>
    </row>
    <row r="6054" spans="12:21" ht="15" customHeight="1" x14ac:dyDescent="0.4">
      <c r="L6054" s="36" t="s">
        <v>39</v>
      </c>
      <c r="N6054" s="37">
        <v>43717</v>
      </c>
      <c r="O6054" s="35">
        <v>0.58333333333333337</v>
      </c>
      <c r="P6054" s="299"/>
      <c r="Q6054" s="300"/>
      <c r="R6054" s="129">
        <f t="shared" si="283"/>
        <v>0</v>
      </c>
      <c r="S6054" s="129">
        <f t="shared" si="284"/>
        <v>0</v>
      </c>
      <c r="T6054" s="129">
        <f t="shared" si="282"/>
        <v>0</v>
      </c>
      <c r="U6054" s="10"/>
    </row>
    <row r="6055" spans="12:21" ht="15" customHeight="1" x14ac:dyDescent="0.4">
      <c r="L6055" s="36" t="s">
        <v>39</v>
      </c>
      <c r="N6055" s="37">
        <v>43717</v>
      </c>
      <c r="O6055" s="35">
        <v>0.62500000000000011</v>
      </c>
      <c r="P6055" s="299"/>
      <c r="Q6055" s="300"/>
      <c r="R6055" s="129">
        <f t="shared" si="283"/>
        <v>0</v>
      </c>
      <c r="S6055" s="129">
        <f t="shared" si="284"/>
        <v>0</v>
      </c>
      <c r="T6055" s="129">
        <f t="shared" si="282"/>
        <v>0</v>
      </c>
      <c r="U6055" s="10"/>
    </row>
    <row r="6056" spans="12:21" ht="15" customHeight="1" x14ac:dyDescent="0.4">
      <c r="L6056" s="36" t="s">
        <v>39</v>
      </c>
      <c r="N6056" s="37">
        <v>43717</v>
      </c>
      <c r="O6056" s="35">
        <v>0.66666666666666674</v>
      </c>
      <c r="P6056" s="299"/>
      <c r="Q6056" s="300"/>
      <c r="R6056" s="129">
        <f t="shared" si="283"/>
        <v>0</v>
      </c>
      <c r="S6056" s="129">
        <f t="shared" si="284"/>
        <v>0</v>
      </c>
      <c r="T6056" s="129">
        <f t="shared" si="282"/>
        <v>0</v>
      </c>
      <c r="U6056" s="10"/>
    </row>
    <row r="6057" spans="12:21" ht="15" customHeight="1" x14ac:dyDescent="0.4">
      <c r="L6057" s="36" t="s">
        <v>39</v>
      </c>
      <c r="N6057" s="37">
        <v>43717</v>
      </c>
      <c r="O6057" s="35">
        <v>0.70833333333333337</v>
      </c>
      <c r="P6057" s="299"/>
      <c r="Q6057" s="300"/>
      <c r="R6057" s="129">
        <f t="shared" si="283"/>
        <v>0</v>
      </c>
      <c r="S6057" s="129">
        <f t="shared" si="284"/>
        <v>0</v>
      </c>
      <c r="T6057" s="129">
        <f t="shared" ref="T6057:T6120" si="285">Q6057-R6057</f>
        <v>0</v>
      </c>
      <c r="U6057" s="10"/>
    </row>
    <row r="6058" spans="12:21" ht="15" customHeight="1" x14ac:dyDescent="0.4">
      <c r="L6058" s="36" t="s">
        <v>39</v>
      </c>
      <c r="N6058" s="37">
        <v>43717</v>
      </c>
      <c r="O6058" s="35">
        <v>0.75000000000000011</v>
      </c>
      <c r="P6058" s="299"/>
      <c r="Q6058" s="300"/>
      <c r="R6058" s="129">
        <f t="shared" si="283"/>
        <v>0</v>
      </c>
      <c r="S6058" s="129">
        <f t="shared" si="284"/>
        <v>0</v>
      </c>
      <c r="T6058" s="129">
        <f t="shared" si="285"/>
        <v>0</v>
      </c>
      <c r="U6058" s="10"/>
    </row>
    <row r="6059" spans="12:21" ht="15" customHeight="1" x14ac:dyDescent="0.4">
      <c r="L6059" s="36" t="s">
        <v>39</v>
      </c>
      <c r="N6059" s="37">
        <v>43717</v>
      </c>
      <c r="O6059" s="35">
        <v>0.79166666666666674</v>
      </c>
      <c r="P6059" s="299"/>
      <c r="Q6059" s="300"/>
      <c r="R6059" s="129">
        <f t="shared" si="283"/>
        <v>0</v>
      </c>
      <c r="S6059" s="129">
        <f t="shared" si="284"/>
        <v>0</v>
      </c>
      <c r="T6059" s="129">
        <f t="shared" si="285"/>
        <v>0</v>
      </c>
      <c r="U6059" s="10"/>
    </row>
    <row r="6060" spans="12:21" ht="15" customHeight="1" x14ac:dyDescent="0.4">
      <c r="L6060" s="36" t="s">
        <v>39</v>
      </c>
      <c r="N6060" s="37">
        <v>43717</v>
      </c>
      <c r="O6060" s="35">
        <v>0.83333333333333337</v>
      </c>
      <c r="P6060" s="299"/>
      <c r="Q6060" s="300"/>
      <c r="R6060" s="129">
        <f t="shared" si="283"/>
        <v>0</v>
      </c>
      <c r="S6060" s="129">
        <f t="shared" si="284"/>
        <v>0</v>
      </c>
      <c r="T6060" s="129">
        <f t="shared" si="285"/>
        <v>0</v>
      </c>
      <c r="U6060" s="10"/>
    </row>
    <row r="6061" spans="12:21" ht="15" customHeight="1" x14ac:dyDescent="0.4">
      <c r="L6061" s="36" t="s">
        <v>39</v>
      </c>
      <c r="N6061" s="37">
        <v>43717</v>
      </c>
      <c r="O6061" s="35">
        <v>0.87500000000000011</v>
      </c>
      <c r="P6061" s="299"/>
      <c r="Q6061" s="300"/>
      <c r="R6061" s="129">
        <f t="shared" si="283"/>
        <v>0</v>
      </c>
      <c r="S6061" s="129">
        <f t="shared" si="284"/>
        <v>0</v>
      </c>
      <c r="T6061" s="129">
        <f t="shared" si="285"/>
        <v>0</v>
      </c>
      <c r="U6061" s="10"/>
    </row>
    <row r="6062" spans="12:21" ht="15" customHeight="1" x14ac:dyDescent="0.4">
      <c r="L6062" s="36" t="s">
        <v>39</v>
      </c>
      <c r="N6062" s="37">
        <v>43717</v>
      </c>
      <c r="O6062" s="35">
        <v>0.91666666666666674</v>
      </c>
      <c r="P6062" s="299"/>
      <c r="Q6062" s="300"/>
      <c r="R6062" s="129">
        <f t="shared" si="283"/>
        <v>0</v>
      </c>
      <c r="S6062" s="129">
        <f t="shared" si="284"/>
        <v>0</v>
      </c>
      <c r="T6062" s="129">
        <f t="shared" si="285"/>
        <v>0</v>
      </c>
      <c r="U6062" s="10"/>
    </row>
    <row r="6063" spans="12:21" ht="15" customHeight="1" x14ac:dyDescent="0.4">
      <c r="L6063" s="36" t="s">
        <v>39</v>
      </c>
      <c r="N6063" s="37">
        <v>43717</v>
      </c>
      <c r="O6063" s="35">
        <v>0.95833333333333337</v>
      </c>
      <c r="P6063" s="299"/>
      <c r="Q6063" s="300"/>
      <c r="R6063" s="129">
        <f t="shared" si="283"/>
        <v>0</v>
      </c>
      <c r="S6063" s="129">
        <f t="shared" si="284"/>
        <v>0</v>
      </c>
      <c r="T6063" s="129">
        <f t="shared" si="285"/>
        <v>0</v>
      </c>
      <c r="U6063" s="10"/>
    </row>
    <row r="6064" spans="12:21" ht="15" customHeight="1" x14ac:dyDescent="0.4">
      <c r="L6064" s="40">
        <v>43718</v>
      </c>
      <c r="M6064" s="37"/>
      <c r="N6064" s="37">
        <v>43718</v>
      </c>
      <c r="O6064" s="35">
        <v>3.1225022567582528E-17</v>
      </c>
      <c r="P6064" s="299"/>
      <c r="Q6064" s="300"/>
      <c r="R6064" s="129">
        <f t="shared" si="283"/>
        <v>0</v>
      </c>
      <c r="S6064" s="129">
        <f t="shared" si="284"/>
        <v>0</v>
      </c>
      <c r="T6064" s="129">
        <f t="shared" si="285"/>
        <v>0</v>
      </c>
      <c r="U6064" s="10"/>
    </row>
    <row r="6065" spans="12:21" ht="15" customHeight="1" x14ac:dyDescent="0.4">
      <c r="L6065" s="36" t="s">
        <v>39</v>
      </c>
      <c r="N6065" s="37">
        <v>43718</v>
      </c>
      <c r="O6065" s="35">
        <v>4.1666666666666699E-2</v>
      </c>
      <c r="P6065" s="299"/>
      <c r="Q6065" s="300"/>
      <c r="R6065" s="129">
        <f t="shared" si="283"/>
        <v>0</v>
      </c>
      <c r="S6065" s="129">
        <f t="shared" si="284"/>
        <v>0</v>
      </c>
      <c r="T6065" s="129">
        <f t="shared" si="285"/>
        <v>0</v>
      </c>
      <c r="U6065" s="10"/>
    </row>
    <row r="6066" spans="12:21" ht="15" customHeight="1" x14ac:dyDescent="0.4">
      <c r="L6066" s="36" t="s">
        <v>39</v>
      </c>
      <c r="N6066" s="37">
        <v>43718</v>
      </c>
      <c r="O6066" s="35">
        <v>8.333333333333337E-2</v>
      </c>
      <c r="P6066" s="299"/>
      <c r="Q6066" s="300"/>
      <c r="R6066" s="129">
        <f t="shared" si="283"/>
        <v>0</v>
      </c>
      <c r="S6066" s="129">
        <f t="shared" si="284"/>
        <v>0</v>
      </c>
      <c r="T6066" s="129">
        <f t="shared" si="285"/>
        <v>0</v>
      </c>
      <c r="U6066" s="10"/>
    </row>
    <row r="6067" spans="12:21" ht="15" customHeight="1" x14ac:dyDescent="0.4">
      <c r="L6067" s="36" t="s">
        <v>39</v>
      </c>
      <c r="N6067" s="37">
        <v>43718</v>
      </c>
      <c r="O6067" s="35">
        <v>0.12500000000000006</v>
      </c>
      <c r="P6067" s="299"/>
      <c r="Q6067" s="300"/>
      <c r="R6067" s="129">
        <f t="shared" si="283"/>
        <v>0</v>
      </c>
      <c r="S6067" s="129">
        <f t="shared" si="284"/>
        <v>0</v>
      </c>
      <c r="T6067" s="129">
        <f t="shared" si="285"/>
        <v>0</v>
      </c>
      <c r="U6067" s="10"/>
    </row>
    <row r="6068" spans="12:21" ht="15" customHeight="1" x14ac:dyDescent="0.4">
      <c r="L6068" s="36" t="s">
        <v>39</v>
      </c>
      <c r="N6068" s="37">
        <v>43718</v>
      </c>
      <c r="O6068" s="35">
        <v>0.16666666666666669</v>
      </c>
      <c r="P6068" s="299"/>
      <c r="Q6068" s="300"/>
      <c r="R6068" s="129">
        <f t="shared" si="283"/>
        <v>0</v>
      </c>
      <c r="S6068" s="129">
        <f t="shared" si="284"/>
        <v>0</v>
      </c>
      <c r="T6068" s="129">
        <f t="shared" si="285"/>
        <v>0</v>
      </c>
      <c r="U6068" s="10"/>
    </row>
    <row r="6069" spans="12:21" ht="15" customHeight="1" x14ac:dyDescent="0.4">
      <c r="L6069" s="36" t="s">
        <v>39</v>
      </c>
      <c r="N6069" s="37">
        <v>43718</v>
      </c>
      <c r="O6069" s="35">
        <v>0.20833333333333337</v>
      </c>
      <c r="P6069" s="299"/>
      <c r="Q6069" s="300"/>
      <c r="R6069" s="129">
        <f t="shared" si="283"/>
        <v>0</v>
      </c>
      <c r="S6069" s="129">
        <f t="shared" si="284"/>
        <v>0</v>
      </c>
      <c r="T6069" s="129">
        <f t="shared" si="285"/>
        <v>0</v>
      </c>
      <c r="U6069" s="10"/>
    </row>
    <row r="6070" spans="12:21" ht="15" customHeight="1" x14ac:dyDescent="0.4">
      <c r="L6070" s="36" t="s">
        <v>39</v>
      </c>
      <c r="N6070" s="37">
        <v>43718</v>
      </c>
      <c r="O6070" s="35">
        <v>0.25</v>
      </c>
      <c r="P6070" s="299"/>
      <c r="Q6070" s="300"/>
      <c r="R6070" s="129">
        <f t="shared" si="283"/>
        <v>0</v>
      </c>
      <c r="S6070" s="129">
        <f t="shared" si="284"/>
        <v>0</v>
      </c>
      <c r="T6070" s="129">
        <f t="shared" si="285"/>
        <v>0</v>
      </c>
      <c r="U6070" s="10"/>
    </row>
    <row r="6071" spans="12:21" ht="15" customHeight="1" x14ac:dyDescent="0.4">
      <c r="L6071" s="36" t="s">
        <v>39</v>
      </c>
      <c r="N6071" s="37">
        <v>43718</v>
      </c>
      <c r="O6071" s="35">
        <v>0.29166666666666669</v>
      </c>
      <c r="P6071" s="299"/>
      <c r="Q6071" s="300"/>
      <c r="R6071" s="129">
        <f t="shared" si="283"/>
        <v>0</v>
      </c>
      <c r="S6071" s="129">
        <f t="shared" si="284"/>
        <v>0</v>
      </c>
      <c r="T6071" s="129">
        <f t="shared" si="285"/>
        <v>0</v>
      </c>
      <c r="U6071" s="10"/>
    </row>
    <row r="6072" spans="12:21" ht="15" customHeight="1" x14ac:dyDescent="0.4">
      <c r="L6072" s="36" t="s">
        <v>39</v>
      </c>
      <c r="N6072" s="37">
        <v>43718</v>
      </c>
      <c r="O6072" s="35">
        <v>0.33333333333333337</v>
      </c>
      <c r="P6072" s="299"/>
      <c r="Q6072" s="300"/>
      <c r="R6072" s="129">
        <f t="shared" si="283"/>
        <v>0</v>
      </c>
      <c r="S6072" s="129">
        <f t="shared" si="284"/>
        <v>0</v>
      </c>
      <c r="T6072" s="129">
        <f t="shared" si="285"/>
        <v>0</v>
      </c>
      <c r="U6072" s="10"/>
    </row>
    <row r="6073" spans="12:21" ht="15" customHeight="1" x14ac:dyDescent="0.4">
      <c r="L6073" s="36" t="s">
        <v>39</v>
      </c>
      <c r="N6073" s="37">
        <v>43718</v>
      </c>
      <c r="O6073" s="35">
        <v>0.375</v>
      </c>
      <c r="P6073" s="299"/>
      <c r="Q6073" s="300"/>
      <c r="R6073" s="129">
        <f t="shared" si="283"/>
        <v>0</v>
      </c>
      <c r="S6073" s="129">
        <f t="shared" si="284"/>
        <v>0</v>
      </c>
      <c r="T6073" s="129">
        <f t="shared" si="285"/>
        <v>0</v>
      </c>
      <c r="U6073" s="10"/>
    </row>
    <row r="6074" spans="12:21" ht="15" customHeight="1" x14ac:dyDescent="0.4">
      <c r="L6074" s="36" t="s">
        <v>39</v>
      </c>
      <c r="N6074" s="37">
        <v>43718</v>
      </c>
      <c r="O6074" s="35">
        <v>0.41666666666666669</v>
      </c>
      <c r="P6074" s="299"/>
      <c r="Q6074" s="300"/>
      <c r="R6074" s="129">
        <f t="shared" si="283"/>
        <v>0</v>
      </c>
      <c r="S6074" s="129">
        <f t="shared" si="284"/>
        <v>0</v>
      </c>
      <c r="T6074" s="129">
        <f t="shared" si="285"/>
        <v>0</v>
      </c>
      <c r="U6074" s="10"/>
    </row>
    <row r="6075" spans="12:21" ht="15" customHeight="1" x14ac:dyDescent="0.4">
      <c r="L6075" s="36" t="s">
        <v>39</v>
      </c>
      <c r="N6075" s="37">
        <v>43718</v>
      </c>
      <c r="O6075" s="35">
        <v>0.45833333333333337</v>
      </c>
      <c r="P6075" s="299"/>
      <c r="Q6075" s="300"/>
      <c r="R6075" s="129">
        <f t="shared" si="283"/>
        <v>0</v>
      </c>
      <c r="S6075" s="129">
        <f t="shared" si="284"/>
        <v>0</v>
      </c>
      <c r="T6075" s="129">
        <f t="shared" si="285"/>
        <v>0</v>
      </c>
      <c r="U6075" s="10"/>
    </row>
    <row r="6076" spans="12:21" ht="15" customHeight="1" x14ac:dyDescent="0.4">
      <c r="L6076" s="36" t="s">
        <v>39</v>
      </c>
      <c r="N6076" s="37">
        <v>43718</v>
      </c>
      <c r="O6076" s="35">
        <v>0.50000000000000011</v>
      </c>
      <c r="P6076" s="299"/>
      <c r="Q6076" s="300"/>
      <c r="R6076" s="129">
        <f t="shared" si="283"/>
        <v>0</v>
      </c>
      <c r="S6076" s="129">
        <f t="shared" si="284"/>
        <v>0</v>
      </c>
      <c r="T6076" s="129">
        <f t="shared" si="285"/>
        <v>0</v>
      </c>
      <c r="U6076" s="10"/>
    </row>
    <row r="6077" spans="12:21" ht="15" customHeight="1" x14ac:dyDescent="0.4">
      <c r="L6077" s="36" t="s">
        <v>39</v>
      </c>
      <c r="N6077" s="37">
        <v>43718</v>
      </c>
      <c r="O6077" s="35">
        <v>0.54166666666666674</v>
      </c>
      <c r="P6077" s="299"/>
      <c r="Q6077" s="300"/>
      <c r="R6077" s="129">
        <f t="shared" si="283"/>
        <v>0</v>
      </c>
      <c r="S6077" s="129">
        <f t="shared" si="284"/>
        <v>0</v>
      </c>
      <c r="T6077" s="129">
        <f t="shared" si="285"/>
        <v>0</v>
      </c>
      <c r="U6077" s="10"/>
    </row>
    <row r="6078" spans="12:21" ht="15" customHeight="1" x14ac:dyDescent="0.4">
      <c r="L6078" s="36" t="s">
        <v>39</v>
      </c>
      <c r="N6078" s="37">
        <v>43718</v>
      </c>
      <c r="O6078" s="35">
        <v>0.58333333333333337</v>
      </c>
      <c r="P6078" s="299"/>
      <c r="Q6078" s="300"/>
      <c r="R6078" s="129">
        <f t="shared" si="283"/>
        <v>0</v>
      </c>
      <c r="S6078" s="129">
        <f t="shared" si="284"/>
        <v>0</v>
      </c>
      <c r="T6078" s="129">
        <f t="shared" si="285"/>
        <v>0</v>
      </c>
      <c r="U6078" s="10"/>
    </row>
    <row r="6079" spans="12:21" ht="15" customHeight="1" x14ac:dyDescent="0.4">
      <c r="L6079" s="36" t="s">
        <v>39</v>
      </c>
      <c r="N6079" s="37">
        <v>43718</v>
      </c>
      <c r="O6079" s="35">
        <v>0.62500000000000011</v>
      </c>
      <c r="P6079" s="299"/>
      <c r="Q6079" s="300"/>
      <c r="R6079" s="129">
        <f t="shared" si="283"/>
        <v>0</v>
      </c>
      <c r="S6079" s="129">
        <f t="shared" si="284"/>
        <v>0</v>
      </c>
      <c r="T6079" s="129">
        <f t="shared" si="285"/>
        <v>0</v>
      </c>
      <c r="U6079" s="10"/>
    </row>
    <row r="6080" spans="12:21" ht="15" customHeight="1" x14ac:dyDescent="0.4">
      <c r="L6080" s="36" t="s">
        <v>39</v>
      </c>
      <c r="N6080" s="37">
        <v>43718</v>
      </c>
      <c r="O6080" s="35">
        <v>0.66666666666666674</v>
      </c>
      <c r="P6080" s="299"/>
      <c r="Q6080" s="300"/>
      <c r="R6080" s="129">
        <f t="shared" si="283"/>
        <v>0</v>
      </c>
      <c r="S6080" s="129">
        <f t="shared" si="284"/>
        <v>0</v>
      </c>
      <c r="T6080" s="129">
        <f t="shared" si="285"/>
        <v>0</v>
      </c>
      <c r="U6080" s="10"/>
    </row>
    <row r="6081" spans="12:21" ht="15" customHeight="1" x14ac:dyDescent="0.4">
      <c r="L6081" s="36" t="s">
        <v>39</v>
      </c>
      <c r="N6081" s="37">
        <v>43718</v>
      </c>
      <c r="O6081" s="35">
        <v>0.70833333333333337</v>
      </c>
      <c r="P6081" s="299"/>
      <c r="Q6081" s="300"/>
      <c r="R6081" s="129">
        <f t="shared" si="283"/>
        <v>0</v>
      </c>
      <c r="S6081" s="129">
        <f t="shared" si="284"/>
        <v>0</v>
      </c>
      <c r="T6081" s="129">
        <f t="shared" si="285"/>
        <v>0</v>
      </c>
      <c r="U6081" s="10"/>
    </row>
    <row r="6082" spans="12:21" ht="15" customHeight="1" x14ac:dyDescent="0.4">
      <c r="L6082" s="36" t="s">
        <v>39</v>
      </c>
      <c r="N6082" s="37">
        <v>43718</v>
      </c>
      <c r="O6082" s="35">
        <v>0.75000000000000011</v>
      </c>
      <c r="P6082" s="299"/>
      <c r="Q6082" s="300"/>
      <c r="R6082" s="129">
        <f t="shared" si="283"/>
        <v>0</v>
      </c>
      <c r="S6082" s="129">
        <f t="shared" si="284"/>
        <v>0</v>
      </c>
      <c r="T6082" s="129">
        <f t="shared" si="285"/>
        <v>0</v>
      </c>
      <c r="U6082" s="10"/>
    </row>
    <row r="6083" spans="12:21" ht="15" customHeight="1" x14ac:dyDescent="0.4">
      <c r="L6083" s="36" t="s">
        <v>39</v>
      </c>
      <c r="N6083" s="37">
        <v>43718</v>
      </c>
      <c r="O6083" s="35">
        <v>0.79166666666666674</v>
      </c>
      <c r="P6083" s="299"/>
      <c r="Q6083" s="300"/>
      <c r="R6083" s="129">
        <f t="shared" si="283"/>
        <v>0</v>
      </c>
      <c r="S6083" s="129">
        <f t="shared" si="284"/>
        <v>0</v>
      </c>
      <c r="T6083" s="129">
        <f t="shared" si="285"/>
        <v>0</v>
      </c>
      <c r="U6083" s="10"/>
    </row>
    <row r="6084" spans="12:21" ht="15" customHeight="1" x14ac:dyDescent="0.4">
      <c r="L6084" s="36" t="s">
        <v>39</v>
      </c>
      <c r="N6084" s="37">
        <v>43718</v>
      </c>
      <c r="O6084" s="35">
        <v>0.83333333333333337</v>
      </c>
      <c r="P6084" s="299"/>
      <c r="Q6084" s="300"/>
      <c r="R6084" s="129">
        <f t="shared" si="283"/>
        <v>0</v>
      </c>
      <c r="S6084" s="129">
        <f t="shared" si="284"/>
        <v>0</v>
      </c>
      <c r="T6084" s="129">
        <f t="shared" si="285"/>
        <v>0</v>
      </c>
      <c r="U6084" s="10"/>
    </row>
    <row r="6085" spans="12:21" ht="15" customHeight="1" x14ac:dyDescent="0.4">
      <c r="L6085" s="36" t="s">
        <v>39</v>
      </c>
      <c r="N6085" s="37">
        <v>43718</v>
      </c>
      <c r="O6085" s="35">
        <v>0.87500000000000011</v>
      </c>
      <c r="P6085" s="299"/>
      <c r="Q6085" s="300"/>
      <c r="R6085" s="129">
        <f t="shared" si="283"/>
        <v>0</v>
      </c>
      <c r="S6085" s="129">
        <f t="shared" si="284"/>
        <v>0</v>
      </c>
      <c r="T6085" s="129">
        <f t="shared" si="285"/>
        <v>0</v>
      </c>
      <c r="U6085" s="10"/>
    </row>
    <row r="6086" spans="12:21" ht="15" customHeight="1" x14ac:dyDescent="0.4">
      <c r="L6086" s="36" t="s">
        <v>39</v>
      </c>
      <c r="N6086" s="37">
        <v>43718</v>
      </c>
      <c r="O6086" s="35">
        <v>0.91666666666666674</v>
      </c>
      <c r="P6086" s="299"/>
      <c r="Q6086" s="300"/>
      <c r="R6086" s="129">
        <f t="shared" si="283"/>
        <v>0</v>
      </c>
      <c r="S6086" s="129">
        <f t="shared" si="284"/>
        <v>0</v>
      </c>
      <c r="T6086" s="129">
        <f t="shared" si="285"/>
        <v>0</v>
      </c>
      <c r="U6086" s="10"/>
    </row>
    <row r="6087" spans="12:21" ht="15" customHeight="1" x14ac:dyDescent="0.4">
      <c r="L6087" s="36" t="s">
        <v>39</v>
      </c>
      <c r="N6087" s="37">
        <v>43718</v>
      </c>
      <c r="O6087" s="35">
        <v>0.95833333333333337</v>
      </c>
      <c r="P6087" s="299"/>
      <c r="Q6087" s="300"/>
      <c r="R6087" s="129">
        <f t="shared" si="283"/>
        <v>0</v>
      </c>
      <c r="S6087" s="129">
        <f t="shared" si="284"/>
        <v>0</v>
      </c>
      <c r="T6087" s="129">
        <f t="shared" si="285"/>
        <v>0</v>
      </c>
      <c r="U6087" s="10"/>
    </row>
    <row r="6088" spans="12:21" ht="15" customHeight="1" x14ac:dyDescent="0.4">
      <c r="L6088" s="40">
        <v>43719</v>
      </c>
      <c r="M6088" s="37"/>
      <c r="N6088" s="37">
        <v>43719</v>
      </c>
      <c r="O6088" s="35">
        <v>3.1225022567582528E-17</v>
      </c>
      <c r="P6088" s="299"/>
      <c r="Q6088" s="300"/>
      <c r="R6088" s="129">
        <f t="shared" si="283"/>
        <v>0</v>
      </c>
      <c r="S6088" s="129">
        <f t="shared" si="284"/>
        <v>0</v>
      </c>
      <c r="T6088" s="129">
        <f t="shared" si="285"/>
        <v>0</v>
      </c>
      <c r="U6088" s="10"/>
    </row>
    <row r="6089" spans="12:21" ht="15" customHeight="1" x14ac:dyDescent="0.4">
      <c r="L6089" s="36" t="s">
        <v>39</v>
      </c>
      <c r="N6089" s="37">
        <v>43719</v>
      </c>
      <c r="O6089" s="35">
        <v>4.1666666666666699E-2</v>
      </c>
      <c r="P6089" s="299"/>
      <c r="Q6089" s="300"/>
      <c r="R6089" s="129">
        <f t="shared" si="283"/>
        <v>0</v>
      </c>
      <c r="S6089" s="129">
        <f t="shared" si="284"/>
        <v>0</v>
      </c>
      <c r="T6089" s="129">
        <f t="shared" si="285"/>
        <v>0</v>
      </c>
      <c r="U6089" s="10"/>
    </row>
    <row r="6090" spans="12:21" ht="15" customHeight="1" x14ac:dyDescent="0.4">
      <c r="L6090" s="36" t="s">
        <v>39</v>
      </c>
      <c r="N6090" s="37">
        <v>43719</v>
      </c>
      <c r="O6090" s="35">
        <v>8.333333333333337E-2</v>
      </c>
      <c r="P6090" s="299"/>
      <c r="Q6090" s="300"/>
      <c r="R6090" s="129">
        <f t="shared" si="283"/>
        <v>0</v>
      </c>
      <c r="S6090" s="129">
        <f t="shared" si="284"/>
        <v>0</v>
      </c>
      <c r="T6090" s="129">
        <f t="shared" si="285"/>
        <v>0</v>
      </c>
      <c r="U6090" s="10"/>
    </row>
    <row r="6091" spans="12:21" ht="15" customHeight="1" x14ac:dyDescent="0.4">
      <c r="L6091" s="36" t="s">
        <v>39</v>
      </c>
      <c r="N6091" s="37">
        <v>43719</v>
      </c>
      <c r="O6091" s="35">
        <v>0.12500000000000006</v>
      </c>
      <c r="P6091" s="299"/>
      <c r="Q6091" s="300"/>
      <c r="R6091" s="129">
        <f t="shared" si="283"/>
        <v>0</v>
      </c>
      <c r="S6091" s="129">
        <f t="shared" si="284"/>
        <v>0</v>
      </c>
      <c r="T6091" s="129">
        <f t="shared" si="285"/>
        <v>0</v>
      </c>
      <c r="U6091" s="10"/>
    </row>
    <row r="6092" spans="12:21" ht="15" customHeight="1" x14ac:dyDescent="0.4">
      <c r="L6092" s="36" t="s">
        <v>39</v>
      </c>
      <c r="N6092" s="37">
        <v>43719</v>
      </c>
      <c r="O6092" s="35">
        <v>0.16666666666666669</v>
      </c>
      <c r="P6092" s="299"/>
      <c r="Q6092" s="300"/>
      <c r="R6092" s="129">
        <f t="shared" si="283"/>
        <v>0</v>
      </c>
      <c r="S6092" s="129">
        <f t="shared" si="284"/>
        <v>0</v>
      </c>
      <c r="T6092" s="129">
        <f t="shared" si="285"/>
        <v>0</v>
      </c>
      <c r="U6092" s="10"/>
    </row>
    <row r="6093" spans="12:21" ht="15" customHeight="1" x14ac:dyDescent="0.4">
      <c r="L6093" s="36" t="s">
        <v>39</v>
      </c>
      <c r="N6093" s="37">
        <v>43719</v>
      </c>
      <c r="O6093" s="35">
        <v>0.20833333333333337</v>
      </c>
      <c r="P6093" s="299"/>
      <c r="Q6093" s="300"/>
      <c r="R6093" s="129">
        <f t="shared" si="283"/>
        <v>0</v>
      </c>
      <c r="S6093" s="129">
        <f t="shared" si="284"/>
        <v>0</v>
      </c>
      <c r="T6093" s="129">
        <f t="shared" si="285"/>
        <v>0</v>
      </c>
      <c r="U6093" s="10"/>
    </row>
    <row r="6094" spans="12:21" ht="15" customHeight="1" x14ac:dyDescent="0.4">
      <c r="L6094" s="36" t="s">
        <v>39</v>
      </c>
      <c r="N6094" s="37">
        <v>43719</v>
      </c>
      <c r="O6094" s="35">
        <v>0.25</v>
      </c>
      <c r="P6094" s="299"/>
      <c r="Q6094" s="300"/>
      <c r="R6094" s="129">
        <f t="shared" si="283"/>
        <v>0</v>
      </c>
      <c r="S6094" s="129">
        <f t="shared" si="284"/>
        <v>0</v>
      </c>
      <c r="T6094" s="129">
        <f t="shared" si="285"/>
        <v>0</v>
      </c>
      <c r="U6094" s="10"/>
    </row>
    <row r="6095" spans="12:21" ht="15" customHeight="1" x14ac:dyDescent="0.4">
      <c r="L6095" s="36" t="s">
        <v>39</v>
      </c>
      <c r="N6095" s="37">
        <v>43719</v>
      </c>
      <c r="O6095" s="35">
        <v>0.29166666666666669</v>
      </c>
      <c r="P6095" s="299"/>
      <c r="Q6095" s="300"/>
      <c r="R6095" s="129">
        <f t="shared" si="283"/>
        <v>0</v>
      </c>
      <c r="S6095" s="129">
        <f t="shared" si="284"/>
        <v>0</v>
      </c>
      <c r="T6095" s="129">
        <f t="shared" si="285"/>
        <v>0</v>
      </c>
      <c r="U6095" s="10"/>
    </row>
    <row r="6096" spans="12:21" ht="15" customHeight="1" x14ac:dyDescent="0.4">
      <c r="L6096" s="36" t="s">
        <v>39</v>
      </c>
      <c r="N6096" s="37">
        <v>43719</v>
      </c>
      <c r="O6096" s="35">
        <v>0.33333333333333337</v>
      </c>
      <c r="P6096" s="299"/>
      <c r="Q6096" s="300"/>
      <c r="R6096" s="129">
        <f t="shared" ref="R6096:R6159" si="286">IF(Q6096&gt;P6096,P6096,Q6096)</f>
        <v>0</v>
      </c>
      <c r="S6096" s="129">
        <f t="shared" ref="S6096:S6159" si="287">P6096-R6096</f>
        <v>0</v>
      </c>
      <c r="T6096" s="129">
        <f t="shared" si="285"/>
        <v>0</v>
      </c>
      <c r="U6096" s="10"/>
    </row>
    <row r="6097" spans="12:21" ht="15" customHeight="1" x14ac:dyDescent="0.4">
      <c r="L6097" s="36" t="s">
        <v>39</v>
      </c>
      <c r="N6097" s="37">
        <v>43719</v>
      </c>
      <c r="O6097" s="35">
        <v>0.375</v>
      </c>
      <c r="P6097" s="299"/>
      <c r="Q6097" s="300"/>
      <c r="R6097" s="129">
        <f t="shared" si="286"/>
        <v>0</v>
      </c>
      <c r="S6097" s="129">
        <f t="shared" si="287"/>
        <v>0</v>
      </c>
      <c r="T6097" s="129">
        <f t="shared" si="285"/>
        <v>0</v>
      </c>
      <c r="U6097" s="10"/>
    </row>
    <row r="6098" spans="12:21" ht="15" customHeight="1" x14ac:dyDescent="0.4">
      <c r="L6098" s="36" t="s">
        <v>39</v>
      </c>
      <c r="N6098" s="37">
        <v>43719</v>
      </c>
      <c r="O6098" s="35">
        <v>0.41666666666666669</v>
      </c>
      <c r="P6098" s="299"/>
      <c r="Q6098" s="300"/>
      <c r="R6098" s="129">
        <f t="shared" si="286"/>
        <v>0</v>
      </c>
      <c r="S6098" s="129">
        <f t="shared" si="287"/>
        <v>0</v>
      </c>
      <c r="T6098" s="129">
        <f t="shared" si="285"/>
        <v>0</v>
      </c>
      <c r="U6098" s="10"/>
    </row>
    <row r="6099" spans="12:21" ht="15" customHeight="1" x14ac:dyDescent="0.4">
      <c r="L6099" s="36" t="s">
        <v>39</v>
      </c>
      <c r="N6099" s="37">
        <v>43719</v>
      </c>
      <c r="O6099" s="35">
        <v>0.45833333333333337</v>
      </c>
      <c r="P6099" s="299"/>
      <c r="Q6099" s="300"/>
      <c r="R6099" s="129">
        <f t="shared" si="286"/>
        <v>0</v>
      </c>
      <c r="S6099" s="129">
        <f t="shared" si="287"/>
        <v>0</v>
      </c>
      <c r="T6099" s="129">
        <f t="shared" si="285"/>
        <v>0</v>
      </c>
      <c r="U6099" s="10"/>
    </row>
    <row r="6100" spans="12:21" ht="15" customHeight="1" x14ac:dyDescent="0.4">
      <c r="L6100" s="36" t="s">
        <v>39</v>
      </c>
      <c r="N6100" s="37">
        <v>43719</v>
      </c>
      <c r="O6100" s="35">
        <v>0.50000000000000011</v>
      </c>
      <c r="P6100" s="299"/>
      <c r="Q6100" s="300"/>
      <c r="R6100" s="129">
        <f t="shared" si="286"/>
        <v>0</v>
      </c>
      <c r="S6100" s="129">
        <f t="shared" si="287"/>
        <v>0</v>
      </c>
      <c r="T6100" s="129">
        <f t="shared" si="285"/>
        <v>0</v>
      </c>
      <c r="U6100" s="10"/>
    </row>
    <row r="6101" spans="12:21" ht="15" customHeight="1" x14ac:dyDescent="0.4">
      <c r="L6101" s="36" t="s">
        <v>39</v>
      </c>
      <c r="N6101" s="37">
        <v>43719</v>
      </c>
      <c r="O6101" s="35">
        <v>0.54166666666666674</v>
      </c>
      <c r="P6101" s="299"/>
      <c r="Q6101" s="300"/>
      <c r="R6101" s="129">
        <f t="shared" si="286"/>
        <v>0</v>
      </c>
      <c r="S6101" s="129">
        <f t="shared" si="287"/>
        <v>0</v>
      </c>
      <c r="T6101" s="129">
        <f t="shared" si="285"/>
        <v>0</v>
      </c>
      <c r="U6101" s="10"/>
    </row>
    <row r="6102" spans="12:21" ht="15" customHeight="1" x14ac:dyDescent="0.4">
      <c r="L6102" s="36" t="s">
        <v>39</v>
      </c>
      <c r="N6102" s="37">
        <v>43719</v>
      </c>
      <c r="O6102" s="35">
        <v>0.58333333333333337</v>
      </c>
      <c r="P6102" s="299"/>
      <c r="Q6102" s="300"/>
      <c r="R6102" s="129">
        <f t="shared" si="286"/>
        <v>0</v>
      </c>
      <c r="S6102" s="129">
        <f t="shared" si="287"/>
        <v>0</v>
      </c>
      <c r="T6102" s="129">
        <f t="shared" si="285"/>
        <v>0</v>
      </c>
      <c r="U6102" s="10"/>
    </row>
    <row r="6103" spans="12:21" ht="15" customHeight="1" x14ac:dyDescent="0.4">
      <c r="L6103" s="36" t="s">
        <v>39</v>
      </c>
      <c r="N6103" s="37">
        <v>43719</v>
      </c>
      <c r="O6103" s="35">
        <v>0.62500000000000011</v>
      </c>
      <c r="P6103" s="299"/>
      <c r="Q6103" s="300"/>
      <c r="R6103" s="129">
        <f t="shared" si="286"/>
        <v>0</v>
      </c>
      <c r="S6103" s="129">
        <f t="shared" si="287"/>
        <v>0</v>
      </c>
      <c r="T6103" s="129">
        <f t="shared" si="285"/>
        <v>0</v>
      </c>
      <c r="U6103" s="10"/>
    </row>
    <row r="6104" spans="12:21" ht="15" customHeight="1" x14ac:dyDescent="0.4">
      <c r="L6104" s="36" t="s">
        <v>39</v>
      </c>
      <c r="N6104" s="37">
        <v>43719</v>
      </c>
      <c r="O6104" s="35">
        <v>0.66666666666666674</v>
      </c>
      <c r="P6104" s="299"/>
      <c r="Q6104" s="300"/>
      <c r="R6104" s="129">
        <f t="shared" si="286"/>
        <v>0</v>
      </c>
      <c r="S6104" s="129">
        <f t="shared" si="287"/>
        <v>0</v>
      </c>
      <c r="T6104" s="129">
        <f t="shared" si="285"/>
        <v>0</v>
      </c>
      <c r="U6104" s="10"/>
    </row>
    <row r="6105" spans="12:21" ht="15" customHeight="1" x14ac:dyDescent="0.4">
      <c r="L6105" s="36" t="s">
        <v>39</v>
      </c>
      <c r="N6105" s="37">
        <v>43719</v>
      </c>
      <c r="O6105" s="35">
        <v>0.70833333333333337</v>
      </c>
      <c r="P6105" s="299"/>
      <c r="Q6105" s="300"/>
      <c r="R6105" s="129">
        <f t="shared" si="286"/>
        <v>0</v>
      </c>
      <c r="S6105" s="129">
        <f t="shared" si="287"/>
        <v>0</v>
      </c>
      <c r="T6105" s="129">
        <f t="shared" si="285"/>
        <v>0</v>
      </c>
      <c r="U6105" s="10"/>
    </row>
    <row r="6106" spans="12:21" ht="15" customHeight="1" x14ac:dyDescent="0.4">
      <c r="L6106" s="36" t="s">
        <v>39</v>
      </c>
      <c r="N6106" s="37">
        <v>43719</v>
      </c>
      <c r="O6106" s="35">
        <v>0.75000000000000011</v>
      </c>
      <c r="P6106" s="299"/>
      <c r="Q6106" s="300"/>
      <c r="R6106" s="129">
        <f t="shared" si="286"/>
        <v>0</v>
      </c>
      <c r="S6106" s="129">
        <f t="shared" si="287"/>
        <v>0</v>
      </c>
      <c r="T6106" s="129">
        <f t="shared" si="285"/>
        <v>0</v>
      </c>
      <c r="U6106" s="10"/>
    </row>
    <row r="6107" spans="12:21" ht="15" customHeight="1" x14ac:dyDescent="0.4">
      <c r="L6107" s="36" t="s">
        <v>39</v>
      </c>
      <c r="N6107" s="37">
        <v>43719</v>
      </c>
      <c r="O6107" s="35">
        <v>0.79166666666666674</v>
      </c>
      <c r="P6107" s="299"/>
      <c r="Q6107" s="300"/>
      <c r="R6107" s="129">
        <f t="shared" si="286"/>
        <v>0</v>
      </c>
      <c r="S6107" s="129">
        <f t="shared" si="287"/>
        <v>0</v>
      </c>
      <c r="T6107" s="129">
        <f t="shared" si="285"/>
        <v>0</v>
      </c>
      <c r="U6107" s="10"/>
    </row>
    <row r="6108" spans="12:21" ht="15" customHeight="1" x14ac:dyDescent="0.4">
      <c r="L6108" s="36" t="s">
        <v>39</v>
      </c>
      <c r="N6108" s="37">
        <v>43719</v>
      </c>
      <c r="O6108" s="35">
        <v>0.83333333333333337</v>
      </c>
      <c r="P6108" s="299"/>
      <c r="Q6108" s="300"/>
      <c r="R6108" s="129">
        <f t="shared" si="286"/>
        <v>0</v>
      </c>
      <c r="S6108" s="129">
        <f t="shared" si="287"/>
        <v>0</v>
      </c>
      <c r="T6108" s="129">
        <f t="shared" si="285"/>
        <v>0</v>
      </c>
      <c r="U6108" s="10"/>
    </row>
    <row r="6109" spans="12:21" ht="15" customHeight="1" x14ac:dyDescent="0.4">
      <c r="L6109" s="36" t="s">
        <v>39</v>
      </c>
      <c r="N6109" s="37">
        <v>43719</v>
      </c>
      <c r="O6109" s="35">
        <v>0.87500000000000011</v>
      </c>
      <c r="P6109" s="299"/>
      <c r="Q6109" s="300"/>
      <c r="R6109" s="129">
        <f t="shared" si="286"/>
        <v>0</v>
      </c>
      <c r="S6109" s="129">
        <f t="shared" si="287"/>
        <v>0</v>
      </c>
      <c r="T6109" s="129">
        <f t="shared" si="285"/>
        <v>0</v>
      </c>
      <c r="U6109" s="10"/>
    </row>
    <row r="6110" spans="12:21" ht="15" customHeight="1" x14ac:dyDescent="0.4">
      <c r="L6110" s="36" t="s">
        <v>39</v>
      </c>
      <c r="N6110" s="37">
        <v>43719</v>
      </c>
      <c r="O6110" s="35">
        <v>0.91666666666666674</v>
      </c>
      <c r="P6110" s="299"/>
      <c r="Q6110" s="300"/>
      <c r="R6110" s="129">
        <f t="shared" si="286"/>
        <v>0</v>
      </c>
      <c r="S6110" s="129">
        <f t="shared" si="287"/>
        <v>0</v>
      </c>
      <c r="T6110" s="129">
        <f t="shared" si="285"/>
        <v>0</v>
      </c>
      <c r="U6110" s="10"/>
    </row>
    <row r="6111" spans="12:21" ht="15" customHeight="1" x14ac:dyDescent="0.4">
      <c r="L6111" s="36" t="s">
        <v>39</v>
      </c>
      <c r="N6111" s="37">
        <v>43719</v>
      </c>
      <c r="O6111" s="35">
        <v>0.95833333333333337</v>
      </c>
      <c r="P6111" s="299"/>
      <c r="Q6111" s="300"/>
      <c r="R6111" s="129">
        <f t="shared" si="286"/>
        <v>0</v>
      </c>
      <c r="S6111" s="129">
        <f t="shared" si="287"/>
        <v>0</v>
      </c>
      <c r="T6111" s="129">
        <f t="shared" si="285"/>
        <v>0</v>
      </c>
      <c r="U6111" s="10"/>
    </row>
    <row r="6112" spans="12:21" ht="15" customHeight="1" x14ac:dyDescent="0.4">
      <c r="L6112" s="40">
        <v>43720</v>
      </c>
      <c r="M6112" s="37"/>
      <c r="N6112" s="37">
        <v>43720</v>
      </c>
      <c r="O6112" s="35">
        <v>3.1225022567582528E-17</v>
      </c>
      <c r="P6112" s="299"/>
      <c r="Q6112" s="300"/>
      <c r="R6112" s="129">
        <f t="shared" si="286"/>
        <v>0</v>
      </c>
      <c r="S6112" s="129">
        <f t="shared" si="287"/>
        <v>0</v>
      </c>
      <c r="T6112" s="129">
        <f t="shared" si="285"/>
        <v>0</v>
      </c>
      <c r="U6112" s="10"/>
    </row>
    <row r="6113" spans="12:21" ht="15" customHeight="1" x14ac:dyDescent="0.4">
      <c r="L6113" s="36" t="s">
        <v>39</v>
      </c>
      <c r="N6113" s="37">
        <v>43720</v>
      </c>
      <c r="O6113" s="35">
        <v>4.1666666666666699E-2</v>
      </c>
      <c r="P6113" s="299"/>
      <c r="Q6113" s="300"/>
      <c r="R6113" s="129">
        <f t="shared" si="286"/>
        <v>0</v>
      </c>
      <c r="S6113" s="129">
        <f t="shared" si="287"/>
        <v>0</v>
      </c>
      <c r="T6113" s="129">
        <f t="shared" si="285"/>
        <v>0</v>
      </c>
      <c r="U6113" s="10"/>
    </row>
    <row r="6114" spans="12:21" ht="15" customHeight="1" x14ac:dyDescent="0.4">
      <c r="L6114" s="36" t="s">
        <v>39</v>
      </c>
      <c r="N6114" s="37">
        <v>43720</v>
      </c>
      <c r="O6114" s="35">
        <v>8.333333333333337E-2</v>
      </c>
      <c r="P6114" s="299"/>
      <c r="Q6114" s="300"/>
      <c r="R6114" s="129">
        <f t="shared" si="286"/>
        <v>0</v>
      </c>
      <c r="S6114" s="129">
        <f t="shared" si="287"/>
        <v>0</v>
      </c>
      <c r="T6114" s="129">
        <f t="shared" si="285"/>
        <v>0</v>
      </c>
      <c r="U6114" s="10"/>
    </row>
    <row r="6115" spans="12:21" ht="15" customHeight="1" x14ac:dyDescent="0.4">
      <c r="L6115" s="36" t="s">
        <v>39</v>
      </c>
      <c r="N6115" s="37">
        <v>43720</v>
      </c>
      <c r="O6115" s="35">
        <v>0.12500000000000006</v>
      </c>
      <c r="P6115" s="299"/>
      <c r="Q6115" s="300"/>
      <c r="R6115" s="129">
        <f t="shared" si="286"/>
        <v>0</v>
      </c>
      <c r="S6115" s="129">
        <f t="shared" si="287"/>
        <v>0</v>
      </c>
      <c r="T6115" s="129">
        <f t="shared" si="285"/>
        <v>0</v>
      </c>
      <c r="U6115" s="10"/>
    </row>
    <row r="6116" spans="12:21" ht="15" customHeight="1" x14ac:dyDescent="0.4">
      <c r="L6116" s="36" t="s">
        <v>39</v>
      </c>
      <c r="N6116" s="37">
        <v>43720</v>
      </c>
      <c r="O6116" s="35">
        <v>0.16666666666666669</v>
      </c>
      <c r="P6116" s="299"/>
      <c r="Q6116" s="300"/>
      <c r="R6116" s="129">
        <f t="shared" si="286"/>
        <v>0</v>
      </c>
      <c r="S6116" s="129">
        <f t="shared" si="287"/>
        <v>0</v>
      </c>
      <c r="T6116" s="129">
        <f t="shared" si="285"/>
        <v>0</v>
      </c>
      <c r="U6116" s="10"/>
    </row>
    <row r="6117" spans="12:21" ht="15" customHeight="1" x14ac:dyDescent="0.4">
      <c r="L6117" s="36" t="s">
        <v>39</v>
      </c>
      <c r="N6117" s="37">
        <v>43720</v>
      </c>
      <c r="O6117" s="35">
        <v>0.20833333333333337</v>
      </c>
      <c r="P6117" s="299"/>
      <c r="Q6117" s="300"/>
      <c r="R6117" s="129">
        <f t="shared" si="286"/>
        <v>0</v>
      </c>
      <c r="S6117" s="129">
        <f t="shared" si="287"/>
        <v>0</v>
      </c>
      <c r="T6117" s="129">
        <f t="shared" si="285"/>
        <v>0</v>
      </c>
      <c r="U6117" s="10"/>
    </row>
    <row r="6118" spans="12:21" ht="15" customHeight="1" x14ac:dyDescent="0.4">
      <c r="L6118" s="36" t="s">
        <v>39</v>
      </c>
      <c r="N6118" s="37">
        <v>43720</v>
      </c>
      <c r="O6118" s="35">
        <v>0.25</v>
      </c>
      <c r="P6118" s="299"/>
      <c r="Q6118" s="300"/>
      <c r="R6118" s="129">
        <f t="shared" si="286"/>
        <v>0</v>
      </c>
      <c r="S6118" s="129">
        <f t="shared" si="287"/>
        <v>0</v>
      </c>
      <c r="T6118" s="129">
        <f t="shared" si="285"/>
        <v>0</v>
      </c>
      <c r="U6118" s="10"/>
    </row>
    <row r="6119" spans="12:21" ht="15" customHeight="1" x14ac:dyDescent="0.4">
      <c r="L6119" s="36" t="s">
        <v>39</v>
      </c>
      <c r="N6119" s="37">
        <v>43720</v>
      </c>
      <c r="O6119" s="35">
        <v>0.29166666666666669</v>
      </c>
      <c r="P6119" s="299"/>
      <c r="Q6119" s="300"/>
      <c r="R6119" s="129">
        <f t="shared" si="286"/>
        <v>0</v>
      </c>
      <c r="S6119" s="129">
        <f t="shared" si="287"/>
        <v>0</v>
      </c>
      <c r="T6119" s="129">
        <f t="shared" si="285"/>
        <v>0</v>
      </c>
      <c r="U6119" s="10"/>
    </row>
    <row r="6120" spans="12:21" ht="15" customHeight="1" x14ac:dyDescent="0.4">
      <c r="L6120" s="36" t="s">
        <v>39</v>
      </c>
      <c r="N6120" s="37">
        <v>43720</v>
      </c>
      <c r="O6120" s="35">
        <v>0.33333333333333337</v>
      </c>
      <c r="P6120" s="299"/>
      <c r="Q6120" s="300"/>
      <c r="R6120" s="129">
        <f t="shared" si="286"/>
        <v>0</v>
      </c>
      <c r="S6120" s="129">
        <f t="shared" si="287"/>
        <v>0</v>
      </c>
      <c r="T6120" s="129">
        <f t="shared" si="285"/>
        <v>0</v>
      </c>
      <c r="U6120" s="10"/>
    </row>
    <row r="6121" spans="12:21" ht="15" customHeight="1" x14ac:dyDescent="0.4">
      <c r="L6121" s="36" t="s">
        <v>39</v>
      </c>
      <c r="N6121" s="37">
        <v>43720</v>
      </c>
      <c r="O6121" s="35">
        <v>0.375</v>
      </c>
      <c r="P6121" s="299"/>
      <c r="Q6121" s="300"/>
      <c r="R6121" s="129">
        <f t="shared" si="286"/>
        <v>0</v>
      </c>
      <c r="S6121" s="129">
        <f t="shared" si="287"/>
        <v>0</v>
      </c>
      <c r="T6121" s="129">
        <f t="shared" ref="T6121:T6184" si="288">Q6121-R6121</f>
        <v>0</v>
      </c>
      <c r="U6121" s="10"/>
    </row>
    <row r="6122" spans="12:21" ht="15" customHeight="1" x14ac:dyDescent="0.4">
      <c r="L6122" s="36" t="s">
        <v>39</v>
      </c>
      <c r="N6122" s="37">
        <v>43720</v>
      </c>
      <c r="O6122" s="35">
        <v>0.41666666666666669</v>
      </c>
      <c r="P6122" s="299"/>
      <c r="Q6122" s="300"/>
      <c r="R6122" s="129">
        <f t="shared" si="286"/>
        <v>0</v>
      </c>
      <c r="S6122" s="129">
        <f t="shared" si="287"/>
        <v>0</v>
      </c>
      <c r="T6122" s="129">
        <f t="shared" si="288"/>
        <v>0</v>
      </c>
      <c r="U6122" s="10"/>
    </row>
    <row r="6123" spans="12:21" ht="15" customHeight="1" x14ac:dyDescent="0.4">
      <c r="L6123" s="36" t="s">
        <v>39</v>
      </c>
      <c r="N6123" s="37">
        <v>43720</v>
      </c>
      <c r="O6123" s="35">
        <v>0.45833333333333337</v>
      </c>
      <c r="P6123" s="299"/>
      <c r="Q6123" s="300"/>
      <c r="R6123" s="129">
        <f t="shared" si="286"/>
        <v>0</v>
      </c>
      <c r="S6123" s="129">
        <f t="shared" si="287"/>
        <v>0</v>
      </c>
      <c r="T6123" s="129">
        <f t="shared" si="288"/>
        <v>0</v>
      </c>
      <c r="U6123" s="10"/>
    </row>
    <row r="6124" spans="12:21" ht="15" customHeight="1" x14ac:dyDescent="0.4">
      <c r="L6124" s="36" t="s">
        <v>39</v>
      </c>
      <c r="N6124" s="37">
        <v>43720</v>
      </c>
      <c r="O6124" s="35">
        <v>0.50000000000000011</v>
      </c>
      <c r="P6124" s="299"/>
      <c r="Q6124" s="300"/>
      <c r="R6124" s="129">
        <f t="shared" si="286"/>
        <v>0</v>
      </c>
      <c r="S6124" s="129">
        <f t="shared" si="287"/>
        <v>0</v>
      </c>
      <c r="T6124" s="129">
        <f t="shared" si="288"/>
        <v>0</v>
      </c>
      <c r="U6124" s="10"/>
    </row>
    <row r="6125" spans="12:21" ht="15" customHeight="1" x14ac:dyDescent="0.4">
      <c r="L6125" s="36" t="s">
        <v>39</v>
      </c>
      <c r="N6125" s="37">
        <v>43720</v>
      </c>
      <c r="O6125" s="35">
        <v>0.54166666666666674</v>
      </c>
      <c r="P6125" s="299"/>
      <c r="Q6125" s="300"/>
      <c r="R6125" s="129">
        <f t="shared" si="286"/>
        <v>0</v>
      </c>
      <c r="S6125" s="129">
        <f t="shared" si="287"/>
        <v>0</v>
      </c>
      <c r="T6125" s="129">
        <f t="shared" si="288"/>
        <v>0</v>
      </c>
      <c r="U6125" s="10"/>
    </row>
    <row r="6126" spans="12:21" ht="15" customHeight="1" x14ac:dyDescent="0.4">
      <c r="L6126" s="36" t="s">
        <v>39</v>
      </c>
      <c r="N6126" s="37">
        <v>43720</v>
      </c>
      <c r="O6126" s="35">
        <v>0.58333333333333337</v>
      </c>
      <c r="P6126" s="299"/>
      <c r="Q6126" s="300"/>
      <c r="R6126" s="129">
        <f t="shared" si="286"/>
        <v>0</v>
      </c>
      <c r="S6126" s="129">
        <f t="shared" si="287"/>
        <v>0</v>
      </c>
      <c r="T6126" s="129">
        <f t="shared" si="288"/>
        <v>0</v>
      </c>
      <c r="U6126" s="10"/>
    </row>
    <row r="6127" spans="12:21" ht="15" customHeight="1" x14ac:dyDescent="0.4">
      <c r="L6127" s="36" t="s">
        <v>39</v>
      </c>
      <c r="N6127" s="37">
        <v>43720</v>
      </c>
      <c r="O6127" s="35">
        <v>0.62500000000000011</v>
      </c>
      <c r="P6127" s="299"/>
      <c r="Q6127" s="300"/>
      <c r="R6127" s="129">
        <f t="shared" si="286"/>
        <v>0</v>
      </c>
      <c r="S6127" s="129">
        <f t="shared" si="287"/>
        <v>0</v>
      </c>
      <c r="T6127" s="129">
        <f t="shared" si="288"/>
        <v>0</v>
      </c>
      <c r="U6127" s="10"/>
    </row>
    <row r="6128" spans="12:21" ht="15" customHeight="1" x14ac:dyDescent="0.4">
      <c r="L6128" s="36" t="s">
        <v>39</v>
      </c>
      <c r="N6128" s="37">
        <v>43720</v>
      </c>
      <c r="O6128" s="35">
        <v>0.66666666666666674</v>
      </c>
      <c r="P6128" s="299"/>
      <c r="Q6128" s="300"/>
      <c r="R6128" s="129">
        <f t="shared" si="286"/>
        <v>0</v>
      </c>
      <c r="S6128" s="129">
        <f t="shared" si="287"/>
        <v>0</v>
      </c>
      <c r="T6128" s="129">
        <f t="shared" si="288"/>
        <v>0</v>
      </c>
      <c r="U6128" s="10"/>
    </row>
    <row r="6129" spans="12:21" ht="15" customHeight="1" x14ac:dyDescent="0.4">
      <c r="L6129" s="36" t="s">
        <v>39</v>
      </c>
      <c r="N6129" s="37">
        <v>43720</v>
      </c>
      <c r="O6129" s="35">
        <v>0.70833333333333337</v>
      </c>
      <c r="P6129" s="299"/>
      <c r="Q6129" s="300"/>
      <c r="R6129" s="129">
        <f t="shared" si="286"/>
        <v>0</v>
      </c>
      <c r="S6129" s="129">
        <f t="shared" si="287"/>
        <v>0</v>
      </c>
      <c r="T6129" s="129">
        <f t="shared" si="288"/>
        <v>0</v>
      </c>
      <c r="U6129" s="10"/>
    </row>
    <row r="6130" spans="12:21" ht="15" customHeight="1" x14ac:dyDescent="0.4">
      <c r="L6130" s="36" t="s">
        <v>39</v>
      </c>
      <c r="N6130" s="37">
        <v>43720</v>
      </c>
      <c r="O6130" s="35">
        <v>0.75000000000000011</v>
      </c>
      <c r="P6130" s="299"/>
      <c r="Q6130" s="300"/>
      <c r="R6130" s="129">
        <f t="shared" si="286"/>
        <v>0</v>
      </c>
      <c r="S6130" s="129">
        <f t="shared" si="287"/>
        <v>0</v>
      </c>
      <c r="T6130" s="129">
        <f t="shared" si="288"/>
        <v>0</v>
      </c>
      <c r="U6130" s="10"/>
    </row>
    <row r="6131" spans="12:21" ht="15" customHeight="1" x14ac:dyDescent="0.4">
      <c r="L6131" s="36" t="s">
        <v>39</v>
      </c>
      <c r="N6131" s="37">
        <v>43720</v>
      </c>
      <c r="O6131" s="35">
        <v>0.79166666666666674</v>
      </c>
      <c r="P6131" s="299"/>
      <c r="Q6131" s="300"/>
      <c r="R6131" s="129">
        <f t="shared" si="286"/>
        <v>0</v>
      </c>
      <c r="S6131" s="129">
        <f t="shared" si="287"/>
        <v>0</v>
      </c>
      <c r="T6131" s="129">
        <f t="shared" si="288"/>
        <v>0</v>
      </c>
      <c r="U6131" s="10"/>
    </row>
    <row r="6132" spans="12:21" ht="15" customHeight="1" x14ac:dyDescent="0.4">
      <c r="L6132" s="36" t="s">
        <v>39</v>
      </c>
      <c r="N6132" s="37">
        <v>43720</v>
      </c>
      <c r="O6132" s="35">
        <v>0.83333333333333337</v>
      </c>
      <c r="P6132" s="299"/>
      <c r="Q6132" s="300"/>
      <c r="R6132" s="129">
        <f t="shared" si="286"/>
        <v>0</v>
      </c>
      <c r="S6132" s="129">
        <f t="shared" si="287"/>
        <v>0</v>
      </c>
      <c r="T6132" s="129">
        <f t="shared" si="288"/>
        <v>0</v>
      </c>
      <c r="U6132" s="10"/>
    </row>
    <row r="6133" spans="12:21" ht="15" customHeight="1" x14ac:dyDescent="0.4">
      <c r="L6133" s="36" t="s">
        <v>39</v>
      </c>
      <c r="N6133" s="37">
        <v>43720</v>
      </c>
      <c r="O6133" s="35">
        <v>0.87500000000000011</v>
      </c>
      <c r="P6133" s="299"/>
      <c r="Q6133" s="300"/>
      <c r="R6133" s="129">
        <f t="shared" si="286"/>
        <v>0</v>
      </c>
      <c r="S6133" s="129">
        <f t="shared" si="287"/>
        <v>0</v>
      </c>
      <c r="T6133" s="129">
        <f t="shared" si="288"/>
        <v>0</v>
      </c>
      <c r="U6133" s="10"/>
    </row>
    <row r="6134" spans="12:21" ht="15" customHeight="1" x14ac:dyDescent="0.4">
      <c r="L6134" s="36" t="s">
        <v>39</v>
      </c>
      <c r="N6134" s="37">
        <v>43720</v>
      </c>
      <c r="O6134" s="35">
        <v>0.91666666666666674</v>
      </c>
      <c r="P6134" s="299"/>
      <c r="Q6134" s="300"/>
      <c r="R6134" s="129">
        <f t="shared" si="286"/>
        <v>0</v>
      </c>
      <c r="S6134" s="129">
        <f t="shared" si="287"/>
        <v>0</v>
      </c>
      <c r="T6134" s="129">
        <f t="shared" si="288"/>
        <v>0</v>
      </c>
      <c r="U6134" s="10"/>
    </row>
    <row r="6135" spans="12:21" ht="15" customHeight="1" x14ac:dyDescent="0.4">
      <c r="L6135" s="36" t="s">
        <v>39</v>
      </c>
      <c r="N6135" s="37">
        <v>43720</v>
      </c>
      <c r="O6135" s="35">
        <v>0.95833333333333337</v>
      </c>
      <c r="P6135" s="299"/>
      <c r="Q6135" s="300"/>
      <c r="R6135" s="129">
        <f t="shared" si="286"/>
        <v>0</v>
      </c>
      <c r="S6135" s="129">
        <f t="shared" si="287"/>
        <v>0</v>
      </c>
      <c r="T6135" s="129">
        <f t="shared" si="288"/>
        <v>0</v>
      </c>
      <c r="U6135" s="10"/>
    </row>
    <row r="6136" spans="12:21" ht="15" customHeight="1" x14ac:dyDescent="0.4">
      <c r="L6136" s="40">
        <v>43721</v>
      </c>
      <c r="M6136" s="37"/>
      <c r="N6136" s="37">
        <v>43721</v>
      </c>
      <c r="O6136" s="35">
        <v>3.1225022567582528E-17</v>
      </c>
      <c r="P6136" s="299"/>
      <c r="Q6136" s="300"/>
      <c r="R6136" s="129">
        <f t="shared" si="286"/>
        <v>0</v>
      </c>
      <c r="S6136" s="129">
        <f t="shared" si="287"/>
        <v>0</v>
      </c>
      <c r="T6136" s="129">
        <f t="shared" si="288"/>
        <v>0</v>
      </c>
      <c r="U6136" s="10"/>
    </row>
    <row r="6137" spans="12:21" ht="15" customHeight="1" x14ac:dyDescent="0.4">
      <c r="L6137" s="36" t="s">
        <v>39</v>
      </c>
      <c r="N6137" s="37">
        <v>43721</v>
      </c>
      <c r="O6137" s="35">
        <v>4.1666666666666699E-2</v>
      </c>
      <c r="P6137" s="299"/>
      <c r="Q6137" s="300"/>
      <c r="R6137" s="129">
        <f t="shared" si="286"/>
        <v>0</v>
      </c>
      <c r="S6137" s="129">
        <f t="shared" si="287"/>
        <v>0</v>
      </c>
      <c r="T6137" s="129">
        <f t="shared" si="288"/>
        <v>0</v>
      </c>
      <c r="U6137" s="10"/>
    </row>
    <row r="6138" spans="12:21" ht="15" customHeight="1" x14ac:dyDescent="0.4">
      <c r="L6138" s="36" t="s">
        <v>39</v>
      </c>
      <c r="N6138" s="37">
        <v>43721</v>
      </c>
      <c r="O6138" s="35">
        <v>8.333333333333337E-2</v>
      </c>
      <c r="P6138" s="299"/>
      <c r="Q6138" s="300"/>
      <c r="R6138" s="129">
        <f t="shared" si="286"/>
        <v>0</v>
      </c>
      <c r="S6138" s="129">
        <f t="shared" si="287"/>
        <v>0</v>
      </c>
      <c r="T6138" s="129">
        <f t="shared" si="288"/>
        <v>0</v>
      </c>
      <c r="U6138" s="10"/>
    </row>
    <row r="6139" spans="12:21" ht="15" customHeight="1" x14ac:dyDescent="0.4">
      <c r="L6139" s="36" t="s">
        <v>39</v>
      </c>
      <c r="N6139" s="37">
        <v>43721</v>
      </c>
      <c r="O6139" s="35">
        <v>0.12500000000000006</v>
      </c>
      <c r="P6139" s="299"/>
      <c r="Q6139" s="300"/>
      <c r="R6139" s="129">
        <f t="shared" si="286"/>
        <v>0</v>
      </c>
      <c r="S6139" s="129">
        <f t="shared" si="287"/>
        <v>0</v>
      </c>
      <c r="T6139" s="129">
        <f t="shared" si="288"/>
        <v>0</v>
      </c>
      <c r="U6139" s="10"/>
    </row>
    <row r="6140" spans="12:21" ht="15" customHeight="1" x14ac:dyDescent="0.4">
      <c r="L6140" s="36" t="s">
        <v>39</v>
      </c>
      <c r="N6140" s="37">
        <v>43721</v>
      </c>
      <c r="O6140" s="35">
        <v>0.16666666666666669</v>
      </c>
      <c r="P6140" s="299"/>
      <c r="Q6140" s="300"/>
      <c r="R6140" s="129">
        <f t="shared" si="286"/>
        <v>0</v>
      </c>
      <c r="S6140" s="129">
        <f t="shared" si="287"/>
        <v>0</v>
      </c>
      <c r="T6140" s="129">
        <f t="shared" si="288"/>
        <v>0</v>
      </c>
      <c r="U6140" s="10"/>
    </row>
    <row r="6141" spans="12:21" ht="15" customHeight="1" x14ac:dyDescent="0.4">
      <c r="L6141" s="36" t="s">
        <v>39</v>
      </c>
      <c r="N6141" s="37">
        <v>43721</v>
      </c>
      <c r="O6141" s="35">
        <v>0.20833333333333337</v>
      </c>
      <c r="P6141" s="299"/>
      <c r="Q6141" s="300"/>
      <c r="R6141" s="129">
        <f t="shared" si="286"/>
        <v>0</v>
      </c>
      <c r="S6141" s="129">
        <f t="shared" si="287"/>
        <v>0</v>
      </c>
      <c r="T6141" s="129">
        <f t="shared" si="288"/>
        <v>0</v>
      </c>
      <c r="U6141" s="10"/>
    </row>
    <row r="6142" spans="12:21" ht="15" customHeight="1" x14ac:dyDescent="0.4">
      <c r="L6142" s="36" t="s">
        <v>39</v>
      </c>
      <c r="N6142" s="37">
        <v>43721</v>
      </c>
      <c r="O6142" s="35">
        <v>0.25</v>
      </c>
      <c r="P6142" s="299"/>
      <c r="Q6142" s="300"/>
      <c r="R6142" s="129">
        <f t="shared" si="286"/>
        <v>0</v>
      </c>
      <c r="S6142" s="129">
        <f t="shared" si="287"/>
        <v>0</v>
      </c>
      <c r="T6142" s="129">
        <f t="shared" si="288"/>
        <v>0</v>
      </c>
      <c r="U6142" s="10"/>
    </row>
    <row r="6143" spans="12:21" ht="15" customHeight="1" x14ac:dyDescent="0.4">
      <c r="L6143" s="36" t="s">
        <v>39</v>
      </c>
      <c r="N6143" s="37">
        <v>43721</v>
      </c>
      <c r="O6143" s="35">
        <v>0.29166666666666669</v>
      </c>
      <c r="P6143" s="299"/>
      <c r="Q6143" s="300"/>
      <c r="R6143" s="129">
        <f t="shared" si="286"/>
        <v>0</v>
      </c>
      <c r="S6143" s="129">
        <f t="shared" si="287"/>
        <v>0</v>
      </c>
      <c r="T6143" s="129">
        <f t="shared" si="288"/>
        <v>0</v>
      </c>
      <c r="U6143" s="10"/>
    </row>
    <row r="6144" spans="12:21" ht="15" customHeight="1" x14ac:dyDescent="0.4">
      <c r="L6144" s="36" t="s">
        <v>39</v>
      </c>
      <c r="N6144" s="37">
        <v>43721</v>
      </c>
      <c r="O6144" s="35">
        <v>0.33333333333333337</v>
      </c>
      <c r="P6144" s="299"/>
      <c r="Q6144" s="300"/>
      <c r="R6144" s="129">
        <f t="shared" si="286"/>
        <v>0</v>
      </c>
      <c r="S6144" s="129">
        <f t="shared" si="287"/>
        <v>0</v>
      </c>
      <c r="T6144" s="129">
        <f t="shared" si="288"/>
        <v>0</v>
      </c>
      <c r="U6144" s="10"/>
    </row>
    <row r="6145" spans="12:21" ht="15" customHeight="1" x14ac:dyDescent="0.4">
      <c r="L6145" s="36" t="s">
        <v>39</v>
      </c>
      <c r="N6145" s="37">
        <v>43721</v>
      </c>
      <c r="O6145" s="35">
        <v>0.375</v>
      </c>
      <c r="P6145" s="299"/>
      <c r="Q6145" s="300"/>
      <c r="R6145" s="129">
        <f t="shared" si="286"/>
        <v>0</v>
      </c>
      <c r="S6145" s="129">
        <f t="shared" si="287"/>
        <v>0</v>
      </c>
      <c r="T6145" s="129">
        <f t="shared" si="288"/>
        <v>0</v>
      </c>
      <c r="U6145" s="10"/>
    </row>
    <row r="6146" spans="12:21" ht="15" customHeight="1" x14ac:dyDescent="0.4">
      <c r="L6146" s="36" t="s">
        <v>39</v>
      </c>
      <c r="N6146" s="37">
        <v>43721</v>
      </c>
      <c r="O6146" s="35">
        <v>0.41666666666666669</v>
      </c>
      <c r="P6146" s="299"/>
      <c r="Q6146" s="300"/>
      <c r="R6146" s="129">
        <f t="shared" si="286"/>
        <v>0</v>
      </c>
      <c r="S6146" s="129">
        <f t="shared" si="287"/>
        <v>0</v>
      </c>
      <c r="T6146" s="129">
        <f t="shared" si="288"/>
        <v>0</v>
      </c>
      <c r="U6146" s="10"/>
    </row>
    <row r="6147" spans="12:21" ht="15" customHeight="1" x14ac:dyDescent="0.4">
      <c r="L6147" s="36" t="s">
        <v>39</v>
      </c>
      <c r="N6147" s="37">
        <v>43721</v>
      </c>
      <c r="O6147" s="35">
        <v>0.45833333333333337</v>
      </c>
      <c r="P6147" s="299"/>
      <c r="Q6147" s="300"/>
      <c r="R6147" s="129">
        <f t="shared" si="286"/>
        <v>0</v>
      </c>
      <c r="S6147" s="129">
        <f t="shared" si="287"/>
        <v>0</v>
      </c>
      <c r="T6147" s="129">
        <f t="shared" si="288"/>
        <v>0</v>
      </c>
      <c r="U6147" s="10"/>
    </row>
    <row r="6148" spans="12:21" ht="15" customHeight="1" x14ac:dyDescent="0.4">
      <c r="L6148" s="36" t="s">
        <v>39</v>
      </c>
      <c r="N6148" s="37">
        <v>43721</v>
      </c>
      <c r="O6148" s="35">
        <v>0.50000000000000011</v>
      </c>
      <c r="P6148" s="299"/>
      <c r="Q6148" s="300"/>
      <c r="R6148" s="129">
        <f t="shared" si="286"/>
        <v>0</v>
      </c>
      <c r="S6148" s="129">
        <f t="shared" si="287"/>
        <v>0</v>
      </c>
      <c r="T6148" s="129">
        <f t="shared" si="288"/>
        <v>0</v>
      </c>
      <c r="U6148" s="10"/>
    </row>
    <row r="6149" spans="12:21" ht="15" customHeight="1" x14ac:dyDescent="0.4">
      <c r="L6149" s="36" t="s">
        <v>39</v>
      </c>
      <c r="N6149" s="37">
        <v>43721</v>
      </c>
      <c r="O6149" s="35">
        <v>0.54166666666666674</v>
      </c>
      <c r="P6149" s="299"/>
      <c r="Q6149" s="300"/>
      <c r="R6149" s="129">
        <f t="shared" si="286"/>
        <v>0</v>
      </c>
      <c r="S6149" s="129">
        <f t="shared" si="287"/>
        <v>0</v>
      </c>
      <c r="T6149" s="129">
        <f t="shared" si="288"/>
        <v>0</v>
      </c>
      <c r="U6149" s="10"/>
    </row>
    <row r="6150" spans="12:21" ht="15" customHeight="1" x14ac:dyDescent="0.4">
      <c r="L6150" s="36" t="s">
        <v>39</v>
      </c>
      <c r="N6150" s="37">
        <v>43721</v>
      </c>
      <c r="O6150" s="35">
        <v>0.58333333333333337</v>
      </c>
      <c r="P6150" s="299"/>
      <c r="Q6150" s="300"/>
      <c r="R6150" s="129">
        <f t="shared" si="286"/>
        <v>0</v>
      </c>
      <c r="S6150" s="129">
        <f t="shared" si="287"/>
        <v>0</v>
      </c>
      <c r="T6150" s="129">
        <f t="shared" si="288"/>
        <v>0</v>
      </c>
      <c r="U6150" s="10"/>
    </row>
    <row r="6151" spans="12:21" ht="15" customHeight="1" x14ac:dyDescent="0.4">
      <c r="L6151" s="36" t="s">
        <v>39</v>
      </c>
      <c r="N6151" s="37">
        <v>43721</v>
      </c>
      <c r="O6151" s="35">
        <v>0.62500000000000011</v>
      </c>
      <c r="P6151" s="299"/>
      <c r="Q6151" s="300"/>
      <c r="R6151" s="129">
        <f t="shared" si="286"/>
        <v>0</v>
      </c>
      <c r="S6151" s="129">
        <f t="shared" si="287"/>
        <v>0</v>
      </c>
      <c r="T6151" s="129">
        <f t="shared" si="288"/>
        <v>0</v>
      </c>
      <c r="U6151" s="10"/>
    </row>
    <row r="6152" spans="12:21" ht="15" customHeight="1" x14ac:dyDescent="0.4">
      <c r="L6152" s="36" t="s">
        <v>39</v>
      </c>
      <c r="N6152" s="37">
        <v>43721</v>
      </c>
      <c r="O6152" s="35">
        <v>0.66666666666666674</v>
      </c>
      <c r="P6152" s="299"/>
      <c r="Q6152" s="300"/>
      <c r="R6152" s="129">
        <f t="shared" si="286"/>
        <v>0</v>
      </c>
      <c r="S6152" s="129">
        <f t="shared" si="287"/>
        <v>0</v>
      </c>
      <c r="T6152" s="129">
        <f t="shared" si="288"/>
        <v>0</v>
      </c>
      <c r="U6152" s="10"/>
    </row>
    <row r="6153" spans="12:21" ht="15" customHeight="1" x14ac:dyDescent="0.4">
      <c r="L6153" s="36" t="s">
        <v>39</v>
      </c>
      <c r="N6153" s="37">
        <v>43721</v>
      </c>
      <c r="O6153" s="35">
        <v>0.70833333333333337</v>
      </c>
      <c r="P6153" s="299"/>
      <c r="Q6153" s="300"/>
      <c r="R6153" s="129">
        <f t="shared" si="286"/>
        <v>0</v>
      </c>
      <c r="S6153" s="129">
        <f t="shared" si="287"/>
        <v>0</v>
      </c>
      <c r="T6153" s="129">
        <f t="shared" si="288"/>
        <v>0</v>
      </c>
      <c r="U6153" s="10"/>
    </row>
    <row r="6154" spans="12:21" ht="15" customHeight="1" x14ac:dyDescent="0.4">
      <c r="L6154" s="36" t="s">
        <v>39</v>
      </c>
      <c r="N6154" s="37">
        <v>43721</v>
      </c>
      <c r="O6154" s="35">
        <v>0.75000000000000011</v>
      </c>
      <c r="P6154" s="299"/>
      <c r="Q6154" s="300"/>
      <c r="R6154" s="129">
        <f t="shared" si="286"/>
        <v>0</v>
      </c>
      <c r="S6154" s="129">
        <f t="shared" si="287"/>
        <v>0</v>
      </c>
      <c r="T6154" s="129">
        <f t="shared" si="288"/>
        <v>0</v>
      </c>
      <c r="U6154" s="10"/>
    </row>
    <row r="6155" spans="12:21" ht="15" customHeight="1" x14ac:dyDescent="0.4">
      <c r="L6155" s="36" t="s">
        <v>39</v>
      </c>
      <c r="N6155" s="37">
        <v>43721</v>
      </c>
      <c r="O6155" s="35">
        <v>0.79166666666666674</v>
      </c>
      <c r="P6155" s="299"/>
      <c r="Q6155" s="300"/>
      <c r="R6155" s="129">
        <f t="shared" si="286"/>
        <v>0</v>
      </c>
      <c r="S6155" s="129">
        <f t="shared" si="287"/>
        <v>0</v>
      </c>
      <c r="T6155" s="129">
        <f t="shared" si="288"/>
        <v>0</v>
      </c>
      <c r="U6155" s="10"/>
    </row>
    <row r="6156" spans="12:21" ht="15" customHeight="1" x14ac:dyDescent="0.4">
      <c r="L6156" s="36" t="s">
        <v>39</v>
      </c>
      <c r="N6156" s="37">
        <v>43721</v>
      </c>
      <c r="O6156" s="35">
        <v>0.83333333333333337</v>
      </c>
      <c r="P6156" s="299"/>
      <c r="Q6156" s="300"/>
      <c r="R6156" s="129">
        <f t="shared" si="286"/>
        <v>0</v>
      </c>
      <c r="S6156" s="129">
        <f t="shared" si="287"/>
        <v>0</v>
      </c>
      <c r="T6156" s="129">
        <f t="shared" si="288"/>
        <v>0</v>
      </c>
      <c r="U6156" s="10"/>
    </row>
    <row r="6157" spans="12:21" ht="15" customHeight="1" x14ac:dyDescent="0.4">
      <c r="L6157" s="36" t="s">
        <v>39</v>
      </c>
      <c r="N6157" s="37">
        <v>43721</v>
      </c>
      <c r="O6157" s="35">
        <v>0.87500000000000011</v>
      </c>
      <c r="P6157" s="299"/>
      <c r="Q6157" s="300"/>
      <c r="R6157" s="129">
        <f t="shared" si="286"/>
        <v>0</v>
      </c>
      <c r="S6157" s="129">
        <f t="shared" si="287"/>
        <v>0</v>
      </c>
      <c r="T6157" s="129">
        <f t="shared" si="288"/>
        <v>0</v>
      </c>
      <c r="U6157" s="10"/>
    </row>
    <row r="6158" spans="12:21" ht="15" customHeight="1" x14ac:dyDescent="0.4">
      <c r="L6158" s="36" t="s">
        <v>39</v>
      </c>
      <c r="N6158" s="37">
        <v>43721</v>
      </c>
      <c r="O6158" s="35">
        <v>0.91666666666666674</v>
      </c>
      <c r="P6158" s="299"/>
      <c r="Q6158" s="300"/>
      <c r="R6158" s="129">
        <f t="shared" si="286"/>
        <v>0</v>
      </c>
      <c r="S6158" s="129">
        <f t="shared" si="287"/>
        <v>0</v>
      </c>
      <c r="T6158" s="129">
        <f t="shared" si="288"/>
        <v>0</v>
      </c>
      <c r="U6158" s="10"/>
    </row>
    <row r="6159" spans="12:21" ht="15" customHeight="1" x14ac:dyDescent="0.4">
      <c r="L6159" s="36" t="s">
        <v>39</v>
      </c>
      <c r="N6159" s="37">
        <v>43721</v>
      </c>
      <c r="O6159" s="35">
        <v>0.95833333333333337</v>
      </c>
      <c r="P6159" s="299"/>
      <c r="Q6159" s="300"/>
      <c r="R6159" s="129">
        <f t="shared" si="286"/>
        <v>0</v>
      </c>
      <c r="S6159" s="129">
        <f t="shared" si="287"/>
        <v>0</v>
      </c>
      <c r="T6159" s="129">
        <f t="shared" si="288"/>
        <v>0</v>
      </c>
      <c r="U6159" s="10"/>
    </row>
    <row r="6160" spans="12:21" ht="15" customHeight="1" x14ac:dyDescent="0.4">
      <c r="L6160" s="40">
        <v>43722</v>
      </c>
      <c r="M6160" s="37"/>
      <c r="N6160" s="37">
        <v>43722</v>
      </c>
      <c r="O6160" s="35">
        <v>3.1225022567582528E-17</v>
      </c>
      <c r="P6160" s="299"/>
      <c r="Q6160" s="300"/>
      <c r="R6160" s="129">
        <f t="shared" ref="R6160:R6223" si="289">IF(Q6160&gt;P6160,P6160,Q6160)</f>
        <v>0</v>
      </c>
      <c r="S6160" s="129">
        <f t="shared" ref="S6160:S6223" si="290">P6160-R6160</f>
        <v>0</v>
      </c>
      <c r="T6160" s="129">
        <f t="shared" si="288"/>
        <v>0</v>
      </c>
      <c r="U6160" s="10"/>
    </row>
    <row r="6161" spans="12:21" ht="15" customHeight="1" x14ac:dyDescent="0.4">
      <c r="L6161" s="36" t="s">
        <v>39</v>
      </c>
      <c r="N6161" s="37">
        <v>43722</v>
      </c>
      <c r="O6161" s="35">
        <v>4.1666666666666699E-2</v>
      </c>
      <c r="P6161" s="299"/>
      <c r="Q6161" s="300"/>
      <c r="R6161" s="129">
        <f t="shared" si="289"/>
        <v>0</v>
      </c>
      <c r="S6161" s="129">
        <f t="shared" si="290"/>
        <v>0</v>
      </c>
      <c r="T6161" s="129">
        <f t="shared" si="288"/>
        <v>0</v>
      </c>
      <c r="U6161" s="10"/>
    </row>
    <row r="6162" spans="12:21" ht="15" customHeight="1" x14ac:dyDescent="0.4">
      <c r="L6162" s="36" t="s">
        <v>39</v>
      </c>
      <c r="N6162" s="37">
        <v>43722</v>
      </c>
      <c r="O6162" s="35">
        <v>8.333333333333337E-2</v>
      </c>
      <c r="P6162" s="299"/>
      <c r="Q6162" s="300"/>
      <c r="R6162" s="129">
        <f t="shared" si="289"/>
        <v>0</v>
      </c>
      <c r="S6162" s="129">
        <f t="shared" si="290"/>
        <v>0</v>
      </c>
      <c r="T6162" s="129">
        <f t="shared" si="288"/>
        <v>0</v>
      </c>
      <c r="U6162" s="10"/>
    </row>
    <row r="6163" spans="12:21" ht="15" customHeight="1" x14ac:dyDescent="0.4">
      <c r="L6163" s="36" t="s">
        <v>39</v>
      </c>
      <c r="N6163" s="37">
        <v>43722</v>
      </c>
      <c r="O6163" s="35">
        <v>0.12500000000000006</v>
      </c>
      <c r="P6163" s="299"/>
      <c r="Q6163" s="300"/>
      <c r="R6163" s="129">
        <f t="shared" si="289"/>
        <v>0</v>
      </c>
      <c r="S6163" s="129">
        <f t="shared" si="290"/>
        <v>0</v>
      </c>
      <c r="T6163" s="129">
        <f t="shared" si="288"/>
        <v>0</v>
      </c>
      <c r="U6163" s="10"/>
    </row>
    <row r="6164" spans="12:21" ht="15" customHeight="1" x14ac:dyDescent="0.4">
      <c r="L6164" s="36" t="s">
        <v>39</v>
      </c>
      <c r="N6164" s="37">
        <v>43722</v>
      </c>
      <c r="O6164" s="35">
        <v>0.16666666666666669</v>
      </c>
      <c r="P6164" s="299"/>
      <c r="Q6164" s="300"/>
      <c r="R6164" s="129">
        <f t="shared" si="289"/>
        <v>0</v>
      </c>
      <c r="S6164" s="129">
        <f t="shared" si="290"/>
        <v>0</v>
      </c>
      <c r="T6164" s="129">
        <f t="shared" si="288"/>
        <v>0</v>
      </c>
      <c r="U6164" s="10"/>
    </row>
    <row r="6165" spans="12:21" ht="15" customHeight="1" x14ac:dyDescent="0.4">
      <c r="L6165" s="36" t="s">
        <v>39</v>
      </c>
      <c r="N6165" s="37">
        <v>43722</v>
      </c>
      <c r="O6165" s="35">
        <v>0.20833333333333337</v>
      </c>
      <c r="P6165" s="299"/>
      <c r="Q6165" s="300"/>
      <c r="R6165" s="129">
        <f t="shared" si="289"/>
        <v>0</v>
      </c>
      <c r="S6165" s="129">
        <f t="shared" si="290"/>
        <v>0</v>
      </c>
      <c r="T6165" s="129">
        <f t="shared" si="288"/>
        <v>0</v>
      </c>
      <c r="U6165" s="10"/>
    </row>
    <row r="6166" spans="12:21" ht="15" customHeight="1" x14ac:dyDescent="0.4">
      <c r="L6166" s="36" t="s">
        <v>39</v>
      </c>
      <c r="N6166" s="37">
        <v>43722</v>
      </c>
      <c r="O6166" s="35">
        <v>0.25</v>
      </c>
      <c r="P6166" s="299"/>
      <c r="Q6166" s="300"/>
      <c r="R6166" s="129">
        <f t="shared" si="289"/>
        <v>0</v>
      </c>
      <c r="S6166" s="129">
        <f t="shared" si="290"/>
        <v>0</v>
      </c>
      <c r="T6166" s="129">
        <f t="shared" si="288"/>
        <v>0</v>
      </c>
      <c r="U6166" s="10"/>
    </row>
    <row r="6167" spans="12:21" ht="15" customHeight="1" x14ac:dyDescent="0.4">
      <c r="L6167" s="36" t="s">
        <v>39</v>
      </c>
      <c r="N6167" s="37">
        <v>43722</v>
      </c>
      <c r="O6167" s="35">
        <v>0.29166666666666669</v>
      </c>
      <c r="P6167" s="299"/>
      <c r="Q6167" s="300"/>
      <c r="R6167" s="129">
        <f t="shared" si="289"/>
        <v>0</v>
      </c>
      <c r="S6167" s="129">
        <f t="shared" si="290"/>
        <v>0</v>
      </c>
      <c r="T6167" s="129">
        <f t="shared" si="288"/>
        <v>0</v>
      </c>
      <c r="U6167" s="10"/>
    </row>
    <row r="6168" spans="12:21" ht="15" customHeight="1" x14ac:dyDescent="0.4">
      <c r="L6168" s="36" t="s">
        <v>39</v>
      </c>
      <c r="N6168" s="37">
        <v>43722</v>
      </c>
      <c r="O6168" s="35">
        <v>0.33333333333333337</v>
      </c>
      <c r="P6168" s="299"/>
      <c r="Q6168" s="300"/>
      <c r="R6168" s="129">
        <f t="shared" si="289"/>
        <v>0</v>
      </c>
      <c r="S6168" s="129">
        <f t="shared" si="290"/>
        <v>0</v>
      </c>
      <c r="T6168" s="129">
        <f t="shared" si="288"/>
        <v>0</v>
      </c>
      <c r="U6168" s="10"/>
    </row>
    <row r="6169" spans="12:21" ht="15" customHeight="1" x14ac:dyDescent="0.4">
      <c r="L6169" s="36" t="s">
        <v>39</v>
      </c>
      <c r="N6169" s="37">
        <v>43722</v>
      </c>
      <c r="O6169" s="35">
        <v>0.375</v>
      </c>
      <c r="P6169" s="299"/>
      <c r="Q6169" s="300"/>
      <c r="R6169" s="129">
        <f t="shared" si="289"/>
        <v>0</v>
      </c>
      <c r="S6169" s="129">
        <f t="shared" si="290"/>
        <v>0</v>
      </c>
      <c r="T6169" s="129">
        <f t="shared" si="288"/>
        <v>0</v>
      </c>
      <c r="U6169" s="10"/>
    </row>
    <row r="6170" spans="12:21" ht="15" customHeight="1" x14ac:dyDescent="0.4">
      <c r="L6170" s="36" t="s">
        <v>39</v>
      </c>
      <c r="N6170" s="37">
        <v>43722</v>
      </c>
      <c r="O6170" s="35">
        <v>0.41666666666666669</v>
      </c>
      <c r="P6170" s="299"/>
      <c r="Q6170" s="300"/>
      <c r="R6170" s="129">
        <f t="shared" si="289"/>
        <v>0</v>
      </c>
      <c r="S6170" s="129">
        <f t="shared" si="290"/>
        <v>0</v>
      </c>
      <c r="T6170" s="129">
        <f t="shared" si="288"/>
        <v>0</v>
      </c>
      <c r="U6170" s="10"/>
    </row>
    <row r="6171" spans="12:21" ht="15" customHeight="1" x14ac:dyDescent="0.4">
      <c r="L6171" s="36" t="s">
        <v>39</v>
      </c>
      <c r="N6171" s="37">
        <v>43722</v>
      </c>
      <c r="O6171" s="35">
        <v>0.45833333333333337</v>
      </c>
      <c r="P6171" s="299"/>
      <c r="Q6171" s="300"/>
      <c r="R6171" s="129">
        <f t="shared" si="289"/>
        <v>0</v>
      </c>
      <c r="S6171" s="129">
        <f t="shared" si="290"/>
        <v>0</v>
      </c>
      <c r="T6171" s="129">
        <f t="shared" si="288"/>
        <v>0</v>
      </c>
      <c r="U6171" s="10"/>
    </row>
    <row r="6172" spans="12:21" ht="15" customHeight="1" x14ac:dyDescent="0.4">
      <c r="L6172" s="36" t="s">
        <v>39</v>
      </c>
      <c r="N6172" s="37">
        <v>43722</v>
      </c>
      <c r="O6172" s="35">
        <v>0.50000000000000011</v>
      </c>
      <c r="P6172" s="299"/>
      <c r="Q6172" s="300"/>
      <c r="R6172" s="129">
        <f t="shared" si="289"/>
        <v>0</v>
      </c>
      <c r="S6172" s="129">
        <f t="shared" si="290"/>
        <v>0</v>
      </c>
      <c r="T6172" s="129">
        <f t="shared" si="288"/>
        <v>0</v>
      </c>
      <c r="U6172" s="10"/>
    </row>
    <row r="6173" spans="12:21" ht="15" customHeight="1" x14ac:dyDescent="0.4">
      <c r="L6173" s="36" t="s">
        <v>39</v>
      </c>
      <c r="N6173" s="37">
        <v>43722</v>
      </c>
      <c r="O6173" s="35">
        <v>0.54166666666666674</v>
      </c>
      <c r="P6173" s="299"/>
      <c r="Q6173" s="300"/>
      <c r="R6173" s="129">
        <f t="shared" si="289"/>
        <v>0</v>
      </c>
      <c r="S6173" s="129">
        <f t="shared" si="290"/>
        <v>0</v>
      </c>
      <c r="T6173" s="129">
        <f t="shared" si="288"/>
        <v>0</v>
      </c>
      <c r="U6173" s="10"/>
    </row>
    <row r="6174" spans="12:21" ht="15" customHeight="1" x14ac:dyDescent="0.4">
      <c r="L6174" s="36" t="s">
        <v>39</v>
      </c>
      <c r="N6174" s="37">
        <v>43722</v>
      </c>
      <c r="O6174" s="35">
        <v>0.58333333333333337</v>
      </c>
      <c r="P6174" s="299"/>
      <c r="Q6174" s="300"/>
      <c r="R6174" s="129">
        <f t="shared" si="289"/>
        <v>0</v>
      </c>
      <c r="S6174" s="129">
        <f t="shared" si="290"/>
        <v>0</v>
      </c>
      <c r="T6174" s="129">
        <f t="shared" si="288"/>
        <v>0</v>
      </c>
      <c r="U6174" s="10"/>
    </row>
    <row r="6175" spans="12:21" ht="15" customHeight="1" x14ac:dyDescent="0.4">
      <c r="L6175" s="36" t="s">
        <v>39</v>
      </c>
      <c r="N6175" s="37">
        <v>43722</v>
      </c>
      <c r="O6175" s="35">
        <v>0.62500000000000011</v>
      </c>
      <c r="P6175" s="299"/>
      <c r="Q6175" s="300"/>
      <c r="R6175" s="129">
        <f t="shared" si="289"/>
        <v>0</v>
      </c>
      <c r="S6175" s="129">
        <f t="shared" si="290"/>
        <v>0</v>
      </c>
      <c r="T6175" s="129">
        <f t="shared" si="288"/>
        <v>0</v>
      </c>
      <c r="U6175" s="10"/>
    </row>
    <row r="6176" spans="12:21" ht="15" customHeight="1" x14ac:dyDescent="0.4">
      <c r="L6176" s="36" t="s">
        <v>39</v>
      </c>
      <c r="N6176" s="37">
        <v>43722</v>
      </c>
      <c r="O6176" s="35">
        <v>0.66666666666666674</v>
      </c>
      <c r="P6176" s="299"/>
      <c r="Q6176" s="300"/>
      <c r="R6176" s="129">
        <f t="shared" si="289"/>
        <v>0</v>
      </c>
      <c r="S6176" s="129">
        <f t="shared" si="290"/>
        <v>0</v>
      </c>
      <c r="T6176" s="129">
        <f t="shared" si="288"/>
        <v>0</v>
      </c>
      <c r="U6176" s="10"/>
    </row>
    <row r="6177" spans="12:21" ht="15" customHeight="1" x14ac:dyDescent="0.4">
      <c r="L6177" s="36" t="s">
        <v>39</v>
      </c>
      <c r="N6177" s="37">
        <v>43722</v>
      </c>
      <c r="O6177" s="35">
        <v>0.70833333333333337</v>
      </c>
      <c r="P6177" s="299"/>
      <c r="Q6177" s="300"/>
      <c r="R6177" s="129">
        <f t="shared" si="289"/>
        <v>0</v>
      </c>
      <c r="S6177" s="129">
        <f t="shared" si="290"/>
        <v>0</v>
      </c>
      <c r="T6177" s="129">
        <f t="shared" si="288"/>
        <v>0</v>
      </c>
      <c r="U6177" s="10"/>
    </row>
    <row r="6178" spans="12:21" ht="15" customHeight="1" x14ac:dyDescent="0.4">
      <c r="L6178" s="36" t="s">
        <v>39</v>
      </c>
      <c r="N6178" s="37">
        <v>43722</v>
      </c>
      <c r="O6178" s="35">
        <v>0.75000000000000011</v>
      </c>
      <c r="P6178" s="299"/>
      <c r="Q6178" s="300"/>
      <c r="R6178" s="129">
        <f t="shared" si="289"/>
        <v>0</v>
      </c>
      <c r="S6178" s="129">
        <f t="shared" si="290"/>
        <v>0</v>
      </c>
      <c r="T6178" s="129">
        <f t="shared" si="288"/>
        <v>0</v>
      </c>
      <c r="U6178" s="10"/>
    </row>
    <row r="6179" spans="12:21" ht="15" customHeight="1" x14ac:dyDescent="0.4">
      <c r="L6179" s="36" t="s">
        <v>39</v>
      </c>
      <c r="N6179" s="37">
        <v>43722</v>
      </c>
      <c r="O6179" s="35">
        <v>0.79166666666666674</v>
      </c>
      <c r="P6179" s="299"/>
      <c r="Q6179" s="300"/>
      <c r="R6179" s="129">
        <f t="shared" si="289"/>
        <v>0</v>
      </c>
      <c r="S6179" s="129">
        <f t="shared" si="290"/>
        <v>0</v>
      </c>
      <c r="T6179" s="129">
        <f t="shared" si="288"/>
        <v>0</v>
      </c>
      <c r="U6179" s="10"/>
    </row>
    <row r="6180" spans="12:21" ht="15" customHeight="1" x14ac:dyDescent="0.4">
      <c r="L6180" s="36" t="s">
        <v>39</v>
      </c>
      <c r="N6180" s="37">
        <v>43722</v>
      </c>
      <c r="O6180" s="35">
        <v>0.83333333333333337</v>
      </c>
      <c r="P6180" s="299"/>
      <c r="Q6180" s="300"/>
      <c r="R6180" s="129">
        <f t="shared" si="289"/>
        <v>0</v>
      </c>
      <c r="S6180" s="129">
        <f t="shared" si="290"/>
        <v>0</v>
      </c>
      <c r="T6180" s="129">
        <f t="shared" si="288"/>
        <v>0</v>
      </c>
      <c r="U6180" s="10"/>
    </row>
    <row r="6181" spans="12:21" ht="15" customHeight="1" x14ac:dyDescent="0.4">
      <c r="L6181" s="36" t="s">
        <v>39</v>
      </c>
      <c r="N6181" s="37">
        <v>43722</v>
      </c>
      <c r="O6181" s="35">
        <v>0.87500000000000011</v>
      </c>
      <c r="P6181" s="299"/>
      <c r="Q6181" s="300"/>
      <c r="R6181" s="129">
        <f t="shared" si="289"/>
        <v>0</v>
      </c>
      <c r="S6181" s="129">
        <f t="shared" si="290"/>
        <v>0</v>
      </c>
      <c r="T6181" s="129">
        <f t="shared" si="288"/>
        <v>0</v>
      </c>
      <c r="U6181" s="10"/>
    </row>
    <row r="6182" spans="12:21" ht="15" customHeight="1" x14ac:dyDescent="0.4">
      <c r="L6182" s="36" t="s">
        <v>39</v>
      </c>
      <c r="N6182" s="37">
        <v>43722</v>
      </c>
      <c r="O6182" s="35">
        <v>0.91666666666666674</v>
      </c>
      <c r="P6182" s="299"/>
      <c r="Q6182" s="300"/>
      <c r="R6182" s="129">
        <f t="shared" si="289"/>
        <v>0</v>
      </c>
      <c r="S6182" s="129">
        <f t="shared" si="290"/>
        <v>0</v>
      </c>
      <c r="T6182" s="129">
        <f t="shared" si="288"/>
        <v>0</v>
      </c>
      <c r="U6182" s="10"/>
    </row>
    <row r="6183" spans="12:21" ht="15" customHeight="1" x14ac:dyDescent="0.4">
      <c r="L6183" s="36" t="s">
        <v>39</v>
      </c>
      <c r="N6183" s="37">
        <v>43722</v>
      </c>
      <c r="O6183" s="35">
        <v>0.95833333333333337</v>
      </c>
      <c r="P6183" s="299"/>
      <c r="Q6183" s="300"/>
      <c r="R6183" s="129">
        <f t="shared" si="289"/>
        <v>0</v>
      </c>
      <c r="S6183" s="129">
        <f t="shared" si="290"/>
        <v>0</v>
      </c>
      <c r="T6183" s="129">
        <f t="shared" si="288"/>
        <v>0</v>
      </c>
      <c r="U6183" s="10"/>
    </row>
    <row r="6184" spans="12:21" ht="15" customHeight="1" x14ac:dyDescent="0.4">
      <c r="L6184" s="40">
        <v>43723</v>
      </c>
      <c r="M6184" s="37"/>
      <c r="N6184" s="37">
        <v>43723</v>
      </c>
      <c r="O6184" s="35">
        <v>3.1225022567582528E-17</v>
      </c>
      <c r="P6184" s="299"/>
      <c r="Q6184" s="300"/>
      <c r="R6184" s="129">
        <f t="shared" si="289"/>
        <v>0</v>
      </c>
      <c r="S6184" s="129">
        <f t="shared" si="290"/>
        <v>0</v>
      </c>
      <c r="T6184" s="129">
        <f t="shared" si="288"/>
        <v>0</v>
      </c>
      <c r="U6184" s="10"/>
    </row>
    <row r="6185" spans="12:21" ht="15" customHeight="1" x14ac:dyDescent="0.4">
      <c r="L6185" s="36" t="s">
        <v>39</v>
      </c>
      <c r="N6185" s="37">
        <v>43723</v>
      </c>
      <c r="O6185" s="35">
        <v>4.1666666666666699E-2</v>
      </c>
      <c r="P6185" s="299"/>
      <c r="Q6185" s="300"/>
      <c r="R6185" s="129">
        <f t="shared" si="289"/>
        <v>0</v>
      </c>
      <c r="S6185" s="129">
        <f t="shared" si="290"/>
        <v>0</v>
      </c>
      <c r="T6185" s="129">
        <f t="shared" ref="T6185:T6248" si="291">Q6185-R6185</f>
        <v>0</v>
      </c>
      <c r="U6185" s="10"/>
    </row>
    <row r="6186" spans="12:21" ht="15" customHeight="1" x14ac:dyDescent="0.4">
      <c r="L6186" s="36" t="s">
        <v>39</v>
      </c>
      <c r="N6186" s="37">
        <v>43723</v>
      </c>
      <c r="O6186" s="35">
        <v>8.333333333333337E-2</v>
      </c>
      <c r="P6186" s="299"/>
      <c r="Q6186" s="300"/>
      <c r="R6186" s="129">
        <f t="shared" si="289"/>
        <v>0</v>
      </c>
      <c r="S6186" s="129">
        <f t="shared" si="290"/>
        <v>0</v>
      </c>
      <c r="T6186" s="129">
        <f t="shared" si="291"/>
        <v>0</v>
      </c>
      <c r="U6186" s="10"/>
    </row>
    <row r="6187" spans="12:21" ht="15" customHeight="1" x14ac:dyDescent="0.4">
      <c r="L6187" s="36" t="s">
        <v>39</v>
      </c>
      <c r="N6187" s="37">
        <v>43723</v>
      </c>
      <c r="O6187" s="35">
        <v>0.12500000000000006</v>
      </c>
      <c r="P6187" s="299"/>
      <c r="Q6187" s="300"/>
      <c r="R6187" s="129">
        <f t="shared" si="289"/>
        <v>0</v>
      </c>
      <c r="S6187" s="129">
        <f t="shared" si="290"/>
        <v>0</v>
      </c>
      <c r="T6187" s="129">
        <f t="shared" si="291"/>
        <v>0</v>
      </c>
      <c r="U6187" s="10"/>
    </row>
    <row r="6188" spans="12:21" ht="15" customHeight="1" x14ac:dyDescent="0.4">
      <c r="L6188" s="36" t="s">
        <v>39</v>
      </c>
      <c r="N6188" s="37">
        <v>43723</v>
      </c>
      <c r="O6188" s="35">
        <v>0.16666666666666669</v>
      </c>
      <c r="P6188" s="299"/>
      <c r="Q6188" s="300"/>
      <c r="R6188" s="129">
        <f t="shared" si="289"/>
        <v>0</v>
      </c>
      <c r="S6188" s="129">
        <f t="shared" si="290"/>
        <v>0</v>
      </c>
      <c r="T6188" s="129">
        <f t="shared" si="291"/>
        <v>0</v>
      </c>
      <c r="U6188" s="10"/>
    </row>
    <row r="6189" spans="12:21" ht="15" customHeight="1" x14ac:dyDescent="0.4">
      <c r="L6189" s="36" t="s">
        <v>39</v>
      </c>
      <c r="N6189" s="37">
        <v>43723</v>
      </c>
      <c r="O6189" s="35">
        <v>0.20833333333333337</v>
      </c>
      <c r="P6189" s="299"/>
      <c r="Q6189" s="300"/>
      <c r="R6189" s="129">
        <f t="shared" si="289"/>
        <v>0</v>
      </c>
      <c r="S6189" s="129">
        <f t="shared" si="290"/>
        <v>0</v>
      </c>
      <c r="T6189" s="129">
        <f t="shared" si="291"/>
        <v>0</v>
      </c>
      <c r="U6189" s="10"/>
    </row>
    <row r="6190" spans="12:21" ht="15" customHeight="1" x14ac:dyDescent="0.4">
      <c r="L6190" s="36" t="s">
        <v>39</v>
      </c>
      <c r="N6190" s="37">
        <v>43723</v>
      </c>
      <c r="O6190" s="35">
        <v>0.25</v>
      </c>
      <c r="P6190" s="299"/>
      <c r="Q6190" s="300"/>
      <c r="R6190" s="129">
        <f t="shared" si="289"/>
        <v>0</v>
      </c>
      <c r="S6190" s="129">
        <f t="shared" si="290"/>
        <v>0</v>
      </c>
      <c r="T6190" s="129">
        <f t="shared" si="291"/>
        <v>0</v>
      </c>
      <c r="U6190" s="10"/>
    </row>
    <row r="6191" spans="12:21" ht="15" customHeight="1" x14ac:dyDescent="0.4">
      <c r="L6191" s="36" t="s">
        <v>39</v>
      </c>
      <c r="N6191" s="37">
        <v>43723</v>
      </c>
      <c r="O6191" s="35">
        <v>0.29166666666666669</v>
      </c>
      <c r="P6191" s="299"/>
      <c r="Q6191" s="300"/>
      <c r="R6191" s="129">
        <f t="shared" si="289"/>
        <v>0</v>
      </c>
      <c r="S6191" s="129">
        <f t="shared" si="290"/>
        <v>0</v>
      </c>
      <c r="T6191" s="129">
        <f t="shared" si="291"/>
        <v>0</v>
      </c>
      <c r="U6191" s="10"/>
    </row>
    <row r="6192" spans="12:21" ht="15" customHeight="1" x14ac:dyDescent="0.4">
      <c r="L6192" s="36" t="s">
        <v>39</v>
      </c>
      <c r="N6192" s="37">
        <v>43723</v>
      </c>
      <c r="O6192" s="35">
        <v>0.33333333333333337</v>
      </c>
      <c r="P6192" s="299"/>
      <c r="Q6192" s="300"/>
      <c r="R6192" s="129">
        <f t="shared" si="289"/>
        <v>0</v>
      </c>
      <c r="S6192" s="129">
        <f t="shared" si="290"/>
        <v>0</v>
      </c>
      <c r="T6192" s="129">
        <f t="shared" si="291"/>
        <v>0</v>
      </c>
      <c r="U6192" s="10"/>
    </row>
    <row r="6193" spans="12:21" ht="15" customHeight="1" x14ac:dyDescent="0.4">
      <c r="L6193" s="36" t="s">
        <v>39</v>
      </c>
      <c r="N6193" s="37">
        <v>43723</v>
      </c>
      <c r="O6193" s="35">
        <v>0.375</v>
      </c>
      <c r="P6193" s="299"/>
      <c r="Q6193" s="300"/>
      <c r="R6193" s="129">
        <f t="shared" si="289"/>
        <v>0</v>
      </c>
      <c r="S6193" s="129">
        <f t="shared" si="290"/>
        <v>0</v>
      </c>
      <c r="T6193" s="129">
        <f t="shared" si="291"/>
        <v>0</v>
      </c>
      <c r="U6193" s="10"/>
    </row>
    <row r="6194" spans="12:21" ht="15" customHeight="1" x14ac:dyDescent="0.4">
      <c r="L6194" s="36" t="s">
        <v>39</v>
      </c>
      <c r="N6194" s="37">
        <v>43723</v>
      </c>
      <c r="O6194" s="35">
        <v>0.41666666666666669</v>
      </c>
      <c r="P6194" s="299"/>
      <c r="Q6194" s="300"/>
      <c r="R6194" s="129">
        <f t="shared" si="289"/>
        <v>0</v>
      </c>
      <c r="S6194" s="129">
        <f t="shared" si="290"/>
        <v>0</v>
      </c>
      <c r="T6194" s="129">
        <f t="shared" si="291"/>
        <v>0</v>
      </c>
      <c r="U6194" s="10"/>
    </row>
    <row r="6195" spans="12:21" ht="15" customHeight="1" x14ac:dyDescent="0.4">
      <c r="L6195" s="36" t="s">
        <v>39</v>
      </c>
      <c r="N6195" s="37">
        <v>43723</v>
      </c>
      <c r="O6195" s="35">
        <v>0.45833333333333337</v>
      </c>
      <c r="P6195" s="299"/>
      <c r="Q6195" s="300"/>
      <c r="R6195" s="129">
        <f t="shared" si="289"/>
        <v>0</v>
      </c>
      <c r="S6195" s="129">
        <f t="shared" si="290"/>
        <v>0</v>
      </c>
      <c r="T6195" s="129">
        <f t="shared" si="291"/>
        <v>0</v>
      </c>
      <c r="U6195" s="10"/>
    </row>
    <row r="6196" spans="12:21" ht="15" customHeight="1" x14ac:dyDescent="0.4">
      <c r="L6196" s="36" t="s">
        <v>39</v>
      </c>
      <c r="N6196" s="37">
        <v>43723</v>
      </c>
      <c r="O6196" s="35">
        <v>0.50000000000000011</v>
      </c>
      <c r="P6196" s="299"/>
      <c r="Q6196" s="300"/>
      <c r="R6196" s="129">
        <f t="shared" si="289"/>
        <v>0</v>
      </c>
      <c r="S6196" s="129">
        <f t="shared" si="290"/>
        <v>0</v>
      </c>
      <c r="T6196" s="129">
        <f t="shared" si="291"/>
        <v>0</v>
      </c>
      <c r="U6196" s="10"/>
    </row>
    <row r="6197" spans="12:21" ht="15" customHeight="1" x14ac:dyDescent="0.4">
      <c r="L6197" s="36" t="s">
        <v>39</v>
      </c>
      <c r="N6197" s="37">
        <v>43723</v>
      </c>
      <c r="O6197" s="35">
        <v>0.54166666666666674</v>
      </c>
      <c r="P6197" s="299"/>
      <c r="Q6197" s="300"/>
      <c r="R6197" s="129">
        <f t="shared" si="289"/>
        <v>0</v>
      </c>
      <c r="S6197" s="129">
        <f t="shared" si="290"/>
        <v>0</v>
      </c>
      <c r="T6197" s="129">
        <f t="shared" si="291"/>
        <v>0</v>
      </c>
      <c r="U6197" s="10"/>
    </row>
    <row r="6198" spans="12:21" ht="15" customHeight="1" x14ac:dyDescent="0.4">
      <c r="L6198" s="36" t="s">
        <v>39</v>
      </c>
      <c r="N6198" s="37">
        <v>43723</v>
      </c>
      <c r="O6198" s="35">
        <v>0.58333333333333337</v>
      </c>
      <c r="P6198" s="299"/>
      <c r="Q6198" s="300"/>
      <c r="R6198" s="129">
        <f t="shared" si="289"/>
        <v>0</v>
      </c>
      <c r="S6198" s="129">
        <f t="shared" si="290"/>
        <v>0</v>
      </c>
      <c r="T6198" s="129">
        <f t="shared" si="291"/>
        <v>0</v>
      </c>
      <c r="U6198" s="10"/>
    </row>
    <row r="6199" spans="12:21" ht="15" customHeight="1" x14ac:dyDescent="0.4">
      <c r="L6199" s="36" t="s">
        <v>39</v>
      </c>
      <c r="N6199" s="37">
        <v>43723</v>
      </c>
      <c r="O6199" s="35">
        <v>0.62500000000000011</v>
      </c>
      <c r="P6199" s="299"/>
      <c r="Q6199" s="300"/>
      <c r="R6199" s="129">
        <f t="shared" si="289"/>
        <v>0</v>
      </c>
      <c r="S6199" s="129">
        <f t="shared" si="290"/>
        <v>0</v>
      </c>
      <c r="T6199" s="129">
        <f t="shared" si="291"/>
        <v>0</v>
      </c>
      <c r="U6199" s="10"/>
    </row>
    <row r="6200" spans="12:21" ht="15" customHeight="1" x14ac:dyDescent="0.4">
      <c r="L6200" s="36" t="s">
        <v>39</v>
      </c>
      <c r="N6200" s="37">
        <v>43723</v>
      </c>
      <c r="O6200" s="35">
        <v>0.66666666666666674</v>
      </c>
      <c r="P6200" s="299"/>
      <c r="Q6200" s="300"/>
      <c r="R6200" s="129">
        <f t="shared" si="289"/>
        <v>0</v>
      </c>
      <c r="S6200" s="129">
        <f t="shared" si="290"/>
        <v>0</v>
      </c>
      <c r="T6200" s="129">
        <f t="shared" si="291"/>
        <v>0</v>
      </c>
      <c r="U6200" s="10"/>
    </row>
    <row r="6201" spans="12:21" ht="15" customHeight="1" x14ac:dyDescent="0.4">
      <c r="L6201" s="36" t="s">
        <v>39</v>
      </c>
      <c r="N6201" s="37">
        <v>43723</v>
      </c>
      <c r="O6201" s="35">
        <v>0.70833333333333337</v>
      </c>
      <c r="P6201" s="299"/>
      <c r="Q6201" s="300"/>
      <c r="R6201" s="129">
        <f t="shared" si="289"/>
        <v>0</v>
      </c>
      <c r="S6201" s="129">
        <f t="shared" si="290"/>
        <v>0</v>
      </c>
      <c r="T6201" s="129">
        <f t="shared" si="291"/>
        <v>0</v>
      </c>
      <c r="U6201" s="10"/>
    </row>
    <row r="6202" spans="12:21" ht="15" customHeight="1" x14ac:dyDescent="0.4">
      <c r="L6202" s="36" t="s">
        <v>39</v>
      </c>
      <c r="N6202" s="37">
        <v>43723</v>
      </c>
      <c r="O6202" s="35">
        <v>0.75000000000000011</v>
      </c>
      <c r="P6202" s="299"/>
      <c r="Q6202" s="300"/>
      <c r="R6202" s="129">
        <f t="shared" si="289"/>
        <v>0</v>
      </c>
      <c r="S6202" s="129">
        <f t="shared" si="290"/>
        <v>0</v>
      </c>
      <c r="T6202" s="129">
        <f t="shared" si="291"/>
        <v>0</v>
      </c>
      <c r="U6202" s="10"/>
    </row>
    <row r="6203" spans="12:21" ht="15" customHeight="1" x14ac:dyDescent="0.4">
      <c r="L6203" s="36" t="s">
        <v>39</v>
      </c>
      <c r="N6203" s="37">
        <v>43723</v>
      </c>
      <c r="O6203" s="35">
        <v>0.79166666666666674</v>
      </c>
      <c r="P6203" s="299"/>
      <c r="Q6203" s="300"/>
      <c r="R6203" s="129">
        <f t="shared" si="289"/>
        <v>0</v>
      </c>
      <c r="S6203" s="129">
        <f t="shared" si="290"/>
        <v>0</v>
      </c>
      <c r="T6203" s="129">
        <f t="shared" si="291"/>
        <v>0</v>
      </c>
      <c r="U6203" s="10"/>
    </row>
    <row r="6204" spans="12:21" ht="15" customHeight="1" x14ac:dyDescent="0.4">
      <c r="L6204" s="36" t="s">
        <v>39</v>
      </c>
      <c r="N6204" s="37">
        <v>43723</v>
      </c>
      <c r="O6204" s="35">
        <v>0.83333333333333337</v>
      </c>
      <c r="P6204" s="299"/>
      <c r="Q6204" s="300"/>
      <c r="R6204" s="129">
        <f t="shared" si="289"/>
        <v>0</v>
      </c>
      <c r="S6204" s="129">
        <f t="shared" si="290"/>
        <v>0</v>
      </c>
      <c r="T6204" s="129">
        <f t="shared" si="291"/>
        <v>0</v>
      </c>
      <c r="U6204" s="10"/>
    </row>
    <row r="6205" spans="12:21" ht="15" customHeight="1" x14ac:dyDescent="0.4">
      <c r="L6205" s="36" t="s">
        <v>39</v>
      </c>
      <c r="N6205" s="37">
        <v>43723</v>
      </c>
      <c r="O6205" s="35">
        <v>0.87500000000000011</v>
      </c>
      <c r="P6205" s="299"/>
      <c r="Q6205" s="300"/>
      <c r="R6205" s="129">
        <f t="shared" si="289"/>
        <v>0</v>
      </c>
      <c r="S6205" s="129">
        <f t="shared" si="290"/>
        <v>0</v>
      </c>
      <c r="T6205" s="129">
        <f t="shared" si="291"/>
        <v>0</v>
      </c>
      <c r="U6205" s="10"/>
    </row>
    <row r="6206" spans="12:21" ht="15" customHeight="1" x14ac:dyDescent="0.4">
      <c r="L6206" s="36" t="s">
        <v>39</v>
      </c>
      <c r="N6206" s="37">
        <v>43723</v>
      </c>
      <c r="O6206" s="35">
        <v>0.91666666666666674</v>
      </c>
      <c r="P6206" s="299"/>
      <c r="Q6206" s="300"/>
      <c r="R6206" s="129">
        <f t="shared" si="289"/>
        <v>0</v>
      </c>
      <c r="S6206" s="129">
        <f t="shared" si="290"/>
        <v>0</v>
      </c>
      <c r="T6206" s="129">
        <f t="shared" si="291"/>
        <v>0</v>
      </c>
      <c r="U6206" s="10"/>
    </row>
    <row r="6207" spans="12:21" ht="15" customHeight="1" x14ac:dyDescent="0.4">
      <c r="L6207" s="36" t="s">
        <v>39</v>
      </c>
      <c r="N6207" s="37">
        <v>43723</v>
      </c>
      <c r="O6207" s="35">
        <v>0.95833333333333337</v>
      </c>
      <c r="P6207" s="299"/>
      <c r="Q6207" s="300"/>
      <c r="R6207" s="129">
        <f t="shared" si="289"/>
        <v>0</v>
      </c>
      <c r="S6207" s="129">
        <f t="shared" si="290"/>
        <v>0</v>
      </c>
      <c r="T6207" s="129">
        <f t="shared" si="291"/>
        <v>0</v>
      </c>
      <c r="U6207" s="10"/>
    </row>
    <row r="6208" spans="12:21" ht="15" customHeight="1" x14ac:dyDescent="0.4">
      <c r="L6208" s="40">
        <v>43724</v>
      </c>
      <c r="M6208" s="37"/>
      <c r="N6208" s="37">
        <v>43724</v>
      </c>
      <c r="O6208" s="35">
        <v>3.1225022567582528E-17</v>
      </c>
      <c r="P6208" s="299"/>
      <c r="Q6208" s="300"/>
      <c r="R6208" s="129">
        <f t="shared" si="289"/>
        <v>0</v>
      </c>
      <c r="S6208" s="129">
        <f t="shared" si="290"/>
        <v>0</v>
      </c>
      <c r="T6208" s="129">
        <f t="shared" si="291"/>
        <v>0</v>
      </c>
      <c r="U6208" s="10"/>
    </row>
    <row r="6209" spans="12:21" ht="15" customHeight="1" x14ac:dyDescent="0.4">
      <c r="L6209" s="36" t="s">
        <v>39</v>
      </c>
      <c r="N6209" s="37">
        <v>43724</v>
      </c>
      <c r="O6209" s="35">
        <v>4.1666666666666699E-2</v>
      </c>
      <c r="P6209" s="299"/>
      <c r="Q6209" s="300"/>
      <c r="R6209" s="129">
        <f t="shared" si="289"/>
        <v>0</v>
      </c>
      <c r="S6209" s="129">
        <f t="shared" si="290"/>
        <v>0</v>
      </c>
      <c r="T6209" s="129">
        <f t="shared" si="291"/>
        <v>0</v>
      </c>
      <c r="U6209" s="10"/>
    </row>
    <row r="6210" spans="12:21" ht="15" customHeight="1" x14ac:dyDescent="0.4">
      <c r="L6210" s="36" t="s">
        <v>39</v>
      </c>
      <c r="N6210" s="37">
        <v>43724</v>
      </c>
      <c r="O6210" s="35">
        <v>8.333333333333337E-2</v>
      </c>
      <c r="P6210" s="299"/>
      <c r="Q6210" s="300"/>
      <c r="R6210" s="129">
        <f t="shared" si="289"/>
        <v>0</v>
      </c>
      <c r="S6210" s="129">
        <f t="shared" si="290"/>
        <v>0</v>
      </c>
      <c r="T6210" s="129">
        <f t="shared" si="291"/>
        <v>0</v>
      </c>
      <c r="U6210" s="10"/>
    </row>
    <row r="6211" spans="12:21" ht="15" customHeight="1" x14ac:dyDescent="0.4">
      <c r="L6211" s="36" t="s">
        <v>39</v>
      </c>
      <c r="N6211" s="37">
        <v>43724</v>
      </c>
      <c r="O6211" s="35">
        <v>0.12500000000000006</v>
      </c>
      <c r="P6211" s="299"/>
      <c r="Q6211" s="300"/>
      <c r="R6211" s="129">
        <f t="shared" si="289"/>
        <v>0</v>
      </c>
      <c r="S6211" s="129">
        <f t="shared" si="290"/>
        <v>0</v>
      </c>
      <c r="T6211" s="129">
        <f t="shared" si="291"/>
        <v>0</v>
      </c>
      <c r="U6211" s="10"/>
    </row>
    <row r="6212" spans="12:21" ht="15" customHeight="1" x14ac:dyDescent="0.4">
      <c r="L6212" s="36" t="s">
        <v>39</v>
      </c>
      <c r="N6212" s="37">
        <v>43724</v>
      </c>
      <c r="O6212" s="35">
        <v>0.16666666666666669</v>
      </c>
      <c r="P6212" s="299"/>
      <c r="Q6212" s="300"/>
      <c r="R6212" s="129">
        <f t="shared" si="289"/>
        <v>0</v>
      </c>
      <c r="S6212" s="129">
        <f t="shared" si="290"/>
        <v>0</v>
      </c>
      <c r="T6212" s="129">
        <f t="shared" si="291"/>
        <v>0</v>
      </c>
      <c r="U6212" s="10"/>
    </row>
    <row r="6213" spans="12:21" ht="15" customHeight="1" x14ac:dyDescent="0.4">
      <c r="L6213" s="36" t="s">
        <v>39</v>
      </c>
      <c r="N6213" s="37">
        <v>43724</v>
      </c>
      <c r="O6213" s="35">
        <v>0.20833333333333337</v>
      </c>
      <c r="P6213" s="299"/>
      <c r="Q6213" s="300"/>
      <c r="R6213" s="129">
        <f t="shared" si="289"/>
        <v>0</v>
      </c>
      <c r="S6213" s="129">
        <f t="shared" si="290"/>
        <v>0</v>
      </c>
      <c r="T6213" s="129">
        <f t="shared" si="291"/>
        <v>0</v>
      </c>
      <c r="U6213" s="10"/>
    </row>
    <row r="6214" spans="12:21" ht="15" customHeight="1" x14ac:dyDescent="0.4">
      <c r="L6214" s="36" t="s">
        <v>39</v>
      </c>
      <c r="N6214" s="37">
        <v>43724</v>
      </c>
      <c r="O6214" s="35">
        <v>0.25</v>
      </c>
      <c r="P6214" s="299"/>
      <c r="Q6214" s="300"/>
      <c r="R6214" s="129">
        <f t="shared" si="289"/>
        <v>0</v>
      </c>
      <c r="S6214" s="129">
        <f t="shared" si="290"/>
        <v>0</v>
      </c>
      <c r="T6214" s="129">
        <f t="shared" si="291"/>
        <v>0</v>
      </c>
      <c r="U6214" s="10"/>
    </row>
    <row r="6215" spans="12:21" ht="15" customHeight="1" x14ac:dyDescent="0.4">
      <c r="L6215" s="36" t="s">
        <v>39</v>
      </c>
      <c r="N6215" s="37">
        <v>43724</v>
      </c>
      <c r="O6215" s="35">
        <v>0.29166666666666669</v>
      </c>
      <c r="P6215" s="299"/>
      <c r="Q6215" s="300"/>
      <c r="R6215" s="129">
        <f t="shared" si="289"/>
        <v>0</v>
      </c>
      <c r="S6215" s="129">
        <f t="shared" si="290"/>
        <v>0</v>
      </c>
      <c r="T6215" s="129">
        <f t="shared" si="291"/>
        <v>0</v>
      </c>
      <c r="U6215" s="10"/>
    </row>
    <row r="6216" spans="12:21" ht="15" customHeight="1" x14ac:dyDescent="0.4">
      <c r="L6216" s="36" t="s">
        <v>39</v>
      </c>
      <c r="N6216" s="37">
        <v>43724</v>
      </c>
      <c r="O6216" s="35">
        <v>0.33333333333333337</v>
      </c>
      <c r="P6216" s="299"/>
      <c r="Q6216" s="300"/>
      <c r="R6216" s="129">
        <f t="shared" si="289"/>
        <v>0</v>
      </c>
      <c r="S6216" s="129">
        <f t="shared" si="290"/>
        <v>0</v>
      </c>
      <c r="T6216" s="129">
        <f t="shared" si="291"/>
        <v>0</v>
      </c>
      <c r="U6216" s="10"/>
    </row>
    <row r="6217" spans="12:21" ht="15" customHeight="1" x14ac:dyDescent="0.4">
      <c r="L6217" s="36" t="s">
        <v>39</v>
      </c>
      <c r="N6217" s="37">
        <v>43724</v>
      </c>
      <c r="O6217" s="35">
        <v>0.375</v>
      </c>
      <c r="P6217" s="299"/>
      <c r="Q6217" s="300"/>
      <c r="R6217" s="129">
        <f t="shared" si="289"/>
        <v>0</v>
      </c>
      <c r="S6217" s="129">
        <f t="shared" si="290"/>
        <v>0</v>
      </c>
      <c r="T6217" s="129">
        <f t="shared" si="291"/>
        <v>0</v>
      </c>
      <c r="U6217" s="10"/>
    </row>
    <row r="6218" spans="12:21" ht="15" customHeight="1" x14ac:dyDescent="0.4">
      <c r="L6218" s="36" t="s">
        <v>39</v>
      </c>
      <c r="N6218" s="37">
        <v>43724</v>
      </c>
      <c r="O6218" s="35">
        <v>0.41666666666666669</v>
      </c>
      <c r="P6218" s="299"/>
      <c r="Q6218" s="300"/>
      <c r="R6218" s="129">
        <f t="shared" si="289"/>
        <v>0</v>
      </c>
      <c r="S6218" s="129">
        <f t="shared" si="290"/>
        <v>0</v>
      </c>
      <c r="T6218" s="129">
        <f t="shared" si="291"/>
        <v>0</v>
      </c>
      <c r="U6218" s="10"/>
    </row>
    <row r="6219" spans="12:21" ht="15" customHeight="1" x14ac:dyDescent="0.4">
      <c r="L6219" s="36" t="s">
        <v>39</v>
      </c>
      <c r="N6219" s="37">
        <v>43724</v>
      </c>
      <c r="O6219" s="35">
        <v>0.45833333333333337</v>
      </c>
      <c r="P6219" s="299"/>
      <c r="Q6219" s="300"/>
      <c r="R6219" s="129">
        <f t="shared" si="289"/>
        <v>0</v>
      </c>
      <c r="S6219" s="129">
        <f t="shared" si="290"/>
        <v>0</v>
      </c>
      <c r="T6219" s="129">
        <f t="shared" si="291"/>
        <v>0</v>
      </c>
      <c r="U6219" s="10"/>
    </row>
    <row r="6220" spans="12:21" ht="15" customHeight="1" x14ac:dyDescent="0.4">
      <c r="L6220" s="36" t="s">
        <v>39</v>
      </c>
      <c r="N6220" s="37">
        <v>43724</v>
      </c>
      <c r="O6220" s="35">
        <v>0.50000000000000011</v>
      </c>
      <c r="P6220" s="299"/>
      <c r="Q6220" s="300"/>
      <c r="R6220" s="129">
        <f t="shared" si="289"/>
        <v>0</v>
      </c>
      <c r="S6220" s="129">
        <f t="shared" si="290"/>
        <v>0</v>
      </c>
      <c r="T6220" s="129">
        <f t="shared" si="291"/>
        <v>0</v>
      </c>
      <c r="U6220" s="10"/>
    </row>
    <row r="6221" spans="12:21" ht="15" customHeight="1" x14ac:dyDescent="0.4">
      <c r="L6221" s="36" t="s">
        <v>39</v>
      </c>
      <c r="N6221" s="37">
        <v>43724</v>
      </c>
      <c r="O6221" s="35">
        <v>0.54166666666666674</v>
      </c>
      <c r="P6221" s="299"/>
      <c r="Q6221" s="300"/>
      <c r="R6221" s="129">
        <f t="shared" si="289"/>
        <v>0</v>
      </c>
      <c r="S6221" s="129">
        <f t="shared" si="290"/>
        <v>0</v>
      </c>
      <c r="T6221" s="129">
        <f t="shared" si="291"/>
        <v>0</v>
      </c>
      <c r="U6221" s="10"/>
    </row>
    <row r="6222" spans="12:21" ht="15" customHeight="1" x14ac:dyDescent="0.4">
      <c r="L6222" s="36" t="s">
        <v>39</v>
      </c>
      <c r="N6222" s="37">
        <v>43724</v>
      </c>
      <c r="O6222" s="35">
        <v>0.58333333333333337</v>
      </c>
      <c r="P6222" s="299"/>
      <c r="Q6222" s="300"/>
      <c r="R6222" s="129">
        <f t="shared" si="289"/>
        <v>0</v>
      </c>
      <c r="S6222" s="129">
        <f t="shared" si="290"/>
        <v>0</v>
      </c>
      <c r="T6222" s="129">
        <f t="shared" si="291"/>
        <v>0</v>
      </c>
      <c r="U6222" s="10"/>
    </row>
    <row r="6223" spans="12:21" ht="15" customHeight="1" x14ac:dyDescent="0.4">
      <c r="L6223" s="36" t="s">
        <v>39</v>
      </c>
      <c r="N6223" s="37">
        <v>43724</v>
      </c>
      <c r="O6223" s="35">
        <v>0.62500000000000011</v>
      </c>
      <c r="P6223" s="299"/>
      <c r="Q6223" s="300"/>
      <c r="R6223" s="129">
        <f t="shared" si="289"/>
        <v>0</v>
      </c>
      <c r="S6223" s="129">
        <f t="shared" si="290"/>
        <v>0</v>
      </c>
      <c r="T6223" s="129">
        <f t="shared" si="291"/>
        <v>0</v>
      </c>
      <c r="U6223" s="10"/>
    </row>
    <row r="6224" spans="12:21" ht="15" customHeight="1" x14ac:dyDescent="0.4">
      <c r="L6224" s="36" t="s">
        <v>39</v>
      </c>
      <c r="N6224" s="37">
        <v>43724</v>
      </c>
      <c r="O6224" s="35">
        <v>0.66666666666666674</v>
      </c>
      <c r="P6224" s="299"/>
      <c r="Q6224" s="300"/>
      <c r="R6224" s="129">
        <f t="shared" ref="R6224:R6287" si="292">IF(Q6224&gt;P6224,P6224,Q6224)</f>
        <v>0</v>
      </c>
      <c r="S6224" s="129">
        <f t="shared" ref="S6224:S6287" si="293">P6224-R6224</f>
        <v>0</v>
      </c>
      <c r="T6224" s="129">
        <f t="shared" si="291"/>
        <v>0</v>
      </c>
      <c r="U6224" s="10"/>
    </row>
    <row r="6225" spans="12:21" ht="15" customHeight="1" x14ac:dyDescent="0.4">
      <c r="L6225" s="36" t="s">
        <v>39</v>
      </c>
      <c r="N6225" s="37">
        <v>43724</v>
      </c>
      <c r="O6225" s="35">
        <v>0.70833333333333337</v>
      </c>
      <c r="P6225" s="299"/>
      <c r="Q6225" s="300"/>
      <c r="R6225" s="129">
        <f t="shared" si="292"/>
        <v>0</v>
      </c>
      <c r="S6225" s="129">
        <f t="shared" si="293"/>
        <v>0</v>
      </c>
      <c r="T6225" s="129">
        <f t="shared" si="291"/>
        <v>0</v>
      </c>
      <c r="U6225" s="10"/>
    </row>
    <row r="6226" spans="12:21" ht="15" customHeight="1" x14ac:dyDescent="0.4">
      <c r="L6226" s="36" t="s">
        <v>39</v>
      </c>
      <c r="N6226" s="37">
        <v>43724</v>
      </c>
      <c r="O6226" s="35">
        <v>0.75000000000000011</v>
      </c>
      <c r="P6226" s="299"/>
      <c r="Q6226" s="300"/>
      <c r="R6226" s="129">
        <f t="shared" si="292"/>
        <v>0</v>
      </c>
      <c r="S6226" s="129">
        <f t="shared" si="293"/>
        <v>0</v>
      </c>
      <c r="T6226" s="129">
        <f t="shared" si="291"/>
        <v>0</v>
      </c>
      <c r="U6226" s="10"/>
    </row>
    <row r="6227" spans="12:21" ht="15" customHeight="1" x14ac:dyDescent="0.4">
      <c r="L6227" s="36" t="s">
        <v>39</v>
      </c>
      <c r="N6227" s="37">
        <v>43724</v>
      </c>
      <c r="O6227" s="35">
        <v>0.79166666666666674</v>
      </c>
      <c r="P6227" s="299"/>
      <c r="Q6227" s="300"/>
      <c r="R6227" s="129">
        <f t="shared" si="292"/>
        <v>0</v>
      </c>
      <c r="S6227" s="129">
        <f t="shared" si="293"/>
        <v>0</v>
      </c>
      <c r="T6227" s="129">
        <f t="shared" si="291"/>
        <v>0</v>
      </c>
      <c r="U6227" s="10"/>
    </row>
    <row r="6228" spans="12:21" ht="15" customHeight="1" x14ac:dyDescent="0.4">
      <c r="L6228" s="36" t="s">
        <v>39</v>
      </c>
      <c r="N6228" s="37">
        <v>43724</v>
      </c>
      <c r="O6228" s="35">
        <v>0.83333333333333337</v>
      </c>
      <c r="P6228" s="299"/>
      <c r="Q6228" s="300"/>
      <c r="R6228" s="129">
        <f t="shared" si="292"/>
        <v>0</v>
      </c>
      <c r="S6228" s="129">
        <f t="shared" si="293"/>
        <v>0</v>
      </c>
      <c r="T6228" s="129">
        <f t="shared" si="291"/>
        <v>0</v>
      </c>
      <c r="U6228" s="10"/>
    </row>
    <row r="6229" spans="12:21" ht="15" customHeight="1" x14ac:dyDescent="0.4">
      <c r="L6229" s="36" t="s">
        <v>39</v>
      </c>
      <c r="N6229" s="37">
        <v>43724</v>
      </c>
      <c r="O6229" s="35">
        <v>0.87500000000000011</v>
      </c>
      <c r="P6229" s="299"/>
      <c r="Q6229" s="300"/>
      <c r="R6229" s="129">
        <f t="shared" si="292"/>
        <v>0</v>
      </c>
      <c r="S6229" s="129">
        <f t="shared" si="293"/>
        <v>0</v>
      </c>
      <c r="T6229" s="129">
        <f t="shared" si="291"/>
        <v>0</v>
      </c>
      <c r="U6229" s="10"/>
    </row>
    <row r="6230" spans="12:21" ht="15" customHeight="1" x14ac:dyDescent="0.4">
      <c r="L6230" s="36" t="s">
        <v>39</v>
      </c>
      <c r="N6230" s="37">
        <v>43724</v>
      </c>
      <c r="O6230" s="35">
        <v>0.91666666666666674</v>
      </c>
      <c r="P6230" s="299"/>
      <c r="Q6230" s="300"/>
      <c r="R6230" s="129">
        <f t="shared" si="292"/>
        <v>0</v>
      </c>
      <c r="S6230" s="129">
        <f t="shared" si="293"/>
        <v>0</v>
      </c>
      <c r="T6230" s="129">
        <f t="shared" si="291"/>
        <v>0</v>
      </c>
      <c r="U6230" s="10"/>
    </row>
    <row r="6231" spans="12:21" ht="15" customHeight="1" x14ac:dyDescent="0.4">
      <c r="L6231" s="36" t="s">
        <v>39</v>
      </c>
      <c r="N6231" s="37">
        <v>43724</v>
      </c>
      <c r="O6231" s="35">
        <v>0.95833333333333337</v>
      </c>
      <c r="P6231" s="299"/>
      <c r="Q6231" s="300"/>
      <c r="R6231" s="129">
        <f t="shared" si="292"/>
        <v>0</v>
      </c>
      <c r="S6231" s="129">
        <f t="shared" si="293"/>
        <v>0</v>
      </c>
      <c r="T6231" s="129">
        <f t="shared" si="291"/>
        <v>0</v>
      </c>
      <c r="U6231" s="10"/>
    </row>
    <row r="6232" spans="12:21" ht="15" customHeight="1" x14ac:dyDescent="0.4">
      <c r="L6232" s="40">
        <v>43725</v>
      </c>
      <c r="M6232" s="37"/>
      <c r="N6232" s="37">
        <v>43725</v>
      </c>
      <c r="O6232" s="35">
        <v>3.1225022567582528E-17</v>
      </c>
      <c r="P6232" s="299"/>
      <c r="Q6232" s="300"/>
      <c r="R6232" s="129">
        <f t="shared" si="292"/>
        <v>0</v>
      </c>
      <c r="S6232" s="129">
        <f t="shared" si="293"/>
        <v>0</v>
      </c>
      <c r="T6232" s="129">
        <f t="shared" si="291"/>
        <v>0</v>
      </c>
      <c r="U6232" s="10"/>
    </row>
    <row r="6233" spans="12:21" ht="15" customHeight="1" x14ac:dyDescent="0.4">
      <c r="L6233" s="36" t="s">
        <v>39</v>
      </c>
      <c r="N6233" s="37">
        <v>43725</v>
      </c>
      <c r="O6233" s="35">
        <v>4.1666666666666699E-2</v>
      </c>
      <c r="P6233" s="299"/>
      <c r="Q6233" s="300"/>
      <c r="R6233" s="129">
        <f t="shared" si="292"/>
        <v>0</v>
      </c>
      <c r="S6233" s="129">
        <f t="shared" si="293"/>
        <v>0</v>
      </c>
      <c r="T6233" s="129">
        <f t="shared" si="291"/>
        <v>0</v>
      </c>
      <c r="U6233" s="10"/>
    </row>
    <row r="6234" spans="12:21" ht="15" customHeight="1" x14ac:dyDescent="0.4">
      <c r="L6234" s="36" t="s">
        <v>39</v>
      </c>
      <c r="N6234" s="37">
        <v>43725</v>
      </c>
      <c r="O6234" s="35">
        <v>8.333333333333337E-2</v>
      </c>
      <c r="P6234" s="299"/>
      <c r="Q6234" s="300"/>
      <c r="R6234" s="129">
        <f t="shared" si="292"/>
        <v>0</v>
      </c>
      <c r="S6234" s="129">
        <f t="shared" si="293"/>
        <v>0</v>
      </c>
      <c r="T6234" s="129">
        <f t="shared" si="291"/>
        <v>0</v>
      </c>
      <c r="U6234" s="10"/>
    </row>
    <row r="6235" spans="12:21" ht="15" customHeight="1" x14ac:dyDescent="0.4">
      <c r="L6235" s="36" t="s">
        <v>39</v>
      </c>
      <c r="N6235" s="37">
        <v>43725</v>
      </c>
      <c r="O6235" s="35">
        <v>0.12500000000000006</v>
      </c>
      <c r="P6235" s="299"/>
      <c r="Q6235" s="300"/>
      <c r="R6235" s="129">
        <f t="shared" si="292"/>
        <v>0</v>
      </c>
      <c r="S6235" s="129">
        <f t="shared" si="293"/>
        <v>0</v>
      </c>
      <c r="T6235" s="129">
        <f t="shared" si="291"/>
        <v>0</v>
      </c>
      <c r="U6235" s="10"/>
    </row>
    <row r="6236" spans="12:21" ht="15" customHeight="1" x14ac:dyDescent="0.4">
      <c r="L6236" s="36" t="s">
        <v>39</v>
      </c>
      <c r="N6236" s="37">
        <v>43725</v>
      </c>
      <c r="O6236" s="35">
        <v>0.16666666666666669</v>
      </c>
      <c r="P6236" s="299"/>
      <c r="Q6236" s="300"/>
      <c r="R6236" s="129">
        <f t="shared" si="292"/>
        <v>0</v>
      </c>
      <c r="S6236" s="129">
        <f t="shared" si="293"/>
        <v>0</v>
      </c>
      <c r="T6236" s="129">
        <f t="shared" si="291"/>
        <v>0</v>
      </c>
      <c r="U6236" s="10"/>
    </row>
    <row r="6237" spans="12:21" ht="15" customHeight="1" x14ac:dyDescent="0.4">
      <c r="L6237" s="36" t="s">
        <v>39</v>
      </c>
      <c r="N6237" s="37">
        <v>43725</v>
      </c>
      <c r="O6237" s="35">
        <v>0.20833333333333337</v>
      </c>
      <c r="P6237" s="299"/>
      <c r="Q6237" s="300"/>
      <c r="R6237" s="129">
        <f t="shared" si="292"/>
        <v>0</v>
      </c>
      <c r="S6237" s="129">
        <f t="shared" si="293"/>
        <v>0</v>
      </c>
      <c r="T6237" s="129">
        <f t="shared" si="291"/>
        <v>0</v>
      </c>
      <c r="U6237" s="10"/>
    </row>
    <row r="6238" spans="12:21" ht="15" customHeight="1" x14ac:dyDescent="0.4">
      <c r="L6238" s="36" t="s">
        <v>39</v>
      </c>
      <c r="N6238" s="37">
        <v>43725</v>
      </c>
      <c r="O6238" s="35">
        <v>0.25</v>
      </c>
      <c r="P6238" s="299"/>
      <c r="Q6238" s="300"/>
      <c r="R6238" s="129">
        <f t="shared" si="292"/>
        <v>0</v>
      </c>
      <c r="S6238" s="129">
        <f t="shared" si="293"/>
        <v>0</v>
      </c>
      <c r="T6238" s="129">
        <f t="shared" si="291"/>
        <v>0</v>
      </c>
      <c r="U6238" s="10"/>
    </row>
    <row r="6239" spans="12:21" ht="15" customHeight="1" x14ac:dyDescent="0.4">
      <c r="L6239" s="36" t="s">
        <v>39</v>
      </c>
      <c r="N6239" s="37">
        <v>43725</v>
      </c>
      <c r="O6239" s="35">
        <v>0.29166666666666669</v>
      </c>
      <c r="P6239" s="299"/>
      <c r="Q6239" s="300"/>
      <c r="R6239" s="129">
        <f t="shared" si="292"/>
        <v>0</v>
      </c>
      <c r="S6239" s="129">
        <f t="shared" si="293"/>
        <v>0</v>
      </c>
      <c r="T6239" s="129">
        <f t="shared" si="291"/>
        <v>0</v>
      </c>
      <c r="U6239" s="10"/>
    </row>
    <row r="6240" spans="12:21" ht="15" customHeight="1" x14ac:dyDescent="0.4">
      <c r="L6240" s="36" t="s">
        <v>39</v>
      </c>
      <c r="N6240" s="37">
        <v>43725</v>
      </c>
      <c r="O6240" s="35">
        <v>0.33333333333333337</v>
      </c>
      <c r="P6240" s="299"/>
      <c r="Q6240" s="300"/>
      <c r="R6240" s="129">
        <f t="shared" si="292"/>
        <v>0</v>
      </c>
      <c r="S6240" s="129">
        <f t="shared" si="293"/>
        <v>0</v>
      </c>
      <c r="T6240" s="129">
        <f t="shared" si="291"/>
        <v>0</v>
      </c>
      <c r="U6240" s="10"/>
    </row>
    <row r="6241" spans="12:21" ht="15" customHeight="1" x14ac:dyDescent="0.4">
      <c r="L6241" s="36" t="s">
        <v>39</v>
      </c>
      <c r="N6241" s="37">
        <v>43725</v>
      </c>
      <c r="O6241" s="35">
        <v>0.375</v>
      </c>
      <c r="P6241" s="299"/>
      <c r="Q6241" s="300"/>
      <c r="R6241" s="129">
        <f t="shared" si="292"/>
        <v>0</v>
      </c>
      <c r="S6241" s="129">
        <f t="shared" si="293"/>
        <v>0</v>
      </c>
      <c r="T6241" s="129">
        <f t="shared" si="291"/>
        <v>0</v>
      </c>
      <c r="U6241" s="10"/>
    </row>
    <row r="6242" spans="12:21" ht="15" customHeight="1" x14ac:dyDescent="0.4">
      <c r="L6242" s="36" t="s">
        <v>39</v>
      </c>
      <c r="N6242" s="37">
        <v>43725</v>
      </c>
      <c r="O6242" s="35">
        <v>0.41666666666666669</v>
      </c>
      <c r="P6242" s="299"/>
      <c r="Q6242" s="300"/>
      <c r="R6242" s="129">
        <f t="shared" si="292"/>
        <v>0</v>
      </c>
      <c r="S6242" s="129">
        <f t="shared" si="293"/>
        <v>0</v>
      </c>
      <c r="T6242" s="129">
        <f t="shared" si="291"/>
        <v>0</v>
      </c>
      <c r="U6242" s="10"/>
    </row>
    <row r="6243" spans="12:21" ht="15" customHeight="1" x14ac:dyDescent="0.4">
      <c r="L6243" s="36" t="s">
        <v>39</v>
      </c>
      <c r="N6243" s="37">
        <v>43725</v>
      </c>
      <c r="O6243" s="35">
        <v>0.45833333333333337</v>
      </c>
      <c r="P6243" s="299"/>
      <c r="Q6243" s="300"/>
      <c r="R6243" s="129">
        <f t="shared" si="292"/>
        <v>0</v>
      </c>
      <c r="S6243" s="129">
        <f t="shared" si="293"/>
        <v>0</v>
      </c>
      <c r="T6243" s="129">
        <f t="shared" si="291"/>
        <v>0</v>
      </c>
      <c r="U6243" s="10"/>
    </row>
    <row r="6244" spans="12:21" ht="15" customHeight="1" x14ac:dyDescent="0.4">
      <c r="L6244" s="36" t="s">
        <v>39</v>
      </c>
      <c r="N6244" s="37">
        <v>43725</v>
      </c>
      <c r="O6244" s="35">
        <v>0.50000000000000011</v>
      </c>
      <c r="P6244" s="299"/>
      <c r="Q6244" s="300"/>
      <c r="R6244" s="129">
        <f t="shared" si="292"/>
        <v>0</v>
      </c>
      <c r="S6244" s="129">
        <f t="shared" si="293"/>
        <v>0</v>
      </c>
      <c r="T6244" s="129">
        <f t="shared" si="291"/>
        <v>0</v>
      </c>
      <c r="U6244" s="10"/>
    </row>
    <row r="6245" spans="12:21" ht="15" customHeight="1" x14ac:dyDescent="0.4">
      <c r="L6245" s="36" t="s">
        <v>39</v>
      </c>
      <c r="N6245" s="37">
        <v>43725</v>
      </c>
      <c r="O6245" s="35">
        <v>0.54166666666666674</v>
      </c>
      <c r="P6245" s="299"/>
      <c r="Q6245" s="300"/>
      <c r="R6245" s="129">
        <f t="shared" si="292"/>
        <v>0</v>
      </c>
      <c r="S6245" s="129">
        <f t="shared" si="293"/>
        <v>0</v>
      </c>
      <c r="T6245" s="129">
        <f t="shared" si="291"/>
        <v>0</v>
      </c>
      <c r="U6245" s="10"/>
    </row>
    <row r="6246" spans="12:21" ht="15" customHeight="1" x14ac:dyDescent="0.4">
      <c r="L6246" s="36" t="s">
        <v>39</v>
      </c>
      <c r="N6246" s="37">
        <v>43725</v>
      </c>
      <c r="O6246" s="35">
        <v>0.58333333333333337</v>
      </c>
      <c r="P6246" s="299"/>
      <c r="Q6246" s="300"/>
      <c r="R6246" s="129">
        <f t="shared" si="292"/>
        <v>0</v>
      </c>
      <c r="S6246" s="129">
        <f t="shared" si="293"/>
        <v>0</v>
      </c>
      <c r="T6246" s="129">
        <f t="shared" si="291"/>
        <v>0</v>
      </c>
      <c r="U6246" s="10"/>
    </row>
    <row r="6247" spans="12:21" ht="15" customHeight="1" x14ac:dyDescent="0.4">
      <c r="L6247" s="36" t="s">
        <v>39</v>
      </c>
      <c r="N6247" s="37">
        <v>43725</v>
      </c>
      <c r="O6247" s="35">
        <v>0.62500000000000011</v>
      </c>
      <c r="P6247" s="299"/>
      <c r="Q6247" s="300"/>
      <c r="R6247" s="129">
        <f t="shared" si="292"/>
        <v>0</v>
      </c>
      <c r="S6247" s="129">
        <f t="shared" si="293"/>
        <v>0</v>
      </c>
      <c r="T6247" s="129">
        <f t="shared" si="291"/>
        <v>0</v>
      </c>
      <c r="U6247" s="10"/>
    </row>
    <row r="6248" spans="12:21" ht="15" customHeight="1" x14ac:dyDescent="0.4">
      <c r="L6248" s="36" t="s">
        <v>39</v>
      </c>
      <c r="N6248" s="37">
        <v>43725</v>
      </c>
      <c r="O6248" s="35">
        <v>0.66666666666666674</v>
      </c>
      <c r="P6248" s="299"/>
      <c r="Q6248" s="300"/>
      <c r="R6248" s="129">
        <f t="shared" si="292"/>
        <v>0</v>
      </c>
      <c r="S6248" s="129">
        <f t="shared" si="293"/>
        <v>0</v>
      </c>
      <c r="T6248" s="129">
        <f t="shared" si="291"/>
        <v>0</v>
      </c>
      <c r="U6248" s="10"/>
    </row>
    <row r="6249" spans="12:21" ht="15" customHeight="1" x14ac:dyDescent="0.4">
      <c r="L6249" s="36" t="s">
        <v>39</v>
      </c>
      <c r="N6249" s="37">
        <v>43725</v>
      </c>
      <c r="O6249" s="35">
        <v>0.70833333333333337</v>
      </c>
      <c r="P6249" s="299"/>
      <c r="Q6249" s="300"/>
      <c r="R6249" s="129">
        <f t="shared" si="292"/>
        <v>0</v>
      </c>
      <c r="S6249" s="129">
        <f t="shared" si="293"/>
        <v>0</v>
      </c>
      <c r="T6249" s="129">
        <f t="shared" ref="T6249:T6312" si="294">Q6249-R6249</f>
        <v>0</v>
      </c>
      <c r="U6249" s="10"/>
    </row>
    <row r="6250" spans="12:21" ht="15" customHeight="1" x14ac:dyDescent="0.4">
      <c r="L6250" s="36" t="s">
        <v>39</v>
      </c>
      <c r="N6250" s="37">
        <v>43725</v>
      </c>
      <c r="O6250" s="35">
        <v>0.75000000000000011</v>
      </c>
      <c r="P6250" s="299"/>
      <c r="Q6250" s="300"/>
      <c r="R6250" s="129">
        <f t="shared" si="292"/>
        <v>0</v>
      </c>
      <c r="S6250" s="129">
        <f t="shared" si="293"/>
        <v>0</v>
      </c>
      <c r="T6250" s="129">
        <f t="shared" si="294"/>
        <v>0</v>
      </c>
      <c r="U6250" s="10"/>
    </row>
    <row r="6251" spans="12:21" ht="15" customHeight="1" x14ac:dyDescent="0.4">
      <c r="L6251" s="36" t="s">
        <v>39</v>
      </c>
      <c r="N6251" s="37">
        <v>43725</v>
      </c>
      <c r="O6251" s="35">
        <v>0.79166666666666674</v>
      </c>
      <c r="P6251" s="299"/>
      <c r="Q6251" s="300"/>
      <c r="R6251" s="129">
        <f t="shared" si="292"/>
        <v>0</v>
      </c>
      <c r="S6251" s="129">
        <f t="shared" si="293"/>
        <v>0</v>
      </c>
      <c r="T6251" s="129">
        <f t="shared" si="294"/>
        <v>0</v>
      </c>
      <c r="U6251" s="10"/>
    </row>
    <row r="6252" spans="12:21" ht="15" customHeight="1" x14ac:dyDescent="0.4">
      <c r="L6252" s="36" t="s">
        <v>39</v>
      </c>
      <c r="N6252" s="37">
        <v>43725</v>
      </c>
      <c r="O6252" s="35">
        <v>0.83333333333333337</v>
      </c>
      <c r="P6252" s="299"/>
      <c r="Q6252" s="300"/>
      <c r="R6252" s="129">
        <f t="shared" si="292"/>
        <v>0</v>
      </c>
      <c r="S6252" s="129">
        <f t="shared" si="293"/>
        <v>0</v>
      </c>
      <c r="T6252" s="129">
        <f t="shared" si="294"/>
        <v>0</v>
      </c>
      <c r="U6252" s="10"/>
    </row>
    <row r="6253" spans="12:21" ht="15" customHeight="1" x14ac:dyDescent="0.4">
      <c r="L6253" s="36" t="s">
        <v>39</v>
      </c>
      <c r="N6253" s="37">
        <v>43725</v>
      </c>
      <c r="O6253" s="35">
        <v>0.87500000000000011</v>
      </c>
      <c r="P6253" s="299"/>
      <c r="Q6253" s="300"/>
      <c r="R6253" s="129">
        <f t="shared" si="292"/>
        <v>0</v>
      </c>
      <c r="S6253" s="129">
        <f t="shared" si="293"/>
        <v>0</v>
      </c>
      <c r="T6253" s="129">
        <f t="shared" si="294"/>
        <v>0</v>
      </c>
      <c r="U6253" s="10"/>
    </row>
    <row r="6254" spans="12:21" ht="15" customHeight="1" x14ac:dyDescent="0.4">
      <c r="L6254" s="36" t="s">
        <v>39</v>
      </c>
      <c r="N6254" s="37">
        <v>43725</v>
      </c>
      <c r="O6254" s="35">
        <v>0.91666666666666674</v>
      </c>
      <c r="P6254" s="299"/>
      <c r="Q6254" s="300"/>
      <c r="R6254" s="129">
        <f t="shared" si="292"/>
        <v>0</v>
      </c>
      <c r="S6254" s="129">
        <f t="shared" si="293"/>
        <v>0</v>
      </c>
      <c r="T6254" s="129">
        <f t="shared" si="294"/>
        <v>0</v>
      </c>
      <c r="U6254" s="10"/>
    </row>
    <row r="6255" spans="12:21" ht="15" customHeight="1" x14ac:dyDescent="0.4">
      <c r="L6255" s="36" t="s">
        <v>39</v>
      </c>
      <c r="N6255" s="37">
        <v>43725</v>
      </c>
      <c r="O6255" s="35">
        <v>0.95833333333333337</v>
      </c>
      <c r="P6255" s="299"/>
      <c r="Q6255" s="300"/>
      <c r="R6255" s="129">
        <f t="shared" si="292"/>
        <v>0</v>
      </c>
      <c r="S6255" s="129">
        <f t="shared" si="293"/>
        <v>0</v>
      </c>
      <c r="T6255" s="129">
        <f t="shared" si="294"/>
        <v>0</v>
      </c>
      <c r="U6255" s="10"/>
    </row>
    <row r="6256" spans="12:21" ht="15" customHeight="1" x14ac:dyDescent="0.4">
      <c r="L6256" s="40">
        <v>43726</v>
      </c>
      <c r="M6256" s="37"/>
      <c r="N6256" s="37">
        <v>43726</v>
      </c>
      <c r="O6256" s="35">
        <v>3.1225022567582528E-17</v>
      </c>
      <c r="P6256" s="299"/>
      <c r="Q6256" s="300"/>
      <c r="R6256" s="129">
        <f t="shared" si="292"/>
        <v>0</v>
      </c>
      <c r="S6256" s="129">
        <f t="shared" si="293"/>
        <v>0</v>
      </c>
      <c r="T6256" s="129">
        <f t="shared" si="294"/>
        <v>0</v>
      </c>
      <c r="U6256" s="10"/>
    </row>
    <row r="6257" spans="12:21" ht="15" customHeight="1" x14ac:dyDescent="0.4">
      <c r="L6257" s="36" t="s">
        <v>39</v>
      </c>
      <c r="N6257" s="37">
        <v>43726</v>
      </c>
      <c r="O6257" s="35">
        <v>4.1666666666666699E-2</v>
      </c>
      <c r="P6257" s="299"/>
      <c r="Q6257" s="300"/>
      <c r="R6257" s="129">
        <f t="shared" si="292"/>
        <v>0</v>
      </c>
      <c r="S6257" s="129">
        <f t="shared" si="293"/>
        <v>0</v>
      </c>
      <c r="T6257" s="129">
        <f t="shared" si="294"/>
        <v>0</v>
      </c>
      <c r="U6257" s="10"/>
    </row>
    <row r="6258" spans="12:21" ht="15" customHeight="1" x14ac:dyDescent="0.4">
      <c r="L6258" s="36" t="s">
        <v>39</v>
      </c>
      <c r="N6258" s="37">
        <v>43726</v>
      </c>
      <c r="O6258" s="35">
        <v>8.333333333333337E-2</v>
      </c>
      <c r="P6258" s="299"/>
      <c r="Q6258" s="300"/>
      <c r="R6258" s="129">
        <f t="shared" si="292"/>
        <v>0</v>
      </c>
      <c r="S6258" s="129">
        <f t="shared" si="293"/>
        <v>0</v>
      </c>
      <c r="T6258" s="129">
        <f t="shared" si="294"/>
        <v>0</v>
      </c>
      <c r="U6258" s="10"/>
    </row>
    <row r="6259" spans="12:21" ht="15" customHeight="1" x14ac:dyDescent="0.4">
      <c r="L6259" s="36" t="s">
        <v>39</v>
      </c>
      <c r="N6259" s="37">
        <v>43726</v>
      </c>
      <c r="O6259" s="35">
        <v>0.12500000000000006</v>
      </c>
      <c r="P6259" s="299"/>
      <c r="Q6259" s="300"/>
      <c r="R6259" s="129">
        <f t="shared" si="292"/>
        <v>0</v>
      </c>
      <c r="S6259" s="129">
        <f t="shared" si="293"/>
        <v>0</v>
      </c>
      <c r="T6259" s="129">
        <f t="shared" si="294"/>
        <v>0</v>
      </c>
      <c r="U6259" s="10"/>
    </row>
    <row r="6260" spans="12:21" ht="15" customHeight="1" x14ac:dyDescent="0.4">
      <c r="L6260" s="36" t="s">
        <v>39</v>
      </c>
      <c r="N6260" s="37">
        <v>43726</v>
      </c>
      <c r="O6260" s="35">
        <v>0.16666666666666669</v>
      </c>
      <c r="P6260" s="299"/>
      <c r="Q6260" s="300"/>
      <c r="R6260" s="129">
        <f t="shared" si="292"/>
        <v>0</v>
      </c>
      <c r="S6260" s="129">
        <f t="shared" si="293"/>
        <v>0</v>
      </c>
      <c r="T6260" s="129">
        <f t="shared" si="294"/>
        <v>0</v>
      </c>
      <c r="U6260" s="10"/>
    </row>
    <row r="6261" spans="12:21" ht="15" customHeight="1" x14ac:dyDescent="0.4">
      <c r="L6261" s="36" t="s">
        <v>39</v>
      </c>
      <c r="N6261" s="37">
        <v>43726</v>
      </c>
      <c r="O6261" s="35">
        <v>0.20833333333333337</v>
      </c>
      <c r="P6261" s="299"/>
      <c r="Q6261" s="300"/>
      <c r="R6261" s="129">
        <f t="shared" si="292"/>
        <v>0</v>
      </c>
      <c r="S6261" s="129">
        <f t="shared" si="293"/>
        <v>0</v>
      </c>
      <c r="T6261" s="129">
        <f t="shared" si="294"/>
        <v>0</v>
      </c>
      <c r="U6261" s="10"/>
    </row>
    <row r="6262" spans="12:21" ht="15" customHeight="1" x14ac:dyDescent="0.4">
      <c r="L6262" s="36" t="s">
        <v>39</v>
      </c>
      <c r="N6262" s="37">
        <v>43726</v>
      </c>
      <c r="O6262" s="35">
        <v>0.25</v>
      </c>
      <c r="P6262" s="299"/>
      <c r="Q6262" s="300"/>
      <c r="R6262" s="129">
        <f t="shared" si="292"/>
        <v>0</v>
      </c>
      <c r="S6262" s="129">
        <f t="shared" si="293"/>
        <v>0</v>
      </c>
      <c r="T6262" s="129">
        <f t="shared" si="294"/>
        <v>0</v>
      </c>
      <c r="U6262" s="10"/>
    </row>
    <row r="6263" spans="12:21" ht="15" customHeight="1" x14ac:dyDescent="0.4">
      <c r="L6263" s="36" t="s">
        <v>39</v>
      </c>
      <c r="N6263" s="37">
        <v>43726</v>
      </c>
      <c r="O6263" s="35">
        <v>0.29166666666666669</v>
      </c>
      <c r="P6263" s="299"/>
      <c r="Q6263" s="300"/>
      <c r="R6263" s="129">
        <f t="shared" si="292"/>
        <v>0</v>
      </c>
      <c r="S6263" s="129">
        <f t="shared" si="293"/>
        <v>0</v>
      </c>
      <c r="T6263" s="129">
        <f t="shared" si="294"/>
        <v>0</v>
      </c>
      <c r="U6263" s="10"/>
    </row>
    <row r="6264" spans="12:21" ht="15" customHeight="1" x14ac:dyDescent="0.4">
      <c r="L6264" s="36" t="s">
        <v>39</v>
      </c>
      <c r="N6264" s="37">
        <v>43726</v>
      </c>
      <c r="O6264" s="35">
        <v>0.33333333333333337</v>
      </c>
      <c r="P6264" s="299"/>
      <c r="Q6264" s="300"/>
      <c r="R6264" s="129">
        <f t="shared" si="292"/>
        <v>0</v>
      </c>
      <c r="S6264" s="129">
        <f t="shared" si="293"/>
        <v>0</v>
      </c>
      <c r="T6264" s="129">
        <f t="shared" si="294"/>
        <v>0</v>
      </c>
      <c r="U6264" s="10"/>
    </row>
    <row r="6265" spans="12:21" ht="15" customHeight="1" x14ac:dyDescent="0.4">
      <c r="L6265" s="36" t="s">
        <v>39</v>
      </c>
      <c r="N6265" s="37">
        <v>43726</v>
      </c>
      <c r="O6265" s="35">
        <v>0.375</v>
      </c>
      <c r="P6265" s="299"/>
      <c r="Q6265" s="300"/>
      <c r="R6265" s="129">
        <f t="shared" si="292"/>
        <v>0</v>
      </c>
      <c r="S6265" s="129">
        <f t="shared" si="293"/>
        <v>0</v>
      </c>
      <c r="T6265" s="129">
        <f t="shared" si="294"/>
        <v>0</v>
      </c>
      <c r="U6265" s="10"/>
    </row>
    <row r="6266" spans="12:21" ht="15" customHeight="1" x14ac:dyDescent="0.4">
      <c r="L6266" s="36" t="s">
        <v>39</v>
      </c>
      <c r="N6266" s="37">
        <v>43726</v>
      </c>
      <c r="O6266" s="35">
        <v>0.41666666666666669</v>
      </c>
      <c r="P6266" s="299"/>
      <c r="Q6266" s="300"/>
      <c r="R6266" s="129">
        <f t="shared" si="292"/>
        <v>0</v>
      </c>
      <c r="S6266" s="129">
        <f t="shared" si="293"/>
        <v>0</v>
      </c>
      <c r="T6266" s="129">
        <f t="shared" si="294"/>
        <v>0</v>
      </c>
      <c r="U6266" s="10"/>
    </row>
    <row r="6267" spans="12:21" ht="15" customHeight="1" x14ac:dyDescent="0.4">
      <c r="L6267" s="36" t="s">
        <v>39</v>
      </c>
      <c r="N6267" s="37">
        <v>43726</v>
      </c>
      <c r="O6267" s="35">
        <v>0.45833333333333337</v>
      </c>
      <c r="P6267" s="299"/>
      <c r="Q6267" s="300"/>
      <c r="R6267" s="129">
        <f t="shared" si="292"/>
        <v>0</v>
      </c>
      <c r="S6267" s="129">
        <f t="shared" si="293"/>
        <v>0</v>
      </c>
      <c r="T6267" s="129">
        <f t="shared" si="294"/>
        <v>0</v>
      </c>
      <c r="U6267" s="10"/>
    </row>
    <row r="6268" spans="12:21" ht="15" customHeight="1" x14ac:dyDescent="0.4">
      <c r="L6268" s="36" t="s">
        <v>39</v>
      </c>
      <c r="N6268" s="37">
        <v>43726</v>
      </c>
      <c r="O6268" s="35">
        <v>0.50000000000000011</v>
      </c>
      <c r="P6268" s="299"/>
      <c r="Q6268" s="300"/>
      <c r="R6268" s="129">
        <f t="shared" si="292"/>
        <v>0</v>
      </c>
      <c r="S6268" s="129">
        <f t="shared" si="293"/>
        <v>0</v>
      </c>
      <c r="T6268" s="129">
        <f t="shared" si="294"/>
        <v>0</v>
      </c>
      <c r="U6268" s="10"/>
    </row>
    <row r="6269" spans="12:21" ht="15" customHeight="1" x14ac:dyDescent="0.4">
      <c r="L6269" s="36" t="s">
        <v>39</v>
      </c>
      <c r="N6269" s="37">
        <v>43726</v>
      </c>
      <c r="O6269" s="35">
        <v>0.54166666666666674</v>
      </c>
      <c r="P6269" s="299"/>
      <c r="Q6269" s="300"/>
      <c r="R6269" s="129">
        <f t="shared" si="292"/>
        <v>0</v>
      </c>
      <c r="S6269" s="129">
        <f t="shared" si="293"/>
        <v>0</v>
      </c>
      <c r="T6269" s="129">
        <f t="shared" si="294"/>
        <v>0</v>
      </c>
      <c r="U6269" s="10"/>
    </row>
    <row r="6270" spans="12:21" ht="15" customHeight="1" x14ac:dyDescent="0.4">
      <c r="L6270" s="36" t="s">
        <v>39</v>
      </c>
      <c r="N6270" s="37">
        <v>43726</v>
      </c>
      <c r="O6270" s="35">
        <v>0.58333333333333337</v>
      </c>
      <c r="P6270" s="299"/>
      <c r="Q6270" s="300"/>
      <c r="R6270" s="129">
        <f t="shared" si="292"/>
        <v>0</v>
      </c>
      <c r="S6270" s="129">
        <f t="shared" si="293"/>
        <v>0</v>
      </c>
      <c r="T6270" s="129">
        <f t="shared" si="294"/>
        <v>0</v>
      </c>
      <c r="U6270" s="10"/>
    </row>
    <row r="6271" spans="12:21" ht="15" customHeight="1" x14ac:dyDescent="0.4">
      <c r="L6271" s="36" t="s">
        <v>39</v>
      </c>
      <c r="N6271" s="37">
        <v>43726</v>
      </c>
      <c r="O6271" s="35">
        <v>0.62500000000000011</v>
      </c>
      <c r="P6271" s="299"/>
      <c r="Q6271" s="300"/>
      <c r="R6271" s="129">
        <f t="shared" si="292"/>
        <v>0</v>
      </c>
      <c r="S6271" s="129">
        <f t="shared" si="293"/>
        <v>0</v>
      </c>
      <c r="T6271" s="129">
        <f t="shared" si="294"/>
        <v>0</v>
      </c>
      <c r="U6271" s="10"/>
    </row>
    <row r="6272" spans="12:21" ht="15" customHeight="1" x14ac:dyDescent="0.4">
      <c r="L6272" s="36" t="s">
        <v>39</v>
      </c>
      <c r="N6272" s="37">
        <v>43726</v>
      </c>
      <c r="O6272" s="35">
        <v>0.66666666666666674</v>
      </c>
      <c r="P6272" s="299"/>
      <c r="Q6272" s="300"/>
      <c r="R6272" s="129">
        <f t="shared" si="292"/>
        <v>0</v>
      </c>
      <c r="S6272" s="129">
        <f t="shared" si="293"/>
        <v>0</v>
      </c>
      <c r="T6272" s="129">
        <f t="shared" si="294"/>
        <v>0</v>
      </c>
      <c r="U6272" s="10"/>
    </row>
    <row r="6273" spans="12:21" ht="15" customHeight="1" x14ac:dyDescent="0.4">
      <c r="L6273" s="36" t="s">
        <v>39</v>
      </c>
      <c r="N6273" s="37">
        <v>43726</v>
      </c>
      <c r="O6273" s="35">
        <v>0.70833333333333337</v>
      </c>
      <c r="P6273" s="299"/>
      <c r="Q6273" s="300"/>
      <c r="R6273" s="129">
        <f t="shared" si="292"/>
        <v>0</v>
      </c>
      <c r="S6273" s="129">
        <f t="shared" si="293"/>
        <v>0</v>
      </c>
      <c r="T6273" s="129">
        <f t="shared" si="294"/>
        <v>0</v>
      </c>
      <c r="U6273" s="10"/>
    </row>
    <row r="6274" spans="12:21" ht="15" customHeight="1" x14ac:dyDescent="0.4">
      <c r="L6274" s="36" t="s">
        <v>39</v>
      </c>
      <c r="N6274" s="37">
        <v>43726</v>
      </c>
      <c r="O6274" s="35">
        <v>0.75000000000000011</v>
      </c>
      <c r="P6274" s="299"/>
      <c r="Q6274" s="300"/>
      <c r="R6274" s="129">
        <f t="shared" si="292"/>
        <v>0</v>
      </c>
      <c r="S6274" s="129">
        <f t="shared" si="293"/>
        <v>0</v>
      </c>
      <c r="T6274" s="129">
        <f t="shared" si="294"/>
        <v>0</v>
      </c>
      <c r="U6274" s="10"/>
    </row>
    <row r="6275" spans="12:21" ht="15" customHeight="1" x14ac:dyDescent="0.4">
      <c r="L6275" s="36" t="s">
        <v>39</v>
      </c>
      <c r="N6275" s="37">
        <v>43726</v>
      </c>
      <c r="O6275" s="35">
        <v>0.79166666666666674</v>
      </c>
      <c r="P6275" s="299"/>
      <c r="Q6275" s="300"/>
      <c r="R6275" s="129">
        <f t="shared" si="292"/>
        <v>0</v>
      </c>
      <c r="S6275" s="129">
        <f t="shared" si="293"/>
        <v>0</v>
      </c>
      <c r="T6275" s="129">
        <f t="shared" si="294"/>
        <v>0</v>
      </c>
      <c r="U6275" s="10"/>
    </row>
    <row r="6276" spans="12:21" ht="15" customHeight="1" x14ac:dyDescent="0.4">
      <c r="L6276" s="36" t="s">
        <v>39</v>
      </c>
      <c r="N6276" s="37">
        <v>43726</v>
      </c>
      <c r="O6276" s="35">
        <v>0.83333333333333337</v>
      </c>
      <c r="P6276" s="299"/>
      <c r="Q6276" s="300"/>
      <c r="R6276" s="129">
        <f t="shared" si="292"/>
        <v>0</v>
      </c>
      <c r="S6276" s="129">
        <f t="shared" si="293"/>
        <v>0</v>
      </c>
      <c r="T6276" s="129">
        <f t="shared" si="294"/>
        <v>0</v>
      </c>
      <c r="U6276" s="10"/>
    </row>
    <row r="6277" spans="12:21" ht="15" customHeight="1" x14ac:dyDescent="0.4">
      <c r="L6277" s="36" t="s">
        <v>39</v>
      </c>
      <c r="N6277" s="37">
        <v>43726</v>
      </c>
      <c r="O6277" s="35">
        <v>0.87500000000000011</v>
      </c>
      <c r="P6277" s="299"/>
      <c r="Q6277" s="300"/>
      <c r="R6277" s="129">
        <f t="shared" si="292"/>
        <v>0</v>
      </c>
      <c r="S6277" s="129">
        <f t="shared" si="293"/>
        <v>0</v>
      </c>
      <c r="T6277" s="129">
        <f t="shared" si="294"/>
        <v>0</v>
      </c>
      <c r="U6277" s="10"/>
    </row>
    <row r="6278" spans="12:21" ht="15" customHeight="1" x14ac:dyDescent="0.4">
      <c r="L6278" s="36" t="s">
        <v>39</v>
      </c>
      <c r="N6278" s="37">
        <v>43726</v>
      </c>
      <c r="O6278" s="35">
        <v>0.91666666666666674</v>
      </c>
      <c r="P6278" s="299"/>
      <c r="Q6278" s="300"/>
      <c r="R6278" s="129">
        <f t="shared" si="292"/>
        <v>0</v>
      </c>
      <c r="S6278" s="129">
        <f t="shared" si="293"/>
        <v>0</v>
      </c>
      <c r="T6278" s="129">
        <f t="shared" si="294"/>
        <v>0</v>
      </c>
      <c r="U6278" s="10"/>
    </row>
    <row r="6279" spans="12:21" ht="15" customHeight="1" x14ac:dyDescent="0.4">
      <c r="L6279" s="36" t="s">
        <v>39</v>
      </c>
      <c r="N6279" s="37">
        <v>43726</v>
      </c>
      <c r="O6279" s="35">
        <v>0.95833333333333337</v>
      </c>
      <c r="P6279" s="299"/>
      <c r="Q6279" s="300"/>
      <c r="R6279" s="129">
        <f t="shared" si="292"/>
        <v>0</v>
      </c>
      <c r="S6279" s="129">
        <f t="shared" si="293"/>
        <v>0</v>
      </c>
      <c r="T6279" s="129">
        <f t="shared" si="294"/>
        <v>0</v>
      </c>
      <c r="U6279" s="10"/>
    </row>
    <row r="6280" spans="12:21" ht="15" customHeight="1" x14ac:dyDescent="0.4">
      <c r="L6280" s="40">
        <v>43727</v>
      </c>
      <c r="M6280" s="37"/>
      <c r="N6280" s="37">
        <v>43727</v>
      </c>
      <c r="O6280" s="35">
        <v>3.1225022567582528E-17</v>
      </c>
      <c r="P6280" s="299"/>
      <c r="Q6280" s="300"/>
      <c r="R6280" s="129">
        <f t="shared" si="292"/>
        <v>0</v>
      </c>
      <c r="S6280" s="129">
        <f t="shared" si="293"/>
        <v>0</v>
      </c>
      <c r="T6280" s="129">
        <f t="shared" si="294"/>
        <v>0</v>
      </c>
      <c r="U6280" s="10"/>
    </row>
    <row r="6281" spans="12:21" ht="15" customHeight="1" x14ac:dyDescent="0.4">
      <c r="L6281" s="36" t="s">
        <v>39</v>
      </c>
      <c r="N6281" s="37">
        <v>43727</v>
      </c>
      <c r="O6281" s="35">
        <v>4.1666666666666699E-2</v>
      </c>
      <c r="P6281" s="299"/>
      <c r="Q6281" s="300"/>
      <c r="R6281" s="129">
        <f t="shared" si="292"/>
        <v>0</v>
      </c>
      <c r="S6281" s="129">
        <f t="shared" si="293"/>
        <v>0</v>
      </c>
      <c r="T6281" s="129">
        <f t="shared" si="294"/>
        <v>0</v>
      </c>
      <c r="U6281" s="10"/>
    </row>
    <row r="6282" spans="12:21" ht="15" customHeight="1" x14ac:dyDescent="0.4">
      <c r="L6282" s="36" t="s">
        <v>39</v>
      </c>
      <c r="N6282" s="37">
        <v>43727</v>
      </c>
      <c r="O6282" s="35">
        <v>8.333333333333337E-2</v>
      </c>
      <c r="P6282" s="299"/>
      <c r="Q6282" s="300"/>
      <c r="R6282" s="129">
        <f t="shared" si="292"/>
        <v>0</v>
      </c>
      <c r="S6282" s="129">
        <f t="shared" si="293"/>
        <v>0</v>
      </c>
      <c r="T6282" s="129">
        <f t="shared" si="294"/>
        <v>0</v>
      </c>
      <c r="U6282" s="10"/>
    </row>
    <row r="6283" spans="12:21" ht="15" customHeight="1" x14ac:dyDescent="0.4">
      <c r="L6283" s="36" t="s">
        <v>39</v>
      </c>
      <c r="N6283" s="37">
        <v>43727</v>
      </c>
      <c r="O6283" s="35">
        <v>0.12500000000000006</v>
      </c>
      <c r="P6283" s="299"/>
      <c r="Q6283" s="300"/>
      <c r="R6283" s="129">
        <f t="shared" si="292"/>
        <v>0</v>
      </c>
      <c r="S6283" s="129">
        <f t="shared" si="293"/>
        <v>0</v>
      </c>
      <c r="T6283" s="129">
        <f t="shared" si="294"/>
        <v>0</v>
      </c>
      <c r="U6283" s="10"/>
    </row>
    <row r="6284" spans="12:21" ht="15" customHeight="1" x14ac:dyDescent="0.4">
      <c r="L6284" s="36" t="s">
        <v>39</v>
      </c>
      <c r="N6284" s="37">
        <v>43727</v>
      </c>
      <c r="O6284" s="35">
        <v>0.16666666666666669</v>
      </c>
      <c r="P6284" s="299"/>
      <c r="Q6284" s="300"/>
      <c r="R6284" s="129">
        <f t="shared" si="292"/>
        <v>0</v>
      </c>
      <c r="S6284" s="129">
        <f t="shared" si="293"/>
        <v>0</v>
      </c>
      <c r="T6284" s="129">
        <f t="shared" si="294"/>
        <v>0</v>
      </c>
      <c r="U6284" s="10"/>
    </row>
    <row r="6285" spans="12:21" ht="15" customHeight="1" x14ac:dyDescent="0.4">
      <c r="L6285" s="36" t="s">
        <v>39</v>
      </c>
      <c r="N6285" s="37">
        <v>43727</v>
      </c>
      <c r="O6285" s="35">
        <v>0.20833333333333337</v>
      </c>
      <c r="P6285" s="299"/>
      <c r="Q6285" s="300"/>
      <c r="R6285" s="129">
        <f t="shared" si="292"/>
        <v>0</v>
      </c>
      <c r="S6285" s="129">
        <f t="shared" si="293"/>
        <v>0</v>
      </c>
      <c r="T6285" s="129">
        <f t="shared" si="294"/>
        <v>0</v>
      </c>
      <c r="U6285" s="10"/>
    </row>
    <row r="6286" spans="12:21" ht="15" customHeight="1" x14ac:dyDescent="0.4">
      <c r="L6286" s="36" t="s">
        <v>39</v>
      </c>
      <c r="N6286" s="37">
        <v>43727</v>
      </c>
      <c r="O6286" s="35">
        <v>0.25</v>
      </c>
      <c r="P6286" s="299"/>
      <c r="Q6286" s="300"/>
      <c r="R6286" s="129">
        <f t="shared" si="292"/>
        <v>0</v>
      </c>
      <c r="S6286" s="129">
        <f t="shared" si="293"/>
        <v>0</v>
      </c>
      <c r="T6286" s="129">
        <f t="shared" si="294"/>
        <v>0</v>
      </c>
      <c r="U6286" s="10"/>
    </row>
    <row r="6287" spans="12:21" ht="15" customHeight="1" x14ac:dyDescent="0.4">
      <c r="L6287" s="36" t="s">
        <v>39</v>
      </c>
      <c r="N6287" s="37">
        <v>43727</v>
      </c>
      <c r="O6287" s="35">
        <v>0.29166666666666669</v>
      </c>
      <c r="P6287" s="299"/>
      <c r="Q6287" s="300"/>
      <c r="R6287" s="129">
        <f t="shared" si="292"/>
        <v>0</v>
      </c>
      <c r="S6287" s="129">
        <f t="shared" si="293"/>
        <v>0</v>
      </c>
      <c r="T6287" s="129">
        <f t="shared" si="294"/>
        <v>0</v>
      </c>
      <c r="U6287" s="10"/>
    </row>
    <row r="6288" spans="12:21" ht="15" customHeight="1" x14ac:dyDescent="0.4">
      <c r="L6288" s="36" t="s">
        <v>39</v>
      </c>
      <c r="N6288" s="37">
        <v>43727</v>
      </c>
      <c r="O6288" s="35">
        <v>0.33333333333333337</v>
      </c>
      <c r="P6288" s="299"/>
      <c r="Q6288" s="300"/>
      <c r="R6288" s="129">
        <f t="shared" ref="R6288:R6351" si="295">IF(Q6288&gt;P6288,P6288,Q6288)</f>
        <v>0</v>
      </c>
      <c r="S6288" s="129">
        <f t="shared" ref="S6288:S6351" si="296">P6288-R6288</f>
        <v>0</v>
      </c>
      <c r="T6288" s="129">
        <f t="shared" si="294"/>
        <v>0</v>
      </c>
      <c r="U6288" s="10"/>
    </row>
    <row r="6289" spans="12:21" ht="15" customHeight="1" x14ac:dyDescent="0.4">
      <c r="L6289" s="36" t="s">
        <v>39</v>
      </c>
      <c r="N6289" s="37">
        <v>43727</v>
      </c>
      <c r="O6289" s="35">
        <v>0.375</v>
      </c>
      <c r="P6289" s="299"/>
      <c r="Q6289" s="300"/>
      <c r="R6289" s="129">
        <f t="shared" si="295"/>
        <v>0</v>
      </c>
      <c r="S6289" s="129">
        <f t="shared" si="296"/>
        <v>0</v>
      </c>
      <c r="T6289" s="129">
        <f t="shared" si="294"/>
        <v>0</v>
      </c>
      <c r="U6289" s="10"/>
    </row>
    <row r="6290" spans="12:21" ht="15" customHeight="1" x14ac:dyDescent="0.4">
      <c r="L6290" s="36" t="s">
        <v>39</v>
      </c>
      <c r="N6290" s="37">
        <v>43727</v>
      </c>
      <c r="O6290" s="35">
        <v>0.41666666666666669</v>
      </c>
      <c r="P6290" s="299"/>
      <c r="Q6290" s="300"/>
      <c r="R6290" s="129">
        <f t="shared" si="295"/>
        <v>0</v>
      </c>
      <c r="S6290" s="129">
        <f t="shared" si="296"/>
        <v>0</v>
      </c>
      <c r="T6290" s="129">
        <f t="shared" si="294"/>
        <v>0</v>
      </c>
      <c r="U6290" s="10"/>
    </row>
    <row r="6291" spans="12:21" ht="15" customHeight="1" x14ac:dyDescent="0.4">
      <c r="L6291" s="36" t="s">
        <v>39</v>
      </c>
      <c r="N6291" s="37">
        <v>43727</v>
      </c>
      <c r="O6291" s="35">
        <v>0.45833333333333337</v>
      </c>
      <c r="P6291" s="299"/>
      <c r="Q6291" s="300"/>
      <c r="R6291" s="129">
        <f t="shared" si="295"/>
        <v>0</v>
      </c>
      <c r="S6291" s="129">
        <f t="shared" si="296"/>
        <v>0</v>
      </c>
      <c r="T6291" s="129">
        <f t="shared" si="294"/>
        <v>0</v>
      </c>
      <c r="U6291" s="10"/>
    </row>
    <row r="6292" spans="12:21" ht="15" customHeight="1" x14ac:dyDescent="0.4">
      <c r="L6292" s="36" t="s">
        <v>39</v>
      </c>
      <c r="N6292" s="37">
        <v>43727</v>
      </c>
      <c r="O6292" s="35">
        <v>0.50000000000000011</v>
      </c>
      <c r="P6292" s="299"/>
      <c r="Q6292" s="300"/>
      <c r="R6292" s="129">
        <f t="shared" si="295"/>
        <v>0</v>
      </c>
      <c r="S6292" s="129">
        <f t="shared" si="296"/>
        <v>0</v>
      </c>
      <c r="T6292" s="129">
        <f t="shared" si="294"/>
        <v>0</v>
      </c>
      <c r="U6292" s="10"/>
    </row>
    <row r="6293" spans="12:21" ht="15" customHeight="1" x14ac:dyDescent="0.4">
      <c r="L6293" s="36" t="s">
        <v>39</v>
      </c>
      <c r="N6293" s="37">
        <v>43727</v>
      </c>
      <c r="O6293" s="35">
        <v>0.54166666666666674</v>
      </c>
      <c r="P6293" s="299"/>
      <c r="Q6293" s="300"/>
      <c r="R6293" s="129">
        <f t="shared" si="295"/>
        <v>0</v>
      </c>
      <c r="S6293" s="129">
        <f t="shared" si="296"/>
        <v>0</v>
      </c>
      <c r="T6293" s="129">
        <f t="shared" si="294"/>
        <v>0</v>
      </c>
      <c r="U6293" s="10"/>
    </row>
    <row r="6294" spans="12:21" ht="15" customHeight="1" x14ac:dyDescent="0.4">
      <c r="L6294" s="36" t="s">
        <v>39</v>
      </c>
      <c r="N6294" s="37">
        <v>43727</v>
      </c>
      <c r="O6294" s="35">
        <v>0.58333333333333337</v>
      </c>
      <c r="P6294" s="299"/>
      <c r="Q6294" s="300"/>
      <c r="R6294" s="129">
        <f t="shared" si="295"/>
        <v>0</v>
      </c>
      <c r="S6294" s="129">
        <f t="shared" si="296"/>
        <v>0</v>
      </c>
      <c r="T6294" s="129">
        <f t="shared" si="294"/>
        <v>0</v>
      </c>
      <c r="U6294" s="10"/>
    </row>
    <row r="6295" spans="12:21" ht="15" customHeight="1" x14ac:dyDescent="0.4">
      <c r="L6295" s="36" t="s">
        <v>39</v>
      </c>
      <c r="N6295" s="37">
        <v>43727</v>
      </c>
      <c r="O6295" s="35">
        <v>0.62500000000000011</v>
      </c>
      <c r="P6295" s="299"/>
      <c r="Q6295" s="300"/>
      <c r="R6295" s="129">
        <f t="shared" si="295"/>
        <v>0</v>
      </c>
      <c r="S6295" s="129">
        <f t="shared" si="296"/>
        <v>0</v>
      </c>
      <c r="T6295" s="129">
        <f t="shared" si="294"/>
        <v>0</v>
      </c>
      <c r="U6295" s="10"/>
    </row>
    <row r="6296" spans="12:21" ht="15" customHeight="1" x14ac:dyDescent="0.4">
      <c r="L6296" s="36" t="s">
        <v>39</v>
      </c>
      <c r="N6296" s="37">
        <v>43727</v>
      </c>
      <c r="O6296" s="35">
        <v>0.66666666666666674</v>
      </c>
      <c r="P6296" s="299"/>
      <c r="Q6296" s="300"/>
      <c r="R6296" s="129">
        <f t="shared" si="295"/>
        <v>0</v>
      </c>
      <c r="S6296" s="129">
        <f t="shared" si="296"/>
        <v>0</v>
      </c>
      <c r="T6296" s="129">
        <f t="shared" si="294"/>
        <v>0</v>
      </c>
      <c r="U6296" s="10"/>
    </row>
    <row r="6297" spans="12:21" ht="15" customHeight="1" x14ac:dyDescent="0.4">
      <c r="L6297" s="36" t="s">
        <v>39</v>
      </c>
      <c r="N6297" s="37">
        <v>43727</v>
      </c>
      <c r="O6297" s="35">
        <v>0.70833333333333337</v>
      </c>
      <c r="P6297" s="299"/>
      <c r="Q6297" s="300"/>
      <c r="R6297" s="129">
        <f t="shared" si="295"/>
        <v>0</v>
      </c>
      <c r="S6297" s="129">
        <f t="shared" si="296"/>
        <v>0</v>
      </c>
      <c r="T6297" s="129">
        <f t="shared" si="294"/>
        <v>0</v>
      </c>
      <c r="U6297" s="10"/>
    </row>
    <row r="6298" spans="12:21" ht="15" customHeight="1" x14ac:dyDescent="0.4">
      <c r="L6298" s="36" t="s">
        <v>39</v>
      </c>
      <c r="N6298" s="37">
        <v>43727</v>
      </c>
      <c r="O6298" s="35">
        <v>0.75000000000000011</v>
      </c>
      <c r="P6298" s="299"/>
      <c r="Q6298" s="300"/>
      <c r="R6298" s="129">
        <f t="shared" si="295"/>
        <v>0</v>
      </c>
      <c r="S6298" s="129">
        <f t="shared" si="296"/>
        <v>0</v>
      </c>
      <c r="T6298" s="129">
        <f t="shared" si="294"/>
        <v>0</v>
      </c>
      <c r="U6298" s="10"/>
    </row>
    <row r="6299" spans="12:21" ht="15" customHeight="1" x14ac:dyDescent="0.4">
      <c r="L6299" s="36" t="s">
        <v>39</v>
      </c>
      <c r="N6299" s="37">
        <v>43727</v>
      </c>
      <c r="O6299" s="35">
        <v>0.79166666666666674</v>
      </c>
      <c r="P6299" s="299"/>
      <c r="Q6299" s="300"/>
      <c r="R6299" s="129">
        <f t="shared" si="295"/>
        <v>0</v>
      </c>
      <c r="S6299" s="129">
        <f t="shared" si="296"/>
        <v>0</v>
      </c>
      <c r="T6299" s="129">
        <f t="shared" si="294"/>
        <v>0</v>
      </c>
      <c r="U6299" s="10"/>
    </row>
    <row r="6300" spans="12:21" ht="15" customHeight="1" x14ac:dyDescent="0.4">
      <c r="L6300" s="36" t="s">
        <v>39</v>
      </c>
      <c r="N6300" s="37">
        <v>43727</v>
      </c>
      <c r="O6300" s="35">
        <v>0.83333333333333337</v>
      </c>
      <c r="P6300" s="299"/>
      <c r="Q6300" s="300"/>
      <c r="R6300" s="129">
        <f t="shared" si="295"/>
        <v>0</v>
      </c>
      <c r="S6300" s="129">
        <f t="shared" si="296"/>
        <v>0</v>
      </c>
      <c r="T6300" s="129">
        <f t="shared" si="294"/>
        <v>0</v>
      </c>
      <c r="U6300" s="10"/>
    </row>
    <row r="6301" spans="12:21" ht="15" customHeight="1" x14ac:dyDescent="0.4">
      <c r="L6301" s="36" t="s">
        <v>39</v>
      </c>
      <c r="N6301" s="37">
        <v>43727</v>
      </c>
      <c r="O6301" s="35">
        <v>0.87500000000000011</v>
      </c>
      <c r="P6301" s="299"/>
      <c r="Q6301" s="300"/>
      <c r="R6301" s="129">
        <f t="shared" si="295"/>
        <v>0</v>
      </c>
      <c r="S6301" s="129">
        <f t="shared" si="296"/>
        <v>0</v>
      </c>
      <c r="T6301" s="129">
        <f t="shared" si="294"/>
        <v>0</v>
      </c>
      <c r="U6301" s="10"/>
    </row>
    <row r="6302" spans="12:21" ht="15" customHeight="1" x14ac:dyDescent="0.4">
      <c r="L6302" s="36" t="s">
        <v>39</v>
      </c>
      <c r="N6302" s="37">
        <v>43727</v>
      </c>
      <c r="O6302" s="35">
        <v>0.91666666666666674</v>
      </c>
      <c r="P6302" s="299"/>
      <c r="Q6302" s="300"/>
      <c r="R6302" s="129">
        <f t="shared" si="295"/>
        <v>0</v>
      </c>
      <c r="S6302" s="129">
        <f t="shared" si="296"/>
        <v>0</v>
      </c>
      <c r="T6302" s="129">
        <f t="shared" si="294"/>
        <v>0</v>
      </c>
      <c r="U6302" s="10"/>
    </row>
    <row r="6303" spans="12:21" ht="15" customHeight="1" x14ac:dyDescent="0.4">
      <c r="L6303" s="36" t="s">
        <v>39</v>
      </c>
      <c r="N6303" s="37">
        <v>43727</v>
      </c>
      <c r="O6303" s="35">
        <v>0.95833333333333337</v>
      </c>
      <c r="P6303" s="299"/>
      <c r="Q6303" s="300"/>
      <c r="R6303" s="129">
        <f t="shared" si="295"/>
        <v>0</v>
      </c>
      <c r="S6303" s="129">
        <f t="shared" si="296"/>
        <v>0</v>
      </c>
      <c r="T6303" s="129">
        <f t="shared" si="294"/>
        <v>0</v>
      </c>
      <c r="U6303" s="10"/>
    </row>
    <row r="6304" spans="12:21" ht="15" customHeight="1" x14ac:dyDescent="0.4">
      <c r="L6304" s="40">
        <v>43728</v>
      </c>
      <c r="M6304" s="37"/>
      <c r="N6304" s="37">
        <v>43728</v>
      </c>
      <c r="O6304" s="35">
        <v>3.1225022567582528E-17</v>
      </c>
      <c r="P6304" s="299"/>
      <c r="Q6304" s="300"/>
      <c r="R6304" s="129">
        <f t="shared" si="295"/>
        <v>0</v>
      </c>
      <c r="S6304" s="129">
        <f t="shared" si="296"/>
        <v>0</v>
      </c>
      <c r="T6304" s="129">
        <f t="shared" si="294"/>
        <v>0</v>
      </c>
      <c r="U6304" s="10"/>
    </row>
    <row r="6305" spans="12:21" ht="15" customHeight="1" x14ac:dyDescent="0.4">
      <c r="L6305" s="36" t="s">
        <v>39</v>
      </c>
      <c r="N6305" s="37">
        <v>43728</v>
      </c>
      <c r="O6305" s="35">
        <v>4.1666666666666699E-2</v>
      </c>
      <c r="P6305" s="299"/>
      <c r="Q6305" s="300"/>
      <c r="R6305" s="129">
        <f t="shared" si="295"/>
        <v>0</v>
      </c>
      <c r="S6305" s="129">
        <f t="shared" si="296"/>
        <v>0</v>
      </c>
      <c r="T6305" s="129">
        <f t="shared" si="294"/>
        <v>0</v>
      </c>
      <c r="U6305" s="10"/>
    </row>
    <row r="6306" spans="12:21" ht="15" customHeight="1" x14ac:dyDescent="0.4">
      <c r="L6306" s="36" t="s">
        <v>39</v>
      </c>
      <c r="N6306" s="37">
        <v>43728</v>
      </c>
      <c r="O6306" s="35">
        <v>8.333333333333337E-2</v>
      </c>
      <c r="P6306" s="299"/>
      <c r="Q6306" s="300"/>
      <c r="R6306" s="129">
        <f t="shared" si="295"/>
        <v>0</v>
      </c>
      <c r="S6306" s="129">
        <f t="shared" si="296"/>
        <v>0</v>
      </c>
      <c r="T6306" s="129">
        <f t="shared" si="294"/>
        <v>0</v>
      </c>
      <c r="U6306" s="10"/>
    </row>
    <row r="6307" spans="12:21" ht="15" customHeight="1" x14ac:dyDescent="0.4">
      <c r="L6307" s="36" t="s">
        <v>39</v>
      </c>
      <c r="N6307" s="37">
        <v>43728</v>
      </c>
      <c r="O6307" s="35">
        <v>0.12500000000000006</v>
      </c>
      <c r="P6307" s="299"/>
      <c r="Q6307" s="300"/>
      <c r="R6307" s="129">
        <f t="shared" si="295"/>
        <v>0</v>
      </c>
      <c r="S6307" s="129">
        <f t="shared" si="296"/>
        <v>0</v>
      </c>
      <c r="T6307" s="129">
        <f t="shared" si="294"/>
        <v>0</v>
      </c>
      <c r="U6307" s="10"/>
    </row>
    <row r="6308" spans="12:21" ht="15" customHeight="1" x14ac:dyDescent="0.4">
      <c r="L6308" s="36" t="s">
        <v>39</v>
      </c>
      <c r="N6308" s="37">
        <v>43728</v>
      </c>
      <c r="O6308" s="35">
        <v>0.16666666666666669</v>
      </c>
      <c r="P6308" s="299"/>
      <c r="Q6308" s="300"/>
      <c r="R6308" s="129">
        <f t="shared" si="295"/>
        <v>0</v>
      </c>
      <c r="S6308" s="129">
        <f t="shared" si="296"/>
        <v>0</v>
      </c>
      <c r="T6308" s="129">
        <f t="shared" si="294"/>
        <v>0</v>
      </c>
      <c r="U6308" s="10"/>
    </row>
    <row r="6309" spans="12:21" ht="15" customHeight="1" x14ac:dyDescent="0.4">
      <c r="L6309" s="36" t="s">
        <v>39</v>
      </c>
      <c r="N6309" s="37">
        <v>43728</v>
      </c>
      <c r="O6309" s="35">
        <v>0.20833333333333337</v>
      </c>
      <c r="P6309" s="299"/>
      <c r="Q6309" s="300"/>
      <c r="R6309" s="129">
        <f t="shared" si="295"/>
        <v>0</v>
      </c>
      <c r="S6309" s="129">
        <f t="shared" si="296"/>
        <v>0</v>
      </c>
      <c r="T6309" s="129">
        <f t="shared" si="294"/>
        <v>0</v>
      </c>
      <c r="U6309" s="10"/>
    </row>
    <row r="6310" spans="12:21" ht="15" customHeight="1" x14ac:dyDescent="0.4">
      <c r="L6310" s="36" t="s">
        <v>39</v>
      </c>
      <c r="N6310" s="37">
        <v>43728</v>
      </c>
      <c r="O6310" s="35">
        <v>0.25</v>
      </c>
      <c r="P6310" s="299"/>
      <c r="Q6310" s="300"/>
      <c r="R6310" s="129">
        <f t="shared" si="295"/>
        <v>0</v>
      </c>
      <c r="S6310" s="129">
        <f t="shared" si="296"/>
        <v>0</v>
      </c>
      <c r="T6310" s="129">
        <f t="shared" si="294"/>
        <v>0</v>
      </c>
      <c r="U6310" s="10"/>
    </row>
    <row r="6311" spans="12:21" ht="15" customHeight="1" x14ac:dyDescent="0.4">
      <c r="L6311" s="36" t="s">
        <v>39</v>
      </c>
      <c r="N6311" s="37">
        <v>43728</v>
      </c>
      <c r="O6311" s="35">
        <v>0.29166666666666669</v>
      </c>
      <c r="P6311" s="299"/>
      <c r="Q6311" s="300"/>
      <c r="R6311" s="129">
        <f t="shared" si="295"/>
        <v>0</v>
      </c>
      <c r="S6311" s="129">
        <f t="shared" si="296"/>
        <v>0</v>
      </c>
      <c r="T6311" s="129">
        <f t="shared" si="294"/>
        <v>0</v>
      </c>
      <c r="U6311" s="10"/>
    </row>
    <row r="6312" spans="12:21" ht="15" customHeight="1" x14ac:dyDescent="0.4">
      <c r="L6312" s="36" t="s">
        <v>39</v>
      </c>
      <c r="N6312" s="37">
        <v>43728</v>
      </c>
      <c r="O6312" s="35">
        <v>0.33333333333333337</v>
      </c>
      <c r="P6312" s="299"/>
      <c r="Q6312" s="300"/>
      <c r="R6312" s="129">
        <f t="shared" si="295"/>
        <v>0</v>
      </c>
      <c r="S6312" s="129">
        <f t="shared" si="296"/>
        <v>0</v>
      </c>
      <c r="T6312" s="129">
        <f t="shared" si="294"/>
        <v>0</v>
      </c>
      <c r="U6312" s="10"/>
    </row>
    <row r="6313" spans="12:21" ht="15" customHeight="1" x14ac:dyDescent="0.4">
      <c r="L6313" s="36" t="s">
        <v>39</v>
      </c>
      <c r="N6313" s="37">
        <v>43728</v>
      </c>
      <c r="O6313" s="35">
        <v>0.375</v>
      </c>
      <c r="P6313" s="299"/>
      <c r="Q6313" s="300"/>
      <c r="R6313" s="129">
        <f t="shared" si="295"/>
        <v>0</v>
      </c>
      <c r="S6313" s="129">
        <f t="shared" si="296"/>
        <v>0</v>
      </c>
      <c r="T6313" s="129">
        <f t="shared" ref="T6313:T6376" si="297">Q6313-R6313</f>
        <v>0</v>
      </c>
      <c r="U6313" s="10"/>
    </row>
    <row r="6314" spans="12:21" ht="15" customHeight="1" x14ac:dyDescent="0.4">
      <c r="L6314" s="36" t="s">
        <v>39</v>
      </c>
      <c r="N6314" s="37">
        <v>43728</v>
      </c>
      <c r="O6314" s="35">
        <v>0.41666666666666669</v>
      </c>
      <c r="P6314" s="299"/>
      <c r="Q6314" s="300"/>
      <c r="R6314" s="129">
        <f t="shared" si="295"/>
        <v>0</v>
      </c>
      <c r="S6314" s="129">
        <f t="shared" si="296"/>
        <v>0</v>
      </c>
      <c r="T6314" s="129">
        <f t="shared" si="297"/>
        <v>0</v>
      </c>
      <c r="U6314" s="10"/>
    </row>
    <row r="6315" spans="12:21" ht="15" customHeight="1" x14ac:dyDescent="0.4">
      <c r="L6315" s="36" t="s">
        <v>39</v>
      </c>
      <c r="N6315" s="37">
        <v>43728</v>
      </c>
      <c r="O6315" s="35">
        <v>0.45833333333333337</v>
      </c>
      <c r="P6315" s="299"/>
      <c r="Q6315" s="300"/>
      <c r="R6315" s="129">
        <f t="shared" si="295"/>
        <v>0</v>
      </c>
      <c r="S6315" s="129">
        <f t="shared" si="296"/>
        <v>0</v>
      </c>
      <c r="T6315" s="129">
        <f t="shared" si="297"/>
        <v>0</v>
      </c>
      <c r="U6315" s="10"/>
    </row>
    <row r="6316" spans="12:21" ht="15" customHeight="1" x14ac:dyDescent="0.4">
      <c r="L6316" s="36" t="s">
        <v>39</v>
      </c>
      <c r="N6316" s="37">
        <v>43728</v>
      </c>
      <c r="O6316" s="35">
        <v>0.50000000000000011</v>
      </c>
      <c r="P6316" s="299"/>
      <c r="Q6316" s="300"/>
      <c r="R6316" s="129">
        <f t="shared" si="295"/>
        <v>0</v>
      </c>
      <c r="S6316" s="129">
        <f t="shared" si="296"/>
        <v>0</v>
      </c>
      <c r="T6316" s="129">
        <f t="shared" si="297"/>
        <v>0</v>
      </c>
      <c r="U6316" s="10"/>
    </row>
    <row r="6317" spans="12:21" ht="15" customHeight="1" x14ac:dyDescent="0.4">
      <c r="L6317" s="36" t="s">
        <v>39</v>
      </c>
      <c r="N6317" s="37">
        <v>43728</v>
      </c>
      <c r="O6317" s="35">
        <v>0.54166666666666674</v>
      </c>
      <c r="P6317" s="299"/>
      <c r="Q6317" s="300"/>
      <c r="R6317" s="129">
        <f t="shared" si="295"/>
        <v>0</v>
      </c>
      <c r="S6317" s="129">
        <f t="shared" si="296"/>
        <v>0</v>
      </c>
      <c r="T6317" s="129">
        <f t="shared" si="297"/>
        <v>0</v>
      </c>
      <c r="U6317" s="10"/>
    </row>
    <row r="6318" spans="12:21" ht="15" customHeight="1" x14ac:dyDescent="0.4">
      <c r="L6318" s="36" t="s">
        <v>39</v>
      </c>
      <c r="N6318" s="37">
        <v>43728</v>
      </c>
      <c r="O6318" s="35">
        <v>0.58333333333333337</v>
      </c>
      <c r="P6318" s="299"/>
      <c r="Q6318" s="300"/>
      <c r="R6318" s="129">
        <f t="shared" si="295"/>
        <v>0</v>
      </c>
      <c r="S6318" s="129">
        <f t="shared" si="296"/>
        <v>0</v>
      </c>
      <c r="T6318" s="129">
        <f t="shared" si="297"/>
        <v>0</v>
      </c>
      <c r="U6318" s="10"/>
    </row>
    <row r="6319" spans="12:21" ht="15" customHeight="1" x14ac:dyDescent="0.4">
      <c r="L6319" s="36" t="s">
        <v>39</v>
      </c>
      <c r="N6319" s="37">
        <v>43728</v>
      </c>
      <c r="O6319" s="35">
        <v>0.62500000000000011</v>
      </c>
      <c r="P6319" s="299"/>
      <c r="Q6319" s="300"/>
      <c r="R6319" s="129">
        <f t="shared" si="295"/>
        <v>0</v>
      </c>
      <c r="S6319" s="129">
        <f t="shared" si="296"/>
        <v>0</v>
      </c>
      <c r="T6319" s="129">
        <f t="shared" si="297"/>
        <v>0</v>
      </c>
      <c r="U6319" s="10"/>
    </row>
    <row r="6320" spans="12:21" ht="15" customHeight="1" x14ac:dyDescent="0.4">
      <c r="L6320" s="36" t="s">
        <v>39</v>
      </c>
      <c r="N6320" s="37">
        <v>43728</v>
      </c>
      <c r="O6320" s="35">
        <v>0.66666666666666674</v>
      </c>
      <c r="P6320" s="299"/>
      <c r="Q6320" s="300"/>
      <c r="R6320" s="129">
        <f t="shared" si="295"/>
        <v>0</v>
      </c>
      <c r="S6320" s="129">
        <f t="shared" si="296"/>
        <v>0</v>
      </c>
      <c r="T6320" s="129">
        <f t="shared" si="297"/>
        <v>0</v>
      </c>
      <c r="U6320" s="10"/>
    </row>
    <row r="6321" spans="12:21" ht="15" customHeight="1" x14ac:dyDescent="0.4">
      <c r="L6321" s="36" t="s">
        <v>39</v>
      </c>
      <c r="N6321" s="37">
        <v>43728</v>
      </c>
      <c r="O6321" s="35">
        <v>0.70833333333333337</v>
      </c>
      <c r="P6321" s="299"/>
      <c r="Q6321" s="300"/>
      <c r="R6321" s="129">
        <f t="shared" si="295"/>
        <v>0</v>
      </c>
      <c r="S6321" s="129">
        <f t="shared" si="296"/>
        <v>0</v>
      </c>
      <c r="T6321" s="129">
        <f t="shared" si="297"/>
        <v>0</v>
      </c>
      <c r="U6321" s="10"/>
    </row>
    <row r="6322" spans="12:21" ht="15" customHeight="1" x14ac:dyDescent="0.4">
      <c r="L6322" s="36" t="s">
        <v>39</v>
      </c>
      <c r="N6322" s="37">
        <v>43728</v>
      </c>
      <c r="O6322" s="35">
        <v>0.75000000000000011</v>
      </c>
      <c r="P6322" s="299"/>
      <c r="Q6322" s="300"/>
      <c r="R6322" s="129">
        <f t="shared" si="295"/>
        <v>0</v>
      </c>
      <c r="S6322" s="129">
        <f t="shared" si="296"/>
        <v>0</v>
      </c>
      <c r="T6322" s="129">
        <f t="shared" si="297"/>
        <v>0</v>
      </c>
      <c r="U6322" s="10"/>
    </row>
    <row r="6323" spans="12:21" ht="15" customHeight="1" x14ac:dyDescent="0.4">
      <c r="L6323" s="36" t="s">
        <v>39</v>
      </c>
      <c r="N6323" s="37">
        <v>43728</v>
      </c>
      <c r="O6323" s="35">
        <v>0.79166666666666674</v>
      </c>
      <c r="P6323" s="299"/>
      <c r="Q6323" s="300"/>
      <c r="R6323" s="129">
        <f t="shared" si="295"/>
        <v>0</v>
      </c>
      <c r="S6323" s="129">
        <f t="shared" si="296"/>
        <v>0</v>
      </c>
      <c r="T6323" s="129">
        <f t="shared" si="297"/>
        <v>0</v>
      </c>
      <c r="U6323" s="10"/>
    </row>
    <row r="6324" spans="12:21" ht="15" customHeight="1" x14ac:dyDescent="0.4">
      <c r="L6324" s="36" t="s">
        <v>39</v>
      </c>
      <c r="N6324" s="37">
        <v>43728</v>
      </c>
      <c r="O6324" s="35">
        <v>0.83333333333333337</v>
      </c>
      <c r="P6324" s="299"/>
      <c r="Q6324" s="300"/>
      <c r="R6324" s="129">
        <f t="shared" si="295"/>
        <v>0</v>
      </c>
      <c r="S6324" s="129">
        <f t="shared" si="296"/>
        <v>0</v>
      </c>
      <c r="T6324" s="129">
        <f t="shared" si="297"/>
        <v>0</v>
      </c>
      <c r="U6324" s="10"/>
    </row>
    <row r="6325" spans="12:21" ht="15" customHeight="1" x14ac:dyDescent="0.4">
      <c r="L6325" s="36" t="s">
        <v>39</v>
      </c>
      <c r="N6325" s="37">
        <v>43728</v>
      </c>
      <c r="O6325" s="35">
        <v>0.87500000000000011</v>
      </c>
      <c r="P6325" s="299"/>
      <c r="Q6325" s="300"/>
      <c r="R6325" s="129">
        <f t="shared" si="295"/>
        <v>0</v>
      </c>
      <c r="S6325" s="129">
        <f t="shared" si="296"/>
        <v>0</v>
      </c>
      <c r="T6325" s="129">
        <f t="shared" si="297"/>
        <v>0</v>
      </c>
      <c r="U6325" s="10"/>
    </row>
    <row r="6326" spans="12:21" ht="15" customHeight="1" x14ac:dyDescent="0.4">
      <c r="L6326" s="36" t="s">
        <v>39</v>
      </c>
      <c r="N6326" s="37">
        <v>43728</v>
      </c>
      <c r="O6326" s="35">
        <v>0.91666666666666674</v>
      </c>
      <c r="P6326" s="299"/>
      <c r="Q6326" s="300"/>
      <c r="R6326" s="129">
        <f t="shared" si="295"/>
        <v>0</v>
      </c>
      <c r="S6326" s="129">
        <f t="shared" si="296"/>
        <v>0</v>
      </c>
      <c r="T6326" s="129">
        <f t="shared" si="297"/>
        <v>0</v>
      </c>
      <c r="U6326" s="10"/>
    </row>
    <row r="6327" spans="12:21" ht="15" customHeight="1" x14ac:dyDescent="0.4">
      <c r="L6327" s="36" t="s">
        <v>39</v>
      </c>
      <c r="N6327" s="37">
        <v>43728</v>
      </c>
      <c r="O6327" s="35">
        <v>0.95833333333333337</v>
      </c>
      <c r="P6327" s="299"/>
      <c r="Q6327" s="300"/>
      <c r="R6327" s="129">
        <f t="shared" si="295"/>
        <v>0</v>
      </c>
      <c r="S6327" s="129">
        <f t="shared" si="296"/>
        <v>0</v>
      </c>
      <c r="T6327" s="129">
        <f t="shared" si="297"/>
        <v>0</v>
      </c>
      <c r="U6327" s="10"/>
    </row>
    <row r="6328" spans="12:21" ht="15" customHeight="1" x14ac:dyDescent="0.4">
      <c r="L6328" s="40">
        <v>43729</v>
      </c>
      <c r="M6328" s="37"/>
      <c r="N6328" s="37">
        <v>43729</v>
      </c>
      <c r="O6328" s="35">
        <v>3.1225022567582528E-17</v>
      </c>
      <c r="P6328" s="299"/>
      <c r="Q6328" s="300"/>
      <c r="R6328" s="129">
        <f t="shared" si="295"/>
        <v>0</v>
      </c>
      <c r="S6328" s="129">
        <f t="shared" si="296"/>
        <v>0</v>
      </c>
      <c r="T6328" s="129">
        <f t="shared" si="297"/>
        <v>0</v>
      </c>
      <c r="U6328" s="10"/>
    </row>
    <row r="6329" spans="12:21" ht="15" customHeight="1" x14ac:dyDescent="0.4">
      <c r="L6329" s="36" t="s">
        <v>39</v>
      </c>
      <c r="N6329" s="37">
        <v>43729</v>
      </c>
      <c r="O6329" s="35">
        <v>4.1666666666666699E-2</v>
      </c>
      <c r="P6329" s="299"/>
      <c r="Q6329" s="300"/>
      <c r="R6329" s="129">
        <f t="shared" si="295"/>
        <v>0</v>
      </c>
      <c r="S6329" s="129">
        <f t="shared" si="296"/>
        <v>0</v>
      </c>
      <c r="T6329" s="129">
        <f t="shared" si="297"/>
        <v>0</v>
      </c>
      <c r="U6329" s="10"/>
    </row>
    <row r="6330" spans="12:21" ht="15" customHeight="1" x14ac:dyDescent="0.4">
      <c r="L6330" s="36" t="s">
        <v>39</v>
      </c>
      <c r="N6330" s="37">
        <v>43729</v>
      </c>
      <c r="O6330" s="35">
        <v>8.333333333333337E-2</v>
      </c>
      <c r="P6330" s="299"/>
      <c r="Q6330" s="300"/>
      <c r="R6330" s="129">
        <f t="shared" si="295"/>
        <v>0</v>
      </c>
      <c r="S6330" s="129">
        <f t="shared" si="296"/>
        <v>0</v>
      </c>
      <c r="T6330" s="129">
        <f t="shared" si="297"/>
        <v>0</v>
      </c>
      <c r="U6330" s="10"/>
    </row>
    <row r="6331" spans="12:21" ht="15" customHeight="1" x14ac:dyDescent="0.4">
      <c r="L6331" s="36" t="s">
        <v>39</v>
      </c>
      <c r="N6331" s="37">
        <v>43729</v>
      </c>
      <c r="O6331" s="35">
        <v>0.12500000000000006</v>
      </c>
      <c r="P6331" s="299"/>
      <c r="Q6331" s="300"/>
      <c r="R6331" s="129">
        <f t="shared" si="295"/>
        <v>0</v>
      </c>
      <c r="S6331" s="129">
        <f t="shared" si="296"/>
        <v>0</v>
      </c>
      <c r="T6331" s="129">
        <f t="shared" si="297"/>
        <v>0</v>
      </c>
      <c r="U6331" s="10"/>
    </row>
    <row r="6332" spans="12:21" ht="15" customHeight="1" x14ac:dyDescent="0.4">
      <c r="L6332" s="36" t="s">
        <v>39</v>
      </c>
      <c r="N6332" s="37">
        <v>43729</v>
      </c>
      <c r="O6332" s="35">
        <v>0.16666666666666669</v>
      </c>
      <c r="P6332" s="299"/>
      <c r="Q6332" s="300"/>
      <c r="R6332" s="129">
        <f t="shared" si="295"/>
        <v>0</v>
      </c>
      <c r="S6332" s="129">
        <f t="shared" si="296"/>
        <v>0</v>
      </c>
      <c r="T6332" s="129">
        <f t="shared" si="297"/>
        <v>0</v>
      </c>
      <c r="U6332" s="10"/>
    </row>
    <row r="6333" spans="12:21" ht="15" customHeight="1" x14ac:dyDescent="0.4">
      <c r="L6333" s="36" t="s">
        <v>39</v>
      </c>
      <c r="N6333" s="37">
        <v>43729</v>
      </c>
      <c r="O6333" s="35">
        <v>0.20833333333333337</v>
      </c>
      <c r="P6333" s="299"/>
      <c r="Q6333" s="300"/>
      <c r="R6333" s="129">
        <f t="shared" si="295"/>
        <v>0</v>
      </c>
      <c r="S6333" s="129">
        <f t="shared" si="296"/>
        <v>0</v>
      </c>
      <c r="T6333" s="129">
        <f t="shared" si="297"/>
        <v>0</v>
      </c>
      <c r="U6333" s="10"/>
    </row>
    <row r="6334" spans="12:21" ht="15" customHeight="1" x14ac:dyDescent="0.4">
      <c r="L6334" s="36" t="s">
        <v>39</v>
      </c>
      <c r="N6334" s="37">
        <v>43729</v>
      </c>
      <c r="O6334" s="35">
        <v>0.25</v>
      </c>
      <c r="P6334" s="299"/>
      <c r="Q6334" s="300"/>
      <c r="R6334" s="129">
        <f t="shared" si="295"/>
        <v>0</v>
      </c>
      <c r="S6334" s="129">
        <f t="shared" si="296"/>
        <v>0</v>
      </c>
      <c r="T6334" s="129">
        <f t="shared" si="297"/>
        <v>0</v>
      </c>
      <c r="U6334" s="10"/>
    </row>
    <row r="6335" spans="12:21" ht="15" customHeight="1" x14ac:dyDescent="0.4">
      <c r="L6335" s="36" t="s">
        <v>39</v>
      </c>
      <c r="N6335" s="37">
        <v>43729</v>
      </c>
      <c r="O6335" s="35">
        <v>0.29166666666666669</v>
      </c>
      <c r="P6335" s="299"/>
      <c r="Q6335" s="300"/>
      <c r="R6335" s="129">
        <f t="shared" si="295"/>
        <v>0</v>
      </c>
      <c r="S6335" s="129">
        <f t="shared" si="296"/>
        <v>0</v>
      </c>
      <c r="T6335" s="129">
        <f t="shared" si="297"/>
        <v>0</v>
      </c>
      <c r="U6335" s="10"/>
    </row>
    <row r="6336" spans="12:21" ht="15" customHeight="1" x14ac:dyDescent="0.4">
      <c r="L6336" s="36" t="s">
        <v>39</v>
      </c>
      <c r="N6336" s="37">
        <v>43729</v>
      </c>
      <c r="O6336" s="35">
        <v>0.33333333333333337</v>
      </c>
      <c r="P6336" s="299"/>
      <c r="Q6336" s="300"/>
      <c r="R6336" s="129">
        <f t="shared" si="295"/>
        <v>0</v>
      </c>
      <c r="S6336" s="129">
        <f t="shared" si="296"/>
        <v>0</v>
      </c>
      <c r="T6336" s="129">
        <f t="shared" si="297"/>
        <v>0</v>
      </c>
      <c r="U6336" s="10"/>
    </row>
    <row r="6337" spans="12:21" ht="15" customHeight="1" x14ac:dyDescent="0.4">
      <c r="L6337" s="36" t="s">
        <v>39</v>
      </c>
      <c r="N6337" s="37">
        <v>43729</v>
      </c>
      <c r="O6337" s="35">
        <v>0.375</v>
      </c>
      <c r="P6337" s="299"/>
      <c r="Q6337" s="300"/>
      <c r="R6337" s="129">
        <f t="shared" si="295"/>
        <v>0</v>
      </c>
      <c r="S6337" s="129">
        <f t="shared" si="296"/>
        <v>0</v>
      </c>
      <c r="T6337" s="129">
        <f t="shared" si="297"/>
        <v>0</v>
      </c>
      <c r="U6337" s="10"/>
    </row>
    <row r="6338" spans="12:21" ht="15" customHeight="1" x14ac:dyDescent="0.4">
      <c r="L6338" s="36" t="s">
        <v>39</v>
      </c>
      <c r="N6338" s="37">
        <v>43729</v>
      </c>
      <c r="O6338" s="35">
        <v>0.41666666666666669</v>
      </c>
      <c r="P6338" s="299"/>
      <c r="Q6338" s="300"/>
      <c r="R6338" s="129">
        <f t="shared" si="295"/>
        <v>0</v>
      </c>
      <c r="S6338" s="129">
        <f t="shared" si="296"/>
        <v>0</v>
      </c>
      <c r="T6338" s="129">
        <f t="shared" si="297"/>
        <v>0</v>
      </c>
      <c r="U6338" s="10"/>
    </row>
    <row r="6339" spans="12:21" ht="15" customHeight="1" x14ac:dyDescent="0.4">
      <c r="L6339" s="36" t="s">
        <v>39</v>
      </c>
      <c r="N6339" s="37">
        <v>43729</v>
      </c>
      <c r="O6339" s="35">
        <v>0.45833333333333337</v>
      </c>
      <c r="P6339" s="299"/>
      <c r="Q6339" s="300"/>
      <c r="R6339" s="129">
        <f t="shared" si="295"/>
        <v>0</v>
      </c>
      <c r="S6339" s="129">
        <f t="shared" si="296"/>
        <v>0</v>
      </c>
      <c r="T6339" s="129">
        <f t="shared" si="297"/>
        <v>0</v>
      </c>
      <c r="U6339" s="10"/>
    </row>
    <row r="6340" spans="12:21" ht="15" customHeight="1" x14ac:dyDescent="0.4">
      <c r="L6340" s="36" t="s">
        <v>39</v>
      </c>
      <c r="N6340" s="37">
        <v>43729</v>
      </c>
      <c r="O6340" s="35">
        <v>0.50000000000000011</v>
      </c>
      <c r="P6340" s="299"/>
      <c r="Q6340" s="300"/>
      <c r="R6340" s="129">
        <f t="shared" si="295"/>
        <v>0</v>
      </c>
      <c r="S6340" s="129">
        <f t="shared" si="296"/>
        <v>0</v>
      </c>
      <c r="T6340" s="129">
        <f t="shared" si="297"/>
        <v>0</v>
      </c>
      <c r="U6340" s="10"/>
    </row>
    <row r="6341" spans="12:21" ht="15" customHeight="1" x14ac:dyDescent="0.4">
      <c r="L6341" s="36" t="s">
        <v>39</v>
      </c>
      <c r="N6341" s="37">
        <v>43729</v>
      </c>
      <c r="O6341" s="35">
        <v>0.54166666666666674</v>
      </c>
      <c r="P6341" s="299"/>
      <c r="Q6341" s="300"/>
      <c r="R6341" s="129">
        <f t="shared" si="295"/>
        <v>0</v>
      </c>
      <c r="S6341" s="129">
        <f t="shared" si="296"/>
        <v>0</v>
      </c>
      <c r="T6341" s="129">
        <f t="shared" si="297"/>
        <v>0</v>
      </c>
      <c r="U6341" s="10"/>
    </row>
    <row r="6342" spans="12:21" ht="15" customHeight="1" x14ac:dyDescent="0.4">
      <c r="L6342" s="36" t="s">
        <v>39</v>
      </c>
      <c r="N6342" s="37">
        <v>43729</v>
      </c>
      <c r="O6342" s="35">
        <v>0.58333333333333337</v>
      </c>
      <c r="P6342" s="299"/>
      <c r="Q6342" s="300"/>
      <c r="R6342" s="129">
        <f t="shared" si="295"/>
        <v>0</v>
      </c>
      <c r="S6342" s="129">
        <f t="shared" si="296"/>
        <v>0</v>
      </c>
      <c r="T6342" s="129">
        <f t="shared" si="297"/>
        <v>0</v>
      </c>
      <c r="U6342" s="10"/>
    </row>
    <row r="6343" spans="12:21" ht="15" customHeight="1" x14ac:dyDescent="0.4">
      <c r="L6343" s="36" t="s">
        <v>39</v>
      </c>
      <c r="N6343" s="37">
        <v>43729</v>
      </c>
      <c r="O6343" s="35">
        <v>0.62500000000000011</v>
      </c>
      <c r="P6343" s="299"/>
      <c r="Q6343" s="300"/>
      <c r="R6343" s="129">
        <f t="shared" si="295"/>
        <v>0</v>
      </c>
      <c r="S6343" s="129">
        <f t="shared" si="296"/>
        <v>0</v>
      </c>
      <c r="T6343" s="129">
        <f t="shared" si="297"/>
        <v>0</v>
      </c>
      <c r="U6343" s="10"/>
    </row>
    <row r="6344" spans="12:21" ht="15" customHeight="1" x14ac:dyDescent="0.4">
      <c r="L6344" s="36" t="s">
        <v>39</v>
      </c>
      <c r="N6344" s="37">
        <v>43729</v>
      </c>
      <c r="O6344" s="35">
        <v>0.66666666666666674</v>
      </c>
      <c r="P6344" s="299"/>
      <c r="Q6344" s="300"/>
      <c r="R6344" s="129">
        <f t="shared" si="295"/>
        <v>0</v>
      </c>
      <c r="S6344" s="129">
        <f t="shared" si="296"/>
        <v>0</v>
      </c>
      <c r="T6344" s="129">
        <f t="shared" si="297"/>
        <v>0</v>
      </c>
      <c r="U6344" s="10"/>
    </row>
    <row r="6345" spans="12:21" ht="15" customHeight="1" x14ac:dyDescent="0.4">
      <c r="L6345" s="36" t="s">
        <v>39</v>
      </c>
      <c r="N6345" s="37">
        <v>43729</v>
      </c>
      <c r="O6345" s="35">
        <v>0.70833333333333337</v>
      </c>
      <c r="P6345" s="299"/>
      <c r="Q6345" s="300"/>
      <c r="R6345" s="129">
        <f t="shared" si="295"/>
        <v>0</v>
      </c>
      <c r="S6345" s="129">
        <f t="shared" si="296"/>
        <v>0</v>
      </c>
      <c r="T6345" s="129">
        <f t="shared" si="297"/>
        <v>0</v>
      </c>
      <c r="U6345" s="10"/>
    </row>
    <row r="6346" spans="12:21" ht="15" customHeight="1" x14ac:dyDescent="0.4">
      <c r="L6346" s="36" t="s">
        <v>39</v>
      </c>
      <c r="N6346" s="37">
        <v>43729</v>
      </c>
      <c r="O6346" s="35">
        <v>0.75000000000000011</v>
      </c>
      <c r="P6346" s="299"/>
      <c r="Q6346" s="300"/>
      <c r="R6346" s="129">
        <f t="shared" si="295"/>
        <v>0</v>
      </c>
      <c r="S6346" s="129">
        <f t="shared" si="296"/>
        <v>0</v>
      </c>
      <c r="T6346" s="129">
        <f t="shared" si="297"/>
        <v>0</v>
      </c>
      <c r="U6346" s="10"/>
    </row>
    <row r="6347" spans="12:21" ht="15" customHeight="1" x14ac:dyDescent="0.4">
      <c r="L6347" s="36" t="s">
        <v>39</v>
      </c>
      <c r="N6347" s="37">
        <v>43729</v>
      </c>
      <c r="O6347" s="35">
        <v>0.79166666666666674</v>
      </c>
      <c r="P6347" s="299"/>
      <c r="Q6347" s="300"/>
      <c r="R6347" s="129">
        <f t="shared" si="295"/>
        <v>0</v>
      </c>
      <c r="S6347" s="129">
        <f t="shared" si="296"/>
        <v>0</v>
      </c>
      <c r="T6347" s="129">
        <f t="shared" si="297"/>
        <v>0</v>
      </c>
      <c r="U6347" s="10"/>
    </row>
    <row r="6348" spans="12:21" ht="15" customHeight="1" x14ac:dyDescent="0.4">
      <c r="L6348" s="36" t="s">
        <v>39</v>
      </c>
      <c r="N6348" s="37">
        <v>43729</v>
      </c>
      <c r="O6348" s="35">
        <v>0.83333333333333337</v>
      </c>
      <c r="P6348" s="299"/>
      <c r="Q6348" s="300"/>
      <c r="R6348" s="129">
        <f t="shared" si="295"/>
        <v>0</v>
      </c>
      <c r="S6348" s="129">
        <f t="shared" si="296"/>
        <v>0</v>
      </c>
      <c r="T6348" s="129">
        <f t="shared" si="297"/>
        <v>0</v>
      </c>
      <c r="U6348" s="10"/>
    </row>
    <row r="6349" spans="12:21" ht="15" customHeight="1" x14ac:dyDescent="0.4">
      <c r="L6349" s="36" t="s">
        <v>39</v>
      </c>
      <c r="N6349" s="37">
        <v>43729</v>
      </c>
      <c r="O6349" s="35">
        <v>0.87500000000000011</v>
      </c>
      <c r="P6349" s="299"/>
      <c r="Q6349" s="300"/>
      <c r="R6349" s="129">
        <f t="shared" si="295"/>
        <v>0</v>
      </c>
      <c r="S6349" s="129">
        <f t="shared" si="296"/>
        <v>0</v>
      </c>
      <c r="T6349" s="129">
        <f t="shared" si="297"/>
        <v>0</v>
      </c>
      <c r="U6349" s="10"/>
    </row>
    <row r="6350" spans="12:21" ht="15" customHeight="1" x14ac:dyDescent="0.4">
      <c r="L6350" s="36" t="s">
        <v>39</v>
      </c>
      <c r="N6350" s="37">
        <v>43729</v>
      </c>
      <c r="O6350" s="35">
        <v>0.91666666666666674</v>
      </c>
      <c r="P6350" s="299"/>
      <c r="Q6350" s="300"/>
      <c r="R6350" s="129">
        <f t="shared" si="295"/>
        <v>0</v>
      </c>
      <c r="S6350" s="129">
        <f t="shared" si="296"/>
        <v>0</v>
      </c>
      <c r="T6350" s="129">
        <f t="shared" si="297"/>
        <v>0</v>
      </c>
      <c r="U6350" s="10"/>
    </row>
    <row r="6351" spans="12:21" ht="15" customHeight="1" x14ac:dyDescent="0.4">
      <c r="L6351" s="36" t="s">
        <v>39</v>
      </c>
      <c r="N6351" s="37">
        <v>43729</v>
      </c>
      <c r="O6351" s="35">
        <v>0.95833333333333337</v>
      </c>
      <c r="P6351" s="299"/>
      <c r="Q6351" s="300"/>
      <c r="R6351" s="129">
        <f t="shared" si="295"/>
        <v>0</v>
      </c>
      <c r="S6351" s="129">
        <f t="shared" si="296"/>
        <v>0</v>
      </c>
      <c r="T6351" s="129">
        <f t="shared" si="297"/>
        <v>0</v>
      </c>
      <c r="U6351" s="10"/>
    </row>
    <row r="6352" spans="12:21" ht="15" customHeight="1" x14ac:dyDescent="0.4">
      <c r="L6352" s="40">
        <v>43730</v>
      </c>
      <c r="M6352" s="37"/>
      <c r="N6352" s="37">
        <v>43730</v>
      </c>
      <c r="O6352" s="35">
        <v>3.1225022567582528E-17</v>
      </c>
      <c r="P6352" s="299"/>
      <c r="Q6352" s="300"/>
      <c r="R6352" s="129">
        <f t="shared" ref="R6352:R6415" si="298">IF(Q6352&gt;P6352,P6352,Q6352)</f>
        <v>0</v>
      </c>
      <c r="S6352" s="129">
        <f t="shared" ref="S6352:S6415" si="299">P6352-R6352</f>
        <v>0</v>
      </c>
      <c r="T6352" s="129">
        <f t="shared" si="297"/>
        <v>0</v>
      </c>
      <c r="U6352" s="10"/>
    </row>
    <row r="6353" spans="12:21" ht="15" customHeight="1" x14ac:dyDescent="0.4">
      <c r="L6353" s="36" t="s">
        <v>39</v>
      </c>
      <c r="N6353" s="37">
        <v>43730</v>
      </c>
      <c r="O6353" s="35">
        <v>4.1666666666666699E-2</v>
      </c>
      <c r="P6353" s="299"/>
      <c r="Q6353" s="300"/>
      <c r="R6353" s="129">
        <f t="shared" si="298"/>
        <v>0</v>
      </c>
      <c r="S6353" s="129">
        <f t="shared" si="299"/>
        <v>0</v>
      </c>
      <c r="T6353" s="129">
        <f t="shared" si="297"/>
        <v>0</v>
      </c>
      <c r="U6353" s="10"/>
    </row>
    <row r="6354" spans="12:21" ht="15" customHeight="1" x14ac:dyDescent="0.4">
      <c r="L6354" s="36" t="s">
        <v>39</v>
      </c>
      <c r="N6354" s="37">
        <v>43730</v>
      </c>
      <c r="O6354" s="35">
        <v>8.333333333333337E-2</v>
      </c>
      <c r="P6354" s="299"/>
      <c r="Q6354" s="300"/>
      <c r="R6354" s="129">
        <f t="shared" si="298"/>
        <v>0</v>
      </c>
      <c r="S6354" s="129">
        <f t="shared" si="299"/>
        <v>0</v>
      </c>
      <c r="T6354" s="129">
        <f t="shared" si="297"/>
        <v>0</v>
      </c>
      <c r="U6354" s="10"/>
    </row>
    <row r="6355" spans="12:21" ht="15" customHeight="1" x14ac:dyDescent="0.4">
      <c r="L6355" s="36" t="s">
        <v>39</v>
      </c>
      <c r="N6355" s="37">
        <v>43730</v>
      </c>
      <c r="O6355" s="35">
        <v>0.12500000000000006</v>
      </c>
      <c r="P6355" s="299"/>
      <c r="Q6355" s="300"/>
      <c r="R6355" s="129">
        <f t="shared" si="298"/>
        <v>0</v>
      </c>
      <c r="S6355" s="129">
        <f t="shared" si="299"/>
        <v>0</v>
      </c>
      <c r="T6355" s="129">
        <f t="shared" si="297"/>
        <v>0</v>
      </c>
      <c r="U6355" s="10"/>
    </row>
    <row r="6356" spans="12:21" ht="15" customHeight="1" x14ac:dyDescent="0.4">
      <c r="L6356" s="36" t="s">
        <v>39</v>
      </c>
      <c r="N6356" s="37">
        <v>43730</v>
      </c>
      <c r="O6356" s="35">
        <v>0.16666666666666669</v>
      </c>
      <c r="P6356" s="299"/>
      <c r="Q6356" s="300"/>
      <c r="R6356" s="129">
        <f t="shared" si="298"/>
        <v>0</v>
      </c>
      <c r="S6356" s="129">
        <f t="shared" si="299"/>
        <v>0</v>
      </c>
      <c r="T6356" s="129">
        <f t="shared" si="297"/>
        <v>0</v>
      </c>
      <c r="U6356" s="10"/>
    </row>
    <row r="6357" spans="12:21" ht="15" customHeight="1" x14ac:dyDescent="0.4">
      <c r="L6357" s="36" t="s">
        <v>39</v>
      </c>
      <c r="N6357" s="37">
        <v>43730</v>
      </c>
      <c r="O6357" s="35">
        <v>0.20833333333333337</v>
      </c>
      <c r="P6357" s="299"/>
      <c r="Q6357" s="300"/>
      <c r="R6357" s="129">
        <f t="shared" si="298"/>
        <v>0</v>
      </c>
      <c r="S6357" s="129">
        <f t="shared" si="299"/>
        <v>0</v>
      </c>
      <c r="T6357" s="129">
        <f t="shared" si="297"/>
        <v>0</v>
      </c>
      <c r="U6357" s="10"/>
    </row>
    <row r="6358" spans="12:21" ht="15" customHeight="1" x14ac:dyDescent="0.4">
      <c r="L6358" s="36" t="s">
        <v>39</v>
      </c>
      <c r="N6358" s="37">
        <v>43730</v>
      </c>
      <c r="O6358" s="35">
        <v>0.25</v>
      </c>
      <c r="P6358" s="299"/>
      <c r="Q6358" s="300"/>
      <c r="R6358" s="129">
        <f t="shared" si="298"/>
        <v>0</v>
      </c>
      <c r="S6358" s="129">
        <f t="shared" si="299"/>
        <v>0</v>
      </c>
      <c r="T6358" s="129">
        <f t="shared" si="297"/>
        <v>0</v>
      </c>
      <c r="U6358" s="10"/>
    </row>
    <row r="6359" spans="12:21" ht="15" customHeight="1" x14ac:dyDescent="0.4">
      <c r="L6359" s="36" t="s">
        <v>39</v>
      </c>
      <c r="N6359" s="37">
        <v>43730</v>
      </c>
      <c r="O6359" s="35">
        <v>0.29166666666666669</v>
      </c>
      <c r="P6359" s="299"/>
      <c r="Q6359" s="300"/>
      <c r="R6359" s="129">
        <f t="shared" si="298"/>
        <v>0</v>
      </c>
      <c r="S6359" s="129">
        <f t="shared" si="299"/>
        <v>0</v>
      </c>
      <c r="T6359" s="129">
        <f t="shared" si="297"/>
        <v>0</v>
      </c>
      <c r="U6359" s="10"/>
    </row>
    <row r="6360" spans="12:21" ht="15" customHeight="1" x14ac:dyDescent="0.4">
      <c r="L6360" s="36" t="s">
        <v>39</v>
      </c>
      <c r="N6360" s="37">
        <v>43730</v>
      </c>
      <c r="O6360" s="35">
        <v>0.33333333333333337</v>
      </c>
      <c r="P6360" s="299"/>
      <c r="Q6360" s="300"/>
      <c r="R6360" s="129">
        <f t="shared" si="298"/>
        <v>0</v>
      </c>
      <c r="S6360" s="129">
        <f t="shared" si="299"/>
        <v>0</v>
      </c>
      <c r="T6360" s="129">
        <f t="shared" si="297"/>
        <v>0</v>
      </c>
      <c r="U6360" s="10"/>
    </row>
    <row r="6361" spans="12:21" ht="15" customHeight="1" x14ac:dyDescent="0.4">
      <c r="L6361" s="36" t="s">
        <v>39</v>
      </c>
      <c r="N6361" s="37">
        <v>43730</v>
      </c>
      <c r="O6361" s="35">
        <v>0.375</v>
      </c>
      <c r="P6361" s="299"/>
      <c r="Q6361" s="300"/>
      <c r="R6361" s="129">
        <f t="shared" si="298"/>
        <v>0</v>
      </c>
      <c r="S6361" s="129">
        <f t="shared" si="299"/>
        <v>0</v>
      </c>
      <c r="T6361" s="129">
        <f t="shared" si="297"/>
        <v>0</v>
      </c>
      <c r="U6361" s="10"/>
    </row>
    <row r="6362" spans="12:21" ht="15" customHeight="1" x14ac:dyDescent="0.4">
      <c r="L6362" s="36" t="s">
        <v>39</v>
      </c>
      <c r="N6362" s="37">
        <v>43730</v>
      </c>
      <c r="O6362" s="35">
        <v>0.41666666666666669</v>
      </c>
      <c r="P6362" s="299"/>
      <c r="Q6362" s="300"/>
      <c r="R6362" s="129">
        <f t="shared" si="298"/>
        <v>0</v>
      </c>
      <c r="S6362" s="129">
        <f t="shared" si="299"/>
        <v>0</v>
      </c>
      <c r="T6362" s="129">
        <f t="shared" si="297"/>
        <v>0</v>
      </c>
      <c r="U6362" s="10"/>
    </row>
    <row r="6363" spans="12:21" ht="15" customHeight="1" x14ac:dyDescent="0.4">
      <c r="L6363" s="36" t="s">
        <v>39</v>
      </c>
      <c r="N6363" s="37">
        <v>43730</v>
      </c>
      <c r="O6363" s="35">
        <v>0.45833333333333337</v>
      </c>
      <c r="P6363" s="299"/>
      <c r="Q6363" s="300"/>
      <c r="R6363" s="129">
        <f t="shared" si="298"/>
        <v>0</v>
      </c>
      <c r="S6363" s="129">
        <f t="shared" si="299"/>
        <v>0</v>
      </c>
      <c r="T6363" s="129">
        <f t="shared" si="297"/>
        <v>0</v>
      </c>
      <c r="U6363" s="10"/>
    </row>
    <row r="6364" spans="12:21" ht="15" customHeight="1" x14ac:dyDescent="0.4">
      <c r="L6364" s="36" t="s">
        <v>39</v>
      </c>
      <c r="N6364" s="37">
        <v>43730</v>
      </c>
      <c r="O6364" s="35">
        <v>0.50000000000000011</v>
      </c>
      <c r="P6364" s="299"/>
      <c r="Q6364" s="300"/>
      <c r="R6364" s="129">
        <f t="shared" si="298"/>
        <v>0</v>
      </c>
      <c r="S6364" s="129">
        <f t="shared" si="299"/>
        <v>0</v>
      </c>
      <c r="T6364" s="129">
        <f t="shared" si="297"/>
        <v>0</v>
      </c>
      <c r="U6364" s="10"/>
    </row>
    <row r="6365" spans="12:21" ht="15" customHeight="1" x14ac:dyDescent="0.4">
      <c r="L6365" s="36" t="s">
        <v>39</v>
      </c>
      <c r="N6365" s="37">
        <v>43730</v>
      </c>
      <c r="O6365" s="35">
        <v>0.54166666666666674</v>
      </c>
      <c r="P6365" s="299"/>
      <c r="Q6365" s="300"/>
      <c r="R6365" s="129">
        <f t="shared" si="298"/>
        <v>0</v>
      </c>
      <c r="S6365" s="129">
        <f t="shared" si="299"/>
        <v>0</v>
      </c>
      <c r="T6365" s="129">
        <f t="shared" si="297"/>
        <v>0</v>
      </c>
      <c r="U6365" s="10"/>
    </row>
    <row r="6366" spans="12:21" ht="15" customHeight="1" x14ac:dyDescent="0.4">
      <c r="L6366" s="36" t="s">
        <v>39</v>
      </c>
      <c r="N6366" s="37">
        <v>43730</v>
      </c>
      <c r="O6366" s="35">
        <v>0.58333333333333337</v>
      </c>
      <c r="P6366" s="299"/>
      <c r="Q6366" s="300"/>
      <c r="R6366" s="129">
        <f t="shared" si="298"/>
        <v>0</v>
      </c>
      <c r="S6366" s="129">
        <f t="shared" si="299"/>
        <v>0</v>
      </c>
      <c r="T6366" s="129">
        <f t="shared" si="297"/>
        <v>0</v>
      </c>
      <c r="U6366" s="10"/>
    </row>
    <row r="6367" spans="12:21" ht="15" customHeight="1" x14ac:dyDescent="0.4">
      <c r="L6367" s="36" t="s">
        <v>39</v>
      </c>
      <c r="N6367" s="37">
        <v>43730</v>
      </c>
      <c r="O6367" s="35">
        <v>0.62500000000000011</v>
      </c>
      <c r="P6367" s="299"/>
      <c r="Q6367" s="300"/>
      <c r="R6367" s="129">
        <f t="shared" si="298"/>
        <v>0</v>
      </c>
      <c r="S6367" s="129">
        <f t="shared" si="299"/>
        <v>0</v>
      </c>
      <c r="T6367" s="129">
        <f t="shared" si="297"/>
        <v>0</v>
      </c>
      <c r="U6367" s="10"/>
    </row>
    <row r="6368" spans="12:21" ht="15" customHeight="1" x14ac:dyDescent="0.4">
      <c r="L6368" s="36" t="s">
        <v>39</v>
      </c>
      <c r="N6368" s="37">
        <v>43730</v>
      </c>
      <c r="O6368" s="35">
        <v>0.66666666666666674</v>
      </c>
      <c r="P6368" s="299"/>
      <c r="Q6368" s="300"/>
      <c r="R6368" s="129">
        <f t="shared" si="298"/>
        <v>0</v>
      </c>
      <c r="S6368" s="129">
        <f t="shared" si="299"/>
        <v>0</v>
      </c>
      <c r="T6368" s="129">
        <f t="shared" si="297"/>
        <v>0</v>
      </c>
      <c r="U6368" s="10"/>
    </row>
    <row r="6369" spans="12:21" ht="15" customHeight="1" x14ac:dyDescent="0.4">
      <c r="L6369" s="36" t="s">
        <v>39</v>
      </c>
      <c r="N6369" s="37">
        <v>43730</v>
      </c>
      <c r="O6369" s="35">
        <v>0.70833333333333337</v>
      </c>
      <c r="P6369" s="299"/>
      <c r="Q6369" s="300"/>
      <c r="R6369" s="129">
        <f t="shared" si="298"/>
        <v>0</v>
      </c>
      <c r="S6369" s="129">
        <f t="shared" si="299"/>
        <v>0</v>
      </c>
      <c r="T6369" s="129">
        <f t="shared" si="297"/>
        <v>0</v>
      </c>
      <c r="U6369" s="10"/>
    </row>
    <row r="6370" spans="12:21" ht="15" customHeight="1" x14ac:dyDescent="0.4">
      <c r="L6370" s="36" t="s">
        <v>39</v>
      </c>
      <c r="N6370" s="37">
        <v>43730</v>
      </c>
      <c r="O6370" s="35">
        <v>0.75000000000000011</v>
      </c>
      <c r="P6370" s="299"/>
      <c r="Q6370" s="300"/>
      <c r="R6370" s="129">
        <f t="shared" si="298"/>
        <v>0</v>
      </c>
      <c r="S6370" s="129">
        <f t="shared" si="299"/>
        <v>0</v>
      </c>
      <c r="T6370" s="129">
        <f t="shared" si="297"/>
        <v>0</v>
      </c>
      <c r="U6370" s="10"/>
    </row>
    <row r="6371" spans="12:21" ht="15" customHeight="1" x14ac:dyDescent="0.4">
      <c r="L6371" s="36" t="s">
        <v>39</v>
      </c>
      <c r="N6371" s="37">
        <v>43730</v>
      </c>
      <c r="O6371" s="35">
        <v>0.79166666666666674</v>
      </c>
      <c r="P6371" s="299"/>
      <c r="Q6371" s="300"/>
      <c r="R6371" s="129">
        <f t="shared" si="298"/>
        <v>0</v>
      </c>
      <c r="S6371" s="129">
        <f t="shared" si="299"/>
        <v>0</v>
      </c>
      <c r="T6371" s="129">
        <f t="shared" si="297"/>
        <v>0</v>
      </c>
      <c r="U6371" s="10"/>
    </row>
    <row r="6372" spans="12:21" ht="15" customHeight="1" x14ac:dyDescent="0.4">
      <c r="L6372" s="36" t="s">
        <v>39</v>
      </c>
      <c r="N6372" s="37">
        <v>43730</v>
      </c>
      <c r="O6372" s="35">
        <v>0.83333333333333337</v>
      </c>
      <c r="P6372" s="299"/>
      <c r="Q6372" s="300"/>
      <c r="R6372" s="129">
        <f t="shared" si="298"/>
        <v>0</v>
      </c>
      <c r="S6372" s="129">
        <f t="shared" si="299"/>
        <v>0</v>
      </c>
      <c r="T6372" s="129">
        <f t="shared" si="297"/>
        <v>0</v>
      </c>
      <c r="U6372" s="10"/>
    </row>
    <row r="6373" spans="12:21" ht="15" customHeight="1" x14ac:dyDescent="0.4">
      <c r="L6373" s="36" t="s">
        <v>39</v>
      </c>
      <c r="N6373" s="37">
        <v>43730</v>
      </c>
      <c r="O6373" s="35">
        <v>0.87500000000000011</v>
      </c>
      <c r="P6373" s="299"/>
      <c r="Q6373" s="300"/>
      <c r="R6373" s="129">
        <f t="shared" si="298"/>
        <v>0</v>
      </c>
      <c r="S6373" s="129">
        <f t="shared" si="299"/>
        <v>0</v>
      </c>
      <c r="T6373" s="129">
        <f t="shared" si="297"/>
        <v>0</v>
      </c>
      <c r="U6373" s="10"/>
    </row>
    <row r="6374" spans="12:21" ht="15" customHeight="1" x14ac:dyDescent="0.4">
      <c r="L6374" s="36" t="s">
        <v>39</v>
      </c>
      <c r="N6374" s="37">
        <v>43730</v>
      </c>
      <c r="O6374" s="35">
        <v>0.91666666666666674</v>
      </c>
      <c r="P6374" s="299"/>
      <c r="Q6374" s="300"/>
      <c r="R6374" s="129">
        <f t="shared" si="298"/>
        <v>0</v>
      </c>
      <c r="S6374" s="129">
        <f t="shared" si="299"/>
        <v>0</v>
      </c>
      <c r="T6374" s="129">
        <f t="shared" si="297"/>
        <v>0</v>
      </c>
      <c r="U6374" s="10"/>
    </row>
    <row r="6375" spans="12:21" ht="15" customHeight="1" x14ac:dyDescent="0.4">
      <c r="L6375" s="36" t="s">
        <v>39</v>
      </c>
      <c r="N6375" s="37">
        <v>43730</v>
      </c>
      <c r="O6375" s="35">
        <v>0.95833333333333337</v>
      </c>
      <c r="P6375" s="299"/>
      <c r="Q6375" s="300"/>
      <c r="R6375" s="129">
        <f t="shared" si="298"/>
        <v>0</v>
      </c>
      <c r="S6375" s="129">
        <f t="shared" si="299"/>
        <v>0</v>
      </c>
      <c r="T6375" s="129">
        <f t="shared" si="297"/>
        <v>0</v>
      </c>
      <c r="U6375" s="10"/>
    </row>
    <row r="6376" spans="12:21" ht="15" customHeight="1" x14ac:dyDescent="0.4">
      <c r="L6376" s="40">
        <v>43731</v>
      </c>
      <c r="M6376" s="37"/>
      <c r="N6376" s="37">
        <v>43731</v>
      </c>
      <c r="O6376" s="35">
        <v>3.1225022567582528E-17</v>
      </c>
      <c r="P6376" s="299"/>
      <c r="Q6376" s="300"/>
      <c r="R6376" s="129">
        <f t="shared" si="298"/>
        <v>0</v>
      </c>
      <c r="S6376" s="129">
        <f t="shared" si="299"/>
        <v>0</v>
      </c>
      <c r="T6376" s="129">
        <f t="shared" si="297"/>
        <v>0</v>
      </c>
      <c r="U6376" s="10"/>
    </row>
    <row r="6377" spans="12:21" ht="15" customHeight="1" x14ac:dyDescent="0.4">
      <c r="L6377" s="36" t="s">
        <v>39</v>
      </c>
      <c r="N6377" s="37">
        <v>43731</v>
      </c>
      <c r="O6377" s="35">
        <v>4.1666666666666699E-2</v>
      </c>
      <c r="P6377" s="299"/>
      <c r="Q6377" s="300"/>
      <c r="R6377" s="129">
        <f t="shared" si="298"/>
        <v>0</v>
      </c>
      <c r="S6377" s="129">
        <f t="shared" si="299"/>
        <v>0</v>
      </c>
      <c r="T6377" s="129">
        <f t="shared" ref="T6377:T6440" si="300">Q6377-R6377</f>
        <v>0</v>
      </c>
      <c r="U6377" s="10"/>
    </row>
    <row r="6378" spans="12:21" ht="15" customHeight="1" x14ac:dyDescent="0.4">
      <c r="L6378" s="36" t="s">
        <v>39</v>
      </c>
      <c r="N6378" s="37">
        <v>43731</v>
      </c>
      <c r="O6378" s="35">
        <v>8.333333333333337E-2</v>
      </c>
      <c r="P6378" s="299"/>
      <c r="Q6378" s="300"/>
      <c r="R6378" s="129">
        <f t="shared" si="298"/>
        <v>0</v>
      </c>
      <c r="S6378" s="129">
        <f t="shared" si="299"/>
        <v>0</v>
      </c>
      <c r="T6378" s="129">
        <f t="shared" si="300"/>
        <v>0</v>
      </c>
      <c r="U6378" s="10"/>
    </row>
    <row r="6379" spans="12:21" ht="15" customHeight="1" x14ac:dyDescent="0.4">
      <c r="L6379" s="36" t="s">
        <v>39</v>
      </c>
      <c r="N6379" s="37">
        <v>43731</v>
      </c>
      <c r="O6379" s="35">
        <v>0.12500000000000006</v>
      </c>
      <c r="P6379" s="299"/>
      <c r="Q6379" s="300"/>
      <c r="R6379" s="129">
        <f t="shared" si="298"/>
        <v>0</v>
      </c>
      <c r="S6379" s="129">
        <f t="shared" si="299"/>
        <v>0</v>
      </c>
      <c r="T6379" s="129">
        <f t="shared" si="300"/>
        <v>0</v>
      </c>
      <c r="U6379" s="10"/>
    </row>
    <row r="6380" spans="12:21" ht="15" customHeight="1" x14ac:dyDescent="0.4">
      <c r="L6380" s="36" t="s">
        <v>39</v>
      </c>
      <c r="N6380" s="37">
        <v>43731</v>
      </c>
      <c r="O6380" s="35">
        <v>0.16666666666666669</v>
      </c>
      <c r="P6380" s="299"/>
      <c r="Q6380" s="300"/>
      <c r="R6380" s="129">
        <f t="shared" si="298"/>
        <v>0</v>
      </c>
      <c r="S6380" s="129">
        <f t="shared" si="299"/>
        <v>0</v>
      </c>
      <c r="T6380" s="129">
        <f t="shared" si="300"/>
        <v>0</v>
      </c>
      <c r="U6380" s="10"/>
    </row>
    <row r="6381" spans="12:21" ht="15" customHeight="1" x14ac:dyDescent="0.4">
      <c r="L6381" s="36" t="s">
        <v>39</v>
      </c>
      <c r="N6381" s="37">
        <v>43731</v>
      </c>
      <c r="O6381" s="35">
        <v>0.20833333333333337</v>
      </c>
      <c r="P6381" s="299"/>
      <c r="Q6381" s="300"/>
      <c r="R6381" s="129">
        <f t="shared" si="298"/>
        <v>0</v>
      </c>
      <c r="S6381" s="129">
        <f t="shared" si="299"/>
        <v>0</v>
      </c>
      <c r="T6381" s="129">
        <f t="shared" si="300"/>
        <v>0</v>
      </c>
      <c r="U6381" s="10"/>
    </row>
    <row r="6382" spans="12:21" ht="15" customHeight="1" x14ac:dyDescent="0.4">
      <c r="L6382" s="36" t="s">
        <v>39</v>
      </c>
      <c r="N6382" s="37">
        <v>43731</v>
      </c>
      <c r="O6382" s="35">
        <v>0.25</v>
      </c>
      <c r="P6382" s="299"/>
      <c r="Q6382" s="300"/>
      <c r="R6382" s="129">
        <f t="shared" si="298"/>
        <v>0</v>
      </c>
      <c r="S6382" s="129">
        <f t="shared" si="299"/>
        <v>0</v>
      </c>
      <c r="T6382" s="129">
        <f t="shared" si="300"/>
        <v>0</v>
      </c>
      <c r="U6382" s="10"/>
    </row>
    <row r="6383" spans="12:21" ht="15" customHeight="1" x14ac:dyDescent="0.4">
      <c r="L6383" s="36" t="s">
        <v>39</v>
      </c>
      <c r="N6383" s="37">
        <v>43731</v>
      </c>
      <c r="O6383" s="35">
        <v>0.29166666666666669</v>
      </c>
      <c r="P6383" s="299"/>
      <c r="Q6383" s="300"/>
      <c r="R6383" s="129">
        <f t="shared" si="298"/>
        <v>0</v>
      </c>
      <c r="S6383" s="129">
        <f t="shared" si="299"/>
        <v>0</v>
      </c>
      <c r="T6383" s="129">
        <f t="shared" si="300"/>
        <v>0</v>
      </c>
      <c r="U6383" s="10"/>
    </row>
    <row r="6384" spans="12:21" ht="15" customHeight="1" x14ac:dyDescent="0.4">
      <c r="L6384" s="36" t="s">
        <v>39</v>
      </c>
      <c r="N6384" s="37">
        <v>43731</v>
      </c>
      <c r="O6384" s="35">
        <v>0.33333333333333337</v>
      </c>
      <c r="P6384" s="299"/>
      <c r="Q6384" s="300"/>
      <c r="R6384" s="129">
        <f t="shared" si="298"/>
        <v>0</v>
      </c>
      <c r="S6384" s="129">
        <f t="shared" si="299"/>
        <v>0</v>
      </c>
      <c r="T6384" s="129">
        <f t="shared" si="300"/>
        <v>0</v>
      </c>
      <c r="U6384" s="10"/>
    </row>
    <row r="6385" spans="12:21" ht="15" customHeight="1" x14ac:dyDescent="0.4">
      <c r="L6385" s="36" t="s">
        <v>39</v>
      </c>
      <c r="N6385" s="37">
        <v>43731</v>
      </c>
      <c r="O6385" s="35">
        <v>0.375</v>
      </c>
      <c r="P6385" s="299"/>
      <c r="Q6385" s="300"/>
      <c r="R6385" s="129">
        <f t="shared" si="298"/>
        <v>0</v>
      </c>
      <c r="S6385" s="129">
        <f t="shared" si="299"/>
        <v>0</v>
      </c>
      <c r="T6385" s="129">
        <f t="shared" si="300"/>
        <v>0</v>
      </c>
      <c r="U6385" s="10"/>
    </row>
    <row r="6386" spans="12:21" ht="15" customHeight="1" x14ac:dyDescent="0.4">
      <c r="L6386" s="36" t="s">
        <v>39</v>
      </c>
      <c r="N6386" s="37">
        <v>43731</v>
      </c>
      <c r="O6386" s="35">
        <v>0.41666666666666669</v>
      </c>
      <c r="P6386" s="299"/>
      <c r="Q6386" s="300"/>
      <c r="R6386" s="129">
        <f t="shared" si="298"/>
        <v>0</v>
      </c>
      <c r="S6386" s="129">
        <f t="shared" si="299"/>
        <v>0</v>
      </c>
      <c r="T6386" s="129">
        <f t="shared" si="300"/>
        <v>0</v>
      </c>
      <c r="U6386" s="10"/>
    </row>
    <row r="6387" spans="12:21" ht="15" customHeight="1" x14ac:dyDescent="0.4">
      <c r="L6387" s="36" t="s">
        <v>39</v>
      </c>
      <c r="N6387" s="37">
        <v>43731</v>
      </c>
      <c r="O6387" s="35">
        <v>0.45833333333333337</v>
      </c>
      <c r="P6387" s="299"/>
      <c r="Q6387" s="300"/>
      <c r="R6387" s="129">
        <f t="shared" si="298"/>
        <v>0</v>
      </c>
      <c r="S6387" s="129">
        <f t="shared" si="299"/>
        <v>0</v>
      </c>
      <c r="T6387" s="129">
        <f t="shared" si="300"/>
        <v>0</v>
      </c>
      <c r="U6387" s="10"/>
    </row>
    <row r="6388" spans="12:21" ht="15" customHeight="1" x14ac:dyDescent="0.4">
      <c r="L6388" s="36" t="s">
        <v>39</v>
      </c>
      <c r="N6388" s="37">
        <v>43731</v>
      </c>
      <c r="O6388" s="35">
        <v>0.50000000000000011</v>
      </c>
      <c r="P6388" s="299"/>
      <c r="Q6388" s="300"/>
      <c r="R6388" s="129">
        <f t="shared" si="298"/>
        <v>0</v>
      </c>
      <c r="S6388" s="129">
        <f t="shared" si="299"/>
        <v>0</v>
      </c>
      <c r="T6388" s="129">
        <f t="shared" si="300"/>
        <v>0</v>
      </c>
      <c r="U6388" s="10"/>
    </row>
    <row r="6389" spans="12:21" ht="15" customHeight="1" x14ac:dyDescent="0.4">
      <c r="L6389" s="36" t="s">
        <v>39</v>
      </c>
      <c r="N6389" s="37">
        <v>43731</v>
      </c>
      <c r="O6389" s="35">
        <v>0.54166666666666674</v>
      </c>
      <c r="P6389" s="299"/>
      <c r="Q6389" s="300"/>
      <c r="R6389" s="129">
        <f t="shared" si="298"/>
        <v>0</v>
      </c>
      <c r="S6389" s="129">
        <f t="shared" si="299"/>
        <v>0</v>
      </c>
      <c r="T6389" s="129">
        <f t="shared" si="300"/>
        <v>0</v>
      </c>
      <c r="U6389" s="10"/>
    </row>
    <row r="6390" spans="12:21" ht="15" customHeight="1" x14ac:dyDescent="0.4">
      <c r="L6390" s="36" t="s">
        <v>39</v>
      </c>
      <c r="N6390" s="37">
        <v>43731</v>
      </c>
      <c r="O6390" s="35">
        <v>0.58333333333333337</v>
      </c>
      <c r="P6390" s="299"/>
      <c r="Q6390" s="300"/>
      <c r="R6390" s="129">
        <f t="shared" si="298"/>
        <v>0</v>
      </c>
      <c r="S6390" s="129">
        <f t="shared" si="299"/>
        <v>0</v>
      </c>
      <c r="T6390" s="129">
        <f t="shared" si="300"/>
        <v>0</v>
      </c>
      <c r="U6390" s="10"/>
    </row>
    <row r="6391" spans="12:21" ht="15" customHeight="1" x14ac:dyDescent="0.4">
      <c r="L6391" s="36" t="s">
        <v>39</v>
      </c>
      <c r="N6391" s="37">
        <v>43731</v>
      </c>
      <c r="O6391" s="35">
        <v>0.62500000000000011</v>
      </c>
      <c r="P6391" s="299"/>
      <c r="Q6391" s="300"/>
      <c r="R6391" s="129">
        <f t="shared" si="298"/>
        <v>0</v>
      </c>
      <c r="S6391" s="129">
        <f t="shared" si="299"/>
        <v>0</v>
      </c>
      <c r="T6391" s="129">
        <f t="shared" si="300"/>
        <v>0</v>
      </c>
      <c r="U6391" s="10"/>
    </row>
    <row r="6392" spans="12:21" ht="15" customHeight="1" x14ac:dyDescent="0.4">
      <c r="L6392" s="36" t="s">
        <v>39</v>
      </c>
      <c r="N6392" s="37">
        <v>43731</v>
      </c>
      <c r="O6392" s="35">
        <v>0.66666666666666674</v>
      </c>
      <c r="P6392" s="299"/>
      <c r="Q6392" s="300"/>
      <c r="R6392" s="129">
        <f t="shared" si="298"/>
        <v>0</v>
      </c>
      <c r="S6392" s="129">
        <f t="shared" si="299"/>
        <v>0</v>
      </c>
      <c r="T6392" s="129">
        <f t="shared" si="300"/>
        <v>0</v>
      </c>
      <c r="U6392" s="10"/>
    </row>
    <row r="6393" spans="12:21" ht="15" customHeight="1" x14ac:dyDescent="0.4">
      <c r="L6393" s="36" t="s">
        <v>39</v>
      </c>
      <c r="N6393" s="37">
        <v>43731</v>
      </c>
      <c r="O6393" s="35">
        <v>0.70833333333333337</v>
      </c>
      <c r="P6393" s="299"/>
      <c r="Q6393" s="300"/>
      <c r="R6393" s="129">
        <f t="shared" si="298"/>
        <v>0</v>
      </c>
      <c r="S6393" s="129">
        <f t="shared" si="299"/>
        <v>0</v>
      </c>
      <c r="T6393" s="129">
        <f t="shared" si="300"/>
        <v>0</v>
      </c>
      <c r="U6393" s="10"/>
    </row>
    <row r="6394" spans="12:21" ht="15" customHeight="1" x14ac:dyDescent="0.4">
      <c r="L6394" s="36" t="s">
        <v>39</v>
      </c>
      <c r="N6394" s="37">
        <v>43731</v>
      </c>
      <c r="O6394" s="35">
        <v>0.75000000000000011</v>
      </c>
      <c r="P6394" s="299"/>
      <c r="Q6394" s="300"/>
      <c r="R6394" s="129">
        <f t="shared" si="298"/>
        <v>0</v>
      </c>
      <c r="S6394" s="129">
        <f t="shared" si="299"/>
        <v>0</v>
      </c>
      <c r="T6394" s="129">
        <f t="shared" si="300"/>
        <v>0</v>
      </c>
      <c r="U6394" s="10"/>
    </row>
    <row r="6395" spans="12:21" ht="15" customHeight="1" x14ac:dyDescent="0.4">
      <c r="L6395" s="36" t="s">
        <v>39</v>
      </c>
      <c r="N6395" s="37">
        <v>43731</v>
      </c>
      <c r="O6395" s="35">
        <v>0.79166666666666674</v>
      </c>
      <c r="P6395" s="299"/>
      <c r="Q6395" s="300"/>
      <c r="R6395" s="129">
        <f t="shared" si="298"/>
        <v>0</v>
      </c>
      <c r="S6395" s="129">
        <f t="shared" si="299"/>
        <v>0</v>
      </c>
      <c r="T6395" s="129">
        <f t="shared" si="300"/>
        <v>0</v>
      </c>
      <c r="U6395" s="10"/>
    </row>
    <row r="6396" spans="12:21" ht="15" customHeight="1" x14ac:dyDescent="0.4">
      <c r="L6396" s="36" t="s">
        <v>39</v>
      </c>
      <c r="N6396" s="37">
        <v>43731</v>
      </c>
      <c r="O6396" s="35">
        <v>0.83333333333333337</v>
      </c>
      <c r="P6396" s="299"/>
      <c r="Q6396" s="300"/>
      <c r="R6396" s="129">
        <f t="shared" si="298"/>
        <v>0</v>
      </c>
      <c r="S6396" s="129">
        <f t="shared" si="299"/>
        <v>0</v>
      </c>
      <c r="T6396" s="129">
        <f t="shared" si="300"/>
        <v>0</v>
      </c>
      <c r="U6396" s="10"/>
    </row>
    <row r="6397" spans="12:21" ht="15" customHeight="1" x14ac:dyDescent="0.4">
      <c r="L6397" s="36" t="s">
        <v>39</v>
      </c>
      <c r="N6397" s="37">
        <v>43731</v>
      </c>
      <c r="O6397" s="35">
        <v>0.87500000000000011</v>
      </c>
      <c r="P6397" s="299"/>
      <c r="Q6397" s="300"/>
      <c r="R6397" s="129">
        <f t="shared" si="298"/>
        <v>0</v>
      </c>
      <c r="S6397" s="129">
        <f t="shared" si="299"/>
        <v>0</v>
      </c>
      <c r="T6397" s="129">
        <f t="shared" si="300"/>
        <v>0</v>
      </c>
      <c r="U6397" s="10"/>
    </row>
    <row r="6398" spans="12:21" ht="15" customHeight="1" x14ac:dyDescent="0.4">
      <c r="L6398" s="36" t="s">
        <v>39</v>
      </c>
      <c r="N6398" s="37">
        <v>43731</v>
      </c>
      <c r="O6398" s="35">
        <v>0.91666666666666674</v>
      </c>
      <c r="P6398" s="299"/>
      <c r="Q6398" s="300"/>
      <c r="R6398" s="129">
        <f t="shared" si="298"/>
        <v>0</v>
      </c>
      <c r="S6398" s="129">
        <f t="shared" si="299"/>
        <v>0</v>
      </c>
      <c r="T6398" s="129">
        <f t="shared" si="300"/>
        <v>0</v>
      </c>
      <c r="U6398" s="10"/>
    </row>
    <row r="6399" spans="12:21" ht="15" customHeight="1" x14ac:dyDescent="0.4">
      <c r="L6399" s="36" t="s">
        <v>39</v>
      </c>
      <c r="N6399" s="37">
        <v>43731</v>
      </c>
      <c r="O6399" s="35">
        <v>0.95833333333333337</v>
      </c>
      <c r="P6399" s="299"/>
      <c r="Q6399" s="300"/>
      <c r="R6399" s="129">
        <f t="shared" si="298"/>
        <v>0</v>
      </c>
      <c r="S6399" s="129">
        <f t="shared" si="299"/>
        <v>0</v>
      </c>
      <c r="T6399" s="129">
        <f t="shared" si="300"/>
        <v>0</v>
      </c>
      <c r="U6399" s="10"/>
    </row>
    <row r="6400" spans="12:21" ht="15" customHeight="1" x14ac:dyDescent="0.4">
      <c r="L6400" s="40">
        <v>43732</v>
      </c>
      <c r="M6400" s="37"/>
      <c r="N6400" s="37">
        <v>43732</v>
      </c>
      <c r="O6400" s="35">
        <v>3.1225022567582528E-17</v>
      </c>
      <c r="P6400" s="299"/>
      <c r="Q6400" s="300"/>
      <c r="R6400" s="129">
        <f t="shared" si="298"/>
        <v>0</v>
      </c>
      <c r="S6400" s="129">
        <f t="shared" si="299"/>
        <v>0</v>
      </c>
      <c r="T6400" s="129">
        <f t="shared" si="300"/>
        <v>0</v>
      </c>
      <c r="U6400" s="10"/>
    </row>
    <row r="6401" spans="12:21" ht="15" customHeight="1" x14ac:dyDescent="0.4">
      <c r="L6401" s="36" t="s">
        <v>39</v>
      </c>
      <c r="N6401" s="37">
        <v>43732</v>
      </c>
      <c r="O6401" s="35">
        <v>4.1666666666666699E-2</v>
      </c>
      <c r="P6401" s="299"/>
      <c r="Q6401" s="300"/>
      <c r="R6401" s="129">
        <f t="shared" si="298"/>
        <v>0</v>
      </c>
      <c r="S6401" s="129">
        <f t="shared" si="299"/>
        <v>0</v>
      </c>
      <c r="T6401" s="129">
        <f t="shared" si="300"/>
        <v>0</v>
      </c>
      <c r="U6401" s="10"/>
    </row>
    <row r="6402" spans="12:21" ht="15" customHeight="1" x14ac:dyDescent="0.4">
      <c r="L6402" s="36" t="s">
        <v>39</v>
      </c>
      <c r="N6402" s="37">
        <v>43732</v>
      </c>
      <c r="O6402" s="35">
        <v>8.333333333333337E-2</v>
      </c>
      <c r="P6402" s="299"/>
      <c r="Q6402" s="300"/>
      <c r="R6402" s="129">
        <f t="shared" si="298"/>
        <v>0</v>
      </c>
      <c r="S6402" s="129">
        <f t="shared" si="299"/>
        <v>0</v>
      </c>
      <c r="T6402" s="129">
        <f t="shared" si="300"/>
        <v>0</v>
      </c>
      <c r="U6402" s="10"/>
    </row>
    <row r="6403" spans="12:21" ht="15" customHeight="1" x14ac:dyDescent="0.4">
      <c r="L6403" s="36" t="s">
        <v>39</v>
      </c>
      <c r="N6403" s="37">
        <v>43732</v>
      </c>
      <c r="O6403" s="35">
        <v>0.12500000000000006</v>
      </c>
      <c r="P6403" s="299"/>
      <c r="Q6403" s="300"/>
      <c r="R6403" s="129">
        <f t="shared" si="298"/>
        <v>0</v>
      </c>
      <c r="S6403" s="129">
        <f t="shared" si="299"/>
        <v>0</v>
      </c>
      <c r="T6403" s="129">
        <f t="shared" si="300"/>
        <v>0</v>
      </c>
      <c r="U6403" s="10"/>
    </row>
    <row r="6404" spans="12:21" ht="15" customHeight="1" x14ac:dyDescent="0.4">
      <c r="L6404" s="36" t="s">
        <v>39</v>
      </c>
      <c r="N6404" s="37">
        <v>43732</v>
      </c>
      <c r="O6404" s="35">
        <v>0.16666666666666669</v>
      </c>
      <c r="P6404" s="299"/>
      <c r="Q6404" s="300"/>
      <c r="R6404" s="129">
        <f t="shared" si="298"/>
        <v>0</v>
      </c>
      <c r="S6404" s="129">
        <f t="shared" si="299"/>
        <v>0</v>
      </c>
      <c r="T6404" s="129">
        <f t="shared" si="300"/>
        <v>0</v>
      </c>
      <c r="U6404" s="10"/>
    </row>
    <row r="6405" spans="12:21" ht="15" customHeight="1" x14ac:dyDescent="0.4">
      <c r="L6405" s="36" t="s">
        <v>39</v>
      </c>
      <c r="N6405" s="37">
        <v>43732</v>
      </c>
      <c r="O6405" s="35">
        <v>0.20833333333333337</v>
      </c>
      <c r="P6405" s="299"/>
      <c r="Q6405" s="300"/>
      <c r="R6405" s="129">
        <f t="shared" si="298"/>
        <v>0</v>
      </c>
      <c r="S6405" s="129">
        <f t="shared" si="299"/>
        <v>0</v>
      </c>
      <c r="T6405" s="129">
        <f t="shared" si="300"/>
        <v>0</v>
      </c>
      <c r="U6405" s="10"/>
    </row>
    <row r="6406" spans="12:21" ht="15" customHeight="1" x14ac:dyDescent="0.4">
      <c r="L6406" s="36" t="s">
        <v>39</v>
      </c>
      <c r="N6406" s="37">
        <v>43732</v>
      </c>
      <c r="O6406" s="35">
        <v>0.25</v>
      </c>
      <c r="P6406" s="299"/>
      <c r="Q6406" s="300"/>
      <c r="R6406" s="129">
        <f t="shared" si="298"/>
        <v>0</v>
      </c>
      <c r="S6406" s="129">
        <f t="shared" si="299"/>
        <v>0</v>
      </c>
      <c r="T6406" s="129">
        <f t="shared" si="300"/>
        <v>0</v>
      </c>
      <c r="U6406" s="10"/>
    </row>
    <row r="6407" spans="12:21" ht="15" customHeight="1" x14ac:dyDescent="0.4">
      <c r="L6407" s="36" t="s">
        <v>39</v>
      </c>
      <c r="N6407" s="37">
        <v>43732</v>
      </c>
      <c r="O6407" s="35">
        <v>0.29166666666666669</v>
      </c>
      <c r="P6407" s="299"/>
      <c r="Q6407" s="300"/>
      <c r="R6407" s="129">
        <f t="shared" si="298"/>
        <v>0</v>
      </c>
      <c r="S6407" s="129">
        <f t="shared" si="299"/>
        <v>0</v>
      </c>
      <c r="T6407" s="129">
        <f t="shared" si="300"/>
        <v>0</v>
      </c>
      <c r="U6407" s="10"/>
    </row>
    <row r="6408" spans="12:21" ht="15" customHeight="1" x14ac:dyDescent="0.4">
      <c r="L6408" s="36" t="s">
        <v>39</v>
      </c>
      <c r="N6408" s="37">
        <v>43732</v>
      </c>
      <c r="O6408" s="35">
        <v>0.33333333333333337</v>
      </c>
      <c r="P6408" s="299"/>
      <c r="Q6408" s="300"/>
      <c r="R6408" s="129">
        <f t="shared" si="298"/>
        <v>0</v>
      </c>
      <c r="S6408" s="129">
        <f t="shared" si="299"/>
        <v>0</v>
      </c>
      <c r="T6408" s="129">
        <f t="shared" si="300"/>
        <v>0</v>
      </c>
      <c r="U6408" s="10"/>
    </row>
    <row r="6409" spans="12:21" ht="15" customHeight="1" x14ac:dyDescent="0.4">
      <c r="L6409" s="36" t="s">
        <v>39</v>
      </c>
      <c r="N6409" s="37">
        <v>43732</v>
      </c>
      <c r="O6409" s="35">
        <v>0.375</v>
      </c>
      <c r="P6409" s="299"/>
      <c r="Q6409" s="300"/>
      <c r="R6409" s="129">
        <f t="shared" si="298"/>
        <v>0</v>
      </c>
      <c r="S6409" s="129">
        <f t="shared" si="299"/>
        <v>0</v>
      </c>
      <c r="T6409" s="129">
        <f t="shared" si="300"/>
        <v>0</v>
      </c>
      <c r="U6409" s="10"/>
    </row>
    <row r="6410" spans="12:21" ht="15" customHeight="1" x14ac:dyDescent="0.4">
      <c r="L6410" s="36" t="s">
        <v>39</v>
      </c>
      <c r="N6410" s="37">
        <v>43732</v>
      </c>
      <c r="O6410" s="35">
        <v>0.41666666666666669</v>
      </c>
      <c r="P6410" s="299"/>
      <c r="Q6410" s="300"/>
      <c r="R6410" s="129">
        <f t="shared" si="298"/>
        <v>0</v>
      </c>
      <c r="S6410" s="129">
        <f t="shared" si="299"/>
        <v>0</v>
      </c>
      <c r="T6410" s="129">
        <f t="shared" si="300"/>
        <v>0</v>
      </c>
      <c r="U6410" s="10"/>
    </row>
    <row r="6411" spans="12:21" ht="15" customHeight="1" x14ac:dyDescent="0.4">
      <c r="L6411" s="36" t="s">
        <v>39</v>
      </c>
      <c r="N6411" s="37">
        <v>43732</v>
      </c>
      <c r="O6411" s="35">
        <v>0.45833333333333337</v>
      </c>
      <c r="P6411" s="299"/>
      <c r="Q6411" s="300"/>
      <c r="R6411" s="129">
        <f t="shared" si="298"/>
        <v>0</v>
      </c>
      <c r="S6411" s="129">
        <f t="shared" si="299"/>
        <v>0</v>
      </c>
      <c r="T6411" s="129">
        <f t="shared" si="300"/>
        <v>0</v>
      </c>
      <c r="U6411" s="10"/>
    </row>
    <row r="6412" spans="12:21" ht="15" customHeight="1" x14ac:dyDescent="0.4">
      <c r="L6412" s="36" t="s">
        <v>39</v>
      </c>
      <c r="N6412" s="37">
        <v>43732</v>
      </c>
      <c r="O6412" s="35">
        <v>0.50000000000000011</v>
      </c>
      <c r="P6412" s="299"/>
      <c r="Q6412" s="300"/>
      <c r="R6412" s="129">
        <f t="shared" si="298"/>
        <v>0</v>
      </c>
      <c r="S6412" s="129">
        <f t="shared" si="299"/>
        <v>0</v>
      </c>
      <c r="T6412" s="129">
        <f t="shared" si="300"/>
        <v>0</v>
      </c>
      <c r="U6412" s="10"/>
    </row>
    <row r="6413" spans="12:21" ht="15" customHeight="1" x14ac:dyDescent="0.4">
      <c r="L6413" s="36" t="s">
        <v>39</v>
      </c>
      <c r="N6413" s="37">
        <v>43732</v>
      </c>
      <c r="O6413" s="35">
        <v>0.54166666666666674</v>
      </c>
      <c r="P6413" s="299"/>
      <c r="Q6413" s="300"/>
      <c r="R6413" s="129">
        <f t="shared" si="298"/>
        <v>0</v>
      </c>
      <c r="S6413" s="129">
        <f t="shared" si="299"/>
        <v>0</v>
      </c>
      <c r="T6413" s="129">
        <f t="shared" si="300"/>
        <v>0</v>
      </c>
      <c r="U6413" s="10"/>
    </row>
    <row r="6414" spans="12:21" ht="15" customHeight="1" x14ac:dyDescent="0.4">
      <c r="L6414" s="36" t="s">
        <v>39</v>
      </c>
      <c r="N6414" s="37">
        <v>43732</v>
      </c>
      <c r="O6414" s="35">
        <v>0.58333333333333337</v>
      </c>
      <c r="P6414" s="299"/>
      <c r="Q6414" s="300"/>
      <c r="R6414" s="129">
        <f t="shared" si="298"/>
        <v>0</v>
      </c>
      <c r="S6414" s="129">
        <f t="shared" si="299"/>
        <v>0</v>
      </c>
      <c r="T6414" s="129">
        <f t="shared" si="300"/>
        <v>0</v>
      </c>
      <c r="U6414" s="10"/>
    </row>
    <row r="6415" spans="12:21" ht="15" customHeight="1" x14ac:dyDescent="0.4">
      <c r="L6415" s="36" t="s">
        <v>39</v>
      </c>
      <c r="N6415" s="37">
        <v>43732</v>
      </c>
      <c r="O6415" s="35">
        <v>0.62500000000000011</v>
      </c>
      <c r="P6415" s="299"/>
      <c r="Q6415" s="300"/>
      <c r="R6415" s="129">
        <f t="shared" si="298"/>
        <v>0</v>
      </c>
      <c r="S6415" s="129">
        <f t="shared" si="299"/>
        <v>0</v>
      </c>
      <c r="T6415" s="129">
        <f t="shared" si="300"/>
        <v>0</v>
      </c>
      <c r="U6415" s="10"/>
    </row>
    <row r="6416" spans="12:21" ht="15" customHeight="1" x14ac:dyDescent="0.4">
      <c r="L6416" s="36" t="s">
        <v>39</v>
      </c>
      <c r="N6416" s="37">
        <v>43732</v>
      </c>
      <c r="O6416" s="35">
        <v>0.66666666666666674</v>
      </c>
      <c r="P6416" s="299"/>
      <c r="Q6416" s="300"/>
      <c r="R6416" s="129">
        <f t="shared" ref="R6416:R6479" si="301">IF(Q6416&gt;P6416,P6416,Q6416)</f>
        <v>0</v>
      </c>
      <c r="S6416" s="129">
        <f t="shared" ref="S6416:S6479" si="302">P6416-R6416</f>
        <v>0</v>
      </c>
      <c r="T6416" s="129">
        <f t="shared" si="300"/>
        <v>0</v>
      </c>
      <c r="U6416" s="10"/>
    </row>
    <row r="6417" spans="12:21" ht="15" customHeight="1" x14ac:dyDescent="0.4">
      <c r="L6417" s="36" t="s">
        <v>39</v>
      </c>
      <c r="N6417" s="37">
        <v>43732</v>
      </c>
      <c r="O6417" s="35">
        <v>0.70833333333333337</v>
      </c>
      <c r="P6417" s="299"/>
      <c r="Q6417" s="300"/>
      <c r="R6417" s="129">
        <f t="shared" si="301"/>
        <v>0</v>
      </c>
      <c r="S6417" s="129">
        <f t="shared" si="302"/>
        <v>0</v>
      </c>
      <c r="T6417" s="129">
        <f t="shared" si="300"/>
        <v>0</v>
      </c>
      <c r="U6417" s="10"/>
    </row>
    <row r="6418" spans="12:21" ht="15" customHeight="1" x14ac:dyDescent="0.4">
      <c r="L6418" s="36" t="s">
        <v>39</v>
      </c>
      <c r="N6418" s="37">
        <v>43732</v>
      </c>
      <c r="O6418" s="35">
        <v>0.75000000000000011</v>
      </c>
      <c r="P6418" s="299"/>
      <c r="Q6418" s="300"/>
      <c r="R6418" s="129">
        <f t="shared" si="301"/>
        <v>0</v>
      </c>
      <c r="S6418" s="129">
        <f t="shared" si="302"/>
        <v>0</v>
      </c>
      <c r="T6418" s="129">
        <f t="shared" si="300"/>
        <v>0</v>
      </c>
      <c r="U6418" s="10"/>
    </row>
    <row r="6419" spans="12:21" ht="15" customHeight="1" x14ac:dyDescent="0.4">
      <c r="L6419" s="36" t="s">
        <v>39</v>
      </c>
      <c r="N6419" s="37">
        <v>43732</v>
      </c>
      <c r="O6419" s="35">
        <v>0.79166666666666674</v>
      </c>
      <c r="P6419" s="299"/>
      <c r="Q6419" s="300"/>
      <c r="R6419" s="129">
        <f t="shared" si="301"/>
        <v>0</v>
      </c>
      <c r="S6419" s="129">
        <f t="shared" si="302"/>
        <v>0</v>
      </c>
      <c r="T6419" s="129">
        <f t="shared" si="300"/>
        <v>0</v>
      </c>
      <c r="U6419" s="10"/>
    </row>
    <row r="6420" spans="12:21" ht="15" customHeight="1" x14ac:dyDescent="0.4">
      <c r="L6420" s="36" t="s">
        <v>39</v>
      </c>
      <c r="N6420" s="37">
        <v>43732</v>
      </c>
      <c r="O6420" s="35">
        <v>0.83333333333333337</v>
      </c>
      <c r="P6420" s="299"/>
      <c r="Q6420" s="300"/>
      <c r="R6420" s="129">
        <f t="shared" si="301"/>
        <v>0</v>
      </c>
      <c r="S6420" s="129">
        <f t="shared" si="302"/>
        <v>0</v>
      </c>
      <c r="T6420" s="129">
        <f t="shared" si="300"/>
        <v>0</v>
      </c>
      <c r="U6420" s="10"/>
    </row>
    <row r="6421" spans="12:21" ht="15" customHeight="1" x14ac:dyDescent="0.4">
      <c r="L6421" s="36" t="s">
        <v>39</v>
      </c>
      <c r="N6421" s="37">
        <v>43732</v>
      </c>
      <c r="O6421" s="35">
        <v>0.87500000000000011</v>
      </c>
      <c r="P6421" s="299"/>
      <c r="Q6421" s="300"/>
      <c r="R6421" s="129">
        <f t="shared" si="301"/>
        <v>0</v>
      </c>
      <c r="S6421" s="129">
        <f t="shared" si="302"/>
        <v>0</v>
      </c>
      <c r="T6421" s="129">
        <f t="shared" si="300"/>
        <v>0</v>
      </c>
      <c r="U6421" s="10"/>
    </row>
    <row r="6422" spans="12:21" ht="15" customHeight="1" x14ac:dyDescent="0.4">
      <c r="L6422" s="36" t="s">
        <v>39</v>
      </c>
      <c r="N6422" s="37">
        <v>43732</v>
      </c>
      <c r="O6422" s="35">
        <v>0.91666666666666674</v>
      </c>
      <c r="P6422" s="299"/>
      <c r="Q6422" s="300"/>
      <c r="R6422" s="129">
        <f t="shared" si="301"/>
        <v>0</v>
      </c>
      <c r="S6422" s="129">
        <f t="shared" si="302"/>
        <v>0</v>
      </c>
      <c r="T6422" s="129">
        <f t="shared" si="300"/>
        <v>0</v>
      </c>
      <c r="U6422" s="10"/>
    </row>
    <row r="6423" spans="12:21" ht="15" customHeight="1" x14ac:dyDescent="0.4">
      <c r="L6423" s="36" t="s">
        <v>39</v>
      </c>
      <c r="N6423" s="37">
        <v>43732</v>
      </c>
      <c r="O6423" s="35">
        <v>0.95833333333333337</v>
      </c>
      <c r="P6423" s="299"/>
      <c r="Q6423" s="300"/>
      <c r="R6423" s="129">
        <f t="shared" si="301"/>
        <v>0</v>
      </c>
      <c r="S6423" s="129">
        <f t="shared" si="302"/>
        <v>0</v>
      </c>
      <c r="T6423" s="129">
        <f t="shared" si="300"/>
        <v>0</v>
      </c>
      <c r="U6423" s="10"/>
    </row>
    <row r="6424" spans="12:21" ht="15" customHeight="1" x14ac:dyDescent="0.4">
      <c r="L6424" s="40">
        <v>43733</v>
      </c>
      <c r="M6424" s="37"/>
      <c r="N6424" s="37">
        <v>43733</v>
      </c>
      <c r="O6424" s="35">
        <v>3.1225022567582528E-17</v>
      </c>
      <c r="P6424" s="299"/>
      <c r="Q6424" s="300"/>
      <c r="R6424" s="129">
        <f t="shared" si="301"/>
        <v>0</v>
      </c>
      <c r="S6424" s="129">
        <f t="shared" si="302"/>
        <v>0</v>
      </c>
      <c r="T6424" s="129">
        <f t="shared" si="300"/>
        <v>0</v>
      </c>
      <c r="U6424" s="10"/>
    </row>
    <row r="6425" spans="12:21" ht="15" customHeight="1" x14ac:dyDescent="0.4">
      <c r="L6425" s="36" t="s">
        <v>39</v>
      </c>
      <c r="N6425" s="37">
        <v>43733</v>
      </c>
      <c r="O6425" s="35">
        <v>4.1666666666666699E-2</v>
      </c>
      <c r="P6425" s="299"/>
      <c r="Q6425" s="300"/>
      <c r="R6425" s="129">
        <f t="shared" si="301"/>
        <v>0</v>
      </c>
      <c r="S6425" s="129">
        <f t="shared" si="302"/>
        <v>0</v>
      </c>
      <c r="T6425" s="129">
        <f t="shared" si="300"/>
        <v>0</v>
      </c>
      <c r="U6425" s="10"/>
    </row>
    <row r="6426" spans="12:21" ht="15" customHeight="1" x14ac:dyDescent="0.4">
      <c r="L6426" s="36" t="s">
        <v>39</v>
      </c>
      <c r="N6426" s="37">
        <v>43733</v>
      </c>
      <c r="O6426" s="35">
        <v>8.333333333333337E-2</v>
      </c>
      <c r="P6426" s="299"/>
      <c r="Q6426" s="300"/>
      <c r="R6426" s="129">
        <f t="shared" si="301"/>
        <v>0</v>
      </c>
      <c r="S6426" s="129">
        <f t="shared" si="302"/>
        <v>0</v>
      </c>
      <c r="T6426" s="129">
        <f t="shared" si="300"/>
        <v>0</v>
      </c>
      <c r="U6426" s="10"/>
    </row>
    <row r="6427" spans="12:21" ht="15" customHeight="1" x14ac:dyDescent="0.4">
      <c r="L6427" s="36" t="s">
        <v>39</v>
      </c>
      <c r="N6427" s="37">
        <v>43733</v>
      </c>
      <c r="O6427" s="35">
        <v>0.12500000000000006</v>
      </c>
      <c r="P6427" s="299"/>
      <c r="Q6427" s="300"/>
      <c r="R6427" s="129">
        <f t="shared" si="301"/>
        <v>0</v>
      </c>
      <c r="S6427" s="129">
        <f t="shared" si="302"/>
        <v>0</v>
      </c>
      <c r="T6427" s="129">
        <f t="shared" si="300"/>
        <v>0</v>
      </c>
      <c r="U6427" s="10"/>
    </row>
    <row r="6428" spans="12:21" ht="15" customHeight="1" x14ac:dyDescent="0.4">
      <c r="L6428" s="36" t="s">
        <v>39</v>
      </c>
      <c r="N6428" s="37">
        <v>43733</v>
      </c>
      <c r="O6428" s="35">
        <v>0.16666666666666669</v>
      </c>
      <c r="P6428" s="299"/>
      <c r="Q6428" s="300"/>
      <c r="R6428" s="129">
        <f t="shared" si="301"/>
        <v>0</v>
      </c>
      <c r="S6428" s="129">
        <f t="shared" si="302"/>
        <v>0</v>
      </c>
      <c r="T6428" s="129">
        <f t="shared" si="300"/>
        <v>0</v>
      </c>
      <c r="U6428" s="10"/>
    </row>
    <row r="6429" spans="12:21" ht="15" customHeight="1" x14ac:dyDescent="0.4">
      <c r="L6429" s="36" t="s">
        <v>39</v>
      </c>
      <c r="N6429" s="37">
        <v>43733</v>
      </c>
      <c r="O6429" s="35">
        <v>0.20833333333333337</v>
      </c>
      <c r="P6429" s="299"/>
      <c r="Q6429" s="300"/>
      <c r="R6429" s="129">
        <f t="shared" si="301"/>
        <v>0</v>
      </c>
      <c r="S6429" s="129">
        <f t="shared" si="302"/>
        <v>0</v>
      </c>
      <c r="T6429" s="129">
        <f t="shared" si="300"/>
        <v>0</v>
      </c>
      <c r="U6429" s="10"/>
    </row>
    <row r="6430" spans="12:21" ht="15" customHeight="1" x14ac:dyDescent="0.4">
      <c r="L6430" s="36" t="s">
        <v>39</v>
      </c>
      <c r="N6430" s="37">
        <v>43733</v>
      </c>
      <c r="O6430" s="35">
        <v>0.25</v>
      </c>
      <c r="P6430" s="299"/>
      <c r="Q6430" s="300"/>
      <c r="R6430" s="129">
        <f t="shared" si="301"/>
        <v>0</v>
      </c>
      <c r="S6430" s="129">
        <f t="shared" si="302"/>
        <v>0</v>
      </c>
      <c r="T6430" s="129">
        <f t="shared" si="300"/>
        <v>0</v>
      </c>
      <c r="U6430" s="10"/>
    </row>
    <row r="6431" spans="12:21" ht="15" customHeight="1" x14ac:dyDescent="0.4">
      <c r="L6431" s="36" t="s">
        <v>39</v>
      </c>
      <c r="N6431" s="37">
        <v>43733</v>
      </c>
      <c r="O6431" s="35">
        <v>0.29166666666666669</v>
      </c>
      <c r="P6431" s="299"/>
      <c r="Q6431" s="300"/>
      <c r="R6431" s="129">
        <f t="shared" si="301"/>
        <v>0</v>
      </c>
      <c r="S6431" s="129">
        <f t="shared" si="302"/>
        <v>0</v>
      </c>
      <c r="T6431" s="129">
        <f t="shared" si="300"/>
        <v>0</v>
      </c>
      <c r="U6431" s="10"/>
    </row>
    <row r="6432" spans="12:21" ht="15" customHeight="1" x14ac:dyDescent="0.4">
      <c r="L6432" s="36" t="s">
        <v>39</v>
      </c>
      <c r="N6432" s="37">
        <v>43733</v>
      </c>
      <c r="O6432" s="35">
        <v>0.33333333333333337</v>
      </c>
      <c r="P6432" s="299"/>
      <c r="Q6432" s="300"/>
      <c r="R6432" s="129">
        <f t="shared" si="301"/>
        <v>0</v>
      </c>
      <c r="S6432" s="129">
        <f t="shared" si="302"/>
        <v>0</v>
      </c>
      <c r="T6432" s="129">
        <f t="shared" si="300"/>
        <v>0</v>
      </c>
      <c r="U6432" s="10"/>
    </row>
    <row r="6433" spans="12:21" ht="15" customHeight="1" x14ac:dyDescent="0.4">
      <c r="L6433" s="36" t="s">
        <v>39</v>
      </c>
      <c r="N6433" s="37">
        <v>43733</v>
      </c>
      <c r="O6433" s="35">
        <v>0.375</v>
      </c>
      <c r="P6433" s="299"/>
      <c r="Q6433" s="300"/>
      <c r="R6433" s="129">
        <f t="shared" si="301"/>
        <v>0</v>
      </c>
      <c r="S6433" s="129">
        <f t="shared" si="302"/>
        <v>0</v>
      </c>
      <c r="T6433" s="129">
        <f t="shared" si="300"/>
        <v>0</v>
      </c>
      <c r="U6433" s="10"/>
    </row>
    <row r="6434" spans="12:21" ht="15" customHeight="1" x14ac:dyDescent="0.4">
      <c r="L6434" s="36" t="s">
        <v>39</v>
      </c>
      <c r="N6434" s="37">
        <v>43733</v>
      </c>
      <c r="O6434" s="35">
        <v>0.41666666666666669</v>
      </c>
      <c r="P6434" s="299"/>
      <c r="Q6434" s="300"/>
      <c r="R6434" s="129">
        <f t="shared" si="301"/>
        <v>0</v>
      </c>
      <c r="S6434" s="129">
        <f t="shared" si="302"/>
        <v>0</v>
      </c>
      <c r="T6434" s="129">
        <f t="shared" si="300"/>
        <v>0</v>
      </c>
      <c r="U6434" s="10"/>
    </row>
    <row r="6435" spans="12:21" ht="15" customHeight="1" x14ac:dyDescent="0.4">
      <c r="L6435" s="36" t="s">
        <v>39</v>
      </c>
      <c r="N6435" s="37">
        <v>43733</v>
      </c>
      <c r="O6435" s="35">
        <v>0.45833333333333337</v>
      </c>
      <c r="P6435" s="299"/>
      <c r="Q6435" s="300"/>
      <c r="R6435" s="129">
        <f t="shared" si="301"/>
        <v>0</v>
      </c>
      <c r="S6435" s="129">
        <f t="shared" si="302"/>
        <v>0</v>
      </c>
      <c r="T6435" s="129">
        <f t="shared" si="300"/>
        <v>0</v>
      </c>
      <c r="U6435" s="10"/>
    </row>
    <row r="6436" spans="12:21" ht="15" customHeight="1" x14ac:dyDescent="0.4">
      <c r="L6436" s="36" t="s">
        <v>39</v>
      </c>
      <c r="N6436" s="37">
        <v>43733</v>
      </c>
      <c r="O6436" s="35">
        <v>0.50000000000000011</v>
      </c>
      <c r="P6436" s="299"/>
      <c r="Q6436" s="300"/>
      <c r="R6436" s="129">
        <f t="shared" si="301"/>
        <v>0</v>
      </c>
      <c r="S6436" s="129">
        <f t="shared" si="302"/>
        <v>0</v>
      </c>
      <c r="T6436" s="129">
        <f t="shared" si="300"/>
        <v>0</v>
      </c>
      <c r="U6436" s="10"/>
    </row>
    <row r="6437" spans="12:21" ht="15" customHeight="1" x14ac:dyDescent="0.4">
      <c r="L6437" s="36" t="s">
        <v>39</v>
      </c>
      <c r="N6437" s="37">
        <v>43733</v>
      </c>
      <c r="O6437" s="35">
        <v>0.54166666666666674</v>
      </c>
      <c r="P6437" s="299"/>
      <c r="Q6437" s="300"/>
      <c r="R6437" s="129">
        <f t="shared" si="301"/>
        <v>0</v>
      </c>
      <c r="S6437" s="129">
        <f t="shared" si="302"/>
        <v>0</v>
      </c>
      <c r="T6437" s="129">
        <f t="shared" si="300"/>
        <v>0</v>
      </c>
      <c r="U6437" s="10"/>
    </row>
    <row r="6438" spans="12:21" ht="15" customHeight="1" x14ac:dyDescent="0.4">
      <c r="L6438" s="36" t="s">
        <v>39</v>
      </c>
      <c r="N6438" s="37">
        <v>43733</v>
      </c>
      <c r="O6438" s="35">
        <v>0.58333333333333337</v>
      </c>
      <c r="P6438" s="299"/>
      <c r="Q6438" s="300"/>
      <c r="R6438" s="129">
        <f t="shared" si="301"/>
        <v>0</v>
      </c>
      <c r="S6438" s="129">
        <f t="shared" si="302"/>
        <v>0</v>
      </c>
      <c r="T6438" s="129">
        <f t="shared" si="300"/>
        <v>0</v>
      </c>
      <c r="U6438" s="10"/>
    </row>
    <row r="6439" spans="12:21" ht="15" customHeight="1" x14ac:dyDescent="0.4">
      <c r="L6439" s="36" t="s">
        <v>39</v>
      </c>
      <c r="N6439" s="37">
        <v>43733</v>
      </c>
      <c r="O6439" s="35">
        <v>0.62500000000000011</v>
      </c>
      <c r="P6439" s="299"/>
      <c r="Q6439" s="300"/>
      <c r="R6439" s="129">
        <f t="shared" si="301"/>
        <v>0</v>
      </c>
      <c r="S6439" s="129">
        <f t="shared" si="302"/>
        <v>0</v>
      </c>
      <c r="T6439" s="129">
        <f t="shared" si="300"/>
        <v>0</v>
      </c>
      <c r="U6439" s="10"/>
    </row>
    <row r="6440" spans="12:21" ht="15" customHeight="1" x14ac:dyDescent="0.4">
      <c r="L6440" s="36" t="s">
        <v>39</v>
      </c>
      <c r="N6440" s="37">
        <v>43733</v>
      </c>
      <c r="O6440" s="35">
        <v>0.66666666666666674</v>
      </c>
      <c r="P6440" s="299"/>
      <c r="Q6440" s="300"/>
      <c r="R6440" s="129">
        <f t="shared" si="301"/>
        <v>0</v>
      </c>
      <c r="S6440" s="129">
        <f t="shared" si="302"/>
        <v>0</v>
      </c>
      <c r="T6440" s="129">
        <f t="shared" si="300"/>
        <v>0</v>
      </c>
      <c r="U6440" s="10"/>
    </row>
    <row r="6441" spans="12:21" ht="15" customHeight="1" x14ac:dyDescent="0.4">
      <c r="L6441" s="36" t="s">
        <v>39</v>
      </c>
      <c r="N6441" s="37">
        <v>43733</v>
      </c>
      <c r="O6441" s="35">
        <v>0.70833333333333337</v>
      </c>
      <c r="P6441" s="299"/>
      <c r="Q6441" s="300"/>
      <c r="R6441" s="129">
        <f t="shared" si="301"/>
        <v>0</v>
      </c>
      <c r="S6441" s="129">
        <f t="shared" si="302"/>
        <v>0</v>
      </c>
      <c r="T6441" s="129">
        <f t="shared" ref="T6441:T6504" si="303">Q6441-R6441</f>
        <v>0</v>
      </c>
      <c r="U6441" s="10"/>
    </row>
    <row r="6442" spans="12:21" ht="15" customHeight="1" x14ac:dyDescent="0.4">
      <c r="L6442" s="36" t="s">
        <v>39</v>
      </c>
      <c r="N6442" s="37">
        <v>43733</v>
      </c>
      <c r="O6442" s="35">
        <v>0.75000000000000011</v>
      </c>
      <c r="P6442" s="299"/>
      <c r="Q6442" s="300"/>
      <c r="R6442" s="129">
        <f t="shared" si="301"/>
        <v>0</v>
      </c>
      <c r="S6442" s="129">
        <f t="shared" si="302"/>
        <v>0</v>
      </c>
      <c r="T6442" s="129">
        <f t="shared" si="303"/>
        <v>0</v>
      </c>
      <c r="U6442" s="10"/>
    </row>
    <row r="6443" spans="12:21" ht="15" customHeight="1" x14ac:dyDescent="0.4">
      <c r="L6443" s="36" t="s">
        <v>39</v>
      </c>
      <c r="N6443" s="37">
        <v>43733</v>
      </c>
      <c r="O6443" s="35">
        <v>0.79166666666666674</v>
      </c>
      <c r="P6443" s="299"/>
      <c r="Q6443" s="300"/>
      <c r="R6443" s="129">
        <f t="shared" si="301"/>
        <v>0</v>
      </c>
      <c r="S6443" s="129">
        <f t="shared" si="302"/>
        <v>0</v>
      </c>
      <c r="T6443" s="129">
        <f t="shared" si="303"/>
        <v>0</v>
      </c>
      <c r="U6443" s="10"/>
    </row>
    <row r="6444" spans="12:21" ht="15" customHeight="1" x14ac:dyDescent="0.4">
      <c r="L6444" s="36" t="s">
        <v>39</v>
      </c>
      <c r="N6444" s="37">
        <v>43733</v>
      </c>
      <c r="O6444" s="35">
        <v>0.83333333333333337</v>
      </c>
      <c r="P6444" s="299"/>
      <c r="Q6444" s="300"/>
      <c r="R6444" s="129">
        <f t="shared" si="301"/>
        <v>0</v>
      </c>
      <c r="S6444" s="129">
        <f t="shared" si="302"/>
        <v>0</v>
      </c>
      <c r="T6444" s="129">
        <f t="shared" si="303"/>
        <v>0</v>
      </c>
      <c r="U6444" s="10"/>
    </row>
    <row r="6445" spans="12:21" ht="15" customHeight="1" x14ac:dyDescent="0.4">
      <c r="L6445" s="36" t="s">
        <v>39</v>
      </c>
      <c r="N6445" s="37">
        <v>43733</v>
      </c>
      <c r="O6445" s="35">
        <v>0.87500000000000011</v>
      </c>
      <c r="P6445" s="299"/>
      <c r="Q6445" s="300"/>
      <c r="R6445" s="129">
        <f t="shared" si="301"/>
        <v>0</v>
      </c>
      <c r="S6445" s="129">
        <f t="shared" si="302"/>
        <v>0</v>
      </c>
      <c r="T6445" s="129">
        <f t="shared" si="303"/>
        <v>0</v>
      </c>
      <c r="U6445" s="10"/>
    </row>
    <row r="6446" spans="12:21" ht="15" customHeight="1" x14ac:dyDescent="0.4">
      <c r="L6446" s="36" t="s">
        <v>39</v>
      </c>
      <c r="N6446" s="37">
        <v>43733</v>
      </c>
      <c r="O6446" s="35">
        <v>0.91666666666666674</v>
      </c>
      <c r="P6446" s="299"/>
      <c r="Q6446" s="300"/>
      <c r="R6446" s="129">
        <f t="shared" si="301"/>
        <v>0</v>
      </c>
      <c r="S6446" s="129">
        <f t="shared" si="302"/>
        <v>0</v>
      </c>
      <c r="T6446" s="129">
        <f t="shared" si="303"/>
        <v>0</v>
      </c>
      <c r="U6446" s="10"/>
    </row>
    <row r="6447" spans="12:21" ht="15" customHeight="1" x14ac:dyDescent="0.4">
      <c r="L6447" s="36" t="s">
        <v>39</v>
      </c>
      <c r="N6447" s="37">
        <v>43733</v>
      </c>
      <c r="O6447" s="35">
        <v>0.95833333333333337</v>
      </c>
      <c r="P6447" s="299"/>
      <c r="Q6447" s="300"/>
      <c r="R6447" s="129">
        <f t="shared" si="301"/>
        <v>0</v>
      </c>
      <c r="S6447" s="129">
        <f t="shared" si="302"/>
        <v>0</v>
      </c>
      <c r="T6447" s="129">
        <f t="shared" si="303"/>
        <v>0</v>
      </c>
      <c r="U6447" s="10"/>
    </row>
    <row r="6448" spans="12:21" ht="15" customHeight="1" x14ac:dyDescent="0.4">
      <c r="L6448" s="40">
        <v>43734</v>
      </c>
      <c r="M6448" s="37"/>
      <c r="N6448" s="37">
        <v>43734</v>
      </c>
      <c r="O6448" s="35">
        <v>3.1225022567582528E-17</v>
      </c>
      <c r="P6448" s="299"/>
      <c r="Q6448" s="300"/>
      <c r="R6448" s="129">
        <f t="shared" si="301"/>
        <v>0</v>
      </c>
      <c r="S6448" s="129">
        <f t="shared" si="302"/>
        <v>0</v>
      </c>
      <c r="T6448" s="129">
        <f t="shared" si="303"/>
        <v>0</v>
      </c>
      <c r="U6448" s="10"/>
    </row>
    <row r="6449" spans="12:21" ht="15" customHeight="1" x14ac:dyDescent="0.4">
      <c r="L6449" s="36" t="s">
        <v>39</v>
      </c>
      <c r="N6449" s="37">
        <v>43734</v>
      </c>
      <c r="O6449" s="35">
        <v>4.1666666666666699E-2</v>
      </c>
      <c r="P6449" s="299"/>
      <c r="Q6449" s="300"/>
      <c r="R6449" s="129">
        <f t="shared" si="301"/>
        <v>0</v>
      </c>
      <c r="S6449" s="129">
        <f t="shared" si="302"/>
        <v>0</v>
      </c>
      <c r="T6449" s="129">
        <f t="shared" si="303"/>
        <v>0</v>
      </c>
      <c r="U6449" s="10"/>
    </row>
    <row r="6450" spans="12:21" ht="15" customHeight="1" x14ac:dyDescent="0.4">
      <c r="L6450" s="36" t="s">
        <v>39</v>
      </c>
      <c r="N6450" s="37">
        <v>43734</v>
      </c>
      <c r="O6450" s="35">
        <v>8.333333333333337E-2</v>
      </c>
      <c r="P6450" s="299"/>
      <c r="Q6450" s="300"/>
      <c r="R6450" s="129">
        <f t="shared" si="301"/>
        <v>0</v>
      </c>
      <c r="S6450" s="129">
        <f t="shared" si="302"/>
        <v>0</v>
      </c>
      <c r="T6450" s="129">
        <f t="shared" si="303"/>
        <v>0</v>
      </c>
      <c r="U6450" s="10"/>
    </row>
    <row r="6451" spans="12:21" ht="15" customHeight="1" x14ac:dyDescent="0.4">
      <c r="L6451" s="36" t="s">
        <v>39</v>
      </c>
      <c r="N6451" s="37">
        <v>43734</v>
      </c>
      <c r="O6451" s="35">
        <v>0.12500000000000006</v>
      </c>
      <c r="P6451" s="299"/>
      <c r="Q6451" s="300"/>
      <c r="R6451" s="129">
        <f t="shared" si="301"/>
        <v>0</v>
      </c>
      <c r="S6451" s="129">
        <f t="shared" si="302"/>
        <v>0</v>
      </c>
      <c r="T6451" s="129">
        <f t="shared" si="303"/>
        <v>0</v>
      </c>
      <c r="U6451" s="10"/>
    </row>
    <row r="6452" spans="12:21" ht="15" customHeight="1" x14ac:dyDescent="0.4">
      <c r="L6452" s="36" t="s">
        <v>39</v>
      </c>
      <c r="N6452" s="37">
        <v>43734</v>
      </c>
      <c r="O6452" s="35">
        <v>0.16666666666666669</v>
      </c>
      <c r="P6452" s="299"/>
      <c r="Q6452" s="300"/>
      <c r="R6452" s="129">
        <f t="shared" si="301"/>
        <v>0</v>
      </c>
      <c r="S6452" s="129">
        <f t="shared" si="302"/>
        <v>0</v>
      </c>
      <c r="T6452" s="129">
        <f t="shared" si="303"/>
        <v>0</v>
      </c>
      <c r="U6452" s="10"/>
    </row>
    <row r="6453" spans="12:21" ht="15" customHeight="1" x14ac:dyDescent="0.4">
      <c r="L6453" s="36" t="s">
        <v>39</v>
      </c>
      <c r="N6453" s="37">
        <v>43734</v>
      </c>
      <c r="O6453" s="35">
        <v>0.20833333333333337</v>
      </c>
      <c r="P6453" s="299"/>
      <c r="Q6453" s="300"/>
      <c r="R6453" s="129">
        <f t="shared" si="301"/>
        <v>0</v>
      </c>
      <c r="S6453" s="129">
        <f t="shared" si="302"/>
        <v>0</v>
      </c>
      <c r="T6453" s="129">
        <f t="shared" si="303"/>
        <v>0</v>
      </c>
      <c r="U6453" s="10"/>
    </row>
    <row r="6454" spans="12:21" ht="15" customHeight="1" x14ac:dyDescent="0.4">
      <c r="L6454" s="36" t="s">
        <v>39</v>
      </c>
      <c r="N6454" s="37">
        <v>43734</v>
      </c>
      <c r="O6454" s="35">
        <v>0.25</v>
      </c>
      <c r="P6454" s="299"/>
      <c r="Q6454" s="300"/>
      <c r="R6454" s="129">
        <f t="shared" si="301"/>
        <v>0</v>
      </c>
      <c r="S6454" s="129">
        <f t="shared" si="302"/>
        <v>0</v>
      </c>
      <c r="T6454" s="129">
        <f t="shared" si="303"/>
        <v>0</v>
      </c>
      <c r="U6454" s="10"/>
    </row>
    <row r="6455" spans="12:21" ht="15" customHeight="1" x14ac:dyDescent="0.4">
      <c r="L6455" s="36" t="s">
        <v>39</v>
      </c>
      <c r="N6455" s="37">
        <v>43734</v>
      </c>
      <c r="O6455" s="35">
        <v>0.29166666666666669</v>
      </c>
      <c r="P6455" s="299"/>
      <c r="Q6455" s="300"/>
      <c r="R6455" s="129">
        <f t="shared" si="301"/>
        <v>0</v>
      </c>
      <c r="S6455" s="129">
        <f t="shared" si="302"/>
        <v>0</v>
      </c>
      <c r="T6455" s="129">
        <f t="shared" si="303"/>
        <v>0</v>
      </c>
      <c r="U6455" s="10"/>
    </row>
    <row r="6456" spans="12:21" ht="15" customHeight="1" x14ac:dyDescent="0.4">
      <c r="L6456" s="36" t="s">
        <v>39</v>
      </c>
      <c r="N6456" s="37">
        <v>43734</v>
      </c>
      <c r="O6456" s="35">
        <v>0.33333333333333337</v>
      </c>
      <c r="P6456" s="299"/>
      <c r="Q6456" s="300"/>
      <c r="R6456" s="129">
        <f t="shared" si="301"/>
        <v>0</v>
      </c>
      <c r="S6456" s="129">
        <f t="shared" si="302"/>
        <v>0</v>
      </c>
      <c r="T6456" s="129">
        <f t="shared" si="303"/>
        <v>0</v>
      </c>
      <c r="U6456" s="10"/>
    </row>
    <row r="6457" spans="12:21" ht="15" customHeight="1" x14ac:dyDescent="0.4">
      <c r="L6457" s="36" t="s">
        <v>39</v>
      </c>
      <c r="N6457" s="37">
        <v>43734</v>
      </c>
      <c r="O6457" s="35">
        <v>0.375</v>
      </c>
      <c r="P6457" s="299"/>
      <c r="Q6457" s="300"/>
      <c r="R6457" s="129">
        <f t="shared" si="301"/>
        <v>0</v>
      </c>
      <c r="S6457" s="129">
        <f t="shared" si="302"/>
        <v>0</v>
      </c>
      <c r="T6457" s="129">
        <f t="shared" si="303"/>
        <v>0</v>
      </c>
      <c r="U6457" s="10"/>
    </row>
    <row r="6458" spans="12:21" ht="15" customHeight="1" x14ac:dyDescent="0.4">
      <c r="L6458" s="36" t="s">
        <v>39</v>
      </c>
      <c r="N6458" s="37">
        <v>43734</v>
      </c>
      <c r="O6458" s="35">
        <v>0.41666666666666669</v>
      </c>
      <c r="P6458" s="299"/>
      <c r="Q6458" s="300"/>
      <c r="R6458" s="129">
        <f t="shared" si="301"/>
        <v>0</v>
      </c>
      <c r="S6458" s="129">
        <f t="shared" si="302"/>
        <v>0</v>
      </c>
      <c r="T6458" s="129">
        <f t="shared" si="303"/>
        <v>0</v>
      </c>
      <c r="U6458" s="10"/>
    </row>
    <row r="6459" spans="12:21" ht="15" customHeight="1" x14ac:dyDescent="0.4">
      <c r="L6459" s="36" t="s">
        <v>39</v>
      </c>
      <c r="N6459" s="37">
        <v>43734</v>
      </c>
      <c r="O6459" s="35">
        <v>0.45833333333333337</v>
      </c>
      <c r="P6459" s="299"/>
      <c r="Q6459" s="300"/>
      <c r="R6459" s="129">
        <f t="shared" si="301"/>
        <v>0</v>
      </c>
      <c r="S6459" s="129">
        <f t="shared" si="302"/>
        <v>0</v>
      </c>
      <c r="T6459" s="129">
        <f t="shared" si="303"/>
        <v>0</v>
      </c>
      <c r="U6459" s="10"/>
    </row>
    <row r="6460" spans="12:21" ht="15" customHeight="1" x14ac:dyDescent="0.4">
      <c r="L6460" s="36" t="s">
        <v>39</v>
      </c>
      <c r="N6460" s="37">
        <v>43734</v>
      </c>
      <c r="O6460" s="35">
        <v>0.50000000000000011</v>
      </c>
      <c r="P6460" s="299"/>
      <c r="Q6460" s="300"/>
      <c r="R6460" s="129">
        <f t="shared" si="301"/>
        <v>0</v>
      </c>
      <c r="S6460" s="129">
        <f t="shared" si="302"/>
        <v>0</v>
      </c>
      <c r="T6460" s="129">
        <f t="shared" si="303"/>
        <v>0</v>
      </c>
      <c r="U6460" s="10"/>
    </row>
    <row r="6461" spans="12:21" ht="15" customHeight="1" x14ac:dyDescent="0.4">
      <c r="L6461" s="36" t="s">
        <v>39</v>
      </c>
      <c r="N6461" s="37">
        <v>43734</v>
      </c>
      <c r="O6461" s="35">
        <v>0.54166666666666674</v>
      </c>
      <c r="P6461" s="299"/>
      <c r="Q6461" s="300"/>
      <c r="R6461" s="129">
        <f t="shared" si="301"/>
        <v>0</v>
      </c>
      <c r="S6461" s="129">
        <f t="shared" si="302"/>
        <v>0</v>
      </c>
      <c r="T6461" s="129">
        <f t="shared" si="303"/>
        <v>0</v>
      </c>
      <c r="U6461" s="10"/>
    </row>
    <row r="6462" spans="12:21" ht="15" customHeight="1" x14ac:dyDescent="0.4">
      <c r="L6462" s="36" t="s">
        <v>39</v>
      </c>
      <c r="N6462" s="37">
        <v>43734</v>
      </c>
      <c r="O6462" s="35">
        <v>0.58333333333333337</v>
      </c>
      <c r="P6462" s="299"/>
      <c r="Q6462" s="300"/>
      <c r="R6462" s="129">
        <f t="shared" si="301"/>
        <v>0</v>
      </c>
      <c r="S6462" s="129">
        <f t="shared" si="302"/>
        <v>0</v>
      </c>
      <c r="T6462" s="129">
        <f t="shared" si="303"/>
        <v>0</v>
      </c>
      <c r="U6462" s="10"/>
    </row>
    <row r="6463" spans="12:21" ht="15" customHeight="1" x14ac:dyDescent="0.4">
      <c r="L6463" s="36" t="s">
        <v>39</v>
      </c>
      <c r="N6463" s="37">
        <v>43734</v>
      </c>
      <c r="O6463" s="35">
        <v>0.62500000000000011</v>
      </c>
      <c r="P6463" s="299"/>
      <c r="Q6463" s="300"/>
      <c r="R6463" s="129">
        <f t="shared" si="301"/>
        <v>0</v>
      </c>
      <c r="S6463" s="129">
        <f t="shared" si="302"/>
        <v>0</v>
      </c>
      <c r="T6463" s="129">
        <f t="shared" si="303"/>
        <v>0</v>
      </c>
      <c r="U6463" s="10"/>
    </row>
    <row r="6464" spans="12:21" ht="15" customHeight="1" x14ac:dyDescent="0.4">
      <c r="L6464" s="36" t="s">
        <v>39</v>
      </c>
      <c r="N6464" s="37">
        <v>43734</v>
      </c>
      <c r="O6464" s="35">
        <v>0.66666666666666674</v>
      </c>
      <c r="P6464" s="299"/>
      <c r="Q6464" s="300"/>
      <c r="R6464" s="129">
        <f t="shared" si="301"/>
        <v>0</v>
      </c>
      <c r="S6464" s="129">
        <f t="shared" si="302"/>
        <v>0</v>
      </c>
      <c r="T6464" s="129">
        <f t="shared" si="303"/>
        <v>0</v>
      </c>
      <c r="U6464" s="10"/>
    </row>
    <row r="6465" spans="12:21" ht="15" customHeight="1" x14ac:dyDescent="0.4">
      <c r="L6465" s="36" t="s">
        <v>39</v>
      </c>
      <c r="N6465" s="37">
        <v>43734</v>
      </c>
      <c r="O6465" s="35">
        <v>0.70833333333333337</v>
      </c>
      <c r="P6465" s="299"/>
      <c r="Q6465" s="300"/>
      <c r="R6465" s="129">
        <f t="shared" si="301"/>
        <v>0</v>
      </c>
      <c r="S6465" s="129">
        <f t="shared" si="302"/>
        <v>0</v>
      </c>
      <c r="T6465" s="129">
        <f t="shared" si="303"/>
        <v>0</v>
      </c>
      <c r="U6465" s="10"/>
    </row>
    <row r="6466" spans="12:21" ht="15" customHeight="1" x14ac:dyDescent="0.4">
      <c r="L6466" s="36" t="s">
        <v>39</v>
      </c>
      <c r="N6466" s="37">
        <v>43734</v>
      </c>
      <c r="O6466" s="35">
        <v>0.75000000000000011</v>
      </c>
      <c r="P6466" s="299"/>
      <c r="Q6466" s="300"/>
      <c r="R6466" s="129">
        <f t="shared" si="301"/>
        <v>0</v>
      </c>
      <c r="S6466" s="129">
        <f t="shared" si="302"/>
        <v>0</v>
      </c>
      <c r="T6466" s="129">
        <f t="shared" si="303"/>
        <v>0</v>
      </c>
      <c r="U6466" s="10"/>
    </row>
    <row r="6467" spans="12:21" ht="15" customHeight="1" x14ac:dyDescent="0.4">
      <c r="L6467" s="36" t="s">
        <v>39</v>
      </c>
      <c r="N6467" s="37">
        <v>43734</v>
      </c>
      <c r="O6467" s="35">
        <v>0.79166666666666674</v>
      </c>
      <c r="P6467" s="299"/>
      <c r="Q6467" s="300"/>
      <c r="R6467" s="129">
        <f t="shared" si="301"/>
        <v>0</v>
      </c>
      <c r="S6467" s="129">
        <f t="shared" si="302"/>
        <v>0</v>
      </c>
      <c r="T6467" s="129">
        <f t="shared" si="303"/>
        <v>0</v>
      </c>
      <c r="U6467" s="10"/>
    </row>
    <row r="6468" spans="12:21" ht="15" customHeight="1" x14ac:dyDescent="0.4">
      <c r="L6468" s="36" t="s">
        <v>39</v>
      </c>
      <c r="N6468" s="37">
        <v>43734</v>
      </c>
      <c r="O6468" s="35">
        <v>0.83333333333333337</v>
      </c>
      <c r="P6468" s="299"/>
      <c r="Q6468" s="300"/>
      <c r="R6468" s="129">
        <f t="shared" si="301"/>
        <v>0</v>
      </c>
      <c r="S6468" s="129">
        <f t="shared" si="302"/>
        <v>0</v>
      </c>
      <c r="T6468" s="129">
        <f t="shared" si="303"/>
        <v>0</v>
      </c>
      <c r="U6468" s="10"/>
    </row>
    <row r="6469" spans="12:21" ht="15" customHeight="1" x14ac:dyDescent="0.4">
      <c r="L6469" s="36" t="s">
        <v>39</v>
      </c>
      <c r="N6469" s="37">
        <v>43734</v>
      </c>
      <c r="O6469" s="35">
        <v>0.87500000000000011</v>
      </c>
      <c r="P6469" s="299"/>
      <c r="Q6469" s="300"/>
      <c r="R6469" s="129">
        <f t="shared" si="301"/>
        <v>0</v>
      </c>
      <c r="S6469" s="129">
        <f t="shared" si="302"/>
        <v>0</v>
      </c>
      <c r="T6469" s="129">
        <f t="shared" si="303"/>
        <v>0</v>
      </c>
      <c r="U6469" s="10"/>
    </row>
    <row r="6470" spans="12:21" ht="15" customHeight="1" x14ac:dyDescent="0.4">
      <c r="L6470" s="36" t="s">
        <v>39</v>
      </c>
      <c r="N6470" s="37">
        <v>43734</v>
      </c>
      <c r="O6470" s="35">
        <v>0.91666666666666674</v>
      </c>
      <c r="P6470" s="299"/>
      <c r="Q6470" s="300"/>
      <c r="R6470" s="129">
        <f t="shared" si="301"/>
        <v>0</v>
      </c>
      <c r="S6470" s="129">
        <f t="shared" si="302"/>
        <v>0</v>
      </c>
      <c r="T6470" s="129">
        <f t="shared" si="303"/>
        <v>0</v>
      </c>
      <c r="U6470" s="10"/>
    </row>
    <row r="6471" spans="12:21" ht="15" customHeight="1" x14ac:dyDescent="0.4">
      <c r="L6471" s="36" t="s">
        <v>39</v>
      </c>
      <c r="N6471" s="37">
        <v>43734</v>
      </c>
      <c r="O6471" s="35">
        <v>0.95833333333333337</v>
      </c>
      <c r="P6471" s="299"/>
      <c r="Q6471" s="300"/>
      <c r="R6471" s="129">
        <f t="shared" si="301"/>
        <v>0</v>
      </c>
      <c r="S6471" s="129">
        <f t="shared" si="302"/>
        <v>0</v>
      </c>
      <c r="T6471" s="129">
        <f t="shared" si="303"/>
        <v>0</v>
      </c>
      <c r="U6471" s="10"/>
    </row>
    <row r="6472" spans="12:21" ht="15" customHeight="1" x14ac:dyDescent="0.4">
      <c r="L6472" s="40">
        <v>43735</v>
      </c>
      <c r="M6472" s="37"/>
      <c r="N6472" s="37">
        <v>43735</v>
      </c>
      <c r="O6472" s="35">
        <v>3.1225022567582528E-17</v>
      </c>
      <c r="P6472" s="299"/>
      <c r="Q6472" s="300"/>
      <c r="R6472" s="129">
        <f t="shared" si="301"/>
        <v>0</v>
      </c>
      <c r="S6472" s="129">
        <f t="shared" si="302"/>
        <v>0</v>
      </c>
      <c r="T6472" s="129">
        <f t="shared" si="303"/>
        <v>0</v>
      </c>
      <c r="U6472" s="10"/>
    </row>
    <row r="6473" spans="12:21" ht="15" customHeight="1" x14ac:dyDescent="0.4">
      <c r="L6473" s="36" t="s">
        <v>39</v>
      </c>
      <c r="N6473" s="37">
        <v>43735</v>
      </c>
      <c r="O6473" s="35">
        <v>4.1666666666666699E-2</v>
      </c>
      <c r="P6473" s="299"/>
      <c r="Q6473" s="300"/>
      <c r="R6473" s="129">
        <f t="shared" si="301"/>
        <v>0</v>
      </c>
      <c r="S6473" s="129">
        <f t="shared" si="302"/>
        <v>0</v>
      </c>
      <c r="T6473" s="129">
        <f t="shared" si="303"/>
        <v>0</v>
      </c>
      <c r="U6473" s="10"/>
    </row>
    <row r="6474" spans="12:21" ht="15" customHeight="1" x14ac:dyDescent="0.4">
      <c r="L6474" s="36" t="s">
        <v>39</v>
      </c>
      <c r="N6474" s="37">
        <v>43735</v>
      </c>
      <c r="O6474" s="35">
        <v>8.333333333333337E-2</v>
      </c>
      <c r="P6474" s="299"/>
      <c r="Q6474" s="300"/>
      <c r="R6474" s="129">
        <f t="shared" si="301"/>
        <v>0</v>
      </c>
      <c r="S6474" s="129">
        <f t="shared" si="302"/>
        <v>0</v>
      </c>
      <c r="T6474" s="129">
        <f t="shared" si="303"/>
        <v>0</v>
      </c>
      <c r="U6474" s="10"/>
    </row>
    <row r="6475" spans="12:21" ht="15" customHeight="1" x14ac:dyDescent="0.4">
      <c r="L6475" s="36" t="s">
        <v>39</v>
      </c>
      <c r="N6475" s="37">
        <v>43735</v>
      </c>
      <c r="O6475" s="35">
        <v>0.12500000000000006</v>
      </c>
      <c r="P6475" s="299"/>
      <c r="Q6475" s="300"/>
      <c r="R6475" s="129">
        <f t="shared" si="301"/>
        <v>0</v>
      </c>
      <c r="S6475" s="129">
        <f t="shared" si="302"/>
        <v>0</v>
      </c>
      <c r="T6475" s="129">
        <f t="shared" si="303"/>
        <v>0</v>
      </c>
      <c r="U6475" s="10"/>
    </row>
    <row r="6476" spans="12:21" ht="15" customHeight="1" x14ac:dyDescent="0.4">
      <c r="L6476" s="36" t="s">
        <v>39</v>
      </c>
      <c r="N6476" s="37">
        <v>43735</v>
      </c>
      <c r="O6476" s="35">
        <v>0.16666666666666669</v>
      </c>
      <c r="P6476" s="299"/>
      <c r="Q6476" s="300"/>
      <c r="R6476" s="129">
        <f t="shared" si="301"/>
        <v>0</v>
      </c>
      <c r="S6476" s="129">
        <f t="shared" si="302"/>
        <v>0</v>
      </c>
      <c r="T6476" s="129">
        <f t="shared" si="303"/>
        <v>0</v>
      </c>
      <c r="U6476" s="10"/>
    </row>
    <row r="6477" spans="12:21" ht="15" customHeight="1" x14ac:dyDescent="0.4">
      <c r="L6477" s="36" t="s">
        <v>39</v>
      </c>
      <c r="N6477" s="37">
        <v>43735</v>
      </c>
      <c r="O6477" s="35">
        <v>0.20833333333333337</v>
      </c>
      <c r="P6477" s="299"/>
      <c r="Q6477" s="300"/>
      <c r="R6477" s="129">
        <f t="shared" si="301"/>
        <v>0</v>
      </c>
      <c r="S6477" s="129">
        <f t="shared" si="302"/>
        <v>0</v>
      </c>
      <c r="T6477" s="129">
        <f t="shared" si="303"/>
        <v>0</v>
      </c>
      <c r="U6477" s="10"/>
    </row>
    <row r="6478" spans="12:21" ht="15" customHeight="1" x14ac:dyDescent="0.4">
      <c r="L6478" s="36" t="s">
        <v>39</v>
      </c>
      <c r="N6478" s="37">
        <v>43735</v>
      </c>
      <c r="O6478" s="35">
        <v>0.25</v>
      </c>
      <c r="P6478" s="299"/>
      <c r="Q6478" s="300"/>
      <c r="R6478" s="129">
        <f t="shared" si="301"/>
        <v>0</v>
      </c>
      <c r="S6478" s="129">
        <f t="shared" si="302"/>
        <v>0</v>
      </c>
      <c r="T6478" s="129">
        <f t="shared" si="303"/>
        <v>0</v>
      </c>
      <c r="U6478" s="10"/>
    </row>
    <row r="6479" spans="12:21" ht="15" customHeight="1" x14ac:dyDescent="0.4">
      <c r="L6479" s="36" t="s">
        <v>39</v>
      </c>
      <c r="N6479" s="37">
        <v>43735</v>
      </c>
      <c r="O6479" s="35">
        <v>0.29166666666666669</v>
      </c>
      <c r="P6479" s="299"/>
      <c r="Q6479" s="300"/>
      <c r="R6479" s="129">
        <f t="shared" si="301"/>
        <v>0</v>
      </c>
      <c r="S6479" s="129">
        <f t="shared" si="302"/>
        <v>0</v>
      </c>
      <c r="T6479" s="129">
        <f t="shared" si="303"/>
        <v>0</v>
      </c>
      <c r="U6479" s="10"/>
    </row>
    <row r="6480" spans="12:21" ht="15" customHeight="1" x14ac:dyDescent="0.4">
      <c r="L6480" s="36" t="s">
        <v>39</v>
      </c>
      <c r="N6480" s="37">
        <v>43735</v>
      </c>
      <c r="O6480" s="35">
        <v>0.33333333333333337</v>
      </c>
      <c r="P6480" s="299"/>
      <c r="Q6480" s="300"/>
      <c r="R6480" s="129">
        <f t="shared" ref="R6480:R6543" si="304">IF(Q6480&gt;P6480,P6480,Q6480)</f>
        <v>0</v>
      </c>
      <c r="S6480" s="129">
        <f t="shared" ref="S6480:S6543" si="305">P6480-R6480</f>
        <v>0</v>
      </c>
      <c r="T6480" s="129">
        <f t="shared" si="303"/>
        <v>0</v>
      </c>
      <c r="U6480" s="10"/>
    </row>
    <row r="6481" spans="12:21" ht="15" customHeight="1" x14ac:dyDescent="0.4">
      <c r="L6481" s="36" t="s">
        <v>39</v>
      </c>
      <c r="N6481" s="37">
        <v>43735</v>
      </c>
      <c r="O6481" s="35">
        <v>0.375</v>
      </c>
      <c r="P6481" s="299"/>
      <c r="Q6481" s="300"/>
      <c r="R6481" s="129">
        <f t="shared" si="304"/>
        <v>0</v>
      </c>
      <c r="S6481" s="129">
        <f t="shared" si="305"/>
        <v>0</v>
      </c>
      <c r="T6481" s="129">
        <f t="shared" si="303"/>
        <v>0</v>
      </c>
      <c r="U6481" s="10"/>
    </row>
    <row r="6482" spans="12:21" ht="15" customHeight="1" x14ac:dyDescent="0.4">
      <c r="L6482" s="36" t="s">
        <v>39</v>
      </c>
      <c r="N6482" s="37">
        <v>43735</v>
      </c>
      <c r="O6482" s="35">
        <v>0.41666666666666669</v>
      </c>
      <c r="P6482" s="299"/>
      <c r="Q6482" s="300"/>
      <c r="R6482" s="129">
        <f t="shared" si="304"/>
        <v>0</v>
      </c>
      <c r="S6482" s="129">
        <f t="shared" si="305"/>
        <v>0</v>
      </c>
      <c r="T6482" s="129">
        <f t="shared" si="303"/>
        <v>0</v>
      </c>
      <c r="U6482" s="10"/>
    </row>
    <row r="6483" spans="12:21" ht="15" customHeight="1" x14ac:dyDescent="0.4">
      <c r="L6483" s="36" t="s">
        <v>39</v>
      </c>
      <c r="N6483" s="37">
        <v>43735</v>
      </c>
      <c r="O6483" s="35">
        <v>0.45833333333333337</v>
      </c>
      <c r="P6483" s="299"/>
      <c r="Q6483" s="300"/>
      <c r="R6483" s="129">
        <f t="shared" si="304"/>
        <v>0</v>
      </c>
      <c r="S6483" s="129">
        <f t="shared" si="305"/>
        <v>0</v>
      </c>
      <c r="T6483" s="129">
        <f t="shared" si="303"/>
        <v>0</v>
      </c>
      <c r="U6483" s="10"/>
    </row>
    <row r="6484" spans="12:21" ht="15" customHeight="1" x14ac:dyDescent="0.4">
      <c r="L6484" s="36" t="s">
        <v>39</v>
      </c>
      <c r="N6484" s="37">
        <v>43735</v>
      </c>
      <c r="O6484" s="35">
        <v>0.50000000000000011</v>
      </c>
      <c r="P6484" s="299"/>
      <c r="Q6484" s="300"/>
      <c r="R6484" s="129">
        <f t="shared" si="304"/>
        <v>0</v>
      </c>
      <c r="S6484" s="129">
        <f t="shared" si="305"/>
        <v>0</v>
      </c>
      <c r="T6484" s="129">
        <f t="shared" si="303"/>
        <v>0</v>
      </c>
      <c r="U6484" s="10"/>
    </row>
    <row r="6485" spans="12:21" ht="15" customHeight="1" x14ac:dyDescent="0.4">
      <c r="L6485" s="36" t="s">
        <v>39</v>
      </c>
      <c r="N6485" s="37">
        <v>43735</v>
      </c>
      <c r="O6485" s="35">
        <v>0.54166666666666674</v>
      </c>
      <c r="P6485" s="299"/>
      <c r="Q6485" s="300"/>
      <c r="R6485" s="129">
        <f t="shared" si="304"/>
        <v>0</v>
      </c>
      <c r="S6485" s="129">
        <f t="shared" si="305"/>
        <v>0</v>
      </c>
      <c r="T6485" s="129">
        <f t="shared" si="303"/>
        <v>0</v>
      </c>
      <c r="U6485" s="10"/>
    </row>
    <row r="6486" spans="12:21" ht="15" customHeight="1" x14ac:dyDescent="0.4">
      <c r="L6486" s="36" t="s">
        <v>39</v>
      </c>
      <c r="N6486" s="37">
        <v>43735</v>
      </c>
      <c r="O6486" s="35">
        <v>0.58333333333333337</v>
      </c>
      <c r="P6486" s="299"/>
      <c r="Q6486" s="300"/>
      <c r="R6486" s="129">
        <f t="shared" si="304"/>
        <v>0</v>
      </c>
      <c r="S6486" s="129">
        <f t="shared" si="305"/>
        <v>0</v>
      </c>
      <c r="T6486" s="129">
        <f t="shared" si="303"/>
        <v>0</v>
      </c>
      <c r="U6486" s="10"/>
    </row>
    <row r="6487" spans="12:21" ht="15" customHeight="1" x14ac:dyDescent="0.4">
      <c r="L6487" s="36" t="s">
        <v>39</v>
      </c>
      <c r="N6487" s="37">
        <v>43735</v>
      </c>
      <c r="O6487" s="35">
        <v>0.62500000000000011</v>
      </c>
      <c r="P6487" s="299"/>
      <c r="Q6487" s="300"/>
      <c r="R6487" s="129">
        <f t="shared" si="304"/>
        <v>0</v>
      </c>
      <c r="S6487" s="129">
        <f t="shared" si="305"/>
        <v>0</v>
      </c>
      <c r="T6487" s="129">
        <f t="shared" si="303"/>
        <v>0</v>
      </c>
      <c r="U6487" s="10"/>
    </row>
    <row r="6488" spans="12:21" ht="15" customHeight="1" x14ac:dyDescent="0.4">
      <c r="L6488" s="36" t="s">
        <v>39</v>
      </c>
      <c r="N6488" s="37">
        <v>43735</v>
      </c>
      <c r="O6488" s="35">
        <v>0.66666666666666674</v>
      </c>
      <c r="P6488" s="299"/>
      <c r="Q6488" s="300"/>
      <c r="R6488" s="129">
        <f t="shared" si="304"/>
        <v>0</v>
      </c>
      <c r="S6488" s="129">
        <f t="shared" si="305"/>
        <v>0</v>
      </c>
      <c r="T6488" s="129">
        <f t="shared" si="303"/>
        <v>0</v>
      </c>
      <c r="U6488" s="10"/>
    </row>
    <row r="6489" spans="12:21" ht="15" customHeight="1" x14ac:dyDescent="0.4">
      <c r="L6489" s="36" t="s">
        <v>39</v>
      </c>
      <c r="N6489" s="37">
        <v>43735</v>
      </c>
      <c r="O6489" s="35">
        <v>0.70833333333333337</v>
      </c>
      <c r="P6489" s="299"/>
      <c r="Q6489" s="300"/>
      <c r="R6489" s="129">
        <f t="shared" si="304"/>
        <v>0</v>
      </c>
      <c r="S6489" s="129">
        <f t="shared" si="305"/>
        <v>0</v>
      </c>
      <c r="T6489" s="129">
        <f t="shared" si="303"/>
        <v>0</v>
      </c>
      <c r="U6489" s="10"/>
    </row>
    <row r="6490" spans="12:21" ht="15" customHeight="1" x14ac:dyDescent="0.4">
      <c r="L6490" s="36" t="s">
        <v>39</v>
      </c>
      <c r="N6490" s="37">
        <v>43735</v>
      </c>
      <c r="O6490" s="35">
        <v>0.75000000000000011</v>
      </c>
      <c r="P6490" s="299"/>
      <c r="Q6490" s="300"/>
      <c r="R6490" s="129">
        <f t="shared" si="304"/>
        <v>0</v>
      </c>
      <c r="S6490" s="129">
        <f t="shared" si="305"/>
        <v>0</v>
      </c>
      <c r="T6490" s="129">
        <f t="shared" si="303"/>
        <v>0</v>
      </c>
      <c r="U6490" s="10"/>
    </row>
    <row r="6491" spans="12:21" ht="15" customHeight="1" x14ac:dyDescent="0.4">
      <c r="L6491" s="36" t="s">
        <v>39</v>
      </c>
      <c r="N6491" s="37">
        <v>43735</v>
      </c>
      <c r="O6491" s="35">
        <v>0.79166666666666674</v>
      </c>
      <c r="P6491" s="299"/>
      <c r="Q6491" s="300"/>
      <c r="R6491" s="129">
        <f t="shared" si="304"/>
        <v>0</v>
      </c>
      <c r="S6491" s="129">
        <f t="shared" si="305"/>
        <v>0</v>
      </c>
      <c r="T6491" s="129">
        <f t="shared" si="303"/>
        <v>0</v>
      </c>
      <c r="U6491" s="10"/>
    </row>
    <row r="6492" spans="12:21" ht="15" customHeight="1" x14ac:dyDescent="0.4">
      <c r="L6492" s="36" t="s">
        <v>39</v>
      </c>
      <c r="N6492" s="37">
        <v>43735</v>
      </c>
      <c r="O6492" s="35">
        <v>0.83333333333333337</v>
      </c>
      <c r="P6492" s="299"/>
      <c r="Q6492" s="300"/>
      <c r="R6492" s="129">
        <f t="shared" si="304"/>
        <v>0</v>
      </c>
      <c r="S6492" s="129">
        <f t="shared" si="305"/>
        <v>0</v>
      </c>
      <c r="T6492" s="129">
        <f t="shared" si="303"/>
        <v>0</v>
      </c>
      <c r="U6492" s="10"/>
    </row>
    <row r="6493" spans="12:21" ht="15" customHeight="1" x14ac:dyDescent="0.4">
      <c r="L6493" s="36" t="s">
        <v>39</v>
      </c>
      <c r="N6493" s="37">
        <v>43735</v>
      </c>
      <c r="O6493" s="35">
        <v>0.87500000000000011</v>
      </c>
      <c r="P6493" s="299"/>
      <c r="Q6493" s="300"/>
      <c r="R6493" s="129">
        <f t="shared" si="304"/>
        <v>0</v>
      </c>
      <c r="S6493" s="129">
        <f t="shared" si="305"/>
        <v>0</v>
      </c>
      <c r="T6493" s="129">
        <f t="shared" si="303"/>
        <v>0</v>
      </c>
      <c r="U6493" s="10"/>
    </row>
    <row r="6494" spans="12:21" ht="15" customHeight="1" x14ac:dyDescent="0.4">
      <c r="L6494" s="36" t="s">
        <v>39</v>
      </c>
      <c r="N6494" s="37">
        <v>43735</v>
      </c>
      <c r="O6494" s="35">
        <v>0.91666666666666674</v>
      </c>
      <c r="P6494" s="299"/>
      <c r="Q6494" s="300"/>
      <c r="R6494" s="129">
        <f t="shared" si="304"/>
        <v>0</v>
      </c>
      <c r="S6494" s="129">
        <f t="shared" si="305"/>
        <v>0</v>
      </c>
      <c r="T6494" s="129">
        <f t="shared" si="303"/>
        <v>0</v>
      </c>
      <c r="U6494" s="10"/>
    </row>
    <row r="6495" spans="12:21" ht="15" customHeight="1" x14ac:dyDescent="0.4">
      <c r="L6495" s="36" t="s">
        <v>39</v>
      </c>
      <c r="N6495" s="37">
        <v>43735</v>
      </c>
      <c r="O6495" s="35">
        <v>0.95833333333333337</v>
      </c>
      <c r="P6495" s="299"/>
      <c r="Q6495" s="300"/>
      <c r="R6495" s="129">
        <f t="shared" si="304"/>
        <v>0</v>
      </c>
      <c r="S6495" s="129">
        <f t="shared" si="305"/>
        <v>0</v>
      </c>
      <c r="T6495" s="129">
        <f t="shared" si="303"/>
        <v>0</v>
      </c>
      <c r="U6495" s="10"/>
    </row>
    <row r="6496" spans="12:21" ht="15" customHeight="1" x14ac:dyDescent="0.4">
      <c r="L6496" s="40">
        <v>43736</v>
      </c>
      <c r="M6496" s="37"/>
      <c r="N6496" s="37">
        <v>43736</v>
      </c>
      <c r="O6496" s="35">
        <v>3.1225022567582528E-17</v>
      </c>
      <c r="P6496" s="299"/>
      <c r="Q6496" s="300"/>
      <c r="R6496" s="129">
        <f t="shared" si="304"/>
        <v>0</v>
      </c>
      <c r="S6496" s="129">
        <f t="shared" si="305"/>
        <v>0</v>
      </c>
      <c r="T6496" s="129">
        <f t="shared" si="303"/>
        <v>0</v>
      </c>
      <c r="U6496" s="10"/>
    </row>
    <row r="6497" spans="12:21" ht="15" customHeight="1" x14ac:dyDescent="0.4">
      <c r="L6497" s="36" t="s">
        <v>39</v>
      </c>
      <c r="N6497" s="37">
        <v>43736</v>
      </c>
      <c r="O6497" s="35">
        <v>4.1666666666666699E-2</v>
      </c>
      <c r="P6497" s="299"/>
      <c r="Q6497" s="300"/>
      <c r="R6497" s="129">
        <f t="shared" si="304"/>
        <v>0</v>
      </c>
      <c r="S6497" s="129">
        <f t="shared" si="305"/>
        <v>0</v>
      </c>
      <c r="T6497" s="129">
        <f t="shared" si="303"/>
        <v>0</v>
      </c>
      <c r="U6497" s="10"/>
    </row>
    <row r="6498" spans="12:21" ht="15" customHeight="1" x14ac:dyDescent="0.4">
      <c r="L6498" s="36" t="s">
        <v>39</v>
      </c>
      <c r="N6498" s="37">
        <v>43736</v>
      </c>
      <c r="O6498" s="35">
        <v>8.333333333333337E-2</v>
      </c>
      <c r="P6498" s="299"/>
      <c r="Q6498" s="300"/>
      <c r="R6498" s="129">
        <f t="shared" si="304"/>
        <v>0</v>
      </c>
      <c r="S6498" s="129">
        <f t="shared" si="305"/>
        <v>0</v>
      </c>
      <c r="T6498" s="129">
        <f t="shared" si="303"/>
        <v>0</v>
      </c>
      <c r="U6498" s="10"/>
    </row>
    <row r="6499" spans="12:21" ht="15" customHeight="1" x14ac:dyDescent="0.4">
      <c r="L6499" s="36" t="s">
        <v>39</v>
      </c>
      <c r="N6499" s="37">
        <v>43736</v>
      </c>
      <c r="O6499" s="35">
        <v>0.12500000000000006</v>
      </c>
      <c r="P6499" s="299"/>
      <c r="Q6499" s="300"/>
      <c r="R6499" s="129">
        <f t="shared" si="304"/>
        <v>0</v>
      </c>
      <c r="S6499" s="129">
        <f t="shared" si="305"/>
        <v>0</v>
      </c>
      <c r="T6499" s="129">
        <f t="shared" si="303"/>
        <v>0</v>
      </c>
      <c r="U6499" s="10"/>
    </row>
    <row r="6500" spans="12:21" ht="15" customHeight="1" x14ac:dyDescent="0.4">
      <c r="L6500" s="36" t="s">
        <v>39</v>
      </c>
      <c r="N6500" s="37">
        <v>43736</v>
      </c>
      <c r="O6500" s="35">
        <v>0.16666666666666669</v>
      </c>
      <c r="P6500" s="299"/>
      <c r="Q6500" s="300"/>
      <c r="R6500" s="129">
        <f t="shared" si="304"/>
        <v>0</v>
      </c>
      <c r="S6500" s="129">
        <f t="shared" si="305"/>
        <v>0</v>
      </c>
      <c r="T6500" s="129">
        <f t="shared" si="303"/>
        <v>0</v>
      </c>
      <c r="U6500" s="10"/>
    </row>
    <row r="6501" spans="12:21" ht="15" customHeight="1" x14ac:dyDescent="0.4">
      <c r="L6501" s="36" t="s">
        <v>39</v>
      </c>
      <c r="N6501" s="37">
        <v>43736</v>
      </c>
      <c r="O6501" s="35">
        <v>0.20833333333333337</v>
      </c>
      <c r="P6501" s="299"/>
      <c r="Q6501" s="300"/>
      <c r="R6501" s="129">
        <f t="shared" si="304"/>
        <v>0</v>
      </c>
      <c r="S6501" s="129">
        <f t="shared" si="305"/>
        <v>0</v>
      </c>
      <c r="T6501" s="129">
        <f t="shared" si="303"/>
        <v>0</v>
      </c>
      <c r="U6501" s="10"/>
    </row>
    <row r="6502" spans="12:21" ht="15" customHeight="1" x14ac:dyDescent="0.4">
      <c r="L6502" s="36" t="s">
        <v>39</v>
      </c>
      <c r="N6502" s="37">
        <v>43736</v>
      </c>
      <c r="O6502" s="35">
        <v>0.25</v>
      </c>
      <c r="P6502" s="299"/>
      <c r="Q6502" s="300"/>
      <c r="R6502" s="129">
        <f t="shared" si="304"/>
        <v>0</v>
      </c>
      <c r="S6502" s="129">
        <f t="shared" si="305"/>
        <v>0</v>
      </c>
      <c r="T6502" s="129">
        <f t="shared" si="303"/>
        <v>0</v>
      </c>
      <c r="U6502" s="10"/>
    </row>
    <row r="6503" spans="12:21" ht="15" customHeight="1" x14ac:dyDescent="0.4">
      <c r="L6503" s="36" t="s">
        <v>39</v>
      </c>
      <c r="N6503" s="37">
        <v>43736</v>
      </c>
      <c r="O6503" s="35">
        <v>0.29166666666666669</v>
      </c>
      <c r="P6503" s="299"/>
      <c r="Q6503" s="300"/>
      <c r="R6503" s="129">
        <f t="shared" si="304"/>
        <v>0</v>
      </c>
      <c r="S6503" s="129">
        <f t="shared" si="305"/>
        <v>0</v>
      </c>
      <c r="T6503" s="129">
        <f t="shared" si="303"/>
        <v>0</v>
      </c>
      <c r="U6503" s="10"/>
    </row>
    <row r="6504" spans="12:21" ht="15" customHeight="1" x14ac:dyDescent="0.4">
      <c r="L6504" s="36" t="s">
        <v>39</v>
      </c>
      <c r="N6504" s="37">
        <v>43736</v>
      </c>
      <c r="O6504" s="35">
        <v>0.33333333333333337</v>
      </c>
      <c r="P6504" s="299"/>
      <c r="Q6504" s="300"/>
      <c r="R6504" s="129">
        <f t="shared" si="304"/>
        <v>0</v>
      </c>
      <c r="S6504" s="129">
        <f t="shared" si="305"/>
        <v>0</v>
      </c>
      <c r="T6504" s="129">
        <f t="shared" si="303"/>
        <v>0</v>
      </c>
      <c r="U6504" s="10"/>
    </row>
    <row r="6505" spans="12:21" ht="15" customHeight="1" x14ac:dyDescent="0.4">
      <c r="L6505" s="36" t="s">
        <v>39</v>
      </c>
      <c r="N6505" s="37">
        <v>43736</v>
      </c>
      <c r="O6505" s="35">
        <v>0.375</v>
      </c>
      <c r="P6505" s="299"/>
      <c r="Q6505" s="300"/>
      <c r="R6505" s="129">
        <f t="shared" si="304"/>
        <v>0</v>
      </c>
      <c r="S6505" s="129">
        <f t="shared" si="305"/>
        <v>0</v>
      </c>
      <c r="T6505" s="129">
        <f t="shared" ref="T6505:T6568" si="306">Q6505-R6505</f>
        <v>0</v>
      </c>
      <c r="U6505" s="10"/>
    </row>
    <row r="6506" spans="12:21" ht="15" customHeight="1" x14ac:dyDescent="0.4">
      <c r="L6506" s="36" t="s">
        <v>39</v>
      </c>
      <c r="N6506" s="37">
        <v>43736</v>
      </c>
      <c r="O6506" s="35">
        <v>0.41666666666666669</v>
      </c>
      <c r="P6506" s="299"/>
      <c r="Q6506" s="300"/>
      <c r="R6506" s="129">
        <f t="shared" si="304"/>
        <v>0</v>
      </c>
      <c r="S6506" s="129">
        <f t="shared" si="305"/>
        <v>0</v>
      </c>
      <c r="T6506" s="129">
        <f t="shared" si="306"/>
        <v>0</v>
      </c>
      <c r="U6506" s="10"/>
    </row>
    <row r="6507" spans="12:21" ht="15" customHeight="1" x14ac:dyDescent="0.4">
      <c r="L6507" s="36" t="s">
        <v>39</v>
      </c>
      <c r="N6507" s="37">
        <v>43736</v>
      </c>
      <c r="O6507" s="35">
        <v>0.45833333333333337</v>
      </c>
      <c r="P6507" s="299"/>
      <c r="Q6507" s="300"/>
      <c r="R6507" s="129">
        <f t="shared" si="304"/>
        <v>0</v>
      </c>
      <c r="S6507" s="129">
        <f t="shared" si="305"/>
        <v>0</v>
      </c>
      <c r="T6507" s="129">
        <f t="shared" si="306"/>
        <v>0</v>
      </c>
      <c r="U6507" s="10"/>
    </row>
    <row r="6508" spans="12:21" ht="15" customHeight="1" x14ac:dyDescent="0.4">
      <c r="L6508" s="36" t="s">
        <v>39</v>
      </c>
      <c r="N6508" s="37">
        <v>43736</v>
      </c>
      <c r="O6508" s="35">
        <v>0.50000000000000011</v>
      </c>
      <c r="P6508" s="299"/>
      <c r="Q6508" s="300"/>
      <c r="R6508" s="129">
        <f t="shared" si="304"/>
        <v>0</v>
      </c>
      <c r="S6508" s="129">
        <f t="shared" si="305"/>
        <v>0</v>
      </c>
      <c r="T6508" s="129">
        <f t="shared" si="306"/>
        <v>0</v>
      </c>
      <c r="U6508" s="10"/>
    </row>
    <row r="6509" spans="12:21" ht="15" customHeight="1" x14ac:dyDescent="0.4">
      <c r="L6509" s="36" t="s">
        <v>39</v>
      </c>
      <c r="N6509" s="37">
        <v>43736</v>
      </c>
      <c r="O6509" s="35">
        <v>0.54166666666666674</v>
      </c>
      <c r="P6509" s="299"/>
      <c r="Q6509" s="300"/>
      <c r="R6509" s="129">
        <f t="shared" si="304"/>
        <v>0</v>
      </c>
      <c r="S6509" s="129">
        <f t="shared" si="305"/>
        <v>0</v>
      </c>
      <c r="T6509" s="129">
        <f t="shared" si="306"/>
        <v>0</v>
      </c>
      <c r="U6509" s="10"/>
    </row>
    <row r="6510" spans="12:21" ht="15" customHeight="1" x14ac:dyDescent="0.4">
      <c r="L6510" s="36" t="s">
        <v>39</v>
      </c>
      <c r="N6510" s="37">
        <v>43736</v>
      </c>
      <c r="O6510" s="35">
        <v>0.58333333333333337</v>
      </c>
      <c r="P6510" s="299"/>
      <c r="Q6510" s="300"/>
      <c r="R6510" s="129">
        <f t="shared" si="304"/>
        <v>0</v>
      </c>
      <c r="S6510" s="129">
        <f t="shared" si="305"/>
        <v>0</v>
      </c>
      <c r="T6510" s="129">
        <f t="shared" si="306"/>
        <v>0</v>
      </c>
      <c r="U6510" s="10"/>
    </row>
    <row r="6511" spans="12:21" ht="15" customHeight="1" x14ac:dyDescent="0.4">
      <c r="L6511" s="36" t="s">
        <v>39</v>
      </c>
      <c r="N6511" s="37">
        <v>43736</v>
      </c>
      <c r="O6511" s="35">
        <v>0.62500000000000011</v>
      </c>
      <c r="P6511" s="299"/>
      <c r="Q6511" s="300"/>
      <c r="R6511" s="129">
        <f t="shared" si="304"/>
        <v>0</v>
      </c>
      <c r="S6511" s="129">
        <f t="shared" si="305"/>
        <v>0</v>
      </c>
      <c r="T6511" s="129">
        <f t="shared" si="306"/>
        <v>0</v>
      </c>
      <c r="U6511" s="10"/>
    </row>
    <row r="6512" spans="12:21" ht="15" customHeight="1" x14ac:dyDescent="0.4">
      <c r="L6512" s="36" t="s">
        <v>39</v>
      </c>
      <c r="N6512" s="37">
        <v>43736</v>
      </c>
      <c r="O6512" s="35">
        <v>0.66666666666666674</v>
      </c>
      <c r="P6512" s="299"/>
      <c r="Q6512" s="300"/>
      <c r="R6512" s="129">
        <f t="shared" si="304"/>
        <v>0</v>
      </c>
      <c r="S6512" s="129">
        <f t="shared" si="305"/>
        <v>0</v>
      </c>
      <c r="T6512" s="129">
        <f t="shared" si="306"/>
        <v>0</v>
      </c>
      <c r="U6512" s="10"/>
    </row>
    <row r="6513" spans="12:21" ht="15" customHeight="1" x14ac:dyDescent="0.4">
      <c r="L6513" s="36" t="s">
        <v>39</v>
      </c>
      <c r="N6513" s="37">
        <v>43736</v>
      </c>
      <c r="O6513" s="35">
        <v>0.70833333333333337</v>
      </c>
      <c r="P6513" s="299"/>
      <c r="Q6513" s="300"/>
      <c r="R6513" s="129">
        <f t="shared" si="304"/>
        <v>0</v>
      </c>
      <c r="S6513" s="129">
        <f t="shared" si="305"/>
        <v>0</v>
      </c>
      <c r="T6513" s="129">
        <f t="shared" si="306"/>
        <v>0</v>
      </c>
      <c r="U6513" s="10"/>
    </row>
    <row r="6514" spans="12:21" ht="15" customHeight="1" x14ac:dyDescent="0.4">
      <c r="L6514" s="36" t="s">
        <v>39</v>
      </c>
      <c r="N6514" s="37">
        <v>43736</v>
      </c>
      <c r="O6514" s="35">
        <v>0.75000000000000011</v>
      </c>
      <c r="P6514" s="299"/>
      <c r="Q6514" s="300"/>
      <c r="R6514" s="129">
        <f t="shared" si="304"/>
        <v>0</v>
      </c>
      <c r="S6514" s="129">
        <f t="shared" si="305"/>
        <v>0</v>
      </c>
      <c r="T6514" s="129">
        <f t="shared" si="306"/>
        <v>0</v>
      </c>
      <c r="U6514" s="10"/>
    </row>
    <row r="6515" spans="12:21" ht="15" customHeight="1" x14ac:dyDescent="0.4">
      <c r="L6515" s="36" t="s">
        <v>39</v>
      </c>
      <c r="N6515" s="37">
        <v>43736</v>
      </c>
      <c r="O6515" s="35">
        <v>0.79166666666666674</v>
      </c>
      <c r="P6515" s="299"/>
      <c r="Q6515" s="300"/>
      <c r="R6515" s="129">
        <f t="shared" si="304"/>
        <v>0</v>
      </c>
      <c r="S6515" s="129">
        <f t="shared" si="305"/>
        <v>0</v>
      </c>
      <c r="T6515" s="129">
        <f t="shared" si="306"/>
        <v>0</v>
      </c>
      <c r="U6515" s="10"/>
    </row>
    <row r="6516" spans="12:21" ht="15" customHeight="1" x14ac:dyDescent="0.4">
      <c r="L6516" s="36" t="s">
        <v>39</v>
      </c>
      <c r="N6516" s="37">
        <v>43736</v>
      </c>
      <c r="O6516" s="35">
        <v>0.83333333333333337</v>
      </c>
      <c r="P6516" s="299"/>
      <c r="Q6516" s="300"/>
      <c r="R6516" s="129">
        <f t="shared" si="304"/>
        <v>0</v>
      </c>
      <c r="S6516" s="129">
        <f t="shared" si="305"/>
        <v>0</v>
      </c>
      <c r="T6516" s="129">
        <f t="shared" si="306"/>
        <v>0</v>
      </c>
      <c r="U6516" s="10"/>
    </row>
    <row r="6517" spans="12:21" ht="15" customHeight="1" x14ac:dyDescent="0.4">
      <c r="L6517" s="36" t="s">
        <v>39</v>
      </c>
      <c r="N6517" s="37">
        <v>43736</v>
      </c>
      <c r="O6517" s="35">
        <v>0.87500000000000011</v>
      </c>
      <c r="P6517" s="299"/>
      <c r="Q6517" s="300"/>
      <c r="R6517" s="129">
        <f t="shared" si="304"/>
        <v>0</v>
      </c>
      <c r="S6517" s="129">
        <f t="shared" si="305"/>
        <v>0</v>
      </c>
      <c r="T6517" s="129">
        <f t="shared" si="306"/>
        <v>0</v>
      </c>
      <c r="U6517" s="10"/>
    </row>
    <row r="6518" spans="12:21" ht="15" customHeight="1" x14ac:dyDescent="0.4">
      <c r="L6518" s="36" t="s">
        <v>39</v>
      </c>
      <c r="N6518" s="37">
        <v>43736</v>
      </c>
      <c r="O6518" s="35">
        <v>0.91666666666666674</v>
      </c>
      <c r="P6518" s="299"/>
      <c r="Q6518" s="300"/>
      <c r="R6518" s="129">
        <f t="shared" si="304"/>
        <v>0</v>
      </c>
      <c r="S6518" s="129">
        <f t="shared" si="305"/>
        <v>0</v>
      </c>
      <c r="T6518" s="129">
        <f t="shared" si="306"/>
        <v>0</v>
      </c>
      <c r="U6518" s="10"/>
    </row>
    <row r="6519" spans="12:21" ht="15" customHeight="1" x14ac:dyDescent="0.4">
      <c r="L6519" s="36" t="s">
        <v>39</v>
      </c>
      <c r="N6519" s="37">
        <v>43736</v>
      </c>
      <c r="O6519" s="35">
        <v>0.95833333333333337</v>
      </c>
      <c r="P6519" s="299"/>
      <c r="Q6519" s="300"/>
      <c r="R6519" s="129">
        <f t="shared" si="304"/>
        <v>0</v>
      </c>
      <c r="S6519" s="129">
        <f t="shared" si="305"/>
        <v>0</v>
      </c>
      <c r="T6519" s="129">
        <f t="shared" si="306"/>
        <v>0</v>
      </c>
      <c r="U6519" s="10"/>
    </row>
    <row r="6520" spans="12:21" ht="15" customHeight="1" x14ac:dyDescent="0.4">
      <c r="L6520" s="40">
        <v>43737</v>
      </c>
      <c r="M6520" s="37"/>
      <c r="N6520" s="37">
        <v>43737</v>
      </c>
      <c r="O6520" s="35">
        <v>3.1225022567582528E-17</v>
      </c>
      <c r="P6520" s="299"/>
      <c r="Q6520" s="300"/>
      <c r="R6520" s="129">
        <f t="shared" si="304"/>
        <v>0</v>
      </c>
      <c r="S6520" s="129">
        <f t="shared" si="305"/>
        <v>0</v>
      </c>
      <c r="T6520" s="129">
        <f t="shared" si="306"/>
        <v>0</v>
      </c>
      <c r="U6520" s="10"/>
    </row>
    <row r="6521" spans="12:21" ht="15" customHeight="1" x14ac:dyDescent="0.4">
      <c r="L6521" s="36" t="s">
        <v>39</v>
      </c>
      <c r="N6521" s="37">
        <v>43737</v>
      </c>
      <c r="O6521" s="35">
        <v>4.1666666666666699E-2</v>
      </c>
      <c r="P6521" s="299"/>
      <c r="Q6521" s="300"/>
      <c r="R6521" s="129">
        <f t="shared" si="304"/>
        <v>0</v>
      </c>
      <c r="S6521" s="129">
        <f t="shared" si="305"/>
        <v>0</v>
      </c>
      <c r="T6521" s="129">
        <f t="shared" si="306"/>
        <v>0</v>
      </c>
      <c r="U6521" s="10"/>
    </row>
    <row r="6522" spans="12:21" ht="15" customHeight="1" x14ac:dyDescent="0.4">
      <c r="L6522" s="36" t="s">
        <v>39</v>
      </c>
      <c r="N6522" s="37">
        <v>43737</v>
      </c>
      <c r="O6522" s="35">
        <v>8.333333333333337E-2</v>
      </c>
      <c r="P6522" s="299"/>
      <c r="Q6522" s="300"/>
      <c r="R6522" s="129">
        <f t="shared" si="304"/>
        <v>0</v>
      </c>
      <c r="S6522" s="129">
        <f t="shared" si="305"/>
        <v>0</v>
      </c>
      <c r="T6522" s="129">
        <f t="shared" si="306"/>
        <v>0</v>
      </c>
      <c r="U6522" s="10"/>
    </row>
    <row r="6523" spans="12:21" ht="15" customHeight="1" x14ac:dyDescent="0.4">
      <c r="L6523" s="36" t="s">
        <v>39</v>
      </c>
      <c r="N6523" s="37">
        <v>43737</v>
      </c>
      <c r="O6523" s="35">
        <v>0.12500000000000006</v>
      </c>
      <c r="P6523" s="299"/>
      <c r="Q6523" s="300"/>
      <c r="R6523" s="129">
        <f t="shared" si="304"/>
        <v>0</v>
      </c>
      <c r="S6523" s="129">
        <f t="shared" si="305"/>
        <v>0</v>
      </c>
      <c r="T6523" s="129">
        <f t="shared" si="306"/>
        <v>0</v>
      </c>
      <c r="U6523" s="10"/>
    </row>
    <row r="6524" spans="12:21" ht="15" customHeight="1" x14ac:dyDescent="0.4">
      <c r="L6524" s="36" t="s">
        <v>39</v>
      </c>
      <c r="N6524" s="37">
        <v>43737</v>
      </c>
      <c r="O6524" s="35">
        <v>0.16666666666666669</v>
      </c>
      <c r="P6524" s="299"/>
      <c r="Q6524" s="300"/>
      <c r="R6524" s="129">
        <f t="shared" si="304"/>
        <v>0</v>
      </c>
      <c r="S6524" s="129">
        <f t="shared" si="305"/>
        <v>0</v>
      </c>
      <c r="T6524" s="129">
        <f t="shared" si="306"/>
        <v>0</v>
      </c>
      <c r="U6524" s="10"/>
    </row>
    <row r="6525" spans="12:21" ht="15" customHeight="1" x14ac:dyDescent="0.4">
      <c r="L6525" s="36" t="s">
        <v>39</v>
      </c>
      <c r="N6525" s="37">
        <v>43737</v>
      </c>
      <c r="O6525" s="35">
        <v>0.20833333333333337</v>
      </c>
      <c r="P6525" s="299"/>
      <c r="Q6525" s="300"/>
      <c r="R6525" s="129">
        <f t="shared" si="304"/>
        <v>0</v>
      </c>
      <c r="S6525" s="129">
        <f t="shared" si="305"/>
        <v>0</v>
      </c>
      <c r="T6525" s="129">
        <f t="shared" si="306"/>
        <v>0</v>
      </c>
      <c r="U6525" s="10"/>
    </row>
    <row r="6526" spans="12:21" ht="15" customHeight="1" x14ac:dyDescent="0.4">
      <c r="L6526" s="36" t="s">
        <v>39</v>
      </c>
      <c r="N6526" s="37">
        <v>43737</v>
      </c>
      <c r="O6526" s="35">
        <v>0.25</v>
      </c>
      <c r="P6526" s="299"/>
      <c r="Q6526" s="300"/>
      <c r="R6526" s="129">
        <f t="shared" si="304"/>
        <v>0</v>
      </c>
      <c r="S6526" s="129">
        <f t="shared" si="305"/>
        <v>0</v>
      </c>
      <c r="T6526" s="129">
        <f t="shared" si="306"/>
        <v>0</v>
      </c>
      <c r="U6526" s="10"/>
    </row>
    <row r="6527" spans="12:21" ht="15" customHeight="1" x14ac:dyDescent="0.4">
      <c r="L6527" s="36" t="s">
        <v>39</v>
      </c>
      <c r="N6527" s="37">
        <v>43737</v>
      </c>
      <c r="O6527" s="35">
        <v>0.29166666666666669</v>
      </c>
      <c r="P6527" s="299"/>
      <c r="Q6527" s="300"/>
      <c r="R6527" s="129">
        <f t="shared" si="304"/>
        <v>0</v>
      </c>
      <c r="S6527" s="129">
        <f t="shared" si="305"/>
        <v>0</v>
      </c>
      <c r="T6527" s="129">
        <f t="shared" si="306"/>
        <v>0</v>
      </c>
      <c r="U6527" s="10"/>
    </row>
    <row r="6528" spans="12:21" ht="15" customHeight="1" x14ac:dyDescent="0.4">
      <c r="L6528" s="36" t="s">
        <v>39</v>
      </c>
      <c r="N6528" s="37">
        <v>43737</v>
      </c>
      <c r="O6528" s="35">
        <v>0.33333333333333337</v>
      </c>
      <c r="P6528" s="299"/>
      <c r="Q6528" s="300"/>
      <c r="R6528" s="129">
        <f t="shared" si="304"/>
        <v>0</v>
      </c>
      <c r="S6528" s="129">
        <f t="shared" si="305"/>
        <v>0</v>
      </c>
      <c r="T6528" s="129">
        <f t="shared" si="306"/>
        <v>0</v>
      </c>
      <c r="U6528" s="10"/>
    </row>
    <row r="6529" spans="12:21" ht="15" customHeight="1" x14ac:dyDescent="0.4">
      <c r="L6529" s="36" t="s">
        <v>39</v>
      </c>
      <c r="N6529" s="37">
        <v>43737</v>
      </c>
      <c r="O6529" s="35">
        <v>0.375</v>
      </c>
      <c r="P6529" s="299"/>
      <c r="Q6529" s="300"/>
      <c r="R6529" s="129">
        <f t="shared" si="304"/>
        <v>0</v>
      </c>
      <c r="S6529" s="129">
        <f t="shared" si="305"/>
        <v>0</v>
      </c>
      <c r="T6529" s="129">
        <f t="shared" si="306"/>
        <v>0</v>
      </c>
      <c r="U6529" s="10"/>
    </row>
    <row r="6530" spans="12:21" ht="15" customHeight="1" x14ac:dyDescent="0.4">
      <c r="L6530" s="36" t="s">
        <v>39</v>
      </c>
      <c r="N6530" s="37">
        <v>43737</v>
      </c>
      <c r="O6530" s="35">
        <v>0.41666666666666669</v>
      </c>
      <c r="P6530" s="299"/>
      <c r="Q6530" s="300"/>
      <c r="R6530" s="129">
        <f t="shared" si="304"/>
        <v>0</v>
      </c>
      <c r="S6530" s="129">
        <f t="shared" si="305"/>
        <v>0</v>
      </c>
      <c r="T6530" s="129">
        <f t="shared" si="306"/>
        <v>0</v>
      </c>
      <c r="U6530" s="10"/>
    </row>
    <row r="6531" spans="12:21" ht="15" customHeight="1" x14ac:dyDescent="0.4">
      <c r="L6531" s="36" t="s">
        <v>39</v>
      </c>
      <c r="N6531" s="37">
        <v>43737</v>
      </c>
      <c r="O6531" s="35">
        <v>0.45833333333333337</v>
      </c>
      <c r="P6531" s="299"/>
      <c r="Q6531" s="300"/>
      <c r="R6531" s="129">
        <f t="shared" si="304"/>
        <v>0</v>
      </c>
      <c r="S6531" s="129">
        <f t="shared" si="305"/>
        <v>0</v>
      </c>
      <c r="T6531" s="129">
        <f t="shared" si="306"/>
        <v>0</v>
      </c>
      <c r="U6531" s="10"/>
    </row>
    <row r="6532" spans="12:21" ht="15" customHeight="1" x14ac:dyDescent="0.4">
      <c r="L6532" s="36" t="s">
        <v>39</v>
      </c>
      <c r="N6532" s="37">
        <v>43737</v>
      </c>
      <c r="O6532" s="35">
        <v>0.50000000000000011</v>
      </c>
      <c r="P6532" s="299"/>
      <c r="Q6532" s="300"/>
      <c r="R6532" s="129">
        <f t="shared" si="304"/>
        <v>0</v>
      </c>
      <c r="S6532" s="129">
        <f t="shared" si="305"/>
        <v>0</v>
      </c>
      <c r="T6532" s="129">
        <f t="shared" si="306"/>
        <v>0</v>
      </c>
      <c r="U6532" s="10"/>
    </row>
    <row r="6533" spans="12:21" ht="15" customHeight="1" x14ac:dyDescent="0.4">
      <c r="L6533" s="36" t="s">
        <v>39</v>
      </c>
      <c r="N6533" s="37">
        <v>43737</v>
      </c>
      <c r="O6533" s="35">
        <v>0.54166666666666674</v>
      </c>
      <c r="P6533" s="299"/>
      <c r="Q6533" s="300"/>
      <c r="R6533" s="129">
        <f t="shared" si="304"/>
        <v>0</v>
      </c>
      <c r="S6533" s="129">
        <f t="shared" si="305"/>
        <v>0</v>
      </c>
      <c r="T6533" s="129">
        <f t="shared" si="306"/>
        <v>0</v>
      </c>
      <c r="U6533" s="10"/>
    </row>
    <row r="6534" spans="12:21" ht="15" customHeight="1" x14ac:dyDescent="0.4">
      <c r="L6534" s="36" t="s">
        <v>39</v>
      </c>
      <c r="N6534" s="37">
        <v>43737</v>
      </c>
      <c r="O6534" s="35">
        <v>0.58333333333333337</v>
      </c>
      <c r="P6534" s="299"/>
      <c r="Q6534" s="300"/>
      <c r="R6534" s="129">
        <f t="shared" si="304"/>
        <v>0</v>
      </c>
      <c r="S6534" s="129">
        <f t="shared" si="305"/>
        <v>0</v>
      </c>
      <c r="T6534" s="129">
        <f t="shared" si="306"/>
        <v>0</v>
      </c>
      <c r="U6534" s="10"/>
    </row>
    <row r="6535" spans="12:21" ht="15" customHeight="1" x14ac:dyDescent="0.4">
      <c r="L6535" s="36" t="s">
        <v>39</v>
      </c>
      <c r="N6535" s="37">
        <v>43737</v>
      </c>
      <c r="O6535" s="35">
        <v>0.62500000000000011</v>
      </c>
      <c r="P6535" s="299"/>
      <c r="Q6535" s="300"/>
      <c r="R6535" s="129">
        <f t="shared" si="304"/>
        <v>0</v>
      </c>
      <c r="S6535" s="129">
        <f t="shared" si="305"/>
        <v>0</v>
      </c>
      <c r="T6535" s="129">
        <f t="shared" si="306"/>
        <v>0</v>
      </c>
      <c r="U6535" s="10"/>
    </row>
    <row r="6536" spans="12:21" ht="15" customHeight="1" x14ac:dyDescent="0.4">
      <c r="L6536" s="36" t="s">
        <v>39</v>
      </c>
      <c r="N6536" s="37">
        <v>43737</v>
      </c>
      <c r="O6536" s="35">
        <v>0.66666666666666674</v>
      </c>
      <c r="P6536" s="299"/>
      <c r="Q6536" s="300"/>
      <c r="R6536" s="129">
        <f t="shared" si="304"/>
        <v>0</v>
      </c>
      <c r="S6536" s="129">
        <f t="shared" si="305"/>
        <v>0</v>
      </c>
      <c r="T6536" s="129">
        <f t="shared" si="306"/>
        <v>0</v>
      </c>
      <c r="U6536" s="10"/>
    </row>
    <row r="6537" spans="12:21" ht="15" customHeight="1" x14ac:dyDescent="0.4">
      <c r="L6537" s="36" t="s">
        <v>39</v>
      </c>
      <c r="N6537" s="37">
        <v>43737</v>
      </c>
      <c r="O6537" s="35">
        <v>0.70833333333333337</v>
      </c>
      <c r="P6537" s="299"/>
      <c r="Q6537" s="300"/>
      <c r="R6537" s="129">
        <f t="shared" si="304"/>
        <v>0</v>
      </c>
      <c r="S6537" s="129">
        <f t="shared" si="305"/>
        <v>0</v>
      </c>
      <c r="T6537" s="129">
        <f t="shared" si="306"/>
        <v>0</v>
      </c>
      <c r="U6537" s="10"/>
    </row>
    <row r="6538" spans="12:21" ht="15" customHeight="1" x14ac:dyDescent="0.4">
      <c r="L6538" s="36" t="s">
        <v>39</v>
      </c>
      <c r="N6538" s="37">
        <v>43737</v>
      </c>
      <c r="O6538" s="35">
        <v>0.75000000000000011</v>
      </c>
      <c r="P6538" s="299"/>
      <c r="Q6538" s="300"/>
      <c r="R6538" s="129">
        <f t="shared" si="304"/>
        <v>0</v>
      </c>
      <c r="S6538" s="129">
        <f t="shared" si="305"/>
        <v>0</v>
      </c>
      <c r="T6538" s="129">
        <f t="shared" si="306"/>
        <v>0</v>
      </c>
      <c r="U6538" s="10"/>
    </row>
    <row r="6539" spans="12:21" ht="15" customHeight="1" x14ac:dyDescent="0.4">
      <c r="L6539" s="36" t="s">
        <v>39</v>
      </c>
      <c r="N6539" s="37">
        <v>43737</v>
      </c>
      <c r="O6539" s="35">
        <v>0.79166666666666674</v>
      </c>
      <c r="P6539" s="299"/>
      <c r="Q6539" s="300"/>
      <c r="R6539" s="129">
        <f t="shared" si="304"/>
        <v>0</v>
      </c>
      <c r="S6539" s="129">
        <f t="shared" si="305"/>
        <v>0</v>
      </c>
      <c r="T6539" s="129">
        <f t="shared" si="306"/>
        <v>0</v>
      </c>
      <c r="U6539" s="10"/>
    </row>
    <row r="6540" spans="12:21" ht="15" customHeight="1" x14ac:dyDescent="0.4">
      <c r="L6540" s="36" t="s">
        <v>39</v>
      </c>
      <c r="N6540" s="37">
        <v>43737</v>
      </c>
      <c r="O6540" s="35">
        <v>0.83333333333333337</v>
      </c>
      <c r="P6540" s="299"/>
      <c r="Q6540" s="300"/>
      <c r="R6540" s="129">
        <f t="shared" si="304"/>
        <v>0</v>
      </c>
      <c r="S6540" s="129">
        <f t="shared" si="305"/>
        <v>0</v>
      </c>
      <c r="T6540" s="129">
        <f t="shared" si="306"/>
        <v>0</v>
      </c>
      <c r="U6540" s="10"/>
    </row>
    <row r="6541" spans="12:21" ht="15" customHeight="1" x14ac:dyDescent="0.4">
      <c r="L6541" s="36" t="s">
        <v>39</v>
      </c>
      <c r="N6541" s="37">
        <v>43737</v>
      </c>
      <c r="O6541" s="35">
        <v>0.87500000000000011</v>
      </c>
      <c r="P6541" s="299"/>
      <c r="Q6541" s="300"/>
      <c r="R6541" s="129">
        <f t="shared" si="304"/>
        <v>0</v>
      </c>
      <c r="S6541" s="129">
        <f t="shared" si="305"/>
        <v>0</v>
      </c>
      <c r="T6541" s="129">
        <f t="shared" si="306"/>
        <v>0</v>
      </c>
      <c r="U6541" s="10"/>
    </row>
    <row r="6542" spans="12:21" ht="15" customHeight="1" x14ac:dyDescent="0.4">
      <c r="L6542" s="36" t="s">
        <v>39</v>
      </c>
      <c r="N6542" s="37">
        <v>43737</v>
      </c>
      <c r="O6542" s="35">
        <v>0.91666666666666674</v>
      </c>
      <c r="P6542" s="299"/>
      <c r="Q6542" s="300"/>
      <c r="R6542" s="129">
        <f t="shared" si="304"/>
        <v>0</v>
      </c>
      <c r="S6542" s="129">
        <f t="shared" si="305"/>
        <v>0</v>
      </c>
      <c r="T6542" s="129">
        <f t="shared" si="306"/>
        <v>0</v>
      </c>
      <c r="U6542" s="10"/>
    </row>
    <row r="6543" spans="12:21" ht="15" customHeight="1" x14ac:dyDescent="0.4">
      <c r="L6543" s="36" t="s">
        <v>39</v>
      </c>
      <c r="N6543" s="37">
        <v>43737</v>
      </c>
      <c r="O6543" s="35">
        <v>0.95833333333333337</v>
      </c>
      <c r="P6543" s="299"/>
      <c r="Q6543" s="300"/>
      <c r="R6543" s="129">
        <f t="shared" si="304"/>
        <v>0</v>
      </c>
      <c r="S6543" s="129">
        <f t="shared" si="305"/>
        <v>0</v>
      </c>
      <c r="T6543" s="129">
        <f t="shared" si="306"/>
        <v>0</v>
      </c>
      <c r="U6543" s="10"/>
    </row>
    <row r="6544" spans="12:21" ht="15" customHeight="1" x14ac:dyDescent="0.4">
      <c r="L6544" s="40">
        <v>43738</v>
      </c>
      <c r="M6544" s="37"/>
      <c r="N6544" s="37">
        <v>43738</v>
      </c>
      <c r="O6544" s="35">
        <v>3.1225022567582528E-17</v>
      </c>
      <c r="P6544" s="299"/>
      <c r="Q6544" s="300"/>
      <c r="R6544" s="129">
        <f t="shared" ref="R6544:R6607" si="307">IF(Q6544&gt;P6544,P6544,Q6544)</f>
        <v>0</v>
      </c>
      <c r="S6544" s="129">
        <f t="shared" ref="S6544:S6607" si="308">P6544-R6544</f>
        <v>0</v>
      </c>
      <c r="T6544" s="129">
        <f t="shared" si="306"/>
        <v>0</v>
      </c>
      <c r="U6544" s="10"/>
    </row>
    <row r="6545" spans="12:21" ht="15" customHeight="1" x14ac:dyDescent="0.4">
      <c r="L6545" s="36" t="s">
        <v>39</v>
      </c>
      <c r="N6545" s="37">
        <v>43738</v>
      </c>
      <c r="O6545" s="35">
        <v>4.1666666666666699E-2</v>
      </c>
      <c r="P6545" s="299"/>
      <c r="Q6545" s="300"/>
      <c r="R6545" s="129">
        <f t="shared" si="307"/>
        <v>0</v>
      </c>
      <c r="S6545" s="129">
        <f t="shared" si="308"/>
        <v>0</v>
      </c>
      <c r="T6545" s="129">
        <f t="shared" si="306"/>
        <v>0</v>
      </c>
      <c r="U6545" s="10"/>
    </row>
    <row r="6546" spans="12:21" ht="15" customHeight="1" x14ac:dyDescent="0.4">
      <c r="L6546" s="36" t="s">
        <v>39</v>
      </c>
      <c r="N6546" s="37">
        <v>43738</v>
      </c>
      <c r="O6546" s="35">
        <v>8.333333333333337E-2</v>
      </c>
      <c r="P6546" s="299"/>
      <c r="Q6546" s="300"/>
      <c r="R6546" s="129">
        <f t="shared" si="307"/>
        <v>0</v>
      </c>
      <c r="S6546" s="129">
        <f t="shared" si="308"/>
        <v>0</v>
      </c>
      <c r="T6546" s="129">
        <f t="shared" si="306"/>
        <v>0</v>
      </c>
      <c r="U6546" s="10"/>
    </row>
    <row r="6547" spans="12:21" ht="15" customHeight="1" x14ac:dyDescent="0.4">
      <c r="L6547" s="36" t="s">
        <v>39</v>
      </c>
      <c r="N6547" s="37">
        <v>43738</v>
      </c>
      <c r="O6547" s="35">
        <v>0.12500000000000006</v>
      </c>
      <c r="P6547" s="299"/>
      <c r="Q6547" s="300"/>
      <c r="R6547" s="129">
        <f t="shared" si="307"/>
        <v>0</v>
      </c>
      <c r="S6547" s="129">
        <f t="shared" si="308"/>
        <v>0</v>
      </c>
      <c r="T6547" s="129">
        <f t="shared" si="306"/>
        <v>0</v>
      </c>
      <c r="U6547" s="10"/>
    </row>
    <row r="6548" spans="12:21" ht="15" customHeight="1" x14ac:dyDescent="0.4">
      <c r="L6548" s="36" t="s">
        <v>39</v>
      </c>
      <c r="N6548" s="37">
        <v>43738</v>
      </c>
      <c r="O6548" s="35">
        <v>0.16666666666666669</v>
      </c>
      <c r="P6548" s="299"/>
      <c r="Q6548" s="300"/>
      <c r="R6548" s="129">
        <f t="shared" si="307"/>
        <v>0</v>
      </c>
      <c r="S6548" s="129">
        <f t="shared" si="308"/>
        <v>0</v>
      </c>
      <c r="T6548" s="129">
        <f t="shared" si="306"/>
        <v>0</v>
      </c>
      <c r="U6548" s="10"/>
    </row>
    <row r="6549" spans="12:21" ht="15" customHeight="1" x14ac:dyDescent="0.4">
      <c r="L6549" s="36" t="s">
        <v>39</v>
      </c>
      <c r="N6549" s="37">
        <v>43738</v>
      </c>
      <c r="O6549" s="35">
        <v>0.20833333333333337</v>
      </c>
      <c r="P6549" s="299"/>
      <c r="Q6549" s="300"/>
      <c r="R6549" s="129">
        <f t="shared" si="307"/>
        <v>0</v>
      </c>
      <c r="S6549" s="129">
        <f t="shared" si="308"/>
        <v>0</v>
      </c>
      <c r="T6549" s="129">
        <f t="shared" si="306"/>
        <v>0</v>
      </c>
      <c r="U6549" s="10"/>
    </row>
    <row r="6550" spans="12:21" ht="15" customHeight="1" x14ac:dyDescent="0.4">
      <c r="L6550" s="36" t="s">
        <v>39</v>
      </c>
      <c r="N6550" s="37">
        <v>43738</v>
      </c>
      <c r="O6550" s="35">
        <v>0.25</v>
      </c>
      <c r="P6550" s="299"/>
      <c r="Q6550" s="300"/>
      <c r="R6550" s="129">
        <f t="shared" si="307"/>
        <v>0</v>
      </c>
      <c r="S6550" s="129">
        <f t="shared" si="308"/>
        <v>0</v>
      </c>
      <c r="T6550" s="129">
        <f t="shared" si="306"/>
        <v>0</v>
      </c>
      <c r="U6550" s="10"/>
    </row>
    <row r="6551" spans="12:21" ht="15" customHeight="1" x14ac:dyDescent="0.4">
      <c r="L6551" s="36" t="s">
        <v>39</v>
      </c>
      <c r="N6551" s="37">
        <v>43738</v>
      </c>
      <c r="O6551" s="35">
        <v>0.29166666666666669</v>
      </c>
      <c r="P6551" s="299"/>
      <c r="Q6551" s="300"/>
      <c r="R6551" s="129">
        <f t="shared" si="307"/>
        <v>0</v>
      </c>
      <c r="S6551" s="129">
        <f t="shared" si="308"/>
        <v>0</v>
      </c>
      <c r="T6551" s="129">
        <f t="shared" si="306"/>
        <v>0</v>
      </c>
      <c r="U6551" s="10"/>
    </row>
    <row r="6552" spans="12:21" ht="15" customHeight="1" x14ac:dyDescent="0.4">
      <c r="L6552" s="36" t="s">
        <v>39</v>
      </c>
      <c r="N6552" s="37">
        <v>43738</v>
      </c>
      <c r="O6552" s="35">
        <v>0.33333333333333337</v>
      </c>
      <c r="P6552" s="299"/>
      <c r="Q6552" s="300"/>
      <c r="R6552" s="129">
        <f t="shared" si="307"/>
        <v>0</v>
      </c>
      <c r="S6552" s="129">
        <f t="shared" si="308"/>
        <v>0</v>
      </c>
      <c r="T6552" s="129">
        <f t="shared" si="306"/>
        <v>0</v>
      </c>
      <c r="U6552" s="10"/>
    </row>
    <row r="6553" spans="12:21" ht="15" customHeight="1" x14ac:dyDescent="0.4">
      <c r="L6553" s="36" t="s">
        <v>39</v>
      </c>
      <c r="N6553" s="37">
        <v>43738</v>
      </c>
      <c r="O6553" s="35">
        <v>0.375</v>
      </c>
      <c r="P6553" s="299"/>
      <c r="Q6553" s="300"/>
      <c r="R6553" s="129">
        <f t="shared" si="307"/>
        <v>0</v>
      </c>
      <c r="S6553" s="129">
        <f t="shared" si="308"/>
        <v>0</v>
      </c>
      <c r="T6553" s="129">
        <f t="shared" si="306"/>
        <v>0</v>
      </c>
      <c r="U6553" s="10"/>
    </row>
    <row r="6554" spans="12:21" ht="15" customHeight="1" x14ac:dyDescent="0.4">
      <c r="L6554" s="36" t="s">
        <v>39</v>
      </c>
      <c r="N6554" s="37">
        <v>43738</v>
      </c>
      <c r="O6554" s="35">
        <v>0.41666666666666669</v>
      </c>
      <c r="P6554" s="299"/>
      <c r="Q6554" s="300"/>
      <c r="R6554" s="129">
        <f t="shared" si="307"/>
        <v>0</v>
      </c>
      <c r="S6554" s="129">
        <f t="shared" si="308"/>
        <v>0</v>
      </c>
      <c r="T6554" s="129">
        <f t="shared" si="306"/>
        <v>0</v>
      </c>
      <c r="U6554" s="10"/>
    </row>
    <row r="6555" spans="12:21" ht="15" customHeight="1" x14ac:dyDescent="0.4">
      <c r="L6555" s="36" t="s">
        <v>39</v>
      </c>
      <c r="N6555" s="37">
        <v>43738</v>
      </c>
      <c r="O6555" s="35">
        <v>0.45833333333333337</v>
      </c>
      <c r="P6555" s="299"/>
      <c r="Q6555" s="300"/>
      <c r="R6555" s="129">
        <f t="shared" si="307"/>
        <v>0</v>
      </c>
      <c r="S6555" s="129">
        <f t="shared" si="308"/>
        <v>0</v>
      </c>
      <c r="T6555" s="129">
        <f t="shared" si="306"/>
        <v>0</v>
      </c>
      <c r="U6555" s="10"/>
    </row>
    <row r="6556" spans="12:21" ht="15" customHeight="1" x14ac:dyDescent="0.4">
      <c r="L6556" s="36" t="s">
        <v>39</v>
      </c>
      <c r="N6556" s="37">
        <v>43738</v>
      </c>
      <c r="O6556" s="35">
        <v>0.50000000000000011</v>
      </c>
      <c r="P6556" s="299"/>
      <c r="Q6556" s="300"/>
      <c r="R6556" s="129">
        <f t="shared" si="307"/>
        <v>0</v>
      </c>
      <c r="S6556" s="129">
        <f t="shared" si="308"/>
        <v>0</v>
      </c>
      <c r="T6556" s="129">
        <f t="shared" si="306"/>
        <v>0</v>
      </c>
      <c r="U6556" s="10"/>
    </row>
    <row r="6557" spans="12:21" ht="15" customHeight="1" x14ac:dyDescent="0.4">
      <c r="L6557" s="36" t="s">
        <v>39</v>
      </c>
      <c r="N6557" s="37">
        <v>43738</v>
      </c>
      <c r="O6557" s="35">
        <v>0.54166666666666674</v>
      </c>
      <c r="P6557" s="299"/>
      <c r="Q6557" s="300"/>
      <c r="R6557" s="129">
        <f t="shared" si="307"/>
        <v>0</v>
      </c>
      <c r="S6557" s="129">
        <f t="shared" si="308"/>
        <v>0</v>
      </c>
      <c r="T6557" s="129">
        <f t="shared" si="306"/>
        <v>0</v>
      </c>
      <c r="U6557" s="10"/>
    </row>
    <row r="6558" spans="12:21" ht="15" customHeight="1" x14ac:dyDescent="0.4">
      <c r="L6558" s="36" t="s">
        <v>39</v>
      </c>
      <c r="N6558" s="37">
        <v>43738</v>
      </c>
      <c r="O6558" s="35">
        <v>0.58333333333333337</v>
      </c>
      <c r="P6558" s="299"/>
      <c r="Q6558" s="300"/>
      <c r="R6558" s="129">
        <f t="shared" si="307"/>
        <v>0</v>
      </c>
      <c r="S6558" s="129">
        <f t="shared" si="308"/>
        <v>0</v>
      </c>
      <c r="T6558" s="129">
        <f t="shared" si="306"/>
        <v>0</v>
      </c>
      <c r="U6558" s="10"/>
    </row>
    <row r="6559" spans="12:21" ht="15" customHeight="1" x14ac:dyDescent="0.4">
      <c r="L6559" s="36" t="s">
        <v>39</v>
      </c>
      <c r="N6559" s="37">
        <v>43738</v>
      </c>
      <c r="O6559" s="35">
        <v>0.62500000000000011</v>
      </c>
      <c r="P6559" s="299"/>
      <c r="Q6559" s="300"/>
      <c r="R6559" s="129">
        <f t="shared" si="307"/>
        <v>0</v>
      </c>
      <c r="S6559" s="129">
        <f t="shared" si="308"/>
        <v>0</v>
      </c>
      <c r="T6559" s="129">
        <f t="shared" si="306"/>
        <v>0</v>
      </c>
      <c r="U6559" s="10"/>
    </row>
    <row r="6560" spans="12:21" ht="15" customHeight="1" x14ac:dyDescent="0.4">
      <c r="L6560" s="36" t="s">
        <v>39</v>
      </c>
      <c r="N6560" s="37">
        <v>43738</v>
      </c>
      <c r="O6560" s="35">
        <v>0.66666666666666674</v>
      </c>
      <c r="P6560" s="299"/>
      <c r="Q6560" s="300"/>
      <c r="R6560" s="129">
        <f t="shared" si="307"/>
        <v>0</v>
      </c>
      <c r="S6560" s="129">
        <f t="shared" si="308"/>
        <v>0</v>
      </c>
      <c r="T6560" s="129">
        <f t="shared" si="306"/>
        <v>0</v>
      </c>
      <c r="U6560" s="10"/>
    </row>
    <row r="6561" spans="12:21" ht="15" customHeight="1" x14ac:dyDescent="0.4">
      <c r="L6561" s="36" t="s">
        <v>39</v>
      </c>
      <c r="N6561" s="37">
        <v>43738</v>
      </c>
      <c r="O6561" s="35">
        <v>0.70833333333333337</v>
      </c>
      <c r="P6561" s="299"/>
      <c r="Q6561" s="300"/>
      <c r="R6561" s="129">
        <f t="shared" si="307"/>
        <v>0</v>
      </c>
      <c r="S6561" s="129">
        <f t="shared" si="308"/>
        <v>0</v>
      </c>
      <c r="T6561" s="129">
        <f t="shared" si="306"/>
        <v>0</v>
      </c>
      <c r="U6561" s="10"/>
    </row>
    <row r="6562" spans="12:21" ht="15" customHeight="1" x14ac:dyDescent="0.4">
      <c r="L6562" s="36" t="s">
        <v>39</v>
      </c>
      <c r="N6562" s="37">
        <v>43738</v>
      </c>
      <c r="O6562" s="35">
        <v>0.75000000000000011</v>
      </c>
      <c r="P6562" s="299"/>
      <c r="Q6562" s="300"/>
      <c r="R6562" s="129">
        <f t="shared" si="307"/>
        <v>0</v>
      </c>
      <c r="S6562" s="129">
        <f t="shared" si="308"/>
        <v>0</v>
      </c>
      <c r="T6562" s="129">
        <f t="shared" si="306"/>
        <v>0</v>
      </c>
      <c r="U6562" s="10"/>
    </row>
    <row r="6563" spans="12:21" ht="15" customHeight="1" x14ac:dyDescent="0.4">
      <c r="L6563" s="36" t="s">
        <v>39</v>
      </c>
      <c r="N6563" s="37">
        <v>43738</v>
      </c>
      <c r="O6563" s="35">
        <v>0.79166666666666674</v>
      </c>
      <c r="P6563" s="299"/>
      <c r="Q6563" s="300"/>
      <c r="R6563" s="129">
        <f t="shared" si="307"/>
        <v>0</v>
      </c>
      <c r="S6563" s="129">
        <f t="shared" si="308"/>
        <v>0</v>
      </c>
      <c r="T6563" s="129">
        <f t="shared" si="306"/>
        <v>0</v>
      </c>
      <c r="U6563" s="10"/>
    </row>
    <row r="6564" spans="12:21" ht="15" customHeight="1" x14ac:dyDescent="0.4">
      <c r="L6564" s="36" t="s">
        <v>39</v>
      </c>
      <c r="N6564" s="37">
        <v>43738</v>
      </c>
      <c r="O6564" s="35">
        <v>0.83333333333333337</v>
      </c>
      <c r="P6564" s="299"/>
      <c r="Q6564" s="300"/>
      <c r="R6564" s="129">
        <f t="shared" si="307"/>
        <v>0</v>
      </c>
      <c r="S6564" s="129">
        <f t="shared" si="308"/>
        <v>0</v>
      </c>
      <c r="T6564" s="129">
        <f t="shared" si="306"/>
        <v>0</v>
      </c>
      <c r="U6564" s="10"/>
    </row>
    <row r="6565" spans="12:21" ht="15" customHeight="1" x14ac:dyDescent="0.4">
      <c r="L6565" s="36" t="s">
        <v>39</v>
      </c>
      <c r="N6565" s="37">
        <v>43738</v>
      </c>
      <c r="O6565" s="35">
        <v>0.87500000000000011</v>
      </c>
      <c r="P6565" s="299"/>
      <c r="Q6565" s="300"/>
      <c r="R6565" s="129">
        <f t="shared" si="307"/>
        <v>0</v>
      </c>
      <c r="S6565" s="129">
        <f t="shared" si="308"/>
        <v>0</v>
      </c>
      <c r="T6565" s="129">
        <f t="shared" si="306"/>
        <v>0</v>
      </c>
      <c r="U6565" s="10"/>
    </row>
    <row r="6566" spans="12:21" ht="15" customHeight="1" x14ac:dyDescent="0.4">
      <c r="L6566" s="36" t="s">
        <v>39</v>
      </c>
      <c r="N6566" s="37">
        <v>43738</v>
      </c>
      <c r="O6566" s="35">
        <v>0.91666666666666674</v>
      </c>
      <c r="P6566" s="299"/>
      <c r="Q6566" s="300"/>
      <c r="R6566" s="129">
        <f t="shared" si="307"/>
        <v>0</v>
      </c>
      <c r="S6566" s="129">
        <f t="shared" si="308"/>
        <v>0</v>
      </c>
      <c r="T6566" s="129">
        <f t="shared" si="306"/>
        <v>0</v>
      </c>
      <c r="U6566" s="10"/>
    </row>
    <row r="6567" spans="12:21" ht="15" customHeight="1" x14ac:dyDescent="0.4">
      <c r="L6567" s="36" t="s">
        <v>39</v>
      </c>
      <c r="N6567" s="37">
        <v>43738</v>
      </c>
      <c r="O6567" s="35">
        <v>0.95833333333333337</v>
      </c>
      <c r="P6567" s="299"/>
      <c r="Q6567" s="300"/>
      <c r="R6567" s="129">
        <f t="shared" si="307"/>
        <v>0</v>
      </c>
      <c r="S6567" s="129">
        <f t="shared" si="308"/>
        <v>0</v>
      </c>
      <c r="T6567" s="129">
        <f t="shared" si="306"/>
        <v>0</v>
      </c>
      <c r="U6567" s="10"/>
    </row>
    <row r="6568" spans="12:21" ht="15" customHeight="1" x14ac:dyDescent="0.4">
      <c r="L6568" s="40">
        <v>43739</v>
      </c>
      <c r="M6568" s="37"/>
      <c r="N6568" s="37">
        <v>43739</v>
      </c>
      <c r="O6568" s="35">
        <v>3.1225022567582528E-17</v>
      </c>
      <c r="P6568" s="299"/>
      <c r="Q6568" s="300"/>
      <c r="R6568" s="129">
        <f t="shared" si="307"/>
        <v>0</v>
      </c>
      <c r="S6568" s="129">
        <f t="shared" si="308"/>
        <v>0</v>
      </c>
      <c r="T6568" s="129">
        <f t="shared" si="306"/>
        <v>0</v>
      </c>
      <c r="U6568" s="10"/>
    </row>
    <row r="6569" spans="12:21" ht="15" customHeight="1" x14ac:dyDescent="0.4">
      <c r="L6569" s="36" t="s">
        <v>39</v>
      </c>
      <c r="N6569" s="37">
        <v>43739</v>
      </c>
      <c r="O6569" s="35">
        <v>4.1666666666666699E-2</v>
      </c>
      <c r="P6569" s="299"/>
      <c r="Q6569" s="300"/>
      <c r="R6569" s="129">
        <f t="shared" si="307"/>
        <v>0</v>
      </c>
      <c r="S6569" s="129">
        <f t="shared" si="308"/>
        <v>0</v>
      </c>
      <c r="T6569" s="129">
        <f t="shared" ref="T6569:T6632" si="309">Q6569-R6569</f>
        <v>0</v>
      </c>
      <c r="U6569" s="10"/>
    </row>
    <row r="6570" spans="12:21" ht="15" customHeight="1" x14ac:dyDescent="0.4">
      <c r="L6570" s="36" t="s">
        <v>39</v>
      </c>
      <c r="N6570" s="37">
        <v>43739</v>
      </c>
      <c r="O6570" s="35">
        <v>8.333333333333337E-2</v>
      </c>
      <c r="P6570" s="299"/>
      <c r="Q6570" s="300"/>
      <c r="R6570" s="129">
        <f t="shared" si="307"/>
        <v>0</v>
      </c>
      <c r="S6570" s="129">
        <f t="shared" si="308"/>
        <v>0</v>
      </c>
      <c r="T6570" s="129">
        <f t="shared" si="309"/>
        <v>0</v>
      </c>
      <c r="U6570" s="10"/>
    </row>
    <row r="6571" spans="12:21" ht="15" customHeight="1" x14ac:dyDescent="0.4">
      <c r="L6571" s="36" t="s">
        <v>39</v>
      </c>
      <c r="N6571" s="37">
        <v>43739</v>
      </c>
      <c r="O6571" s="35">
        <v>0.12500000000000006</v>
      </c>
      <c r="P6571" s="299"/>
      <c r="Q6571" s="300"/>
      <c r="R6571" s="129">
        <f t="shared" si="307"/>
        <v>0</v>
      </c>
      <c r="S6571" s="129">
        <f t="shared" si="308"/>
        <v>0</v>
      </c>
      <c r="T6571" s="129">
        <f t="shared" si="309"/>
        <v>0</v>
      </c>
      <c r="U6571" s="10"/>
    </row>
    <row r="6572" spans="12:21" ht="15" customHeight="1" x14ac:dyDescent="0.4">
      <c r="L6572" s="36" t="s">
        <v>39</v>
      </c>
      <c r="N6572" s="37">
        <v>43739</v>
      </c>
      <c r="O6572" s="35">
        <v>0.16666666666666669</v>
      </c>
      <c r="P6572" s="299"/>
      <c r="Q6572" s="300"/>
      <c r="R6572" s="129">
        <f t="shared" si="307"/>
        <v>0</v>
      </c>
      <c r="S6572" s="129">
        <f t="shared" si="308"/>
        <v>0</v>
      </c>
      <c r="T6572" s="129">
        <f t="shared" si="309"/>
        <v>0</v>
      </c>
      <c r="U6572" s="10"/>
    </row>
    <row r="6573" spans="12:21" ht="15" customHeight="1" x14ac:dyDescent="0.4">
      <c r="L6573" s="36" t="s">
        <v>39</v>
      </c>
      <c r="N6573" s="37">
        <v>43739</v>
      </c>
      <c r="O6573" s="35">
        <v>0.20833333333333337</v>
      </c>
      <c r="P6573" s="299"/>
      <c r="Q6573" s="300"/>
      <c r="R6573" s="129">
        <f t="shared" si="307"/>
        <v>0</v>
      </c>
      <c r="S6573" s="129">
        <f t="shared" si="308"/>
        <v>0</v>
      </c>
      <c r="T6573" s="129">
        <f t="shared" si="309"/>
        <v>0</v>
      </c>
      <c r="U6573" s="10"/>
    </row>
    <row r="6574" spans="12:21" ht="15" customHeight="1" x14ac:dyDescent="0.4">
      <c r="L6574" s="36" t="s">
        <v>39</v>
      </c>
      <c r="N6574" s="37">
        <v>43739</v>
      </c>
      <c r="O6574" s="35">
        <v>0.25</v>
      </c>
      <c r="P6574" s="299"/>
      <c r="Q6574" s="300"/>
      <c r="R6574" s="129">
        <f t="shared" si="307"/>
        <v>0</v>
      </c>
      <c r="S6574" s="129">
        <f t="shared" si="308"/>
        <v>0</v>
      </c>
      <c r="T6574" s="129">
        <f t="shared" si="309"/>
        <v>0</v>
      </c>
      <c r="U6574" s="10"/>
    </row>
    <row r="6575" spans="12:21" ht="15" customHeight="1" x14ac:dyDescent="0.4">
      <c r="L6575" s="36" t="s">
        <v>39</v>
      </c>
      <c r="N6575" s="37">
        <v>43739</v>
      </c>
      <c r="O6575" s="35">
        <v>0.29166666666666669</v>
      </c>
      <c r="P6575" s="299"/>
      <c r="Q6575" s="300"/>
      <c r="R6575" s="129">
        <f t="shared" si="307"/>
        <v>0</v>
      </c>
      <c r="S6575" s="129">
        <f t="shared" si="308"/>
        <v>0</v>
      </c>
      <c r="T6575" s="129">
        <f t="shared" si="309"/>
        <v>0</v>
      </c>
      <c r="U6575" s="10"/>
    </row>
    <row r="6576" spans="12:21" ht="15" customHeight="1" x14ac:dyDescent="0.4">
      <c r="L6576" s="36" t="s">
        <v>39</v>
      </c>
      <c r="N6576" s="37">
        <v>43739</v>
      </c>
      <c r="O6576" s="35">
        <v>0.33333333333333337</v>
      </c>
      <c r="P6576" s="299"/>
      <c r="Q6576" s="300"/>
      <c r="R6576" s="129">
        <f t="shared" si="307"/>
        <v>0</v>
      </c>
      <c r="S6576" s="129">
        <f t="shared" si="308"/>
        <v>0</v>
      </c>
      <c r="T6576" s="129">
        <f t="shared" si="309"/>
        <v>0</v>
      </c>
      <c r="U6576" s="10"/>
    </row>
    <row r="6577" spans="12:21" ht="15" customHeight="1" x14ac:dyDescent="0.4">
      <c r="L6577" s="36" t="s">
        <v>39</v>
      </c>
      <c r="N6577" s="37">
        <v>43739</v>
      </c>
      <c r="O6577" s="35">
        <v>0.375</v>
      </c>
      <c r="P6577" s="299"/>
      <c r="Q6577" s="300"/>
      <c r="R6577" s="129">
        <f t="shared" si="307"/>
        <v>0</v>
      </c>
      <c r="S6577" s="129">
        <f t="shared" si="308"/>
        <v>0</v>
      </c>
      <c r="T6577" s="129">
        <f t="shared" si="309"/>
        <v>0</v>
      </c>
      <c r="U6577" s="10"/>
    </row>
    <row r="6578" spans="12:21" ht="15" customHeight="1" x14ac:dyDescent="0.4">
      <c r="L6578" s="36" t="s">
        <v>39</v>
      </c>
      <c r="N6578" s="37">
        <v>43739</v>
      </c>
      <c r="O6578" s="35">
        <v>0.41666666666666669</v>
      </c>
      <c r="P6578" s="299"/>
      <c r="Q6578" s="300"/>
      <c r="R6578" s="129">
        <f t="shared" si="307"/>
        <v>0</v>
      </c>
      <c r="S6578" s="129">
        <f t="shared" si="308"/>
        <v>0</v>
      </c>
      <c r="T6578" s="129">
        <f t="shared" si="309"/>
        <v>0</v>
      </c>
      <c r="U6578" s="10"/>
    </row>
    <row r="6579" spans="12:21" ht="15" customHeight="1" x14ac:dyDescent="0.4">
      <c r="L6579" s="36" t="s">
        <v>39</v>
      </c>
      <c r="N6579" s="37">
        <v>43739</v>
      </c>
      <c r="O6579" s="35">
        <v>0.45833333333333337</v>
      </c>
      <c r="P6579" s="299"/>
      <c r="Q6579" s="300"/>
      <c r="R6579" s="129">
        <f t="shared" si="307"/>
        <v>0</v>
      </c>
      <c r="S6579" s="129">
        <f t="shared" si="308"/>
        <v>0</v>
      </c>
      <c r="T6579" s="129">
        <f t="shared" si="309"/>
        <v>0</v>
      </c>
      <c r="U6579" s="10"/>
    </row>
    <row r="6580" spans="12:21" ht="15" customHeight="1" x14ac:dyDescent="0.4">
      <c r="L6580" s="36" t="s">
        <v>39</v>
      </c>
      <c r="N6580" s="37">
        <v>43739</v>
      </c>
      <c r="O6580" s="35">
        <v>0.50000000000000011</v>
      </c>
      <c r="P6580" s="299"/>
      <c r="Q6580" s="300"/>
      <c r="R6580" s="129">
        <f t="shared" si="307"/>
        <v>0</v>
      </c>
      <c r="S6580" s="129">
        <f t="shared" si="308"/>
        <v>0</v>
      </c>
      <c r="T6580" s="129">
        <f t="shared" si="309"/>
        <v>0</v>
      </c>
      <c r="U6580" s="10"/>
    </row>
    <row r="6581" spans="12:21" ht="15" customHeight="1" x14ac:dyDescent="0.4">
      <c r="L6581" s="36" t="s">
        <v>39</v>
      </c>
      <c r="N6581" s="37">
        <v>43739</v>
      </c>
      <c r="O6581" s="35">
        <v>0.54166666666666674</v>
      </c>
      <c r="P6581" s="299"/>
      <c r="Q6581" s="300"/>
      <c r="R6581" s="129">
        <f t="shared" si="307"/>
        <v>0</v>
      </c>
      <c r="S6581" s="129">
        <f t="shared" si="308"/>
        <v>0</v>
      </c>
      <c r="T6581" s="129">
        <f t="shared" si="309"/>
        <v>0</v>
      </c>
      <c r="U6581" s="10"/>
    </row>
    <row r="6582" spans="12:21" ht="15" customHeight="1" x14ac:dyDescent="0.4">
      <c r="L6582" s="36" t="s">
        <v>39</v>
      </c>
      <c r="N6582" s="37">
        <v>43739</v>
      </c>
      <c r="O6582" s="35">
        <v>0.58333333333333337</v>
      </c>
      <c r="P6582" s="299"/>
      <c r="Q6582" s="300"/>
      <c r="R6582" s="129">
        <f t="shared" si="307"/>
        <v>0</v>
      </c>
      <c r="S6582" s="129">
        <f t="shared" si="308"/>
        <v>0</v>
      </c>
      <c r="T6582" s="129">
        <f t="shared" si="309"/>
        <v>0</v>
      </c>
      <c r="U6582" s="10"/>
    </row>
    <row r="6583" spans="12:21" ht="15" customHeight="1" x14ac:dyDescent="0.4">
      <c r="L6583" s="36" t="s">
        <v>39</v>
      </c>
      <c r="N6583" s="37">
        <v>43739</v>
      </c>
      <c r="O6583" s="35">
        <v>0.62500000000000011</v>
      </c>
      <c r="P6583" s="299"/>
      <c r="Q6583" s="300"/>
      <c r="R6583" s="129">
        <f t="shared" si="307"/>
        <v>0</v>
      </c>
      <c r="S6583" s="129">
        <f t="shared" si="308"/>
        <v>0</v>
      </c>
      <c r="T6583" s="129">
        <f t="shared" si="309"/>
        <v>0</v>
      </c>
      <c r="U6583" s="10"/>
    </row>
    <row r="6584" spans="12:21" ht="15" customHeight="1" x14ac:dyDescent="0.4">
      <c r="L6584" s="36" t="s">
        <v>39</v>
      </c>
      <c r="N6584" s="37">
        <v>43739</v>
      </c>
      <c r="O6584" s="35">
        <v>0.66666666666666674</v>
      </c>
      <c r="P6584" s="299"/>
      <c r="Q6584" s="300"/>
      <c r="R6584" s="129">
        <f t="shared" si="307"/>
        <v>0</v>
      </c>
      <c r="S6584" s="129">
        <f t="shared" si="308"/>
        <v>0</v>
      </c>
      <c r="T6584" s="129">
        <f t="shared" si="309"/>
        <v>0</v>
      </c>
      <c r="U6584" s="10"/>
    </row>
    <row r="6585" spans="12:21" ht="15" customHeight="1" x14ac:dyDescent="0.4">
      <c r="L6585" s="36" t="s">
        <v>39</v>
      </c>
      <c r="N6585" s="37">
        <v>43739</v>
      </c>
      <c r="O6585" s="35">
        <v>0.70833333333333337</v>
      </c>
      <c r="P6585" s="299"/>
      <c r="Q6585" s="300"/>
      <c r="R6585" s="129">
        <f t="shared" si="307"/>
        <v>0</v>
      </c>
      <c r="S6585" s="129">
        <f t="shared" si="308"/>
        <v>0</v>
      </c>
      <c r="T6585" s="129">
        <f t="shared" si="309"/>
        <v>0</v>
      </c>
      <c r="U6585" s="10"/>
    </row>
    <row r="6586" spans="12:21" ht="15" customHeight="1" x14ac:dyDescent="0.4">
      <c r="L6586" s="36" t="s">
        <v>39</v>
      </c>
      <c r="N6586" s="37">
        <v>43739</v>
      </c>
      <c r="O6586" s="35">
        <v>0.75000000000000011</v>
      </c>
      <c r="P6586" s="299"/>
      <c r="Q6586" s="300"/>
      <c r="R6586" s="129">
        <f t="shared" si="307"/>
        <v>0</v>
      </c>
      <c r="S6586" s="129">
        <f t="shared" si="308"/>
        <v>0</v>
      </c>
      <c r="T6586" s="129">
        <f t="shared" si="309"/>
        <v>0</v>
      </c>
      <c r="U6586" s="10"/>
    </row>
    <row r="6587" spans="12:21" ht="15" customHeight="1" x14ac:dyDescent="0.4">
      <c r="L6587" s="36" t="s">
        <v>39</v>
      </c>
      <c r="N6587" s="37">
        <v>43739</v>
      </c>
      <c r="O6587" s="35">
        <v>0.79166666666666674</v>
      </c>
      <c r="P6587" s="299"/>
      <c r="Q6587" s="300"/>
      <c r="R6587" s="129">
        <f t="shared" si="307"/>
        <v>0</v>
      </c>
      <c r="S6587" s="129">
        <f t="shared" si="308"/>
        <v>0</v>
      </c>
      <c r="T6587" s="129">
        <f t="shared" si="309"/>
        <v>0</v>
      </c>
      <c r="U6587" s="10"/>
    </row>
    <row r="6588" spans="12:21" ht="15" customHeight="1" x14ac:dyDescent="0.4">
      <c r="L6588" s="36" t="s">
        <v>39</v>
      </c>
      <c r="N6588" s="37">
        <v>43739</v>
      </c>
      <c r="O6588" s="35">
        <v>0.83333333333333337</v>
      </c>
      <c r="P6588" s="299"/>
      <c r="Q6588" s="300"/>
      <c r="R6588" s="129">
        <f t="shared" si="307"/>
        <v>0</v>
      </c>
      <c r="S6588" s="129">
        <f t="shared" si="308"/>
        <v>0</v>
      </c>
      <c r="T6588" s="129">
        <f t="shared" si="309"/>
        <v>0</v>
      </c>
      <c r="U6588" s="10"/>
    </row>
    <row r="6589" spans="12:21" ht="15" customHeight="1" x14ac:dyDescent="0.4">
      <c r="L6589" s="36" t="s">
        <v>39</v>
      </c>
      <c r="N6589" s="37">
        <v>43739</v>
      </c>
      <c r="O6589" s="35">
        <v>0.87500000000000011</v>
      </c>
      <c r="P6589" s="299"/>
      <c r="Q6589" s="300"/>
      <c r="R6589" s="129">
        <f t="shared" si="307"/>
        <v>0</v>
      </c>
      <c r="S6589" s="129">
        <f t="shared" si="308"/>
        <v>0</v>
      </c>
      <c r="T6589" s="129">
        <f t="shared" si="309"/>
        <v>0</v>
      </c>
      <c r="U6589" s="10"/>
    </row>
    <row r="6590" spans="12:21" ht="15" customHeight="1" x14ac:dyDescent="0.4">
      <c r="L6590" s="36" t="s">
        <v>39</v>
      </c>
      <c r="N6590" s="37">
        <v>43739</v>
      </c>
      <c r="O6590" s="35">
        <v>0.91666666666666674</v>
      </c>
      <c r="P6590" s="299"/>
      <c r="Q6590" s="300"/>
      <c r="R6590" s="129">
        <f t="shared" si="307"/>
        <v>0</v>
      </c>
      <c r="S6590" s="129">
        <f t="shared" si="308"/>
        <v>0</v>
      </c>
      <c r="T6590" s="129">
        <f t="shared" si="309"/>
        <v>0</v>
      </c>
      <c r="U6590" s="10"/>
    </row>
    <row r="6591" spans="12:21" ht="15" customHeight="1" x14ac:dyDescent="0.4">
      <c r="L6591" s="36" t="s">
        <v>39</v>
      </c>
      <c r="N6591" s="37">
        <v>43739</v>
      </c>
      <c r="O6591" s="35">
        <v>0.95833333333333337</v>
      </c>
      <c r="P6591" s="299"/>
      <c r="Q6591" s="300"/>
      <c r="R6591" s="129">
        <f t="shared" si="307"/>
        <v>0</v>
      </c>
      <c r="S6591" s="129">
        <f t="shared" si="308"/>
        <v>0</v>
      </c>
      <c r="T6591" s="129">
        <f t="shared" si="309"/>
        <v>0</v>
      </c>
      <c r="U6591" s="10"/>
    </row>
    <row r="6592" spans="12:21" ht="15" customHeight="1" x14ac:dyDescent="0.4">
      <c r="L6592" s="40">
        <v>43740</v>
      </c>
      <c r="M6592" s="37"/>
      <c r="N6592" s="37">
        <v>43740</v>
      </c>
      <c r="O6592" s="35">
        <v>3.1225022567582528E-17</v>
      </c>
      <c r="P6592" s="299"/>
      <c r="Q6592" s="300"/>
      <c r="R6592" s="129">
        <f t="shared" si="307"/>
        <v>0</v>
      </c>
      <c r="S6592" s="129">
        <f t="shared" si="308"/>
        <v>0</v>
      </c>
      <c r="T6592" s="129">
        <f t="shared" si="309"/>
        <v>0</v>
      </c>
      <c r="U6592" s="10"/>
    </row>
    <row r="6593" spans="12:21" ht="15" customHeight="1" x14ac:dyDescent="0.4">
      <c r="L6593" s="36" t="s">
        <v>39</v>
      </c>
      <c r="N6593" s="37">
        <v>43740</v>
      </c>
      <c r="O6593" s="35">
        <v>4.1666666666666699E-2</v>
      </c>
      <c r="P6593" s="299"/>
      <c r="Q6593" s="300"/>
      <c r="R6593" s="129">
        <f t="shared" si="307"/>
        <v>0</v>
      </c>
      <c r="S6593" s="129">
        <f t="shared" si="308"/>
        <v>0</v>
      </c>
      <c r="T6593" s="129">
        <f t="shared" si="309"/>
        <v>0</v>
      </c>
      <c r="U6593" s="10"/>
    </row>
    <row r="6594" spans="12:21" ht="15" customHeight="1" x14ac:dyDescent="0.4">
      <c r="L6594" s="36" t="s">
        <v>39</v>
      </c>
      <c r="N6594" s="37">
        <v>43740</v>
      </c>
      <c r="O6594" s="35">
        <v>8.333333333333337E-2</v>
      </c>
      <c r="P6594" s="299"/>
      <c r="Q6594" s="300"/>
      <c r="R6594" s="129">
        <f t="shared" si="307"/>
        <v>0</v>
      </c>
      <c r="S6594" s="129">
        <f t="shared" si="308"/>
        <v>0</v>
      </c>
      <c r="T6594" s="129">
        <f t="shared" si="309"/>
        <v>0</v>
      </c>
      <c r="U6594" s="10"/>
    </row>
    <row r="6595" spans="12:21" ht="15" customHeight="1" x14ac:dyDescent="0.4">
      <c r="L6595" s="36" t="s">
        <v>39</v>
      </c>
      <c r="N6595" s="37">
        <v>43740</v>
      </c>
      <c r="O6595" s="35">
        <v>0.12500000000000006</v>
      </c>
      <c r="P6595" s="299"/>
      <c r="Q6595" s="300"/>
      <c r="R6595" s="129">
        <f t="shared" si="307"/>
        <v>0</v>
      </c>
      <c r="S6595" s="129">
        <f t="shared" si="308"/>
        <v>0</v>
      </c>
      <c r="T6595" s="129">
        <f t="shared" si="309"/>
        <v>0</v>
      </c>
      <c r="U6595" s="10"/>
    </row>
    <row r="6596" spans="12:21" ht="15" customHeight="1" x14ac:dyDescent="0.4">
      <c r="L6596" s="36" t="s">
        <v>39</v>
      </c>
      <c r="N6596" s="37">
        <v>43740</v>
      </c>
      <c r="O6596" s="35">
        <v>0.16666666666666669</v>
      </c>
      <c r="P6596" s="299"/>
      <c r="Q6596" s="300"/>
      <c r="R6596" s="129">
        <f t="shared" si="307"/>
        <v>0</v>
      </c>
      <c r="S6596" s="129">
        <f t="shared" si="308"/>
        <v>0</v>
      </c>
      <c r="T6596" s="129">
        <f t="shared" si="309"/>
        <v>0</v>
      </c>
      <c r="U6596" s="10"/>
    </row>
    <row r="6597" spans="12:21" ht="15" customHeight="1" x14ac:dyDescent="0.4">
      <c r="L6597" s="36" t="s">
        <v>39</v>
      </c>
      <c r="N6597" s="37">
        <v>43740</v>
      </c>
      <c r="O6597" s="35">
        <v>0.20833333333333337</v>
      </c>
      <c r="P6597" s="299"/>
      <c r="Q6597" s="300"/>
      <c r="R6597" s="129">
        <f t="shared" si="307"/>
        <v>0</v>
      </c>
      <c r="S6597" s="129">
        <f t="shared" si="308"/>
        <v>0</v>
      </c>
      <c r="T6597" s="129">
        <f t="shared" si="309"/>
        <v>0</v>
      </c>
      <c r="U6597" s="10"/>
    </row>
    <row r="6598" spans="12:21" ht="15" customHeight="1" x14ac:dyDescent="0.4">
      <c r="L6598" s="36" t="s">
        <v>39</v>
      </c>
      <c r="N6598" s="37">
        <v>43740</v>
      </c>
      <c r="O6598" s="35">
        <v>0.25</v>
      </c>
      <c r="P6598" s="299"/>
      <c r="Q6598" s="300"/>
      <c r="R6598" s="129">
        <f t="shared" si="307"/>
        <v>0</v>
      </c>
      <c r="S6598" s="129">
        <f t="shared" si="308"/>
        <v>0</v>
      </c>
      <c r="T6598" s="129">
        <f t="shared" si="309"/>
        <v>0</v>
      </c>
      <c r="U6598" s="10"/>
    </row>
    <row r="6599" spans="12:21" ht="15" customHeight="1" x14ac:dyDescent="0.4">
      <c r="L6599" s="36" t="s">
        <v>39</v>
      </c>
      <c r="N6599" s="37">
        <v>43740</v>
      </c>
      <c r="O6599" s="35">
        <v>0.29166666666666669</v>
      </c>
      <c r="P6599" s="299"/>
      <c r="Q6599" s="300"/>
      <c r="R6599" s="129">
        <f t="shared" si="307"/>
        <v>0</v>
      </c>
      <c r="S6599" s="129">
        <f t="shared" si="308"/>
        <v>0</v>
      </c>
      <c r="T6599" s="129">
        <f t="shared" si="309"/>
        <v>0</v>
      </c>
      <c r="U6599" s="10"/>
    </row>
    <row r="6600" spans="12:21" ht="15" customHeight="1" x14ac:dyDescent="0.4">
      <c r="L6600" s="36" t="s">
        <v>39</v>
      </c>
      <c r="N6600" s="37">
        <v>43740</v>
      </c>
      <c r="O6600" s="35">
        <v>0.33333333333333337</v>
      </c>
      <c r="P6600" s="299"/>
      <c r="Q6600" s="300"/>
      <c r="R6600" s="129">
        <f t="shared" si="307"/>
        <v>0</v>
      </c>
      <c r="S6600" s="129">
        <f t="shared" si="308"/>
        <v>0</v>
      </c>
      <c r="T6600" s="129">
        <f t="shared" si="309"/>
        <v>0</v>
      </c>
      <c r="U6600" s="10"/>
    </row>
    <row r="6601" spans="12:21" ht="15" customHeight="1" x14ac:dyDescent="0.4">
      <c r="L6601" s="36" t="s">
        <v>39</v>
      </c>
      <c r="N6601" s="37">
        <v>43740</v>
      </c>
      <c r="O6601" s="35">
        <v>0.375</v>
      </c>
      <c r="P6601" s="299"/>
      <c r="Q6601" s="300"/>
      <c r="R6601" s="129">
        <f t="shared" si="307"/>
        <v>0</v>
      </c>
      <c r="S6601" s="129">
        <f t="shared" si="308"/>
        <v>0</v>
      </c>
      <c r="T6601" s="129">
        <f t="shared" si="309"/>
        <v>0</v>
      </c>
      <c r="U6601" s="10"/>
    </row>
    <row r="6602" spans="12:21" ht="15" customHeight="1" x14ac:dyDescent="0.4">
      <c r="L6602" s="36" t="s">
        <v>39</v>
      </c>
      <c r="N6602" s="37">
        <v>43740</v>
      </c>
      <c r="O6602" s="35">
        <v>0.41666666666666669</v>
      </c>
      <c r="P6602" s="299"/>
      <c r="Q6602" s="300"/>
      <c r="R6602" s="129">
        <f t="shared" si="307"/>
        <v>0</v>
      </c>
      <c r="S6602" s="129">
        <f t="shared" si="308"/>
        <v>0</v>
      </c>
      <c r="T6602" s="129">
        <f t="shared" si="309"/>
        <v>0</v>
      </c>
      <c r="U6602" s="10"/>
    </row>
    <row r="6603" spans="12:21" ht="15" customHeight="1" x14ac:dyDescent="0.4">
      <c r="L6603" s="36" t="s">
        <v>39</v>
      </c>
      <c r="N6603" s="37">
        <v>43740</v>
      </c>
      <c r="O6603" s="35">
        <v>0.45833333333333337</v>
      </c>
      <c r="P6603" s="299"/>
      <c r="Q6603" s="300"/>
      <c r="R6603" s="129">
        <f t="shared" si="307"/>
        <v>0</v>
      </c>
      <c r="S6603" s="129">
        <f t="shared" si="308"/>
        <v>0</v>
      </c>
      <c r="T6603" s="129">
        <f t="shared" si="309"/>
        <v>0</v>
      </c>
      <c r="U6603" s="10"/>
    </row>
    <row r="6604" spans="12:21" ht="15" customHeight="1" x14ac:dyDescent="0.4">
      <c r="L6604" s="36" t="s">
        <v>39</v>
      </c>
      <c r="N6604" s="37">
        <v>43740</v>
      </c>
      <c r="O6604" s="35">
        <v>0.50000000000000011</v>
      </c>
      <c r="P6604" s="299"/>
      <c r="Q6604" s="300"/>
      <c r="R6604" s="129">
        <f t="shared" si="307"/>
        <v>0</v>
      </c>
      <c r="S6604" s="129">
        <f t="shared" si="308"/>
        <v>0</v>
      </c>
      <c r="T6604" s="129">
        <f t="shared" si="309"/>
        <v>0</v>
      </c>
      <c r="U6604" s="10"/>
    </row>
    <row r="6605" spans="12:21" ht="15" customHeight="1" x14ac:dyDescent="0.4">
      <c r="L6605" s="36" t="s">
        <v>39</v>
      </c>
      <c r="N6605" s="37">
        <v>43740</v>
      </c>
      <c r="O6605" s="35">
        <v>0.54166666666666674</v>
      </c>
      <c r="P6605" s="299"/>
      <c r="Q6605" s="300"/>
      <c r="R6605" s="129">
        <f t="shared" si="307"/>
        <v>0</v>
      </c>
      <c r="S6605" s="129">
        <f t="shared" si="308"/>
        <v>0</v>
      </c>
      <c r="T6605" s="129">
        <f t="shared" si="309"/>
        <v>0</v>
      </c>
      <c r="U6605" s="10"/>
    </row>
    <row r="6606" spans="12:21" ht="15" customHeight="1" x14ac:dyDescent="0.4">
      <c r="L6606" s="36" t="s">
        <v>39</v>
      </c>
      <c r="N6606" s="37">
        <v>43740</v>
      </c>
      <c r="O6606" s="35">
        <v>0.58333333333333337</v>
      </c>
      <c r="P6606" s="299"/>
      <c r="Q6606" s="300"/>
      <c r="R6606" s="129">
        <f t="shared" si="307"/>
        <v>0</v>
      </c>
      <c r="S6606" s="129">
        <f t="shared" si="308"/>
        <v>0</v>
      </c>
      <c r="T6606" s="129">
        <f t="shared" si="309"/>
        <v>0</v>
      </c>
      <c r="U6606" s="10"/>
    </row>
    <row r="6607" spans="12:21" ht="15" customHeight="1" x14ac:dyDescent="0.4">
      <c r="L6607" s="36" t="s">
        <v>39</v>
      </c>
      <c r="N6607" s="37">
        <v>43740</v>
      </c>
      <c r="O6607" s="35">
        <v>0.62500000000000011</v>
      </c>
      <c r="P6607" s="299"/>
      <c r="Q6607" s="300"/>
      <c r="R6607" s="129">
        <f t="shared" si="307"/>
        <v>0</v>
      </c>
      <c r="S6607" s="129">
        <f t="shared" si="308"/>
        <v>0</v>
      </c>
      <c r="T6607" s="129">
        <f t="shared" si="309"/>
        <v>0</v>
      </c>
      <c r="U6607" s="10"/>
    </row>
    <row r="6608" spans="12:21" ht="15" customHeight="1" x14ac:dyDescent="0.4">
      <c r="L6608" s="36" t="s">
        <v>39</v>
      </c>
      <c r="N6608" s="37">
        <v>43740</v>
      </c>
      <c r="O6608" s="35">
        <v>0.66666666666666674</v>
      </c>
      <c r="P6608" s="299"/>
      <c r="Q6608" s="300"/>
      <c r="R6608" s="129">
        <f t="shared" ref="R6608:R6671" si="310">IF(Q6608&gt;P6608,P6608,Q6608)</f>
        <v>0</v>
      </c>
      <c r="S6608" s="129">
        <f t="shared" ref="S6608:S6671" si="311">P6608-R6608</f>
        <v>0</v>
      </c>
      <c r="T6608" s="129">
        <f t="shared" si="309"/>
        <v>0</v>
      </c>
      <c r="U6608" s="10"/>
    </row>
    <row r="6609" spans="12:21" ht="15" customHeight="1" x14ac:dyDescent="0.4">
      <c r="L6609" s="36" t="s">
        <v>39</v>
      </c>
      <c r="N6609" s="37">
        <v>43740</v>
      </c>
      <c r="O6609" s="35">
        <v>0.70833333333333337</v>
      </c>
      <c r="P6609" s="299"/>
      <c r="Q6609" s="300"/>
      <c r="R6609" s="129">
        <f t="shared" si="310"/>
        <v>0</v>
      </c>
      <c r="S6609" s="129">
        <f t="shared" si="311"/>
        <v>0</v>
      </c>
      <c r="T6609" s="129">
        <f t="shared" si="309"/>
        <v>0</v>
      </c>
      <c r="U6609" s="10"/>
    </row>
    <row r="6610" spans="12:21" ht="15" customHeight="1" x14ac:dyDescent="0.4">
      <c r="L6610" s="36" t="s">
        <v>39</v>
      </c>
      <c r="N6610" s="37">
        <v>43740</v>
      </c>
      <c r="O6610" s="35">
        <v>0.75000000000000011</v>
      </c>
      <c r="P6610" s="299"/>
      <c r="Q6610" s="300"/>
      <c r="R6610" s="129">
        <f t="shared" si="310"/>
        <v>0</v>
      </c>
      <c r="S6610" s="129">
        <f t="shared" si="311"/>
        <v>0</v>
      </c>
      <c r="T6610" s="129">
        <f t="shared" si="309"/>
        <v>0</v>
      </c>
      <c r="U6610" s="10"/>
    </row>
    <row r="6611" spans="12:21" ht="15" customHeight="1" x14ac:dyDescent="0.4">
      <c r="L6611" s="36" t="s">
        <v>39</v>
      </c>
      <c r="N6611" s="37">
        <v>43740</v>
      </c>
      <c r="O6611" s="35">
        <v>0.79166666666666674</v>
      </c>
      <c r="P6611" s="299"/>
      <c r="Q6611" s="300"/>
      <c r="R6611" s="129">
        <f t="shared" si="310"/>
        <v>0</v>
      </c>
      <c r="S6611" s="129">
        <f t="shared" si="311"/>
        <v>0</v>
      </c>
      <c r="T6611" s="129">
        <f t="shared" si="309"/>
        <v>0</v>
      </c>
      <c r="U6611" s="10"/>
    </row>
    <row r="6612" spans="12:21" ht="15" customHeight="1" x14ac:dyDescent="0.4">
      <c r="L6612" s="36" t="s">
        <v>39</v>
      </c>
      <c r="N6612" s="37">
        <v>43740</v>
      </c>
      <c r="O6612" s="35">
        <v>0.83333333333333337</v>
      </c>
      <c r="P6612" s="299"/>
      <c r="Q6612" s="300"/>
      <c r="R6612" s="129">
        <f t="shared" si="310"/>
        <v>0</v>
      </c>
      <c r="S6612" s="129">
        <f t="shared" si="311"/>
        <v>0</v>
      </c>
      <c r="T6612" s="129">
        <f t="shared" si="309"/>
        <v>0</v>
      </c>
      <c r="U6612" s="10"/>
    </row>
    <row r="6613" spans="12:21" ht="15" customHeight="1" x14ac:dyDescent="0.4">
      <c r="L6613" s="36" t="s">
        <v>39</v>
      </c>
      <c r="N6613" s="37">
        <v>43740</v>
      </c>
      <c r="O6613" s="35">
        <v>0.87500000000000011</v>
      </c>
      <c r="P6613" s="299"/>
      <c r="Q6613" s="300"/>
      <c r="R6613" s="129">
        <f t="shared" si="310"/>
        <v>0</v>
      </c>
      <c r="S6613" s="129">
        <f t="shared" si="311"/>
        <v>0</v>
      </c>
      <c r="T6613" s="129">
        <f t="shared" si="309"/>
        <v>0</v>
      </c>
      <c r="U6613" s="10"/>
    </row>
    <row r="6614" spans="12:21" ht="15" customHeight="1" x14ac:dyDescent="0.4">
      <c r="L6614" s="36" t="s">
        <v>39</v>
      </c>
      <c r="N6614" s="37">
        <v>43740</v>
      </c>
      <c r="O6614" s="35">
        <v>0.91666666666666674</v>
      </c>
      <c r="P6614" s="299"/>
      <c r="Q6614" s="300"/>
      <c r="R6614" s="129">
        <f t="shared" si="310"/>
        <v>0</v>
      </c>
      <c r="S6614" s="129">
        <f t="shared" si="311"/>
        <v>0</v>
      </c>
      <c r="T6614" s="129">
        <f t="shared" si="309"/>
        <v>0</v>
      </c>
      <c r="U6614" s="10"/>
    </row>
    <row r="6615" spans="12:21" ht="15" customHeight="1" x14ac:dyDescent="0.4">
      <c r="L6615" s="36" t="s">
        <v>39</v>
      </c>
      <c r="N6615" s="37">
        <v>43740</v>
      </c>
      <c r="O6615" s="35">
        <v>0.95833333333333337</v>
      </c>
      <c r="P6615" s="299"/>
      <c r="Q6615" s="300"/>
      <c r="R6615" s="129">
        <f t="shared" si="310"/>
        <v>0</v>
      </c>
      <c r="S6615" s="129">
        <f t="shared" si="311"/>
        <v>0</v>
      </c>
      <c r="T6615" s="129">
        <f t="shared" si="309"/>
        <v>0</v>
      </c>
      <c r="U6615" s="10"/>
    </row>
    <row r="6616" spans="12:21" ht="15" customHeight="1" x14ac:dyDescent="0.4">
      <c r="L6616" s="40">
        <v>43741</v>
      </c>
      <c r="M6616" s="37"/>
      <c r="N6616" s="37">
        <v>43741</v>
      </c>
      <c r="O6616" s="35">
        <v>3.1225022567582528E-17</v>
      </c>
      <c r="P6616" s="299"/>
      <c r="Q6616" s="300"/>
      <c r="R6616" s="129">
        <f t="shared" si="310"/>
        <v>0</v>
      </c>
      <c r="S6616" s="129">
        <f t="shared" si="311"/>
        <v>0</v>
      </c>
      <c r="T6616" s="129">
        <f t="shared" si="309"/>
        <v>0</v>
      </c>
      <c r="U6616" s="10"/>
    </row>
    <row r="6617" spans="12:21" ht="15" customHeight="1" x14ac:dyDescent="0.4">
      <c r="L6617" s="36" t="s">
        <v>39</v>
      </c>
      <c r="N6617" s="37">
        <v>43741</v>
      </c>
      <c r="O6617" s="35">
        <v>4.1666666666666699E-2</v>
      </c>
      <c r="P6617" s="299"/>
      <c r="Q6617" s="300"/>
      <c r="R6617" s="129">
        <f t="shared" si="310"/>
        <v>0</v>
      </c>
      <c r="S6617" s="129">
        <f t="shared" si="311"/>
        <v>0</v>
      </c>
      <c r="T6617" s="129">
        <f t="shared" si="309"/>
        <v>0</v>
      </c>
      <c r="U6617" s="10"/>
    </row>
    <row r="6618" spans="12:21" ht="15" customHeight="1" x14ac:dyDescent="0.4">
      <c r="L6618" s="36" t="s">
        <v>39</v>
      </c>
      <c r="N6618" s="37">
        <v>43741</v>
      </c>
      <c r="O6618" s="35">
        <v>8.333333333333337E-2</v>
      </c>
      <c r="P6618" s="299"/>
      <c r="Q6618" s="300"/>
      <c r="R6618" s="129">
        <f t="shared" si="310"/>
        <v>0</v>
      </c>
      <c r="S6618" s="129">
        <f t="shared" si="311"/>
        <v>0</v>
      </c>
      <c r="T6618" s="129">
        <f t="shared" si="309"/>
        <v>0</v>
      </c>
      <c r="U6618" s="10"/>
    </row>
    <row r="6619" spans="12:21" ht="15" customHeight="1" x14ac:dyDescent="0.4">
      <c r="L6619" s="36" t="s">
        <v>39</v>
      </c>
      <c r="N6619" s="37">
        <v>43741</v>
      </c>
      <c r="O6619" s="35">
        <v>0.12500000000000006</v>
      </c>
      <c r="P6619" s="299"/>
      <c r="Q6619" s="300"/>
      <c r="R6619" s="129">
        <f t="shared" si="310"/>
        <v>0</v>
      </c>
      <c r="S6619" s="129">
        <f t="shared" si="311"/>
        <v>0</v>
      </c>
      <c r="T6619" s="129">
        <f t="shared" si="309"/>
        <v>0</v>
      </c>
      <c r="U6619" s="10"/>
    </row>
    <row r="6620" spans="12:21" ht="15" customHeight="1" x14ac:dyDescent="0.4">
      <c r="L6620" s="36" t="s">
        <v>39</v>
      </c>
      <c r="N6620" s="37">
        <v>43741</v>
      </c>
      <c r="O6620" s="35">
        <v>0.16666666666666669</v>
      </c>
      <c r="P6620" s="299"/>
      <c r="Q6620" s="300"/>
      <c r="R6620" s="129">
        <f t="shared" si="310"/>
        <v>0</v>
      </c>
      <c r="S6620" s="129">
        <f t="shared" si="311"/>
        <v>0</v>
      </c>
      <c r="T6620" s="129">
        <f t="shared" si="309"/>
        <v>0</v>
      </c>
      <c r="U6620" s="10"/>
    </row>
    <row r="6621" spans="12:21" ht="15" customHeight="1" x14ac:dyDescent="0.4">
      <c r="L6621" s="36" t="s">
        <v>39</v>
      </c>
      <c r="N6621" s="37">
        <v>43741</v>
      </c>
      <c r="O6621" s="35">
        <v>0.20833333333333337</v>
      </c>
      <c r="P6621" s="299"/>
      <c r="Q6621" s="300"/>
      <c r="R6621" s="129">
        <f t="shared" si="310"/>
        <v>0</v>
      </c>
      <c r="S6621" s="129">
        <f t="shared" si="311"/>
        <v>0</v>
      </c>
      <c r="T6621" s="129">
        <f t="shared" si="309"/>
        <v>0</v>
      </c>
      <c r="U6621" s="10"/>
    </row>
    <row r="6622" spans="12:21" ht="15" customHeight="1" x14ac:dyDescent="0.4">
      <c r="L6622" s="36" t="s">
        <v>39</v>
      </c>
      <c r="N6622" s="37">
        <v>43741</v>
      </c>
      <c r="O6622" s="35">
        <v>0.25</v>
      </c>
      <c r="P6622" s="299"/>
      <c r="Q6622" s="300"/>
      <c r="R6622" s="129">
        <f t="shared" si="310"/>
        <v>0</v>
      </c>
      <c r="S6622" s="129">
        <f t="shared" si="311"/>
        <v>0</v>
      </c>
      <c r="T6622" s="129">
        <f t="shared" si="309"/>
        <v>0</v>
      </c>
      <c r="U6622" s="10"/>
    </row>
    <row r="6623" spans="12:21" ht="15" customHeight="1" x14ac:dyDescent="0.4">
      <c r="L6623" s="36" t="s">
        <v>39</v>
      </c>
      <c r="N6623" s="37">
        <v>43741</v>
      </c>
      <c r="O6623" s="35">
        <v>0.29166666666666669</v>
      </c>
      <c r="P6623" s="299"/>
      <c r="Q6623" s="300"/>
      <c r="R6623" s="129">
        <f t="shared" si="310"/>
        <v>0</v>
      </c>
      <c r="S6623" s="129">
        <f t="shared" si="311"/>
        <v>0</v>
      </c>
      <c r="T6623" s="129">
        <f t="shared" si="309"/>
        <v>0</v>
      </c>
      <c r="U6623" s="10"/>
    </row>
    <row r="6624" spans="12:21" ht="15" customHeight="1" x14ac:dyDescent="0.4">
      <c r="L6624" s="36" t="s">
        <v>39</v>
      </c>
      <c r="N6624" s="37">
        <v>43741</v>
      </c>
      <c r="O6624" s="35">
        <v>0.33333333333333337</v>
      </c>
      <c r="P6624" s="299"/>
      <c r="Q6624" s="300"/>
      <c r="R6624" s="129">
        <f t="shared" si="310"/>
        <v>0</v>
      </c>
      <c r="S6624" s="129">
        <f t="shared" si="311"/>
        <v>0</v>
      </c>
      <c r="T6624" s="129">
        <f t="shared" si="309"/>
        <v>0</v>
      </c>
      <c r="U6624" s="10"/>
    </row>
    <row r="6625" spans="12:21" ht="15" customHeight="1" x14ac:dyDescent="0.4">
      <c r="L6625" s="36" t="s">
        <v>39</v>
      </c>
      <c r="N6625" s="37">
        <v>43741</v>
      </c>
      <c r="O6625" s="35">
        <v>0.375</v>
      </c>
      <c r="P6625" s="299"/>
      <c r="Q6625" s="300"/>
      <c r="R6625" s="129">
        <f t="shared" si="310"/>
        <v>0</v>
      </c>
      <c r="S6625" s="129">
        <f t="shared" si="311"/>
        <v>0</v>
      </c>
      <c r="T6625" s="129">
        <f t="shared" si="309"/>
        <v>0</v>
      </c>
      <c r="U6625" s="10"/>
    </row>
    <row r="6626" spans="12:21" ht="15" customHeight="1" x14ac:dyDescent="0.4">
      <c r="L6626" s="36" t="s">
        <v>39</v>
      </c>
      <c r="N6626" s="37">
        <v>43741</v>
      </c>
      <c r="O6626" s="35">
        <v>0.41666666666666669</v>
      </c>
      <c r="P6626" s="299"/>
      <c r="Q6626" s="300"/>
      <c r="R6626" s="129">
        <f t="shared" si="310"/>
        <v>0</v>
      </c>
      <c r="S6626" s="129">
        <f t="shared" si="311"/>
        <v>0</v>
      </c>
      <c r="T6626" s="129">
        <f t="shared" si="309"/>
        <v>0</v>
      </c>
      <c r="U6626" s="10"/>
    </row>
    <row r="6627" spans="12:21" ht="15" customHeight="1" x14ac:dyDescent="0.4">
      <c r="L6627" s="36" t="s">
        <v>39</v>
      </c>
      <c r="N6627" s="37">
        <v>43741</v>
      </c>
      <c r="O6627" s="35">
        <v>0.45833333333333337</v>
      </c>
      <c r="P6627" s="299"/>
      <c r="Q6627" s="300"/>
      <c r="R6627" s="129">
        <f t="shared" si="310"/>
        <v>0</v>
      </c>
      <c r="S6627" s="129">
        <f t="shared" si="311"/>
        <v>0</v>
      </c>
      <c r="T6627" s="129">
        <f t="shared" si="309"/>
        <v>0</v>
      </c>
      <c r="U6627" s="10"/>
    </row>
    <row r="6628" spans="12:21" ht="15" customHeight="1" x14ac:dyDescent="0.4">
      <c r="L6628" s="36" t="s">
        <v>39</v>
      </c>
      <c r="N6628" s="37">
        <v>43741</v>
      </c>
      <c r="O6628" s="35">
        <v>0.50000000000000011</v>
      </c>
      <c r="P6628" s="299"/>
      <c r="Q6628" s="300"/>
      <c r="R6628" s="129">
        <f t="shared" si="310"/>
        <v>0</v>
      </c>
      <c r="S6628" s="129">
        <f t="shared" si="311"/>
        <v>0</v>
      </c>
      <c r="T6628" s="129">
        <f t="shared" si="309"/>
        <v>0</v>
      </c>
      <c r="U6628" s="10"/>
    </row>
    <row r="6629" spans="12:21" ht="15" customHeight="1" x14ac:dyDescent="0.4">
      <c r="L6629" s="36" t="s">
        <v>39</v>
      </c>
      <c r="N6629" s="37">
        <v>43741</v>
      </c>
      <c r="O6629" s="35">
        <v>0.54166666666666674</v>
      </c>
      <c r="P6629" s="299"/>
      <c r="Q6629" s="300"/>
      <c r="R6629" s="129">
        <f t="shared" si="310"/>
        <v>0</v>
      </c>
      <c r="S6629" s="129">
        <f t="shared" si="311"/>
        <v>0</v>
      </c>
      <c r="T6629" s="129">
        <f t="shared" si="309"/>
        <v>0</v>
      </c>
      <c r="U6629" s="10"/>
    </row>
    <row r="6630" spans="12:21" ht="15" customHeight="1" x14ac:dyDescent="0.4">
      <c r="L6630" s="36" t="s">
        <v>39</v>
      </c>
      <c r="N6630" s="37">
        <v>43741</v>
      </c>
      <c r="O6630" s="35">
        <v>0.58333333333333337</v>
      </c>
      <c r="P6630" s="299"/>
      <c r="Q6630" s="300"/>
      <c r="R6630" s="129">
        <f t="shared" si="310"/>
        <v>0</v>
      </c>
      <c r="S6630" s="129">
        <f t="shared" si="311"/>
        <v>0</v>
      </c>
      <c r="T6630" s="129">
        <f t="shared" si="309"/>
        <v>0</v>
      </c>
      <c r="U6630" s="10"/>
    </row>
    <row r="6631" spans="12:21" ht="15" customHeight="1" x14ac:dyDescent="0.4">
      <c r="L6631" s="36" t="s">
        <v>39</v>
      </c>
      <c r="N6631" s="37">
        <v>43741</v>
      </c>
      <c r="O6631" s="35">
        <v>0.62500000000000011</v>
      </c>
      <c r="P6631" s="299"/>
      <c r="Q6631" s="300"/>
      <c r="R6631" s="129">
        <f t="shared" si="310"/>
        <v>0</v>
      </c>
      <c r="S6631" s="129">
        <f t="shared" si="311"/>
        <v>0</v>
      </c>
      <c r="T6631" s="129">
        <f t="shared" si="309"/>
        <v>0</v>
      </c>
      <c r="U6631" s="10"/>
    </row>
    <row r="6632" spans="12:21" ht="15" customHeight="1" x14ac:dyDescent="0.4">
      <c r="L6632" s="36" t="s">
        <v>39</v>
      </c>
      <c r="N6632" s="37">
        <v>43741</v>
      </c>
      <c r="O6632" s="35">
        <v>0.66666666666666674</v>
      </c>
      <c r="P6632" s="299"/>
      <c r="Q6632" s="300"/>
      <c r="R6632" s="129">
        <f t="shared" si="310"/>
        <v>0</v>
      </c>
      <c r="S6632" s="129">
        <f t="shared" si="311"/>
        <v>0</v>
      </c>
      <c r="T6632" s="129">
        <f t="shared" si="309"/>
        <v>0</v>
      </c>
      <c r="U6632" s="10"/>
    </row>
    <row r="6633" spans="12:21" ht="15" customHeight="1" x14ac:dyDescent="0.4">
      <c r="L6633" s="36" t="s">
        <v>39</v>
      </c>
      <c r="N6633" s="37">
        <v>43741</v>
      </c>
      <c r="O6633" s="35">
        <v>0.70833333333333337</v>
      </c>
      <c r="P6633" s="299"/>
      <c r="Q6633" s="300"/>
      <c r="R6633" s="129">
        <f t="shared" si="310"/>
        <v>0</v>
      </c>
      <c r="S6633" s="129">
        <f t="shared" si="311"/>
        <v>0</v>
      </c>
      <c r="T6633" s="129">
        <f t="shared" ref="T6633:T6696" si="312">Q6633-R6633</f>
        <v>0</v>
      </c>
      <c r="U6633" s="10"/>
    </row>
    <row r="6634" spans="12:21" ht="15" customHeight="1" x14ac:dyDescent="0.4">
      <c r="L6634" s="36" t="s">
        <v>39</v>
      </c>
      <c r="N6634" s="37">
        <v>43741</v>
      </c>
      <c r="O6634" s="35">
        <v>0.75000000000000011</v>
      </c>
      <c r="P6634" s="299"/>
      <c r="Q6634" s="300"/>
      <c r="R6634" s="129">
        <f t="shared" si="310"/>
        <v>0</v>
      </c>
      <c r="S6634" s="129">
        <f t="shared" si="311"/>
        <v>0</v>
      </c>
      <c r="T6634" s="129">
        <f t="shared" si="312"/>
        <v>0</v>
      </c>
      <c r="U6634" s="10"/>
    </row>
    <row r="6635" spans="12:21" ht="15" customHeight="1" x14ac:dyDescent="0.4">
      <c r="L6635" s="36" t="s">
        <v>39</v>
      </c>
      <c r="N6635" s="37">
        <v>43741</v>
      </c>
      <c r="O6635" s="35">
        <v>0.79166666666666674</v>
      </c>
      <c r="P6635" s="299"/>
      <c r="Q6635" s="300"/>
      <c r="R6635" s="129">
        <f t="shared" si="310"/>
        <v>0</v>
      </c>
      <c r="S6635" s="129">
        <f t="shared" si="311"/>
        <v>0</v>
      </c>
      <c r="T6635" s="129">
        <f t="shared" si="312"/>
        <v>0</v>
      </c>
      <c r="U6635" s="10"/>
    </row>
    <row r="6636" spans="12:21" ht="15" customHeight="1" x14ac:dyDescent="0.4">
      <c r="L6636" s="36" t="s">
        <v>39</v>
      </c>
      <c r="N6636" s="37">
        <v>43741</v>
      </c>
      <c r="O6636" s="35">
        <v>0.83333333333333337</v>
      </c>
      <c r="P6636" s="299"/>
      <c r="Q6636" s="300"/>
      <c r="R6636" s="129">
        <f t="shared" si="310"/>
        <v>0</v>
      </c>
      <c r="S6636" s="129">
        <f t="shared" si="311"/>
        <v>0</v>
      </c>
      <c r="T6636" s="129">
        <f t="shared" si="312"/>
        <v>0</v>
      </c>
      <c r="U6636" s="10"/>
    </row>
    <row r="6637" spans="12:21" ht="15" customHeight="1" x14ac:dyDescent="0.4">
      <c r="L6637" s="36" t="s">
        <v>39</v>
      </c>
      <c r="N6637" s="37">
        <v>43741</v>
      </c>
      <c r="O6637" s="35">
        <v>0.87500000000000011</v>
      </c>
      <c r="P6637" s="299"/>
      <c r="Q6637" s="300"/>
      <c r="R6637" s="129">
        <f t="shared" si="310"/>
        <v>0</v>
      </c>
      <c r="S6637" s="129">
        <f t="shared" si="311"/>
        <v>0</v>
      </c>
      <c r="T6637" s="129">
        <f t="shared" si="312"/>
        <v>0</v>
      </c>
      <c r="U6637" s="10"/>
    </row>
    <row r="6638" spans="12:21" ht="15" customHeight="1" x14ac:dyDescent="0.4">
      <c r="L6638" s="36" t="s">
        <v>39</v>
      </c>
      <c r="N6638" s="37">
        <v>43741</v>
      </c>
      <c r="O6638" s="35">
        <v>0.91666666666666674</v>
      </c>
      <c r="P6638" s="299"/>
      <c r="Q6638" s="300"/>
      <c r="R6638" s="129">
        <f t="shared" si="310"/>
        <v>0</v>
      </c>
      <c r="S6638" s="129">
        <f t="shared" si="311"/>
        <v>0</v>
      </c>
      <c r="T6638" s="129">
        <f t="shared" si="312"/>
        <v>0</v>
      </c>
      <c r="U6638" s="10"/>
    </row>
    <row r="6639" spans="12:21" ht="15" customHeight="1" x14ac:dyDescent="0.4">
      <c r="L6639" s="36" t="s">
        <v>39</v>
      </c>
      <c r="N6639" s="37">
        <v>43741</v>
      </c>
      <c r="O6639" s="35">
        <v>0.95833333333333337</v>
      </c>
      <c r="P6639" s="299"/>
      <c r="Q6639" s="300"/>
      <c r="R6639" s="129">
        <f t="shared" si="310"/>
        <v>0</v>
      </c>
      <c r="S6639" s="129">
        <f t="shared" si="311"/>
        <v>0</v>
      </c>
      <c r="T6639" s="129">
        <f t="shared" si="312"/>
        <v>0</v>
      </c>
      <c r="U6639" s="10"/>
    </row>
    <row r="6640" spans="12:21" ht="15" customHeight="1" x14ac:dyDescent="0.4">
      <c r="L6640" s="40">
        <v>43742</v>
      </c>
      <c r="M6640" s="37"/>
      <c r="N6640" s="37">
        <v>43742</v>
      </c>
      <c r="O6640" s="35">
        <v>3.1225022567582528E-17</v>
      </c>
      <c r="P6640" s="299"/>
      <c r="Q6640" s="300"/>
      <c r="R6640" s="129">
        <f t="shared" si="310"/>
        <v>0</v>
      </c>
      <c r="S6640" s="129">
        <f t="shared" si="311"/>
        <v>0</v>
      </c>
      <c r="T6640" s="129">
        <f t="shared" si="312"/>
        <v>0</v>
      </c>
      <c r="U6640" s="10"/>
    </row>
    <row r="6641" spans="12:21" ht="15" customHeight="1" x14ac:dyDescent="0.4">
      <c r="L6641" s="36" t="s">
        <v>39</v>
      </c>
      <c r="N6641" s="37">
        <v>43742</v>
      </c>
      <c r="O6641" s="35">
        <v>4.1666666666666699E-2</v>
      </c>
      <c r="P6641" s="299"/>
      <c r="Q6641" s="300"/>
      <c r="R6641" s="129">
        <f t="shared" si="310"/>
        <v>0</v>
      </c>
      <c r="S6641" s="129">
        <f t="shared" si="311"/>
        <v>0</v>
      </c>
      <c r="T6641" s="129">
        <f t="shared" si="312"/>
        <v>0</v>
      </c>
      <c r="U6641" s="10"/>
    </row>
    <row r="6642" spans="12:21" ht="15" customHeight="1" x14ac:dyDescent="0.4">
      <c r="L6642" s="36" t="s">
        <v>39</v>
      </c>
      <c r="N6642" s="37">
        <v>43742</v>
      </c>
      <c r="O6642" s="35">
        <v>8.333333333333337E-2</v>
      </c>
      <c r="P6642" s="299"/>
      <c r="Q6642" s="300"/>
      <c r="R6642" s="129">
        <f t="shared" si="310"/>
        <v>0</v>
      </c>
      <c r="S6642" s="129">
        <f t="shared" si="311"/>
        <v>0</v>
      </c>
      <c r="T6642" s="129">
        <f t="shared" si="312"/>
        <v>0</v>
      </c>
      <c r="U6642" s="10"/>
    </row>
    <row r="6643" spans="12:21" ht="15" customHeight="1" x14ac:dyDescent="0.4">
      <c r="L6643" s="36" t="s">
        <v>39</v>
      </c>
      <c r="N6643" s="37">
        <v>43742</v>
      </c>
      <c r="O6643" s="35">
        <v>0.12500000000000006</v>
      </c>
      <c r="P6643" s="299"/>
      <c r="Q6643" s="300"/>
      <c r="R6643" s="129">
        <f t="shared" si="310"/>
        <v>0</v>
      </c>
      <c r="S6643" s="129">
        <f t="shared" si="311"/>
        <v>0</v>
      </c>
      <c r="T6643" s="129">
        <f t="shared" si="312"/>
        <v>0</v>
      </c>
      <c r="U6643" s="10"/>
    </row>
    <row r="6644" spans="12:21" ht="15" customHeight="1" x14ac:dyDescent="0.4">
      <c r="L6644" s="36" t="s">
        <v>39</v>
      </c>
      <c r="N6644" s="37">
        <v>43742</v>
      </c>
      <c r="O6644" s="35">
        <v>0.16666666666666669</v>
      </c>
      <c r="P6644" s="299"/>
      <c r="Q6644" s="300"/>
      <c r="R6644" s="129">
        <f t="shared" si="310"/>
        <v>0</v>
      </c>
      <c r="S6644" s="129">
        <f t="shared" si="311"/>
        <v>0</v>
      </c>
      <c r="T6644" s="129">
        <f t="shared" si="312"/>
        <v>0</v>
      </c>
      <c r="U6644" s="10"/>
    </row>
    <row r="6645" spans="12:21" ht="15" customHeight="1" x14ac:dyDescent="0.4">
      <c r="L6645" s="36" t="s">
        <v>39</v>
      </c>
      <c r="N6645" s="37">
        <v>43742</v>
      </c>
      <c r="O6645" s="35">
        <v>0.20833333333333337</v>
      </c>
      <c r="P6645" s="299"/>
      <c r="Q6645" s="300"/>
      <c r="R6645" s="129">
        <f t="shared" si="310"/>
        <v>0</v>
      </c>
      <c r="S6645" s="129">
        <f t="shared" si="311"/>
        <v>0</v>
      </c>
      <c r="T6645" s="129">
        <f t="shared" si="312"/>
        <v>0</v>
      </c>
      <c r="U6645" s="10"/>
    </row>
    <row r="6646" spans="12:21" ht="15" customHeight="1" x14ac:dyDescent="0.4">
      <c r="L6646" s="36" t="s">
        <v>39</v>
      </c>
      <c r="N6646" s="37">
        <v>43742</v>
      </c>
      <c r="O6646" s="35">
        <v>0.25</v>
      </c>
      <c r="P6646" s="299"/>
      <c r="Q6646" s="300"/>
      <c r="R6646" s="129">
        <f t="shared" si="310"/>
        <v>0</v>
      </c>
      <c r="S6646" s="129">
        <f t="shared" si="311"/>
        <v>0</v>
      </c>
      <c r="T6646" s="129">
        <f t="shared" si="312"/>
        <v>0</v>
      </c>
      <c r="U6646" s="10"/>
    </row>
    <row r="6647" spans="12:21" ht="15" customHeight="1" x14ac:dyDescent="0.4">
      <c r="L6647" s="36" t="s">
        <v>39</v>
      </c>
      <c r="N6647" s="37">
        <v>43742</v>
      </c>
      <c r="O6647" s="35">
        <v>0.29166666666666669</v>
      </c>
      <c r="P6647" s="299"/>
      <c r="Q6647" s="300"/>
      <c r="R6647" s="129">
        <f t="shared" si="310"/>
        <v>0</v>
      </c>
      <c r="S6647" s="129">
        <f t="shared" si="311"/>
        <v>0</v>
      </c>
      <c r="T6647" s="129">
        <f t="shared" si="312"/>
        <v>0</v>
      </c>
      <c r="U6647" s="10"/>
    </row>
    <row r="6648" spans="12:21" ht="15" customHeight="1" x14ac:dyDescent="0.4">
      <c r="L6648" s="36" t="s">
        <v>39</v>
      </c>
      <c r="N6648" s="37">
        <v>43742</v>
      </c>
      <c r="O6648" s="35">
        <v>0.33333333333333337</v>
      </c>
      <c r="P6648" s="299"/>
      <c r="Q6648" s="300"/>
      <c r="R6648" s="129">
        <f t="shared" si="310"/>
        <v>0</v>
      </c>
      <c r="S6648" s="129">
        <f t="shared" si="311"/>
        <v>0</v>
      </c>
      <c r="T6648" s="129">
        <f t="shared" si="312"/>
        <v>0</v>
      </c>
      <c r="U6648" s="10"/>
    </row>
    <row r="6649" spans="12:21" ht="15" customHeight="1" x14ac:dyDescent="0.4">
      <c r="L6649" s="36" t="s">
        <v>39</v>
      </c>
      <c r="N6649" s="37">
        <v>43742</v>
      </c>
      <c r="O6649" s="35">
        <v>0.375</v>
      </c>
      <c r="P6649" s="299"/>
      <c r="Q6649" s="300"/>
      <c r="R6649" s="129">
        <f t="shared" si="310"/>
        <v>0</v>
      </c>
      <c r="S6649" s="129">
        <f t="shared" si="311"/>
        <v>0</v>
      </c>
      <c r="T6649" s="129">
        <f t="shared" si="312"/>
        <v>0</v>
      </c>
      <c r="U6649" s="10"/>
    </row>
    <row r="6650" spans="12:21" ht="15" customHeight="1" x14ac:dyDescent="0.4">
      <c r="L6650" s="36" t="s">
        <v>39</v>
      </c>
      <c r="N6650" s="37">
        <v>43742</v>
      </c>
      <c r="O6650" s="35">
        <v>0.41666666666666669</v>
      </c>
      <c r="P6650" s="299"/>
      <c r="Q6650" s="300"/>
      <c r="R6650" s="129">
        <f t="shared" si="310"/>
        <v>0</v>
      </c>
      <c r="S6650" s="129">
        <f t="shared" si="311"/>
        <v>0</v>
      </c>
      <c r="T6650" s="129">
        <f t="shared" si="312"/>
        <v>0</v>
      </c>
      <c r="U6650" s="10"/>
    </row>
    <row r="6651" spans="12:21" ht="15" customHeight="1" x14ac:dyDescent="0.4">
      <c r="L6651" s="36" t="s">
        <v>39</v>
      </c>
      <c r="N6651" s="37">
        <v>43742</v>
      </c>
      <c r="O6651" s="35">
        <v>0.45833333333333337</v>
      </c>
      <c r="P6651" s="299"/>
      <c r="Q6651" s="300"/>
      <c r="R6651" s="129">
        <f t="shared" si="310"/>
        <v>0</v>
      </c>
      <c r="S6651" s="129">
        <f t="shared" si="311"/>
        <v>0</v>
      </c>
      <c r="T6651" s="129">
        <f t="shared" si="312"/>
        <v>0</v>
      </c>
      <c r="U6651" s="10"/>
    </row>
    <row r="6652" spans="12:21" ht="15" customHeight="1" x14ac:dyDescent="0.4">
      <c r="L6652" s="36" t="s">
        <v>39</v>
      </c>
      <c r="N6652" s="37">
        <v>43742</v>
      </c>
      <c r="O6652" s="35">
        <v>0.50000000000000011</v>
      </c>
      <c r="P6652" s="299"/>
      <c r="Q6652" s="300"/>
      <c r="R6652" s="129">
        <f t="shared" si="310"/>
        <v>0</v>
      </c>
      <c r="S6652" s="129">
        <f t="shared" si="311"/>
        <v>0</v>
      </c>
      <c r="T6652" s="129">
        <f t="shared" si="312"/>
        <v>0</v>
      </c>
      <c r="U6652" s="10"/>
    </row>
    <row r="6653" spans="12:21" ht="15" customHeight="1" x14ac:dyDescent="0.4">
      <c r="L6653" s="36" t="s">
        <v>39</v>
      </c>
      <c r="N6653" s="37">
        <v>43742</v>
      </c>
      <c r="O6653" s="35">
        <v>0.54166666666666674</v>
      </c>
      <c r="P6653" s="299"/>
      <c r="Q6653" s="300"/>
      <c r="R6653" s="129">
        <f t="shared" si="310"/>
        <v>0</v>
      </c>
      <c r="S6653" s="129">
        <f t="shared" si="311"/>
        <v>0</v>
      </c>
      <c r="T6653" s="129">
        <f t="shared" si="312"/>
        <v>0</v>
      </c>
      <c r="U6653" s="10"/>
    </row>
    <row r="6654" spans="12:21" ht="15" customHeight="1" x14ac:dyDescent="0.4">
      <c r="L6654" s="36" t="s">
        <v>39</v>
      </c>
      <c r="N6654" s="37">
        <v>43742</v>
      </c>
      <c r="O6654" s="35">
        <v>0.58333333333333337</v>
      </c>
      <c r="P6654" s="299"/>
      <c r="Q6654" s="300"/>
      <c r="R6654" s="129">
        <f t="shared" si="310"/>
        <v>0</v>
      </c>
      <c r="S6654" s="129">
        <f t="shared" si="311"/>
        <v>0</v>
      </c>
      <c r="T6654" s="129">
        <f t="shared" si="312"/>
        <v>0</v>
      </c>
      <c r="U6654" s="10"/>
    </row>
    <row r="6655" spans="12:21" ht="15" customHeight="1" x14ac:dyDescent="0.4">
      <c r="L6655" s="36" t="s">
        <v>39</v>
      </c>
      <c r="N6655" s="37">
        <v>43742</v>
      </c>
      <c r="O6655" s="35">
        <v>0.62500000000000011</v>
      </c>
      <c r="P6655" s="299"/>
      <c r="Q6655" s="300"/>
      <c r="R6655" s="129">
        <f t="shared" si="310"/>
        <v>0</v>
      </c>
      <c r="S6655" s="129">
        <f t="shared" si="311"/>
        <v>0</v>
      </c>
      <c r="T6655" s="129">
        <f t="shared" si="312"/>
        <v>0</v>
      </c>
      <c r="U6655" s="10"/>
    </row>
    <row r="6656" spans="12:21" ht="15" customHeight="1" x14ac:dyDescent="0.4">
      <c r="L6656" s="36" t="s">
        <v>39</v>
      </c>
      <c r="N6656" s="37">
        <v>43742</v>
      </c>
      <c r="O6656" s="35">
        <v>0.66666666666666674</v>
      </c>
      <c r="P6656" s="299"/>
      <c r="Q6656" s="300"/>
      <c r="R6656" s="129">
        <f t="shared" si="310"/>
        <v>0</v>
      </c>
      <c r="S6656" s="129">
        <f t="shared" si="311"/>
        <v>0</v>
      </c>
      <c r="T6656" s="129">
        <f t="shared" si="312"/>
        <v>0</v>
      </c>
      <c r="U6656" s="10"/>
    </row>
    <row r="6657" spans="12:21" ht="15" customHeight="1" x14ac:dyDescent="0.4">
      <c r="L6657" s="36" t="s">
        <v>39</v>
      </c>
      <c r="N6657" s="37">
        <v>43742</v>
      </c>
      <c r="O6657" s="35">
        <v>0.70833333333333337</v>
      </c>
      <c r="P6657" s="299"/>
      <c r="Q6657" s="300"/>
      <c r="R6657" s="129">
        <f t="shared" si="310"/>
        <v>0</v>
      </c>
      <c r="S6657" s="129">
        <f t="shared" si="311"/>
        <v>0</v>
      </c>
      <c r="T6657" s="129">
        <f t="shared" si="312"/>
        <v>0</v>
      </c>
      <c r="U6657" s="10"/>
    </row>
    <row r="6658" spans="12:21" ht="15" customHeight="1" x14ac:dyDescent="0.4">
      <c r="L6658" s="36" t="s">
        <v>39</v>
      </c>
      <c r="N6658" s="37">
        <v>43742</v>
      </c>
      <c r="O6658" s="35">
        <v>0.75000000000000011</v>
      </c>
      <c r="P6658" s="299"/>
      <c r="Q6658" s="300"/>
      <c r="R6658" s="129">
        <f t="shared" si="310"/>
        <v>0</v>
      </c>
      <c r="S6658" s="129">
        <f t="shared" si="311"/>
        <v>0</v>
      </c>
      <c r="T6658" s="129">
        <f t="shared" si="312"/>
        <v>0</v>
      </c>
      <c r="U6658" s="10"/>
    </row>
    <row r="6659" spans="12:21" ht="15" customHeight="1" x14ac:dyDescent="0.4">
      <c r="L6659" s="36" t="s">
        <v>39</v>
      </c>
      <c r="N6659" s="37">
        <v>43742</v>
      </c>
      <c r="O6659" s="35">
        <v>0.79166666666666674</v>
      </c>
      <c r="P6659" s="299"/>
      <c r="Q6659" s="300"/>
      <c r="R6659" s="129">
        <f t="shared" si="310"/>
        <v>0</v>
      </c>
      <c r="S6659" s="129">
        <f t="shared" si="311"/>
        <v>0</v>
      </c>
      <c r="T6659" s="129">
        <f t="shared" si="312"/>
        <v>0</v>
      </c>
      <c r="U6659" s="10"/>
    </row>
    <row r="6660" spans="12:21" ht="15" customHeight="1" x14ac:dyDescent="0.4">
      <c r="L6660" s="36" t="s">
        <v>39</v>
      </c>
      <c r="N6660" s="37">
        <v>43742</v>
      </c>
      <c r="O6660" s="35">
        <v>0.83333333333333337</v>
      </c>
      <c r="P6660" s="299"/>
      <c r="Q6660" s="300"/>
      <c r="R6660" s="129">
        <f t="shared" si="310"/>
        <v>0</v>
      </c>
      <c r="S6660" s="129">
        <f t="shared" si="311"/>
        <v>0</v>
      </c>
      <c r="T6660" s="129">
        <f t="shared" si="312"/>
        <v>0</v>
      </c>
      <c r="U6660" s="10"/>
    </row>
    <row r="6661" spans="12:21" ht="15" customHeight="1" x14ac:dyDescent="0.4">
      <c r="L6661" s="36" t="s">
        <v>39</v>
      </c>
      <c r="N6661" s="37">
        <v>43742</v>
      </c>
      <c r="O6661" s="35">
        <v>0.87500000000000011</v>
      </c>
      <c r="P6661" s="299"/>
      <c r="Q6661" s="300"/>
      <c r="R6661" s="129">
        <f t="shared" si="310"/>
        <v>0</v>
      </c>
      <c r="S6661" s="129">
        <f t="shared" si="311"/>
        <v>0</v>
      </c>
      <c r="T6661" s="129">
        <f t="shared" si="312"/>
        <v>0</v>
      </c>
      <c r="U6661" s="10"/>
    </row>
    <row r="6662" spans="12:21" ht="15" customHeight="1" x14ac:dyDescent="0.4">
      <c r="L6662" s="36" t="s">
        <v>39</v>
      </c>
      <c r="N6662" s="37">
        <v>43742</v>
      </c>
      <c r="O6662" s="35">
        <v>0.91666666666666674</v>
      </c>
      <c r="P6662" s="299"/>
      <c r="Q6662" s="300"/>
      <c r="R6662" s="129">
        <f t="shared" si="310"/>
        <v>0</v>
      </c>
      <c r="S6662" s="129">
        <f t="shared" si="311"/>
        <v>0</v>
      </c>
      <c r="T6662" s="129">
        <f t="shared" si="312"/>
        <v>0</v>
      </c>
      <c r="U6662" s="10"/>
    </row>
    <row r="6663" spans="12:21" ht="15" customHeight="1" x14ac:dyDescent="0.4">
      <c r="L6663" s="36" t="s">
        <v>39</v>
      </c>
      <c r="N6663" s="37">
        <v>43742</v>
      </c>
      <c r="O6663" s="35">
        <v>0.95833333333333337</v>
      </c>
      <c r="P6663" s="299"/>
      <c r="Q6663" s="300"/>
      <c r="R6663" s="129">
        <f t="shared" si="310"/>
        <v>0</v>
      </c>
      <c r="S6663" s="129">
        <f t="shared" si="311"/>
        <v>0</v>
      </c>
      <c r="T6663" s="129">
        <f t="shared" si="312"/>
        <v>0</v>
      </c>
      <c r="U6663" s="10"/>
    </row>
    <row r="6664" spans="12:21" ht="15" customHeight="1" x14ac:dyDescent="0.4">
      <c r="L6664" s="40">
        <v>43743</v>
      </c>
      <c r="M6664" s="37"/>
      <c r="N6664" s="37">
        <v>43743</v>
      </c>
      <c r="O6664" s="35">
        <v>3.1225022567582528E-17</v>
      </c>
      <c r="P6664" s="299"/>
      <c r="Q6664" s="300"/>
      <c r="R6664" s="129">
        <f t="shared" si="310"/>
        <v>0</v>
      </c>
      <c r="S6664" s="129">
        <f t="shared" si="311"/>
        <v>0</v>
      </c>
      <c r="T6664" s="129">
        <f t="shared" si="312"/>
        <v>0</v>
      </c>
      <c r="U6664" s="10"/>
    </row>
    <row r="6665" spans="12:21" ht="15" customHeight="1" x14ac:dyDescent="0.4">
      <c r="L6665" s="36" t="s">
        <v>39</v>
      </c>
      <c r="N6665" s="37">
        <v>43743</v>
      </c>
      <c r="O6665" s="35">
        <v>4.1666666666666699E-2</v>
      </c>
      <c r="P6665" s="299"/>
      <c r="Q6665" s="300"/>
      <c r="R6665" s="129">
        <f t="shared" si="310"/>
        <v>0</v>
      </c>
      <c r="S6665" s="129">
        <f t="shared" si="311"/>
        <v>0</v>
      </c>
      <c r="T6665" s="129">
        <f t="shared" si="312"/>
        <v>0</v>
      </c>
      <c r="U6665" s="10"/>
    </row>
    <row r="6666" spans="12:21" ht="15" customHeight="1" x14ac:dyDescent="0.4">
      <c r="L6666" s="36" t="s">
        <v>39</v>
      </c>
      <c r="N6666" s="37">
        <v>43743</v>
      </c>
      <c r="O6666" s="35">
        <v>8.333333333333337E-2</v>
      </c>
      <c r="P6666" s="299"/>
      <c r="Q6666" s="300"/>
      <c r="R6666" s="129">
        <f t="shared" si="310"/>
        <v>0</v>
      </c>
      <c r="S6666" s="129">
        <f t="shared" si="311"/>
        <v>0</v>
      </c>
      <c r="T6666" s="129">
        <f t="shared" si="312"/>
        <v>0</v>
      </c>
      <c r="U6666" s="10"/>
    </row>
    <row r="6667" spans="12:21" ht="15" customHeight="1" x14ac:dyDescent="0.4">
      <c r="L6667" s="36" t="s">
        <v>39</v>
      </c>
      <c r="N6667" s="37">
        <v>43743</v>
      </c>
      <c r="O6667" s="35">
        <v>0.12500000000000006</v>
      </c>
      <c r="P6667" s="299"/>
      <c r="Q6667" s="300"/>
      <c r="R6667" s="129">
        <f t="shared" si="310"/>
        <v>0</v>
      </c>
      <c r="S6667" s="129">
        <f t="shared" si="311"/>
        <v>0</v>
      </c>
      <c r="T6667" s="129">
        <f t="shared" si="312"/>
        <v>0</v>
      </c>
      <c r="U6667" s="10"/>
    </row>
    <row r="6668" spans="12:21" ht="15" customHeight="1" x14ac:dyDescent="0.4">
      <c r="L6668" s="36" t="s">
        <v>39</v>
      </c>
      <c r="N6668" s="37">
        <v>43743</v>
      </c>
      <c r="O6668" s="35">
        <v>0.16666666666666669</v>
      </c>
      <c r="P6668" s="299"/>
      <c r="Q6668" s="300"/>
      <c r="R6668" s="129">
        <f t="shared" si="310"/>
        <v>0</v>
      </c>
      <c r="S6668" s="129">
        <f t="shared" si="311"/>
        <v>0</v>
      </c>
      <c r="T6668" s="129">
        <f t="shared" si="312"/>
        <v>0</v>
      </c>
      <c r="U6668" s="10"/>
    </row>
    <row r="6669" spans="12:21" ht="15" customHeight="1" x14ac:dyDescent="0.4">
      <c r="L6669" s="36" t="s">
        <v>39</v>
      </c>
      <c r="N6669" s="37">
        <v>43743</v>
      </c>
      <c r="O6669" s="35">
        <v>0.20833333333333337</v>
      </c>
      <c r="P6669" s="299"/>
      <c r="Q6669" s="300"/>
      <c r="R6669" s="129">
        <f t="shared" si="310"/>
        <v>0</v>
      </c>
      <c r="S6669" s="129">
        <f t="shared" si="311"/>
        <v>0</v>
      </c>
      <c r="T6669" s="129">
        <f t="shared" si="312"/>
        <v>0</v>
      </c>
      <c r="U6669" s="10"/>
    </row>
    <row r="6670" spans="12:21" ht="15" customHeight="1" x14ac:dyDescent="0.4">
      <c r="L6670" s="36" t="s">
        <v>39</v>
      </c>
      <c r="N6670" s="37">
        <v>43743</v>
      </c>
      <c r="O6670" s="35">
        <v>0.25</v>
      </c>
      <c r="P6670" s="299"/>
      <c r="Q6670" s="300"/>
      <c r="R6670" s="129">
        <f t="shared" si="310"/>
        <v>0</v>
      </c>
      <c r="S6670" s="129">
        <f t="shared" si="311"/>
        <v>0</v>
      </c>
      <c r="T6670" s="129">
        <f t="shared" si="312"/>
        <v>0</v>
      </c>
      <c r="U6670" s="10"/>
    </row>
    <row r="6671" spans="12:21" ht="15" customHeight="1" x14ac:dyDescent="0.4">
      <c r="L6671" s="36" t="s">
        <v>39</v>
      </c>
      <c r="N6671" s="37">
        <v>43743</v>
      </c>
      <c r="O6671" s="35">
        <v>0.29166666666666669</v>
      </c>
      <c r="P6671" s="299"/>
      <c r="Q6671" s="300"/>
      <c r="R6671" s="129">
        <f t="shared" si="310"/>
        <v>0</v>
      </c>
      <c r="S6671" s="129">
        <f t="shared" si="311"/>
        <v>0</v>
      </c>
      <c r="T6671" s="129">
        <f t="shared" si="312"/>
        <v>0</v>
      </c>
      <c r="U6671" s="10"/>
    </row>
    <row r="6672" spans="12:21" ht="15" customHeight="1" x14ac:dyDescent="0.4">
      <c r="L6672" s="36" t="s">
        <v>39</v>
      </c>
      <c r="N6672" s="37">
        <v>43743</v>
      </c>
      <c r="O6672" s="35">
        <v>0.33333333333333337</v>
      </c>
      <c r="P6672" s="299"/>
      <c r="Q6672" s="300"/>
      <c r="R6672" s="129">
        <f t="shared" ref="R6672:R6735" si="313">IF(Q6672&gt;P6672,P6672,Q6672)</f>
        <v>0</v>
      </c>
      <c r="S6672" s="129">
        <f t="shared" ref="S6672:S6735" si="314">P6672-R6672</f>
        <v>0</v>
      </c>
      <c r="T6672" s="129">
        <f t="shared" si="312"/>
        <v>0</v>
      </c>
      <c r="U6672" s="10"/>
    </row>
    <row r="6673" spans="12:21" ht="15" customHeight="1" x14ac:dyDescent="0.4">
      <c r="L6673" s="36" t="s">
        <v>39</v>
      </c>
      <c r="N6673" s="37">
        <v>43743</v>
      </c>
      <c r="O6673" s="35">
        <v>0.375</v>
      </c>
      <c r="P6673" s="299"/>
      <c r="Q6673" s="300"/>
      <c r="R6673" s="129">
        <f t="shared" si="313"/>
        <v>0</v>
      </c>
      <c r="S6673" s="129">
        <f t="shared" si="314"/>
        <v>0</v>
      </c>
      <c r="T6673" s="129">
        <f t="shared" si="312"/>
        <v>0</v>
      </c>
      <c r="U6673" s="10"/>
    </row>
    <row r="6674" spans="12:21" ht="15" customHeight="1" x14ac:dyDescent="0.4">
      <c r="L6674" s="36" t="s">
        <v>39</v>
      </c>
      <c r="N6674" s="37">
        <v>43743</v>
      </c>
      <c r="O6674" s="35">
        <v>0.41666666666666669</v>
      </c>
      <c r="P6674" s="299"/>
      <c r="Q6674" s="300"/>
      <c r="R6674" s="129">
        <f t="shared" si="313"/>
        <v>0</v>
      </c>
      <c r="S6674" s="129">
        <f t="shared" si="314"/>
        <v>0</v>
      </c>
      <c r="T6674" s="129">
        <f t="shared" si="312"/>
        <v>0</v>
      </c>
      <c r="U6674" s="10"/>
    </row>
    <row r="6675" spans="12:21" ht="15" customHeight="1" x14ac:dyDescent="0.4">
      <c r="L6675" s="36" t="s">
        <v>39</v>
      </c>
      <c r="N6675" s="37">
        <v>43743</v>
      </c>
      <c r="O6675" s="35">
        <v>0.45833333333333337</v>
      </c>
      <c r="P6675" s="299"/>
      <c r="Q6675" s="300"/>
      <c r="R6675" s="129">
        <f t="shared" si="313"/>
        <v>0</v>
      </c>
      <c r="S6675" s="129">
        <f t="shared" si="314"/>
        <v>0</v>
      </c>
      <c r="T6675" s="129">
        <f t="shared" si="312"/>
        <v>0</v>
      </c>
      <c r="U6675" s="10"/>
    </row>
    <row r="6676" spans="12:21" ht="15" customHeight="1" x14ac:dyDescent="0.4">
      <c r="L6676" s="36" t="s">
        <v>39</v>
      </c>
      <c r="N6676" s="37">
        <v>43743</v>
      </c>
      <c r="O6676" s="35">
        <v>0.50000000000000011</v>
      </c>
      <c r="P6676" s="299"/>
      <c r="Q6676" s="300"/>
      <c r="R6676" s="129">
        <f t="shared" si="313"/>
        <v>0</v>
      </c>
      <c r="S6676" s="129">
        <f t="shared" si="314"/>
        <v>0</v>
      </c>
      <c r="T6676" s="129">
        <f t="shared" si="312"/>
        <v>0</v>
      </c>
      <c r="U6676" s="10"/>
    </row>
    <row r="6677" spans="12:21" ht="15" customHeight="1" x14ac:dyDescent="0.4">
      <c r="L6677" s="36" t="s">
        <v>39</v>
      </c>
      <c r="N6677" s="37">
        <v>43743</v>
      </c>
      <c r="O6677" s="35">
        <v>0.54166666666666674</v>
      </c>
      <c r="P6677" s="299"/>
      <c r="Q6677" s="300"/>
      <c r="R6677" s="129">
        <f t="shared" si="313"/>
        <v>0</v>
      </c>
      <c r="S6677" s="129">
        <f t="shared" si="314"/>
        <v>0</v>
      </c>
      <c r="T6677" s="129">
        <f t="shared" si="312"/>
        <v>0</v>
      </c>
      <c r="U6677" s="10"/>
    </row>
    <row r="6678" spans="12:21" ht="15" customHeight="1" x14ac:dyDescent="0.4">
      <c r="L6678" s="36" t="s">
        <v>39</v>
      </c>
      <c r="N6678" s="37">
        <v>43743</v>
      </c>
      <c r="O6678" s="35">
        <v>0.58333333333333337</v>
      </c>
      <c r="P6678" s="299"/>
      <c r="Q6678" s="300"/>
      <c r="R6678" s="129">
        <f t="shared" si="313"/>
        <v>0</v>
      </c>
      <c r="S6678" s="129">
        <f t="shared" si="314"/>
        <v>0</v>
      </c>
      <c r="T6678" s="129">
        <f t="shared" si="312"/>
        <v>0</v>
      </c>
      <c r="U6678" s="10"/>
    </row>
    <row r="6679" spans="12:21" ht="15" customHeight="1" x14ac:dyDescent="0.4">
      <c r="L6679" s="36" t="s">
        <v>39</v>
      </c>
      <c r="N6679" s="37">
        <v>43743</v>
      </c>
      <c r="O6679" s="35">
        <v>0.62500000000000011</v>
      </c>
      <c r="P6679" s="299"/>
      <c r="Q6679" s="300"/>
      <c r="R6679" s="129">
        <f t="shared" si="313"/>
        <v>0</v>
      </c>
      <c r="S6679" s="129">
        <f t="shared" si="314"/>
        <v>0</v>
      </c>
      <c r="T6679" s="129">
        <f t="shared" si="312"/>
        <v>0</v>
      </c>
      <c r="U6679" s="10"/>
    </row>
    <row r="6680" spans="12:21" ht="15" customHeight="1" x14ac:dyDescent="0.4">
      <c r="L6680" s="36" t="s">
        <v>39</v>
      </c>
      <c r="N6680" s="37">
        <v>43743</v>
      </c>
      <c r="O6680" s="35">
        <v>0.66666666666666674</v>
      </c>
      <c r="P6680" s="299"/>
      <c r="Q6680" s="300"/>
      <c r="R6680" s="129">
        <f t="shared" si="313"/>
        <v>0</v>
      </c>
      <c r="S6680" s="129">
        <f t="shared" si="314"/>
        <v>0</v>
      </c>
      <c r="T6680" s="129">
        <f t="shared" si="312"/>
        <v>0</v>
      </c>
      <c r="U6680" s="10"/>
    </row>
    <row r="6681" spans="12:21" ht="15" customHeight="1" x14ac:dyDescent="0.4">
      <c r="L6681" s="36" t="s">
        <v>39</v>
      </c>
      <c r="N6681" s="37">
        <v>43743</v>
      </c>
      <c r="O6681" s="35">
        <v>0.70833333333333337</v>
      </c>
      <c r="P6681" s="299"/>
      <c r="Q6681" s="300"/>
      <c r="R6681" s="129">
        <f t="shared" si="313"/>
        <v>0</v>
      </c>
      <c r="S6681" s="129">
        <f t="shared" si="314"/>
        <v>0</v>
      </c>
      <c r="T6681" s="129">
        <f t="shared" si="312"/>
        <v>0</v>
      </c>
      <c r="U6681" s="10"/>
    </row>
    <row r="6682" spans="12:21" ht="15" customHeight="1" x14ac:dyDescent="0.4">
      <c r="L6682" s="36" t="s">
        <v>39</v>
      </c>
      <c r="N6682" s="37">
        <v>43743</v>
      </c>
      <c r="O6682" s="35">
        <v>0.75000000000000011</v>
      </c>
      <c r="P6682" s="299"/>
      <c r="Q6682" s="300"/>
      <c r="R6682" s="129">
        <f t="shared" si="313"/>
        <v>0</v>
      </c>
      <c r="S6682" s="129">
        <f t="shared" si="314"/>
        <v>0</v>
      </c>
      <c r="T6682" s="129">
        <f t="shared" si="312"/>
        <v>0</v>
      </c>
      <c r="U6682" s="10"/>
    </row>
    <row r="6683" spans="12:21" ht="15" customHeight="1" x14ac:dyDescent="0.4">
      <c r="L6683" s="36" t="s">
        <v>39</v>
      </c>
      <c r="N6683" s="37">
        <v>43743</v>
      </c>
      <c r="O6683" s="35">
        <v>0.79166666666666674</v>
      </c>
      <c r="P6683" s="299"/>
      <c r="Q6683" s="300"/>
      <c r="R6683" s="129">
        <f t="shared" si="313"/>
        <v>0</v>
      </c>
      <c r="S6683" s="129">
        <f t="shared" si="314"/>
        <v>0</v>
      </c>
      <c r="T6683" s="129">
        <f t="shared" si="312"/>
        <v>0</v>
      </c>
      <c r="U6683" s="10"/>
    </row>
    <row r="6684" spans="12:21" ht="15" customHeight="1" x14ac:dyDescent="0.4">
      <c r="L6684" s="36" t="s">
        <v>39</v>
      </c>
      <c r="N6684" s="37">
        <v>43743</v>
      </c>
      <c r="O6684" s="35">
        <v>0.83333333333333337</v>
      </c>
      <c r="P6684" s="299"/>
      <c r="Q6684" s="300"/>
      <c r="R6684" s="129">
        <f t="shared" si="313"/>
        <v>0</v>
      </c>
      <c r="S6684" s="129">
        <f t="shared" si="314"/>
        <v>0</v>
      </c>
      <c r="T6684" s="129">
        <f t="shared" si="312"/>
        <v>0</v>
      </c>
      <c r="U6684" s="10"/>
    </row>
    <row r="6685" spans="12:21" ht="15" customHeight="1" x14ac:dyDescent="0.4">
      <c r="L6685" s="36" t="s">
        <v>39</v>
      </c>
      <c r="N6685" s="37">
        <v>43743</v>
      </c>
      <c r="O6685" s="35">
        <v>0.87500000000000011</v>
      </c>
      <c r="P6685" s="299"/>
      <c r="Q6685" s="300"/>
      <c r="R6685" s="129">
        <f t="shared" si="313"/>
        <v>0</v>
      </c>
      <c r="S6685" s="129">
        <f t="shared" si="314"/>
        <v>0</v>
      </c>
      <c r="T6685" s="129">
        <f t="shared" si="312"/>
        <v>0</v>
      </c>
      <c r="U6685" s="10"/>
    </row>
    <row r="6686" spans="12:21" ht="15" customHeight="1" x14ac:dyDescent="0.4">
      <c r="L6686" s="36" t="s">
        <v>39</v>
      </c>
      <c r="N6686" s="37">
        <v>43743</v>
      </c>
      <c r="O6686" s="35">
        <v>0.91666666666666674</v>
      </c>
      <c r="P6686" s="299"/>
      <c r="Q6686" s="300"/>
      <c r="R6686" s="129">
        <f t="shared" si="313"/>
        <v>0</v>
      </c>
      <c r="S6686" s="129">
        <f t="shared" si="314"/>
        <v>0</v>
      </c>
      <c r="T6686" s="129">
        <f t="shared" si="312"/>
        <v>0</v>
      </c>
      <c r="U6686" s="10"/>
    </row>
    <row r="6687" spans="12:21" ht="15" customHeight="1" x14ac:dyDescent="0.4">
      <c r="L6687" s="36" t="s">
        <v>39</v>
      </c>
      <c r="N6687" s="37">
        <v>43743</v>
      </c>
      <c r="O6687" s="35">
        <v>0.95833333333333337</v>
      </c>
      <c r="P6687" s="299"/>
      <c r="Q6687" s="300"/>
      <c r="R6687" s="129">
        <f t="shared" si="313"/>
        <v>0</v>
      </c>
      <c r="S6687" s="129">
        <f t="shared" si="314"/>
        <v>0</v>
      </c>
      <c r="T6687" s="129">
        <f t="shared" si="312"/>
        <v>0</v>
      </c>
      <c r="U6687" s="10"/>
    </row>
    <row r="6688" spans="12:21" ht="15" customHeight="1" x14ac:dyDescent="0.4">
      <c r="L6688" s="40">
        <v>43744</v>
      </c>
      <c r="M6688" s="37"/>
      <c r="N6688" s="37">
        <v>43744</v>
      </c>
      <c r="O6688" s="35">
        <v>3.1225022567582528E-17</v>
      </c>
      <c r="P6688" s="299"/>
      <c r="Q6688" s="300"/>
      <c r="R6688" s="129">
        <f t="shared" si="313"/>
        <v>0</v>
      </c>
      <c r="S6688" s="129">
        <f t="shared" si="314"/>
        <v>0</v>
      </c>
      <c r="T6688" s="129">
        <f t="shared" si="312"/>
        <v>0</v>
      </c>
      <c r="U6688" s="10"/>
    </row>
    <row r="6689" spans="12:21" ht="15" customHeight="1" x14ac:dyDescent="0.4">
      <c r="L6689" s="36" t="s">
        <v>39</v>
      </c>
      <c r="N6689" s="37">
        <v>43744</v>
      </c>
      <c r="O6689" s="35">
        <v>4.1666666666666699E-2</v>
      </c>
      <c r="P6689" s="299"/>
      <c r="Q6689" s="300"/>
      <c r="R6689" s="129">
        <f t="shared" si="313"/>
        <v>0</v>
      </c>
      <c r="S6689" s="129">
        <f t="shared" si="314"/>
        <v>0</v>
      </c>
      <c r="T6689" s="129">
        <f t="shared" si="312"/>
        <v>0</v>
      </c>
      <c r="U6689" s="10"/>
    </row>
    <row r="6690" spans="12:21" ht="15" customHeight="1" x14ac:dyDescent="0.4">
      <c r="L6690" s="36" t="s">
        <v>39</v>
      </c>
      <c r="N6690" s="37">
        <v>43744</v>
      </c>
      <c r="O6690" s="35">
        <v>8.333333333333337E-2</v>
      </c>
      <c r="P6690" s="299"/>
      <c r="Q6690" s="300"/>
      <c r="R6690" s="129">
        <f t="shared" si="313"/>
        <v>0</v>
      </c>
      <c r="S6690" s="129">
        <f t="shared" si="314"/>
        <v>0</v>
      </c>
      <c r="T6690" s="129">
        <f t="shared" si="312"/>
        <v>0</v>
      </c>
      <c r="U6690" s="10"/>
    </row>
    <row r="6691" spans="12:21" ht="15" customHeight="1" x14ac:dyDescent="0.4">
      <c r="L6691" s="36" t="s">
        <v>39</v>
      </c>
      <c r="N6691" s="37">
        <v>43744</v>
      </c>
      <c r="O6691" s="35">
        <v>0.12500000000000006</v>
      </c>
      <c r="P6691" s="299"/>
      <c r="Q6691" s="300"/>
      <c r="R6691" s="129">
        <f t="shared" si="313"/>
        <v>0</v>
      </c>
      <c r="S6691" s="129">
        <f t="shared" si="314"/>
        <v>0</v>
      </c>
      <c r="T6691" s="129">
        <f t="shared" si="312"/>
        <v>0</v>
      </c>
      <c r="U6691" s="10"/>
    </row>
    <row r="6692" spans="12:21" ht="15" customHeight="1" x14ac:dyDescent="0.4">
      <c r="L6692" s="36" t="s">
        <v>39</v>
      </c>
      <c r="N6692" s="37">
        <v>43744</v>
      </c>
      <c r="O6692" s="35">
        <v>0.16666666666666669</v>
      </c>
      <c r="P6692" s="299"/>
      <c r="Q6692" s="300"/>
      <c r="R6692" s="129">
        <f t="shared" si="313"/>
        <v>0</v>
      </c>
      <c r="S6692" s="129">
        <f t="shared" si="314"/>
        <v>0</v>
      </c>
      <c r="T6692" s="129">
        <f t="shared" si="312"/>
        <v>0</v>
      </c>
      <c r="U6692" s="10"/>
    </row>
    <row r="6693" spans="12:21" ht="15" customHeight="1" x14ac:dyDescent="0.4">
      <c r="L6693" s="36" t="s">
        <v>39</v>
      </c>
      <c r="N6693" s="37">
        <v>43744</v>
      </c>
      <c r="O6693" s="35">
        <v>0.20833333333333337</v>
      </c>
      <c r="P6693" s="299"/>
      <c r="Q6693" s="300"/>
      <c r="R6693" s="129">
        <f t="shared" si="313"/>
        <v>0</v>
      </c>
      <c r="S6693" s="129">
        <f t="shared" si="314"/>
        <v>0</v>
      </c>
      <c r="T6693" s="129">
        <f t="shared" si="312"/>
        <v>0</v>
      </c>
      <c r="U6693" s="10"/>
    </row>
    <row r="6694" spans="12:21" ht="15" customHeight="1" x14ac:dyDescent="0.4">
      <c r="L6694" s="36" t="s">
        <v>39</v>
      </c>
      <c r="N6694" s="37">
        <v>43744</v>
      </c>
      <c r="O6694" s="35">
        <v>0.25</v>
      </c>
      <c r="P6694" s="299"/>
      <c r="Q6694" s="300"/>
      <c r="R6694" s="129">
        <f t="shared" si="313"/>
        <v>0</v>
      </c>
      <c r="S6694" s="129">
        <f t="shared" si="314"/>
        <v>0</v>
      </c>
      <c r="T6694" s="129">
        <f t="shared" si="312"/>
        <v>0</v>
      </c>
      <c r="U6694" s="10"/>
    </row>
    <row r="6695" spans="12:21" ht="15" customHeight="1" x14ac:dyDescent="0.4">
      <c r="L6695" s="36" t="s">
        <v>39</v>
      </c>
      <c r="N6695" s="37">
        <v>43744</v>
      </c>
      <c r="O6695" s="35">
        <v>0.29166666666666669</v>
      </c>
      <c r="P6695" s="299"/>
      <c r="Q6695" s="300"/>
      <c r="R6695" s="129">
        <f t="shared" si="313"/>
        <v>0</v>
      </c>
      <c r="S6695" s="129">
        <f t="shared" si="314"/>
        <v>0</v>
      </c>
      <c r="T6695" s="129">
        <f t="shared" si="312"/>
        <v>0</v>
      </c>
      <c r="U6695" s="10"/>
    </row>
    <row r="6696" spans="12:21" ht="15" customHeight="1" x14ac:dyDescent="0.4">
      <c r="L6696" s="36" t="s">
        <v>39</v>
      </c>
      <c r="N6696" s="37">
        <v>43744</v>
      </c>
      <c r="O6696" s="35">
        <v>0.33333333333333337</v>
      </c>
      <c r="P6696" s="299"/>
      <c r="Q6696" s="300"/>
      <c r="R6696" s="129">
        <f t="shared" si="313"/>
        <v>0</v>
      </c>
      <c r="S6696" s="129">
        <f t="shared" si="314"/>
        <v>0</v>
      </c>
      <c r="T6696" s="129">
        <f t="shared" si="312"/>
        <v>0</v>
      </c>
      <c r="U6696" s="10"/>
    </row>
    <row r="6697" spans="12:21" ht="15" customHeight="1" x14ac:dyDescent="0.4">
      <c r="L6697" s="36" t="s">
        <v>39</v>
      </c>
      <c r="N6697" s="37">
        <v>43744</v>
      </c>
      <c r="O6697" s="35">
        <v>0.375</v>
      </c>
      <c r="P6697" s="299"/>
      <c r="Q6697" s="300"/>
      <c r="R6697" s="129">
        <f t="shared" si="313"/>
        <v>0</v>
      </c>
      <c r="S6697" s="129">
        <f t="shared" si="314"/>
        <v>0</v>
      </c>
      <c r="T6697" s="129">
        <f t="shared" ref="T6697:T6760" si="315">Q6697-R6697</f>
        <v>0</v>
      </c>
      <c r="U6697" s="10"/>
    </row>
    <row r="6698" spans="12:21" ht="15" customHeight="1" x14ac:dyDescent="0.4">
      <c r="L6698" s="36" t="s">
        <v>39</v>
      </c>
      <c r="N6698" s="37">
        <v>43744</v>
      </c>
      <c r="O6698" s="35">
        <v>0.41666666666666669</v>
      </c>
      <c r="P6698" s="299"/>
      <c r="Q6698" s="300"/>
      <c r="R6698" s="129">
        <f t="shared" si="313"/>
        <v>0</v>
      </c>
      <c r="S6698" s="129">
        <f t="shared" si="314"/>
        <v>0</v>
      </c>
      <c r="T6698" s="129">
        <f t="shared" si="315"/>
        <v>0</v>
      </c>
      <c r="U6698" s="10"/>
    </row>
    <row r="6699" spans="12:21" ht="15" customHeight="1" x14ac:dyDescent="0.4">
      <c r="L6699" s="36" t="s">
        <v>39</v>
      </c>
      <c r="N6699" s="37">
        <v>43744</v>
      </c>
      <c r="O6699" s="35">
        <v>0.45833333333333337</v>
      </c>
      <c r="P6699" s="299"/>
      <c r="Q6699" s="300"/>
      <c r="R6699" s="129">
        <f t="shared" si="313"/>
        <v>0</v>
      </c>
      <c r="S6699" s="129">
        <f t="shared" si="314"/>
        <v>0</v>
      </c>
      <c r="T6699" s="129">
        <f t="shared" si="315"/>
        <v>0</v>
      </c>
      <c r="U6699" s="10"/>
    </row>
    <row r="6700" spans="12:21" ht="15" customHeight="1" x14ac:dyDescent="0.4">
      <c r="L6700" s="36" t="s">
        <v>39</v>
      </c>
      <c r="N6700" s="37">
        <v>43744</v>
      </c>
      <c r="O6700" s="35">
        <v>0.50000000000000011</v>
      </c>
      <c r="P6700" s="299"/>
      <c r="Q6700" s="300"/>
      <c r="R6700" s="129">
        <f t="shared" si="313"/>
        <v>0</v>
      </c>
      <c r="S6700" s="129">
        <f t="shared" si="314"/>
        <v>0</v>
      </c>
      <c r="T6700" s="129">
        <f t="shared" si="315"/>
        <v>0</v>
      </c>
      <c r="U6700" s="10"/>
    </row>
    <row r="6701" spans="12:21" ht="15" customHeight="1" x14ac:dyDescent="0.4">
      <c r="L6701" s="36" t="s">
        <v>39</v>
      </c>
      <c r="N6701" s="37">
        <v>43744</v>
      </c>
      <c r="O6701" s="35">
        <v>0.54166666666666674</v>
      </c>
      <c r="P6701" s="299"/>
      <c r="Q6701" s="300"/>
      <c r="R6701" s="129">
        <f t="shared" si="313"/>
        <v>0</v>
      </c>
      <c r="S6701" s="129">
        <f t="shared" si="314"/>
        <v>0</v>
      </c>
      <c r="T6701" s="129">
        <f t="shared" si="315"/>
        <v>0</v>
      </c>
      <c r="U6701" s="10"/>
    </row>
    <row r="6702" spans="12:21" ht="15" customHeight="1" x14ac:dyDescent="0.4">
      <c r="L6702" s="36" t="s">
        <v>39</v>
      </c>
      <c r="N6702" s="37">
        <v>43744</v>
      </c>
      <c r="O6702" s="35">
        <v>0.58333333333333337</v>
      </c>
      <c r="P6702" s="299"/>
      <c r="Q6702" s="300"/>
      <c r="R6702" s="129">
        <f t="shared" si="313"/>
        <v>0</v>
      </c>
      <c r="S6702" s="129">
        <f t="shared" si="314"/>
        <v>0</v>
      </c>
      <c r="T6702" s="129">
        <f t="shared" si="315"/>
        <v>0</v>
      </c>
      <c r="U6702" s="10"/>
    </row>
    <row r="6703" spans="12:21" ht="15" customHeight="1" x14ac:dyDescent="0.4">
      <c r="L6703" s="36" t="s">
        <v>39</v>
      </c>
      <c r="N6703" s="37">
        <v>43744</v>
      </c>
      <c r="O6703" s="35">
        <v>0.62500000000000011</v>
      </c>
      <c r="P6703" s="299"/>
      <c r="Q6703" s="300"/>
      <c r="R6703" s="129">
        <f t="shared" si="313"/>
        <v>0</v>
      </c>
      <c r="S6703" s="129">
        <f t="shared" si="314"/>
        <v>0</v>
      </c>
      <c r="T6703" s="129">
        <f t="shared" si="315"/>
        <v>0</v>
      </c>
      <c r="U6703" s="10"/>
    </row>
    <row r="6704" spans="12:21" ht="15" customHeight="1" x14ac:dyDescent="0.4">
      <c r="L6704" s="36" t="s">
        <v>39</v>
      </c>
      <c r="N6704" s="37">
        <v>43744</v>
      </c>
      <c r="O6704" s="35">
        <v>0.66666666666666674</v>
      </c>
      <c r="P6704" s="299"/>
      <c r="Q6704" s="300"/>
      <c r="R6704" s="129">
        <f t="shared" si="313"/>
        <v>0</v>
      </c>
      <c r="S6704" s="129">
        <f t="shared" si="314"/>
        <v>0</v>
      </c>
      <c r="T6704" s="129">
        <f t="shared" si="315"/>
        <v>0</v>
      </c>
      <c r="U6704" s="10"/>
    </row>
    <row r="6705" spans="12:21" ht="15" customHeight="1" x14ac:dyDescent="0.4">
      <c r="L6705" s="36" t="s">
        <v>39</v>
      </c>
      <c r="N6705" s="37">
        <v>43744</v>
      </c>
      <c r="O6705" s="35">
        <v>0.70833333333333337</v>
      </c>
      <c r="P6705" s="299"/>
      <c r="Q6705" s="300"/>
      <c r="R6705" s="129">
        <f t="shared" si="313"/>
        <v>0</v>
      </c>
      <c r="S6705" s="129">
        <f t="shared" si="314"/>
        <v>0</v>
      </c>
      <c r="T6705" s="129">
        <f t="shared" si="315"/>
        <v>0</v>
      </c>
      <c r="U6705" s="10"/>
    </row>
    <row r="6706" spans="12:21" ht="15" customHeight="1" x14ac:dyDescent="0.4">
      <c r="L6706" s="36" t="s">
        <v>39</v>
      </c>
      <c r="N6706" s="37">
        <v>43744</v>
      </c>
      <c r="O6706" s="35">
        <v>0.75000000000000011</v>
      </c>
      <c r="P6706" s="299"/>
      <c r="Q6706" s="300"/>
      <c r="R6706" s="129">
        <f t="shared" si="313"/>
        <v>0</v>
      </c>
      <c r="S6706" s="129">
        <f t="shared" si="314"/>
        <v>0</v>
      </c>
      <c r="T6706" s="129">
        <f t="shared" si="315"/>
        <v>0</v>
      </c>
      <c r="U6706" s="10"/>
    </row>
    <row r="6707" spans="12:21" ht="15" customHeight="1" x14ac:dyDescent="0.4">
      <c r="L6707" s="36" t="s">
        <v>39</v>
      </c>
      <c r="N6707" s="37">
        <v>43744</v>
      </c>
      <c r="O6707" s="35">
        <v>0.79166666666666674</v>
      </c>
      <c r="P6707" s="299"/>
      <c r="Q6707" s="300"/>
      <c r="R6707" s="129">
        <f t="shared" si="313"/>
        <v>0</v>
      </c>
      <c r="S6707" s="129">
        <f t="shared" si="314"/>
        <v>0</v>
      </c>
      <c r="T6707" s="129">
        <f t="shared" si="315"/>
        <v>0</v>
      </c>
      <c r="U6707" s="10"/>
    </row>
    <row r="6708" spans="12:21" ht="15" customHeight="1" x14ac:dyDescent="0.4">
      <c r="L6708" s="36" t="s">
        <v>39</v>
      </c>
      <c r="N6708" s="37">
        <v>43744</v>
      </c>
      <c r="O6708" s="35">
        <v>0.83333333333333337</v>
      </c>
      <c r="P6708" s="299"/>
      <c r="Q6708" s="300"/>
      <c r="R6708" s="129">
        <f t="shared" si="313"/>
        <v>0</v>
      </c>
      <c r="S6708" s="129">
        <f t="shared" si="314"/>
        <v>0</v>
      </c>
      <c r="T6708" s="129">
        <f t="shared" si="315"/>
        <v>0</v>
      </c>
      <c r="U6708" s="10"/>
    </row>
    <row r="6709" spans="12:21" ht="15" customHeight="1" x14ac:dyDescent="0.4">
      <c r="L6709" s="36" t="s">
        <v>39</v>
      </c>
      <c r="N6709" s="37">
        <v>43744</v>
      </c>
      <c r="O6709" s="35">
        <v>0.87500000000000011</v>
      </c>
      <c r="P6709" s="299"/>
      <c r="Q6709" s="300"/>
      <c r="R6709" s="129">
        <f t="shared" si="313"/>
        <v>0</v>
      </c>
      <c r="S6709" s="129">
        <f t="shared" si="314"/>
        <v>0</v>
      </c>
      <c r="T6709" s="129">
        <f t="shared" si="315"/>
        <v>0</v>
      </c>
      <c r="U6709" s="10"/>
    </row>
    <row r="6710" spans="12:21" ht="15" customHeight="1" x14ac:dyDescent="0.4">
      <c r="L6710" s="36" t="s">
        <v>39</v>
      </c>
      <c r="N6710" s="37">
        <v>43744</v>
      </c>
      <c r="O6710" s="35">
        <v>0.91666666666666674</v>
      </c>
      <c r="P6710" s="299"/>
      <c r="Q6710" s="300"/>
      <c r="R6710" s="129">
        <f t="shared" si="313"/>
        <v>0</v>
      </c>
      <c r="S6710" s="129">
        <f t="shared" si="314"/>
        <v>0</v>
      </c>
      <c r="T6710" s="129">
        <f t="shared" si="315"/>
        <v>0</v>
      </c>
      <c r="U6710" s="10"/>
    </row>
    <row r="6711" spans="12:21" ht="15" customHeight="1" x14ac:dyDescent="0.4">
      <c r="L6711" s="36" t="s">
        <v>39</v>
      </c>
      <c r="N6711" s="37">
        <v>43744</v>
      </c>
      <c r="O6711" s="35">
        <v>0.95833333333333337</v>
      </c>
      <c r="P6711" s="299"/>
      <c r="Q6711" s="300"/>
      <c r="R6711" s="129">
        <f t="shared" si="313"/>
        <v>0</v>
      </c>
      <c r="S6711" s="129">
        <f t="shared" si="314"/>
        <v>0</v>
      </c>
      <c r="T6711" s="129">
        <f t="shared" si="315"/>
        <v>0</v>
      </c>
      <c r="U6711" s="10"/>
    </row>
    <row r="6712" spans="12:21" ht="15" customHeight="1" x14ac:dyDescent="0.4">
      <c r="L6712" s="40">
        <v>43745</v>
      </c>
      <c r="M6712" s="37"/>
      <c r="N6712" s="37">
        <v>43745</v>
      </c>
      <c r="O6712" s="35">
        <v>3.1225022567582528E-17</v>
      </c>
      <c r="P6712" s="299"/>
      <c r="Q6712" s="300"/>
      <c r="R6712" s="129">
        <f t="shared" si="313"/>
        <v>0</v>
      </c>
      <c r="S6712" s="129">
        <f t="shared" si="314"/>
        <v>0</v>
      </c>
      <c r="T6712" s="129">
        <f t="shared" si="315"/>
        <v>0</v>
      </c>
      <c r="U6712" s="10"/>
    </row>
    <row r="6713" spans="12:21" ht="15" customHeight="1" x14ac:dyDescent="0.4">
      <c r="L6713" s="36" t="s">
        <v>39</v>
      </c>
      <c r="N6713" s="37">
        <v>43745</v>
      </c>
      <c r="O6713" s="35">
        <v>4.1666666666666699E-2</v>
      </c>
      <c r="P6713" s="299"/>
      <c r="Q6713" s="300"/>
      <c r="R6713" s="129">
        <f t="shared" si="313"/>
        <v>0</v>
      </c>
      <c r="S6713" s="129">
        <f t="shared" si="314"/>
        <v>0</v>
      </c>
      <c r="T6713" s="129">
        <f t="shared" si="315"/>
        <v>0</v>
      </c>
      <c r="U6713" s="10"/>
    </row>
    <row r="6714" spans="12:21" ht="15" customHeight="1" x14ac:dyDescent="0.4">
      <c r="L6714" s="36" t="s">
        <v>39</v>
      </c>
      <c r="N6714" s="37">
        <v>43745</v>
      </c>
      <c r="O6714" s="35">
        <v>8.333333333333337E-2</v>
      </c>
      <c r="P6714" s="299"/>
      <c r="Q6714" s="300"/>
      <c r="R6714" s="129">
        <f t="shared" si="313"/>
        <v>0</v>
      </c>
      <c r="S6714" s="129">
        <f t="shared" si="314"/>
        <v>0</v>
      </c>
      <c r="T6714" s="129">
        <f t="shared" si="315"/>
        <v>0</v>
      </c>
      <c r="U6714" s="10"/>
    </row>
    <row r="6715" spans="12:21" ht="15" customHeight="1" x14ac:dyDescent="0.4">
      <c r="L6715" s="36" t="s">
        <v>39</v>
      </c>
      <c r="N6715" s="37">
        <v>43745</v>
      </c>
      <c r="O6715" s="35">
        <v>0.12500000000000006</v>
      </c>
      <c r="P6715" s="299"/>
      <c r="Q6715" s="300"/>
      <c r="R6715" s="129">
        <f t="shared" si="313"/>
        <v>0</v>
      </c>
      <c r="S6715" s="129">
        <f t="shared" si="314"/>
        <v>0</v>
      </c>
      <c r="T6715" s="129">
        <f t="shared" si="315"/>
        <v>0</v>
      </c>
      <c r="U6715" s="10"/>
    </row>
    <row r="6716" spans="12:21" ht="15" customHeight="1" x14ac:dyDescent="0.4">
      <c r="L6716" s="36" t="s">
        <v>39</v>
      </c>
      <c r="N6716" s="37">
        <v>43745</v>
      </c>
      <c r="O6716" s="35">
        <v>0.16666666666666669</v>
      </c>
      <c r="P6716" s="299"/>
      <c r="Q6716" s="300"/>
      <c r="R6716" s="129">
        <f t="shared" si="313"/>
        <v>0</v>
      </c>
      <c r="S6716" s="129">
        <f t="shared" si="314"/>
        <v>0</v>
      </c>
      <c r="T6716" s="129">
        <f t="shared" si="315"/>
        <v>0</v>
      </c>
      <c r="U6716" s="10"/>
    </row>
    <row r="6717" spans="12:21" ht="15" customHeight="1" x14ac:dyDescent="0.4">
      <c r="L6717" s="36" t="s">
        <v>39</v>
      </c>
      <c r="N6717" s="37">
        <v>43745</v>
      </c>
      <c r="O6717" s="35">
        <v>0.20833333333333337</v>
      </c>
      <c r="P6717" s="299"/>
      <c r="Q6717" s="300"/>
      <c r="R6717" s="129">
        <f t="shared" si="313"/>
        <v>0</v>
      </c>
      <c r="S6717" s="129">
        <f t="shared" si="314"/>
        <v>0</v>
      </c>
      <c r="T6717" s="129">
        <f t="shared" si="315"/>
        <v>0</v>
      </c>
      <c r="U6717" s="10"/>
    </row>
    <row r="6718" spans="12:21" ht="15" customHeight="1" x14ac:dyDescent="0.4">
      <c r="L6718" s="36" t="s">
        <v>39</v>
      </c>
      <c r="N6718" s="37">
        <v>43745</v>
      </c>
      <c r="O6718" s="35">
        <v>0.25</v>
      </c>
      <c r="P6718" s="299"/>
      <c r="Q6718" s="300"/>
      <c r="R6718" s="129">
        <f t="shared" si="313"/>
        <v>0</v>
      </c>
      <c r="S6718" s="129">
        <f t="shared" si="314"/>
        <v>0</v>
      </c>
      <c r="T6718" s="129">
        <f t="shared" si="315"/>
        <v>0</v>
      </c>
      <c r="U6718" s="10"/>
    </row>
    <row r="6719" spans="12:21" ht="15" customHeight="1" x14ac:dyDescent="0.4">
      <c r="L6719" s="36" t="s">
        <v>39</v>
      </c>
      <c r="N6719" s="37">
        <v>43745</v>
      </c>
      <c r="O6719" s="35">
        <v>0.29166666666666669</v>
      </c>
      <c r="P6719" s="299"/>
      <c r="Q6719" s="300"/>
      <c r="R6719" s="129">
        <f t="shared" si="313"/>
        <v>0</v>
      </c>
      <c r="S6719" s="129">
        <f t="shared" si="314"/>
        <v>0</v>
      </c>
      <c r="T6719" s="129">
        <f t="shared" si="315"/>
        <v>0</v>
      </c>
      <c r="U6719" s="10"/>
    </row>
    <row r="6720" spans="12:21" ht="15" customHeight="1" x14ac:dyDescent="0.4">
      <c r="L6720" s="36" t="s">
        <v>39</v>
      </c>
      <c r="N6720" s="37">
        <v>43745</v>
      </c>
      <c r="O6720" s="35">
        <v>0.33333333333333337</v>
      </c>
      <c r="P6720" s="299"/>
      <c r="Q6720" s="300"/>
      <c r="R6720" s="129">
        <f t="shared" si="313"/>
        <v>0</v>
      </c>
      <c r="S6720" s="129">
        <f t="shared" si="314"/>
        <v>0</v>
      </c>
      <c r="T6720" s="129">
        <f t="shared" si="315"/>
        <v>0</v>
      </c>
      <c r="U6720" s="10"/>
    </row>
    <row r="6721" spans="12:21" ht="15" customHeight="1" x14ac:dyDescent="0.4">
      <c r="L6721" s="36" t="s">
        <v>39</v>
      </c>
      <c r="N6721" s="37">
        <v>43745</v>
      </c>
      <c r="O6721" s="35">
        <v>0.375</v>
      </c>
      <c r="P6721" s="299"/>
      <c r="Q6721" s="300"/>
      <c r="R6721" s="129">
        <f t="shared" si="313"/>
        <v>0</v>
      </c>
      <c r="S6721" s="129">
        <f t="shared" si="314"/>
        <v>0</v>
      </c>
      <c r="T6721" s="129">
        <f t="shared" si="315"/>
        <v>0</v>
      </c>
      <c r="U6721" s="10"/>
    </row>
    <row r="6722" spans="12:21" ht="15" customHeight="1" x14ac:dyDescent="0.4">
      <c r="L6722" s="36" t="s">
        <v>39</v>
      </c>
      <c r="N6722" s="37">
        <v>43745</v>
      </c>
      <c r="O6722" s="35">
        <v>0.41666666666666669</v>
      </c>
      <c r="P6722" s="299"/>
      <c r="Q6722" s="300"/>
      <c r="R6722" s="129">
        <f t="shared" si="313"/>
        <v>0</v>
      </c>
      <c r="S6722" s="129">
        <f t="shared" si="314"/>
        <v>0</v>
      </c>
      <c r="T6722" s="129">
        <f t="shared" si="315"/>
        <v>0</v>
      </c>
      <c r="U6722" s="10"/>
    </row>
    <row r="6723" spans="12:21" ht="15" customHeight="1" x14ac:dyDescent="0.4">
      <c r="L6723" s="36" t="s">
        <v>39</v>
      </c>
      <c r="N6723" s="37">
        <v>43745</v>
      </c>
      <c r="O6723" s="35">
        <v>0.45833333333333337</v>
      </c>
      <c r="P6723" s="299"/>
      <c r="Q6723" s="300"/>
      <c r="R6723" s="129">
        <f t="shared" si="313"/>
        <v>0</v>
      </c>
      <c r="S6723" s="129">
        <f t="shared" si="314"/>
        <v>0</v>
      </c>
      <c r="T6723" s="129">
        <f t="shared" si="315"/>
        <v>0</v>
      </c>
      <c r="U6723" s="10"/>
    </row>
    <row r="6724" spans="12:21" ht="15" customHeight="1" x14ac:dyDescent="0.4">
      <c r="L6724" s="36" t="s">
        <v>39</v>
      </c>
      <c r="N6724" s="37">
        <v>43745</v>
      </c>
      <c r="O6724" s="35">
        <v>0.50000000000000011</v>
      </c>
      <c r="P6724" s="299"/>
      <c r="Q6724" s="300"/>
      <c r="R6724" s="129">
        <f t="shared" si="313"/>
        <v>0</v>
      </c>
      <c r="S6724" s="129">
        <f t="shared" si="314"/>
        <v>0</v>
      </c>
      <c r="T6724" s="129">
        <f t="shared" si="315"/>
        <v>0</v>
      </c>
      <c r="U6724" s="10"/>
    </row>
    <row r="6725" spans="12:21" ht="15" customHeight="1" x14ac:dyDescent="0.4">
      <c r="L6725" s="36" t="s">
        <v>39</v>
      </c>
      <c r="N6725" s="37">
        <v>43745</v>
      </c>
      <c r="O6725" s="35">
        <v>0.54166666666666674</v>
      </c>
      <c r="P6725" s="299"/>
      <c r="Q6725" s="300"/>
      <c r="R6725" s="129">
        <f t="shared" si="313"/>
        <v>0</v>
      </c>
      <c r="S6725" s="129">
        <f t="shared" si="314"/>
        <v>0</v>
      </c>
      <c r="T6725" s="129">
        <f t="shared" si="315"/>
        <v>0</v>
      </c>
      <c r="U6725" s="10"/>
    </row>
    <row r="6726" spans="12:21" ht="15" customHeight="1" x14ac:dyDescent="0.4">
      <c r="L6726" s="36" t="s">
        <v>39</v>
      </c>
      <c r="N6726" s="37">
        <v>43745</v>
      </c>
      <c r="O6726" s="35">
        <v>0.58333333333333337</v>
      </c>
      <c r="P6726" s="299"/>
      <c r="Q6726" s="300"/>
      <c r="R6726" s="129">
        <f t="shared" si="313"/>
        <v>0</v>
      </c>
      <c r="S6726" s="129">
        <f t="shared" si="314"/>
        <v>0</v>
      </c>
      <c r="T6726" s="129">
        <f t="shared" si="315"/>
        <v>0</v>
      </c>
      <c r="U6726" s="10"/>
    </row>
    <row r="6727" spans="12:21" ht="15" customHeight="1" x14ac:dyDescent="0.4">
      <c r="L6727" s="36" t="s">
        <v>39</v>
      </c>
      <c r="N6727" s="37">
        <v>43745</v>
      </c>
      <c r="O6727" s="35">
        <v>0.62500000000000011</v>
      </c>
      <c r="P6727" s="299"/>
      <c r="Q6727" s="300"/>
      <c r="R6727" s="129">
        <f t="shared" si="313"/>
        <v>0</v>
      </c>
      <c r="S6727" s="129">
        <f t="shared" si="314"/>
        <v>0</v>
      </c>
      <c r="T6727" s="129">
        <f t="shared" si="315"/>
        <v>0</v>
      </c>
      <c r="U6727" s="10"/>
    </row>
    <row r="6728" spans="12:21" ht="15" customHeight="1" x14ac:dyDescent="0.4">
      <c r="L6728" s="36" t="s">
        <v>39</v>
      </c>
      <c r="N6728" s="37">
        <v>43745</v>
      </c>
      <c r="O6728" s="35">
        <v>0.66666666666666674</v>
      </c>
      <c r="P6728" s="299"/>
      <c r="Q6728" s="300"/>
      <c r="R6728" s="129">
        <f t="shared" si="313"/>
        <v>0</v>
      </c>
      <c r="S6728" s="129">
        <f t="shared" si="314"/>
        <v>0</v>
      </c>
      <c r="T6728" s="129">
        <f t="shared" si="315"/>
        <v>0</v>
      </c>
      <c r="U6728" s="10"/>
    </row>
    <row r="6729" spans="12:21" ht="15" customHeight="1" x14ac:dyDescent="0.4">
      <c r="L6729" s="36" t="s">
        <v>39</v>
      </c>
      <c r="N6729" s="37">
        <v>43745</v>
      </c>
      <c r="O6729" s="35">
        <v>0.70833333333333337</v>
      </c>
      <c r="P6729" s="299"/>
      <c r="Q6729" s="300"/>
      <c r="R6729" s="129">
        <f t="shared" si="313"/>
        <v>0</v>
      </c>
      <c r="S6729" s="129">
        <f t="shared" si="314"/>
        <v>0</v>
      </c>
      <c r="T6729" s="129">
        <f t="shared" si="315"/>
        <v>0</v>
      </c>
      <c r="U6729" s="10"/>
    </row>
    <row r="6730" spans="12:21" ht="15" customHeight="1" x14ac:dyDescent="0.4">
      <c r="L6730" s="36" t="s">
        <v>39</v>
      </c>
      <c r="N6730" s="37">
        <v>43745</v>
      </c>
      <c r="O6730" s="35">
        <v>0.75000000000000011</v>
      </c>
      <c r="P6730" s="299"/>
      <c r="Q6730" s="300"/>
      <c r="R6730" s="129">
        <f t="shared" si="313"/>
        <v>0</v>
      </c>
      <c r="S6730" s="129">
        <f t="shared" si="314"/>
        <v>0</v>
      </c>
      <c r="T6730" s="129">
        <f t="shared" si="315"/>
        <v>0</v>
      </c>
      <c r="U6730" s="10"/>
    </row>
    <row r="6731" spans="12:21" ht="15" customHeight="1" x14ac:dyDescent="0.4">
      <c r="L6731" s="36" t="s">
        <v>39</v>
      </c>
      <c r="N6731" s="37">
        <v>43745</v>
      </c>
      <c r="O6731" s="35">
        <v>0.79166666666666674</v>
      </c>
      <c r="P6731" s="299"/>
      <c r="Q6731" s="300"/>
      <c r="R6731" s="129">
        <f t="shared" si="313"/>
        <v>0</v>
      </c>
      <c r="S6731" s="129">
        <f t="shared" si="314"/>
        <v>0</v>
      </c>
      <c r="T6731" s="129">
        <f t="shared" si="315"/>
        <v>0</v>
      </c>
      <c r="U6731" s="10"/>
    </row>
    <row r="6732" spans="12:21" ht="15" customHeight="1" x14ac:dyDescent="0.4">
      <c r="L6732" s="36" t="s">
        <v>39</v>
      </c>
      <c r="N6732" s="37">
        <v>43745</v>
      </c>
      <c r="O6732" s="35">
        <v>0.83333333333333337</v>
      </c>
      <c r="P6732" s="299"/>
      <c r="Q6732" s="300"/>
      <c r="R6732" s="129">
        <f t="shared" si="313"/>
        <v>0</v>
      </c>
      <c r="S6732" s="129">
        <f t="shared" si="314"/>
        <v>0</v>
      </c>
      <c r="T6732" s="129">
        <f t="shared" si="315"/>
        <v>0</v>
      </c>
      <c r="U6732" s="10"/>
    </row>
    <row r="6733" spans="12:21" ht="15" customHeight="1" x14ac:dyDescent="0.4">
      <c r="L6733" s="36" t="s">
        <v>39</v>
      </c>
      <c r="N6733" s="37">
        <v>43745</v>
      </c>
      <c r="O6733" s="35">
        <v>0.87500000000000011</v>
      </c>
      <c r="P6733" s="299"/>
      <c r="Q6733" s="300"/>
      <c r="R6733" s="129">
        <f t="shared" si="313"/>
        <v>0</v>
      </c>
      <c r="S6733" s="129">
        <f t="shared" si="314"/>
        <v>0</v>
      </c>
      <c r="T6733" s="129">
        <f t="shared" si="315"/>
        <v>0</v>
      </c>
      <c r="U6733" s="10"/>
    </row>
    <row r="6734" spans="12:21" ht="15" customHeight="1" x14ac:dyDescent="0.4">
      <c r="L6734" s="36" t="s">
        <v>39</v>
      </c>
      <c r="N6734" s="37">
        <v>43745</v>
      </c>
      <c r="O6734" s="35">
        <v>0.91666666666666674</v>
      </c>
      <c r="P6734" s="299"/>
      <c r="Q6734" s="300"/>
      <c r="R6734" s="129">
        <f t="shared" si="313"/>
        <v>0</v>
      </c>
      <c r="S6734" s="129">
        <f t="shared" si="314"/>
        <v>0</v>
      </c>
      <c r="T6734" s="129">
        <f t="shared" si="315"/>
        <v>0</v>
      </c>
      <c r="U6734" s="10"/>
    </row>
    <row r="6735" spans="12:21" ht="15" customHeight="1" x14ac:dyDescent="0.4">
      <c r="L6735" s="36" t="s">
        <v>39</v>
      </c>
      <c r="N6735" s="37">
        <v>43745</v>
      </c>
      <c r="O6735" s="35">
        <v>0.95833333333333337</v>
      </c>
      <c r="P6735" s="299"/>
      <c r="Q6735" s="300"/>
      <c r="R6735" s="129">
        <f t="shared" si="313"/>
        <v>0</v>
      </c>
      <c r="S6735" s="129">
        <f t="shared" si="314"/>
        <v>0</v>
      </c>
      <c r="T6735" s="129">
        <f t="shared" si="315"/>
        <v>0</v>
      </c>
      <c r="U6735" s="10"/>
    </row>
    <row r="6736" spans="12:21" ht="15" customHeight="1" x14ac:dyDescent="0.4">
      <c r="L6736" s="40">
        <v>43746</v>
      </c>
      <c r="M6736" s="37"/>
      <c r="N6736" s="37">
        <v>43746</v>
      </c>
      <c r="O6736" s="35">
        <v>3.1225022567582528E-17</v>
      </c>
      <c r="P6736" s="299"/>
      <c r="Q6736" s="300"/>
      <c r="R6736" s="129">
        <f t="shared" ref="R6736:R6799" si="316">IF(Q6736&gt;P6736,P6736,Q6736)</f>
        <v>0</v>
      </c>
      <c r="S6736" s="129">
        <f t="shared" ref="S6736:S6799" si="317">P6736-R6736</f>
        <v>0</v>
      </c>
      <c r="T6736" s="129">
        <f t="shared" si="315"/>
        <v>0</v>
      </c>
      <c r="U6736" s="10"/>
    </row>
    <row r="6737" spans="12:21" ht="15" customHeight="1" x14ac:dyDescent="0.4">
      <c r="L6737" s="36" t="s">
        <v>39</v>
      </c>
      <c r="N6737" s="37">
        <v>43746</v>
      </c>
      <c r="O6737" s="35">
        <v>4.1666666666666699E-2</v>
      </c>
      <c r="P6737" s="299"/>
      <c r="Q6737" s="300"/>
      <c r="R6737" s="129">
        <f t="shared" si="316"/>
        <v>0</v>
      </c>
      <c r="S6737" s="129">
        <f t="shared" si="317"/>
        <v>0</v>
      </c>
      <c r="T6737" s="129">
        <f t="shared" si="315"/>
        <v>0</v>
      </c>
      <c r="U6737" s="10"/>
    </row>
    <row r="6738" spans="12:21" ht="15" customHeight="1" x14ac:dyDescent="0.4">
      <c r="L6738" s="36" t="s">
        <v>39</v>
      </c>
      <c r="N6738" s="37">
        <v>43746</v>
      </c>
      <c r="O6738" s="35">
        <v>8.333333333333337E-2</v>
      </c>
      <c r="P6738" s="299"/>
      <c r="Q6738" s="300"/>
      <c r="R6738" s="129">
        <f t="shared" si="316"/>
        <v>0</v>
      </c>
      <c r="S6738" s="129">
        <f t="shared" si="317"/>
        <v>0</v>
      </c>
      <c r="T6738" s="129">
        <f t="shared" si="315"/>
        <v>0</v>
      </c>
      <c r="U6738" s="10"/>
    </row>
    <row r="6739" spans="12:21" ht="15" customHeight="1" x14ac:dyDescent="0.4">
      <c r="L6739" s="36" t="s">
        <v>39</v>
      </c>
      <c r="N6739" s="37">
        <v>43746</v>
      </c>
      <c r="O6739" s="35">
        <v>0.12500000000000006</v>
      </c>
      <c r="P6739" s="299"/>
      <c r="Q6739" s="300"/>
      <c r="R6739" s="129">
        <f t="shared" si="316"/>
        <v>0</v>
      </c>
      <c r="S6739" s="129">
        <f t="shared" si="317"/>
        <v>0</v>
      </c>
      <c r="T6739" s="129">
        <f t="shared" si="315"/>
        <v>0</v>
      </c>
      <c r="U6739" s="10"/>
    </row>
    <row r="6740" spans="12:21" ht="15" customHeight="1" x14ac:dyDescent="0.4">
      <c r="L6740" s="36" t="s">
        <v>39</v>
      </c>
      <c r="N6740" s="37">
        <v>43746</v>
      </c>
      <c r="O6740" s="35">
        <v>0.16666666666666669</v>
      </c>
      <c r="P6740" s="299"/>
      <c r="Q6740" s="300"/>
      <c r="R6740" s="129">
        <f t="shared" si="316"/>
        <v>0</v>
      </c>
      <c r="S6740" s="129">
        <f t="shared" si="317"/>
        <v>0</v>
      </c>
      <c r="T6740" s="129">
        <f t="shared" si="315"/>
        <v>0</v>
      </c>
      <c r="U6740" s="10"/>
    </row>
    <row r="6741" spans="12:21" ht="15" customHeight="1" x14ac:dyDescent="0.4">
      <c r="L6741" s="36" t="s">
        <v>39</v>
      </c>
      <c r="N6741" s="37">
        <v>43746</v>
      </c>
      <c r="O6741" s="35">
        <v>0.20833333333333337</v>
      </c>
      <c r="P6741" s="299"/>
      <c r="Q6741" s="300"/>
      <c r="R6741" s="129">
        <f t="shared" si="316"/>
        <v>0</v>
      </c>
      <c r="S6741" s="129">
        <f t="shared" si="317"/>
        <v>0</v>
      </c>
      <c r="T6741" s="129">
        <f t="shared" si="315"/>
        <v>0</v>
      </c>
      <c r="U6741" s="10"/>
    </row>
    <row r="6742" spans="12:21" ht="15" customHeight="1" x14ac:dyDescent="0.4">
      <c r="L6742" s="36" t="s">
        <v>39</v>
      </c>
      <c r="N6742" s="37">
        <v>43746</v>
      </c>
      <c r="O6742" s="35">
        <v>0.25</v>
      </c>
      <c r="P6742" s="299"/>
      <c r="Q6742" s="300"/>
      <c r="R6742" s="129">
        <f t="shared" si="316"/>
        <v>0</v>
      </c>
      <c r="S6742" s="129">
        <f t="shared" si="317"/>
        <v>0</v>
      </c>
      <c r="T6742" s="129">
        <f t="shared" si="315"/>
        <v>0</v>
      </c>
      <c r="U6742" s="10"/>
    </row>
    <row r="6743" spans="12:21" ht="15" customHeight="1" x14ac:dyDescent="0.4">
      <c r="L6743" s="36" t="s">
        <v>39</v>
      </c>
      <c r="N6743" s="37">
        <v>43746</v>
      </c>
      <c r="O6743" s="35">
        <v>0.29166666666666669</v>
      </c>
      <c r="P6743" s="299"/>
      <c r="Q6743" s="300"/>
      <c r="R6743" s="129">
        <f t="shared" si="316"/>
        <v>0</v>
      </c>
      <c r="S6743" s="129">
        <f t="shared" si="317"/>
        <v>0</v>
      </c>
      <c r="T6743" s="129">
        <f t="shared" si="315"/>
        <v>0</v>
      </c>
      <c r="U6743" s="10"/>
    </row>
    <row r="6744" spans="12:21" ht="15" customHeight="1" x14ac:dyDescent="0.4">
      <c r="L6744" s="36" t="s">
        <v>39</v>
      </c>
      <c r="N6744" s="37">
        <v>43746</v>
      </c>
      <c r="O6744" s="35">
        <v>0.33333333333333337</v>
      </c>
      <c r="P6744" s="299"/>
      <c r="Q6744" s="300"/>
      <c r="R6744" s="129">
        <f t="shared" si="316"/>
        <v>0</v>
      </c>
      <c r="S6744" s="129">
        <f t="shared" si="317"/>
        <v>0</v>
      </c>
      <c r="T6744" s="129">
        <f t="shared" si="315"/>
        <v>0</v>
      </c>
      <c r="U6744" s="10"/>
    </row>
    <row r="6745" spans="12:21" ht="15" customHeight="1" x14ac:dyDescent="0.4">
      <c r="L6745" s="36" t="s">
        <v>39</v>
      </c>
      <c r="N6745" s="37">
        <v>43746</v>
      </c>
      <c r="O6745" s="35">
        <v>0.375</v>
      </c>
      <c r="P6745" s="299"/>
      <c r="Q6745" s="300"/>
      <c r="R6745" s="129">
        <f t="shared" si="316"/>
        <v>0</v>
      </c>
      <c r="S6745" s="129">
        <f t="shared" si="317"/>
        <v>0</v>
      </c>
      <c r="T6745" s="129">
        <f t="shared" si="315"/>
        <v>0</v>
      </c>
      <c r="U6745" s="10"/>
    </row>
    <row r="6746" spans="12:21" ht="15" customHeight="1" x14ac:dyDescent="0.4">
      <c r="L6746" s="36" t="s">
        <v>39</v>
      </c>
      <c r="N6746" s="37">
        <v>43746</v>
      </c>
      <c r="O6746" s="35">
        <v>0.41666666666666669</v>
      </c>
      <c r="P6746" s="299"/>
      <c r="Q6746" s="300"/>
      <c r="R6746" s="129">
        <f t="shared" si="316"/>
        <v>0</v>
      </c>
      <c r="S6746" s="129">
        <f t="shared" si="317"/>
        <v>0</v>
      </c>
      <c r="T6746" s="129">
        <f t="shared" si="315"/>
        <v>0</v>
      </c>
      <c r="U6746" s="10"/>
    </row>
    <row r="6747" spans="12:21" ht="15" customHeight="1" x14ac:dyDescent="0.4">
      <c r="L6747" s="36" t="s">
        <v>39</v>
      </c>
      <c r="N6747" s="37">
        <v>43746</v>
      </c>
      <c r="O6747" s="35">
        <v>0.45833333333333337</v>
      </c>
      <c r="P6747" s="299"/>
      <c r="Q6747" s="300"/>
      <c r="R6747" s="129">
        <f t="shared" si="316"/>
        <v>0</v>
      </c>
      <c r="S6747" s="129">
        <f t="shared" si="317"/>
        <v>0</v>
      </c>
      <c r="T6747" s="129">
        <f t="shared" si="315"/>
        <v>0</v>
      </c>
      <c r="U6747" s="10"/>
    </row>
    <row r="6748" spans="12:21" ht="15" customHeight="1" x14ac:dyDescent="0.4">
      <c r="L6748" s="36" t="s">
        <v>39</v>
      </c>
      <c r="N6748" s="37">
        <v>43746</v>
      </c>
      <c r="O6748" s="35">
        <v>0.50000000000000011</v>
      </c>
      <c r="P6748" s="299"/>
      <c r="Q6748" s="300"/>
      <c r="R6748" s="129">
        <f t="shared" si="316"/>
        <v>0</v>
      </c>
      <c r="S6748" s="129">
        <f t="shared" si="317"/>
        <v>0</v>
      </c>
      <c r="T6748" s="129">
        <f t="shared" si="315"/>
        <v>0</v>
      </c>
      <c r="U6748" s="10"/>
    </row>
    <row r="6749" spans="12:21" ht="15" customHeight="1" x14ac:dyDescent="0.4">
      <c r="L6749" s="36" t="s">
        <v>39</v>
      </c>
      <c r="N6749" s="37">
        <v>43746</v>
      </c>
      <c r="O6749" s="35">
        <v>0.54166666666666674</v>
      </c>
      <c r="P6749" s="299"/>
      <c r="Q6749" s="300"/>
      <c r="R6749" s="129">
        <f t="shared" si="316"/>
        <v>0</v>
      </c>
      <c r="S6749" s="129">
        <f t="shared" si="317"/>
        <v>0</v>
      </c>
      <c r="T6749" s="129">
        <f t="shared" si="315"/>
        <v>0</v>
      </c>
      <c r="U6749" s="10"/>
    </row>
    <row r="6750" spans="12:21" ht="15" customHeight="1" x14ac:dyDescent="0.4">
      <c r="L6750" s="36" t="s">
        <v>39</v>
      </c>
      <c r="N6750" s="37">
        <v>43746</v>
      </c>
      <c r="O6750" s="35">
        <v>0.58333333333333337</v>
      </c>
      <c r="P6750" s="299"/>
      <c r="Q6750" s="300"/>
      <c r="R6750" s="129">
        <f t="shared" si="316"/>
        <v>0</v>
      </c>
      <c r="S6750" s="129">
        <f t="shared" si="317"/>
        <v>0</v>
      </c>
      <c r="T6750" s="129">
        <f t="shared" si="315"/>
        <v>0</v>
      </c>
      <c r="U6750" s="10"/>
    </row>
    <row r="6751" spans="12:21" ht="15" customHeight="1" x14ac:dyDescent="0.4">
      <c r="L6751" s="36" t="s">
        <v>39</v>
      </c>
      <c r="N6751" s="37">
        <v>43746</v>
      </c>
      <c r="O6751" s="35">
        <v>0.62500000000000011</v>
      </c>
      <c r="P6751" s="299"/>
      <c r="Q6751" s="300"/>
      <c r="R6751" s="129">
        <f t="shared" si="316"/>
        <v>0</v>
      </c>
      <c r="S6751" s="129">
        <f t="shared" si="317"/>
        <v>0</v>
      </c>
      <c r="T6751" s="129">
        <f t="shared" si="315"/>
        <v>0</v>
      </c>
      <c r="U6751" s="10"/>
    </row>
    <row r="6752" spans="12:21" ht="15" customHeight="1" x14ac:dyDescent="0.4">
      <c r="L6752" s="36" t="s">
        <v>39</v>
      </c>
      <c r="N6752" s="37">
        <v>43746</v>
      </c>
      <c r="O6752" s="35">
        <v>0.66666666666666674</v>
      </c>
      <c r="P6752" s="299"/>
      <c r="Q6752" s="300"/>
      <c r="R6752" s="129">
        <f t="shared" si="316"/>
        <v>0</v>
      </c>
      <c r="S6752" s="129">
        <f t="shared" si="317"/>
        <v>0</v>
      </c>
      <c r="T6752" s="129">
        <f t="shared" si="315"/>
        <v>0</v>
      </c>
      <c r="U6752" s="10"/>
    </row>
    <row r="6753" spans="12:21" ht="15" customHeight="1" x14ac:dyDescent="0.4">
      <c r="L6753" s="36" t="s">
        <v>39</v>
      </c>
      <c r="N6753" s="37">
        <v>43746</v>
      </c>
      <c r="O6753" s="35">
        <v>0.70833333333333337</v>
      </c>
      <c r="P6753" s="299"/>
      <c r="Q6753" s="300"/>
      <c r="R6753" s="129">
        <f t="shared" si="316"/>
        <v>0</v>
      </c>
      <c r="S6753" s="129">
        <f t="shared" si="317"/>
        <v>0</v>
      </c>
      <c r="T6753" s="129">
        <f t="shared" si="315"/>
        <v>0</v>
      </c>
      <c r="U6753" s="10"/>
    </row>
    <row r="6754" spans="12:21" ht="15" customHeight="1" x14ac:dyDescent="0.4">
      <c r="L6754" s="36" t="s">
        <v>39</v>
      </c>
      <c r="N6754" s="37">
        <v>43746</v>
      </c>
      <c r="O6754" s="35">
        <v>0.75000000000000011</v>
      </c>
      <c r="P6754" s="299"/>
      <c r="Q6754" s="300"/>
      <c r="R6754" s="129">
        <f t="shared" si="316"/>
        <v>0</v>
      </c>
      <c r="S6754" s="129">
        <f t="shared" si="317"/>
        <v>0</v>
      </c>
      <c r="T6754" s="129">
        <f t="shared" si="315"/>
        <v>0</v>
      </c>
      <c r="U6754" s="10"/>
    </row>
    <row r="6755" spans="12:21" ht="15" customHeight="1" x14ac:dyDescent="0.4">
      <c r="L6755" s="36" t="s">
        <v>39</v>
      </c>
      <c r="N6755" s="37">
        <v>43746</v>
      </c>
      <c r="O6755" s="35">
        <v>0.79166666666666674</v>
      </c>
      <c r="P6755" s="299"/>
      <c r="Q6755" s="300"/>
      <c r="R6755" s="129">
        <f t="shared" si="316"/>
        <v>0</v>
      </c>
      <c r="S6755" s="129">
        <f t="shared" si="317"/>
        <v>0</v>
      </c>
      <c r="T6755" s="129">
        <f t="shared" si="315"/>
        <v>0</v>
      </c>
      <c r="U6755" s="10"/>
    </row>
    <row r="6756" spans="12:21" ht="15" customHeight="1" x14ac:dyDescent="0.4">
      <c r="L6756" s="36" t="s">
        <v>39</v>
      </c>
      <c r="N6756" s="37">
        <v>43746</v>
      </c>
      <c r="O6756" s="35">
        <v>0.83333333333333337</v>
      </c>
      <c r="P6756" s="299"/>
      <c r="Q6756" s="300"/>
      <c r="R6756" s="129">
        <f t="shared" si="316"/>
        <v>0</v>
      </c>
      <c r="S6756" s="129">
        <f t="shared" si="317"/>
        <v>0</v>
      </c>
      <c r="T6756" s="129">
        <f t="shared" si="315"/>
        <v>0</v>
      </c>
      <c r="U6756" s="10"/>
    </row>
    <row r="6757" spans="12:21" ht="15" customHeight="1" x14ac:dyDescent="0.4">
      <c r="L6757" s="36" t="s">
        <v>39</v>
      </c>
      <c r="N6757" s="37">
        <v>43746</v>
      </c>
      <c r="O6757" s="35">
        <v>0.87500000000000011</v>
      </c>
      <c r="P6757" s="299"/>
      <c r="Q6757" s="300"/>
      <c r="R6757" s="129">
        <f t="shared" si="316"/>
        <v>0</v>
      </c>
      <c r="S6757" s="129">
        <f t="shared" si="317"/>
        <v>0</v>
      </c>
      <c r="T6757" s="129">
        <f t="shared" si="315"/>
        <v>0</v>
      </c>
      <c r="U6757" s="10"/>
    </row>
    <row r="6758" spans="12:21" ht="15" customHeight="1" x14ac:dyDescent="0.4">
      <c r="L6758" s="36" t="s">
        <v>39</v>
      </c>
      <c r="N6758" s="37">
        <v>43746</v>
      </c>
      <c r="O6758" s="35">
        <v>0.91666666666666674</v>
      </c>
      <c r="P6758" s="299"/>
      <c r="Q6758" s="300"/>
      <c r="R6758" s="129">
        <f t="shared" si="316"/>
        <v>0</v>
      </c>
      <c r="S6758" s="129">
        <f t="shared" si="317"/>
        <v>0</v>
      </c>
      <c r="T6758" s="129">
        <f t="shared" si="315"/>
        <v>0</v>
      </c>
      <c r="U6758" s="10"/>
    </row>
    <row r="6759" spans="12:21" ht="15" customHeight="1" x14ac:dyDescent="0.4">
      <c r="L6759" s="36" t="s">
        <v>39</v>
      </c>
      <c r="N6759" s="37">
        <v>43746</v>
      </c>
      <c r="O6759" s="35">
        <v>0.95833333333333337</v>
      </c>
      <c r="P6759" s="299"/>
      <c r="Q6759" s="300"/>
      <c r="R6759" s="129">
        <f t="shared" si="316"/>
        <v>0</v>
      </c>
      <c r="S6759" s="129">
        <f t="shared" si="317"/>
        <v>0</v>
      </c>
      <c r="T6759" s="129">
        <f t="shared" si="315"/>
        <v>0</v>
      </c>
      <c r="U6759" s="10"/>
    </row>
    <row r="6760" spans="12:21" ht="15" customHeight="1" x14ac:dyDescent="0.4">
      <c r="L6760" s="40">
        <v>43747</v>
      </c>
      <c r="M6760" s="37"/>
      <c r="N6760" s="37">
        <v>43747</v>
      </c>
      <c r="O6760" s="35">
        <v>3.1225022567582528E-17</v>
      </c>
      <c r="P6760" s="299"/>
      <c r="Q6760" s="300"/>
      <c r="R6760" s="129">
        <f t="shared" si="316"/>
        <v>0</v>
      </c>
      <c r="S6760" s="129">
        <f t="shared" si="317"/>
        <v>0</v>
      </c>
      <c r="T6760" s="129">
        <f t="shared" si="315"/>
        <v>0</v>
      </c>
      <c r="U6760" s="10"/>
    </row>
    <row r="6761" spans="12:21" ht="15" customHeight="1" x14ac:dyDescent="0.4">
      <c r="L6761" s="36" t="s">
        <v>39</v>
      </c>
      <c r="N6761" s="37">
        <v>43747</v>
      </c>
      <c r="O6761" s="35">
        <v>4.1666666666666699E-2</v>
      </c>
      <c r="P6761" s="299"/>
      <c r="Q6761" s="300"/>
      <c r="R6761" s="129">
        <f t="shared" si="316"/>
        <v>0</v>
      </c>
      <c r="S6761" s="129">
        <f t="shared" si="317"/>
        <v>0</v>
      </c>
      <c r="T6761" s="129">
        <f t="shared" ref="T6761:T6824" si="318">Q6761-R6761</f>
        <v>0</v>
      </c>
      <c r="U6761" s="10"/>
    </row>
    <row r="6762" spans="12:21" ht="15" customHeight="1" x14ac:dyDescent="0.4">
      <c r="L6762" s="36" t="s">
        <v>39</v>
      </c>
      <c r="N6762" s="37">
        <v>43747</v>
      </c>
      <c r="O6762" s="35">
        <v>8.333333333333337E-2</v>
      </c>
      <c r="P6762" s="299"/>
      <c r="Q6762" s="300"/>
      <c r="R6762" s="129">
        <f t="shared" si="316"/>
        <v>0</v>
      </c>
      <c r="S6762" s="129">
        <f t="shared" si="317"/>
        <v>0</v>
      </c>
      <c r="T6762" s="129">
        <f t="shared" si="318"/>
        <v>0</v>
      </c>
      <c r="U6762" s="10"/>
    </row>
    <row r="6763" spans="12:21" ht="15" customHeight="1" x14ac:dyDescent="0.4">
      <c r="L6763" s="36" t="s">
        <v>39</v>
      </c>
      <c r="N6763" s="37">
        <v>43747</v>
      </c>
      <c r="O6763" s="35">
        <v>0.12500000000000006</v>
      </c>
      <c r="P6763" s="299"/>
      <c r="Q6763" s="300"/>
      <c r="R6763" s="129">
        <f t="shared" si="316"/>
        <v>0</v>
      </c>
      <c r="S6763" s="129">
        <f t="shared" si="317"/>
        <v>0</v>
      </c>
      <c r="T6763" s="129">
        <f t="shared" si="318"/>
        <v>0</v>
      </c>
      <c r="U6763" s="10"/>
    </row>
    <row r="6764" spans="12:21" ht="15" customHeight="1" x14ac:dyDescent="0.4">
      <c r="L6764" s="36" t="s">
        <v>39</v>
      </c>
      <c r="N6764" s="37">
        <v>43747</v>
      </c>
      <c r="O6764" s="35">
        <v>0.16666666666666669</v>
      </c>
      <c r="P6764" s="299"/>
      <c r="Q6764" s="300"/>
      <c r="R6764" s="129">
        <f t="shared" si="316"/>
        <v>0</v>
      </c>
      <c r="S6764" s="129">
        <f t="shared" si="317"/>
        <v>0</v>
      </c>
      <c r="T6764" s="129">
        <f t="shared" si="318"/>
        <v>0</v>
      </c>
      <c r="U6764" s="10"/>
    </row>
    <row r="6765" spans="12:21" ht="15" customHeight="1" x14ac:dyDescent="0.4">
      <c r="L6765" s="36" t="s">
        <v>39</v>
      </c>
      <c r="N6765" s="37">
        <v>43747</v>
      </c>
      <c r="O6765" s="35">
        <v>0.20833333333333337</v>
      </c>
      <c r="P6765" s="299"/>
      <c r="Q6765" s="300"/>
      <c r="R6765" s="129">
        <f t="shared" si="316"/>
        <v>0</v>
      </c>
      <c r="S6765" s="129">
        <f t="shared" si="317"/>
        <v>0</v>
      </c>
      <c r="T6765" s="129">
        <f t="shared" si="318"/>
        <v>0</v>
      </c>
      <c r="U6765" s="10"/>
    </row>
    <row r="6766" spans="12:21" ht="15" customHeight="1" x14ac:dyDescent="0.4">
      <c r="L6766" s="36" t="s">
        <v>39</v>
      </c>
      <c r="N6766" s="37">
        <v>43747</v>
      </c>
      <c r="O6766" s="35">
        <v>0.25</v>
      </c>
      <c r="P6766" s="299"/>
      <c r="Q6766" s="300"/>
      <c r="R6766" s="129">
        <f t="shared" si="316"/>
        <v>0</v>
      </c>
      <c r="S6766" s="129">
        <f t="shared" si="317"/>
        <v>0</v>
      </c>
      <c r="T6766" s="129">
        <f t="shared" si="318"/>
        <v>0</v>
      </c>
      <c r="U6766" s="10"/>
    </row>
    <row r="6767" spans="12:21" ht="15" customHeight="1" x14ac:dyDescent="0.4">
      <c r="L6767" s="36" t="s">
        <v>39</v>
      </c>
      <c r="N6767" s="37">
        <v>43747</v>
      </c>
      <c r="O6767" s="35">
        <v>0.29166666666666669</v>
      </c>
      <c r="P6767" s="299"/>
      <c r="Q6767" s="300"/>
      <c r="R6767" s="129">
        <f t="shared" si="316"/>
        <v>0</v>
      </c>
      <c r="S6767" s="129">
        <f t="shared" si="317"/>
        <v>0</v>
      </c>
      <c r="T6767" s="129">
        <f t="shared" si="318"/>
        <v>0</v>
      </c>
      <c r="U6767" s="10"/>
    </row>
    <row r="6768" spans="12:21" ht="15" customHeight="1" x14ac:dyDescent="0.4">
      <c r="L6768" s="36" t="s">
        <v>39</v>
      </c>
      <c r="N6768" s="37">
        <v>43747</v>
      </c>
      <c r="O6768" s="35">
        <v>0.33333333333333337</v>
      </c>
      <c r="P6768" s="299"/>
      <c r="Q6768" s="300"/>
      <c r="R6768" s="129">
        <f t="shared" si="316"/>
        <v>0</v>
      </c>
      <c r="S6768" s="129">
        <f t="shared" si="317"/>
        <v>0</v>
      </c>
      <c r="T6768" s="129">
        <f t="shared" si="318"/>
        <v>0</v>
      </c>
      <c r="U6768" s="10"/>
    </row>
    <row r="6769" spans="12:21" ht="15" customHeight="1" x14ac:dyDescent="0.4">
      <c r="L6769" s="36" t="s">
        <v>39</v>
      </c>
      <c r="N6769" s="37">
        <v>43747</v>
      </c>
      <c r="O6769" s="35">
        <v>0.375</v>
      </c>
      <c r="P6769" s="299"/>
      <c r="Q6769" s="300"/>
      <c r="R6769" s="129">
        <f t="shared" si="316"/>
        <v>0</v>
      </c>
      <c r="S6769" s="129">
        <f t="shared" si="317"/>
        <v>0</v>
      </c>
      <c r="T6769" s="129">
        <f t="shared" si="318"/>
        <v>0</v>
      </c>
      <c r="U6769" s="10"/>
    </row>
    <row r="6770" spans="12:21" ht="15" customHeight="1" x14ac:dyDescent="0.4">
      <c r="L6770" s="36" t="s">
        <v>39</v>
      </c>
      <c r="N6770" s="37">
        <v>43747</v>
      </c>
      <c r="O6770" s="35">
        <v>0.41666666666666669</v>
      </c>
      <c r="P6770" s="299"/>
      <c r="Q6770" s="300"/>
      <c r="R6770" s="129">
        <f t="shared" si="316"/>
        <v>0</v>
      </c>
      <c r="S6770" s="129">
        <f t="shared" si="317"/>
        <v>0</v>
      </c>
      <c r="T6770" s="129">
        <f t="shared" si="318"/>
        <v>0</v>
      </c>
      <c r="U6770" s="10"/>
    </row>
    <row r="6771" spans="12:21" ht="15" customHeight="1" x14ac:dyDescent="0.4">
      <c r="L6771" s="36" t="s">
        <v>39</v>
      </c>
      <c r="N6771" s="37">
        <v>43747</v>
      </c>
      <c r="O6771" s="35">
        <v>0.45833333333333337</v>
      </c>
      <c r="P6771" s="299"/>
      <c r="Q6771" s="300"/>
      <c r="R6771" s="129">
        <f t="shared" si="316"/>
        <v>0</v>
      </c>
      <c r="S6771" s="129">
        <f t="shared" si="317"/>
        <v>0</v>
      </c>
      <c r="T6771" s="129">
        <f t="shared" si="318"/>
        <v>0</v>
      </c>
      <c r="U6771" s="10"/>
    </row>
    <row r="6772" spans="12:21" ht="15" customHeight="1" x14ac:dyDescent="0.4">
      <c r="L6772" s="36" t="s">
        <v>39</v>
      </c>
      <c r="N6772" s="37">
        <v>43747</v>
      </c>
      <c r="O6772" s="35">
        <v>0.50000000000000011</v>
      </c>
      <c r="P6772" s="299"/>
      <c r="Q6772" s="300"/>
      <c r="R6772" s="129">
        <f t="shared" si="316"/>
        <v>0</v>
      </c>
      <c r="S6772" s="129">
        <f t="shared" si="317"/>
        <v>0</v>
      </c>
      <c r="T6772" s="129">
        <f t="shared" si="318"/>
        <v>0</v>
      </c>
      <c r="U6772" s="10"/>
    </row>
    <row r="6773" spans="12:21" ht="15" customHeight="1" x14ac:dyDescent="0.4">
      <c r="L6773" s="36" t="s">
        <v>39</v>
      </c>
      <c r="N6773" s="37">
        <v>43747</v>
      </c>
      <c r="O6773" s="35">
        <v>0.54166666666666674</v>
      </c>
      <c r="P6773" s="299"/>
      <c r="Q6773" s="300"/>
      <c r="R6773" s="129">
        <f t="shared" si="316"/>
        <v>0</v>
      </c>
      <c r="S6773" s="129">
        <f t="shared" si="317"/>
        <v>0</v>
      </c>
      <c r="T6773" s="129">
        <f t="shared" si="318"/>
        <v>0</v>
      </c>
      <c r="U6773" s="10"/>
    </row>
    <row r="6774" spans="12:21" ht="15" customHeight="1" x14ac:dyDescent="0.4">
      <c r="L6774" s="36" t="s">
        <v>39</v>
      </c>
      <c r="N6774" s="37">
        <v>43747</v>
      </c>
      <c r="O6774" s="35">
        <v>0.58333333333333337</v>
      </c>
      <c r="P6774" s="299"/>
      <c r="Q6774" s="300"/>
      <c r="R6774" s="129">
        <f t="shared" si="316"/>
        <v>0</v>
      </c>
      <c r="S6774" s="129">
        <f t="shared" si="317"/>
        <v>0</v>
      </c>
      <c r="T6774" s="129">
        <f t="shared" si="318"/>
        <v>0</v>
      </c>
      <c r="U6774" s="10"/>
    </row>
    <row r="6775" spans="12:21" ht="15" customHeight="1" x14ac:dyDescent="0.4">
      <c r="L6775" s="36" t="s">
        <v>39</v>
      </c>
      <c r="N6775" s="37">
        <v>43747</v>
      </c>
      <c r="O6775" s="35">
        <v>0.62500000000000011</v>
      </c>
      <c r="P6775" s="299"/>
      <c r="Q6775" s="300"/>
      <c r="R6775" s="129">
        <f t="shared" si="316"/>
        <v>0</v>
      </c>
      <c r="S6775" s="129">
        <f t="shared" si="317"/>
        <v>0</v>
      </c>
      <c r="T6775" s="129">
        <f t="shared" si="318"/>
        <v>0</v>
      </c>
      <c r="U6775" s="10"/>
    </row>
    <row r="6776" spans="12:21" ht="15" customHeight="1" x14ac:dyDescent="0.4">
      <c r="L6776" s="36" t="s">
        <v>39</v>
      </c>
      <c r="N6776" s="37">
        <v>43747</v>
      </c>
      <c r="O6776" s="35">
        <v>0.66666666666666674</v>
      </c>
      <c r="P6776" s="299"/>
      <c r="Q6776" s="300"/>
      <c r="R6776" s="129">
        <f t="shared" si="316"/>
        <v>0</v>
      </c>
      <c r="S6776" s="129">
        <f t="shared" si="317"/>
        <v>0</v>
      </c>
      <c r="T6776" s="129">
        <f t="shared" si="318"/>
        <v>0</v>
      </c>
      <c r="U6776" s="10"/>
    </row>
    <row r="6777" spans="12:21" ht="15" customHeight="1" x14ac:dyDescent="0.4">
      <c r="L6777" s="36" t="s">
        <v>39</v>
      </c>
      <c r="N6777" s="37">
        <v>43747</v>
      </c>
      <c r="O6777" s="35">
        <v>0.70833333333333337</v>
      </c>
      <c r="P6777" s="299"/>
      <c r="Q6777" s="300"/>
      <c r="R6777" s="129">
        <f t="shared" si="316"/>
        <v>0</v>
      </c>
      <c r="S6777" s="129">
        <f t="shared" si="317"/>
        <v>0</v>
      </c>
      <c r="T6777" s="129">
        <f t="shared" si="318"/>
        <v>0</v>
      </c>
      <c r="U6777" s="10"/>
    </row>
    <row r="6778" spans="12:21" ht="15" customHeight="1" x14ac:dyDescent="0.4">
      <c r="L6778" s="36" t="s">
        <v>39</v>
      </c>
      <c r="N6778" s="37">
        <v>43747</v>
      </c>
      <c r="O6778" s="35">
        <v>0.75000000000000011</v>
      </c>
      <c r="P6778" s="299"/>
      <c r="Q6778" s="300"/>
      <c r="R6778" s="129">
        <f t="shared" si="316"/>
        <v>0</v>
      </c>
      <c r="S6778" s="129">
        <f t="shared" si="317"/>
        <v>0</v>
      </c>
      <c r="T6778" s="129">
        <f t="shared" si="318"/>
        <v>0</v>
      </c>
      <c r="U6778" s="10"/>
    </row>
    <row r="6779" spans="12:21" ht="15" customHeight="1" x14ac:dyDescent="0.4">
      <c r="L6779" s="36" t="s">
        <v>39</v>
      </c>
      <c r="N6779" s="37">
        <v>43747</v>
      </c>
      <c r="O6779" s="35">
        <v>0.79166666666666674</v>
      </c>
      <c r="P6779" s="299"/>
      <c r="Q6779" s="300"/>
      <c r="R6779" s="129">
        <f t="shared" si="316"/>
        <v>0</v>
      </c>
      <c r="S6779" s="129">
        <f t="shared" si="317"/>
        <v>0</v>
      </c>
      <c r="T6779" s="129">
        <f t="shared" si="318"/>
        <v>0</v>
      </c>
      <c r="U6779" s="10"/>
    </row>
    <row r="6780" spans="12:21" ht="15" customHeight="1" x14ac:dyDescent="0.4">
      <c r="L6780" s="36" t="s">
        <v>39</v>
      </c>
      <c r="N6780" s="37">
        <v>43747</v>
      </c>
      <c r="O6780" s="35">
        <v>0.83333333333333337</v>
      </c>
      <c r="P6780" s="299"/>
      <c r="Q6780" s="300"/>
      <c r="R6780" s="129">
        <f t="shared" si="316"/>
        <v>0</v>
      </c>
      <c r="S6780" s="129">
        <f t="shared" si="317"/>
        <v>0</v>
      </c>
      <c r="T6780" s="129">
        <f t="shared" si="318"/>
        <v>0</v>
      </c>
      <c r="U6780" s="10"/>
    </row>
    <row r="6781" spans="12:21" ht="15" customHeight="1" x14ac:dyDescent="0.4">
      <c r="L6781" s="36" t="s">
        <v>39</v>
      </c>
      <c r="N6781" s="37">
        <v>43747</v>
      </c>
      <c r="O6781" s="35">
        <v>0.87500000000000011</v>
      </c>
      <c r="P6781" s="299"/>
      <c r="Q6781" s="300"/>
      <c r="R6781" s="129">
        <f t="shared" si="316"/>
        <v>0</v>
      </c>
      <c r="S6781" s="129">
        <f t="shared" si="317"/>
        <v>0</v>
      </c>
      <c r="T6781" s="129">
        <f t="shared" si="318"/>
        <v>0</v>
      </c>
      <c r="U6781" s="10"/>
    </row>
    <row r="6782" spans="12:21" ht="15" customHeight="1" x14ac:dyDescent="0.4">
      <c r="L6782" s="36" t="s">
        <v>39</v>
      </c>
      <c r="N6782" s="37">
        <v>43747</v>
      </c>
      <c r="O6782" s="35">
        <v>0.91666666666666674</v>
      </c>
      <c r="P6782" s="299"/>
      <c r="Q6782" s="300"/>
      <c r="R6782" s="129">
        <f t="shared" si="316"/>
        <v>0</v>
      </c>
      <c r="S6782" s="129">
        <f t="shared" si="317"/>
        <v>0</v>
      </c>
      <c r="T6782" s="129">
        <f t="shared" si="318"/>
        <v>0</v>
      </c>
      <c r="U6782" s="10"/>
    </row>
    <row r="6783" spans="12:21" ht="15" customHeight="1" x14ac:dyDescent="0.4">
      <c r="L6783" s="36" t="s">
        <v>39</v>
      </c>
      <c r="N6783" s="37">
        <v>43747</v>
      </c>
      <c r="O6783" s="35">
        <v>0.95833333333333337</v>
      </c>
      <c r="P6783" s="299"/>
      <c r="Q6783" s="300"/>
      <c r="R6783" s="129">
        <f t="shared" si="316"/>
        <v>0</v>
      </c>
      <c r="S6783" s="129">
        <f t="shared" si="317"/>
        <v>0</v>
      </c>
      <c r="T6783" s="129">
        <f t="shared" si="318"/>
        <v>0</v>
      </c>
      <c r="U6783" s="10"/>
    </row>
    <row r="6784" spans="12:21" ht="15" customHeight="1" x14ac:dyDescent="0.4">
      <c r="L6784" s="40">
        <v>43748</v>
      </c>
      <c r="M6784" s="37"/>
      <c r="N6784" s="37">
        <v>43748</v>
      </c>
      <c r="O6784" s="35">
        <v>3.1225022567582528E-17</v>
      </c>
      <c r="P6784" s="299"/>
      <c r="Q6784" s="300"/>
      <c r="R6784" s="129">
        <f t="shared" si="316"/>
        <v>0</v>
      </c>
      <c r="S6784" s="129">
        <f t="shared" si="317"/>
        <v>0</v>
      </c>
      <c r="T6784" s="129">
        <f t="shared" si="318"/>
        <v>0</v>
      </c>
      <c r="U6784" s="10"/>
    </row>
    <row r="6785" spans="12:21" ht="15" customHeight="1" x14ac:dyDescent="0.4">
      <c r="L6785" s="36" t="s">
        <v>39</v>
      </c>
      <c r="N6785" s="37">
        <v>43748</v>
      </c>
      <c r="O6785" s="35">
        <v>4.1666666666666699E-2</v>
      </c>
      <c r="P6785" s="299"/>
      <c r="Q6785" s="300"/>
      <c r="R6785" s="129">
        <f t="shared" si="316"/>
        <v>0</v>
      </c>
      <c r="S6785" s="129">
        <f t="shared" si="317"/>
        <v>0</v>
      </c>
      <c r="T6785" s="129">
        <f t="shared" si="318"/>
        <v>0</v>
      </c>
      <c r="U6785" s="10"/>
    </row>
    <row r="6786" spans="12:21" ht="15" customHeight="1" x14ac:dyDescent="0.4">
      <c r="L6786" s="36" t="s">
        <v>39</v>
      </c>
      <c r="N6786" s="37">
        <v>43748</v>
      </c>
      <c r="O6786" s="35">
        <v>8.333333333333337E-2</v>
      </c>
      <c r="P6786" s="299"/>
      <c r="Q6786" s="300"/>
      <c r="R6786" s="129">
        <f t="shared" si="316"/>
        <v>0</v>
      </c>
      <c r="S6786" s="129">
        <f t="shared" si="317"/>
        <v>0</v>
      </c>
      <c r="T6786" s="129">
        <f t="shared" si="318"/>
        <v>0</v>
      </c>
      <c r="U6786" s="10"/>
    </row>
    <row r="6787" spans="12:21" ht="15" customHeight="1" x14ac:dyDescent="0.4">
      <c r="L6787" s="36" t="s">
        <v>39</v>
      </c>
      <c r="N6787" s="37">
        <v>43748</v>
      </c>
      <c r="O6787" s="35">
        <v>0.12500000000000006</v>
      </c>
      <c r="P6787" s="299"/>
      <c r="Q6787" s="300"/>
      <c r="R6787" s="129">
        <f t="shared" si="316"/>
        <v>0</v>
      </c>
      <c r="S6787" s="129">
        <f t="shared" si="317"/>
        <v>0</v>
      </c>
      <c r="T6787" s="129">
        <f t="shared" si="318"/>
        <v>0</v>
      </c>
      <c r="U6787" s="10"/>
    </row>
    <row r="6788" spans="12:21" ht="15" customHeight="1" x14ac:dyDescent="0.4">
      <c r="L6788" s="36" t="s">
        <v>39</v>
      </c>
      <c r="N6788" s="37">
        <v>43748</v>
      </c>
      <c r="O6788" s="35">
        <v>0.16666666666666669</v>
      </c>
      <c r="P6788" s="299"/>
      <c r="Q6788" s="300"/>
      <c r="R6788" s="129">
        <f t="shared" si="316"/>
        <v>0</v>
      </c>
      <c r="S6788" s="129">
        <f t="shared" si="317"/>
        <v>0</v>
      </c>
      <c r="T6788" s="129">
        <f t="shared" si="318"/>
        <v>0</v>
      </c>
      <c r="U6788" s="10"/>
    </row>
    <row r="6789" spans="12:21" ht="15" customHeight="1" x14ac:dyDescent="0.4">
      <c r="L6789" s="36" t="s">
        <v>39</v>
      </c>
      <c r="N6789" s="37">
        <v>43748</v>
      </c>
      <c r="O6789" s="35">
        <v>0.20833333333333337</v>
      </c>
      <c r="P6789" s="299"/>
      <c r="Q6789" s="300"/>
      <c r="R6789" s="129">
        <f t="shared" si="316"/>
        <v>0</v>
      </c>
      <c r="S6789" s="129">
        <f t="shared" si="317"/>
        <v>0</v>
      </c>
      <c r="T6789" s="129">
        <f t="shared" si="318"/>
        <v>0</v>
      </c>
      <c r="U6789" s="10"/>
    </row>
    <row r="6790" spans="12:21" ht="15" customHeight="1" x14ac:dyDescent="0.4">
      <c r="L6790" s="36" t="s">
        <v>39</v>
      </c>
      <c r="N6790" s="37">
        <v>43748</v>
      </c>
      <c r="O6790" s="35">
        <v>0.25</v>
      </c>
      <c r="P6790" s="299"/>
      <c r="Q6790" s="300"/>
      <c r="R6790" s="129">
        <f t="shared" si="316"/>
        <v>0</v>
      </c>
      <c r="S6790" s="129">
        <f t="shared" si="317"/>
        <v>0</v>
      </c>
      <c r="T6790" s="129">
        <f t="shared" si="318"/>
        <v>0</v>
      </c>
      <c r="U6790" s="10"/>
    </row>
    <row r="6791" spans="12:21" ht="15" customHeight="1" x14ac:dyDescent="0.4">
      <c r="L6791" s="36" t="s">
        <v>39</v>
      </c>
      <c r="N6791" s="37">
        <v>43748</v>
      </c>
      <c r="O6791" s="35">
        <v>0.29166666666666669</v>
      </c>
      <c r="P6791" s="299"/>
      <c r="Q6791" s="300"/>
      <c r="R6791" s="129">
        <f t="shared" si="316"/>
        <v>0</v>
      </c>
      <c r="S6791" s="129">
        <f t="shared" si="317"/>
        <v>0</v>
      </c>
      <c r="T6791" s="129">
        <f t="shared" si="318"/>
        <v>0</v>
      </c>
      <c r="U6791" s="10"/>
    </row>
    <row r="6792" spans="12:21" ht="15" customHeight="1" x14ac:dyDescent="0.4">
      <c r="L6792" s="36" t="s">
        <v>39</v>
      </c>
      <c r="N6792" s="37">
        <v>43748</v>
      </c>
      <c r="O6792" s="35">
        <v>0.33333333333333337</v>
      </c>
      <c r="P6792" s="299"/>
      <c r="Q6792" s="300"/>
      <c r="R6792" s="129">
        <f t="shared" si="316"/>
        <v>0</v>
      </c>
      <c r="S6792" s="129">
        <f t="shared" si="317"/>
        <v>0</v>
      </c>
      <c r="T6792" s="129">
        <f t="shared" si="318"/>
        <v>0</v>
      </c>
      <c r="U6792" s="10"/>
    </row>
    <row r="6793" spans="12:21" ht="15" customHeight="1" x14ac:dyDescent="0.4">
      <c r="L6793" s="36" t="s">
        <v>39</v>
      </c>
      <c r="N6793" s="37">
        <v>43748</v>
      </c>
      <c r="O6793" s="35">
        <v>0.375</v>
      </c>
      <c r="P6793" s="299"/>
      <c r="Q6793" s="300"/>
      <c r="R6793" s="129">
        <f t="shared" si="316"/>
        <v>0</v>
      </c>
      <c r="S6793" s="129">
        <f t="shared" si="317"/>
        <v>0</v>
      </c>
      <c r="T6793" s="129">
        <f t="shared" si="318"/>
        <v>0</v>
      </c>
      <c r="U6793" s="10"/>
    </row>
    <row r="6794" spans="12:21" ht="15" customHeight="1" x14ac:dyDescent="0.4">
      <c r="L6794" s="36" t="s">
        <v>39</v>
      </c>
      <c r="N6794" s="37">
        <v>43748</v>
      </c>
      <c r="O6794" s="35">
        <v>0.41666666666666669</v>
      </c>
      <c r="P6794" s="299"/>
      <c r="Q6794" s="300"/>
      <c r="R6794" s="129">
        <f t="shared" si="316"/>
        <v>0</v>
      </c>
      <c r="S6794" s="129">
        <f t="shared" si="317"/>
        <v>0</v>
      </c>
      <c r="T6794" s="129">
        <f t="shared" si="318"/>
        <v>0</v>
      </c>
      <c r="U6794" s="10"/>
    </row>
    <row r="6795" spans="12:21" ht="15" customHeight="1" x14ac:dyDescent="0.4">
      <c r="L6795" s="36" t="s">
        <v>39</v>
      </c>
      <c r="N6795" s="37">
        <v>43748</v>
      </c>
      <c r="O6795" s="35">
        <v>0.45833333333333337</v>
      </c>
      <c r="P6795" s="299"/>
      <c r="Q6795" s="300"/>
      <c r="R6795" s="129">
        <f t="shared" si="316"/>
        <v>0</v>
      </c>
      <c r="S6795" s="129">
        <f t="shared" si="317"/>
        <v>0</v>
      </c>
      <c r="T6795" s="129">
        <f t="shared" si="318"/>
        <v>0</v>
      </c>
      <c r="U6795" s="10"/>
    </row>
    <row r="6796" spans="12:21" ht="15" customHeight="1" x14ac:dyDescent="0.4">
      <c r="L6796" s="36" t="s">
        <v>39</v>
      </c>
      <c r="N6796" s="37">
        <v>43748</v>
      </c>
      <c r="O6796" s="35">
        <v>0.50000000000000011</v>
      </c>
      <c r="P6796" s="299"/>
      <c r="Q6796" s="300"/>
      <c r="R6796" s="129">
        <f t="shared" si="316"/>
        <v>0</v>
      </c>
      <c r="S6796" s="129">
        <f t="shared" si="317"/>
        <v>0</v>
      </c>
      <c r="T6796" s="129">
        <f t="shared" si="318"/>
        <v>0</v>
      </c>
      <c r="U6796" s="10"/>
    </row>
    <row r="6797" spans="12:21" ht="15" customHeight="1" x14ac:dyDescent="0.4">
      <c r="L6797" s="36" t="s">
        <v>39</v>
      </c>
      <c r="N6797" s="37">
        <v>43748</v>
      </c>
      <c r="O6797" s="35">
        <v>0.54166666666666674</v>
      </c>
      <c r="P6797" s="299"/>
      <c r="Q6797" s="300"/>
      <c r="R6797" s="129">
        <f t="shared" si="316"/>
        <v>0</v>
      </c>
      <c r="S6797" s="129">
        <f t="shared" si="317"/>
        <v>0</v>
      </c>
      <c r="T6797" s="129">
        <f t="shared" si="318"/>
        <v>0</v>
      </c>
      <c r="U6797" s="10"/>
    </row>
    <row r="6798" spans="12:21" ht="15" customHeight="1" x14ac:dyDescent="0.4">
      <c r="L6798" s="36" t="s">
        <v>39</v>
      </c>
      <c r="N6798" s="37">
        <v>43748</v>
      </c>
      <c r="O6798" s="35">
        <v>0.58333333333333337</v>
      </c>
      <c r="P6798" s="299"/>
      <c r="Q6798" s="300"/>
      <c r="R6798" s="129">
        <f t="shared" si="316"/>
        <v>0</v>
      </c>
      <c r="S6798" s="129">
        <f t="shared" si="317"/>
        <v>0</v>
      </c>
      <c r="T6798" s="129">
        <f t="shared" si="318"/>
        <v>0</v>
      </c>
      <c r="U6798" s="10"/>
    </row>
    <row r="6799" spans="12:21" ht="15" customHeight="1" x14ac:dyDescent="0.4">
      <c r="L6799" s="36" t="s">
        <v>39</v>
      </c>
      <c r="N6799" s="37">
        <v>43748</v>
      </c>
      <c r="O6799" s="35">
        <v>0.62500000000000011</v>
      </c>
      <c r="P6799" s="299"/>
      <c r="Q6799" s="300"/>
      <c r="R6799" s="129">
        <f t="shared" si="316"/>
        <v>0</v>
      </c>
      <c r="S6799" s="129">
        <f t="shared" si="317"/>
        <v>0</v>
      </c>
      <c r="T6799" s="129">
        <f t="shared" si="318"/>
        <v>0</v>
      </c>
      <c r="U6799" s="10"/>
    </row>
    <row r="6800" spans="12:21" ht="15" customHeight="1" x14ac:dyDescent="0.4">
      <c r="L6800" s="36" t="s">
        <v>39</v>
      </c>
      <c r="N6800" s="37">
        <v>43748</v>
      </c>
      <c r="O6800" s="35">
        <v>0.66666666666666674</v>
      </c>
      <c r="P6800" s="299"/>
      <c r="Q6800" s="300"/>
      <c r="R6800" s="129">
        <f t="shared" ref="R6800:R6863" si="319">IF(Q6800&gt;P6800,P6800,Q6800)</f>
        <v>0</v>
      </c>
      <c r="S6800" s="129">
        <f t="shared" ref="S6800:S6863" si="320">P6800-R6800</f>
        <v>0</v>
      </c>
      <c r="T6800" s="129">
        <f t="shared" si="318"/>
        <v>0</v>
      </c>
      <c r="U6800" s="10"/>
    </row>
    <row r="6801" spans="12:21" ht="15" customHeight="1" x14ac:dyDescent="0.4">
      <c r="L6801" s="36" t="s">
        <v>39</v>
      </c>
      <c r="N6801" s="37">
        <v>43748</v>
      </c>
      <c r="O6801" s="35">
        <v>0.70833333333333337</v>
      </c>
      <c r="P6801" s="299"/>
      <c r="Q6801" s="300"/>
      <c r="R6801" s="129">
        <f t="shared" si="319"/>
        <v>0</v>
      </c>
      <c r="S6801" s="129">
        <f t="shared" si="320"/>
        <v>0</v>
      </c>
      <c r="T6801" s="129">
        <f t="shared" si="318"/>
        <v>0</v>
      </c>
      <c r="U6801" s="10"/>
    </row>
    <row r="6802" spans="12:21" ht="15" customHeight="1" x14ac:dyDescent="0.4">
      <c r="L6802" s="36" t="s">
        <v>39</v>
      </c>
      <c r="N6802" s="37">
        <v>43748</v>
      </c>
      <c r="O6802" s="35">
        <v>0.75000000000000011</v>
      </c>
      <c r="P6802" s="299"/>
      <c r="Q6802" s="300"/>
      <c r="R6802" s="129">
        <f t="shared" si="319"/>
        <v>0</v>
      </c>
      <c r="S6802" s="129">
        <f t="shared" si="320"/>
        <v>0</v>
      </c>
      <c r="T6802" s="129">
        <f t="shared" si="318"/>
        <v>0</v>
      </c>
      <c r="U6802" s="10"/>
    </row>
    <row r="6803" spans="12:21" ht="15" customHeight="1" x14ac:dyDescent="0.4">
      <c r="L6803" s="36" t="s">
        <v>39</v>
      </c>
      <c r="N6803" s="37">
        <v>43748</v>
      </c>
      <c r="O6803" s="35">
        <v>0.79166666666666674</v>
      </c>
      <c r="P6803" s="299"/>
      <c r="Q6803" s="300"/>
      <c r="R6803" s="129">
        <f t="shared" si="319"/>
        <v>0</v>
      </c>
      <c r="S6803" s="129">
        <f t="shared" si="320"/>
        <v>0</v>
      </c>
      <c r="T6803" s="129">
        <f t="shared" si="318"/>
        <v>0</v>
      </c>
      <c r="U6803" s="10"/>
    </row>
    <row r="6804" spans="12:21" ht="15" customHeight="1" x14ac:dyDescent="0.4">
      <c r="L6804" s="36" t="s">
        <v>39</v>
      </c>
      <c r="N6804" s="37">
        <v>43748</v>
      </c>
      <c r="O6804" s="35">
        <v>0.83333333333333337</v>
      </c>
      <c r="P6804" s="299"/>
      <c r="Q6804" s="300"/>
      <c r="R6804" s="129">
        <f t="shared" si="319"/>
        <v>0</v>
      </c>
      <c r="S6804" s="129">
        <f t="shared" si="320"/>
        <v>0</v>
      </c>
      <c r="T6804" s="129">
        <f t="shared" si="318"/>
        <v>0</v>
      </c>
      <c r="U6804" s="10"/>
    </row>
    <row r="6805" spans="12:21" ht="15" customHeight="1" x14ac:dyDescent="0.4">
      <c r="L6805" s="36" t="s">
        <v>39</v>
      </c>
      <c r="N6805" s="37">
        <v>43748</v>
      </c>
      <c r="O6805" s="35">
        <v>0.87500000000000011</v>
      </c>
      <c r="P6805" s="299"/>
      <c r="Q6805" s="300"/>
      <c r="R6805" s="129">
        <f t="shared" si="319"/>
        <v>0</v>
      </c>
      <c r="S6805" s="129">
        <f t="shared" si="320"/>
        <v>0</v>
      </c>
      <c r="T6805" s="129">
        <f t="shared" si="318"/>
        <v>0</v>
      </c>
      <c r="U6805" s="10"/>
    </row>
    <row r="6806" spans="12:21" ht="15" customHeight="1" x14ac:dyDescent="0.4">
      <c r="L6806" s="36" t="s">
        <v>39</v>
      </c>
      <c r="N6806" s="37">
        <v>43748</v>
      </c>
      <c r="O6806" s="35">
        <v>0.91666666666666674</v>
      </c>
      <c r="P6806" s="299"/>
      <c r="Q6806" s="300"/>
      <c r="R6806" s="129">
        <f t="shared" si="319"/>
        <v>0</v>
      </c>
      <c r="S6806" s="129">
        <f t="shared" si="320"/>
        <v>0</v>
      </c>
      <c r="T6806" s="129">
        <f t="shared" si="318"/>
        <v>0</v>
      </c>
      <c r="U6806" s="10"/>
    </row>
    <row r="6807" spans="12:21" ht="15" customHeight="1" x14ac:dyDescent="0.4">
      <c r="L6807" s="36" t="s">
        <v>39</v>
      </c>
      <c r="N6807" s="37">
        <v>43748</v>
      </c>
      <c r="O6807" s="35">
        <v>0.95833333333333337</v>
      </c>
      <c r="P6807" s="299"/>
      <c r="Q6807" s="300"/>
      <c r="R6807" s="129">
        <f t="shared" si="319"/>
        <v>0</v>
      </c>
      <c r="S6807" s="129">
        <f t="shared" si="320"/>
        <v>0</v>
      </c>
      <c r="T6807" s="129">
        <f t="shared" si="318"/>
        <v>0</v>
      </c>
      <c r="U6807" s="10"/>
    </row>
    <row r="6808" spans="12:21" ht="15" customHeight="1" x14ac:dyDescent="0.4">
      <c r="L6808" s="40">
        <v>43749</v>
      </c>
      <c r="M6808" s="37"/>
      <c r="N6808" s="37">
        <v>43749</v>
      </c>
      <c r="O6808" s="35">
        <v>3.1225022567582528E-17</v>
      </c>
      <c r="P6808" s="299"/>
      <c r="Q6808" s="300"/>
      <c r="R6808" s="129">
        <f t="shared" si="319"/>
        <v>0</v>
      </c>
      <c r="S6808" s="129">
        <f t="shared" si="320"/>
        <v>0</v>
      </c>
      <c r="T6808" s="129">
        <f t="shared" si="318"/>
        <v>0</v>
      </c>
      <c r="U6808" s="10"/>
    </row>
    <row r="6809" spans="12:21" ht="15" customHeight="1" x14ac:dyDescent="0.4">
      <c r="L6809" s="36" t="s">
        <v>39</v>
      </c>
      <c r="N6809" s="37">
        <v>43749</v>
      </c>
      <c r="O6809" s="35">
        <v>4.1666666666666699E-2</v>
      </c>
      <c r="P6809" s="299"/>
      <c r="Q6809" s="300"/>
      <c r="R6809" s="129">
        <f t="shared" si="319"/>
        <v>0</v>
      </c>
      <c r="S6809" s="129">
        <f t="shared" si="320"/>
        <v>0</v>
      </c>
      <c r="T6809" s="129">
        <f t="shared" si="318"/>
        <v>0</v>
      </c>
      <c r="U6809" s="10"/>
    </row>
    <row r="6810" spans="12:21" ht="15" customHeight="1" x14ac:dyDescent="0.4">
      <c r="L6810" s="36" t="s">
        <v>39</v>
      </c>
      <c r="N6810" s="37">
        <v>43749</v>
      </c>
      <c r="O6810" s="35">
        <v>8.333333333333337E-2</v>
      </c>
      <c r="P6810" s="299"/>
      <c r="Q6810" s="300"/>
      <c r="R6810" s="129">
        <f t="shared" si="319"/>
        <v>0</v>
      </c>
      <c r="S6810" s="129">
        <f t="shared" si="320"/>
        <v>0</v>
      </c>
      <c r="T6810" s="129">
        <f t="shared" si="318"/>
        <v>0</v>
      </c>
      <c r="U6810" s="10"/>
    </row>
    <row r="6811" spans="12:21" ht="15" customHeight="1" x14ac:dyDescent="0.4">
      <c r="L6811" s="36" t="s">
        <v>39</v>
      </c>
      <c r="N6811" s="37">
        <v>43749</v>
      </c>
      <c r="O6811" s="35">
        <v>0.12500000000000006</v>
      </c>
      <c r="P6811" s="299"/>
      <c r="Q6811" s="300"/>
      <c r="R6811" s="129">
        <f t="shared" si="319"/>
        <v>0</v>
      </c>
      <c r="S6811" s="129">
        <f t="shared" si="320"/>
        <v>0</v>
      </c>
      <c r="T6811" s="129">
        <f t="shared" si="318"/>
        <v>0</v>
      </c>
      <c r="U6811" s="10"/>
    </row>
    <row r="6812" spans="12:21" ht="15" customHeight="1" x14ac:dyDescent="0.4">
      <c r="L6812" s="36" t="s">
        <v>39</v>
      </c>
      <c r="N6812" s="37">
        <v>43749</v>
      </c>
      <c r="O6812" s="35">
        <v>0.16666666666666669</v>
      </c>
      <c r="P6812" s="299"/>
      <c r="Q6812" s="300"/>
      <c r="R6812" s="129">
        <f t="shared" si="319"/>
        <v>0</v>
      </c>
      <c r="S6812" s="129">
        <f t="shared" si="320"/>
        <v>0</v>
      </c>
      <c r="T6812" s="129">
        <f t="shared" si="318"/>
        <v>0</v>
      </c>
      <c r="U6812" s="10"/>
    </row>
    <row r="6813" spans="12:21" ht="15" customHeight="1" x14ac:dyDescent="0.4">
      <c r="L6813" s="36" t="s">
        <v>39</v>
      </c>
      <c r="N6813" s="37">
        <v>43749</v>
      </c>
      <c r="O6813" s="35">
        <v>0.20833333333333337</v>
      </c>
      <c r="P6813" s="299"/>
      <c r="Q6813" s="300"/>
      <c r="R6813" s="129">
        <f t="shared" si="319"/>
        <v>0</v>
      </c>
      <c r="S6813" s="129">
        <f t="shared" si="320"/>
        <v>0</v>
      </c>
      <c r="T6813" s="129">
        <f t="shared" si="318"/>
        <v>0</v>
      </c>
      <c r="U6813" s="10"/>
    </row>
    <row r="6814" spans="12:21" ht="15" customHeight="1" x14ac:dyDescent="0.4">
      <c r="L6814" s="36" t="s">
        <v>39</v>
      </c>
      <c r="N6814" s="37">
        <v>43749</v>
      </c>
      <c r="O6814" s="35">
        <v>0.25</v>
      </c>
      <c r="P6814" s="299"/>
      <c r="Q6814" s="300"/>
      <c r="R6814" s="129">
        <f t="shared" si="319"/>
        <v>0</v>
      </c>
      <c r="S6814" s="129">
        <f t="shared" si="320"/>
        <v>0</v>
      </c>
      <c r="T6814" s="129">
        <f t="shared" si="318"/>
        <v>0</v>
      </c>
      <c r="U6814" s="10"/>
    </row>
    <row r="6815" spans="12:21" ht="15" customHeight="1" x14ac:dyDescent="0.4">
      <c r="L6815" s="36" t="s">
        <v>39</v>
      </c>
      <c r="N6815" s="37">
        <v>43749</v>
      </c>
      <c r="O6815" s="35">
        <v>0.29166666666666669</v>
      </c>
      <c r="P6815" s="299"/>
      <c r="Q6815" s="300"/>
      <c r="R6815" s="129">
        <f t="shared" si="319"/>
        <v>0</v>
      </c>
      <c r="S6815" s="129">
        <f t="shared" si="320"/>
        <v>0</v>
      </c>
      <c r="T6815" s="129">
        <f t="shared" si="318"/>
        <v>0</v>
      </c>
      <c r="U6815" s="10"/>
    </row>
    <row r="6816" spans="12:21" ht="15" customHeight="1" x14ac:dyDescent="0.4">
      <c r="L6816" s="36" t="s">
        <v>39</v>
      </c>
      <c r="N6816" s="37">
        <v>43749</v>
      </c>
      <c r="O6816" s="35">
        <v>0.33333333333333337</v>
      </c>
      <c r="P6816" s="299"/>
      <c r="Q6816" s="300"/>
      <c r="R6816" s="129">
        <f t="shared" si="319"/>
        <v>0</v>
      </c>
      <c r="S6816" s="129">
        <f t="shared" si="320"/>
        <v>0</v>
      </c>
      <c r="T6816" s="129">
        <f t="shared" si="318"/>
        <v>0</v>
      </c>
      <c r="U6816" s="10"/>
    </row>
    <row r="6817" spans="12:21" ht="15" customHeight="1" x14ac:dyDescent="0.4">
      <c r="L6817" s="36" t="s">
        <v>39</v>
      </c>
      <c r="N6817" s="37">
        <v>43749</v>
      </c>
      <c r="O6817" s="35">
        <v>0.375</v>
      </c>
      <c r="P6817" s="299"/>
      <c r="Q6817" s="300"/>
      <c r="R6817" s="129">
        <f t="shared" si="319"/>
        <v>0</v>
      </c>
      <c r="S6817" s="129">
        <f t="shared" si="320"/>
        <v>0</v>
      </c>
      <c r="T6817" s="129">
        <f t="shared" si="318"/>
        <v>0</v>
      </c>
      <c r="U6817" s="10"/>
    </row>
    <row r="6818" spans="12:21" ht="15" customHeight="1" x14ac:dyDescent="0.4">
      <c r="L6818" s="36" t="s">
        <v>39</v>
      </c>
      <c r="N6818" s="37">
        <v>43749</v>
      </c>
      <c r="O6818" s="35">
        <v>0.41666666666666669</v>
      </c>
      <c r="P6818" s="299"/>
      <c r="Q6818" s="300"/>
      <c r="R6818" s="129">
        <f t="shared" si="319"/>
        <v>0</v>
      </c>
      <c r="S6818" s="129">
        <f t="shared" si="320"/>
        <v>0</v>
      </c>
      <c r="T6818" s="129">
        <f t="shared" si="318"/>
        <v>0</v>
      </c>
      <c r="U6818" s="10"/>
    </row>
    <row r="6819" spans="12:21" ht="15" customHeight="1" x14ac:dyDescent="0.4">
      <c r="L6819" s="36" t="s">
        <v>39</v>
      </c>
      <c r="N6819" s="37">
        <v>43749</v>
      </c>
      <c r="O6819" s="35">
        <v>0.45833333333333337</v>
      </c>
      <c r="P6819" s="299"/>
      <c r="Q6819" s="300"/>
      <c r="R6819" s="129">
        <f t="shared" si="319"/>
        <v>0</v>
      </c>
      <c r="S6819" s="129">
        <f t="shared" si="320"/>
        <v>0</v>
      </c>
      <c r="T6819" s="129">
        <f t="shared" si="318"/>
        <v>0</v>
      </c>
      <c r="U6819" s="10"/>
    </row>
    <row r="6820" spans="12:21" ht="15" customHeight="1" x14ac:dyDescent="0.4">
      <c r="L6820" s="36" t="s">
        <v>39</v>
      </c>
      <c r="N6820" s="37">
        <v>43749</v>
      </c>
      <c r="O6820" s="35">
        <v>0.50000000000000011</v>
      </c>
      <c r="P6820" s="299"/>
      <c r="Q6820" s="300"/>
      <c r="R6820" s="129">
        <f t="shared" si="319"/>
        <v>0</v>
      </c>
      <c r="S6820" s="129">
        <f t="shared" si="320"/>
        <v>0</v>
      </c>
      <c r="T6820" s="129">
        <f t="shared" si="318"/>
        <v>0</v>
      </c>
      <c r="U6820" s="10"/>
    </row>
    <row r="6821" spans="12:21" ht="15" customHeight="1" x14ac:dyDescent="0.4">
      <c r="L6821" s="36" t="s">
        <v>39</v>
      </c>
      <c r="N6821" s="37">
        <v>43749</v>
      </c>
      <c r="O6821" s="35">
        <v>0.54166666666666674</v>
      </c>
      <c r="P6821" s="299"/>
      <c r="Q6821" s="300"/>
      <c r="R6821" s="129">
        <f t="shared" si="319"/>
        <v>0</v>
      </c>
      <c r="S6821" s="129">
        <f t="shared" si="320"/>
        <v>0</v>
      </c>
      <c r="T6821" s="129">
        <f t="shared" si="318"/>
        <v>0</v>
      </c>
      <c r="U6821" s="10"/>
    </row>
    <row r="6822" spans="12:21" ht="15" customHeight="1" x14ac:dyDescent="0.4">
      <c r="L6822" s="36" t="s">
        <v>39</v>
      </c>
      <c r="N6822" s="37">
        <v>43749</v>
      </c>
      <c r="O6822" s="35">
        <v>0.58333333333333337</v>
      </c>
      <c r="P6822" s="299"/>
      <c r="Q6822" s="300"/>
      <c r="R6822" s="129">
        <f t="shared" si="319"/>
        <v>0</v>
      </c>
      <c r="S6822" s="129">
        <f t="shared" si="320"/>
        <v>0</v>
      </c>
      <c r="T6822" s="129">
        <f t="shared" si="318"/>
        <v>0</v>
      </c>
      <c r="U6822" s="10"/>
    </row>
    <row r="6823" spans="12:21" ht="15" customHeight="1" x14ac:dyDescent="0.4">
      <c r="L6823" s="36" t="s">
        <v>39</v>
      </c>
      <c r="N6823" s="37">
        <v>43749</v>
      </c>
      <c r="O6823" s="35">
        <v>0.62500000000000011</v>
      </c>
      <c r="P6823" s="299"/>
      <c r="Q6823" s="300"/>
      <c r="R6823" s="129">
        <f t="shared" si="319"/>
        <v>0</v>
      </c>
      <c r="S6823" s="129">
        <f t="shared" si="320"/>
        <v>0</v>
      </c>
      <c r="T6823" s="129">
        <f t="shared" si="318"/>
        <v>0</v>
      </c>
      <c r="U6823" s="10"/>
    </row>
    <row r="6824" spans="12:21" ht="15" customHeight="1" x14ac:dyDescent="0.4">
      <c r="L6824" s="36" t="s">
        <v>39</v>
      </c>
      <c r="N6824" s="37">
        <v>43749</v>
      </c>
      <c r="O6824" s="35">
        <v>0.66666666666666674</v>
      </c>
      <c r="P6824" s="299"/>
      <c r="Q6824" s="300"/>
      <c r="R6824" s="129">
        <f t="shared" si="319"/>
        <v>0</v>
      </c>
      <c r="S6824" s="129">
        <f t="shared" si="320"/>
        <v>0</v>
      </c>
      <c r="T6824" s="129">
        <f t="shared" si="318"/>
        <v>0</v>
      </c>
      <c r="U6824" s="10"/>
    </row>
    <row r="6825" spans="12:21" ht="15" customHeight="1" x14ac:dyDescent="0.4">
      <c r="L6825" s="36" t="s">
        <v>39</v>
      </c>
      <c r="N6825" s="37">
        <v>43749</v>
      </c>
      <c r="O6825" s="35">
        <v>0.70833333333333337</v>
      </c>
      <c r="P6825" s="299"/>
      <c r="Q6825" s="300"/>
      <c r="R6825" s="129">
        <f t="shared" si="319"/>
        <v>0</v>
      </c>
      <c r="S6825" s="129">
        <f t="shared" si="320"/>
        <v>0</v>
      </c>
      <c r="T6825" s="129">
        <f t="shared" ref="T6825:T6888" si="321">Q6825-R6825</f>
        <v>0</v>
      </c>
      <c r="U6825" s="10"/>
    </row>
    <row r="6826" spans="12:21" ht="15" customHeight="1" x14ac:dyDescent="0.4">
      <c r="L6826" s="36" t="s">
        <v>39</v>
      </c>
      <c r="N6826" s="37">
        <v>43749</v>
      </c>
      <c r="O6826" s="35">
        <v>0.75000000000000011</v>
      </c>
      <c r="P6826" s="299"/>
      <c r="Q6826" s="300"/>
      <c r="R6826" s="129">
        <f t="shared" si="319"/>
        <v>0</v>
      </c>
      <c r="S6826" s="129">
        <f t="shared" si="320"/>
        <v>0</v>
      </c>
      <c r="T6826" s="129">
        <f t="shared" si="321"/>
        <v>0</v>
      </c>
      <c r="U6826" s="10"/>
    </row>
    <row r="6827" spans="12:21" ht="15" customHeight="1" x14ac:dyDescent="0.4">
      <c r="L6827" s="36" t="s">
        <v>39</v>
      </c>
      <c r="N6827" s="37">
        <v>43749</v>
      </c>
      <c r="O6827" s="35">
        <v>0.79166666666666674</v>
      </c>
      <c r="P6827" s="299"/>
      <c r="Q6827" s="300"/>
      <c r="R6827" s="129">
        <f t="shared" si="319"/>
        <v>0</v>
      </c>
      <c r="S6827" s="129">
        <f t="shared" si="320"/>
        <v>0</v>
      </c>
      <c r="T6827" s="129">
        <f t="shared" si="321"/>
        <v>0</v>
      </c>
      <c r="U6827" s="10"/>
    </row>
    <row r="6828" spans="12:21" ht="15" customHeight="1" x14ac:dyDescent="0.4">
      <c r="L6828" s="36" t="s">
        <v>39</v>
      </c>
      <c r="N6828" s="37">
        <v>43749</v>
      </c>
      <c r="O6828" s="35">
        <v>0.83333333333333337</v>
      </c>
      <c r="P6828" s="299"/>
      <c r="Q6828" s="300"/>
      <c r="R6828" s="129">
        <f t="shared" si="319"/>
        <v>0</v>
      </c>
      <c r="S6828" s="129">
        <f t="shared" si="320"/>
        <v>0</v>
      </c>
      <c r="T6828" s="129">
        <f t="shared" si="321"/>
        <v>0</v>
      </c>
      <c r="U6828" s="10"/>
    </row>
    <row r="6829" spans="12:21" ht="15" customHeight="1" x14ac:dyDescent="0.4">
      <c r="L6829" s="36" t="s">
        <v>39</v>
      </c>
      <c r="N6829" s="37">
        <v>43749</v>
      </c>
      <c r="O6829" s="35">
        <v>0.87500000000000011</v>
      </c>
      <c r="P6829" s="299"/>
      <c r="Q6829" s="300"/>
      <c r="R6829" s="129">
        <f t="shared" si="319"/>
        <v>0</v>
      </c>
      <c r="S6829" s="129">
        <f t="shared" si="320"/>
        <v>0</v>
      </c>
      <c r="T6829" s="129">
        <f t="shared" si="321"/>
        <v>0</v>
      </c>
      <c r="U6829" s="10"/>
    </row>
    <row r="6830" spans="12:21" ht="15" customHeight="1" x14ac:dyDescent="0.4">
      <c r="L6830" s="36" t="s">
        <v>39</v>
      </c>
      <c r="N6830" s="37">
        <v>43749</v>
      </c>
      <c r="O6830" s="35">
        <v>0.91666666666666674</v>
      </c>
      <c r="P6830" s="299"/>
      <c r="Q6830" s="300"/>
      <c r="R6830" s="129">
        <f t="shared" si="319"/>
        <v>0</v>
      </c>
      <c r="S6830" s="129">
        <f t="shared" si="320"/>
        <v>0</v>
      </c>
      <c r="T6830" s="129">
        <f t="shared" si="321"/>
        <v>0</v>
      </c>
      <c r="U6830" s="10"/>
    </row>
    <row r="6831" spans="12:21" ht="15" customHeight="1" x14ac:dyDescent="0.4">
      <c r="L6831" s="36" t="s">
        <v>39</v>
      </c>
      <c r="N6831" s="37">
        <v>43749</v>
      </c>
      <c r="O6831" s="35">
        <v>0.95833333333333337</v>
      </c>
      <c r="P6831" s="299"/>
      <c r="Q6831" s="300"/>
      <c r="R6831" s="129">
        <f t="shared" si="319"/>
        <v>0</v>
      </c>
      <c r="S6831" s="129">
        <f t="shared" si="320"/>
        <v>0</v>
      </c>
      <c r="T6831" s="129">
        <f t="shared" si="321"/>
        <v>0</v>
      </c>
      <c r="U6831" s="10"/>
    </row>
    <row r="6832" spans="12:21" ht="15" customHeight="1" x14ac:dyDescent="0.4">
      <c r="L6832" s="40">
        <v>43750</v>
      </c>
      <c r="M6832" s="37"/>
      <c r="N6832" s="37">
        <v>43750</v>
      </c>
      <c r="O6832" s="35">
        <v>3.1225022567582528E-17</v>
      </c>
      <c r="P6832" s="299"/>
      <c r="Q6832" s="300"/>
      <c r="R6832" s="129">
        <f t="shared" si="319"/>
        <v>0</v>
      </c>
      <c r="S6832" s="129">
        <f t="shared" si="320"/>
        <v>0</v>
      </c>
      <c r="T6832" s="129">
        <f t="shared" si="321"/>
        <v>0</v>
      </c>
      <c r="U6832" s="10"/>
    </row>
    <row r="6833" spans="12:21" ht="15" customHeight="1" x14ac:dyDescent="0.4">
      <c r="L6833" s="36" t="s">
        <v>39</v>
      </c>
      <c r="N6833" s="37">
        <v>43750</v>
      </c>
      <c r="O6833" s="35">
        <v>4.1666666666666699E-2</v>
      </c>
      <c r="P6833" s="299"/>
      <c r="Q6833" s="300"/>
      <c r="R6833" s="129">
        <f t="shared" si="319"/>
        <v>0</v>
      </c>
      <c r="S6833" s="129">
        <f t="shared" si="320"/>
        <v>0</v>
      </c>
      <c r="T6833" s="129">
        <f t="shared" si="321"/>
        <v>0</v>
      </c>
      <c r="U6833" s="10"/>
    </row>
    <row r="6834" spans="12:21" ht="15" customHeight="1" x14ac:dyDescent="0.4">
      <c r="L6834" s="36" t="s">
        <v>39</v>
      </c>
      <c r="N6834" s="37">
        <v>43750</v>
      </c>
      <c r="O6834" s="35">
        <v>8.333333333333337E-2</v>
      </c>
      <c r="P6834" s="299"/>
      <c r="Q6834" s="300"/>
      <c r="R6834" s="129">
        <f t="shared" si="319"/>
        <v>0</v>
      </c>
      <c r="S6834" s="129">
        <f t="shared" si="320"/>
        <v>0</v>
      </c>
      <c r="T6834" s="129">
        <f t="shared" si="321"/>
        <v>0</v>
      </c>
      <c r="U6834" s="10"/>
    </row>
    <row r="6835" spans="12:21" ht="15" customHeight="1" x14ac:dyDescent="0.4">
      <c r="L6835" s="36" t="s">
        <v>39</v>
      </c>
      <c r="N6835" s="37">
        <v>43750</v>
      </c>
      <c r="O6835" s="35">
        <v>0.12500000000000006</v>
      </c>
      <c r="P6835" s="299"/>
      <c r="Q6835" s="300"/>
      <c r="R6835" s="129">
        <f t="shared" si="319"/>
        <v>0</v>
      </c>
      <c r="S6835" s="129">
        <f t="shared" si="320"/>
        <v>0</v>
      </c>
      <c r="T6835" s="129">
        <f t="shared" si="321"/>
        <v>0</v>
      </c>
      <c r="U6835" s="10"/>
    </row>
    <row r="6836" spans="12:21" ht="15" customHeight="1" x14ac:dyDescent="0.4">
      <c r="L6836" s="36" t="s">
        <v>39</v>
      </c>
      <c r="N6836" s="37">
        <v>43750</v>
      </c>
      <c r="O6836" s="35">
        <v>0.16666666666666669</v>
      </c>
      <c r="P6836" s="299"/>
      <c r="Q6836" s="300"/>
      <c r="R6836" s="129">
        <f t="shared" si="319"/>
        <v>0</v>
      </c>
      <c r="S6836" s="129">
        <f t="shared" si="320"/>
        <v>0</v>
      </c>
      <c r="T6836" s="129">
        <f t="shared" si="321"/>
        <v>0</v>
      </c>
      <c r="U6836" s="10"/>
    </row>
    <row r="6837" spans="12:21" ht="15" customHeight="1" x14ac:dyDescent="0.4">
      <c r="L6837" s="36" t="s">
        <v>39</v>
      </c>
      <c r="N6837" s="37">
        <v>43750</v>
      </c>
      <c r="O6837" s="35">
        <v>0.20833333333333337</v>
      </c>
      <c r="P6837" s="299"/>
      <c r="Q6837" s="300"/>
      <c r="R6837" s="129">
        <f t="shared" si="319"/>
        <v>0</v>
      </c>
      <c r="S6837" s="129">
        <f t="shared" si="320"/>
        <v>0</v>
      </c>
      <c r="T6837" s="129">
        <f t="shared" si="321"/>
        <v>0</v>
      </c>
      <c r="U6837" s="10"/>
    </row>
    <row r="6838" spans="12:21" ht="15" customHeight="1" x14ac:dyDescent="0.4">
      <c r="L6838" s="36" t="s">
        <v>39</v>
      </c>
      <c r="N6838" s="37">
        <v>43750</v>
      </c>
      <c r="O6838" s="35">
        <v>0.25</v>
      </c>
      <c r="P6838" s="299"/>
      <c r="Q6838" s="300"/>
      <c r="R6838" s="129">
        <f t="shared" si="319"/>
        <v>0</v>
      </c>
      <c r="S6838" s="129">
        <f t="shared" si="320"/>
        <v>0</v>
      </c>
      <c r="T6838" s="129">
        <f t="shared" si="321"/>
        <v>0</v>
      </c>
      <c r="U6838" s="10"/>
    </row>
    <row r="6839" spans="12:21" ht="15" customHeight="1" x14ac:dyDescent="0.4">
      <c r="L6839" s="36" t="s">
        <v>39</v>
      </c>
      <c r="N6839" s="37">
        <v>43750</v>
      </c>
      <c r="O6839" s="35">
        <v>0.29166666666666669</v>
      </c>
      <c r="P6839" s="299"/>
      <c r="Q6839" s="300"/>
      <c r="R6839" s="129">
        <f t="shared" si="319"/>
        <v>0</v>
      </c>
      <c r="S6839" s="129">
        <f t="shared" si="320"/>
        <v>0</v>
      </c>
      <c r="T6839" s="129">
        <f t="shared" si="321"/>
        <v>0</v>
      </c>
      <c r="U6839" s="10"/>
    </row>
    <row r="6840" spans="12:21" ht="15" customHeight="1" x14ac:dyDescent="0.4">
      <c r="L6840" s="36" t="s">
        <v>39</v>
      </c>
      <c r="N6840" s="37">
        <v>43750</v>
      </c>
      <c r="O6840" s="35">
        <v>0.33333333333333337</v>
      </c>
      <c r="P6840" s="299"/>
      <c r="Q6840" s="300"/>
      <c r="R6840" s="129">
        <f t="shared" si="319"/>
        <v>0</v>
      </c>
      <c r="S6840" s="129">
        <f t="shared" si="320"/>
        <v>0</v>
      </c>
      <c r="T6840" s="129">
        <f t="shared" si="321"/>
        <v>0</v>
      </c>
      <c r="U6840" s="10"/>
    </row>
    <row r="6841" spans="12:21" ht="15" customHeight="1" x14ac:dyDescent="0.4">
      <c r="L6841" s="36" t="s">
        <v>39</v>
      </c>
      <c r="N6841" s="37">
        <v>43750</v>
      </c>
      <c r="O6841" s="35">
        <v>0.375</v>
      </c>
      <c r="P6841" s="299"/>
      <c r="Q6841" s="300"/>
      <c r="R6841" s="129">
        <f t="shared" si="319"/>
        <v>0</v>
      </c>
      <c r="S6841" s="129">
        <f t="shared" si="320"/>
        <v>0</v>
      </c>
      <c r="T6841" s="129">
        <f t="shared" si="321"/>
        <v>0</v>
      </c>
      <c r="U6841" s="10"/>
    </row>
    <row r="6842" spans="12:21" ht="15" customHeight="1" x14ac:dyDescent="0.4">
      <c r="L6842" s="36" t="s">
        <v>39</v>
      </c>
      <c r="N6842" s="37">
        <v>43750</v>
      </c>
      <c r="O6842" s="35">
        <v>0.41666666666666669</v>
      </c>
      <c r="P6842" s="299"/>
      <c r="Q6842" s="300"/>
      <c r="R6842" s="129">
        <f t="shared" si="319"/>
        <v>0</v>
      </c>
      <c r="S6842" s="129">
        <f t="shared" si="320"/>
        <v>0</v>
      </c>
      <c r="T6842" s="129">
        <f t="shared" si="321"/>
        <v>0</v>
      </c>
      <c r="U6842" s="10"/>
    </row>
    <row r="6843" spans="12:21" ht="15" customHeight="1" x14ac:dyDescent="0.4">
      <c r="L6843" s="36" t="s">
        <v>39</v>
      </c>
      <c r="N6843" s="37">
        <v>43750</v>
      </c>
      <c r="O6843" s="35">
        <v>0.45833333333333337</v>
      </c>
      <c r="P6843" s="299"/>
      <c r="Q6843" s="300"/>
      <c r="R6843" s="129">
        <f t="shared" si="319"/>
        <v>0</v>
      </c>
      <c r="S6843" s="129">
        <f t="shared" si="320"/>
        <v>0</v>
      </c>
      <c r="T6843" s="129">
        <f t="shared" si="321"/>
        <v>0</v>
      </c>
      <c r="U6843" s="10"/>
    </row>
    <row r="6844" spans="12:21" ht="15" customHeight="1" x14ac:dyDescent="0.4">
      <c r="L6844" s="36" t="s">
        <v>39</v>
      </c>
      <c r="N6844" s="37">
        <v>43750</v>
      </c>
      <c r="O6844" s="35">
        <v>0.50000000000000011</v>
      </c>
      <c r="P6844" s="299"/>
      <c r="Q6844" s="300"/>
      <c r="R6844" s="129">
        <f t="shared" si="319"/>
        <v>0</v>
      </c>
      <c r="S6844" s="129">
        <f t="shared" si="320"/>
        <v>0</v>
      </c>
      <c r="T6844" s="129">
        <f t="shared" si="321"/>
        <v>0</v>
      </c>
      <c r="U6844" s="10"/>
    </row>
    <row r="6845" spans="12:21" ht="15" customHeight="1" x14ac:dyDescent="0.4">
      <c r="L6845" s="36" t="s">
        <v>39</v>
      </c>
      <c r="N6845" s="37">
        <v>43750</v>
      </c>
      <c r="O6845" s="35">
        <v>0.54166666666666674</v>
      </c>
      <c r="P6845" s="299"/>
      <c r="Q6845" s="300"/>
      <c r="R6845" s="129">
        <f t="shared" si="319"/>
        <v>0</v>
      </c>
      <c r="S6845" s="129">
        <f t="shared" si="320"/>
        <v>0</v>
      </c>
      <c r="T6845" s="129">
        <f t="shared" si="321"/>
        <v>0</v>
      </c>
      <c r="U6845" s="10"/>
    </row>
    <row r="6846" spans="12:21" ht="15" customHeight="1" x14ac:dyDescent="0.4">
      <c r="L6846" s="36" t="s">
        <v>39</v>
      </c>
      <c r="N6846" s="37">
        <v>43750</v>
      </c>
      <c r="O6846" s="35">
        <v>0.58333333333333337</v>
      </c>
      <c r="P6846" s="299"/>
      <c r="Q6846" s="300"/>
      <c r="R6846" s="129">
        <f t="shared" si="319"/>
        <v>0</v>
      </c>
      <c r="S6846" s="129">
        <f t="shared" si="320"/>
        <v>0</v>
      </c>
      <c r="T6846" s="129">
        <f t="shared" si="321"/>
        <v>0</v>
      </c>
      <c r="U6846" s="10"/>
    </row>
    <row r="6847" spans="12:21" ht="15" customHeight="1" x14ac:dyDescent="0.4">
      <c r="L6847" s="36" t="s">
        <v>39</v>
      </c>
      <c r="N6847" s="37">
        <v>43750</v>
      </c>
      <c r="O6847" s="35">
        <v>0.62500000000000011</v>
      </c>
      <c r="P6847" s="299"/>
      <c r="Q6847" s="300"/>
      <c r="R6847" s="129">
        <f t="shared" si="319"/>
        <v>0</v>
      </c>
      <c r="S6847" s="129">
        <f t="shared" si="320"/>
        <v>0</v>
      </c>
      <c r="T6847" s="129">
        <f t="shared" si="321"/>
        <v>0</v>
      </c>
      <c r="U6847" s="10"/>
    </row>
    <row r="6848" spans="12:21" ht="15" customHeight="1" x14ac:dyDescent="0.4">
      <c r="L6848" s="36" t="s">
        <v>39</v>
      </c>
      <c r="N6848" s="37">
        <v>43750</v>
      </c>
      <c r="O6848" s="35">
        <v>0.66666666666666674</v>
      </c>
      <c r="P6848" s="299"/>
      <c r="Q6848" s="300"/>
      <c r="R6848" s="129">
        <f t="shared" si="319"/>
        <v>0</v>
      </c>
      <c r="S6848" s="129">
        <f t="shared" si="320"/>
        <v>0</v>
      </c>
      <c r="T6848" s="129">
        <f t="shared" si="321"/>
        <v>0</v>
      </c>
      <c r="U6848" s="10"/>
    </row>
    <row r="6849" spans="12:21" ht="15" customHeight="1" x14ac:dyDescent="0.4">
      <c r="L6849" s="36" t="s">
        <v>39</v>
      </c>
      <c r="N6849" s="37">
        <v>43750</v>
      </c>
      <c r="O6849" s="35">
        <v>0.70833333333333337</v>
      </c>
      <c r="P6849" s="299"/>
      <c r="Q6849" s="300"/>
      <c r="R6849" s="129">
        <f t="shared" si="319"/>
        <v>0</v>
      </c>
      <c r="S6849" s="129">
        <f t="shared" si="320"/>
        <v>0</v>
      </c>
      <c r="T6849" s="129">
        <f t="shared" si="321"/>
        <v>0</v>
      </c>
      <c r="U6849" s="10"/>
    </row>
    <row r="6850" spans="12:21" ht="15" customHeight="1" x14ac:dyDescent="0.4">
      <c r="L6850" s="36" t="s">
        <v>39</v>
      </c>
      <c r="N6850" s="37">
        <v>43750</v>
      </c>
      <c r="O6850" s="35">
        <v>0.75000000000000011</v>
      </c>
      <c r="P6850" s="299"/>
      <c r="Q6850" s="300"/>
      <c r="R6850" s="129">
        <f t="shared" si="319"/>
        <v>0</v>
      </c>
      <c r="S6850" s="129">
        <f t="shared" si="320"/>
        <v>0</v>
      </c>
      <c r="T6850" s="129">
        <f t="shared" si="321"/>
        <v>0</v>
      </c>
      <c r="U6850" s="10"/>
    </row>
    <row r="6851" spans="12:21" ht="15" customHeight="1" x14ac:dyDescent="0.4">
      <c r="L6851" s="36" t="s">
        <v>39</v>
      </c>
      <c r="N6851" s="37">
        <v>43750</v>
      </c>
      <c r="O6851" s="35">
        <v>0.79166666666666674</v>
      </c>
      <c r="P6851" s="299"/>
      <c r="Q6851" s="300"/>
      <c r="R6851" s="129">
        <f t="shared" si="319"/>
        <v>0</v>
      </c>
      <c r="S6851" s="129">
        <f t="shared" si="320"/>
        <v>0</v>
      </c>
      <c r="T6851" s="129">
        <f t="shared" si="321"/>
        <v>0</v>
      </c>
      <c r="U6851" s="10"/>
    </row>
    <row r="6852" spans="12:21" ht="15" customHeight="1" x14ac:dyDescent="0.4">
      <c r="L6852" s="36" t="s">
        <v>39</v>
      </c>
      <c r="N6852" s="37">
        <v>43750</v>
      </c>
      <c r="O6852" s="35">
        <v>0.83333333333333337</v>
      </c>
      <c r="P6852" s="299"/>
      <c r="Q6852" s="300"/>
      <c r="R6852" s="129">
        <f t="shared" si="319"/>
        <v>0</v>
      </c>
      <c r="S6852" s="129">
        <f t="shared" si="320"/>
        <v>0</v>
      </c>
      <c r="T6852" s="129">
        <f t="shared" si="321"/>
        <v>0</v>
      </c>
      <c r="U6852" s="10"/>
    </row>
    <row r="6853" spans="12:21" ht="15" customHeight="1" x14ac:dyDescent="0.4">
      <c r="L6853" s="36" t="s">
        <v>39</v>
      </c>
      <c r="N6853" s="37">
        <v>43750</v>
      </c>
      <c r="O6853" s="35">
        <v>0.87500000000000011</v>
      </c>
      <c r="P6853" s="299"/>
      <c r="Q6853" s="300"/>
      <c r="R6853" s="129">
        <f t="shared" si="319"/>
        <v>0</v>
      </c>
      <c r="S6853" s="129">
        <f t="shared" si="320"/>
        <v>0</v>
      </c>
      <c r="T6853" s="129">
        <f t="shared" si="321"/>
        <v>0</v>
      </c>
      <c r="U6853" s="10"/>
    </row>
    <row r="6854" spans="12:21" ht="15" customHeight="1" x14ac:dyDescent="0.4">
      <c r="L6854" s="36" t="s">
        <v>39</v>
      </c>
      <c r="N6854" s="37">
        <v>43750</v>
      </c>
      <c r="O6854" s="35">
        <v>0.91666666666666674</v>
      </c>
      <c r="P6854" s="299"/>
      <c r="Q6854" s="300"/>
      <c r="R6854" s="129">
        <f t="shared" si="319"/>
        <v>0</v>
      </c>
      <c r="S6854" s="129">
        <f t="shared" si="320"/>
        <v>0</v>
      </c>
      <c r="T6854" s="129">
        <f t="shared" si="321"/>
        <v>0</v>
      </c>
      <c r="U6854" s="10"/>
    </row>
    <row r="6855" spans="12:21" ht="15" customHeight="1" x14ac:dyDescent="0.4">
      <c r="L6855" s="36" t="s">
        <v>39</v>
      </c>
      <c r="N6855" s="37">
        <v>43750</v>
      </c>
      <c r="O6855" s="35">
        <v>0.95833333333333337</v>
      </c>
      <c r="P6855" s="299"/>
      <c r="Q6855" s="300"/>
      <c r="R6855" s="129">
        <f t="shared" si="319"/>
        <v>0</v>
      </c>
      <c r="S6855" s="129">
        <f t="shared" si="320"/>
        <v>0</v>
      </c>
      <c r="T6855" s="129">
        <f t="shared" si="321"/>
        <v>0</v>
      </c>
      <c r="U6855" s="10"/>
    </row>
    <row r="6856" spans="12:21" ht="15" customHeight="1" x14ac:dyDescent="0.4">
      <c r="L6856" s="40">
        <v>43751</v>
      </c>
      <c r="M6856" s="37"/>
      <c r="N6856" s="37">
        <v>43751</v>
      </c>
      <c r="O6856" s="35">
        <v>3.1225022567582528E-17</v>
      </c>
      <c r="P6856" s="299"/>
      <c r="Q6856" s="300"/>
      <c r="R6856" s="129">
        <f t="shared" si="319"/>
        <v>0</v>
      </c>
      <c r="S6856" s="129">
        <f t="shared" si="320"/>
        <v>0</v>
      </c>
      <c r="T6856" s="129">
        <f t="shared" si="321"/>
        <v>0</v>
      </c>
      <c r="U6856" s="10"/>
    </row>
    <row r="6857" spans="12:21" ht="15" customHeight="1" x14ac:dyDescent="0.4">
      <c r="L6857" s="36" t="s">
        <v>39</v>
      </c>
      <c r="N6857" s="37">
        <v>43751</v>
      </c>
      <c r="O6857" s="35">
        <v>4.1666666666666699E-2</v>
      </c>
      <c r="P6857" s="299"/>
      <c r="Q6857" s="300"/>
      <c r="R6857" s="129">
        <f t="shared" si="319"/>
        <v>0</v>
      </c>
      <c r="S6857" s="129">
        <f t="shared" si="320"/>
        <v>0</v>
      </c>
      <c r="T6857" s="129">
        <f t="shared" si="321"/>
        <v>0</v>
      </c>
      <c r="U6857" s="10"/>
    </row>
    <row r="6858" spans="12:21" ht="15" customHeight="1" x14ac:dyDescent="0.4">
      <c r="L6858" s="36" t="s">
        <v>39</v>
      </c>
      <c r="N6858" s="37">
        <v>43751</v>
      </c>
      <c r="O6858" s="35">
        <v>8.333333333333337E-2</v>
      </c>
      <c r="P6858" s="299"/>
      <c r="Q6858" s="300"/>
      <c r="R6858" s="129">
        <f t="shared" si="319"/>
        <v>0</v>
      </c>
      <c r="S6858" s="129">
        <f t="shared" si="320"/>
        <v>0</v>
      </c>
      <c r="T6858" s="129">
        <f t="shared" si="321"/>
        <v>0</v>
      </c>
      <c r="U6858" s="10"/>
    </row>
    <row r="6859" spans="12:21" ht="15" customHeight="1" x14ac:dyDescent="0.4">
      <c r="L6859" s="36" t="s">
        <v>39</v>
      </c>
      <c r="N6859" s="37">
        <v>43751</v>
      </c>
      <c r="O6859" s="35">
        <v>0.12500000000000006</v>
      </c>
      <c r="P6859" s="299"/>
      <c r="Q6859" s="300"/>
      <c r="R6859" s="129">
        <f t="shared" si="319"/>
        <v>0</v>
      </c>
      <c r="S6859" s="129">
        <f t="shared" si="320"/>
        <v>0</v>
      </c>
      <c r="T6859" s="129">
        <f t="shared" si="321"/>
        <v>0</v>
      </c>
      <c r="U6859" s="10"/>
    </row>
    <row r="6860" spans="12:21" ht="15" customHeight="1" x14ac:dyDescent="0.4">
      <c r="L6860" s="36" t="s">
        <v>39</v>
      </c>
      <c r="N6860" s="37">
        <v>43751</v>
      </c>
      <c r="O6860" s="35">
        <v>0.16666666666666669</v>
      </c>
      <c r="P6860" s="299"/>
      <c r="Q6860" s="300"/>
      <c r="R6860" s="129">
        <f t="shared" si="319"/>
        <v>0</v>
      </c>
      <c r="S6860" s="129">
        <f t="shared" si="320"/>
        <v>0</v>
      </c>
      <c r="T6860" s="129">
        <f t="shared" si="321"/>
        <v>0</v>
      </c>
      <c r="U6860" s="10"/>
    </row>
    <row r="6861" spans="12:21" ht="15" customHeight="1" x14ac:dyDescent="0.4">
      <c r="L6861" s="36" t="s">
        <v>39</v>
      </c>
      <c r="N6861" s="37">
        <v>43751</v>
      </c>
      <c r="O6861" s="35">
        <v>0.20833333333333337</v>
      </c>
      <c r="P6861" s="299"/>
      <c r="Q6861" s="300"/>
      <c r="R6861" s="129">
        <f t="shared" si="319"/>
        <v>0</v>
      </c>
      <c r="S6861" s="129">
        <f t="shared" si="320"/>
        <v>0</v>
      </c>
      <c r="T6861" s="129">
        <f t="shared" si="321"/>
        <v>0</v>
      </c>
      <c r="U6861" s="10"/>
    </row>
    <row r="6862" spans="12:21" ht="15" customHeight="1" x14ac:dyDescent="0.4">
      <c r="L6862" s="36" t="s">
        <v>39</v>
      </c>
      <c r="N6862" s="37">
        <v>43751</v>
      </c>
      <c r="O6862" s="35">
        <v>0.25</v>
      </c>
      <c r="P6862" s="299"/>
      <c r="Q6862" s="300"/>
      <c r="R6862" s="129">
        <f t="shared" si="319"/>
        <v>0</v>
      </c>
      <c r="S6862" s="129">
        <f t="shared" si="320"/>
        <v>0</v>
      </c>
      <c r="T6862" s="129">
        <f t="shared" si="321"/>
        <v>0</v>
      </c>
      <c r="U6862" s="10"/>
    </row>
    <row r="6863" spans="12:21" ht="15" customHeight="1" x14ac:dyDescent="0.4">
      <c r="L6863" s="36" t="s">
        <v>39</v>
      </c>
      <c r="N6863" s="37">
        <v>43751</v>
      </c>
      <c r="O6863" s="35">
        <v>0.29166666666666669</v>
      </c>
      <c r="P6863" s="299"/>
      <c r="Q6863" s="300"/>
      <c r="R6863" s="129">
        <f t="shared" si="319"/>
        <v>0</v>
      </c>
      <c r="S6863" s="129">
        <f t="shared" si="320"/>
        <v>0</v>
      </c>
      <c r="T6863" s="129">
        <f t="shared" si="321"/>
        <v>0</v>
      </c>
      <c r="U6863" s="10"/>
    </row>
    <row r="6864" spans="12:21" ht="15" customHeight="1" x14ac:dyDescent="0.4">
      <c r="L6864" s="36" t="s">
        <v>39</v>
      </c>
      <c r="N6864" s="37">
        <v>43751</v>
      </c>
      <c r="O6864" s="35">
        <v>0.33333333333333337</v>
      </c>
      <c r="P6864" s="299"/>
      <c r="Q6864" s="300"/>
      <c r="R6864" s="129">
        <f t="shared" ref="R6864:R6927" si="322">IF(Q6864&gt;P6864,P6864,Q6864)</f>
        <v>0</v>
      </c>
      <c r="S6864" s="129">
        <f t="shared" ref="S6864:S6927" si="323">P6864-R6864</f>
        <v>0</v>
      </c>
      <c r="T6864" s="129">
        <f t="shared" si="321"/>
        <v>0</v>
      </c>
      <c r="U6864" s="10"/>
    </row>
    <row r="6865" spans="12:21" ht="15" customHeight="1" x14ac:dyDescent="0.4">
      <c r="L6865" s="36" t="s">
        <v>39</v>
      </c>
      <c r="N6865" s="37">
        <v>43751</v>
      </c>
      <c r="O6865" s="35">
        <v>0.375</v>
      </c>
      <c r="P6865" s="299"/>
      <c r="Q6865" s="300"/>
      <c r="R6865" s="129">
        <f t="shared" si="322"/>
        <v>0</v>
      </c>
      <c r="S6865" s="129">
        <f t="shared" si="323"/>
        <v>0</v>
      </c>
      <c r="T6865" s="129">
        <f t="shared" si="321"/>
        <v>0</v>
      </c>
      <c r="U6865" s="10"/>
    </row>
    <row r="6866" spans="12:21" ht="15" customHeight="1" x14ac:dyDescent="0.4">
      <c r="L6866" s="36" t="s">
        <v>39</v>
      </c>
      <c r="N6866" s="37">
        <v>43751</v>
      </c>
      <c r="O6866" s="35">
        <v>0.41666666666666669</v>
      </c>
      <c r="P6866" s="299"/>
      <c r="Q6866" s="300"/>
      <c r="R6866" s="129">
        <f t="shared" si="322"/>
        <v>0</v>
      </c>
      <c r="S6866" s="129">
        <f t="shared" si="323"/>
        <v>0</v>
      </c>
      <c r="T6866" s="129">
        <f t="shared" si="321"/>
        <v>0</v>
      </c>
      <c r="U6866" s="10"/>
    </row>
    <row r="6867" spans="12:21" ht="15" customHeight="1" x14ac:dyDescent="0.4">
      <c r="L6867" s="36" t="s">
        <v>39</v>
      </c>
      <c r="N6867" s="37">
        <v>43751</v>
      </c>
      <c r="O6867" s="35">
        <v>0.45833333333333337</v>
      </c>
      <c r="P6867" s="299"/>
      <c r="Q6867" s="300"/>
      <c r="R6867" s="129">
        <f t="shared" si="322"/>
        <v>0</v>
      </c>
      <c r="S6867" s="129">
        <f t="shared" si="323"/>
        <v>0</v>
      </c>
      <c r="T6867" s="129">
        <f t="shared" si="321"/>
        <v>0</v>
      </c>
      <c r="U6867" s="10"/>
    </row>
    <row r="6868" spans="12:21" ht="15" customHeight="1" x14ac:dyDescent="0.4">
      <c r="L6868" s="36" t="s">
        <v>39</v>
      </c>
      <c r="N6868" s="37">
        <v>43751</v>
      </c>
      <c r="O6868" s="35">
        <v>0.50000000000000011</v>
      </c>
      <c r="P6868" s="299"/>
      <c r="Q6868" s="300"/>
      <c r="R6868" s="129">
        <f t="shared" si="322"/>
        <v>0</v>
      </c>
      <c r="S6868" s="129">
        <f t="shared" si="323"/>
        <v>0</v>
      </c>
      <c r="T6868" s="129">
        <f t="shared" si="321"/>
        <v>0</v>
      </c>
      <c r="U6868" s="10"/>
    </row>
    <row r="6869" spans="12:21" ht="15" customHeight="1" x14ac:dyDescent="0.4">
      <c r="L6869" s="36" t="s">
        <v>39</v>
      </c>
      <c r="N6869" s="37">
        <v>43751</v>
      </c>
      <c r="O6869" s="35">
        <v>0.54166666666666674</v>
      </c>
      <c r="P6869" s="299"/>
      <c r="Q6869" s="300"/>
      <c r="R6869" s="129">
        <f t="shared" si="322"/>
        <v>0</v>
      </c>
      <c r="S6869" s="129">
        <f t="shared" si="323"/>
        <v>0</v>
      </c>
      <c r="T6869" s="129">
        <f t="shared" si="321"/>
        <v>0</v>
      </c>
      <c r="U6869" s="10"/>
    </row>
    <row r="6870" spans="12:21" ht="15" customHeight="1" x14ac:dyDescent="0.4">
      <c r="L6870" s="36" t="s">
        <v>39</v>
      </c>
      <c r="N6870" s="37">
        <v>43751</v>
      </c>
      <c r="O6870" s="35">
        <v>0.58333333333333337</v>
      </c>
      <c r="P6870" s="299"/>
      <c r="Q6870" s="300"/>
      <c r="R6870" s="129">
        <f t="shared" si="322"/>
        <v>0</v>
      </c>
      <c r="S6870" s="129">
        <f t="shared" si="323"/>
        <v>0</v>
      </c>
      <c r="T6870" s="129">
        <f t="shared" si="321"/>
        <v>0</v>
      </c>
      <c r="U6870" s="10"/>
    </row>
    <row r="6871" spans="12:21" ht="15" customHeight="1" x14ac:dyDescent="0.4">
      <c r="L6871" s="36" t="s">
        <v>39</v>
      </c>
      <c r="N6871" s="37">
        <v>43751</v>
      </c>
      <c r="O6871" s="35">
        <v>0.62500000000000011</v>
      </c>
      <c r="P6871" s="299"/>
      <c r="Q6871" s="300"/>
      <c r="R6871" s="129">
        <f t="shared" si="322"/>
        <v>0</v>
      </c>
      <c r="S6871" s="129">
        <f t="shared" si="323"/>
        <v>0</v>
      </c>
      <c r="T6871" s="129">
        <f t="shared" si="321"/>
        <v>0</v>
      </c>
      <c r="U6871" s="10"/>
    </row>
    <row r="6872" spans="12:21" ht="15" customHeight="1" x14ac:dyDescent="0.4">
      <c r="L6872" s="36" t="s">
        <v>39</v>
      </c>
      <c r="N6872" s="37">
        <v>43751</v>
      </c>
      <c r="O6872" s="35">
        <v>0.66666666666666674</v>
      </c>
      <c r="P6872" s="299"/>
      <c r="Q6872" s="300"/>
      <c r="R6872" s="129">
        <f t="shared" si="322"/>
        <v>0</v>
      </c>
      <c r="S6872" s="129">
        <f t="shared" si="323"/>
        <v>0</v>
      </c>
      <c r="T6872" s="129">
        <f t="shared" si="321"/>
        <v>0</v>
      </c>
      <c r="U6872" s="10"/>
    </row>
    <row r="6873" spans="12:21" ht="15" customHeight="1" x14ac:dyDescent="0.4">
      <c r="L6873" s="36" t="s">
        <v>39</v>
      </c>
      <c r="N6873" s="37">
        <v>43751</v>
      </c>
      <c r="O6873" s="35">
        <v>0.70833333333333337</v>
      </c>
      <c r="P6873" s="299"/>
      <c r="Q6873" s="300"/>
      <c r="R6873" s="129">
        <f t="shared" si="322"/>
        <v>0</v>
      </c>
      <c r="S6873" s="129">
        <f t="shared" si="323"/>
        <v>0</v>
      </c>
      <c r="T6873" s="129">
        <f t="shared" si="321"/>
        <v>0</v>
      </c>
      <c r="U6873" s="10"/>
    </row>
    <row r="6874" spans="12:21" ht="15" customHeight="1" x14ac:dyDescent="0.4">
      <c r="L6874" s="36" t="s">
        <v>39</v>
      </c>
      <c r="N6874" s="37">
        <v>43751</v>
      </c>
      <c r="O6874" s="35">
        <v>0.75000000000000011</v>
      </c>
      <c r="P6874" s="299"/>
      <c r="Q6874" s="300"/>
      <c r="R6874" s="129">
        <f t="shared" si="322"/>
        <v>0</v>
      </c>
      <c r="S6874" s="129">
        <f t="shared" si="323"/>
        <v>0</v>
      </c>
      <c r="T6874" s="129">
        <f t="shared" si="321"/>
        <v>0</v>
      </c>
      <c r="U6874" s="10"/>
    </row>
    <row r="6875" spans="12:21" ht="15" customHeight="1" x14ac:dyDescent="0.4">
      <c r="L6875" s="36" t="s">
        <v>39</v>
      </c>
      <c r="N6875" s="37">
        <v>43751</v>
      </c>
      <c r="O6875" s="35">
        <v>0.79166666666666674</v>
      </c>
      <c r="P6875" s="299"/>
      <c r="Q6875" s="300"/>
      <c r="R6875" s="129">
        <f t="shared" si="322"/>
        <v>0</v>
      </c>
      <c r="S6875" s="129">
        <f t="shared" si="323"/>
        <v>0</v>
      </c>
      <c r="T6875" s="129">
        <f t="shared" si="321"/>
        <v>0</v>
      </c>
      <c r="U6875" s="10"/>
    </row>
    <row r="6876" spans="12:21" ht="15" customHeight="1" x14ac:dyDescent="0.4">
      <c r="L6876" s="36" t="s">
        <v>39</v>
      </c>
      <c r="N6876" s="37">
        <v>43751</v>
      </c>
      <c r="O6876" s="35">
        <v>0.83333333333333337</v>
      </c>
      <c r="P6876" s="299"/>
      <c r="Q6876" s="300"/>
      <c r="R6876" s="129">
        <f t="shared" si="322"/>
        <v>0</v>
      </c>
      <c r="S6876" s="129">
        <f t="shared" si="323"/>
        <v>0</v>
      </c>
      <c r="T6876" s="129">
        <f t="shared" si="321"/>
        <v>0</v>
      </c>
      <c r="U6876" s="10"/>
    </row>
    <row r="6877" spans="12:21" ht="15" customHeight="1" x14ac:dyDescent="0.4">
      <c r="L6877" s="36" t="s">
        <v>39</v>
      </c>
      <c r="N6877" s="37">
        <v>43751</v>
      </c>
      <c r="O6877" s="35">
        <v>0.87500000000000011</v>
      </c>
      <c r="P6877" s="299"/>
      <c r="Q6877" s="300"/>
      <c r="R6877" s="129">
        <f t="shared" si="322"/>
        <v>0</v>
      </c>
      <c r="S6877" s="129">
        <f t="shared" si="323"/>
        <v>0</v>
      </c>
      <c r="T6877" s="129">
        <f t="shared" si="321"/>
        <v>0</v>
      </c>
      <c r="U6877" s="10"/>
    </row>
    <row r="6878" spans="12:21" ht="15" customHeight="1" x14ac:dyDescent="0.4">
      <c r="L6878" s="36" t="s">
        <v>39</v>
      </c>
      <c r="N6878" s="37">
        <v>43751</v>
      </c>
      <c r="O6878" s="35">
        <v>0.91666666666666674</v>
      </c>
      <c r="P6878" s="299"/>
      <c r="Q6878" s="300"/>
      <c r="R6878" s="129">
        <f t="shared" si="322"/>
        <v>0</v>
      </c>
      <c r="S6878" s="129">
        <f t="shared" si="323"/>
        <v>0</v>
      </c>
      <c r="T6878" s="129">
        <f t="shared" si="321"/>
        <v>0</v>
      </c>
      <c r="U6878" s="10"/>
    </row>
    <row r="6879" spans="12:21" ht="15" customHeight="1" x14ac:dyDescent="0.4">
      <c r="L6879" s="36" t="s">
        <v>39</v>
      </c>
      <c r="N6879" s="37">
        <v>43751</v>
      </c>
      <c r="O6879" s="35">
        <v>0.95833333333333337</v>
      </c>
      <c r="P6879" s="299"/>
      <c r="Q6879" s="300"/>
      <c r="R6879" s="129">
        <f t="shared" si="322"/>
        <v>0</v>
      </c>
      <c r="S6879" s="129">
        <f t="shared" si="323"/>
        <v>0</v>
      </c>
      <c r="T6879" s="129">
        <f t="shared" si="321"/>
        <v>0</v>
      </c>
      <c r="U6879" s="10"/>
    </row>
    <row r="6880" spans="12:21" ht="15" customHeight="1" x14ac:dyDescent="0.4">
      <c r="L6880" s="40">
        <v>43752</v>
      </c>
      <c r="M6880" s="37"/>
      <c r="N6880" s="37">
        <v>43752</v>
      </c>
      <c r="O6880" s="35">
        <v>3.1225022567582528E-17</v>
      </c>
      <c r="P6880" s="299"/>
      <c r="Q6880" s="300"/>
      <c r="R6880" s="129">
        <f t="shared" si="322"/>
        <v>0</v>
      </c>
      <c r="S6880" s="129">
        <f t="shared" si="323"/>
        <v>0</v>
      </c>
      <c r="T6880" s="129">
        <f t="shared" si="321"/>
        <v>0</v>
      </c>
      <c r="U6880" s="10"/>
    </row>
    <row r="6881" spans="12:21" ht="15" customHeight="1" x14ac:dyDescent="0.4">
      <c r="L6881" s="36" t="s">
        <v>39</v>
      </c>
      <c r="N6881" s="37">
        <v>43752</v>
      </c>
      <c r="O6881" s="35">
        <v>4.1666666666666699E-2</v>
      </c>
      <c r="P6881" s="299"/>
      <c r="Q6881" s="300"/>
      <c r="R6881" s="129">
        <f t="shared" si="322"/>
        <v>0</v>
      </c>
      <c r="S6881" s="129">
        <f t="shared" si="323"/>
        <v>0</v>
      </c>
      <c r="T6881" s="129">
        <f t="shared" si="321"/>
        <v>0</v>
      </c>
      <c r="U6881" s="10"/>
    </row>
    <row r="6882" spans="12:21" ht="15" customHeight="1" x14ac:dyDescent="0.4">
      <c r="L6882" s="36" t="s">
        <v>39</v>
      </c>
      <c r="N6882" s="37">
        <v>43752</v>
      </c>
      <c r="O6882" s="35">
        <v>8.333333333333337E-2</v>
      </c>
      <c r="P6882" s="299"/>
      <c r="Q6882" s="300"/>
      <c r="R6882" s="129">
        <f t="shared" si="322"/>
        <v>0</v>
      </c>
      <c r="S6882" s="129">
        <f t="shared" si="323"/>
        <v>0</v>
      </c>
      <c r="T6882" s="129">
        <f t="shared" si="321"/>
        <v>0</v>
      </c>
      <c r="U6882" s="10"/>
    </row>
    <row r="6883" spans="12:21" ht="15" customHeight="1" x14ac:dyDescent="0.4">
      <c r="L6883" s="36" t="s">
        <v>39</v>
      </c>
      <c r="N6883" s="37">
        <v>43752</v>
      </c>
      <c r="O6883" s="35">
        <v>0.12500000000000006</v>
      </c>
      <c r="P6883" s="299"/>
      <c r="Q6883" s="300"/>
      <c r="R6883" s="129">
        <f t="shared" si="322"/>
        <v>0</v>
      </c>
      <c r="S6883" s="129">
        <f t="shared" si="323"/>
        <v>0</v>
      </c>
      <c r="T6883" s="129">
        <f t="shared" si="321"/>
        <v>0</v>
      </c>
      <c r="U6883" s="10"/>
    </row>
    <row r="6884" spans="12:21" ht="15" customHeight="1" x14ac:dyDescent="0.4">
      <c r="L6884" s="36" t="s">
        <v>39</v>
      </c>
      <c r="N6884" s="37">
        <v>43752</v>
      </c>
      <c r="O6884" s="35">
        <v>0.16666666666666669</v>
      </c>
      <c r="P6884" s="299"/>
      <c r="Q6884" s="300"/>
      <c r="R6884" s="129">
        <f t="shared" si="322"/>
        <v>0</v>
      </c>
      <c r="S6884" s="129">
        <f t="shared" si="323"/>
        <v>0</v>
      </c>
      <c r="T6884" s="129">
        <f t="shared" si="321"/>
        <v>0</v>
      </c>
      <c r="U6884" s="10"/>
    </row>
    <row r="6885" spans="12:21" ht="15" customHeight="1" x14ac:dyDescent="0.4">
      <c r="L6885" s="36" t="s">
        <v>39</v>
      </c>
      <c r="N6885" s="37">
        <v>43752</v>
      </c>
      <c r="O6885" s="35">
        <v>0.20833333333333337</v>
      </c>
      <c r="P6885" s="299"/>
      <c r="Q6885" s="300"/>
      <c r="R6885" s="129">
        <f t="shared" si="322"/>
        <v>0</v>
      </c>
      <c r="S6885" s="129">
        <f t="shared" si="323"/>
        <v>0</v>
      </c>
      <c r="T6885" s="129">
        <f t="shared" si="321"/>
        <v>0</v>
      </c>
      <c r="U6885" s="10"/>
    </row>
    <row r="6886" spans="12:21" ht="15" customHeight="1" x14ac:dyDescent="0.4">
      <c r="L6886" s="36" t="s">
        <v>39</v>
      </c>
      <c r="N6886" s="37">
        <v>43752</v>
      </c>
      <c r="O6886" s="35">
        <v>0.25</v>
      </c>
      <c r="P6886" s="299"/>
      <c r="Q6886" s="300"/>
      <c r="R6886" s="129">
        <f t="shared" si="322"/>
        <v>0</v>
      </c>
      <c r="S6886" s="129">
        <f t="shared" si="323"/>
        <v>0</v>
      </c>
      <c r="T6886" s="129">
        <f t="shared" si="321"/>
        <v>0</v>
      </c>
      <c r="U6886" s="10"/>
    </row>
    <row r="6887" spans="12:21" ht="15" customHeight="1" x14ac:dyDescent="0.4">
      <c r="L6887" s="36" t="s">
        <v>39</v>
      </c>
      <c r="N6887" s="37">
        <v>43752</v>
      </c>
      <c r="O6887" s="35">
        <v>0.29166666666666669</v>
      </c>
      <c r="P6887" s="299"/>
      <c r="Q6887" s="300"/>
      <c r="R6887" s="129">
        <f t="shared" si="322"/>
        <v>0</v>
      </c>
      <c r="S6887" s="129">
        <f t="shared" si="323"/>
        <v>0</v>
      </c>
      <c r="T6887" s="129">
        <f t="shared" si="321"/>
        <v>0</v>
      </c>
      <c r="U6887" s="10"/>
    </row>
    <row r="6888" spans="12:21" ht="15" customHeight="1" x14ac:dyDescent="0.4">
      <c r="L6888" s="36" t="s">
        <v>39</v>
      </c>
      <c r="N6888" s="37">
        <v>43752</v>
      </c>
      <c r="O6888" s="35">
        <v>0.33333333333333337</v>
      </c>
      <c r="P6888" s="299"/>
      <c r="Q6888" s="300"/>
      <c r="R6888" s="129">
        <f t="shared" si="322"/>
        <v>0</v>
      </c>
      <c r="S6888" s="129">
        <f t="shared" si="323"/>
        <v>0</v>
      </c>
      <c r="T6888" s="129">
        <f t="shared" si="321"/>
        <v>0</v>
      </c>
      <c r="U6888" s="10"/>
    </row>
    <row r="6889" spans="12:21" ht="15" customHeight="1" x14ac:dyDescent="0.4">
      <c r="L6889" s="36" t="s">
        <v>39</v>
      </c>
      <c r="N6889" s="37">
        <v>43752</v>
      </c>
      <c r="O6889" s="35">
        <v>0.375</v>
      </c>
      <c r="P6889" s="299"/>
      <c r="Q6889" s="300"/>
      <c r="R6889" s="129">
        <f t="shared" si="322"/>
        <v>0</v>
      </c>
      <c r="S6889" s="129">
        <f t="shared" si="323"/>
        <v>0</v>
      </c>
      <c r="T6889" s="129">
        <f t="shared" ref="T6889:T6952" si="324">Q6889-R6889</f>
        <v>0</v>
      </c>
      <c r="U6889" s="10"/>
    </row>
    <row r="6890" spans="12:21" ht="15" customHeight="1" x14ac:dyDescent="0.4">
      <c r="L6890" s="36" t="s">
        <v>39</v>
      </c>
      <c r="N6890" s="37">
        <v>43752</v>
      </c>
      <c r="O6890" s="35">
        <v>0.41666666666666669</v>
      </c>
      <c r="P6890" s="299"/>
      <c r="Q6890" s="300"/>
      <c r="R6890" s="129">
        <f t="shared" si="322"/>
        <v>0</v>
      </c>
      <c r="S6890" s="129">
        <f t="shared" si="323"/>
        <v>0</v>
      </c>
      <c r="T6890" s="129">
        <f t="shared" si="324"/>
        <v>0</v>
      </c>
      <c r="U6890" s="10"/>
    </row>
    <row r="6891" spans="12:21" ht="15" customHeight="1" x14ac:dyDescent="0.4">
      <c r="L6891" s="36" t="s">
        <v>39</v>
      </c>
      <c r="N6891" s="37">
        <v>43752</v>
      </c>
      <c r="O6891" s="35">
        <v>0.45833333333333337</v>
      </c>
      <c r="P6891" s="299"/>
      <c r="Q6891" s="300"/>
      <c r="R6891" s="129">
        <f t="shared" si="322"/>
        <v>0</v>
      </c>
      <c r="S6891" s="129">
        <f t="shared" si="323"/>
        <v>0</v>
      </c>
      <c r="T6891" s="129">
        <f t="shared" si="324"/>
        <v>0</v>
      </c>
      <c r="U6891" s="10"/>
    </row>
    <row r="6892" spans="12:21" ht="15" customHeight="1" x14ac:dyDescent="0.4">
      <c r="L6892" s="36" t="s">
        <v>39</v>
      </c>
      <c r="N6892" s="37">
        <v>43752</v>
      </c>
      <c r="O6892" s="35">
        <v>0.50000000000000011</v>
      </c>
      <c r="P6892" s="299"/>
      <c r="Q6892" s="300"/>
      <c r="R6892" s="129">
        <f t="shared" si="322"/>
        <v>0</v>
      </c>
      <c r="S6892" s="129">
        <f t="shared" si="323"/>
        <v>0</v>
      </c>
      <c r="T6892" s="129">
        <f t="shared" si="324"/>
        <v>0</v>
      </c>
      <c r="U6892" s="10"/>
    </row>
    <row r="6893" spans="12:21" ht="15" customHeight="1" x14ac:dyDescent="0.4">
      <c r="L6893" s="36" t="s">
        <v>39</v>
      </c>
      <c r="N6893" s="37">
        <v>43752</v>
      </c>
      <c r="O6893" s="35">
        <v>0.54166666666666674</v>
      </c>
      <c r="P6893" s="299"/>
      <c r="Q6893" s="300"/>
      <c r="R6893" s="129">
        <f t="shared" si="322"/>
        <v>0</v>
      </c>
      <c r="S6893" s="129">
        <f t="shared" si="323"/>
        <v>0</v>
      </c>
      <c r="T6893" s="129">
        <f t="shared" si="324"/>
        <v>0</v>
      </c>
      <c r="U6893" s="10"/>
    </row>
    <row r="6894" spans="12:21" ht="15" customHeight="1" x14ac:dyDescent="0.4">
      <c r="L6894" s="36" t="s">
        <v>39</v>
      </c>
      <c r="N6894" s="37">
        <v>43752</v>
      </c>
      <c r="O6894" s="35">
        <v>0.58333333333333337</v>
      </c>
      <c r="P6894" s="299"/>
      <c r="Q6894" s="300"/>
      <c r="R6894" s="129">
        <f t="shared" si="322"/>
        <v>0</v>
      </c>
      <c r="S6894" s="129">
        <f t="shared" si="323"/>
        <v>0</v>
      </c>
      <c r="T6894" s="129">
        <f t="shared" si="324"/>
        <v>0</v>
      </c>
      <c r="U6894" s="10"/>
    </row>
    <row r="6895" spans="12:21" ht="15" customHeight="1" x14ac:dyDescent="0.4">
      <c r="L6895" s="36" t="s">
        <v>39</v>
      </c>
      <c r="N6895" s="37">
        <v>43752</v>
      </c>
      <c r="O6895" s="35">
        <v>0.62500000000000011</v>
      </c>
      <c r="P6895" s="299"/>
      <c r="Q6895" s="300"/>
      <c r="R6895" s="129">
        <f t="shared" si="322"/>
        <v>0</v>
      </c>
      <c r="S6895" s="129">
        <f t="shared" si="323"/>
        <v>0</v>
      </c>
      <c r="T6895" s="129">
        <f t="shared" si="324"/>
        <v>0</v>
      </c>
      <c r="U6895" s="10"/>
    </row>
    <row r="6896" spans="12:21" ht="15" customHeight="1" x14ac:dyDescent="0.4">
      <c r="L6896" s="36" t="s">
        <v>39</v>
      </c>
      <c r="N6896" s="37">
        <v>43752</v>
      </c>
      <c r="O6896" s="35">
        <v>0.66666666666666674</v>
      </c>
      <c r="P6896" s="299"/>
      <c r="Q6896" s="300"/>
      <c r="R6896" s="129">
        <f t="shared" si="322"/>
        <v>0</v>
      </c>
      <c r="S6896" s="129">
        <f t="shared" si="323"/>
        <v>0</v>
      </c>
      <c r="T6896" s="129">
        <f t="shared" si="324"/>
        <v>0</v>
      </c>
      <c r="U6896" s="10"/>
    </row>
    <row r="6897" spans="12:21" ht="15" customHeight="1" x14ac:dyDescent="0.4">
      <c r="L6897" s="36" t="s">
        <v>39</v>
      </c>
      <c r="N6897" s="37">
        <v>43752</v>
      </c>
      <c r="O6897" s="35">
        <v>0.70833333333333337</v>
      </c>
      <c r="P6897" s="299"/>
      <c r="Q6897" s="300"/>
      <c r="R6897" s="129">
        <f t="shared" si="322"/>
        <v>0</v>
      </c>
      <c r="S6897" s="129">
        <f t="shared" si="323"/>
        <v>0</v>
      </c>
      <c r="T6897" s="129">
        <f t="shared" si="324"/>
        <v>0</v>
      </c>
      <c r="U6897" s="10"/>
    </row>
    <row r="6898" spans="12:21" ht="15" customHeight="1" x14ac:dyDescent="0.4">
      <c r="L6898" s="36" t="s">
        <v>39</v>
      </c>
      <c r="N6898" s="37">
        <v>43752</v>
      </c>
      <c r="O6898" s="35">
        <v>0.75000000000000011</v>
      </c>
      <c r="P6898" s="299"/>
      <c r="Q6898" s="300"/>
      <c r="R6898" s="129">
        <f t="shared" si="322"/>
        <v>0</v>
      </c>
      <c r="S6898" s="129">
        <f t="shared" si="323"/>
        <v>0</v>
      </c>
      <c r="T6898" s="129">
        <f t="shared" si="324"/>
        <v>0</v>
      </c>
      <c r="U6898" s="10"/>
    </row>
    <row r="6899" spans="12:21" ht="15" customHeight="1" x14ac:dyDescent="0.4">
      <c r="L6899" s="36" t="s">
        <v>39</v>
      </c>
      <c r="N6899" s="37">
        <v>43752</v>
      </c>
      <c r="O6899" s="35">
        <v>0.79166666666666674</v>
      </c>
      <c r="P6899" s="299"/>
      <c r="Q6899" s="300"/>
      <c r="R6899" s="129">
        <f t="shared" si="322"/>
        <v>0</v>
      </c>
      <c r="S6899" s="129">
        <f t="shared" si="323"/>
        <v>0</v>
      </c>
      <c r="T6899" s="129">
        <f t="shared" si="324"/>
        <v>0</v>
      </c>
      <c r="U6899" s="10"/>
    </row>
    <row r="6900" spans="12:21" ht="15" customHeight="1" x14ac:dyDescent="0.4">
      <c r="L6900" s="36" t="s">
        <v>39</v>
      </c>
      <c r="N6900" s="37">
        <v>43752</v>
      </c>
      <c r="O6900" s="35">
        <v>0.83333333333333337</v>
      </c>
      <c r="P6900" s="299"/>
      <c r="Q6900" s="300"/>
      <c r="R6900" s="129">
        <f t="shared" si="322"/>
        <v>0</v>
      </c>
      <c r="S6900" s="129">
        <f t="shared" si="323"/>
        <v>0</v>
      </c>
      <c r="T6900" s="129">
        <f t="shared" si="324"/>
        <v>0</v>
      </c>
      <c r="U6900" s="10"/>
    </row>
    <row r="6901" spans="12:21" ht="15" customHeight="1" x14ac:dyDescent="0.4">
      <c r="L6901" s="36" t="s">
        <v>39</v>
      </c>
      <c r="N6901" s="37">
        <v>43752</v>
      </c>
      <c r="O6901" s="35">
        <v>0.87500000000000011</v>
      </c>
      <c r="P6901" s="299"/>
      <c r="Q6901" s="300"/>
      <c r="R6901" s="129">
        <f t="shared" si="322"/>
        <v>0</v>
      </c>
      <c r="S6901" s="129">
        <f t="shared" si="323"/>
        <v>0</v>
      </c>
      <c r="T6901" s="129">
        <f t="shared" si="324"/>
        <v>0</v>
      </c>
      <c r="U6901" s="10"/>
    </row>
    <row r="6902" spans="12:21" ht="15" customHeight="1" x14ac:dyDescent="0.4">
      <c r="L6902" s="36" t="s">
        <v>39</v>
      </c>
      <c r="N6902" s="37">
        <v>43752</v>
      </c>
      <c r="O6902" s="35">
        <v>0.91666666666666674</v>
      </c>
      <c r="P6902" s="299"/>
      <c r="Q6902" s="300"/>
      <c r="R6902" s="129">
        <f t="shared" si="322"/>
        <v>0</v>
      </c>
      <c r="S6902" s="129">
        <f t="shared" si="323"/>
        <v>0</v>
      </c>
      <c r="T6902" s="129">
        <f t="shared" si="324"/>
        <v>0</v>
      </c>
      <c r="U6902" s="10"/>
    </row>
    <row r="6903" spans="12:21" ht="15" customHeight="1" x14ac:dyDescent="0.4">
      <c r="L6903" s="36" t="s">
        <v>39</v>
      </c>
      <c r="N6903" s="37">
        <v>43752</v>
      </c>
      <c r="O6903" s="35">
        <v>0.95833333333333337</v>
      </c>
      <c r="P6903" s="299"/>
      <c r="Q6903" s="300"/>
      <c r="R6903" s="129">
        <f t="shared" si="322"/>
        <v>0</v>
      </c>
      <c r="S6903" s="129">
        <f t="shared" si="323"/>
        <v>0</v>
      </c>
      <c r="T6903" s="129">
        <f t="shared" si="324"/>
        <v>0</v>
      </c>
      <c r="U6903" s="10"/>
    </row>
    <row r="6904" spans="12:21" ht="15" customHeight="1" x14ac:dyDescent="0.4">
      <c r="L6904" s="40">
        <v>43753</v>
      </c>
      <c r="M6904" s="37"/>
      <c r="N6904" s="37">
        <v>43753</v>
      </c>
      <c r="O6904" s="35">
        <v>3.1225022567582528E-17</v>
      </c>
      <c r="P6904" s="299"/>
      <c r="Q6904" s="300"/>
      <c r="R6904" s="129">
        <f t="shared" si="322"/>
        <v>0</v>
      </c>
      <c r="S6904" s="129">
        <f t="shared" si="323"/>
        <v>0</v>
      </c>
      <c r="T6904" s="129">
        <f t="shared" si="324"/>
        <v>0</v>
      </c>
      <c r="U6904" s="10"/>
    </row>
    <row r="6905" spans="12:21" ht="15" customHeight="1" x14ac:dyDescent="0.4">
      <c r="L6905" s="36" t="s">
        <v>39</v>
      </c>
      <c r="N6905" s="37">
        <v>43753</v>
      </c>
      <c r="O6905" s="35">
        <v>4.1666666666666699E-2</v>
      </c>
      <c r="P6905" s="299"/>
      <c r="Q6905" s="300"/>
      <c r="R6905" s="129">
        <f t="shared" si="322"/>
        <v>0</v>
      </c>
      <c r="S6905" s="129">
        <f t="shared" si="323"/>
        <v>0</v>
      </c>
      <c r="T6905" s="129">
        <f t="shared" si="324"/>
        <v>0</v>
      </c>
      <c r="U6905" s="10"/>
    </row>
    <row r="6906" spans="12:21" ht="15" customHeight="1" x14ac:dyDescent="0.4">
      <c r="L6906" s="36" t="s">
        <v>39</v>
      </c>
      <c r="N6906" s="37">
        <v>43753</v>
      </c>
      <c r="O6906" s="35">
        <v>8.333333333333337E-2</v>
      </c>
      <c r="P6906" s="299"/>
      <c r="Q6906" s="300"/>
      <c r="R6906" s="129">
        <f t="shared" si="322"/>
        <v>0</v>
      </c>
      <c r="S6906" s="129">
        <f t="shared" si="323"/>
        <v>0</v>
      </c>
      <c r="T6906" s="129">
        <f t="shared" si="324"/>
        <v>0</v>
      </c>
      <c r="U6906" s="10"/>
    </row>
    <row r="6907" spans="12:21" ht="15" customHeight="1" x14ac:dyDescent="0.4">
      <c r="L6907" s="36" t="s">
        <v>39</v>
      </c>
      <c r="N6907" s="37">
        <v>43753</v>
      </c>
      <c r="O6907" s="35">
        <v>0.12500000000000006</v>
      </c>
      <c r="P6907" s="299"/>
      <c r="Q6907" s="300"/>
      <c r="R6907" s="129">
        <f t="shared" si="322"/>
        <v>0</v>
      </c>
      <c r="S6907" s="129">
        <f t="shared" si="323"/>
        <v>0</v>
      </c>
      <c r="T6907" s="129">
        <f t="shared" si="324"/>
        <v>0</v>
      </c>
      <c r="U6907" s="10"/>
    </row>
    <row r="6908" spans="12:21" ht="15" customHeight="1" x14ac:dyDescent="0.4">
      <c r="L6908" s="36" t="s">
        <v>39</v>
      </c>
      <c r="N6908" s="37">
        <v>43753</v>
      </c>
      <c r="O6908" s="35">
        <v>0.16666666666666669</v>
      </c>
      <c r="P6908" s="299"/>
      <c r="Q6908" s="300"/>
      <c r="R6908" s="129">
        <f t="shared" si="322"/>
        <v>0</v>
      </c>
      <c r="S6908" s="129">
        <f t="shared" si="323"/>
        <v>0</v>
      </c>
      <c r="T6908" s="129">
        <f t="shared" si="324"/>
        <v>0</v>
      </c>
      <c r="U6908" s="10"/>
    </row>
    <row r="6909" spans="12:21" ht="15" customHeight="1" x14ac:dyDescent="0.4">
      <c r="L6909" s="36" t="s">
        <v>39</v>
      </c>
      <c r="N6909" s="37">
        <v>43753</v>
      </c>
      <c r="O6909" s="35">
        <v>0.20833333333333337</v>
      </c>
      <c r="P6909" s="299"/>
      <c r="Q6909" s="300"/>
      <c r="R6909" s="129">
        <f t="shared" si="322"/>
        <v>0</v>
      </c>
      <c r="S6909" s="129">
        <f t="shared" si="323"/>
        <v>0</v>
      </c>
      <c r="T6909" s="129">
        <f t="shared" si="324"/>
        <v>0</v>
      </c>
      <c r="U6909" s="10"/>
    </row>
    <row r="6910" spans="12:21" ht="15" customHeight="1" x14ac:dyDescent="0.4">
      <c r="L6910" s="36" t="s">
        <v>39</v>
      </c>
      <c r="N6910" s="37">
        <v>43753</v>
      </c>
      <c r="O6910" s="35">
        <v>0.25</v>
      </c>
      <c r="P6910" s="299"/>
      <c r="Q6910" s="300"/>
      <c r="R6910" s="129">
        <f t="shared" si="322"/>
        <v>0</v>
      </c>
      <c r="S6910" s="129">
        <f t="shared" si="323"/>
        <v>0</v>
      </c>
      <c r="T6910" s="129">
        <f t="shared" si="324"/>
        <v>0</v>
      </c>
      <c r="U6910" s="10"/>
    </row>
    <row r="6911" spans="12:21" ht="15" customHeight="1" x14ac:dyDescent="0.4">
      <c r="L6911" s="36" t="s">
        <v>39</v>
      </c>
      <c r="N6911" s="37">
        <v>43753</v>
      </c>
      <c r="O6911" s="35">
        <v>0.29166666666666669</v>
      </c>
      <c r="P6911" s="299"/>
      <c r="Q6911" s="300"/>
      <c r="R6911" s="129">
        <f t="shared" si="322"/>
        <v>0</v>
      </c>
      <c r="S6911" s="129">
        <f t="shared" si="323"/>
        <v>0</v>
      </c>
      <c r="T6911" s="129">
        <f t="shared" si="324"/>
        <v>0</v>
      </c>
      <c r="U6911" s="10"/>
    </row>
    <row r="6912" spans="12:21" ht="15" customHeight="1" x14ac:dyDescent="0.4">
      <c r="L6912" s="36" t="s">
        <v>39</v>
      </c>
      <c r="N6912" s="37">
        <v>43753</v>
      </c>
      <c r="O6912" s="35">
        <v>0.33333333333333337</v>
      </c>
      <c r="P6912" s="299"/>
      <c r="Q6912" s="300"/>
      <c r="R6912" s="129">
        <f t="shared" si="322"/>
        <v>0</v>
      </c>
      <c r="S6912" s="129">
        <f t="shared" si="323"/>
        <v>0</v>
      </c>
      <c r="T6912" s="129">
        <f t="shared" si="324"/>
        <v>0</v>
      </c>
      <c r="U6912" s="10"/>
    </row>
    <row r="6913" spans="12:21" ht="15" customHeight="1" x14ac:dyDescent="0.4">
      <c r="L6913" s="36" t="s">
        <v>39</v>
      </c>
      <c r="N6913" s="37">
        <v>43753</v>
      </c>
      <c r="O6913" s="35">
        <v>0.375</v>
      </c>
      <c r="P6913" s="299"/>
      <c r="Q6913" s="300"/>
      <c r="R6913" s="129">
        <f t="shared" si="322"/>
        <v>0</v>
      </c>
      <c r="S6913" s="129">
        <f t="shared" si="323"/>
        <v>0</v>
      </c>
      <c r="T6913" s="129">
        <f t="shared" si="324"/>
        <v>0</v>
      </c>
      <c r="U6913" s="10"/>
    </row>
    <row r="6914" spans="12:21" ht="15" customHeight="1" x14ac:dyDescent="0.4">
      <c r="L6914" s="36" t="s">
        <v>39</v>
      </c>
      <c r="N6914" s="37">
        <v>43753</v>
      </c>
      <c r="O6914" s="35">
        <v>0.41666666666666669</v>
      </c>
      <c r="P6914" s="299"/>
      <c r="Q6914" s="300"/>
      <c r="R6914" s="129">
        <f t="shared" si="322"/>
        <v>0</v>
      </c>
      <c r="S6914" s="129">
        <f t="shared" si="323"/>
        <v>0</v>
      </c>
      <c r="T6914" s="129">
        <f t="shared" si="324"/>
        <v>0</v>
      </c>
      <c r="U6914" s="10"/>
    </row>
    <row r="6915" spans="12:21" ht="15" customHeight="1" x14ac:dyDescent="0.4">
      <c r="L6915" s="36" t="s">
        <v>39</v>
      </c>
      <c r="N6915" s="37">
        <v>43753</v>
      </c>
      <c r="O6915" s="35">
        <v>0.45833333333333337</v>
      </c>
      <c r="P6915" s="299"/>
      <c r="Q6915" s="300"/>
      <c r="R6915" s="129">
        <f t="shared" si="322"/>
        <v>0</v>
      </c>
      <c r="S6915" s="129">
        <f t="shared" si="323"/>
        <v>0</v>
      </c>
      <c r="T6915" s="129">
        <f t="shared" si="324"/>
        <v>0</v>
      </c>
      <c r="U6915" s="10"/>
    </row>
    <row r="6916" spans="12:21" ht="15" customHeight="1" x14ac:dyDescent="0.4">
      <c r="L6916" s="36" t="s">
        <v>39</v>
      </c>
      <c r="N6916" s="37">
        <v>43753</v>
      </c>
      <c r="O6916" s="35">
        <v>0.50000000000000011</v>
      </c>
      <c r="P6916" s="299"/>
      <c r="Q6916" s="300"/>
      <c r="R6916" s="129">
        <f t="shared" si="322"/>
        <v>0</v>
      </c>
      <c r="S6916" s="129">
        <f t="shared" si="323"/>
        <v>0</v>
      </c>
      <c r="T6916" s="129">
        <f t="shared" si="324"/>
        <v>0</v>
      </c>
      <c r="U6916" s="10"/>
    </row>
    <row r="6917" spans="12:21" ht="15" customHeight="1" x14ac:dyDescent="0.4">
      <c r="L6917" s="36" t="s">
        <v>39</v>
      </c>
      <c r="N6917" s="37">
        <v>43753</v>
      </c>
      <c r="O6917" s="35">
        <v>0.54166666666666674</v>
      </c>
      <c r="P6917" s="299"/>
      <c r="Q6917" s="300"/>
      <c r="R6917" s="129">
        <f t="shared" si="322"/>
        <v>0</v>
      </c>
      <c r="S6917" s="129">
        <f t="shared" si="323"/>
        <v>0</v>
      </c>
      <c r="T6917" s="129">
        <f t="shared" si="324"/>
        <v>0</v>
      </c>
      <c r="U6917" s="10"/>
    </row>
    <row r="6918" spans="12:21" ht="15" customHeight="1" x14ac:dyDescent="0.4">
      <c r="L6918" s="36" t="s">
        <v>39</v>
      </c>
      <c r="N6918" s="37">
        <v>43753</v>
      </c>
      <c r="O6918" s="35">
        <v>0.58333333333333337</v>
      </c>
      <c r="P6918" s="299"/>
      <c r="Q6918" s="300"/>
      <c r="R6918" s="129">
        <f t="shared" si="322"/>
        <v>0</v>
      </c>
      <c r="S6918" s="129">
        <f t="shared" si="323"/>
        <v>0</v>
      </c>
      <c r="T6918" s="129">
        <f t="shared" si="324"/>
        <v>0</v>
      </c>
      <c r="U6918" s="10"/>
    </row>
    <row r="6919" spans="12:21" ht="15" customHeight="1" x14ac:dyDescent="0.4">
      <c r="L6919" s="36" t="s">
        <v>39</v>
      </c>
      <c r="N6919" s="37">
        <v>43753</v>
      </c>
      <c r="O6919" s="35">
        <v>0.62500000000000011</v>
      </c>
      <c r="P6919" s="299"/>
      <c r="Q6919" s="300"/>
      <c r="R6919" s="129">
        <f t="shared" si="322"/>
        <v>0</v>
      </c>
      <c r="S6919" s="129">
        <f t="shared" si="323"/>
        <v>0</v>
      </c>
      <c r="T6919" s="129">
        <f t="shared" si="324"/>
        <v>0</v>
      </c>
      <c r="U6919" s="10"/>
    </row>
    <row r="6920" spans="12:21" ht="15" customHeight="1" x14ac:dyDescent="0.4">
      <c r="L6920" s="36" t="s">
        <v>39</v>
      </c>
      <c r="N6920" s="37">
        <v>43753</v>
      </c>
      <c r="O6920" s="35">
        <v>0.66666666666666674</v>
      </c>
      <c r="P6920" s="299"/>
      <c r="Q6920" s="300"/>
      <c r="R6920" s="129">
        <f t="shared" si="322"/>
        <v>0</v>
      </c>
      <c r="S6920" s="129">
        <f t="shared" si="323"/>
        <v>0</v>
      </c>
      <c r="T6920" s="129">
        <f t="shared" si="324"/>
        <v>0</v>
      </c>
      <c r="U6920" s="10"/>
    </row>
    <row r="6921" spans="12:21" ht="15" customHeight="1" x14ac:dyDescent="0.4">
      <c r="L6921" s="36" t="s">
        <v>39</v>
      </c>
      <c r="N6921" s="37">
        <v>43753</v>
      </c>
      <c r="O6921" s="35">
        <v>0.70833333333333337</v>
      </c>
      <c r="P6921" s="299"/>
      <c r="Q6921" s="300"/>
      <c r="R6921" s="129">
        <f t="shared" si="322"/>
        <v>0</v>
      </c>
      <c r="S6921" s="129">
        <f t="shared" si="323"/>
        <v>0</v>
      </c>
      <c r="T6921" s="129">
        <f t="shared" si="324"/>
        <v>0</v>
      </c>
      <c r="U6921" s="10"/>
    </row>
    <row r="6922" spans="12:21" ht="15" customHeight="1" x14ac:dyDescent="0.4">
      <c r="L6922" s="36" t="s">
        <v>39</v>
      </c>
      <c r="N6922" s="37">
        <v>43753</v>
      </c>
      <c r="O6922" s="35">
        <v>0.75000000000000011</v>
      </c>
      <c r="P6922" s="299"/>
      <c r="Q6922" s="300"/>
      <c r="R6922" s="129">
        <f t="shared" si="322"/>
        <v>0</v>
      </c>
      <c r="S6922" s="129">
        <f t="shared" si="323"/>
        <v>0</v>
      </c>
      <c r="T6922" s="129">
        <f t="shared" si="324"/>
        <v>0</v>
      </c>
      <c r="U6922" s="10"/>
    </row>
    <row r="6923" spans="12:21" ht="15" customHeight="1" x14ac:dyDescent="0.4">
      <c r="L6923" s="36" t="s">
        <v>39</v>
      </c>
      <c r="N6923" s="37">
        <v>43753</v>
      </c>
      <c r="O6923" s="35">
        <v>0.79166666666666674</v>
      </c>
      <c r="P6923" s="299"/>
      <c r="Q6923" s="300"/>
      <c r="R6923" s="129">
        <f t="shared" si="322"/>
        <v>0</v>
      </c>
      <c r="S6923" s="129">
        <f t="shared" si="323"/>
        <v>0</v>
      </c>
      <c r="T6923" s="129">
        <f t="shared" si="324"/>
        <v>0</v>
      </c>
      <c r="U6923" s="10"/>
    </row>
    <row r="6924" spans="12:21" ht="15" customHeight="1" x14ac:dyDescent="0.4">
      <c r="L6924" s="36" t="s">
        <v>39</v>
      </c>
      <c r="N6924" s="37">
        <v>43753</v>
      </c>
      <c r="O6924" s="35">
        <v>0.83333333333333337</v>
      </c>
      <c r="P6924" s="299"/>
      <c r="Q6924" s="300"/>
      <c r="R6924" s="129">
        <f t="shared" si="322"/>
        <v>0</v>
      </c>
      <c r="S6924" s="129">
        <f t="shared" si="323"/>
        <v>0</v>
      </c>
      <c r="T6924" s="129">
        <f t="shared" si="324"/>
        <v>0</v>
      </c>
      <c r="U6924" s="10"/>
    </row>
    <row r="6925" spans="12:21" ht="15" customHeight="1" x14ac:dyDescent="0.4">
      <c r="L6925" s="36" t="s">
        <v>39</v>
      </c>
      <c r="N6925" s="37">
        <v>43753</v>
      </c>
      <c r="O6925" s="35">
        <v>0.87500000000000011</v>
      </c>
      <c r="P6925" s="299"/>
      <c r="Q6925" s="300"/>
      <c r="R6925" s="129">
        <f t="shared" si="322"/>
        <v>0</v>
      </c>
      <c r="S6925" s="129">
        <f t="shared" si="323"/>
        <v>0</v>
      </c>
      <c r="T6925" s="129">
        <f t="shared" si="324"/>
        <v>0</v>
      </c>
      <c r="U6925" s="10"/>
    </row>
    <row r="6926" spans="12:21" ht="15" customHeight="1" x14ac:dyDescent="0.4">
      <c r="L6926" s="36" t="s">
        <v>39</v>
      </c>
      <c r="N6926" s="37">
        <v>43753</v>
      </c>
      <c r="O6926" s="35">
        <v>0.91666666666666674</v>
      </c>
      <c r="P6926" s="299"/>
      <c r="Q6926" s="300"/>
      <c r="R6926" s="129">
        <f t="shared" si="322"/>
        <v>0</v>
      </c>
      <c r="S6926" s="129">
        <f t="shared" si="323"/>
        <v>0</v>
      </c>
      <c r="T6926" s="129">
        <f t="shared" si="324"/>
        <v>0</v>
      </c>
      <c r="U6926" s="10"/>
    </row>
    <row r="6927" spans="12:21" ht="15" customHeight="1" x14ac:dyDescent="0.4">
      <c r="L6927" s="36" t="s">
        <v>39</v>
      </c>
      <c r="N6927" s="37">
        <v>43753</v>
      </c>
      <c r="O6927" s="35">
        <v>0.95833333333333337</v>
      </c>
      <c r="P6927" s="299"/>
      <c r="Q6927" s="300"/>
      <c r="R6927" s="129">
        <f t="shared" si="322"/>
        <v>0</v>
      </c>
      <c r="S6927" s="129">
        <f t="shared" si="323"/>
        <v>0</v>
      </c>
      <c r="T6927" s="129">
        <f t="shared" si="324"/>
        <v>0</v>
      </c>
      <c r="U6927" s="10"/>
    </row>
    <row r="6928" spans="12:21" ht="15" customHeight="1" x14ac:dyDescent="0.4">
      <c r="L6928" s="40">
        <v>43754</v>
      </c>
      <c r="M6928" s="37"/>
      <c r="N6928" s="37">
        <v>43754</v>
      </c>
      <c r="O6928" s="35">
        <v>3.1225022567582528E-17</v>
      </c>
      <c r="P6928" s="299"/>
      <c r="Q6928" s="300"/>
      <c r="R6928" s="129">
        <f t="shared" ref="R6928:R6991" si="325">IF(Q6928&gt;P6928,P6928,Q6928)</f>
        <v>0</v>
      </c>
      <c r="S6928" s="129">
        <f t="shared" ref="S6928:S6991" si="326">P6928-R6928</f>
        <v>0</v>
      </c>
      <c r="T6928" s="129">
        <f t="shared" si="324"/>
        <v>0</v>
      </c>
      <c r="U6928" s="10"/>
    </row>
    <row r="6929" spans="12:21" ht="15" customHeight="1" x14ac:dyDescent="0.4">
      <c r="L6929" s="36" t="s">
        <v>39</v>
      </c>
      <c r="N6929" s="37">
        <v>43754</v>
      </c>
      <c r="O6929" s="35">
        <v>4.1666666666666699E-2</v>
      </c>
      <c r="P6929" s="299"/>
      <c r="Q6929" s="300"/>
      <c r="R6929" s="129">
        <f t="shared" si="325"/>
        <v>0</v>
      </c>
      <c r="S6929" s="129">
        <f t="shared" si="326"/>
        <v>0</v>
      </c>
      <c r="T6929" s="129">
        <f t="shared" si="324"/>
        <v>0</v>
      </c>
      <c r="U6929" s="10"/>
    </row>
    <row r="6930" spans="12:21" ht="15" customHeight="1" x14ac:dyDescent="0.4">
      <c r="L6930" s="36" t="s">
        <v>39</v>
      </c>
      <c r="N6930" s="37">
        <v>43754</v>
      </c>
      <c r="O6930" s="35">
        <v>8.333333333333337E-2</v>
      </c>
      <c r="P6930" s="299"/>
      <c r="Q6930" s="300"/>
      <c r="R6930" s="129">
        <f t="shared" si="325"/>
        <v>0</v>
      </c>
      <c r="S6930" s="129">
        <f t="shared" si="326"/>
        <v>0</v>
      </c>
      <c r="T6930" s="129">
        <f t="shared" si="324"/>
        <v>0</v>
      </c>
      <c r="U6930" s="10"/>
    </row>
    <row r="6931" spans="12:21" ht="15" customHeight="1" x14ac:dyDescent="0.4">
      <c r="L6931" s="36" t="s">
        <v>39</v>
      </c>
      <c r="N6931" s="37">
        <v>43754</v>
      </c>
      <c r="O6931" s="35">
        <v>0.12500000000000006</v>
      </c>
      <c r="P6931" s="299"/>
      <c r="Q6931" s="300"/>
      <c r="R6931" s="129">
        <f t="shared" si="325"/>
        <v>0</v>
      </c>
      <c r="S6931" s="129">
        <f t="shared" si="326"/>
        <v>0</v>
      </c>
      <c r="T6931" s="129">
        <f t="shared" si="324"/>
        <v>0</v>
      </c>
      <c r="U6931" s="10"/>
    </row>
    <row r="6932" spans="12:21" ht="15" customHeight="1" x14ac:dyDescent="0.4">
      <c r="L6932" s="36" t="s">
        <v>39</v>
      </c>
      <c r="N6932" s="37">
        <v>43754</v>
      </c>
      <c r="O6932" s="35">
        <v>0.16666666666666669</v>
      </c>
      <c r="P6932" s="299"/>
      <c r="Q6932" s="300"/>
      <c r="R6932" s="129">
        <f t="shared" si="325"/>
        <v>0</v>
      </c>
      <c r="S6932" s="129">
        <f t="shared" si="326"/>
        <v>0</v>
      </c>
      <c r="T6932" s="129">
        <f t="shared" si="324"/>
        <v>0</v>
      </c>
      <c r="U6932" s="10"/>
    </row>
    <row r="6933" spans="12:21" ht="15" customHeight="1" x14ac:dyDescent="0.4">
      <c r="L6933" s="36" t="s">
        <v>39</v>
      </c>
      <c r="N6933" s="37">
        <v>43754</v>
      </c>
      <c r="O6933" s="35">
        <v>0.20833333333333337</v>
      </c>
      <c r="P6933" s="299"/>
      <c r="Q6933" s="300"/>
      <c r="R6933" s="129">
        <f t="shared" si="325"/>
        <v>0</v>
      </c>
      <c r="S6933" s="129">
        <f t="shared" si="326"/>
        <v>0</v>
      </c>
      <c r="T6933" s="129">
        <f t="shared" si="324"/>
        <v>0</v>
      </c>
      <c r="U6933" s="10"/>
    </row>
    <row r="6934" spans="12:21" ht="15" customHeight="1" x14ac:dyDescent="0.4">
      <c r="L6934" s="36" t="s">
        <v>39</v>
      </c>
      <c r="N6934" s="37">
        <v>43754</v>
      </c>
      <c r="O6934" s="35">
        <v>0.25</v>
      </c>
      <c r="P6934" s="299"/>
      <c r="Q6934" s="300"/>
      <c r="R6934" s="129">
        <f t="shared" si="325"/>
        <v>0</v>
      </c>
      <c r="S6934" s="129">
        <f t="shared" si="326"/>
        <v>0</v>
      </c>
      <c r="T6934" s="129">
        <f t="shared" si="324"/>
        <v>0</v>
      </c>
      <c r="U6934" s="10"/>
    </row>
    <row r="6935" spans="12:21" ht="15" customHeight="1" x14ac:dyDescent="0.4">
      <c r="L6935" s="36" t="s">
        <v>39</v>
      </c>
      <c r="N6935" s="37">
        <v>43754</v>
      </c>
      <c r="O6935" s="35">
        <v>0.29166666666666669</v>
      </c>
      <c r="P6935" s="299"/>
      <c r="Q6935" s="300"/>
      <c r="R6935" s="129">
        <f t="shared" si="325"/>
        <v>0</v>
      </c>
      <c r="S6935" s="129">
        <f t="shared" si="326"/>
        <v>0</v>
      </c>
      <c r="T6935" s="129">
        <f t="shared" si="324"/>
        <v>0</v>
      </c>
      <c r="U6935" s="10"/>
    </row>
    <row r="6936" spans="12:21" ht="15" customHeight="1" x14ac:dyDescent="0.4">
      <c r="L6936" s="36" t="s">
        <v>39</v>
      </c>
      <c r="N6936" s="37">
        <v>43754</v>
      </c>
      <c r="O6936" s="35">
        <v>0.33333333333333337</v>
      </c>
      <c r="P6936" s="299"/>
      <c r="Q6936" s="300"/>
      <c r="R6936" s="129">
        <f t="shared" si="325"/>
        <v>0</v>
      </c>
      <c r="S6936" s="129">
        <f t="shared" si="326"/>
        <v>0</v>
      </c>
      <c r="T6936" s="129">
        <f t="shared" si="324"/>
        <v>0</v>
      </c>
      <c r="U6936" s="10"/>
    </row>
    <row r="6937" spans="12:21" ht="15" customHeight="1" x14ac:dyDescent="0.4">
      <c r="L6937" s="36" t="s">
        <v>39</v>
      </c>
      <c r="N6937" s="37">
        <v>43754</v>
      </c>
      <c r="O6937" s="35">
        <v>0.375</v>
      </c>
      <c r="P6937" s="299"/>
      <c r="Q6937" s="300"/>
      <c r="R6937" s="129">
        <f t="shared" si="325"/>
        <v>0</v>
      </c>
      <c r="S6937" s="129">
        <f t="shared" si="326"/>
        <v>0</v>
      </c>
      <c r="T6937" s="129">
        <f t="shared" si="324"/>
        <v>0</v>
      </c>
      <c r="U6937" s="10"/>
    </row>
    <row r="6938" spans="12:21" ht="15" customHeight="1" x14ac:dyDescent="0.4">
      <c r="L6938" s="36" t="s">
        <v>39</v>
      </c>
      <c r="N6938" s="37">
        <v>43754</v>
      </c>
      <c r="O6938" s="35">
        <v>0.41666666666666669</v>
      </c>
      <c r="P6938" s="299"/>
      <c r="Q6938" s="300"/>
      <c r="R6938" s="129">
        <f t="shared" si="325"/>
        <v>0</v>
      </c>
      <c r="S6938" s="129">
        <f t="shared" si="326"/>
        <v>0</v>
      </c>
      <c r="T6938" s="129">
        <f t="shared" si="324"/>
        <v>0</v>
      </c>
      <c r="U6938" s="10"/>
    </row>
    <row r="6939" spans="12:21" ht="15" customHeight="1" x14ac:dyDescent="0.4">
      <c r="L6939" s="36" t="s">
        <v>39</v>
      </c>
      <c r="N6939" s="37">
        <v>43754</v>
      </c>
      <c r="O6939" s="35">
        <v>0.45833333333333337</v>
      </c>
      <c r="P6939" s="299"/>
      <c r="Q6939" s="300"/>
      <c r="R6939" s="129">
        <f t="shared" si="325"/>
        <v>0</v>
      </c>
      <c r="S6939" s="129">
        <f t="shared" si="326"/>
        <v>0</v>
      </c>
      <c r="T6939" s="129">
        <f t="shared" si="324"/>
        <v>0</v>
      </c>
      <c r="U6939" s="10"/>
    </row>
    <row r="6940" spans="12:21" ht="15" customHeight="1" x14ac:dyDescent="0.4">
      <c r="L6940" s="36" t="s">
        <v>39</v>
      </c>
      <c r="N6940" s="37">
        <v>43754</v>
      </c>
      <c r="O6940" s="35">
        <v>0.50000000000000011</v>
      </c>
      <c r="P6940" s="299"/>
      <c r="Q6940" s="300"/>
      <c r="R6940" s="129">
        <f t="shared" si="325"/>
        <v>0</v>
      </c>
      <c r="S6940" s="129">
        <f t="shared" si="326"/>
        <v>0</v>
      </c>
      <c r="T6940" s="129">
        <f t="shared" si="324"/>
        <v>0</v>
      </c>
      <c r="U6940" s="10"/>
    </row>
    <row r="6941" spans="12:21" ht="15" customHeight="1" x14ac:dyDescent="0.4">
      <c r="L6941" s="36" t="s">
        <v>39</v>
      </c>
      <c r="N6941" s="37">
        <v>43754</v>
      </c>
      <c r="O6941" s="35">
        <v>0.54166666666666674</v>
      </c>
      <c r="P6941" s="299"/>
      <c r="Q6941" s="300"/>
      <c r="R6941" s="129">
        <f t="shared" si="325"/>
        <v>0</v>
      </c>
      <c r="S6941" s="129">
        <f t="shared" si="326"/>
        <v>0</v>
      </c>
      <c r="T6941" s="129">
        <f t="shared" si="324"/>
        <v>0</v>
      </c>
      <c r="U6941" s="10"/>
    </row>
    <row r="6942" spans="12:21" ht="15" customHeight="1" x14ac:dyDescent="0.4">
      <c r="L6942" s="36" t="s">
        <v>39</v>
      </c>
      <c r="N6942" s="37">
        <v>43754</v>
      </c>
      <c r="O6942" s="35">
        <v>0.58333333333333337</v>
      </c>
      <c r="P6942" s="299"/>
      <c r="Q6942" s="300"/>
      <c r="R6942" s="129">
        <f t="shared" si="325"/>
        <v>0</v>
      </c>
      <c r="S6942" s="129">
        <f t="shared" si="326"/>
        <v>0</v>
      </c>
      <c r="T6942" s="129">
        <f t="shared" si="324"/>
        <v>0</v>
      </c>
      <c r="U6942" s="10"/>
    </row>
    <row r="6943" spans="12:21" ht="15" customHeight="1" x14ac:dyDescent="0.4">
      <c r="L6943" s="36" t="s">
        <v>39</v>
      </c>
      <c r="N6943" s="37">
        <v>43754</v>
      </c>
      <c r="O6943" s="35">
        <v>0.62500000000000011</v>
      </c>
      <c r="P6943" s="299"/>
      <c r="Q6943" s="300"/>
      <c r="R6943" s="129">
        <f t="shared" si="325"/>
        <v>0</v>
      </c>
      <c r="S6943" s="129">
        <f t="shared" si="326"/>
        <v>0</v>
      </c>
      <c r="T6943" s="129">
        <f t="shared" si="324"/>
        <v>0</v>
      </c>
      <c r="U6943" s="10"/>
    </row>
    <row r="6944" spans="12:21" ht="15" customHeight="1" x14ac:dyDescent="0.4">
      <c r="L6944" s="36" t="s">
        <v>39</v>
      </c>
      <c r="N6944" s="37">
        <v>43754</v>
      </c>
      <c r="O6944" s="35">
        <v>0.66666666666666674</v>
      </c>
      <c r="P6944" s="299"/>
      <c r="Q6944" s="300"/>
      <c r="R6944" s="129">
        <f t="shared" si="325"/>
        <v>0</v>
      </c>
      <c r="S6944" s="129">
        <f t="shared" si="326"/>
        <v>0</v>
      </c>
      <c r="T6944" s="129">
        <f t="shared" si="324"/>
        <v>0</v>
      </c>
      <c r="U6944" s="10"/>
    </row>
    <row r="6945" spans="12:21" ht="15" customHeight="1" x14ac:dyDescent="0.4">
      <c r="L6945" s="36" t="s">
        <v>39</v>
      </c>
      <c r="N6945" s="37">
        <v>43754</v>
      </c>
      <c r="O6945" s="35">
        <v>0.70833333333333337</v>
      </c>
      <c r="P6945" s="299"/>
      <c r="Q6945" s="300"/>
      <c r="R6945" s="129">
        <f t="shared" si="325"/>
        <v>0</v>
      </c>
      <c r="S6945" s="129">
        <f t="shared" si="326"/>
        <v>0</v>
      </c>
      <c r="T6945" s="129">
        <f t="shared" si="324"/>
        <v>0</v>
      </c>
      <c r="U6945" s="10"/>
    </row>
    <row r="6946" spans="12:21" ht="15" customHeight="1" x14ac:dyDescent="0.4">
      <c r="L6946" s="36" t="s">
        <v>39</v>
      </c>
      <c r="N6946" s="37">
        <v>43754</v>
      </c>
      <c r="O6946" s="35">
        <v>0.75000000000000011</v>
      </c>
      <c r="P6946" s="299"/>
      <c r="Q6946" s="300"/>
      <c r="R6946" s="129">
        <f t="shared" si="325"/>
        <v>0</v>
      </c>
      <c r="S6946" s="129">
        <f t="shared" si="326"/>
        <v>0</v>
      </c>
      <c r="T6946" s="129">
        <f t="shared" si="324"/>
        <v>0</v>
      </c>
      <c r="U6946" s="10"/>
    </row>
    <row r="6947" spans="12:21" ht="15" customHeight="1" x14ac:dyDescent="0.4">
      <c r="L6947" s="36" t="s">
        <v>39</v>
      </c>
      <c r="N6947" s="37">
        <v>43754</v>
      </c>
      <c r="O6947" s="35">
        <v>0.79166666666666674</v>
      </c>
      <c r="P6947" s="299"/>
      <c r="Q6947" s="300"/>
      <c r="R6947" s="129">
        <f t="shared" si="325"/>
        <v>0</v>
      </c>
      <c r="S6947" s="129">
        <f t="shared" si="326"/>
        <v>0</v>
      </c>
      <c r="T6947" s="129">
        <f t="shared" si="324"/>
        <v>0</v>
      </c>
      <c r="U6947" s="10"/>
    </row>
    <row r="6948" spans="12:21" ht="15" customHeight="1" x14ac:dyDescent="0.4">
      <c r="L6948" s="36" t="s">
        <v>39</v>
      </c>
      <c r="N6948" s="37">
        <v>43754</v>
      </c>
      <c r="O6948" s="35">
        <v>0.83333333333333337</v>
      </c>
      <c r="P6948" s="299"/>
      <c r="Q6948" s="300"/>
      <c r="R6948" s="129">
        <f t="shared" si="325"/>
        <v>0</v>
      </c>
      <c r="S6948" s="129">
        <f t="shared" si="326"/>
        <v>0</v>
      </c>
      <c r="T6948" s="129">
        <f t="shared" si="324"/>
        <v>0</v>
      </c>
      <c r="U6948" s="10"/>
    </row>
    <row r="6949" spans="12:21" ht="15" customHeight="1" x14ac:dyDescent="0.4">
      <c r="L6949" s="36" t="s">
        <v>39</v>
      </c>
      <c r="N6949" s="37">
        <v>43754</v>
      </c>
      <c r="O6949" s="35">
        <v>0.87500000000000011</v>
      </c>
      <c r="P6949" s="299"/>
      <c r="Q6949" s="300"/>
      <c r="R6949" s="129">
        <f t="shared" si="325"/>
        <v>0</v>
      </c>
      <c r="S6949" s="129">
        <f t="shared" si="326"/>
        <v>0</v>
      </c>
      <c r="T6949" s="129">
        <f t="shared" si="324"/>
        <v>0</v>
      </c>
      <c r="U6949" s="10"/>
    </row>
    <row r="6950" spans="12:21" ht="15" customHeight="1" x14ac:dyDescent="0.4">
      <c r="L6950" s="36" t="s">
        <v>39</v>
      </c>
      <c r="N6950" s="37">
        <v>43754</v>
      </c>
      <c r="O6950" s="35">
        <v>0.91666666666666674</v>
      </c>
      <c r="P6950" s="299"/>
      <c r="Q6950" s="300"/>
      <c r="R6950" s="129">
        <f t="shared" si="325"/>
        <v>0</v>
      </c>
      <c r="S6950" s="129">
        <f t="shared" si="326"/>
        <v>0</v>
      </c>
      <c r="T6950" s="129">
        <f t="shared" si="324"/>
        <v>0</v>
      </c>
      <c r="U6950" s="10"/>
    </row>
    <row r="6951" spans="12:21" ht="15" customHeight="1" x14ac:dyDescent="0.4">
      <c r="L6951" s="36" t="s">
        <v>39</v>
      </c>
      <c r="N6951" s="37">
        <v>43754</v>
      </c>
      <c r="O6951" s="35">
        <v>0.95833333333333337</v>
      </c>
      <c r="P6951" s="299"/>
      <c r="Q6951" s="300"/>
      <c r="R6951" s="129">
        <f t="shared" si="325"/>
        <v>0</v>
      </c>
      <c r="S6951" s="129">
        <f t="shared" si="326"/>
        <v>0</v>
      </c>
      <c r="T6951" s="129">
        <f t="shared" si="324"/>
        <v>0</v>
      </c>
      <c r="U6951" s="10"/>
    </row>
    <row r="6952" spans="12:21" ht="15" customHeight="1" x14ac:dyDescent="0.4">
      <c r="L6952" s="40">
        <v>43755</v>
      </c>
      <c r="M6952" s="37"/>
      <c r="N6952" s="37">
        <v>43755</v>
      </c>
      <c r="O6952" s="35">
        <v>3.1225022567582528E-17</v>
      </c>
      <c r="P6952" s="299"/>
      <c r="Q6952" s="300"/>
      <c r="R6952" s="129">
        <f t="shared" si="325"/>
        <v>0</v>
      </c>
      <c r="S6952" s="129">
        <f t="shared" si="326"/>
        <v>0</v>
      </c>
      <c r="T6952" s="129">
        <f t="shared" si="324"/>
        <v>0</v>
      </c>
      <c r="U6952" s="10"/>
    </row>
    <row r="6953" spans="12:21" ht="15" customHeight="1" x14ac:dyDescent="0.4">
      <c r="L6953" s="36" t="s">
        <v>39</v>
      </c>
      <c r="N6953" s="37">
        <v>43755</v>
      </c>
      <c r="O6953" s="35">
        <v>4.1666666666666699E-2</v>
      </c>
      <c r="P6953" s="299"/>
      <c r="Q6953" s="300"/>
      <c r="R6953" s="129">
        <f t="shared" si="325"/>
        <v>0</v>
      </c>
      <c r="S6953" s="129">
        <f t="shared" si="326"/>
        <v>0</v>
      </c>
      <c r="T6953" s="129">
        <f t="shared" ref="T6953:T7016" si="327">Q6953-R6953</f>
        <v>0</v>
      </c>
      <c r="U6953" s="10"/>
    </row>
    <row r="6954" spans="12:21" ht="15" customHeight="1" x14ac:dyDescent="0.4">
      <c r="L6954" s="36" t="s">
        <v>39</v>
      </c>
      <c r="N6954" s="37">
        <v>43755</v>
      </c>
      <c r="O6954" s="35">
        <v>8.333333333333337E-2</v>
      </c>
      <c r="P6954" s="299"/>
      <c r="Q6954" s="300"/>
      <c r="R6954" s="129">
        <f t="shared" si="325"/>
        <v>0</v>
      </c>
      <c r="S6954" s="129">
        <f t="shared" si="326"/>
        <v>0</v>
      </c>
      <c r="T6954" s="129">
        <f t="shared" si="327"/>
        <v>0</v>
      </c>
      <c r="U6954" s="10"/>
    </row>
    <row r="6955" spans="12:21" ht="15" customHeight="1" x14ac:dyDescent="0.4">
      <c r="L6955" s="36" t="s">
        <v>39</v>
      </c>
      <c r="N6955" s="37">
        <v>43755</v>
      </c>
      <c r="O6955" s="35">
        <v>0.12500000000000006</v>
      </c>
      <c r="P6955" s="299"/>
      <c r="Q6955" s="300"/>
      <c r="R6955" s="129">
        <f t="shared" si="325"/>
        <v>0</v>
      </c>
      <c r="S6955" s="129">
        <f t="shared" si="326"/>
        <v>0</v>
      </c>
      <c r="T6955" s="129">
        <f t="shared" si="327"/>
        <v>0</v>
      </c>
      <c r="U6955" s="10"/>
    </row>
    <row r="6956" spans="12:21" ht="15" customHeight="1" x14ac:dyDescent="0.4">
      <c r="L6956" s="36" t="s">
        <v>39</v>
      </c>
      <c r="N6956" s="37">
        <v>43755</v>
      </c>
      <c r="O6956" s="35">
        <v>0.16666666666666669</v>
      </c>
      <c r="P6956" s="299"/>
      <c r="Q6956" s="300"/>
      <c r="R6956" s="129">
        <f t="shared" si="325"/>
        <v>0</v>
      </c>
      <c r="S6956" s="129">
        <f t="shared" si="326"/>
        <v>0</v>
      </c>
      <c r="T6956" s="129">
        <f t="shared" si="327"/>
        <v>0</v>
      </c>
      <c r="U6956" s="10"/>
    </row>
    <row r="6957" spans="12:21" ht="15" customHeight="1" x14ac:dyDescent="0.4">
      <c r="L6957" s="36" t="s">
        <v>39</v>
      </c>
      <c r="N6957" s="37">
        <v>43755</v>
      </c>
      <c r="O6957" s="35">
        <v>0.20833333333333337</v>
      </c>
      <c r="P6957" s="299"/>
      <c r="Q6957" s="300"/>
      <c r="R6957" s="129">
        <f t="shared" si="325"/>
        <v>0</v>
      </c>
      <c r="S6957" s="129">
        <f t="shared" si="326"/>
        <v>0</v>
      </c>
      <c r="T6957" s="129">
        <f t="shared" si="327"/>
        <v>0</v>
      </c>
      <c r="U6957" s="10"/>
    </row>
    <row r="6958" spans="12:21" ht="15" customHeight="1" x14ac:dyDescent="0.4">
      <c r="L6958" s="36" t="s">
        <v>39</v>
      </c>
      <c r="N6958" s="37">
        <v>43755</v>
      </c>
      <c r="O6958" s="35">
        <v>0.25</v>
      </c>
      <c r="P6958" s="299"/>
      <c r="Q6958" s="300"/>
      <c r="R6958" s="129">
        <f t="shared" si="325"/>
        <v>0</v>
      </c>
      <c r="S6958" s="129">
        <f t="shared" si="326"/>
        <v>0</v>
      </c>
      <c r="T6958" s="129">
        <f t="shared" si="327"/>
        <v>0</v>
      </c>
      <c r="U6958" s="10"/>
    </row>
    <row r="6959" spans="12:21" ht="15" customHeight="1" x14ac:dyDescent="0.4">
      <c r="L6959" s="36" t="s">
        <v>39</v>
      </c>
      <c r="N6959" s="37">
        <v>43755</v>
      </c>
      <c r="O6959" s="35">
        <v>0.29166666666666669</v>
      </c>
      <c r="P6959" s="299"/>
      <c r="Q6959" s="300"/>
      <c r="R6959" s="129">
        <f t="shared" si="325"/>
        <v>0</v>
      </c>
      <c r="S6959" s="129">
        <f t="shared" si="326"/>
        <v>0</v>
      </c>
      <c r="T6959" s="129">
        <f t="shared" si="327"/>
        <v>0</v>
      </c>
      <c r="U6959" s="10"/>
    </row>
    <row r="6960" spans="12:21" ht="15" customHeight="1" x14ac:dyDescent="0.4">
      <c r="L6960" s="36" t="s">
        <v>39</v>
      </c>
      <c r="N6960" s="37">
        <v>43755</v>
      </c>
      <c r="O6960" s="35">
        <v>0.33333333333333337</v>
      </c>
      <c r="P6960" s="299"/>
      <c r="Q6960" s="300"/>
      <c r="R6960" s="129">
        <f t="shared" si="325"/>
        <v>0</v>
      </c>
      <c r="S6960" s="129">
        <f t="shared" si="326"/>
        <v>0</v>
      </c>
      <c r="T6960" s="129">
        <f t="shared" si="327"/>
        <v>0</v>
      </c>
      <c r="U6960" s="10"/>
    </row>
    <row r="6961" spans="12:21" ht="15" customHeight="1" x14ac:dyDescent="0.4">
      <c r="L6961" s="36" t="s">
        <v>39</v>
      </c>
      <c r="N6961" s="37">
        <v>43755</v>
      </c>
      <c r="O6961" s="35">
        <v>0.375</v>
      </c>
      <c r="P6961" s="299"/>
      <c r="Q6961" s="300"/>
      <c r="R6961" s="129">
        <f t="shared" si="325"/>
        <v>0</v>
      </c>
      <c r="S6961" s="129">
        <f t="shared" si="326"/>
        <v>0</v>
      </c>
      <c r="T6961" s="129">
        <f t="shared" si="327"/>
        <v>0</v>
      </c>
      <c r="U6961" s="10"/>
    </row>
    <row r="6962" spans="12:21" ht="15" customHeight="1" x14ac:dyDescent="0.4">
      <c r="L6962" s="36" t="s">
        <v>39</v>
      </c>
      <c r="N6962" s="37">
        <v>43755</v>
      </c>
      <c r="O6962" s="35">
        <v>0.41666666666666669</v>
      </c>
      <c r="P6962" s="299"/>
      <c r="Q6962" s="300"/>
      <c r="R6962" s="129">
        <f t="shared" si="325"/>
        <v>0</v>
      </c>
      <c r="S6962" s="129">
        <f t="shared" si="326"/>
        <v>0</v>
      </c>
      <c r="T6962" s="129">
        <f t="shared" si="327"/>
        <v>0</v>
      </c>
      <c r="U6962" s="10"/>
    </row>
    <row r="6963" spans="12:21" ht="15" customHeight="1" x14ac:dyDescent="0.4">
      <c r="L6963" s="36" t="s">
        <v>39</v>
      </c>
      <c r="N6963" s="37">
        <v>43755</v>
      </c>
      <c r="O6963" s="35">
        <v>0.45833333333333337</v>
      </c>
      <c r="P6963" s="299"/>
      <c r="Q6963" s="300"/>
      <c r="R6963" s="129">
        <f t="shared" si="325"/>
        <v>0</v>
      </c>
      <c r="S6963" s="129">
        <f t="shared" si="326"/>
        <v>0</v>
      </c>
      <c r="T6963" s="129">
        <f t="shared" si="327"/>
        <v>0</v>
      </c>
      <c r="U6963" s="10"/>
    </row>
    <row r="6964" spans="12:21" ht="15" customHeight="1" x14ac:dyDescent="0.4">
      <c r="L6964" s="36" t="s">
        <v>39</v>
      </c>
      <c r="N6964" s="37">
        <v>43755</v>
      </c>
      <c r="O6964" s="35">
        <v>0.50000000000000011</v>
      </c>
      <c r="P6964" s="299"/>
      <c r="Q6964" s="300"/>
      <c r="R6964" s="129">
        <f t="shared" si="325"/>
        <v>0</v>
      </c>
      <c r="S6964" s="129">
        <f t="shared" si="326"/>
        <v>0</v>
      </c>
      <c r="T6964" s="129">
        <f t="shared" si="327"/>
        <v>0</v>
      </c>
      <c r="U6964" s="10"/>
    </row>
    <row r="6965" spans="12:21" ht="15" customHeight="1" x14ac:dyDescent="0.4">
      <c r="L6965" s="36" t="s">
        <v>39</v>
      </c>
      <c r="N6965" s="37">
        <v>43755</v>
      </c>
      <c r="O6965" s="35">
        <v>0.54166666666666674</v>
      </c>
      <c r="P6965" s="299"/>
      <c r="Q6965" s="300"/>
      <c r="R6965" s="129">
        <f t="shared" si="325"/>
        <v>0</v>
      </c>
      <c r="S6965" s="129">
        <f t="shared" si="326"/>
        <v>0</v>
      </c>
      <c r="T6965" s="129">
        <f t="shared" si="327"/>
        <v>0</v>
      </c>
      <c r="U6965" s="10"/>
    </row>
    <row r="6966" spans="12:21" ht="15" customHeight="1" x14ac:dyDescent="0.4">
      <c r="L6966" s="36" t="s">
        <v>39</v>
      </c>
      <c r="N6966" s="37">
        <v>43755</v>
      </c>
      <c r="O6966" s="35">
        <v>0.58333333333333337</v>
      </c>
      <c r="P6966" s="299"/>
      <c r="Q6966" s="300"/>
      <c r="R6966" s="129">
        <f t="shared" si="325"/>
        <v>0</v>
      </c>
      <c r="S6966" s="129">
        <f t="shared" si="326"/>
        <v>0</v>
      </c>
      <c r="T6966" s="129">
        <f t="shared" si="327"/>
        <v>0</v>
      </c>
      <c r="U6966" s="10"/>
    </row>
    <row r="6967" spans="12:21" ht="15" customHeight="1" x14ac:dyDescent="0.4">
      <c r="L6967" s="36" t="s">
        <v>39</v>
      </c>
      <c r="N6967" s="37">
        <v>43755</v>
      </c>
      <c r="O6967" s="35">
        <v>0.62500000000000011</v>
      </c>
      <c r="P6967" s="299"/>
      <c r="Q6967" s="300"/>
      <c r="R6967" s="129">
        <f t="shared" si="325"/>
        <v>0</v>
      </c>
      <c r="S6967" s="129">
        <f t="shared" si="326"/>
        <v>0</v>
      </c>
      <c r="T6967" s="129">
        <f t="shared" si="327"/>
        <v>0</v>
      </c>
      <c r="U6967" s="10"/>
    </row>
    <row r="6968" spans="12:21" ht="15" customHeight="1" x14ac:dyDescent="0.4">
      <c r="L6968" s="36" t="s">
        <v>39</v>
      </c>
      <c r="N6968" s="37">
        <v>43755</v>
      </c>
      <c r="O6968" s="35">
        <v>0.66666666666666674</v>
      </c>
      <c r="P6968" s="299"/>
      <c r="Q6968" s="300"/>
      <c r="R6968" s="129">
        <f t="shared" si="325"/>
        <v>0</v>
      </c>
      <c r="S6968" s="129">
        <f t="shared" si="326"/>
        <v>0</v>
      </c>
      <c r="T6968" s="129">
        <f t="shared" si="327"/>
        <v>0</v>
      </c>
      <c r="U6968" s="10"/>
    </row>
    <row r="6969" spans="12:21" ht="15" customHeight="1" x14ac:dyDescent="0.4">
      <c r="L6969" s="36" t="s">
        <v>39</v>
      </c>
      <c r="N6969" s="37">
        <v>43755</v>
      </c>
      <c r="O6969" s="35">
        <v>0.70833333333333337</v>
      </c>
      <c r="P6969" s="299"/>
      <c r="Q6969" s="300"/>
      <c r="R6969" s="129">
        <f t="shared" si="325"/>
        <v>0</v>
      </c>
      <c r="S6969" s="129">
        <f t="shared" si="326"/>
        <v>0</v>
      </c>
      <c r="T6969" s="129">
        <f t="shared" si="327"/>
        <v>0</v>
      </c>
      <c r="U6969" s="10"/>
    </row>
    <row r="6970" spans="12:21" ht="15" customHeight="1" x14ac:dyDescent="0.4">
      <c r="L6970" s="36" t="s">
        <v>39</v>
      </c>
      <c r="N6970" s="37">
        <v>43755</v>
      </c>
      <c r="O6970" s="35">
        <v>0.75000000000000011</v>
      </c>
      <c r="P6970" s="299"/>
      <c r="Q6970" s="300"/>
      <c r="R6970" s="129">
        <f t="shared" si="325"/>
        <v>0</v>
      </c>
      <c r="S6970" s="129">
        <f t="shared" si="326"/>
        <v>0</v>
      </c>
      <c r="T6970" s="129">
        <f t="shared" si="327"/>
        <v>0</v>
      </c>
      <c r="U6970" s="10"/>
    </row>
    <row r="6971" spans="12:21" ht="15" customHeight="1" x14ac:dyDescent="0.4">
      <c r="L6971" s="36" t="s">
        <v>39</v>
      </c>
      <c r="N6971" s="37">
        <v>43755</v>
      </c>
      <c r="O6971" s="35">
        <v>0.79166666666666674</v>
      </c>
      <c r="P6971" s="299"/>
      <c r="Q6971" s="300"/>
      <c r="R6971" s="129">
        <f t="shared" si="325"/>
        <v>0</v>
      </c>
      <c r="S6971" s="129">
        <f t="shared" si="326"/>
        <v>0</v>
      </c>
      <c r="T6971" s="129">
        <f t="shared" si="327"/>
        <v>0</v>
      </c>
      <c r="U6971" s="10"/>
    </row>
    <row r="6972" spans="12:21" ht="15" customHeight="1" x14ac:dyDescent="0.4">
      <c r="L6972" s="36" t="s">
        <v>39</v>
      </c>
      <c r="N6972" s="37">
        <v>43755</v>
      </c>
      <c r="O6972" s="35">
        <v>0.83333333333333337</v>
      </c>
      <c r="P6972" s="299"/>
      <c r="Q6972" s="300"/>
      <c r="R6972" s="129">
        <f t="shared" si="325"/>
        <v>0</v>
      </c>
      <c r="S6972" s="129">
        <f t="shared" si="326"/>
        <v>0</v>
      </c>
      <c r="T6972" s="129">
        <f t="shared" si="327"/>
        <v>0</v>
      </c>
      <c r="U6972" s="10"/>
    </row>
    <row r="6973" spans="12:21" ht="15" customHeight="1" x14ac:dyDescent="0.4">
      <c r="L6973" s="36" t="s">
        <v>39</v>
      </c>
      <c r="N6973" s="37">
        <v>43755</v>
      </c>
      <c r="O6973" s="35">
        <v>0.87500000000000011</v>
      </c>
      <c r="P6973" s="299"/>
      <c r="Q6973" s="300"/>
      <c r="R6973" s="129">
        <f t="shared" si="325"/>
        <v>0</v>
      </c>
      <c r="S6973" s="129">
        <f t="shared" si="326"/>
        <v>0</v>
      </c>
      <c r="T6973" s="129">
        <f t="shared" si="327"/>
        <v>0</v>
      </c>
      <c r="U6973" s="10"/>
    </row>
    <row r="6974" spans="12:21" ht="15" customHeight="1" x14ac:dyDescent="0.4">
      <c r="L6974" s="36" t="s">
        <v>39</v>
      </c>
      <c r="N6974" s="37">
        <v>43755</v>
      </c>
      <c r="O6974" s="35">
        <v>0.91666666666666674</v>
      </c>
      <c r="P6974" s="299"/>
      <c r="Q6974" s="300"/>
      <c r="R6974" s="129">
        <f t="shared" si="325"/>
        <v>0</v>
      </c>
      <c r="S6974" s="129">
        <f t="shared" si="326"/>
        <v>0</v>
      </c>
      <c r="T6974" s="129">
        <f t="shared" si="327"/>
        <v>0</v>
      </c>
      <c r="U6974" s="10"/>
    </row>
    <row r="6975" spans="12:21" ht="15" customHeight="1" x14ac:dyDescent="0.4">
      <c r="L6975" s="36" t="s">
        <v>39</v>
      </c>
      <c r="N6975" s="37">
        <v>43755</v>
      </c>
      <c r="O6975" s="35">
        <v>0.95833333333333337</v>
      </c>
      <c r="P6975" s="299"/>
      <c r="Q6975" s="300"/>
      <c r="R6975" s="129">
        <f t="shared" si="325"/>
        <v>0</v>
      </c>
      <c r="S6975" s="129">
        <f t="shared" si="326"/>
        <v>0</v>
      </c>
      <c r="T6975" s="129">
        <f t="shared" si="327"/>
        <v>0</v>
      </c>
      <c r="U6975" s="10"/>
    </row>
    <row r="6976" spans="12:21" ht="15" customHeight="1" x14ac:dyDescent="0.4">
      <c r="L6976" s="40">
        <v>43756</v>
      </c>
      <c r="M6976" s="37"/>
      <c r="N6976" s="37">
        <v>43756</v>
      </c>
      <c r="O6976" s="35">
        <v>3.1225022567582528E-17</v>
      </c>
      <c r="P6976" s="299"/>
      <c r="Q6976" s="300"/>
      <c r="R6976" s="129">
        <f t="shared" si="325"/>
        <v>0</v>
      </c>
      <c r="S6976" s="129">
        <f t="shared" si="326"/>
        <v>0</v>
      </c>
      <c r="T6976" s="129">
        <f t="shared" si="327"/>
        <v>0</v>
      </c>
      <c r="U6976" s="10"/>
    </row>
    <row r="6977" spans="12:21" ht="15" customHeight="1" x14ac:dyDescent="0.4">
      <c r="L6977" s="36" t="s">
        <v>39</v>
      </c>
      <c r="N6977" s="37">
        <v>43756</v>
      </c>
      <c r="O6977" s="35">
        <v>4.1666666666666699E-2</v>
      </c>
      <c r="P6977" s="299"/>
      <c r="Q6977" s="300"/>
      <c r="R6977" s="129">
        <f t="shared" si="325"/>
        <v>0</v>
      </c>
      <c r="S6977" s="129">
        <f t="shared" si="326"/>
        <v>0</v>
      </c>
      <c r="T6977" s="129">
        <f t="shared" si="327"/>
        <v>0</v>
      </c>
      <c r="U6977" s="10"/>
    </row>
    <row r="6978" spans="12:21" ht="15" customHeight="1" x14ac:dyDescent="0.4">
      <c r="L6978" s="36" t="s">
        <v>39</v>
      </c>
      <c r="N6978" s="37">
        <v>43756</v>
      </c>
      <c r="O6978" s="35">
        <v>8.333333333333337E-2</v>
      </c>
      <c r="P6978" s="299"/>
      <c r="Q6978" s="300"/>
      <c r="R6978" s="129">
        <f t="shared" si="325"/>
        <v>0</v>
      </c>
      <c r="S6978" s="129">
        <f t="shared" si="326"/>
        <v>0</v>
      </c>
      <c r="T6978" s="129">
        <f t="shared" si="327"/>
        <v>0</v>
      </c>
      <c r="U6978" s="10"/>
    </row>
    <row r="6979" spans="12:21" ht="15" customHeight="1" x14ac:dyDescent="0.4">
      <c r="L6979" s="36" t="s">
        <v>39</v>
      </c>
      <c r="N6979" s="37">
        <v>43756</v>
      </c>
      <c r="O6979" s="35">
        <v>0.12500000000000006</v>
      </c>
      <c r="P6979" s="299"/>
      <c r="Q6979" s="300"/>
      <c r="R6979" s="129">
        <f t="shared" si="325"/>
        <v>0</v>
      </c>
      <c r="S6979" s="129">
        <f t="shared" si="326"/>
        <v>0</v>
      </c>
      <c r="T6979" s="129">
        <f t="shared" si="327"/>
        <v>0</v>
      </c>
      <c r="U6979" s="10"/>
    </row>
    <row r="6980" spans="12:21" ht="15" customHeight="1" x14ac:dyDescent="0.4">
      <c r="L6980" s="36" t="s">
        <v>39</v>
      </c>
      <c r="N6980" s="37">
        <v>43756</v>
      </c>
      <c r="O6980" s="35">
        <v>0.16666666666666669</v>
      </c>
      <c r="P6980" s="299"/>
      <c r="Q6980" s="300"/>
      <c r="R6980" s="129">
        <f t="shared" si="325"/>
        <v>0</v>
      </c>
      <c r="S6980" s="129">
        <f t="shared" si="326"/>
        <v>0</v>
      </c>
      <c r="T6980" s="129">
        <f t="shared" si="327"/>
        <v>0</v>
      </c>
      <c r="U6980" s="10"/>
    </row>
    <row r="6981" spans="12:21" ht="15" customHeight="1" x14ac:dyDescent="0.4">
      <c r="L6981" s="36" t="s">
        <v>39</v>
      </c>
      <c r="N6981" s="37">
        <v>43756</v>
      </c>
      <c r="O6981" s="35">
        <v>0.20833333333333337</v>
      </c>
      <c r="P6981" s="299"/>
      <c r="Q6981" s="300"/>
      <c r="R6981" s="129">
        <f t="shared" si="325"/>
        <v>0</v>
      </c>
      <c r="S6981" s="129">
        <f t="shared" si="326"/>
        <v>0</v>
      </c>
      <c r="T6981" s="129">
        <f t="shared" si="327"/>
        <v>0</v>
      </c>
      <c r="U6981" s="10"/>
    </row>
    <row r="6982" spans="12:21" ht="15" customHeight="1" x14ac:dyDescent="0.4">
      <c r="L6982" s="36" t="s">
        <v>39</v>
      </c>
      <c r="N6982" s="37">
        <v>43756</v>
      </c>
      <c r="O6982" s="35">
        <v>0.25</v>
      </c>
      <c r="P6982" s="299"/>
      <c r="Q6982" s="300"/>
      <c r="R6982" s="129">
        <f t="shared" si="325"/>
        <v>0</v>
      </c>
      <c r="S6982" s="129">
        <f t="shared" si="326"/>
        <v>0</v>
      </c>
      <c r="T6982" s="129">
        <f t="shared" si="327"/>
        <v>0</v>
      </c>
      <c r="U6982" s="10"/>
    </row>
    <row r="6983" spans="12:21" ht="15" customHeight="1" x14ac:dyDescent="0.4">
      <c r="L6983" s="36" t="s">
        <v>39</v>
      </c>
      <c r="N6983" s="37">
        <v>43756</v>
      </c>
      <c r="O6983" s="35">
        <v>0.29166666666666669</v>
      </c>
      <c r="P6983" s="299"/>
      <c r="Q6983" s="300"/>
      <c r="R6983" s="129">
        <f t="shared" si="325"/>
        <v>0</v>
      </c>
      <c r="S6983" s="129">
        <f t="shared" si="326"/>
        <v>0</v>
      </c>
      <c r="T6983" s="129">
        <f t="shared" si="327"/>
        <v>0</v>
      </c>
      <c r="U6983" s="10"/>
    </row>
    <row r="6984" spans="12:21" ht="15" customHeight="1" x14ac:dyDescent="0.4">
      <c r="L6984" s="36" t="s">
        <v>39</v>
      </c>
      <c r="N6984" s="37">
        <v>43756</v>
      </c>
      <c r="O6984" s="35">
        <v>0.33333333333333337</v>
      </c>
      <c r="P6984" s="299"/>
      <c r="Q6984" s="300"/>
      <c r="R6984" s="129">
        <f t="shared" si="325"/>
        <v>0</v>
      </c>
      <c r="S6984" s="129">
        <f t="shared" si="326"/>
        <v>0</v>
      </c>
      <c r="T6984" s="129">
        <f t="shared" si="327"/>
        <v>0</v>
      </c>
      <c r="U6984" s="10"/>
    </row>
    <row r="6985" spans="12:21" ht="15" customHeight="1" x14ac:dyDescent="0.4">
      <c r="L6985" s="36" t="s">
        <v>39</v>
      </c>
      <c r="N6985" s="37">
        <v>43756</v>
      </c>
      <c r="O6985" s="35">
        <v>0.375</v>
      </c>
      <c r="P6985" s="299"/>
      <c r="Q6985" s="300"/>
      <c r="R6985" s="129">
        <f t="shared" si="325"/>
        <v>0</v>
      </c>
      <c r="S6985" s="129">
        <f t="shared" si="326"/>
        <v>0</v>
      </c>
      <c r="T6985" s="129">
        <f t="shared" si="327"/>
        <v>0</v>
      </c>
      <c r="U6985" s="10"/>
    </row>
    <row r="6986" spans="12:21" ht="15" customHeight="1" x14ac:dyDescent="0.4">
      <c r="L6986" s="36" t="s">
        <v>39</v>
      </c>
      <c r="N6986" s="37">
        <v>43756</v>
      </c>
      <c r="O6986" s="35">
        <v>0.41666666666666669</v>
      </c>
      <c r="P6986" s="299"/>
      <c r="Q6986" s="300"/>
      <c r="R6986" s="129">
        <f t="shared" si="325"/>
        <v>0</v>
      </c>
      <c r="S6986" s="129">
        <f t="shared" si="326"/>
        <v>0</v>
      </c>
      <c r="T6986" s="129">
        <f t="shared" si="327"/>
        <v>0</v>
      </c>
      <c r="U6986" s="10"/>
    </row>
    <row r="6987" spans="12:21" ht="15" customHeight="1" x14ac:dyDescent="0.4">
      <c r="L6987" s="36" t="s">
        <v>39</v>
      </c>
      <c r="N6987" s="37">
        <v>43756</v>
      </c>
      <c r="O6987" s="35">
        <v>0.45833333333333337</v>
      </c>
      <c r="P6987" s="299"/>
      <c r="Q6987" s="300"/>
      <c r="R6987" s="129">
        <f t="shared" si="325"/>
        <v>0</v>
      </c>
      <c r="S6987" s="129">
        <f t="shared" si="326"/>
        <v>0</v>
      </c>
      <c r="T6987" s="129">
        <f t="shared" si="327"/>
        <v>0</v>
      </c>
      <c r="U6987" s="10"/>
    </row>
    <row r="6988" spans="12:21" ht="15" customHeight="1" x14ac:dyDescent="0.4">
      <c r="L6988" s="36" t="s">
        <v>39</v>
      </c>
      <c r="N6988" s="37">
        <v>43756</v>
      </c>
      <c r="O6988" s="35">
        <v>0.50000000000000011</v>
      </c>
      <c r="P6988" s="299"/>
      <c r="Q6988" s="300"/>
      <c r="R6988" s="129">
        <f t="shared" si="325"/>
        <v>0</v>
      </c>
      <c r="S6988" s="129">
        <f t="shared" si="326"/>
        <v>0</v>
      </c>
      <c r="T6988" s="129">
        <f t="shared" si="327"/>
        <v>0</v>
      </c>
      <c r="U6988" s="10"/>
    </row>
    <row r="6989" spans="12:21" ht="15" customHeight="1" x14ac:dyDescent="0.4">
      <c r="L6989" s="36" t="s">
        <v>39</v>
      </c>
      <c r="N6989" s="37">
        <v>43756</v>
      </c>
      <c r="O6989" s="35">
        <v>0.54166666666666674</v>
      </c>
      <c r="P6989" s="299"/>
      <c r="Q6989" s="300"/>
      <c r="R6989" s="129">
        <f t="shared" si="325"/>
        <v>0</v>
      </c>
      <c r="S6989" s="129">
        <f t="shared" si="326"/>
        <v>0</v>
      </c>
      <c r="T6989" s="129">
        <f t="shared" si="327"/>
        <v>0</v>
      </c>
      <c r="U6989" s="10"/>
    </row>
    <row r="6990" spans="12:21" ht="15" customHeight="1" x14ac:dyDescent="0.4">
      <c r="L6990" s="36" t="s">
        <v>39</v>
      </c>
      <c r="N6990" s="37">
        <v>43756</v>
      </c>
      <c r="O6990" s="35">
        <v>0.58333333333333337</v>
      </c>
      <c r="P6990" s="299"/>
      <c r="Q6990" s="300"/>
      <c r="R6990" s="129">
        <f t="shared" si="325"/>
        <v>0</v>
      </c>
      <c r="S6990" s="129">
        <f t="shared" si="326"/>
        <v>0</v>
      </c>
      <c r="T6990" s="129">
        <f t="shared" si="327"/>
        <v>0</v>
      </c>
      <c r="U6990" s="10"/>
    </row>
    <row r="6991" spans="12:21" ht="15" customHeight="1" x14ac:dyDescent="0.4">
      <c r="L6991" s="36" t="s">
        <v>39</v>
      </c>
      <c r="N6991" s="37">
        <v>43756</v>
      </c>
      <c r="O6991" s="35">
        <v>0.62500000000000011</v>
      </c>
      <c r="P6991" s="299"/>
      <c r="Q6991" s="300"/>
      <c r="R6991" s="129">
        <f t="shared" si="325"/>
        <v>0</v>
      </c>
      <c r="S6991" s="129">
        <f t="shared" si="326"/>
        <v>0</v>
      </c>
      <c r="T6991" s="129">
        <f t="shared" si="327"/>
        <v>0</v>
      </c>
      <c r="U6991" s="10"/>
    </row>
    <row r="6992" spans="12:21" ht="15" customHeight="1" x14ac:dyDescent="0.4">
      <c r="L6992" s="36" t="s">
        <v>39</v>
      </c>
      <c r="N6992" s="37">
        <v>43756</v>
      </c>
      <c r="O6992" s="35">
        <v>0.66666666666666674</v>
      </c>
      <c r="P6992" s="299"/>
      <c r="Q6992" s="300"/>
      <c r="R6992" s="129">
        <f t="shared" ref="R6992:R7055" si="328">IF(Q6992&gt;P6992,P6992,Q6992)</f>
        <v>0</v>
      </c>
      <c r="S6992" s="129">
        <f t="shared" ref="S6992:S7055" si="329">P6992-R6992</f>
        <v>0</v>
      </c>
      <c r="T6992" s="129">
        <f t="shared" si="327"/>
        <v>0</v>
      </c>
      <c r="U6992" s="10"/>
    </row>
    <row r="6993" spans="12:21" ht="15" customHeight="1" x14ac:dyDescent="0.4">
      <c r="L6993" s="36" t="s">
        <v>39</v>
      </c>
      <c r="N6993" s="37">
        <v>43756</v>
      </c>
      <c r="O6993" s="35">
        <v>0.70833333333333337</v>
      </c>
      <c r="P6993" s="299"/>
      <c r="Q6993" s="300"/>
      <c r="R6993" s="129">
        <f t="shared" si="328"/>
        <v>0</v>
      </c>
      <c r="S6993" s="129">
        <f t="shared" si="329"/>
        <v>0</v>
      </c>
      <c r="T6993" s="129">
        <f t="shared" si="327"/>
        <v>0</v>
      </c>
      <c r="U6993" s="10"/>
    </row>
    <row r="6994" spans="12:21" ht="15" customHeight="1" x14ac:dyDescent="0.4">
      <c r="L6994" s="36" t="s">
        <v>39</v>
      </c>
      <c r="N6994" s="37">
        <v>43756</v>
      </c>
      <c r="O6994" s="35">
        <v>0.75000000000000011</v>
      </c>
      <c r="P6994" s="299"/>
      <c r="Q6994" s="300"/>
      <c r="R6994" s="129">
        <f t="shared" si="328"/>
        <v>0</v>
      </c>
      <c r="S6994" s="129">
        <f t="shared" si="329"/>
        <v>0</v>
      </c>
      <c r="T6994" s="129">
        <f t="shared" si="327"/>
        <v>0</v>
      </c>
      <c r="U6994" s="10"/>
    </row>
    <row r="6995" spans="12:21" ht="15" customHeight="1" x14ac:dyDescent="0.4">
      <c r="L6995" s="36" t="s">
        <v>39</v>
      </c>
      <c r="N6995" s="37">
        <v>43756</v>
      </c>
      <c r="O6995" s="35">
        <v>0.79166666666666674</v>
      </c>
      <c r="P6995" s="299"/>
      <c r="Q6995" s="300"/>
      <c r="R6995" s="129">
        <f t="shared" si="328"/>
        <v>0</v>
      </c>
      <c r="S6995" s="129">
        <f t="shared" si="329"/>
        <v>0</v>
      </c>
      <c r="T6995" s="129">
        <f t="shared" si="327"/>
        <v>0</v>
      </c>
      <c r="U6995" s="10"/>
    </row>
    <row r="6996" spans="12:21" ht="15" customHeight="1" x14ac:dyDescent="0.4">
      <c r="L6996" s="36" t="s">
        <v>39</v>
      </c>
      <c r="N6996" s="37">
        <v>43756</v>
      </c>
      <c r="O6996" s="35">
        <v>0.83333333333333337</v>
      </c>
      <c r="P6996" s="299"/>
      <c r="Q6996" s="300"/>
      <c r="R6996" s="129">
        <f t="shared" si="328"/>
        <v>0</v>
      </c>
      <c r="S6996" s="129">
        <f t="shared" si="329"/>
        <v>0</v>
      </c>
      <c r="T6996" s="129">
        <f t="shared" si="327"/>
        <v>0</v>
      </c>
      <c r="U6996" s="10"/>
    </row>
    <row r="6997" spans="12:21" ht="15" customHeight="1" x14ac:dyDescent="0.4">
      <c r="L6997" s="36" t="s">
        <v>39</v>
      </c>
      <c r="N6997" s="37">
        <v>43756</v>
      </c>
      <c r="O6997" s="35">
        <v>0.87500000000000011</v>
      </c>
      <c r="P6997" s="299"/>
      <c r="Q6997" s="300"/>
      <c r="R6997" s="129">
        <f t="shared" si="328"/>
        <v>0</v>
      </c>
      <c r="S6997" s="129">
        <f t="shared" si="329"/>
        <v>0</v>
      </c>
      <c r="T6997" s="129">
        <f t="shared" si="327"/>
        <v>0</v>
      </c>
      <c r="U6997" s="10"/>
    </row>
    <row r="6998" spans="12:21" ht="15" customHeight="1" x14ac:dyDescent="0.4">
      <c r="L6998" s="36" t="s">
        <v>39</v>
      </c>
      <c r="N6998" s="37">
        <v>43756</v>
      </c>
      <c r="O6998" s="35">
        <v>0.91666666666666674</v>
      </c>
      <c r="P6998" s="299"/>
      <c r="Q6998" s="300"/>
      <c r="R6998" s="129">
        <f t="shared" si="328"/>
        <v>0</v>
      </c>
      <c r="S6998" s="129">
        <f t="shared" si="329"/>
        <v>0</v>
      </c>
      <c r="T6998" s="129">
        <f t="shared" si="327"/>
        <v>0</v>
      </c>
      <c r="U6998" s="10"/>
    </row>
    <row r="6999" spans="12:21" ht="15" customHeight="1" x14ac:dyDescent="0.4">
      <c r="L6999" s="36" t="s">
        <v>39</v>
      </c>
      <c r="N6999" s="37">
        <v>43756</v>
      </c>
      <c r="O6999" s="35">
        <v>0.95833333333333337</v>
      </c>
      <c r="P6999" s="299"/>
      <c r="Q6999" s="300"/>
      <c r="R6999" s="129">
        <f t="shared" si="328"/>
        <v>0</v>
      </c>
      <c r="S6999" s="129">
        <f t="shared" si="329"/>
        <v>0</v>
      </c>
      <c r="T6999" s="129">
        <f t="shared" si="327"/>
        <v>0</v>
      </c>
      <c r="U6999" s="10"/>
    </row>
    <row r="7000" spans="12:21" ht="15" customHeight="1" x14ac:dyDescent="0.4">
      <c r="L7000" s="40">
        <v>43757</v>
      </c>
      <c r="M7000" s="37"/>
      <c r="N7000" s="37">
        <v>43757</v>
      </c>
      <c r="O7000" s="35">
        <v>3.1225022567582528E-17</v>
      </c>
      <c r="P7000" s="299"/>
      <c r="Q7000" s="300"/>
      <c r="R7000" s="129">
        <f t="shared" si="328"/>
        <v>0</v>
      </c>
      <c r="S7000" s="129">
        <f t="shared" si="329"/>
        <v>0</v>
      </c>
      <c r="T7000" s="129">
        <f t="shared" si="327"/>
        <v>0</v>
      </c>
      <c r="U7000" s="10"/>
    </row>
    <row r="7001" spans="12:21" ht="15" customHeight="1" x14ac:dyDescent="0.4">
      <c r="L7001" s="36" t="s">
        <v>39</v>
      </c>
      <c r="N7001" s="37">
        <v>43757</v>
      </c>
      <c r="O7001" s="35">
        <v>4.1666666666666699E-2</v>
      </c>
      <c r="P7001" s="299"/>
      <c r="Q7001" s="300"/>
      <c r="R7001" s="129">
        <f t="shared" si="328"/>
        <v>0</v>
      </c>
      <c r="S7001" s="129">
        <f t="shared" si="329"/>
        <v>0</v>
      </c>
      <c r="T7001" s="129">
        <f t="shared" si="327"/>
        <v>0</v>
      </c>
      <c r="U7001" s="10"/>
    </row>
    <row r="7002" spans="12:21" ht="15" customHeight="1" x14ac:dyDescent="0.4">
      <c r="L7002" s="36" t="s">
        <v>39</v>
      </c>
      <c r="N7002" s="37">
        <v>43757</v>
      </c>
      <c r="O7002" s="35">
        <v>8.333333333333337E-2</v>
      </c>
      <c r="P7002" s="299"/>
      <c r="Q7002" s="300"/>
      <c r="R7002" s="129">
        <f t="shared" si="328"/>
        <v>0</v>
      </c>
      <c r="S7002" s="129">
        <f t="shared" si="329"/>
        <v>0</v>
      </c>
      <c r="T7002" s="129">
        <f t="shared" si="327"/>
        <v>0</v>
      </c>
      <c r="U7002" s="10"/>
    </row>
    <row r="7003" spans="12:21" ht="15" customHeight="1" x14ac:dyDescent="0.4">
      <c r="L7003" s="36" t="s">
        <v>39</v>
      </c>
      <c r="N7003" s="37">
        <v>43757</v>
      </c>
      <c r="O7003" s="35">
        <v>0.12500000000000006</v>
      </c>
      <c r="P7003" s="299"/>
      <c r="Q7003" s="300"/>
      <c r="R7003" s="129">
        <f t="shared" si="328"/>
        <v>0</v>
      </c>
      <c r="S7003" s="129">
        <f t="shared" si="329"/>
        <v>0</v>
      </c>
      <c r="T7003" s="129">
        <f t="shared" si="327"/>
        <v>0</v>
      </c>
      <c r="U7003" s="10"/>
    </row>
    <row r="7004" spans="12:21" ht="15" customHeight="1" x14ac:dyDescent="0.4">
      <c r="L7004" s="36" t="s">
        <v>39</v>
      </c>
      <c r="N7004" s="37">
        <v>43757</v>
      </c>
      <c r="O7004" s="35">
        <v>0.16666666666666669</v>
      </c>
      <c r="P7004" s="299"/>
      <c r="Q7004" s="300"/>
      <c r="R7004" s="129">
        <f t="shared" si="328"/>
        <v>0</v>
      </c>
      <c r="S7004" s="129">
        <f t="shared" si="329"/>
        <v>0</v>
      </c>
      <c r="T7004" s="129">
        <f t="shared" si="327"/>
        <v>0</v>
      </c>
      <c r="U7004" s="10"/>
    </row>
    <row r="7005" spans="12:21" ht="15" customHeight="1" x14ac:dyDescent="0.4">
      <c r="L7005" s="36" t="s">
        <v>39</v>
      </c>
      <c r="N7005" s="37">
        <v>43757</v>
      </c>
      <c r="O7005" s="35">
        <v>0.20833333333333337</v>
      </c>
      <c r="P7005" s="299"/>
      <c r="Q7005" s="300"/>
      <c r="R7005" s="129">
        <f t="shared" si="328"/>
        <v>0</v>
      </c>
      <c r="S7005" s="129">
        <f t="shared" si="329"/>
        <v>0</v>
      </c>
      <c r="T7005" s="129">
        <f t="shared" si="327"/>
        <v>0</v>
      </c>
      <c r="U7005" s="10"/>
    </row>
    <row r="7006" spans="12:21" ht="15" customHeight="1" x14ac:dyDescent="0.4">
      <c r="L7006" s="36" t="s">
        <v>39</v>
      </c>
      <c r="N7006" s="37">
        <v>43757</v>
      </c>
      <c r="O7006" s="35">
        <v>0.25</v>
      </c>
      <c r="P7006" s="299"/>
      <c r="Q7006" s="300"/>
      <c r="R7006" s="129">
        <f t="shared" si="328"/>
        <v>0</v>
      </c>
      <c r="S7006" s="129">
        <f t="shared" si="329"/>
        <v>0</v>
      </c>
      <c r="T7006" s="129">
        <f t="shared" si="327"/>
        <v>0</v>
      </c>
      <c r="U7006" s="10"/>
    </row>
    <row r="7007" spans="12:21" ht="15" customHeight="1" x14ac:dyDescent="0.4">
      <c r="L7007" s="36" t="s">
        <v>39</v>
      </c>
      <c r="N7007" s="37">
        <v>43757</v>
      </c>
      <c r="O7007" s="35">
        <v>0.29166666666666669</v>
      </c>
      <c r="P7007" s="299"/>
      <c r="Q7007" s="300"/>
      <c r="R7007" s="129">
        <f t="shared" si="328"/>
        <v>0</v>
      </c>
      <c r="S7007" s="129">
        <f t="shared" si="329"/>
        <v>0</v>
      </c>
      <c r="T7007" s="129">
        <f t="shared" si="327"/>
        <v>0</v>
      </c>
      <c r="U7007" s="10"/>
    </row>
    <row r="7008" spans="12:21" ht="15" customHeight="1" x14ac:dyDescent="0.4">
      <c r="L7008" s="36" t="s">
        <v>39</v>
      </c>
      <c r="N7008" s="37">
        <v>43757</v>
      </c>
      <c r="O7008" s="35">
        <v>0.33333333333333337</v>
      </c>
      <c r="P7008" s="299"/>
      <c r="Q7008" s="300"/>
      <c r="R7008" s="129">
        <f t="shared" si="328"/>
        <v>0</v>
      </c>
      <c r="S7008" s="129">
        <f t="shared" si="329"/>
        <v>0</v>
      </c>
      <c r="T7008" s="129">
        <f t="shared" si="327"/>
        <v>0</v>
      </c>
      <c r="U7008" s="10"/>
    </row>
    <row r="7009" spans="12:21" ht="15" customHeight="1" x14ac:dyDescent="0.4">
      <c r="L7009" s="36" t="s">
        <v>39</v>
      </c>
      <c r="N7009" s="37">
        <v>43757</v>
      </c>
      <c r="O7009" s="35">
        <v>0.375</v>
      </c>
      <c r="P7009" s="299"/>
      <c r="Q7009" s="300"/>
      <c r="R7009" s="129">
        <f t="shared" si="328"/>
        <v>0</v>
      </c>
      <c r="S7009" s="129">
        <f t="shared" si="329"/>
        <v>0</v>
      </c>
      <c r="T7009" s="129">
        <f t="shared" si="327"/>
        <v>0</v>
      </c>
      <c r="U7009" s="10"/>
    </row>
    <row r="7010" spans="12:21" ht="15" customHeight="1" x14ac:dyDescent="0.4">
      <c r="L7010" s="36" t="s">
        <v>39</v>
      </c>
      <c r="N7010" s="37">
        <v>43757</v>
      </c>
      <c r="O7010" s="35">
        <v>0.41666666666666669</v>
      </c>
      <c r="P7010" s="299"/>
      <c r="Q7010" s="300"/>
      <c r="R7010" s="129">
        <f t="shared" si="328"/>
        <v>0</v>
      </c>
      <c r="S7010" s="129">
        <f t="shared" si="329"/>
        <v>0</v>
      </c>
      <c r="T7010" s="129">
        <f t="shared" si="327"/>
        <v>0</v>
      </c>
      <c r="U7010" s="10"/>
    </row>
    <row r="7011" spans="12:21" ht="15" customHeight="1" x14ac:dyDescent="0.4">
      <c r="L7011" s="36" t="s">
        <v>39</v>
      </c>
      <c r="N7011" s="37">
        <v>43757</v>
      </c>
      <c r="O7011" s="35">
        <v>0.45833333333333337</v>
      </c>
      <c r="P7011" s="299"/>
      <c r="Q7011" s="300"/>
      <c r="R7011" s="129">
        <f t="shared" si="328"/>
        <v>0</v>
      </c>
      <c r="S7011" s="129">
        <f t="shared" si="329"/>
        <v>0</v>
      </c>
      <c r="T7011" s="129">
        <f t="shared" si="327"/>
        <v>0</v>
      </c>
      <c r="U7011" s="10"/>
    </row>
    <row r="7012" spans="12:21" ht="15" customHeight="1" x14ac:dyDescent="0.4">
      <c r="L7012" s="36" t="s">
        <v>39</v>
      </c>
      <c r="N7012" s="37">
        <v>43757</v>
      </c>
      <c r="O7012" s="35">
        <v>0.50000000000000011</v>
      </c>
      <c r="P7012" s="299"/>
      <c r="Q7012" s="300"/>
      <c r="R7012" s="129">
        <f t="shared" si="328"/>
        <v>0</v>
      </c>
      <c r="S7012" s="129">
        <f t="shared" si="329"/>
        <v>0</v>
      </c>
      <c r="T7012" s="129">
        <f t="shared" si="327"/>
        <v>0</v>
      </c>
      <c r="U7012" s="10"/>
    </row>
    <row r="7013" spans="12:21" ht="15" customHeight="1" x14ac:dyDescent="0.4">
      <c r="L7013" s="36" t="s">
        <v>39</v>
      </c>
      <c r="N7013" s="37">
        <v>43757</v>
      </c>
      <c r="O7013" s="35">
        <v>0.54166666666666674</v>
      </c>
      <c r="P7013" s="299"/>
      <c r="Q7013" s="300"/>
      <c r="R7013" s="129">
        <f t="shared" si="328"/>
        <v>0</v>
      </c>
      <c r="S7013" s="129">
        <f t="shared" si="329"/>
        <v>0</v>
      </c>
      <c r="T7013" s="129">
        <f t="shared" si="327"/>
        <v>0</v>
      </c>
      <c r="U7013" s="10"/>
    </row>
    <row r="7014" spans="12:21" ht="15" customHeight="1" x14ac:dyDescent="0.4">
      <c r="L7014" s="36" t="s">
        <v>39</v>
      </c>
      <c r="N7014" s="37">
        <v>43757</v>
      </c>
      <c r="O7014" s="35">
        <v>0.58333333333333337</v>
      </c>
      <c r="P7014" s="299"/>
      <c r="Q7014" s="300"/>
      <c r="R7014" s="129">
        <f t="shared" si="328"/>
        <v>0</v>
      </c>
      <c r="S7014" s="129">
        <f t="shared" si="329"/>
        <v>0</v>
      </c>
      <c r="T7014" s="129">
        <f t="shared" si="327"/>
        <v>0</v>
      </c>
      <c r="U7014" s="10"/>
    </row>
    <row r="7015" spans="12:21" ht="15" customHeight="1" x14ac:dyDescent="0.4">
      <c r="L7015" s="36" t="s">
        <v>39</v>
      </c>
      <c r="N7015" s="37">
        <v>43757</v>
      </c>
      <c r="O7015" s="35">
        <v>0.62500000000000011</v>
      </c>
      <c r="P7015" s="299"/>
      <c r="Q7015" s="300"/>
      <c r="R7015" s="129">
        <f t="shared" si="328"/>
        <v>0</v>
      </c>
      <c r="S7015" s="129">
        <f t="shared" si="329"/>
        <v>0</v>
      </c>
      <c r="T7015" s="129">
        <f t="shared" si="327"/>
        <v>0</v>
      </c>
      <c r="U7015" s="10"/>
    </row>
    <row r="7016" spans="12:21" ht="15" customHeight="1" x14ac:dyDescent="0.4">
      <c r="L7016" s="36" t="s">
        <v>39</v>
      </c>
      <c r="N7016" s="37">
        <v>43757</v>
      </c>
      <c r="O7016" s="35">
        <v>0.66666666666666674</v>
      </c>
      <c r="P7016" s="299"/>
      <c r="Q7016" s="300"/>
      <c r="R7016" s="129">
        <f t="shared" si="328"/>
        <v>0</v>
      </c>
      <c r="S7016" s="129">
        <f t="shared" si="329"/>
        <v>0</v>
      </c>
      <c r="T7016" s="129">
        <f t="shared" si="327"/>
        <v>0</v>
      </c>
      <c r="U7016" s="10"/>
    </row>
    <row r="7017" spans="12:21" ht="15" customHeight="1" x14ac:dyDescent="0.4">
      <c r="L7017" s="36" t="s">
        <v>39</v>
      </c>
      <c r="N7017" s="37">
        <v>43757</v>
      </c>
      <c r="O7017" s="35">
        <v>0.70833333333333337</v>
      </c>
      <c r="P7017" s="299"/>
      <c r="Q7017" s="300"/>
      <c r="R7017" s="129">
        <f t="shared" si="328"/>
        <v>0</v>
      </c>
      <c r="S7017" s="129">
        <f t="shared" si="329"/>
        <v>0</v>
      </c>
      <c r="T7017" s="129">
        <f t="shared" ref="T7017:T7080" si="330">Q7017-R7017</f>
        <v>0</v>
      </c>
      <c r="U7017" s="10"/>
    </row>
    <row r="7018" spans="12:21" ht="15" customHeight="1" x14ac:dyDescent="0.4">
      <c r="L7018" s="36" t="s">
        <v>39</v>
      </c>
      <c r="N7018" s="37">
        <v>43757</v>
      </c>
      <c r="O7018" s="35">
        <v>0.75000000000000011</v>
      </c>
      <c r="P7018" s="299"/>
      <c r="Q7018" s="300"/>
      <c r="R7018" s="129">
        <f t="shared" si="328"/>
        <v>0</v>
      </c>
      <c r="S7018" s="129">
        <f t="shared" si="329"/>
        <v>0</v>
      </c>
      <c r="T7018" s="129">
        <f t="shared" si="330"/>
        <v>0</v>
      </c>
      <c r="U7018" s="10"/>
    </row>
    <row r="7019" spans="12:21" ht="15" customHeight="1" x14ac:dyDescent="0.4">
      <c r="L7019" s="36" t="s">
        <v>39</v>
      </c>
      <c r="N7019" s="37">
        <v>43757</v>
      </c>
      <c r="O7019" s="35">
        <v>0.79166666666666674</v>
      </c>
      <c r="P7019" s="299"/>
      <c r="Q7019" s="300"/>
      <c r="R7019" s="129">
        <f t="shared" si="328"/>
        <v>0</v>
      </c>
      <c r="S7019" s="129">
        <f t="shared" si="329"/>
        <v>0</v>
      </c>
      <c r="T7019" s="129">
        <f t="shared" si="330"/>
        <v>0</v>
      </c>
      <c r="U7019" s="10"/>
    </row>
    <row r="7020" spans="12:21" ht="15" customHeight="1" x14ac:dyDescent="0.4">
      <c r="L7020" s="36" t="s">
        <v>39</v>
      </c>
      <c r="N7020" s="37">
        <v>43757</v>
      </c>
      <c r="O7020" s="35">
        <v>0.83333333333333337</v>
      </c>
      <c r="P7020" s="299"/>
      <c r="Q7020" s="300"/>
      <c r="R7020" s="129">
        <f t="shared" si="328"/>
        <v>0</v>
      </c>
      <c r="S7020" s="129">
        <f t="shared" si="329"/>
        <v>0</v>
      </c>
      <c r="T7020" s="129">
        <f t="shared" si="330"/>
        <v>0</v>
      </c>
      <c r="U7020" s="10"/>
    </row>
    <row r="7021" spans="12:21" ht="15" customHeight="1" x14ac:dyDescent="0.4">
      <c r="L7021" s="36" t="s">
        <v>39</v>
      </c>
      <c r="N7021" s="37">
        <v>43757</v>
      </c>
      <c r="O7021" s="35">
        <v>0.87500000000000011</v>
      </c>
      <c r="P7021" s="299"/>
      <c r="Q7021" s="300"/>
      <c r="R7021" s="129">
        <f t="shared" si="328"/>
        <v>0</v>
      </c>
      <c r="S7021" s="129">
        <f t="shared" si="329"/>
        <v>0</v>
      </c>
      <c r="T7021" s="129">
        <f t="shared" si="330"/>
        <v>0</v>
      </c>
      <c r="U7021" s="10"/>
    </row>
    <row r="7022" spans="12:21" ht="15" customHeight="1" x14ac:dyDescent="0.4">
      <c r="L7022" s="36" t="s">
        <v>39</v>
      </c>
      <c r="N7022" s="37">
        <v>43757</v>
      </c>
      <c r="O7022" s="35">
        <v>0.91666666666666674</v>
      </c>
      <c r="P7022" s="299"/>
      <c r="Q7022" s="300"/>
      <c r="R7022" s="129">
        <f t="shared" si="328"/>
        <v>0</v>
      </c>
      <c r="S7022" s="129">
        <f t="shared" si="329"/>
        <v>0</v>
      </c>
      <c r="T7022" s="129">
        <f t="shared" si="330"/>
        <v>0</v>
      </c>
      <c r="U7022" s="10"/>
    </row>
    <row r="7023" spans="12:21" ht="15" customHeight="1" x14ac:dyDescent="0.4">
      <c r="L7023" s="36" t="s">
        <v>39</v>
      </c>
      <c r="N7023" s="37">
        <v>43757</v>
      </c>
      <c r="O7023" s="35">
        <v>0.95833333333333337</v>
      </c>
      <c r="P7023" s="299"/>
      <c r="Q7023" s="300"/>
      <c r="R7023" s="129">
        <f t="shared" si="328"/>
        <v>0</v>
      </c>
      <c r="S7023" s="129">
        <f t="shared" si="329"/>
        <v>0</v>
      </c>
      <c r="T7023" s="129">
        <f t="shared" si="330"/>
        <v>0</v>
      </c>
      <c r="U7023" s="10"/>
    </row>
    <row r="7024" spans="12:21" ht="15" customHeight="1" x14ac:dyDescent="0.4">
      <c r="L7024" s="40">
        <v>43758</v>
      </c>
      <c r="M7024" s="37"/>
      <c r="N7024" s="37">
        <v>43758</v>
      </c>
      <c r="O7024" s="35">
        <v>3.1225022567582528E-17</v>
      </c>
      <c r="P7024" s="299"/>
      <c r="Q7024" s="300"/>
      <c r="R7024" s="129">
        <f t="shared" si="328"/>
        <v>0</v>
      </c>
      <c r="S7024" s="129">
        <f t="shared" si="329"/>
        <v>0</v>
      </c>
      <c r="T7024" s="129">
        <f t="shared" si="330"/>
        <v>0</v>
      </c>
      <c r="U7024" s="10"/>
    </row>
    <row r="7025" spans="12:21" ht="15" customHeight="1" x14ac:dyDescent="0.4">
      <c r="L7025" s="36" t="s">
        <v>39</v>
      </c>
      <c r="N7025" s="37">
        <v>43758</v>
      </c>
      <c r="O7025" s="35">
        <v>4.1666666666666699E-2</v>
      </c>
      <c r="P7025" s="299"/>
      <c r="Q7025" s="300"/>
      <c r="R7025" s="129">
        <f t="shared" si="328"/>
        <v>0</v>
      </c>
      <c r="S7025" s="129">
        <f t="shared" si="329"/>
        <v>0</v>
      </c>
      <c r="T7025" s="129">
        <f t="shared" si="330"/>
        <v>0</v>
      </c>
      <c r="U7025" s="10"/>
    </row>
    <row r="7026" spans="12:21" ht="15" customHeight="1" x14ac:dyDescent="0.4">
      <c r="L7026" s="36" t="s">
        <v>39</v>
      </c>
      <c r="N7026" s="37">
        <v>43758</v>
      </c>
      <c r="O7026" s="35">
        <v>8.333333333333337E-2</v>
      </c>
      <c r="P7026" s="299"/>
      <c r="Q7026" s="300"/>
      <c r="R7026" s="129">
        <f t="shared" si="328"/>
        <v>0</v>
      </c>
      <c r="S7026" s="129">
        <f t="shared" si="329"/>
        <v>0</v>
      </c>
      <c r="T7026" s="129">
        <f t="shared" si="330"/>
        <v>0</v>
      </c>
      <c r="U7026" s="10"/>
    </row>
    <row r="7027" spans="12:21" ht="15" customHeight="1" x14ac:dyDescent="0.4">
      <c r="L7027" s="36" t="s">
        <v>39</v>
      </c>
      <c r="N7027" s="37">
        <v>43758</v>
      </c>
      <c r="O7027" s="35">
        <v>0.12500000000000006</v>
      </c>
      <c r="P7027" s="299"/>
      <c r="Q7027" s="300"/>
      <c r="R7027" s="129">
        <f t="shared" si="328"/>
        <v>0</v>
      </c>
      <c r="S7027" s="129">
        <f t="shared" si="329"/>
        <v>0</v>
      </c>
      <c r="T7027" s="129">
        <f t="shared" si="330"/>
        <v>0</v>
      </c>
      <c r="U7027" s="10"/>
    </row>
    <row r="7028" spans="12:21" ht="15" customHeight="1" x14ac:dyDescent="0.4">
      <c r="L7028" s="36" t="s">
        <v>39</v>
      </c>
      <c r="N7028" s="37">
        <v>43758</v>
      </c>
      <c r="O7028" s="35">
        <v>0.16666666666666669</v>
      </c>
      <c r="P7028" s="299"/>
      <c r="Q7028" s="300"/>
      <c r="R7028" s="129">
        <f t="shared" si="328"/>
        <v>0</v>
      </c>
      <c r="S7028" s="129">
        <f t="shared" si="329"/>
        <v>0</v>
      </c>
      <c r="T7028" s="129">
        <f t="shared" si="330"/>
        <v>0</v>
      </c>
      <c r="U7028" s="10"/>
    </row>
    <row r="7029" spans="12:21" ht="15" customHeight="1" x14ac:dyDescent="0.4">
      <c r="L7029" s="36" t="s">
        <v>39</v>
      </c>
      <c r="N7029" s="37">
        <v>43758</v>
      </c>
      <c r="O7029" s="35">
        <v>0.20833333333333337</v>
      </c>
      <c r="P7029" s="299"/>
      <c r="Q7029" s="300"/>
      <c r="R7029" s="129">
        <f t="shared" si="328"/>
        <v>0</v>
      </c>
      <c r="S7029" s="129">
        <f t="shared" si="329"/>
        <v>0</v>
      </c>
      <c r="T7029" s="129">
        <f t="shared" si="330"/>
        <v>0</v>
      </c>
      <c r="U7029" s="10"/>
    </row>
    <row r="7030" spans="12:21" ht="15" customHeight="1" x14ac:dyDescent="0.4">
      <c r="L7030" s="36" t="s">
        <v>39</v>
      </c>
      <c r="N7030" s="37">
        <v>43758</v>
      </c>
      <c r="O7030" s="35">
        <v>0.25</v>
      </c>
      <c r="P7030" s="299"/>
      <c r="Q7030" s="300"/>
      <c r="R7030" s="129">
        <f t="shared" si="328"/>
        <v>0</v>
      </c>
      <c r="S7030" s="129">
        <f t="shared" si="329"/>
        <v>0</v>
      </c>
      <c r="T7030" s="129">
        <f t="shared" si="330"/>
        <v>0</v>
      </c>
      <c r="U7030" s="10"/>
    </row>
    <row r="7031" spans="12:21" ht="15" customHeight="1" x14ac:dyDescent="0.4">
      <c r="L7031" s="36" t="s">
        <v>39</v>
      </c>
      <c r="N7031" s="37">
        <v>43758</v>
      </c>
      <c r="O7031" s="35">
        <v>0.29166666666666669</v>
      </c>
      <c r="P7031" s="299"/>
      <c r="Q7031" s="300"/>
      <c r="R7031" s="129">
        <f t="shared" si="328"/>
        <v>0</v>
      </c>
      <c r="S7031" s="129">
        <f t="shared" si="329"/>
        <v>0</v>
      </c>
      <c r="T7031" s="129">
        <f t="shared" si="330"/>
        <v>0</v>
      </c>
      <c r="U7031" s="10"/>
    </row>
    <row r="7032" spans="12:21" ht="15" customHeight="1" x14ac:dyDescent="0.4">
      <c r="L7032" s="36" t="s">
        <v>39</v>
      </c>
      <c r="N7032" s="37">
        <v>43758</v>
      </c>
      <c r="O7032" s="35">
        <v>0.33333333333333337</v>
      </c>
      <c r="P7032" s="299"/>
      <c r="Q7032" s="300"/>
      <c r="R7032" s="129">
        <f t="shared" si="328"/>
        <v>0</v>
      </c>
      <c r="S7032" s="129">
        <f t="shared" si="329"/>
        <v>0</v>
      </c>
      <c r="T7032" s="129">
        <f t="shared" si="330"/>
        <v>0</v>
      </c>
      <c r="U7032" s="10"/>
    </row>
    <row r="7033" spans="12:21" ht="15" customHeight="1" x14ac:dyDescent="0.4">
      <c r="L7033" s="36" t="s">
        <v>39</v>
      </c>
      <c r="N7033" s="37">
        <v>43758</v>
      </c>
      <c r="O7033" s="35">
        <v>0.375</v>
      </c>
      <c r="P7033" s="299"/>
      <c r="Q7033" s="300"/>
      <c r="R7033" s="129">
        <f t="shared" si="328"/>
        <v>0</v>
      </c>
      <c r="S7033" s="129">
        <f t="shared" si="329"/>
        <v>0</v>
      </c>
      <c r="T7033" s="129">
        <f t="shared" si="330"/>
        <v>0</v>
      </c>
      <c r="U7033" s="10"/>
    </row>
    <row r="7034" spans="12:21" ht="15" customHeight="1" x14ac:dyDescent="0.4">
      <c r="L7034" s="36" t="s">
        <v>39</v>
      </c>
      <c r="N7034" s="37">
        <v>43758</v>
      </c>
      <c r="O7034" s="35">
        <v>0.41666666666666669</v>
      </c>
      <c r="P7034" s="299"/>
      <c r="Q7034" s="300"/>
      <c r="R7034" s="129">
        <f t="shared" si="328"/>
        <v>0</v>
      </c>
      <c r="S7034" s="129">
        <f t="shared" si="329"/>
        <v>0</v>
      </c>
      <c r="T7034" s="129">
        <f t="shared" si="330"/>
        <v>0</v>
      </c>
      <c r="U7034" s="10"/>
    </row>
    <row r="7035" spans="12:21" ht="15" customHeight="1" x14ac:dyDescent="0.4">
      <c r="L7035" s="36" t="s">
        <v>39</v>
      </c>
      <c r="N7035" s="37">
        <v>43758</v>
      </c>
      <c r="O7035" s="35">
        <v>0.45833333333333337</v>
      </c>
      <c r="P7035" s="299"/>
      <c r="Q7035" s="300"/>
      <c r="R7035" s="129">
        <f t="shared" si="328"/>
        <v>0</v>
      </c>
      <c r="S7035" s="129">
        <f t="shared" si="329"/>
        <v>0</v>
      </c>
      <c r="T7035" s="129">
        <f t="shared" si="330"/>
        <v>0</v>
      </c>
      <c r="U7035" s="10"/>
    </row>
    <row r="7036" spans="12:21" ht="15" customHeight="1" x14ac:dyDescent="0.4">
      <c r="L7036" s="36" t="s">
        <v>39</v>
      </c>
      <c r="N7036" s="37">
        <v>43758</v>
      </c>
      <c r="O7036" s="35">
        <v>0.50000000000000011</v>
      </c>
      <c r="P7036" s="299"/>
      <c r="Q7036" s="300"/>
      <c r="R7036" s="129">
        <f t="shared" si="328"/>
        <v>0</v>
      </c>
      <c r="S7036" s="129">
        <f t="shared" si="329"/>
        <v>0</v>
      </c>
      <c r="T7036" s="129">
        <f t="shared" si="330"/>
        <v>0</v>
      </c>
      <c r="U7036" s="10"/>
    </row>
    <row r="7037" spans="12:21" ht="15" customHeight="1" x14ac:dyDescent="0.4">
      <c r="L7037" s="36" t="s">
        <v>39</v>
      </c>
      <c r="N7037" s="37">
        <v>43758</v>
      </c>
      <c r="O7037" s="35">
        <v>0.54166666666666674</v>
      </c>
      <c r="P7037" s="299"/>
      <c r="Q7037" s="300"/>
      <c r="R7037" s="129">
        <f t="shared" si="328"/>
        <v>0</v>
      </c>
      <c r="S7037" s="129">
        <f t="shared" si="329"/>
        <v>0</v>
      </c>
      <c r="T7037" s="129">
        <f t="shared" si="330"/>
        <v>0</v>
      </c>
      <c r="U7037" s="10"/>
    </row>
    <row r="7038" spans="12:21" ht="15" customHeight="1" x14ac:dyDescent="0.4">
      <c r="L7038" s="36" t="s">
        <v>39</v>
      </c>
      <c r="N7038" s="37">
        <v>43758</v>
      </c>
      <c r="O7038" s="35">
        <v>0.58333333333333337</v>
      </c>
      <c r="P7038" s="299"/>
      <c r="Q7038" s="300"/>
      <c r="R7038" s="129">
        <f t="shared" si="328"/>
        <v>0</v>
      </c>
      <c r="S7038" s="129">
        <f t="shared" si="329"/>
        <v>0</v>
      </c>
      <c r="T7038" s="129">
        <f t="shared" si="330"/>
        <v>0</v>
      </c>
      <c r="U7038" s="10"/>
    </row>
    <row r="7039" spans="12:21" ht="15" customHeight="1" x14ac:dyDescent="0.4">
      <c r="L7039" s="36" t="s">
        <v>39</v>
      </c>
      <c r="N7039" s="37">
        <v>43758</v>
      </c>
      <c r="O7039" s="35">
        <v>0.62500000000000011</v>
      </c>
      <c r="P7039" s="299"/>
      <c r="Q7039" s="300"/>
      <c r="R7039" s="129">
        <f t="shared" si="328"/>
        <v>0</v>
      </c>
      <c r="S7039" s="129">
        <f t="shared" si="329"/>
        <v>0</v>
      </c>
      <c r="T7039" s="129">
        <f t="shared" si="330"/>
        <v>0</v>
      </c>
      <c r="U7039" s="10"/>
    </row>
    <row r="7040" spans="12:21" ht="15" customHeight="1" x14ac:dyDescent="0.4">
      <c r="L7040" s="36" t="s">
        <v>39</v>
      </c>
      <c r="N7040" s="37">
        <v>43758</v>
      </c>
      <c r="O7040" s="35">
        <v>0.66666666666666674</v>
      </c>
      <c r="P7040" s="299"/>
      <c r="Q7040" s="300"/>
      <c r="R7040" s="129">
        <f t="shared" si="328"/>
        <v>0</v>
      </c>
      <c r="S7040" s="129">
        <f t="shared" si="329"/>
        <v>0</v>
      </c>
      <c r="T7040" s="129">
        <f t="shared" si="330"/>
        <v>0</v>
      </c>
      <c r="U7040" s="10"/>
    </row>
    <row r="7041" spans="12:21" ht="15" customHeight="1" x14ac:dyDescent="0.4">
      <c r="L7041" s="36" t="s">
        <v>39</v>
      </c>
      <c r="N7041" s="37">
        <v>43758</v>
      </c>
      <c r="O7041" s="35">
        <v>0.70833333333333337</v>
      </c>
      <c r="P7041" s="299"/>
      <c r="Q7041" s="300"/>
      <c r="R7041" s="129">
        <f t="shared" si="328"/>
        <v>0</v>
      </c>
      <c r="S7041" s="129">
        <f t="shared" si="329"/>
        <v>0</v>
      </c>
      <c r="T7041" s="129">
        <f t="shared" si="330"/>
        <v>0</v>
      </c>
      <c r="U7041" s="10"/>
    </row>
    <row r="7042" spans="12:21" ht="15" customHeight="1" x14ac:dyDescent="0.4">
      <c r="L7042" s="36" t="s">
        <v>39</v>
      </c>
      <c r="N7042" s="37">
        <v>43758</v>
      </c>
      <c r="O7042" s="35">
        <v>0.75000000000000011</v>
      </c>
      <c r="P7042" s="299"/>
      <c r="Q7042" s="300"/>
      <c r="R7042" s="129">
        <f t="shared" si="328"/>
        <v>0</v>
      </c>
      <c r="S7042" s="129">
        <f t="shared" si="329"/>
        <v>0</v>
      </c>
      <c r="T7042" s="129">
        <f t="shared" si="330"/>
        <v>0</v>
      </c>
      <c r="U7042" s="10"/>
    </row>
    <row r="7043" spans="12:21" ht="15" customHeight="1" x14ac:dyDescent="0.4">
      <c r="L7043" s="36" t="s">
        <v>39</v>
      </c>
      <c r="N7043" s="37">
        <v>43758</v>
      </c>
      <c r="O7043" s="35">
        <v>0.79166666666666674</v>
      </c>
      <c r="P7043" s="299"/>
      <c r="Q7043" s="300"/>
      <c r="R7043" s="129">
        <f t="shared" si="328"/>
        <v>0</v>
      </c>
      <c r="S7043" s="129">
        <f t="shared" si="329"/>
        <v>0</v>
      </c>
      <c r="T7043" s="129">
        <f t="shared" si="330"/>
        <v>0</v>
      </c>
      <c r="U7043" s="10"/>
    </row>
    <row r="7044" spans="12:21" ht="15" customHeight="1" x14ac:dyDescent="0.4">
      <c r="L7044" s="36" t="s">
        <v>39</v>
      </c>
      <c r="N7044" s="37">
        <v>43758</v>
      </c>
      <c r="O7044" s="35">
        <v>0.83333333333333337</v>
      </c>
      <c r="P7044" s="299"/>
      <c r="Q7044" s="300"/>
      <c r="R7044" s="129">
        <f t="shared" si="328"/>
        <v>0</v>
      </c>
      <c r="S7044" s="129">
        <f t="shared" si="329"/>
        <v>0</v>
      </c>
      <c r="T7044" s="129">
        <f t="shared" si="330"/>
        <v>0</v>
      </c>
      <c r="U7044" s="10"/>
    </row>
    <row r="7045" spans="12:21" ht="15" customHeight="1" x14ac:dyDescent="0.4">
      <c r="L7045" s="36" t="s">
        <v>39</v>
      </c>
      <c r="N7045" s="37">
        <v>43758</v>
      </c>
      <c r="O7045" s="35">
        <v>0.87500000000000011</v>
      </c>
      <c r="P7045" s="299"/>
      <c r="Q7045" s="300"/>
      <c r="R7045" s="129">
        <f t="shared" si="328"/>
        <v>0</v>
      </c>
      <c r="S7045" s="129">
        <f t="shared" si="329"/>
        <v>0</v>
      </c>
      <c r="T7045" s="129">
        <f t="shared" si="330"/>
        <v>0</v>
      </c>
      <c r="U7045" s="10"/>
    </row>
    <row r="7046" spans="12:21" ht="15" customHeight="1" x14ac:dyDescent="0.4">
      <c r="L7046" s="36" t="s">
        <v>39</v>
      </c>
      <c r="N7046" s="37">
        <v>43758</v>
      </c>
      <c r="O7046" s="35">
        <v>0.91666666666666674</v>
      </c>
      <c r="P7046" s="299"/>
      <c r="Q7046" s="300"/>
      <c r="R7046" s="129">
        <f t="shared" si="328"/>
        <v>0</v>
      </c>
      <c r="S7046" s="129">
        <f t="shared" si="329"/>
        <v>0</v>
      </c>
      <c r="T7046" s="129">
        <f t="shared" si="330"/>
        <v>0</v>
      </c>
      <c r="U7046" s="10"/>
    </row>
    <row r="7047" spans="12:21" ht="15" customHeight="1" x14ac:dyDescent="0.4">
      <c r="L7047" s="36" t="s">
        <v>39</v>
      </c>
      <c r="N7047" s="37">
        <v>43758</v>
      </c>
      <c r="O7047" s="35">
        <v>0.95833333333333337</v>
      </c>
      <c r="P7047" s="299"/>
      <c r="Q7047" s="300"/>
      <c r="R7047" s="129">
        <f t="shared" si="328"/>
        <v>0</v>
      </c>
      <c r="S7047" s="129">
        <f t="shared" si="329"/>
        <v>0</v>
      </c>
      <c r="T7047" s="129">
        <f t="shared" si="330"/>
        <v>0</v>
      </c>
      <c r="U7047" s="10"/>
    </row>
    <row r="7048" spans="12:21" ht="15" customHeight="1" x14ac:dyDescent="0.4">
      <c r="L7048" s="40">
        <v>43759</v>
      </c>
      <c r="M7048" s="37"/>
      <c r="N7048" s="37">
        <v>43759</v>
      </c>
      <c r="O7048" s="35">
        <v>3.1225022567582528E-17</v>
      </c>
      <c r="P7048" s="299"/>
      <c r="Q7048" s="300"/>
      <c r="R7048" s="129">
        <f t="shared" si="328"/>
        <v>0</v>
      </c>
      <c r="S7048" s="129">
        <f t="shared" si="329"/>
        <v>0</v>
      </c>
      <c r="T7048" s="129">
        <f t="shared" si="330"/>
        <v>0</v>
      </c>
      <c r="U7048" s="10"/>
    </row>
    <row r="7049" spans="12:21" ht="15" customHeight="1" x14ac:dyDescent="0.4">
      <c r="L7049" s="36" t="s">
        <v>39</v>
      </c>
      <c r="N7049" s="37">
        <v>43759</v>
      </c>
      <c r="O7049" s="35">
        <v>4.1666666666666699E-2</v>
      </c>
      <c r="P7049" s="299"/>
      <c r="Q7049" s="300"/>
      <c r="R7049" s="129">
        <f t="shared" si="328"/>
        <v>0</v>
      </c>
      <c r="S7049" s="129">
        <f t="shared" si="329"/>
        <v>0</v>
      </c>
      <c r="T7049" s="129">
        <f t="shared" si="330"/>
        <v>0</v>
      </c>
      <c r="U7049" s="10"/>
    </row>
    <row r="7050" spans="12:21" ht="15" customHeight="1" x14ac:dyDescent="0.4">
      <c r="L7050" s="36" t="s">
        <v>39</v>
      </c>
      <c r="N7050" s="37">
        <v>43759</v>
      </c>
      <c r="O7050" s="35">
        <v>8.333333333333337E-2</v>
      </c>
      <c r="P7050" s="299"/>
      <c r="Q7050" s="300"/>
      <c r="R7050" s="129">
        <f t="shared" si="328"/>
        <v>0</v>
      </c>
      <c r="S7050" s="129">
        <f t="shared" si="329"/>
        <v>0</v>
      </c>
      <c r="T7050" s="129">
        <f t="shared" si="330"/>
        <v>0</v>
      </c>
      <c r="U7050" s="10"/>
    </row>
    <row r="7051" spans="12:21" ht="15" customHeight="1" x14ac:dyDescent="0.4">
      <c r="L7051" s="36" t="s">
        <v>39</v>
      </c>
      <c r="N7051" s="37">
        <v>43759</v>
      </c>
      <c r="O7051" s="35">
        <v>0.12500000000000006</v>
      </c>
      <c r="P7051" s="299"/>
      <c r="Q7051" s="300"/>
      <c r="R7051" s="129">
        <f t="shared" si="328"/>
        <v>0</v>
      </c>
      <c r="S7051" s="129">
        <f t="shared" si="329"/>
        <v>0</v>
      </c>
      <c r="T7051" s="129">
        <f t="shared" si="330"/>
        <v>0</v>
      </c>
      <c r="U7051" s="10"/>
    </row>
    <row r="7052" spans="12:21" ht="15" customHeight="1" x14ac:dyDescent="0.4">
      <c r="L7052" s="36" t="s">
        <v>39</v>
      </c>
      <c r="N7052" s="37">
        <v>43759</v>
      </c>
      <c r="O7052" s="35">
        <v>0.16666666666666669</v>
      </c>
      <c r="P7052" s="299"/>
      <c r="Q7052" s="300"/>
      <c r="R7052" s="129">
        <f t="shared" si="328"/>
        <v>0</v>
      </c>
      <c r="S7052" s="129">
        <f t="shared" si="329"/>
        <v>0</v>
      </c>
      <c r="T7052" s="129">
        <f t="shared" si="330"/>
        <v>0</v>
      </c>
      <c r="U7052" s="10"/>
    </row>
    <row r="7053" spans="12:21" ht="15" customHeight="1" x14ac:dyDescent="0.4">
      <c r="L7053" s="36" t="s">
        <v>39</v>
      </c>
      <c r="N7053" s="37">
        <v>43759</v>
      </c>
      <c r="O7053" s="35">
        <v>0.20833333333333337</v>
      </c>
      <c r="P7053" s="299"/>
      <c r="Q7053" s="300"/>
      <c r="R7053" s="129">
        <f t="shared" si="328"/>
        <v>0</v>
      </c>
      <c r="S7053" s="129">
        <f t="shared" si="329"/>
        <v>0</v>
      </c>
      <c r="T7053" s="129">
        <f t="shared" si="330"/>
        <v>0</v>
      </c>
      <c r="U7053" s="10"/>
    </row>
    <row r="7054" spans="12:21" ht="15" customHeight="1" x14ac:dyDescent="0.4">
      <c r="L7054" s="36" t="s">
        <v>39</v>
      </c>
      <c r="N7054" s="37">
        <v>43759</v>
      </c>
      <c r="O7054" s="35">
        <v>0.25</v>
      </c>
      <c r="P7054" s="299"/>
      <c r="Q7054" s="300"/>
      <c r="R7054" s="129">
        <f t="shared" si="328"/>
        <v>0</v>
      </c>
      <c r="S7054" s="129">
        <f t="shared" si="329"/>
        <v>0</v>
      </c>
      <c r="T7054" s="129">
        <f t="shared" si="330"/>
        <v>0</v>
      </c>
      <c r="U7054" s="10"/>
    </row>
    <row r="7055" spans="12:21" ht="15" customHeight="1" x14ac:dyDescent="0.4">
      <c r="L7055" s="36" t="s">
        <v>39</v>
      </c>
      <c r="N7055" s="37">
        <v>43759</v>
      </c>
      <c r="O7055" s="35">
        <v>0.29166666666666669</v>
      </c>
      <c r="P7055" s="299"/>
      <c r="Q7055" s="300"/>
      <c r="R7055" s="129">
        <f t="shared" si="328"/>
        <v>0</v>
      </c>
      <c r="S7055" s="129">
        <f t="shared" si="329"/>
        <v>0</v>
      </c>
      <c r="T7055" s="129">
        <f t="shared" si="330"/>
        <v>0</v>
      </c>
      <c r="U7055" s="10"/>
    </row>
    <row r="7056" spans="12:21" ht="15" customHeight="1" x14ac:dyDescent="0.4">
      <c r="L7056" s="36" t="s">
        <v>39</v>
      </c>
      <c r="N7056" s="37">
        <v>43759</v>
      </c>
      <c r="O7056" s="35">
        <v>0.33333333333333337</v>
      </c>
      <c r="P7056" s="299"/>
      <c r="Q7056" s="300"/>
      <c r="R7056" s="129">
        <f t="shared" ref="R7056:R7119" si="331">IF(Q7056&gt;P7056,P7056,Q7056)</f>
        <v>0</v>
      </c>
      <c r="S7056" s="129">
        <f t="shared" ref="S7056:S7119" si="332">P7056-R7056</f>
        <v>0</v>
      </c>
      <c r="T7056" s="129">
        <f t="shared" si="330"/>
        <v>0</v>
      </c>
      <c r="U7056" s="10"/>
    </row>
    <row r="7057" spans="12:21" ht="15" customHeight="1" x14ac:dyDescent="0.4">
      <c r="L7057" s="36" t="s">
        <v>39</v>
      </c>
      <c r="N7057" s="37">
        <v>43759</v>
      </c>
      <c r="O7057" s="35">
        <v>0.375</v>
      </c>
      <c r="P7057" s="299"/>
      <c r="Q7057" s="300"/>
      <c r="R7057" s="129">
        <f t="shared" si="331"/>
        <v>0</v>
      </c>
      <c r="S7057" s="129">
        <f t="shared" si="332"/>
        <v>0</v>
      </c>
      <c r="T7057" s="129">
        <f t="shared" si="330"/>
        <v>0</v>
      </c>
      <c r="U7057" s="10"/>
    </row>
    <row r="7058" spans="12:21" ht="15" customHeight="1" x14ac:dyDescent="0.4">
      <c r="L7058" s="36" t="s">
        <v>39</v>
      </c>
      <c r="N7058" s="37">
        <v>43759</v>
      </c>
      <c r="O7058" s="35">
        <v>0.41666666666666669</v>
      </c>
      <c r="P7058" s="299"/>
      <c r="Q7058" s="300"/>
      <c r="R7058" s="129">
        <f t="shared" si="331"/>
        <v>0</v>
      </c>
      <c r="S7058" s="129">
        <f t="shared" si="332"/>
        <v>0</v>
      </c>
      <c r="T7058" s="129">
        <f t="shared" si="330"/>
        <v>0</v>
      </c>
      <c r="U7058" s="10"/>
    </row>
    <row r="7059" spans="12:21" ht="15" customHeight="1" x14ac:dyDescent="0.4">
      <c r="L7059" s="36" t="s">
        <v>39</v>
      </c>
      <c r="N7059" s="37">
        <v>43759</v>
      </c>
      <c r="O7059" s="35">
        <v>0.45833333333333337</v>
      </c>
      <c r="P7059" s="299"/>
      <c r="Q7059" s="300"/>
      <c r="R7059" s="129">
        <f t="shared" si="331"/>
        <v>0</v>
      </c>
      <c r="S7059" s="129">
        <f t="shared" si="332"/>
        <v>0</v>
      </c>
      <c r="T7059" s="129">
        <f t="shared" si="330"/>
        <v>0</v>
      </c>
      <c r="U7059" s="10"/>
    </row>
    <row r="7060" spans="12:21" ht="15" customHeight="1" x14ac:dyDescent="0.4">
      <c r="L7060" s="36" t="s">
        <v>39</v>
      </c>
      <c r="N7060" s="37">
        <v>43759</v>
      </c>
      <c r="O7060" s="35">
        <v>0.50000000000000011</v>
      </c>
      <c r="P7060" s="299"/>
      <c r="Q7060" s="300"/>
      <c r="R7060" s="129">
        <f t="shared" si="331"/>
        <v>0</v>
      </c>
      <c r="S7060" s="129">
        <f t="shared" si="332"/>
        <v>0</v>
      </c>
      <c r="T7060" s="129">
        <f t="shared" si="330"/>
        <v>0</v>
      </c>
      <c r="U7060" s="10"/>
    </row>
    <row r="7061" spans="12:21" ht="15" customHeight="1" x14ac:dyDescent="0.4">
      <c r="L7061" s="36" t="s">
        <v>39</v>
      </c>
      <c r="N7061" s="37">
        <v>43759</v>
      </c>
      <c r="O7061" s="35">
        <v>0.54166666666666674</v>
      </c>
      <c r="P7061" s="299"/>
      <c r="Q7061" s="300"/>
      <c r="R7061" s="129">
        <f t="shared" si="331"/>
        <v>0</v>
      </c>
      <c r="S7061" s="129">
        <f t="shared" si="332"/>
        <v>0</v>
      </c>
      <c r="T7061" s="129">
        <f t="shared" si="330"/>
        <v>0</v>
      </c>
      <c r="U7061" s="10"/>
    </row>
    <row r="7062" spans="12:21" ht="15" customHeight="1" x14ac:dyDescent="0.4">
      <c r="L7062" s="36" t="s">
        <v>39</v>
      </c>
      <c r="N7062" s="37">
        <v>43759</v>
      </c>
      <c r="O7062" s="35">
        <v>0.58333333333333337</v>
      </c>
      <c r="P7062" s="299"/>
      <c r="Q7062" s="300"/>
      <c r="R7062" s="129">
        <f t="shared" si="331"/>
        <v>0</v>
      </c>
      <c r="S7062" s="129">
        <f t="shared" si="332"/>
        <v>0</v>
      </c>
      <c r="T7062" s="129">
        <f t="shared" si="330"/>
        <v>0</v>
      </c>
      <c r="U7062" s="10"/>
    </row>
    <row r="7063" spans="12:21" ht="15" customHeight="1" x14ac:dyDescent="0.4">
      <c r="L7063" s="36" t="s">
        <v>39</v>
      </c>
      <c r="N7063" s="37">
        <v>43759</v>
      </c>
      <c r="O7063" s="35">
        <v>0.62500000000000011</v>
      </c>
      <c r="P7063" s="299"/>
      <c r="Q7063" s="300"/>
      <c r="R7063" s="129">
        <f t="shared" si="331"/>
        <v>0</v>
      </c>
      <c r="S7063" s="129">
        <f t="shared" si="332"/>
        <v>0</v>
      </c>
      <c r="T7063" s="129">
        <f t="shared" si="330"/>
        <v>0</v>
      </c>
      <c r="U7063" s="10"/>
    </row>
    <row r="7064" spans="12:21" ht="15" customHeight="1" x14ac:dyDescent="0.4">
      <c r="L7064" s="36" t="s">
        <v>39</v>
      </c>
      <c r="N7064" s="37">
        <v>43759</v>
      </c>
      <c r="O7064" s="35">
        <v>0.66666666666666674</v>
      </c>
      <c r="P7064" s="299"/>
      <c r="Q7064" s="300"/>
      <c r="R7064" s="129">
        <f t="shared" si="331"/>
        <v>0</v>
      </c>
      <c r="S7064" s="129">
        <f t="shared" si="332"/>
        <v>0</v>
      </c>
      <c r="T7064" s="129">
        <f t="shared" si="330"/>
        <v>0</v>
      </c>
      <c r="U7064" s="10"/>
    </row>
    <row r="7065" spans="12:21" ht="15" customHeight="1" x14ac:dyDescent="0.4">
      <c r="L7065" s="36" t="s">
        <v>39</v>
      </c>
      <c r="N7065" s="37">
        <v>43759</v>
      </c>
      <c r="O7065" s="35">
        <v>0.70833333333333337</v>
      </c>
      <c r="P7065" s="299"/>
      <c r="Q7065" s="300"/>
      <c r="R7065" s="129">
        <f t="shared" si="331"/>
        <v>0</v>
      </c>
      <c r="S7065" s="129">
        <f t="shared" si="332"/>
        <v>0</v>
      </c>
      <c r="T7065" s="129">
        <f t="shared" si="330"/>
        <v>0</v>
      </c>
      <c r="U7065" s="10"/>
    </row>
    <row r="7066" spans="12:21" ht="15" customHeight="1" x14ac:dyDescent="0.4">
      <c r="L7066" s="36" t="s">
        <v>39</v>
      </c>
      <c r="N7066" s="37">
        <v>43759</v>
      </c>
      <c r="O7066" s="35">
        <v>0.75000000000000011</v>
      </c>
      <c r="P7066" s="299"/>
      <c r="Q7066" s="300"/>
      <c r="R7066" s="129">
        <f t="shared" si="331"/>
        <v>0</v>
      </c>
      <c r="S7066" s="129">
        <f t="shared" si="332"/>
        <v>0</v>
      </c>
      <c r="T7066" s="129">
        <f t="shared" si="330"/>
        <v>0</v>
      </c>
      <c r="U7066" s="10"/>
    </row>
    <row r="7067" spans="12:21" ht="15" customHeight="1" x14ac:dyDescent="0.4">
      <c r="L7067" s="36" t="s">
        <v>39</v>
      </c>
      <c r="N7067" s="37">
        <v>43759</v>
      </c>
      <c r="O7067" s="35">
        <v>0.79166666666666674</v>
      </c>
      <c r="P7067" s="299"/>
      <c r="Q7067" s="300"/>
      <c r="R7067" s="129">
        <f t="shared" si="331"/>
        <v>0</v>
      </c>
      <c r="S7067" s="129">
        <f t="shared" si="332"/>
        <v>0</v>
      </c>
      <c r="T7067" s="129">
        <f t="shared" si="330"/>
        <v>0</v>
      </c>
      <c r="U7067" s="10"/>
    </row>
    <row r="7068" spans="12:21" ht="15" customHeight="1" x14ac:dyDescent="0.4">
      <c r="L7068" s="36" t="s">
        <v>39</v>
      </c>
      <c r="N7068" s="37">
        <v>43759</v>
      </c>
      <c r="O7068" s="35">
        <v>0.83333333333333337</v>
      </c>
      <c r="P7068" s="299"/>
      <c r="Q7068" s="300"/>
      <c r="R7068" s="129">
        <f t="shared" si="331"/>
        <v>0</v>
      </c>
      <c r="S7068" s="129">
        <f t="shared" si="332"/>
        <v>0</v>
      </c>
      <c r="T7068" s="129">
        <f t="shared" si="330"/>
        <v>0</v>
      </c>
      <c r="U7068" s="10"/>
    </row>
    <row r="7069" spans="12:21" ht="15" customHeight="1" x14ac:dyDescent="0.4">
      <c r="L7069" s="36" t="s">
        <v>39</v>
      </c>
      <c r="N7069" s="37">
        <v>43759</v>
      </c>
      <c r="O7069" s="35">
        <v>0.87500000000000011</v>
      </c>
      <c r="P7069" s="299"/>
      <c r="Q7069" s="300"/>
      <c r="R7069" s="129">
        <f t="shared" si="331"/>
        <v>0</v>
      </c>
      <c r="S7069" s="129">
        <f t="shared" si="332"/>
        <v>0</v>
      </c>
      <c r="T7069" s="129">
        <f t="shared" si="330"/>
        <v>0</v>
      </c>
      <c r="U7069" s="10"/>
    </row>
    <row r="7070" spans="12:21" ht="15" customHeight="1" x14ac:dyDescent="0.4">
      <c r="L7070" s="36" t="s">
        <v>39</v>
      </c>
      <c r="N7070" s="37">
        <v>43759</v>
      </c>
      <c r="O7070" s="35">
        <v>0.91666666666666674</v>
      </c>
      <c r="P7070" s="299"/>
      <c r="Q7070" s="300"/>
      <c r="R7070" s="129">
        <f t="shared" si="331"/>
        <v>0</v>
      </c>
      <c r="S7070" s="129">
        <f t="shared" si="332"/>
        <v>0</v>
      </c>
      <c r="T7070" s="129">
        <f t="shared" si="330"/>
        <v>0</v>
      </c>
      <c r="U7070" s="10"/>
    </row>
    <row r="7071" spans="12:21" ht="15" customHeight="1" x14ac:dyDescent="0.4">
      <c r="L7071" s="36" t="s">
        <v>39</v>
      </c>
      <c r="N7071" s="37">
        <v>43759</v>
      </c>
      <c r="O7071" s="35">
        <v>0.95833333333333337</v>
      </c>
      <c r="P7071" s="299"/>
      <c r="Q7071" s="300"/>
      <c r="R7071" s="129">
        <f t="shared" si="331"/>
        <v>0</v>
      </c>
      <c r="S7071" s="129">
        <f t="shared" si="332"/>
        <v>0</v>
      </c>
      <c r="T7071" s="129">
        <f t="shared" si="330"/>
        <v>0</v>
      </c>
      <c r="U7071" s="10"/>
    </row>
    <row r="7072" spans="12:21" ht="15" customHeight="1" x14ac:dyDescent="0.4">
      <c r="L7072" s="40">
        <v>43760</v>
      </c>
      <c r="M7072" s="37"/>
      <c r="N7072" s="37">
        <v>43760</v>
      </c>
      <c r="O7072" s="35">
        <v>3.1225022567582528E-17</v>
      </c>
      <c r="P7072" s="299"/>
      <c r="Q7072" s="300"/>
      <c r="R7072" s="129">
        <f t="shared" si="331"/>
        <v>0</v>
      </c>
      <c r="S7072" s="129">
        <f t="shared" si="332"/>
        <v>0</v>
      </c>
      <c r="T7072" s="129">
        <f t="shared" si="330"/>
        <v>0</v>
      </c>
      <c r="U7072" s="10"/>
    </row>
    <row r="7073" spans="12:21" ht="15" customHeight="1" x14ac:dyDescent="0.4">
      <c r="L7073" s="36" t="s">
        <v>39</v>
      </c>
      <c r="N7073" s="37">
        <v>43760</v>
      </c>
      <c r="O7073" s="35">
        <v>4.1666666666666699E-2</v>
      </c>
      <c r="P7073" s="299"/>
      <c r="Q7073" s="300"/>
      <c r="R7073" s="129">
        <f t="shared" si="331"/>
        <v>0</v>
      </c>
      <c r="S7073" s="129">
        <f t="shared" si="332"/>
        <v>0</v>
      </c>
      <c r="T7073" s="129">
        <f t="shared" si="330"/>
        <v>0</v>
      </c>
      <c r="U7073" s="10"/>
    </row>
    <row r="7074" spans="12:21" ht="15" customHeight="1" x14ac:dyDescent="0.4">
      <c r="L7074" s="36" t="s">
        <v>39</v>
      </c>
      <c r="N7074" s="37">
        <v>43760</v>
      </c>
      <c r="O7074" s="35">
        <v>8.333333333333337E-2</v>
      </c>
      <c r="P7074" s="299"/>
      <c r="Q7074" s="300"/>
      <c r="R7074" s="129">
        <f t="shared" si="331"/>
        <v>0</v>
      </c>
      <c r="S7074" s="129">
        <f t="shared" si="332"/>
        <v>0</v>
      </c>
      <c r="T7074" s="129">
        <f t="shared" si="330"/>
        <v>0</v>
      </c>
      <c r="U7074" s="10"/>
    </row>
    <row r="7075" spans="12:21" ht="15" customHeight="1" x14ac:dyDescent="0.4">
      <c r="L7075" s="36" t="s">
        <v>39</v>
      </c>
      <c r="N7075" s="37">
        <v>43760</v>
      </c>
      <c r="O7075" s="35">
        <v>0.12500000000000006</v>
      </c>
      <c r="P7075" s="299"/>
      <c r="Q7075" s="300"/>
      <c r="R7075" s="129">
        <f t="shared" si="331"/>
        <v>0</v>
      </c>
      <c r="S7075" s="129">
        <f t="shared" si="332"/>
        <v>0</v>
      </c>
      <c r="T7075" s="129">
        <f t="shared" si="330"/>
        <v>0</v>
      </c>
      <c r="U7075" s="10"/>
    </row>
    <row r="7076" spans="12:21" ht="15" customHeight="1" x14ac:dyDescent="0.4">
      <c r="L7076" s="36" t="s">
        <v>39</v>
      </c>
      <c r="N7076" s="37">
        <v>43760</v>
      </c>
      <c r="O7076" s="35">
        <v>0.16666666666666669</v>
      </c>
      <c r="P7076" s="299"/>
      <c r="Q7076" s="300"/>
      <c r="R7076" s="129">
        <f t="shared" si="331"/>
        <v>0</v>
      </c>
      <c r="S7076" s="129">
        <f t="shared" si="332"/>
        <v>0</v>
      </c>
      <c r="T7076" s="129">
        <f t="shared" si="330"/>
        <v>0</v>
      </c>
      <c r="U7076" s="10"/>
    </row>
    <row r="7077" spans="12:21" ht="15" customHeight="1" x14ac:dyDescent="0.4">
      <c r="L7077" s="36" t="s">
        <v>39</v>
      </c>
      <c r="N7077" s="37">
        <v>43760</v>
      </c>
      <c r="O7077" s="35">
        <v>0.20833333333333337</v>
      </c>
      <c r="P7077" s="299"/>
      <c r="Q7077" s="300"/>
      <c r="R7077" s="129">
        <f t="shared" si="331"/>
        <v>0</v>
      </c>
      <c r="S7077" s="129">
        <f t="shared" si="332"/>
        <v>0</v>
      </c>
      <c r="T7077" s="129">
        <f t="shared" si="330"/>
        <v>0</v>
      </c>
      <c r="U7077" s="10"/>
    </row>
    <row r="7078" spans="12:21" ht="15" customHeight="1" x14ac:dyDescent="0.4">
      <c r="L7078" s="36" t="s">
        <v>39</v>
      </c>
      <c r="N7078" s="37">
        <v>43760</v>
      </c>
      <c r="O7078" s="35">
        <v>0.25</v>
      </c>
      <c r="P7078" s="299"/>
      <c r="Q7078" s="300"/>
      <c r="R7078" s="129">
        <f t="shared" si="331"/>
        <v>0</v>
      </c>
      <c r="S7078" s="129">
        <f t="shared" si="332"/>
        <v>0</v>
      </c>
      <c r="T7078" s="129">
        <f t="shared" si="330"/>
        <v>0</v>
      </c>
      <c r="U7078" s="10"/>
    </row>
    <row r="7079" spans="12:21" ht="15" customHeight="1" x14ac:dyDescent="0.4">
      <c r="L7079" s="36" t="s">
        <v>39</v>
      </c>
      <c r="N7079" s="37">
        <v>43760</v>
      </c>
      <c r="O7079" s="35">
        <v>0.29166666666666669</v>
      </c>
      <c r="P7079" s="299"/>
      <c r="Q7079" s="300"/>
      <c r="R7079" s="129">
        <f t="shared" si="331"/>
        <v>0</v>
      </c>
      <c r="S7079" s="129">
        <f t="shared" si="332"/>
        <v>0</v>
      </c>
      <c r="T7079" s="129">
        <f t="shared" si="330"/>
        <v>0</v>
      </c>
      <c r="U7079" s="10"/>
    </row>
    <row r="7080" spans="12:21" ht="15" customHeight="1" x14ac:dyDescent="0.4">
      <c r="L7080" s="36" t="s">
        <v>39</v>
      </c>
      <c r="N7080" s="37">
        <v>43760</v>
      </c>
      <c r="O7080" s="35">
        <v>0.33333333333333337</v>
      </c>
      <c r="P7080" s="299"/>
      <c r="Q7080" s="300"/>
      <c r="R7080" s="129">
        <f t="shared" si="331"/>
        <v>0</v>
      </c>
      <c r="S7080" s="129">
        <f t="shared" si="332"/>
        <v>0</v>
      </c>
      <c r="T7080" s="129">
        <f t="shared" si="330"/>
        <v>0</v>
      </c>
      <c r="U7080" s="10"/>
    </row>
    <row r="7081" spans="12:21" ht="15" customHeight="1" x14ac:dyDescent="0.4">
      <c r="L7081" s="36" t="s">
        <v>39</v>
      </c>
      <c r="N7081" s="37">
        <v>43760</v>
      </c>
      <c r="O7081" s="35">
        <v>0.375</v>
      </c>
      <c r="P7081" s="299"/>
      <c r="Q7081" s="300"/>
      <c r="R7081" s="129">
        <f t="shared" si="331"/>
        <v>0</v>
      </c>
      <c r="S7081" s="129">
        <f t="shared" si="332"/>
        <v>0</v>
      </c>
      <c r="T7081" s="129">
        <f t="shared" ref="T7081:T7144" si="333">Q7081-R7081</f>
        <v>0</v>
      </c>
      <c r="U7081" s="10"/>
    </row>
    <row r="7082" spans="12:21" ht="15" customHeight="1" x14ac:dyDescent="0.4">
      <c r="L7082" s="36" t="s">
        <v>39</v>
      </c>
      <c r="N7082" s="37">
        <v>43760</v>
      </c>
      <c r="O7082" s="35">
        <v>0.41666666666666669</v>
      </c>
      <c r="P7082" s="299"/>
      <c r="Q7082" s="300"/>
      <c r="R7082" s="129">
        <f t="shared" si="331"/>
        <v>0</v>
      </c>
      <c r="S7082" s="129">
        <f t="shared" si="332"/>
        <v>0</v>
      </c>
      <c r="T7082" s="129">
        <f t="shared" si="333"/>
        <v>0</v>
      </c>
      <c r="U7082" s="10"/>
    </row>
    <row r="7083" spans="12:21" ht="15" customHeight="1" x14ac:dyDescent="0.4">
      <c r="L7083" s="36" t="s">
        <v>39</v>
      </c>
      <c r="N7083" s="37">
        <v>43760</v>
      </c>
      <c r="O7083" s="35">
        <v>0.45833333333333337</v>
      </c>
      <c r="P7083" s="299"/>
      <c r="Q7083" s="300"/>
      <c r="R7083" s="129">
        <f t="shared" si="331"/>
        <v>0</v>
      </c>
      <c r="S7083" s="129">
        <f t="shared" si="332"/>
        <v>0</v>
      </c>
      <c r="T7083" s="129">
        <f t="shared" si="333"/>
        <v>0</v>
      </c>
      <c r="U7083" s="10"/>
    </row>
    <row r="7084" spans="12:21" ht="15" customHeight="1" x14ac:dyDescent="0.4">
      <c r="L7084" s="36" t="s">
        <v>39</v>
      </c>
      <c r="N7084" s="37">
        <v>43760</v>
      </c>
      <c r="O7084" s="35">
        <v>0.50000000000000011</v>
      </c>
      <c r="P7084" s="299"/>
      <c r="Q7084" s="300"/>
      <c r="R7084" s="129">
        <f t="shared" si="331"/>
        <v>0</v>
      </c>
      <c r="S7084" s="129">
        <f t="shared" si="332"/>
        <v>0</v>
      </c>
      <c r="T7084" s="129">
        <f t="shared" si="333"/>
        <v>0</v>
      </c>
      <c r="U7084" s="10"/>
    </row>
    <row r="7085" spans="12:21" ht="15" customHeight="1" x14ac:dyDescent="0.4">
      <c r="L7085" s="36" t="s">
        <v>39</v>
      </c>
      <c r="N7085" s="37">
        <v>43760</v>
      </c>
      <c r="O7085" s="35">
        <v>0.54166666666666674</v>
      </c>
      <c r="P7085" s="299"/>
      <c r="Q7085" s="300"/>
      <c r="R7085" s="129">
        <f t="shared" si="331"/>
        <v>0</v>
      </c>
      <c r="S7085" s="129">
        <f t="shared" si="332"/>
        <v>0</v>
      </c>
      <c r="T7085" s="129">
        <f t="shared" si="333"/>
        <v>0</v>
      </c>
      <c r="U7085" s="10"/>
    </row>
    <row r="7086" spans="12:21" ht="15" customHeight="1" x14ac:dyDescent="0.4">
      <c r="L7086" s="36" t="s">
        <v>39</v>
      </c>
      <c r="N7086" s="37">
        <v>43760</v>
      </c>
      <c r="O7086" s="35">
        <v>0.58333333333333337</v>
      </c>
      <c r="P7086" s="299"/>
      <c r="Q7086" s="300"/>
      <c r="R7086" s="129">
        <f t="shared" si="331"/>
        <v>0</v>
      </c>
      <c r="S7086" s="129">
        <f t="shared" si="332"/>
        <v>0</v>
      </c>
      <c r="T7086" s="129">
        <f t="shared" si="333"/>
        <v>0</v>
      </c>
      <c r="U7086" s="10"/>
    </row>
    <row r="7087" spans="12:21" ht="15" customHeight="1" x14ac:dyDescent="0.4">
      <c r="L7087" s="36" t="s">
        <v>39</v>
      </c>
      <c r="N7087" s="37">
        <v>43760</v>
      </c>
      <c r="O7087" s="35">
        <v>0.62500000000000011</v>
      </c>
      <c r="P7087" s="299"/>
      <c r="Q7087" s="300"/>
      <c r="R7087" s="129">
        <f t="shared" si="331"/>
        <v>0</v>
      </c>
      <c r="S7087" s="129">
        <f t="shared" si="332"/>
        <v>0</v>
      </c>
      <c r="T7087" s="129">
        <f t="shared" si="333"/>
        <v>0</v>
      </c>
      <c r="U7087" s="10"/>
    </row>
    <row r="7088" spans="12:21" ht="15" customHeight="1" x14ac:dyDescent="0.4">
      <c r="L7088" s="36" t="s">
        <v>39</v>
      </c>
      <c r="N7088" s="37">
        <v>43760</v>
      </c>
      <c r="O7088" s="35">
        <v>0.66666666666666674</v>
      </c>
      <c r="P7088" s="299"/>
      <c r="Q7088" s="300"/>
      <c r="R7088" s="129">
        <f t="shared" si="331"/>
        <v>0</v>
      </c>
      <c r="S7088" s="129">
        <f t="shared" si="332"/>
        <v>0</v>
      </c>
      <c r="T7088" s="129">
        <f t="shared" si="333"/>
        <v>0</v>
      </c>
      <c r="U7088" s="10"/>
    </row>
    <row r="7089" spans="12:21" ht="15" customHeight="1" x14ac:dyDescent="0.4">
      <c r="L7089" s="36" t="s">
        <v>39</v>
      </c>
      <c r="N7089" s="37">
        <v>43760</v>
      </c>
      <c r="O7089" s="35">
        <v>0.70833333333333337</v>
      </c>
      <c r="P7089" s="299"/>
      <c r="Q7089" s="300"/>
      <c r="R7089" s="129">
        <f t="shared" si="331"/>
        <v>0</v>
      </c>
      <c r="S7089" s="129">
        <f t="shared" si="332"/>
        <v>0</v>
      </c>
      <c r="T7089" s="129">
        <f t="shared" si="333"/>
        <v>0</v>
      </c>
      <c r="U7089" s="10"/>
    </row>
    <row r="7090" spans="12:21" ht="15" customHeight="1" x14ac:dyDescent="0.4">
      <c r="L7090" s="36" t="s">
        <v>39</v>
      </c>
      <c r="N7090" s="37">
        <v>43760</v>
      </c>
      <c r="O7090" s="35">
        <v>0.75000000000000011</v>
      </c>
      <c r="P7090" s="299"/>
      <c r="Q7090" s="300"/>
      <c r="R7090" s="129">
        <f t="shared" si="331"/>
        <v>0</v>
      </c>
      <c r="S7090" s="129">
        <f t="shared" si="332"/>
        <v>0</v>
      </c>
      <c r="T7090" s="129">
        <f t="shared" si="333"/>
        <v>0</v>
      </c>
      <c r="U7090" s="10"/>
    </row>
    <row r="7091" spans="12:21" ht="15" customHeight="1" x14ac:dyDescent="0.4">
      <c r="L7091" s="36" t="s">
        <v>39</v>
      </c>
      <c r="N7091" s="37">
        <v>43760</v>
      </c>
      <c r="O7091" s="35">
        <v>0.79166666666666674</v>
      </c>
      <c r="P7091" s="299"/>
      <c r="Q7091" s="300"/>
      <c r="R7091" s="129">
        <f t="shared" si="331"/>
        <v>0</v>
      </c>
      <c r="S7091" s="129">
        <f t="shared" si="332"/>
        <v>0</v>
      </c>
      <c r="T7091" s="129">
        <f t="shared" si="333"/>
        <v>0</v>
      </c>
      <c r="U7091" s="10"/>
    </row>
    <row r="7092" spans="12:21" ht="15" customHeight="1" x14ac:dyDescent="0.4">
      <c r="L7092" s="36" t="s">
        <v>39</v>
      </c>
      <c r="N7092" s="37">
        <v>43760</v>
      </c>
      <c r="O7092" s="35">
        <v>0.83333333333333337</v>
      </c>
      <c r="P7092" s="299"/>
      <c r="Q7092" s="300"/>
      <c r="R7092" s="129">
        <f t="shared" si="331"/>
        <v>0</v>
      </c>
      <c r="S7092" s="129">
        <f t="shared" si="332"/>
        <v>0</v>
      </c>
      <c r="T7092" s="129">
        <f t="shared" si="333"/>
        <v>0</v>
      </c>
      <c r="U7092" s="10"/>
    </row>
    <row r="7093" spans="12:21" ht="15" customHeight="1" x14ac:dyDescent="0.4">
      <c r="L7093" s="36" t="s">
        <v>39</v>
      </c>
      <c r="N7093" s="37">
        <v>43760</v>
      </c>
      <c r="O7093" s="35">
        <v>0.87500000000000011</v>
      </c>
      <c r="P7093" s="299"/>
      <c r="Q7093" s="300"/>
      <c r="R7093" s="129">
        <f t="shared" si="331"/>
        <v>0</v>
      </c>
      <c r="S7093" s="129">
        <f t="shared" si="332"/>
        <v>0</v>
      </c>
      <c r="T7093" s="129">
        <f t="shared" si="333"/>
        <v>0</v>
      </c>
      <c r="U7093" s="10"/>
    </row>
    <row r="7094" spans="12:21" ht="15" customHeight="1" x14ac:dyDescent="0.4">
      <c r="L7094" s="36" t="s">
        <v>39</v>
      </c>
      <c r="N7094" s="37">
        <v>43760</v>
      </c>
      <c r="O7094" s="35">
        <v>0.91666666666666674</v>
      </c>
      <c r="P7094" s="299"/>
      <c r="Q7094" s="300"/>
      <c r="R7094" s="129">
        <f t="shared" si="331"/>
        <v>0</v>
      </c>
      <c r="S7094" s="129">
        <f t="shared" si="332"/>
        <v>0</v>
      </c>
      <c r="T7094" s="129">
        <f t="shared" si="333"/>
        <v>0</v>
      </c>
      <c r="U7094" s="10"/>
    </row>
    <row r="7095" spans="12:21" ht="15" customHeight="1" x14ac:dyDescent="0.4">
      <c r="L7095" s="36" t="s">
        <v>39</v>
      </c>
      <c r="N7095" s="37">
        <v>43760</v>
      </c>
      <c r="O7095" s="35">
        <v>0.95833333333333337</v>
      </c>
      <c r="P7095" s="299"/>
      <c r="Q7095" s="300"/>
      <c r="R7095" s="129">
        <f t="shared" si="331"/>
        <v>0</v>
      </c>
      <c r="S7095" s="129">
        <f t="shared" si="332"/>
        <v>0</v>
      </c>
      <c r="T7095" s="129">
        <f t="shared" si="333"/>
        <v>0</v>
      </c>
      <c r="U7095" s="10"/>
    </row>
    <row r="7096" spans="12:21" ht="15" customHeight="1" x14ac:dyDescent="0.4">
      <c r="L7096" s="40">
        <v>43761</v>
      </c>
      <c r="M7096" s="37"/>
      <c r="N7096" s="37">
        <v>43761</v>
      </c>
      <c r="O7096" s="35">
        <v>3.1225022567582528E-17</v>
      </c>
      <c r="P7096" s="299"/>
      <c r="Q7096" s="300"/>
      <c r="R7096" s="129">
        <f t="shared" si="331"/>
        <v>0</v>
      </c>
      <c r="S7096" s="129">
        <f t="shared" si="332"/>
        <v>0</v>
      </c>
      <c r="T7096" s="129">
        <f t="shared" si="333"/>
        <v>0</v>
      </c>
      <c r="U7096" s="10"/>
    </row>
    <row r="7097" spans="12:21" ht="15" customHeight="1" x14ac:dyDescent="0.4">
      <c r="L7097" s="36" t="s">
        <v>39</v>
      </c>
      <c r="N7097" s="37">
        <v>43761</v>
      </c>
      <c r="O7097" s="35">
        <v>4.1666666666666699E-2</v>
      </c>
      <c r="P7097" s="299"/>
      <c r="Q7097" s="300"/>
      <c r="R7097" s="129">
        <f t="shared" si="331"/>
        <v>0</v>
      </c>
      <c r="S7097" s="129">
        <f t="shared" si="332"/>
        <v>0</v>
      </c>
      <c r="T7097" s="129">
        <f t="shared" si="333"/>
        <v>0</v>
      </c>
      <c r="U7097" s="10"/>
    </row>
    <row r="7098" spans="12:21" ht="15" customHeight="1" x14ac:dyDescent="0.4">
      <c r="L7098" s="36" t="s">
        <v>39</v>
      </c>
      <c r="N7098" s="37">
        <v>43761</v>
      </c>
      <c r="O7098" s="35">
        <v>8.333333333333337E-2</v>
      </c>
      <c r="P7098" s="299"/>
      <c r="Q7098" s="300"/>
      <c r="R7098" s="129">
        <f t="shared" si="331"/>
        <v>0</v>
      </c>
      <c r="S7098" s="129">
        <f t="shared" si="332"/>
        <v>0</v>
      </c>
      <c r="T7098" s="129">
        <f t="shared" si="333"/>
        <v>0</v>
      </c>
      <c r="U7098" s="10"/>
    </row>
    <row r="7099" spans="12:21" ht="15" customHeight="1" x14ac:dyDescent="0.4">
      <c r="L7099" s="36" t="s">
        <v>39</v>
      </c>
      <c r="N7099" s="37">
        <v>43761</v>
      </c>
      <c r="O7099" s="35">
        <v>0.12500000000000006</v>
      </c>
      <c r="P7099" s="299"/>
      <c r="Q7099" s="300"/>
      <c r="R7099" s="129">
        <f t="shared" si="331"/>
        <v>0</v>
      </c>
      <c r="S7099" s="129">
        <f t="shared" si="332"/>
        <v>0</v>
      </c>
      <c r="T7099" s="129">
        <f t="shared" si="333"/>
        <v>0</v>
      </c>
      <c r="U7099" s="10"/>
    </row>
    <row r="7100" spans="12:21" ht="15" customHeight="1" x14ac:dyDescent="0.4">
      <c r="L7100" s="36" t="s">
        <v>39</v>
      </c>
      <c r="N7100" s="37">
        <v>43761</v>
      </c>
      <c r="O7100" s="35">
        <v>0.16666666666666669</v>
      </c>
      <c r="P7100" s="299"/>
      <c r="Q7100" s="300"/>
      <c r="R7100" s="129">
        <f t="shared" si="331"/>
        <v>0</v>
      </c>
      <c r="S7100" s="129">
        <f t="shared" si="332"/>
        <v>0</v>
      </c>
      <c r="T7100" s="129">
        <f t="shared" si="333"/>
        <v>0</v>
      </c>
      <c r="U7100" s="10"/>
    </row>
    <row r="7101" spans="12:21" ht="15" customHeight="1" x14ac:dyDescent="0.4">
      <c r="L7101" s="36" t="s">
        <v>39</v>
      </c>
      <c r="N7101" s="37">
        <v>43761</v>
      </c>
      <c r="O7101" s="35">
        <v>0.20833333333333337</v>
      </c>
      <c r="P7101" s="299"/>
      <c r="Q7101" s="300"/>
      <c r="R7101" s="129">
        <f t="shared" si="331"/>
        <v>0</v>
      </c>
      <c r="S7101" s="129">
        <f t="shared" si="332"/>
        <v>0</v>
      </c>
      <c r="T7101" s="129">
        <f t="shared" si="333"/>
        <v>0</v>
      </c>
      <c r="U7101" s="10"/>
    </row>
    <row r="7102" spans="12:21" ht="15" customHeight="1" x14ac:dyDescent="0.4">
      <c r="L7102" s="36" t="s">
        <v>39</v>
      </c>
      <c r="N7102" s="37">
        <v>43761</v>
      </c>
      <c r="O7102" s="35">
        <v>0.25</v>
      </c>
      <c r="P7102" s="299"/>
      <c r="Q7102" s="300"/>
      <c r="R7102" s="129">
        <f t="shared" si="331"/>
        <v>0</v>
      </c>
      <c r="S7102" s="129">
        <f t="shared" si="332"/>
        <v>0</v>
      </c>
      <c r="T7102" s="129">
        <f t="shared" si="333"/>
        <v>0</v>
      </c>
      <c r="U7102" s="10"/>
    </row>
    <row r="7103" spans="12:21" ht="15" customHeight="1" x14ac:dyDescent="0.4">
      <c r="L7103" s="36" t="s">
        <v>39</v>
      </c>
      <c r="N7103" s="37">
        <v>43761</v>
      </c>
      <c r="O7103" s="35">
        <v>0.29166666666666669</v>
      </c>
      <c r="P7103" s="299"/>
      <c r="Q7103" s="300"/>
      <c r="R7103" s="129">
        <f t="shared" si="331"/>
        <v>0</v>
      </c>
      <c r="S7103" s="129">
        <f t="shared" si="332"/>
        <v>0</v>
      </c>
      <c r="T7103" s="129">
        <f t="shared" si="333"/>
        <v>0</v>
      </c>
      <c r="U7103" s="10"/>
    </row>
    <row r="7104" spans="12:21" ht="15" customHeight="1" x14ac:dyDescent="0.4">
      <c r="L7104" s="36" t="s">
        <v>39</v>
      </c>
      <c r="N7104" s="37">
        <v>43761</v>
      </c>
      <c r="O7104" s="35">
        <v>0.33333333333333337</v>
      </c>
      <c r="P7104" s="299"/>
      <c r="Q7104" s="300"/>
      <c r="R7104" s="129">
        <f t="shared" si="331"/>
        <v>0</v>
      </c>
      <c r="S7104" s="129">
        <f t="shared" si="332"/>
        <v>0</v>
      </c>
      <c r="T7104" s="129">
        <f t="shared" si="333"/>
        <v>0</v>
      </c>
      <c r="U7104" s="10"/>
    </row>
    <row r="7105" spans="12:21" ht="15" customHeight="1" x14ac:dyDescent="0.4">
      <c r="L7105" s="36" t="s">
        <v>39</v>
      </c>
      <c r="N7105" s="37">
        <v>43761</v>
      </c>
      <c r="O7105" s="35">
        <v>0.375</v>
      </c>
      <c r="P7105" s="299"/>
      <c r="Q7105" s="300"/>
      <c r="R7105" s="129">
        <f t="shared" si="331"/>
        <v>0</v>
      </c>
      <c r="S7105" s="129">
        <f t="shared" si="332"/>
        <v>0</v>
      </c>
      <c r="T7105" s="129">
        <f t="shared" si="333"/>
        <v>0</v>
      </c>
      <c r="U7105" s="10"/>
    </row>
    <row r="7106" spans="12:21" ht="15" customHeight="1" x14ac:dyDescent="0.4">
      <c r="L7106" s="36" t="s">
        <v>39</v>
      </c>
      <c r="N7106" s="37">
        <v>43761</v>
      </c>
      <c r="O7106" s="35">
        <v>0.41666666666666669</v>
      </c>
      <c r="P7106" s="299"/>
      <c r="Q7106" s="300"/>
      <c r="R7106" s="129">
        <f t="shared" si="331"/>
        <v>0</v>
      </c>
      <c r="S7106" s="129">
        <f t="shared" si="332"/>
        <v>0</v>
      </c>
      <c r="T7106" s="129">
        <f t="shared" si="333"/>
        <v>0</v>
      </c>
      <c r="U7106" s="10"/>
    </row>
    <row r="7107" spans="12:21" ht="15" customHeight="1" x14ac:dyDescent="0.4">
      <c r="L7107" s="36" t="s">
        <v>39</v>
      </c>
      <c r="N7107" s="37">
        <v>43761</v>
      </c>
      <c r="O7107" s="35">
        <v>0.45833333333333337</v>
      </c>
      <c r="P7107" s="299"/>
      <c r="Q7107" s="300"/>
      <c r="R7107" s="129">
        <f t="shared" si="331"/>
        <v>0</v>
      </c>
      <c r="S7107" s="129">
        <f t="shared" si="332"/>
        <v>0</v>
      </c>
      <c r="T7107" s="129">
        <f t="shared" si="333"/>
        <v>0</v>
      </c>
      <c r="U7107" s="10"/>
    </row>
    <row r="7108" spans="12:21" ht="15" customHeight="1" x14ac:dyDescent="0.4">
      <c r="L7108" s="36" t="s">
        <v>39</v>
      </c>
      <c r="N7108" s="37">
        <v>43761</v>
      </c>
      <c r="O7108" s="35">
        <v>0.50000000000000011</v>
      </c>
      <c r="P7108" s="299"/>
      <c r="Q7108" s="300"/>
      <c r="R7108" s="129">
        <f t="shared" si="331"/>
        <v>0</v>
      </c>
      <c r="S7108" s="129">
        <f t="shared" si="332"/>
        <v>0</v>
      </c>
      <c r="T7108" s="129">
        <f t="shared" si="333"/>
        <v>0</v>
      </c>
      <c r="U7108" s="10"/>
    </row>
    <row r="7109" spans="12:21" ht="15" customHeight="1" x14ac:dyDescent="0.4">
      <c r="L7109" s="36" t="s">
        <v>39</v>
      </c>
      <c r="N7109" s="37">
        <v>43761</v>
      </c>
      <c r="O7109" s="35">
        <v>0.54166666666666674</v>
      </c>
      <c r="P7109" s="299"/>
      <c r="Q7109" s="300"/>
      <c r="R7109" s="129">
        <f t="shared" si="331"/>
        <v>0</v>
      </c>
      <c r="S7109" s="129">
        <f t="shared" si="332"/>
        <v>0</v>
      </c>
      <c r="T7109" s="129">
        <f t="shared" si="333"/>
        <v>0</v>
      </c>
      <c r="U7109" s="10"/>
    </row>
    <row r="7110" spans="12:21" ht="15" customHeight="1" x14ac:dyDescent="0.4">
      <c r="L7110" s="36" t="s">
        <v>39</v>
      </c>
      <c r="N7110" s="37">
        <v>43761</v>
      </c>
      <c r="O7110" s="35">
        <v>0.58333333333333337</v>
      </c>
      <c r="P7110" s="299"/>
      <c r="Q7110" s="300"/>
      <c r="R7110" s="129">
        <f t="shared" si="331"/>
        <v>0</v>
      </c>
      <c r="S7110" s="129">
        <f t="shared" si="332"/>
        <v>0</v>
      </c>
      <c r="T7110" s="129">
        <f t="shared" si="333"/>
        <v>0</v>
      </c>
      <c r="U7110" s="10"/>
    </row>
    <row r="7111" spans="12:21" ht="15" customHeight="1" x14ac:dyDescent="0.4">
      <c r="L7111" s="36" t="s">
        <v>39</v>
      </c>
      <c r="N7111" s="37">
        <v>43761</v>
      </c>
      <c r="O7111" s="35">
        <v>0.62500000000000011</v>
      </c>
      <c r="P7111" s="299"/>
      <c r="Q7111" s="300"/>
      <c r="R7111" s="129">
        <f t="shared" si="331"/>
        <v>0</v>
      </c>
      <c r="S7111" s="129">
        <f t="shared" si="332"/>
        <v>0</v>
      </c>
      <c r="T7111" s="129">
        <f t="shared" si="333"/>
        <v>0</v>
      </c>
      <c r="U7111" s="10"/>
    </row>
    <row r="7112" spans="12:21" ht="15" customHeight="1" x14ac:dyDescent="0.4">
      <c r="L7112" s="36" t="s">
        <v>39</v>
      </c>
      <c r="N7112" s="37">
        <v>43761</v>
      </c>
      <c r="O7112" s="35">
        <v>0.66666666666666674</v>
      </c>
      <c r="P7112" s="299"/>
      <c r="Q7112" s="300"/>
      <c r="R7112" s="129">
        <f t="shared" si="331"/>
        <v>0</v>
      </c>
      <c r="S7112" s="129">
        <f t="shared" si="332"/>
        <v>0</v>
      </c>
      <c r="T7112" s="129">
        <f t="shared" si="333"/>
        <v>0</v>
      </c>
      <c r="U7112" s="10"/>
    </row>
    <row r="7113" spans="12:21" ht="15" customHeight="1" x14ac:dyDescent="0.4">
      <c r="L7113" s="36" t="s">
        <v>39</v>
      </c>
      <c r="N7113" s="37">
        <v>43761</v>
      </c>
      <c r="O7113" s="35">
        <v>0.70833333333333337</v>
      </c>
      <c r="P7113" s="299"/>
      <c r="Q7113" s="300"/>
      <c r="R7113" s="129">
        <f t="shared" si="331"/>
        <v>0</v>
      </c>
      <c r="S7113" s="129">
        <f t="shared" si="332"/>
        <v>0</v>
      </c>
      <c r="T7113" s="129">
        <f t="shared" si="333"/>
        <v>0</v>
      </c>
      <c r="U7113" s="10"/>
    </row>
    <row r="7114" spans="12:21" ht="15" customHeight="1" x14ac:dyDescent="0.4">
      <c r="L7114" s="36" t="s">
        <v>39</v>
      </c>
      <c r="N7114" s="37">
        <v>43761</v>
      </c>
      <c r="O7114" s="35">
        <v>0.75000000000000011</v>
      </c>
      <c r="P7114" s="299"/>
      <c r="Q7114" s="300"/>
      <c r="R7114" s="129">
        <f t="shared" si="331"/>
        <v>0</v>
      </c>
      <c r="S7114" s="129">
        <f t="shared" si="332"/>
        <v>0</v>
      </c>
      <c r="T7114" s="129">
        <f t="shared" si="333"/>
        <v>0</v>
      </c>
      <c r="U7114" s="10"/>
    </row>
    <row r="7115" spans="12:21" ht="15" customHeight="1" x14ac:dyDescent="0.4">
      <c r="L7115" s="36" t="s">
        <v>39</v>
      </c>
      <c r="N7115" s="37">
        <v>43761</v>
      </c>
      <c r="O7115" s="35">
        <v>0.79166666666666674</v>
      </c>
      <c r="P7115" s="299"/>
      <c r="Q7115" s="300"/>
      <c r="R7115" s="129">
        <f t="shared" si="331"/>
        <v>0</v>
      </c>
      <c r="S7115" s="129">
        <f t="shared" si="332"/>
        <v>0</v>
      </c>
      <c r="T7115" s="129">
        <f t="shared" si="333"/>
        <v>0</v>
      </c>
      <c r="U7115" s="10"/>
    </row>
    <row r="7116" spans="12:21" ht="15" customHeight="1" x14ac:dyDescent="0.4">
      <c r="L7116" s="36" t="s">
        <v>39</v>
      </c>
      <c r="N7116" s="37">
        <v>43761</v>
      </c>
      <c r="O7116" s="35">
        <v>0.83333333333333337</v>
      </c>
      <c r="P7116" s="299"/>
      <c r="Q7116" s="300"/>
      <c r="R7116" s="129">
        <f t="shared" si="331"/>
        <v>0</v>
      </c>
      <c r="S7116" s="129">
        <f t="shared" si="332"/>
        <v>0</v>
      </c>
      <c r="T7116" s="129">
        <f t="shared" si="333"/>
        <v>0</v>
      </c>
      <c r="U7116" s="10"/>
    </row>
    <row r="7117" spans="12:21" ht="15" customHeight="1" x14ac:dyDescent="0.4">
      <c r="L7117" s="36" t="s">
        <v>39</v>
      </c>
      <c r="N7117" s="37">
        <v>43761</v>
      </c>
      <c r="O7117" s="35">
        <v>0.87500000000000011</v>
      </c>
      <c r="P7117" s="299"/>
      <c r="Q7117" s="300"/>
      <c r="R7117" s="129">
        <f t="shared" si="331"/>
        <v>0</v>
      </c>
      <c r="S7117" s="129">
        <f t="shared" si="332"/>
        <v>0</v>
      </c>
      <c r="T7117" s="129">
        <f t="shared" si="333"/>
        <v>0</v>
      </c>
      <c r="U7117" s="10"/>
    </row>
    <row r="7118" spans="12:21" ht="15" customHeight="1" x14ac:dyDescent="0.4">
      <c r="L7118" s="36" t="s">
        <v>39</v>
      </c>
      <c r="N7118" s="37">
        <v>43761</v>
      </c>
      <c r="O7118" s="35">
        <v>0.91666666666666674</v>
      </c>
      <c r="P7118" s="299"/>
      <c r="Q7118" s="300"/>
      <c r="R7118" s="129">
        <f t="shared" si="331"/>
        <v>0</v>
      </c>
      <c r="S7118" s="129">
        <f t="shared" si="332"/>
        <v>0</v>
      </c>
      <c r="T7118" s="129">
        <f t="shared" si="333"/>
        <v>0</v>
      </c>
      <c r="U7118" s="10"/>
    </row>
    <row r="7119" spans="12:21" ht="15" customHeight="1" x14ac:dyDescent="0.4">
      <c r="L7119" s="36" t="s">
        <v>39</v>
      </c>
      <c r="N7119" s="37">
        <v>43761</v>
      </c>
      <c r="O7119" s="35">
        <v>0.95833333333333337</v>
      </c>
      <c r="P7119" s="299"/>
      <c r="Q7119" s="300"/>
      <c r="R7119" s="129">
        <f t="shared" si="331"/>
        <v>0</v>
      </c>
      <c r="S7119" s="129">
        <f t="shared" si="332"/>
        <v>0</v>
      </c>
      <c r="T7119" s="129">
        <f t="shared" si="333"/>
        <v>0</v>
      </c>
      <c r="U7119" s="10"/>
    </row>
    <row r="7120" spans="12:21" ht="15" customHeight="1" x14ac:dyDescent="0.4">
      <c r="L7120" s="40">
        <v>43762</v>
      </c>
      <c r="M7120" s="37"/>
      <c r="N7120" s="37">
        <v>43762</v>
      </c>
      <c r="O7120" s="35">
        <v>3.1225022567582528E-17</v>
      </c>
      <c r="P7120" s="299"/>
      <c r="Q7120" s="300"/>
      <c r="R7120" s="129">
        <f t="shared" ref="R7120:R7183" si="334">IF(Q7120&gt;P7120,P7120,Q7120)</f>
        <v>0</v>
      </c>
      <c r="S7120" s="129">
        <f t="shared" ref="S7120:S7183" si="335">P7120-R7120</f>
        <v>0</v>
      </c>
      <c r="T7120" s="129">
        <f t="shared" si="333"/>
        <v>0</v>
      </c>
      <c r="U7120" s="10"/>
    </row>
    <row r="7121" spans="12:21" ht="15" customHeight="1" x14ac:dyDescent="0.4">
      <c r="L7121" s="36" t="s">
        <v>39</v>
      </c>
      <c r="N7121" s="37">
        <v>43762</v>
      </c>
      <c r="O7121" s="35">
        <v>4.1666666666666699E-2</v>
      </c>
      <c r="P7121" s="299"/>
      <c r="Q7121" s="300"/>
      <c r="R7121" s="129">
        <f t="shared" si="334"/>
        <v>0</v>
      </c>
      <c r="S7121" s="129">
        <f t="shared" si="335"/>
        <v>0</v>
      </c>
      <c r="T7121" s="129">
        <f t="shared" si="333"/>
        <v>0</v>
      </c>
      <c r="U7121" s="10"/>
    </row>
    <row r="7122" spans="12:21" ht="15" customHeight="1" x14ac:dyDescent="0.4">
      <c r="L7122" s="36" t="s">
        <v>39</v>
      </c>
      <c r="N7122" s="37">
        <v>43762</v>
      </c>
      <c r="O7122" s="35">
        <v>8.333333333333337E-2</v>
      </c>
      <c r="P7122" s="299"/>
      <c r="Q7122" s="300"/>
      <c r="R7122" s="129">
        <f t="shared" si="334"/>
        <v>0</v>
      </c>
      <c r="S7122" s="129">
        <f t="shared" si="335"/>
        <v>0</v>
      </c>
      <c r="T7122" s="129">
        <f t="shared" si="333"/>
        <v>0</v>
      </c>
      <c r="U7122" s="10"/>
    </row>
    <row r="7123" spans="12:21" ht="15" customHeight="1" x14ac:dyDescent="0.4">
      <c r="L7123" s="36" t="s">
        <v>39</v>
      </c>
      <c r="N7123" s="37">
        <v>43762</v>
      </c>
      <c r="O7123" s="35">
        <v>0.12500000000000006</v>
      </c>
      <c r="P7123" s="299"/>
      <c r="Q7123" s="300"/>
      <c r="R7123" s="129">
        <f t="shared" si="334"/>
        <v>0</v>
      </c>
      <c r="S7123" s="129">
        <f t="shared" si="335"/>
        <v>0</v>
      </c>
      <c r="T7123" s="129">
        <f t="shared" si="333"/>
        <v>0</v>
      </c>
      <c r="U7123" s="10"/>
    </row>
    <row r="7124" spans="12:21" ht="15" customHeight="1" x14ac:dyDescent="0.4">
      <c r="L7124" s="36" t="s">
        <v>39</v>
      </c>
      <c r="N7124" s="37">
        <v>43762</v>
      </c>
      <c r="O7124" s="35">
        <v>0.16666666666666669</v>
      </c>
      <c r="P7124" s="299"/>
      <c r="Q7124" s="300"/>
      <c r="R7124" s="129">
        <f t="shared" si="334"/>
        <v>0</v>
      </c>
      <c r="S7124" s="129">
        <f t="shared" si="335"/>
        <v>0</v>
      </c>
      <c r="T7124" s="129">
        <f t="shared" si="333"/>
        <v>0</v>
      </c>
      <c r="U7124" s="10"/>
    </row>
    <row r="7125" spans="12:21" ht="15" customHeight="1" x14ac:dyDescent="0.4">
      <c r="L7125" s="36" t="s">
        <v>39</v>
      </c>
      <c r="N7125" s="37">
        <v>43762</v>
      </c>
      <c r="O7125" s="35">
        <v>0.20833333333333337</v>
      </c>
      <c r="P7125" s="299"/>
      <c r="Q7125" s="300"/>
      <c r="R7125" s="129">
        <f t="shared" si="334"/>
        <v>0</v>
      </c>
      <c r="S7125" s="129">
        <f t="shared" si="335"/>
        <v>0</v>
      </c>
      <c r="T7125" s="129">
        <f t="shared" si="333"/>
        <v>0</v>
      </c>
      <c r="U7125" s="10"/>
    </row>
    <row r="7126" spans="12:21" ht="15" customHeight="1" x14ac:dyDescent="0.4">
      <c r="L7126" s="36" t="s">
        <v>39</v>
      </c>
      <c r="N7126" s="37">
        <v>43762</v>
      </c>
      <c r="O7126" s="35">
        <v>0.25</v>
      </c>
      <c r="P7126" s="299"/>
      <c r="Q7126" s="300"/>
      <c r="R7126" s="129">
        <f t="shared" si="334"/>
        <v>0</v>
      </c>
      <c r="S7126" s="129">
        <f t="shared" si="335"/>
        <v>0</v>
      </c>
      <c r="T7126" s="129">
        <f t="shared" si="333"/>
        <v>0</v>
      </c>
      <c r="U7126" s="10"/>
    </row>
    <row r="7127" spans="12:21" ht="15" customHeight="1" x14ac:dyDescent="0.4">
      <c r="L7127" s="36" t="s">
        <v>39</v>
      </c>
      <c r="N7127" s="37">
        <v>43762</v>
      </c>
      <c r="O7127" s="35">
        <v>0.29166666666666669</v>
      </c>
      <c r="P7127" s="299"/>
      <c r="Q7127" s="300"/>
      <c r="R7127" s="129">
        <f t="shared" si="334"/>
        <v>0</v>
      </c>
      <c r="S7127" s="129">
        <f t="shared" si="335"/>
        <v>0</v>
      </c>
      <c r="T7127" s="129">
        <f t="shared" si="333"/>
        <v>0</v>
      </c>
      <c r="U7127" s="10"/>
    </row>
    <row r="7128" spans="12:21" ht="15" customHeight="1" x14ac:dyDescent="0.4">
      <c r="L7128" s="36" t="s">
        <v>39</v>
      </c>
      <c r="N7128" s="37">
        <v>43762</v>
      </c>
      <c r="O7128" s="35">
        <v>0.33333333333333337</v>
      </c>
      <c r="P7128" s="299"/>
      <c r="Q7128" s="300"/>
      <c r="R7128" s="129">
        <f t="shared" si="334"/>
        <v>0</v>
      </c>
      <c r="S7128" s="129">
        <f t="shared" si="335"/>
        <v>0</v>
      </c>
      <c r="T7128" s="129">
        <f t="shared" si="333"/>
        <v>0</v>
      </c>
      <c r="U7128" s="10"/>
    </row>
    <row r="7129" spans="12:21" ht="15" customHeight="1" x14ac:dyDescent="0.4">
      <c r="L7129" s="36" t="s">
        <v>39</v>
      </c>
      <c r="N7129" s="37">
        <v>43762</v>
      </c>
      <c r="O7129" s="35">
        <v>0.375</v>
      </c>
      <c r="P7129" s="299"/>
      <c r="Q7129" s="300"/>
      <c r="R7129" s="129">
        <f t="shared" si="334"/>
        <v>0</v>
      </c>
      <c r="S7129" s="129">
        <f t="shared" si="335"/>
        <v>0</v>
      </c>
      <c r="T7129" s="129">
        <f t="shared" si="333"/>
        <v>0</v>
      </c>
      <c r="U7129" s="10"/>
    </row>
    <row r="7130" spans="12:21" ht="15" customHeight="1" x14ac:dyDescent="0.4">
      <c r="L7130" s="36" t="s">
        <v>39</v>
      </c>
      <c r="N7130" s="37">
        <v>43762</v>
      </c>
      <c r="O7130" s="35">
        <v>0.41666666666666669</v>
      </c>
      <c r="P7130" s="299"/>
      <c r="Q7130" s="300"/>
      <c r="R7130" s="129">
        <f t="shared" si="334"/>
        <v>0</v>
      </c>
      <c r="S7130" s="129">
        <f t="shared" si="335"/>
        <v>0</v>
      </c>
      <c r="T7130" s="129">
        <f t="shared" si="333"/>
        <v>0</v>
      </c>
      <c r="U7130" s="10"/>
    </row>
    <row r="7131" spans="12:21" ht="15" customHeight="1" x14ac:dyDescent="0.4">
      <c r="L7131" s="36" t="s">
        <v>39</v>
      </c>
      <c r="N7131" s="37">
        <v>43762</v>
      </c>
      <c r="O7131" s="35">
        <v>0.45833333333333337</v>
      </c>
      <c r="P7131" s="299"/>
      <c r="Q7131" s="300"/>
      <c r="R7131" s="129">
        <f t="shared" si="334"/>
        <v>0</v>
      </c>
      <c r="S7131" s="129">
        <f t="shared" si="335"/>
        <v>0</v>
      </c>
      <c r="T7131" s="129">
        <f t="shared" si="333"/>
        <v>0</v>
      </c>
      <c r="U7131" s="10"/>
    </row>
    <row r="7132" spans="12:21" ht="15" customHeight="1" x14ac:dyDescent="0.4">
      <c r="L7132" s="36" t="s">
        <v>39</v>
      </c>
      <c r="N7132" s="37">
        <v>43762</v>
      </c>
      <c r="O7132" s="35">
        <v>0.50000000000000011</v>
      </c>
      <c r="P7132" s="299"/>
      <c r="Q7132" s="300"/>
      <c r="R7132" s="129">
        <f t="shared" si="334"/>
        <v>0</v>
      </c>
      <c r="S7132" s="129">
        <f t="shared" si="335"/>
        <v>0</v>
      </c>
      <c r="T7132" s="129">
        <f t="shared" si="333"/>
        <v>0</v>
      </c>
      <c r="U7132" s="10"/>
    </row>
    <row r="7133" spans="12:21" ht="15" customHeight="1" x14ac:dyDescent="0.4">
      <c r="L7133" s="36" t="s">
        <v>39</v>
      </c>
      <c r="N7133" s="37">
        <v>43762</v>
      </c>
      <c r="O7133" s="35">
        <v>0.54166666666666674</v>
      </c>
      <c r="P7133" s="299"/>
      <c r="Q7133" s="300"/>
      <c r="R7133" s="129">
        <f t="shared" si="334"/>
        <v>0</v>
      </c>
      <c r="S7133" s="129">
        <f t="shared" si="335"/>
        <v>0</v>
      </c>
      <c r="T7133" s="129">
        <f t="shared" si="333"/>
        <v>0</v>
      </c>
      <c r="U7133" s="10"/>
    </row>
    <row r="7134" spans="12:21" ht="15" customHeight="1" x14ac:dyDescent="0.4">
      <c r="L7134" s="36" t="s">
        <v>39</v>
      </c>
      <c r="N7134" s="37">
        <v>43762</v>
      </c>
      <c r="O7134" s="35">
        <v>0.58333333333333337</v>
      </c>
      <c r="P7134" s="299"/>
      <c r="Q7134" s="300"/>
      <c r="R7134" s="129">
        <f t="shared" si="334"/>
        <v>0</v>
      </c>
      <c r="S7134" s="129">
        <f t="shared" si="335"/>
        <v>0</v>
      </c>
      <c r="T7134" s="129">
        <f t="shared" si="333"/>
        <v>0</v>
      </c>
      <c r="U7134" s="10"/>
    </row>
    <row r="7135" spans="12:21" ht="15" customHeight="1" x14ac:dyDescent="0.4">
      <c r="L7135" s="36" t="s">
        <v>39</v>
      </c>
      <c r="N7135" s="37">
        <v>43762</v>
      </c>
      <c r="O7135" s="35">
        <v>0.62500000000000011</v>
      </c>
      <c r="P7135" s="299"/>
      <c r="Q7135" s="300"/>
      <c r="R7135" s="129">
        <f t="shared" si="334"/>
        <v>0</v>
      </c>
      <c r="S7135" s="129">
        <f t="shared" si="335"/>
        <v>0</v>
      </c>
      <c r="T7135" s="129">
        <f t="shared" si="333"/>
        <v>0</v>
      </c>
      <c r="U7135" s="10"/>
    </row>
    <row r="7136" spans="12:21" ht="15" customHeight="1" x14ac:dyDescent="0.4">
      <c r="L7136" s="36" t="s">
        <v>39</v>
      </c>
      <c r="N7136" s="37">
        <v>43762</v>
      </c>
      <c r="O7136" s="35">
        <v>0.66666666666666674</v>
      </c>
      <c r="P7136" s="299"/>
      <c r="Q7136" s="300"/>
      <c r="R7136" s="129">
        <f t="shared" si="334"/>
        <v>0</v>
      </c>
      <c r="S7136" s="129">
        <f t="shared" si="335"/>
        <v>0</v>
      </c>
      <c r="T7136" s="129">
        <f t="shared" si="333"/>
        <v>0</v>
      </c>
      <c r="U7136" s="10"/>
    </row>
    <row r="7137" spans="12:21" ht="15" customHeight="1" x14ac:dyDescent="0.4">
      <c r="L7137" s="36" t="s">
        <v>39</v>
      </c>
      <c r="N7137" s="37">
        <v>43762</v>
      </c>
      <c r="O7137" s="35">
        <v>0.70833333333333337</v>
      </c>
      <c r="P7137" s="299"/>
      <c r="Q7137" s="300"/>
      <c r="R7137" s="129">
        <f t="shared" si="334"/>
        <v>0</v>
      </c>
      <c r="S7137" s="129">
        <f t="shared" si="335"/>
        <v>0</v>
      </c>
      <c r="T7137" s="129">
        <f t="shared" si="333"/>
        <v>0</v>
      </c>
      <c r="U7137" s="10"/>
    </row>
    <row r="7138" spans="12:21" ht="15" customHeight="1" x14ac:dyDescent="0.4">
      <c r="L7138" s="36" t="s">
        <v>39</v>
      </c>
      <c r="N7138" s="37">
        <v>43762</v>
      </c>
      <c r="O7138" s="35">
        <v>0.75000000000000011</v>
      </c>
      <c r="P7138" s="299"/>
      <c r="Q7138" s="300"/>
      <c r="R7138" s="129">
        <f t="shared" si="334"/>
        <v>0</v>
      </c>
      <c r="S7138" s="129">
        <f t="shared" si="335"/>
        <v>0</v>
      </c>
      <c r="T7138" s="129">
        <f t="shared" si="333"/>
        <v>0</v>
      </c>
      <c r="U7138" s="10"/>
    </row>
    <row r="7139" spans="12:21" ht="15" customHeight="1" x14ac:dyDescent="0.4">
      <c r="L7139" s="36" t="s">
        <v>39</v>
      </c>
      <c r="N7139" s="37">
        <v>43762</v>
      </c>
      <c r="O7139" s="35">
        <v>0.79166666666666674</v>
      </c>
      <c r="P7139" s="299"/>
      <c r="Q7139" s="300"/>
      <c r="R7139" s="129">
        <f t="shared" si="334"/>
        <v>0</v>
      </c>
      <c r="S7139" s="129">
        <f t="shared" si="335"/>
        <v>0</v>
      </c>
      <c r="T7139" s="129">
        <f t="shared" si="333"/>
        <v>0</v>
      </c>
      <c r="U7139" s="10"/>
    </row>
    <row r="7140" spans="12:21" ht="15" customHeight="1" x14ac:dyDescent="0.4">
      <c r="L7140" s="36" t="s">
        <v>39</v>
      </c>
      <c r="N7140" s="37">
        <v>43762</v>
      </c>
      <c r="O7140" s="35">
        <v>0.83333333333333337</v>
      </c>
      <c r="P7140" s="299"/>
      <c r="Q7140" s="300"/>
      <c r="R7140" s="129">
        <f t="shared" si="334"/>
        <v>0</v>
      </c>
      <c r="S7140" s="129">
        <f t="shared" si="335"/>
        <v>0</v>
      </c>
      <c r="T7140" s="129">
        <f t="shared" si="333"/>
        <v>0</v>
      </c>
      <c r="U7140" s="10"/>
    </row>
    <row r="7141" spans="12:21" ht="15" customHeight="1" x14ac:dyDescent="0.4">
      <c r="L7141" s="36" t="s">
        <v>39</v>
      </c>
      <c r="N7141" s="37">
        <v>43762</v>
      </c>
      <c r="O7141" s="35">
        <v>0.87500000000000011</v>
      </c>
      <c r="P7141" s="299"/>
      <c r="Q7141" s="300"/>
      <c r="R7141" s="129">
        <f t="shared" si="334"/>
        <v>0</v>
      </c>
      <c r="S7141" s="129">
        <f t="shared" si="335"/>
        <v>0</v>
      </c>
      <c r="T7141" s="129">
        <f t="shared" si="333"/>
        <v>0</v>
      </c>
      <c r="U7141" s="10"/>
    </row>
    <row r="7142" spans="12:21" ht="15" customHeight="1" x14ac:dyDescent="0.4">
      <c r="L7142" s="36" t="s">
        <v>39</v>
      </c>
      <c r="N7142" s="37">
        <v>43762</v>
      </c>
      <c r="O7142" s="35">
        <v>0.91666666666666674</v>
      </c>
      <c r="P7142" s="299"/>
      <c r="Q7142" s="300"/>
      <c r="R7142" s="129">
        <f t="shared" si="334"/>
        <v>0</v>
      </c>
      <c r="S7142" s="129">
        <f t="shared" si="335"/>
        <v>0</v>
      </c>
      <c r="T7142" s="129">
        <f t="shared" si="333"/>
        <v>0</v>
      </c>
      <c r="U7142" s="10"/>
    </row>
    <row r="7143" spans="12:21" ht="15" customHeight="1" x14ac:dyDescent="0.4">
      <c r="L7143" s="36" t="s">
        <v>39</v>
      </c>
      <c r="N7143" s="37">
        <v>43762</v>
      </c>
      <c r="O7143" s="35">
        <v>0.95833333333333337</v>
      </c>
      <c r="P7143" s="299"/>
      <c r="Q7143" s="300"/>
      <c r="R7143" s="129">
        <f t="shared" si="334"/>
        <v>0</v>
      </c>
      <c r="S7143" s="129">
        <f t="shared" si="335"/>
        <v>0</v>
      </c>
      <c r="T7143" s="129">
        <f t="shared" si="333"/>
        <v>0</v>
      </c>
      <c r="U7143" s="10"/>
    </row>
    <row r="7144" spans="12:21" ht="15" customHeight="1" x14ac:dyDescent="0.4">
      <c r="L7144" s="40">
        <v>43763</v>
      </c>
      <c r="M7144" s="37"/>
      <c r="N7144" s="37">
        <v>43763</v>
      </c>
      <c r="O7144" s="35">
        <v>3.1225022567582528E-17</v>
      </c>
      <c r="P7144" s="299"/>
      <c r="Q7144" s="300"/>
      <c r="R7144" s="129">
        <f t="shared" si="334"/>
        <v>0</v>
      </c>
      <c r="S7144" s="129">
        <f t="shared" si="335"/>
        <v>0</v>
      </c>
      <c r="T7144" s="129">
        <f t="shared" si="333"/>
        <v>0</v>
      </c>
      <c r="U7144" s="10"/>
    </row>
    <row r="7145" spans="12:21" ht="15" customHeight="1" x14ac:dyDescent="0.4">
      <c r="L7145" s="36" t="s">
        <v>39</v>
      </c>
      <c r="N7145" s="37">
        <v>43763</v>
      </c>
      <c r="O7145" s="35">
        <v>4.1666666666666699E-2</v>
      </c>
      <c r="P7145" s="299"/>
      <c r="Q7145" s="300"/>
      <c r="R7145" s="129">
        <f t="shared" si="334"/>
        <v>0</v>
      </c>
      <c r="S7145" s="129">
        <f t="shared" si="335"/>
        <v>0</v>
      </c>
      <c r="T7145" s="129">
        <f t="shared" ref="T7145:T7208" si="336">Q7145-R7145</f>
        <v>0</v>
      </c>
      <c r="U7145" s="10"/>
    </row>
    <row r="7146" spans="12:21" ht="15" customHeight="1" x14ac:dyDescent="0.4">
      <c r="L7146" s="36" t="s">
        <v>39</v>
      </c>
      <c r="N7146" s="37">
        <v>43763</v>
      </c>
      <c r="O7146" s="35">
        <v>8.333333333333337E-2</v>
      </c>
      <c r="P7146" s="299"/>
      <c r="Q7146" s="300"/>
      <c r="R7146" s="129">
        <f t="shared" si="334"/>
        <v>0</v>
      </c>
      <c r="S7146" s="129">
        <f t="shared" si="335"/>
        <v>0</v>
      </c>
      <c r="T7146" s="129">
        <f t="shared" si="336"/>
        <v>0</v>
      </c>
      <c r="U7146" s="10"/>
    </row>
    <row r="7147" spans="12:21" ht="15" customHeight="1" x14ac:dyDescent="0.4">
      <c r="L7147" s="36" t="s">
        <v>39</v>
      </c>
      <c r="N7147" s="37">
        <v>43763</v>
      </c>
      <c r="O7147" s="35">
        <v>0.12500000000000006</v>
      </c>
      <c r="P7147" s="299"/>
      <c r="Q7147" s="300"/>
      <c r="R7147" s="129">
        <f t="shared" si="334"/>
        <v>0</v>
      </c>
      <c r="S7147" s="129">
        <f t="shared" si="335"/>
        <v>0</v>
      </c>
      <c r="T7147" s="129">
        <f t="shared" si="336"/>
        <v>0</v>
      </c>
      <c r="U7147" s="10"/>
    </row>
    <row r="7148" spans="12:21" ht="15" customHeight="1" x14ac:dyDescent="0.4">
      <c r="L7148" s="36" t="s">
        <v>39</v>
      </c>
      <c r="N7148" s="37">
        <v>43763</v>
      </c>
      <c r="O7148" s="35">
        <v>0.16666666666666669</v>
      </c>
      <c r="P7148" s="299"/>
      <c r="Q7148" s="300"/>
      <c r="R7148" s="129">
        <f t="shared" si="334"/>
        <v>0</v>
      </c>
      <c r="S7148" s="129">
        <f t="shared" si="335"/>
        <v>0</v>
      </c>
      <c r="T7148" s="129">
        <f t="shared" si="336"/>
        <v>0</v>
      </c>
      <c r="U7148" s="10"/>
    </row>
    <row r="7149" spans="12:21" ht="15" customHeight="1" x14ac:dyDescent="0.4">
      <c r="L7149" s="36" t="s">
        <v>39</v>
      </c>
      <c r="N7149" s="37">
        <v>43763</v>
      </c>
      <c r="O7149" s="35">
        <v>0.20833333333333337</v>
      </c>
      <c r="P7149" s="299"/>
      <c r="Q7149" s="300"/>
      <c r="R7149" s="129">
        <f t="shared" si="334"/>
        <v>0</v>
      </c>
      <c r="S7149" s="129">
        <f t="shared" si="335"/>
        <v>0</v>
      </c>
      <c r="T7149" s="129">
        <f t="shared" si="336"/>
        <v>0</v>
      </c>
      <c r="U7149" s="10"/>
    </row>
    <row r="7150" spans="12:21" ht="15" customHeight="1" x14ac:dyDescent="0.4">
      <c r="L7150" s="36" t="s">
        <v>39</v>
      </c>
      <c r="N7150" s="37">
        <v>43763</v>
      </c>
      <c r="O7150" s="35">
        <v>0.25</v>
      </c>
      <c r="P7150" s="299"/>
      <c r="Q7150" s="300"/>
      <c r="R7150" s="129">
        <f t="shared" si="334"/>
        <v>0</v>
      </c>
      <c r="S7150" s="129">
        <f t="shared" si="335"/>
        <v>0</v>
      </c>
      <c r="T7150" s="129">
        <f t="shared" si="336"/>
        <v>0</v>
      </c>
      <c r="U7150" s="10"/>
    </row>
    <row r="7151" spans="12:21" ht="15" customHeight="1" x14ac:dyDescent="0.4">
      <c r="L7151" s="36" t="s">
        <v>39</v>
      </c>
      <c r="N7151" s="37">
        <v>43763</v>
      </c>
      <c r="O7151" s="35">
        <v>0.29166666666666669</v>
      </c>
      <c r="P7151" s="299"/>
      <c r="Q7151" s="300"/>
      <c r="R7151" s="129">
        <f t="shared" si="334"/>
        <v>0</v>
      </c>
      <c r="S7151" s="129">
        <f t="shared" si="335"/>
        <v>0</v>
      </c>
      <c r="T7151" s="129">
        <f t="shared" si="336"/>
        <v>0</v>
      </c>
      <c r="U7151" s="10"/>
    </row>
    <row r="7152" spans="12:21" ht="15" customHeight="1" x14ac:dyDescent="0.4">
      <c r="L7152" s="36" t="s">
        <v>39</v>
      </c>
      <c r="N7152" s="37">
        <v>43763</v>
      </c>
      <c r="O7152" s="35">
        <v>0.33333333333333337</v>
      </c>
      <c r="P7152" s="299"/>
      <c r="Q7152" s="300"/>
      <c r="R7152" s="129">
        <f t="shared" si="334"/>
        <v>0</v>
      </c>
      <c r="S7152" s="129">
        <f t="shared" si="335"/>
        <v>0</v>
      </c>
      <c r="T7152" s="129">
        <f t="shared" si="336"/>
        <v>0</v>
      </c>
      <c r="U7152" s="10"/>
    </row>
    <row r="7153" spans="12:21" ht="15" customHeight="1" x14ac:dyDescent="0.4">
      <c r="L7153" s="36" t="s">
        <v>39</v>
      </c>
      <c r="N7153" s="37">
        <v>43763</v>
      </c>
      <c r="O7153" s="35">
        <v>0.375</v>
      </c>
      <c r="P7153" s="299"/>
      <c r="Q7153" s="300"/>
      <c r="R7153" s="129">
        <f t="shared" si="334"/>
        <v>0</v>
      </c>
      <c r="S7153" s="129">
        <f t="shared" si="335"/>
        <v>0</v>
      </c>
      <c r="T7153" s="129">
        <f t="shared" si="336"/>
        <v>0</v>
      </c>
      <c r="U7153" s="10"/>
    </row>
    <row r="7154" spans="12:21" ht="15" customHeight="1" x14ac:dyDescent="0.4">
      <c r="L7154" s="36" t="s">
        <v>39</v>
      </c>
      <c r="N7154" s="37">
        <v>43763</v>
      </c>
      <c r="O7154" s="35">
        <v>0.41666666666666669</v>
      </c>
      <c r="P7154" s="299"/>
      <c r="Q7154" s="300"/>
      <c r="R7154" s="129">
        <f t="shared" si="334"/>
        <v>0</v>
      </c>
      <c r="S7154" s="129">
        <f t="shared" si="335"/>
        <v>0</v>
      </c>
      <c r="T7154" s="129">
        <f t="shared" si="336"/>
        <v>0</v>
      </c>
      <c r="U7154" s="10"/>
    </row>
    <row r="7155" spans="12:21" ht="15" customHeight="1" x14ac:dyDescent="0.4">
      <c r="L7155" s="36" t="s">
        <v>39</v>
      </c>
      <c r="N7155" s="37">
        <v>43763</v>
      </c>
      <c r="O7155" s="35">
        <v>0.45833333333333337</v>
      </c>
      <c r="P7155" s="299"/>
      <c r="Q7155" s="300"/>
      <c r="R7155" s="129">
        <f t="shared" si="334"/>
        <v>0</v>
      </c>
      <c r="S7155" s="129">
        <f t="shared" si="335"/>
        <v>0</v>
      </c>
      <c r="T7155" s="129">
        <f t="shared" si="336"/>
        <v>0</v>
      </c>
      <c r="U7155" s="10"/>
    </row>
    <row r="7156" spans="12:21" ht="15" customHeight="1" x14ac:dyDescent="0.4">
      <c r="L7156" s="36" t="s">
        <v>39</v>
      </c>
      <c r="N7156" s="37">
        <v>43763</v>
      </c>
      <c r="O7156" s="35">
        <v>0.50000000000000011</v>
      </c>
      <c r="P7156" s="299"/>
      <c r="Q7156" s="300"/>
      <c r="R7156" s="129">
        <f t="shared" si="334"/>
        <v>0</v>
      </c>
      <c r="S7156" s="129">
        <f t="shared" si="335"/>
        <v>0</v>
      </c>
      <c r="T7156" s="129">
        <f t="shared" si="336"/>
        <v>0</v>
      </c>
      <c r="U7156" s="10"/>
    </row>
    <row r="7157" spans="12:21" ht="15" customHeight="1" x14ac:dyDescent="0.4">
      <c r="L7157" s="36" t="s">
        <v>39</v>
      </c>
      <c r="N7157" s="37">
        <v>43763</v>
      </c>
      <c r="O7157" s="35">
        <v>0.54166666666666674</v>
      </c>
      <c r="P7157" s="299"/>
      <c r="Q7157" s="300"/>
      <c r="R7157" s="129">
        <f t="shared" si="334"/>
        <v>0</v>
      </c>
      <c r="S7157" s="129">
        <f t="shared" si="335"/>
        <v>0</v>
      </c>
      <c r="T7157" s="129">
        <f t="shared" si="336"/>
        <v>0</v>
      </c>
      <c r="U7157" s="10"/>
    </row>
    <row r="7158" spans="12:21" ht="15" customHeight="1" x14ac:dyDescent="0.4">
      <c r="L7158" s="36" t="s">
        <v>39</v>
      </c>
      <c r="N7158" s="37">
        <v>43763</v>
      </c>
      <c r="O7158" s="35">
        <v>0.58333333333333337</v>
      </c>
      <c r="P7158" s="299"/>
      <c r="Q7158" s="300"/>
      <c r="R7158" s="129">
        <f t="shared" si="334"/>
        <v>0</v>
      </c>
      <c r="S7158" s="129">
        <f t="shared" si="335"/>
        <v>0</v>
      </c>
      <c r="T7158" s="129">
        <f t="shared" si="336"/>
        <v>0</v>
      </c>
      <c r="U7158" s="10"/>
    </row>
    <row r="7159" spans="12:21" ht="15" customHeight="1" x14ac:dyDescent="0.4">
      <c r="L7159" s="36" t="s">
        <v>39</v>
      </c>
      <c r="N7159" s="37">
        <v>43763</v>
      </c>
      <c r="O7159" s="35">
        <v>0.62500000000000011</v>
      </c>
      <c r="P7159" s="299"/>
      <c r="Q7159" s="300"/>
      <c r="R7159" s="129">
        <f t="shared" si="334"/>
        <v>0</v>
      </c>
      <c r="S7159" s="129">
        <f t="shared" si="335"/>
        <v>0</v>
      </c>
      <c r="T7159" s="129">
        <f t="shared" si="336"/>
        <v>0</v>
      </c>
      <c r="U7159" s="10"/>
    </row>
    <row r="7160" spans="12:21" ht="15" customHeight="1" x14ac:dyDescent="0.4">
      <c r="L7160" s="36" t="s">
        <v>39</v>
      </c>
      <c r="N7160" s="37">
        <v>43763</v>
      </c>
      <c r="O7160" s="35">
        <v>0.66666666666666674</v>
      </c>
      <c r="P7160" s="299"/>
      <c r="Q7160" s="300"/>
      <c r="R7160" s="129">
        <f t="shared" si="334"/>
        <v>0</v>
      </c>
      <c r="S7160" s="129">
        <f t="shared" si="335"/>
        <v>0</v>
      </c>
      <c r="T7160" s="129">
        <f t="shared" si="336"/>
        <v>0</v>
      </c>
      <c r="U7160" s="10"/>
    </row>
    <row r="7161" spans="12:21" ht="15" customHeight="1" x14ac:dyDescent="0.4">
      <c r="L7161" s="36" t="s">
        <v>39</v>
      </c>
      <c r="N7161" s="37">
        <v>43763</v>
      </c>
      <c r="O7161" s="35">
        <v>0.70833333333333337</v>
      </c>
      <c r="P7161" s="299"/>
      <c r="Q7161" s="300"/>
      <c r="R7161" s="129">
        <f t="shared" si="334"/>
        <v>0</v>
      </c>
      <c r="S7161" s="129">
        <f t="shared" si="335"/>
        <v>0</v>
      </c>
      <c r="T7161" s="129">
        <f t="shared" si="336"/>
        <v>0</v>
      </c>
      <c r="U7161" s="10"/>
    </row>
    <row r="7162" spans="12:21" ht="15" customHeight="1" x14ac:dyDescent="0.4">
      <c r="L7162" s="36" t="s">
        <v>39</v>
      </c>
      <c r="N7162" s="37">
        <v>43763</v>
      </c>
      <c r="O7162" s="35">
        <v>0.75000000000000011</v>
      </c>
      <c r="P7162" s="299"/>
      <c r="Q7162" s="300"/>
      <c r="R7162" s="129">
        <f t="shared" si="334"/>
        <v>0</v>
      </c>
      <c r="S7162" s="129">
        <f t="shared" si="335"/>
        <v>0</v>
      </c>
      <c r="T7162" s="129">
        <f t="shared" si="336"/>
        <v>0</v>
      </c>
      <c r="U7162" s="10"/>
    </row>
    <row r="7163" spans="12:21" ht="15" customHeight="1" x14ac:dyDescent="0.4">
      <c r="L7163" s="36" t="s">
        <v>39</v>
      </c>
      <c r="N7163" s="37">
        <v>43763</v>
      </c>
      <c r="O7163" s="35">
        <v>0.79166666666666674</v>
      </c>
      <c r="P7163" s="299"/>
      <c r="Q7163" s="300"/>
      <c r="R7163" s="129">
        <f t="shared" si="334"/>
        <v>0</v>
      </c>
      <c r="S7163" s="129">
        <f t="shared" si="335"/>
        <v>0</v>
      </c>
      <c r="T7163" s="129">
        <f t="shared" si="336"/>
        <v>0</v>
      </c>
      <c r="U7163" s="10"/>
    </row>
    <row r="7164" spans="12:21" ht="15" customHeight="1" x14ac:dyDescent="0.4">
      <c r="L7164" s="36" t="s">
        <v>39</v>
      </c>
      <c r="N7164" s="37">
        <v>43763</v>
      </c>
      <c r="O7164" s="35">
        <v>0.83333333333333337</v>
      </c>
      <c r="P7164" s="299"/>
      <c r="Q7164" s="300"/>
      <c r="R7164" s="129">
        <f t="shared" si="334"/>
        <v>0</v>
      </c>
      <c r="S7164" s="129">
        <f t="shared" si="335"/>
        <v>0</v>
      </c>
      <c r="T7164" s="129">
        <f t="shared" si="336"/>
        <v>0</v>
      </c>
      <c r="U7164" s="10"/>
    </row>
    <row r="7165" spans="12:21" ht="15" customHeight="1" x14ac:dyDescent="0.4">
      <c r="L7165" s="36" t="s">
        <v>39</v>
      </c>
      <c r="N7165" s="37">
        <v>43763</v>
      </c>
      <c r="O7165" s="35">
        <v>0.87500000000000011</v>
      </c>
      <c r="P7165" s="299"/>
      <c r="Q7165" s="300"/>
      <c r="R7165" s="129">
        <f t="shared" si="334"/>
        <v>0</v>
      </c>
      <c r="S7165" s="129">
        <f t="shared" si="335"/>
        <v>0</v>
      </c>
      <c r="T7165" s="129">
        <f t="shared" si="336"/>
        <v>0</v>
      </c>
      <c r="U7165" s="10"/>
    </row>
    <row r="7166" spans="12:21" ht="15" customHeight="1" x14ac:dyDescent="0.4">
      <c r="L7166" s="36" t="s">
        <v>39</v>
      </c>
      <c r="N7166" s="37">
        <v>43763</v>
      </c>
      <c r="O7166" s="35">
        <v>0.91666666666666674</v>
      </c>
      <c r="P7166" s="299"/>
      <c r="Q7166" s="300"/>
      <c r="R7166" s="129">
        <f t="shared" si="334"/>
        <v>0</v>
      </c>
      <c r="S7166" s="129">
        <f t="shared" si="335"/>
        <v>0</v>
      </c>
      <c r="T7166" s="129">
        <f t="shared" si="336"/>
        <v>0</v>
      </c>
      <c r="U7166" s="10"/>
    </row>
    <row r="7167" spans="12:21" ht="15" customHeight="1" x14ac:dyDescent="0.4">
      <c r="L7167" s="36" t="s">
        <v>39</v>
      </c>
      <c r="N7167" s="37">
        <v>43763</v>
      </c>
      <c r="O7167" s="35">
        <v>0.95833333333333337</v>
      </c>
      <c r="P7167" s="299"/>
      <c r="Q7167" s="300"/>
      <c r="R7167" s="129">
        <f t="shared" si="334"/>
        <v>0</v>
      </c>
      <c r="S7167" s="129">
        <f t="shared" si="335"/>
        <v>0</v>
      </c>
      <c r="T7167" s="129">
        <f t="shared" si="336"/>
        <v>0</v>
      </c>
      <c r="U7167" s="10"/>
    </row>
    <row r="7168" spans="12:21" ht="15" customHeight="1" x14ac:dyDescent="0.4">
      <c r="L7168" s="40">
        <v>43764</v>
      </c>
      <c r="M7168" s="37"/>
      <c r="N7168" s="37">
        <v>43764</v>
      </c>
      <c r="O7168" s="35">
        <v>3.1225022567582528E-17</v>
      </c>
      <c r="P7168" s="299"/>
      <c r="Q7168" s="300"/>
      <c r="R7168" s="129">
        <f t="shared" si="334"/>
        <v>0</v>
      </c>
      <c r="S7168" s="129">
        <f t="shared" si="335"/>
        <v>0</v>
      </c>
      <c r="T7168" s="129">
        <f t="shared" si="336"/>
        <v>0</v>
      </c>
      <c r="U7168" s="10"/>
    </row>
    <row r="7169" spans="12:21" ht="15" customHeight="1" x14ac:dyDescent="0.4">
      <c r="L7169" s="36" t="s">
        <v>39</v>
      </c>
      <c r="N7169" s="37">
        <v>43764</v>
      </c>
      <c r="O7169" s="35">
        <v>4.1666666666666699E-2</v>
      </c>
      <c r="P7169" s="299"/>
      <c r="Q7169" s="300"/>
      <c r="R7169" s="129">
        <f t="shared" si="334"/>
        <v>0</v>
      </c>
      <c r="S7169" s="129">
        <f t="shared" si="335"/>
        <v>0</v>
      </c>
      <c r="T7169" s="129">
        <f t="shared" si="336"/>
        <v>0</v>
      </c>
      <c r="U7169" s="10"/>
    </row>
    <row r="7170" spans="12:21" ht="15" customHeight="1" x14ac:dyDescent="0.4">
      <c r="L7170" s="36" t="s">
        <v>39</v>
      </c>
      <c r="N7170" s="37">
        <v>43764</v>
      </c>
      <c r="O7170" s="35">
        <v>8.333333333333337E-2</v>
      </c>
      <c r="P7170" s="299"/>
      <c r="Q7170" s="300"/>
      <c r="R7170" s="129">
        <f t="shared" si="334"/>
        <v>0</v>
      </c>
      <c r="S7170" s="129">
        <f t="shared" si="335"/>
        <v>0</v>
      </c>
      <c r="T7170" s="129">
        <f t="shared" si="336"/>
        <v>0</v>
      </c>
      <c r="U7170" s="10"/>
    </row>
    <row r="7171" spans="12:21" ht="15" customHeight="1" x14ac:dyDescent="0.4">
      <c r="L7171" s="36" t="s">
        <v>39</v>
      </c>
      <c r="N7171" s="37">
        <v>43764</v>
      </c>
      <c r="O7171" s="35">
        <v>0.12500000000000006</v>
      </c>
      <c r="P7171" s="299"/>
      <c r="Q7171" s="300"/>
      <c r="R7171" s="129">
        <f t="shared" si="334"/>
        <v>0</v>
      </c>
      <c r="S7171" s="129">
        <f t="shared" si="335"/>
        <v>0</v>
      </c>
      <c r="T7171" s="129">
        <f t="shared" si="336"/>
        <v>0</v>
      </c>
      <c r="U7171" s="10"/>
    </row>
    <row r="7172" spans="12:21" ht="15" customHeight="1" x14ac:dyDescent="0.4">
      <c r="L7172" s="36" t="s">
        <v>39</v>
      </c>
      <c r="N7172" s="37">
        <v>43764</v>
      </c>
      <c r="O7172" s="35">
        <v>0.16666666666666669</v>
      </c>
      <c r="P7172" s="299"/>
      <c r="Q7172" s="300"/>
      <c r="R7172" s="129">
        <f t="shared" si="334"/>
        <v>0</v>
      </c>
      <c r="S7172" s="129">
        <f t="shared" si="335"/>
        <v>0</v>
      </c>
      <c r="T7172" s="129">
        <f t="shared" si="336"/>
        <v>0</v>
      </c>
      <c r="U7172" s="10"/>
    </row>
    <row r="7173" spans="12:21" ht="15" customHeight="1" x14ac:dyDescent="0.4">
      <c r="L7173" s="36" t="s">
        <v>39</v>
      </c>
      <c r="N7173" s="37">
        <v>43764</v>
      </c>
      <c r="O7173" s="35">
        <v>0.20833333333333337</v>
      </c>
      <c r="P7173" s="299"/>
      <c r="Q7173" s="300"/>
      <c r="R7173" s="129">
        <f t="shared" si="334"/>
        <v>0</v>
      </c>
      <c r="S7173" s="129">
        <f t="shared" si="335"/>
        <v>0</v>
      </c>
      <c r="T7173" s="129">
        <f t="shared" si="336"/>
        <v>0</v>
      </c>
      <c r="U7173" s="10"/>
    </row>
    <row r="7174" spans="12:21" ht="15" customHeight="1" x14ac:dyDescent="0.4">
      <c r="L7174" s="36" t="s">
        <v>39</v>
      </c>
      <c r="N7174" s="37">
        <v>43764</v>
      </c>
      <c r="O7174" s="35">
        <v>0.25</v>
      </c>
      <c r="P7174" s="299"/>
      <c r="Q7174" s="300"/>
      <c r="R7174" s="129">
        <f t="shared" si="334"/>
        <v>0</v>
      </c>
      <c r="S7174" s="129">
        <f t="shared" si="335"/>
        <v>0</v>
      </c>
      <c r="T7174" s="129">
        <f t="shared" si="336"/>
        <v>0</v>
      </c>
      <c r="U7174" s="10"/>
    </row>
    <row r="7175" spans="12:21" ht="15" customHeight="1" x14ac:dyDescent="0.4">
      <c r="L7175" s="36" t="s">
        <v>39</v>
      </c>
      <c r="N7175" s="37">
        <v>43764</v>
      </c>
      <c r="O7175" s="35">
        <v>0.29166666666666669</v>
      </c>
      <c r="P7175" s="299"/>
      <c r="Q7175" s="300"/>
      <c r="R7175" s="129">
        <f t="shared" si="334"/>
        <v>0</v>
      </c>
      <c r="S7175" s="129">
        <f t="shared" si="335"/>
        <v>0</v>
      </c>
      <c r="T7175" s="129">
        <f t="shared" si="336"/>
        <v>0</v>
      </c>
      <c r="U7175" s="10"/>
    </row>
    <row r="7176" spans="12:21" ht="15" customHeight="1" x14ac:dyDescent="0.4">
      <c r="L7176" s="36" t="s">
        <v>39</v>
      </c>
      <c r="N7176" s="37">
        <v>43764</v>
      </c>
      <c r="O7176" s="35">
        <v>0.33333333333333337</v>
      </c>
      <c r="P7176" s="299"/>
      <c r="Q7176" s="300"/>
      <c r="R7176" s="129">
        <f t="shared" si="334"/>
        <v>0</v>
      </c>
      <c r="S7176" s="129">
        <f t="shared" si="335"/>
        <v>0</v>
      </c>
      <c r="T7176" s="129">
        <f t="shared" si="336"/>
        <v>0</v>
      </c>
      <c r="U7176" s="10"/>
    </row>
    <row r="7177" spans="12:21" ht="15" customHeight="1" x14ac:dyDescent="0.4">
      <c r="L7177" s="36" t="s">
        <v>39</v>
      </c>
      <c r="N7177" s="37">
        <v>43764</v>
      </c>
      <c r="O7177" s="35">
        <v>0.375</v>
      </c>
      <c r="P7177" s="299"/>
      <c r="Q7177" s="300"/>
      <c r="R7177" s="129">
        <f t="shared" si="334"/>
        <v>0</v>
      </c>
      <c r="S7177" s="129">
        <f t="shared" si="335"/>
        <v>0</v>
      </c>
      <c r="T7177" s="129">
        <f t="shared" si="336"/>
        <v>0</v>
      </c>
      <c r="U7177" s="10"/>
    </row>
    <row r="7178" spans="12:21" ht="15" customHeight="1" x14ac:dyDescent="0.4">
      <c r="L7178" s="36" t="s">
        <v>39</v>
      </c>
      <c r="N7178" s="37">
        <v>43764</v>
      </c>
      <c r="O7178" s="35">
        <v>0.41666666666666669</v>
      </c>
      <c r="P7178" s="299"/>
      <c r="Q7178" s="300"/>
      <c r="R7178" s="129">
        <f t="shared" si="334"/>
        <v>0</v>
      </c>
      <c r="S7178" s="129">
        <f t="shared" si="335"/>
        <v>0</v>
      </c>
      <c r="T7178" s="129">
        <f t="shared" si="336"/>
        <v>0</v>
      </c>
      <c r="U7178" s="10"/>
    </row>
    <row r="7179" spans="12:21" ht="15" customHeight="1" x14ac:dyDescent="0.4">
      <c r="L7179" s="36" t="s">
        <v>39</v>
      </c>
      <c r="N7179" s="37">
        <v>43764</v>
      </c>
      <c r="O7179" s="35">
        <v>0.45833333333333337</v>
      </c>
      <c r="P7179" s="299"/>
      <c r="Q7179" s="300"/>
      <c r="R7179" s="129">
        <f t="shared" si="334"/>
        <v>0</v>
      </c>
      <c r="S7179" s="129">
        <f t="shared" si="335"/>
        <v>0</v>
      </c>
      <c r="T7179" s="129">
        <f t="shared" si="336"/>
        <v>0</v>
      </c>
      <c r="U7179" s="10"/>
    </row>
    <row r="7180" spans="12:21" ht="15" customHeight="1" x14ac:dyDescent="0.4">
      <c r="L7180" s="36" t="s">
        <v>39</v>
      </c>
      <c r="N7180" s="37">
        <v>43764</v>
      </c>
      <c r="O7180" s="35">
        <v>0.50000000000000011</v>
      </c>
      <c r="P7180" s="299"/>
      <c r="Q7180" s="300"/>
      <c r="R7180" s="129">
        <f t="shared" si="334"/>
        <v>0</v>
      </c>
      <c r="S7180" s="129">
        <f t="shared" si="335"/>
        <v>0</v>
      </c>
      <c r="T7180" s="129">
        <f t="shared" si="336"/>
        <v>0</v>
      </c>
      <c r="U7180" s="10"/>
    </row>
    <row r="7181" spans="12:21" ht="15" customHeight="1" x14ac:dyDescent="0.4">
      <c r="L7181" s="36" t="s">
        <v>39</v>
      </c>
      <c r="N7181" s="37">
        <v>43764</v>
      </c>
      <c r="O7181" s="35">
        <v>0.54166666666666674</v>
      </c>
      <c r="P7181" s="299"/>
      <c r="Q7181" s="300"/>
      <c r="R7181" s="129">
        <f t="shared" si="334"/>
        <v>0</v>
      </c>
      <c r="S7181" s="129">
        <f t="shared" si="335"/>
        <v>0</v>
      </c>
      <c r="T7181" s="129">
        <f t="shared" si="336"/>
        <v>0</v>
      </c>
      <c r="U7181" s="10"/>
    </row>
    <row r="7182" spans="12:21" ht="15" customHeight="1" x14ac:dyDescent="0.4">
      <c r="L7182" s="36" t="s">
        <v>39</v>
      </c>
      <c r="N7182" s="37">
        <v>43764</v>
      </c>
      <c r="O7182" s="35">
        <v>0.58333333333333337</v>
      </c>
      <c r="P7182" s="299"/>
      <c r="Q7182" s="300"/>
      <c r="R7182" s="129">
        <f t="shared" si="334"/>
        <v>0</v>
      </c>
      <c r="S7182" s="129">
        <f t="shared" si="335"/>
        <v>0</v>
      </c>
      <c r="T7182" s="129">
        <f t="shared" si="336"/>
        <v>0</v>
      </c>
      <c r="U7182" s="10"/>
    </row>
    <row r="7183" spans="12:21" ht="15" customHeight="1" x14ac:dyDescent="0.4">
      <c r="L7183" s="36" t="s">
        <v>39</v>
      </c>
      <c r="N7183" s="37">
        <v>43764</v>
      </c>
      <c r="O7183" s="35">
        <v>0.62500000000000011</v>
      </c>
      <c r="P7183" s="299"/>
      <c r="Q7183" s="300"/>
      <c r="R7183" s="129">
        <f t="shared" si="334"/>
        <v>0</v>
      </c>
      <c r="S7183" s="129">
        <f t="shared" si="335"/>
        <v>0</v>
      </c>
      <c r="T7183" s="129">
        <f t="shared" si="336"/>
        <v>0</v>
      </c>
      <c r="U7183" s="10"/>
    </row>
    <row r="7184" spans="12:21" ht="15" customHeight="1" x14ac:dyDescent="0.4">
      <c r="L7184" s="36" t="s">
        <v>39</v>
      </c>
      <c r="N7184" s="37">
        <v>43764</v>
      </c>
      <c r="O7184" s="35">
        <v>0.66666666666666674</v>
      </c>
      <c r="P7184" s="299"/>
      <c r="Q7184" s="300"/>
      <c r="R7184" s="129">
        <f t="shared" ref="R7184:R7247" si="337">IF(Q7184&gt;P7184,P7184,Q7184)</f>
        <v>0</v>
      </c>
      <c r="S7184" s="129">
        <f t="shared" ref="S7184:S7247" si="338">P7184-R7184</f>
        <v>0</v>
      </c>
      <c r="T7184" s="129">
        <f t="shared" si="336"/>
        <v>0</v>
      </c>
      <c r="U7184" s="10"/>
    </row>
    <row r="7185" spans="12:21" ht="15" customHeight="1" x14ac:dyDescent="0.4">
      <c r="L7185" s="36" t="s">
        <v>39</v>
      </c>
      <c r="N7185" s="37">
        <v>43764</v>
      </c>
      <c r="O7185" s="35">
        <v>0.70833333333333337</v>
      </c>
      <c r="P7185" s="299"/>
      <c r="Q7185" s="300"/>
      <c r="R7185" s="129">
        <f t="shared" si="337"/>
        <v>0</v>
      </c>
      <c r="S7185" s="129">
        <f t="shared" si="338"/>
        <v>0</v>
      </c>
      <c r="T7185" s="129">
        <f t="shared" si="336"/>
        <v>0</v>
      </c>
      <c r="U7185" s="10"/>
    </row>
    <row r="7186" spans="12:21" ht="15" customHeight="1" x14ac:dyDescent="0.4">
      <c r="L7186" s="36" t="s">
        <v>39</v>
      </c>
      <c r="N7186" s="37">
        <v>43764</v>
      </c>
      <c r="O7186" s="35">
        <v>0.75000000000000011</v>
      </c>
      <c r="P7186" s="299"/>
      <c r="Q7186" s="300"/>
      <c r="R7186" s="129">
        <f t="shared" si="337"/>
        <v>0</v>
      </c>
      <c r="S7186" s="129">
        <f t="shared" si="338"/>
        <v>0</v>
      </c>
      <c r="T7186" s="129">
        <f t="shared" si="336"/>
        <v>0</v>
      </c>
      <c r="U7186" s="10"/>
    </row>
    <row r="7187" spans="12:21" ht="15" customHeight="1" x14ac:dyDescent="0.4">
      <c r="L7187" s="36" t="s">
        <v>39</v>
      </c>
      <c r="N7187" s="37">
        <v>43764</v>
      </c>
      <c r="O7187" s="35">
        <v>0.79166666666666674</v>
      </c>
      <c r="P7187" s="299"/>
      <c r="Q7187" s="300"/>
      <c r="R7187" s="129">
        <f t="shared" si="337"/>
        <v>0</v>
      </c>
      <c r="S7187" s="129">
        <f t="shared" si="338"/>
        <v>0</v>
      </c>
      <c r="T7187" s="129">
        <f t="shared" si="336"/>
        <v>0</v>
      </c>
      <c r="U7187" s="10"/>
    </row>
    <row r="7188" spans="12:21" ht="15" customHeight="1" x14ac:dyDescent="0.4">
      <c r="L7188" s="36" t="s">
        <v>39</v>
      </c>
      <c r="N7188" s="37">
        <v>43764</v>
      </c>
      <c r="O7188" s="35">
        <v>0.83333333333333337</v>
      </c>
      <c r="P7188" s="299"/>
      <c r="Q7188" s="300"/>
      <c r="R7188" s="129">
        <f t="shared" si="337"/>
        <v>0</v>
      </c>
      <c r="S7188" s="129">
        <f t="shared" si="338"/>
        <v>0</v>
      </c>
      <c r="T7188" s="129">
        <f t="shared" si="336"/>
        <v>0</v>
      </c>
      <c r="U7188" s="10"/>
    </row>
    <row r="7189" spans="12:21" ht="15" customHeight="1" x14ac:dyDescent="0.4">
      <c r="L7189" s="36" t="s">
        <v>39</v>
      </c>
      <c r="N7189" s="37">
        <v>43764</v>
      </c>
      <c r="O7189" s="35">
        <v>0.87500000000000011</v>
      </c>
      <c r="P7189" s="299"/>
      <c r="Q7189" s="300"/>
      <c r="R7189" s="129">
        <f t="shared" si="337"/>
        <v>0</v>
      </c>
      <c r="S7189" s="129">
        <f t="shared" si="338"/>
        <v>0</v>
      </c>
      <c r="T7189" s="129">
        <f t="shared" si="336"/>
        <v>0</v>
      </c>
      <c r="U7189" s="10"/>
    </row>
    <row r="7190" spans="12:21" ht="15" customHeight="1" x14ac:dyDescent="0.4">
      <c r="L7190" s="36" t="s">
        <v>39</v>
      </c>
      <c r="N7190" s="37">
        <v>43764</v>
      </c>
      <c r="O7190" s="35">
        <v>0.91666666666666674</v>
      </c>
      <c r="P7190" s="299"/>
      <c r="Q7190" s="300"/>
      <c r="R7190" s="129">
        <f t="shared" si="337"/>
        <v>0</v>
      </c>
      <c r="S7190" s="129">
        <f t="shared" si="338"/>
        <v>0</v>
      </c>
      <c r="T7190" s="129">
        <f t="shared" si="336"/>
        <v>0</v>
      </c>
      <c r="U7190" s="10"/>
    </row>
    <row r="7191" spans="12:21" ht="15" customHeight="1" x14ac:dyDescent="0.4">
      <c r="L7191" s="36" t="s">
        <v>39</v>
      </c>
      <c r="N7191" s="37">
        <v>43764</v>
      </c>
      <c r="O7191" s="35">
        <v>0.95833333333333337</v>
      </c>
      <c r="P7191" s="299"/>
      <c r="Q7191" s="300"/>
      <c r="R7191" s="129">
        <f t="shared" si="337"/>
        <v>0</v>
      </c>
      <c r="S7191" s="129">
        <f t="shared" si="338"/>
        <v>0</v>
      </c>
      <c r="T7191" s="129">
        <f t="shared" si="336"/>
        <v>0</v>
      </c>
      <c r="U7191" s="10"/>
    </row>
    <row r="7192" spans="12:21" ht="15" customHeight="1" x14ac:dyDescent="0.4">
      <c r="L7192" s="40">
        <v>43765</v>
      </c>
      <c r="M7192" s="37"/>
      <c r="N7192" s="37">
        <v>43765</v>
      </c>
      <c r="O7192" s="35">
        <v>3.1225022567582528E-17</v>
      </c>
      <c r="P7192" s="299"/>
      <c r="Q7192" s="300"/>
      <c r="R7192" s="129">
        <f t="shared" si="337"/>
        <v>0</v>
      </c>
      <c r="S7192" s="129">
        <f t="shared" si="338"/>
        <v>0</v>
      </c>
      <c r="T7192" s="129">
        <f t="shared" si="336"/>
        <v>0</v>
      </c>
      <c r="U7192" s="10"/>
    </row>
    <row r="7193" spans="12:21" ht="15" customHeight="1" x14ac:dyDescent="0.4">
      <c r="L7193" s="36" t="s">
        <v>39</v>
      </c>
      <c r="N7193" s="37">
        <v>43765</v>
      </c>
      <c r="O7193" s="35">
        <v>4.1666666666666699E-2</v>
      </c>
      <c r="P7193" s="299"/>
      <c r="Q7193" s="300"/>
      <c r="R7193" s="129">
        <f t="shared" si="337"/>
        <v>0</v>
      </c>
      <c r="S7193" s="129">
        <f t="shared" si="338"/>
        <v>0</v>
      </c>
      <c r="T7193" s="129">
        <f t="shared" si="336"/>
        <v>0</v>
      </c>
      <c r="U7193" s="10"/>
    </row>
    <row r="7194" spans="12:21" ht="15" customHeight="1" x14ac:dyDescent="0.4">
      <c r="L7194" s="36" t="s">
        <v>39</v>
      </c>
      <c r="N7194" s="37">
        <v>43765</v>
      </c>
      <c r="O7194" s="35">
        <v>8.333333333333337E-2</v>
      </c>
      <c r="P7194" s="299"/>
      <c r="Q7194" s="300"/>
      <c r="R7194" s="129">
        <f t="shared" si="337"/>
        <v>0</v>
      </c>
      <c r="S7194" s="129">
        <f t="shared" si="338"/>
        <v>0</v>
      </c>
      <c r="T7194" s="129">
        <f t="shared" si="336"/>
        <v>0</v>
      </c>
      <c r="U7194" s="10"/>
    </row>
    <row r="7195" spans="12:21" ht="15" customHeight="1" x14ac:dyDescent="0.4">
      <c r="L7195" s="36" t="s">
        <v>39</v>
      </c>
      <c r="N7195" s="37">
        <v>43765</v>
      </c>
      <c r="O7195" s="35">
        <v>0.12500000000000006</v>
      </c>
      <c r="P7195" s="299"/>
      <c r="Q7195" s="300"/>
      <c r="R7195" s="129">
        <f t="shared" si="337"/>
        <v>0</v>
      </c>
      <c r="S7195" s="129">
        <f t="shared" si="338"/>
        <v>0</v>
      </c>
      <c r="T7195" s="129">
        <f t="shared" si="336"/>
        <v>0</v>
      </c>
      <c r="U7195" s="10"/>
    </row>
    <row r="7196" spans="12:21" ht="15" customHeight="1" x14ac:dyDescent="0.4">
      <c r="L7196" s="36" t="s">
        <v>39</v>
      </c>
      <c r="N7196" s="37">
        <v>43765</v>
      </c>
      <c r="O7196" s="35">
        <v>0.16666666666666669</v>
      </c>
      <c r="P7196" s="299"/>
      <c r="Q7196" s="300"/>
      <c r="R7196" s="129">
        <f t="shared" si="337"/>
        <v>0</v>
      </c>
      <c r="S7196" s="129">
        <f t="shared" si="338"/>
        <v>0</v>
      </c>
      <c r="T7196" s="129">
        <f t="shared" si="336"/>
        <v>0</v>
      </c>
      <c r="U7196" s="10"/>
    </row>
    <row r="7197" spans="12:21" ht="15" customHeight="1" x14ac:dyDescent="0.4">
      <c r="L7197" s="36" t="s">
        <v>39</v>
      </c>
      <c r="N7197" s="37">
        <v>43765</v>
      </c>
      <c r="O7197" s="35">
        <v>0.20833333333333337</v>
      </c>
      <c r="P7197" s="299"/>
      <c r="Q7197" s="300"/>
      <c r="R7197" s="129">
        <f t="shared" si="337"/>
        <v>0</v>
      </c>
      <c r="S7197" s="129">
        <f t="shared" si="338"/>
        <v>0</v>
      </c>
      <c r="T7197" s="129">
        <f t="shared" si="336"/>
        <v>0</v>
      </c>
      <c r="U7197" s="10"/>
    </row>
    <row r="7198" spans="12:21" ht="15" customHeight="1" x14ac:dyDescent="0.4">
      <c r="L7198" s="36" t="s">
        <v>39</v>
      </c>
      <c r="N7198" s="37">
        <v>43765</v>
      </c>
      <c r="O7198" s="35">
        <v>0.25</v>
      </c>
      <c r="P7198" s="299"/>
      <c r="Q7198" s="300"/>
      <c r="R7198" s="129">
        <f t="shared" si="337"/>
        <v>0</v>
      </c>
      <c r="S7198" s="129">
        <f t="shared" si="338"/>
        <v>0</v>
      </c>
      <c r="T7198" s="129">
        <f t="shared" si="336"/>
        <v>0</v>
      </c>
      <c r="U7198" s="10"/>
    </row>
    <row r="7199" spans="12:21" ht="15" customHeight="1" x14ac:dyDescent="0.4">
      <c r="L7199" s="36" t="s">
        <v>39</v>
      </c>
      <c r="N7199" s="37">
        <v>43765</v>
      </c>
      <c r="O7199" s="35">
        <v>0.29166666666666669</v>
      </c>
      <c r="P7199" s="299"/>
      <c r="Q7199" s="300"/>
      <c r="R7199" s="129">
        <f t="shared" si="337"/>
        <v>0</v>
      </c>
      <c r="S7199" s="129">
        <f t="shared" si="338"/>
        <v>0</v>
      </c>
      <c r="T7199" s="129">
        <f t="shared" si="336"/>
        <v>0</v>
      </c>
      <c r="U7199" s="10"/>
    </row>
    <row r="7200" spans="12:21" ht="15" customHeight="1" x14ac:dyDescent="0.4">
      <c r="L7200" s="36" t="s">
        <v>39</v>
      </c>
      <c r="N7200" s="37">
        <v>43765</v>
      </c>
      <c r="O7200" s="35">
        <v>0.33333333333333337</v>
      </c>
      <c r="P7200" s="299"/>
      <c r="Q7200" s="300"/>
      <c r="R7200" s="129">
        <f t="shared" si="337"/>
        <v>0</v>
      </c>
      <c r="S7200" s="129">
        <f t="shared" si="338"/>
        <v>0</v>
      </c>
      <c r="T7200" s="129">
        <f t="shared" si="336"/>
        <v>0</v>
      </c>
      <c r="U7200" s="10"/>
    </row>
    <row r="7201" spans="12:21" ht="15" customHeight="1" x14ac:dyDescent="0.4">
      <c r="L7201" s="36" t="s">
        <v>39</v>
      </c>
      <c r="N7201" s="37">
        <v>43765</v>
      </c>
      <c r="O7201" s="35">
        <v>0.375</v>
      </c>
      <c r="P7201" s="299"/>
      <c r="Q7201" s="300"/>
      <c r="R7201" s="129">
        <f t="shared" si="337"/>
        <v>0</v>
      </c>
      <c r="S7201" s="129">
        <f t="shared" si="338"/>
        <v>0</v>
      </c>
      <c r="T7201" s="129">
        <f t="shared" si="336"/>
        <v>0</v>
      </c>
      <c r="U7201" s="10"/>
    </row>
    <row r="7202" spans="12:21" ht="15" customHeight="1" x14ac:dyDescent="0.4">
      <c r="L7202" s="36" t="s">
        <v>39</v>
      </c>
      <c r="N7202" s="37">
        <v>43765</v>
      </c>
      <c r="O7202" s="35">
        <v>0.41666666666666669</v>
      </c>
      <c r="P7202" s="299"/>
      <c r="Q7202" s="300"/>
      <c r="R7202" s="129">
        <f t="shared" si="337"/>
        <v>0</v>
      </c>
      <c r="S7202" s="129">
        <f t="shared" si="338"/>
        <v>0</v>
      </c>
      <c r="T7202" s="129">
        <f t="shared" si="336"/>
        <v>0</v>
      </c>
      <c r="U7202" s="10"/>
    </row>
    <row r="7203" spans="12:21" ht="15" customHeight="1" x14ac:dyDescent="0.4">
      <c r="L7203" s="36" t="s">
        <v>39</v>
      </c>
      <c r="N7203" s="37">
        <v>43765</v>
      </c>
      <c r="O7203" s="35">
        <v>0.45833333333333337</v>
      </c>
      <c r="P7203" s="299"/>
      <c r="Q7203" s="300"/>
      <c r="R7203" s="129">
        <f t="shared" si="337"/>
        <v>0</v>
      </c>
      <c r="S7203" s="129">
        <f t="shared" si="338"/>
        <v>0</v>
      </c>
      <c r="T7203" s="129">
        <f t="shared" si="336"/>
        <v>0</v>
      </c>
      <c r="U7203" s="10"/>
    </row>
    <row r="7204" spans="12:21" ht="15" customHeight="1" x14ac:dyDescent="0.4">
      <c r="L7204" s="36" t="s">
        <v>39</v>
      </c>
      <c r="N7204" s="37">
        <v>43765</v>
      </c>
      <c r="O7204" s="35">
        <v>0.50000000000000011</v>
      </c>
      <c r="P7204" s="299"/>
      <c r="Q7204" s="300"/>
      <c r="R7204" s="129">
        <f t="shared" si="337"/>
        <v>0</v>
      </c>
      <c r="S7204" s="129">
        <f t="shared" si="338"/>
        <v>0</v>
      </c>
      <c r="T7204" s="129">
        <f t="shared" si="336"/>
        <v>0</v>
      </c>
      <c r="U7204" s="10"/>
    </row>
    <row r="7205" spans="12:21" ht="15" customHeight="1" x14ac:dyDescent="0.4">
      <c r="L7205" s="36" t="s">
        <v>39</v>
      </c>
      <c r="N7205" s="37">
        <v>43765</v>
      </c>
      <c r="O7205" s="35">
        <v>0.54166666666666674</v>
      </c>
      <c r="P7205" s="299"/>
      <c r="Q7205" s="300"/>
      <c r="R7205" s="129">
        <f t="shared" si="337"/>
        <v>0</v>
      </c>
      <c r="S7205" s="129">
        <f t="shared" si="338"/>
        <v>0</v>
      </c>
      <c r="T7205" s="129">
        <f t="shared" si="336"/>
        <v>0</v>
      </c>
      <c r="U7205" s="10"/>
    </row>
    <row r="7206" spans="12:21" ht="15" customHeight="1" x14ac:dyDescent="0.4">
      <c r="L7206" s="36" t="s">
        <v>39</v>
      </c>
      <c r="N7206" s="37">
        <v>43765</v>
      </c>
      <c r="O7206" s="35">
        <v>0.58333333333333337</v>
      </c>
      <c r="P7206" s="299"/>
      <c r="Q7206" s="300"/>
      <c r="R7206" s="129">
        <f t="shared" si="337"/>
        <v>0</v>
      </c>
      <c r="S7206" s="129">
        <f t="shared" si="338"/>
        <v>0</v>
      </c>
      <c r="T7206" s="129">
        <f t="shared" si="336"/>
        <v>0</v>
      </c>
      <c r="U7206" s="10"/>
    </row>
    <row r="7207" spans="12:21" ht="15" customHeight="1" x14ac:dyDescent="0.4">
      <c r="L7207" s="36" t="s">
        <v>39</v>
      </c>
      <c r="N7207" s="37">
        <v>43765</v>
      </c>
      <c r="O7207" s="35">
        <v>0.62500000000000011</v>
      </c>
      <c r="P7207" s="299"/>
      <c r="Q7207" s="300"/>
      <c r="R7207" s="129">
        <f t="shared" si="337"/>
        <v>0</v>
      </c>
      <c r="S7207" s="129">
        <f t="shared" si="338"/>
        <v>0</v>
      </c>
      <c r="T7207" s="129">
        <f t="shared" si="336"/>
        <v>0</v>
      </c>
      <c r="U7207" s="10"/>
    </row>
    <row r="7208" spans="12:21" ht="15" customHeight="1" x14ac:dyDescent="0.4">
      <c r="L7208" s="36" t="s">
        <v>39</v>
      </c>
      <c r="N7208" s="37">
        <v>43765</v>
      </c>
      <c r="O7208" s="35">
        <v>0.66666666666666674</v>
      </c>
      <c r="P7208" s="299"/>
      <c r="Q7208" s="300"/>
      <c r="R7208" s="129">
        <f t="shared" si="337"/>
        <v>0</v>
      </c>
      <c r="S7208" s="129">
        <f t="shared" si="338"/>
        <v>0</v>
      </c>
      <c r="T7208" s="129">
        <f t="shared" si="336"/>
        <v>0</v>
      </c>
      <c r="U7208" s="10"/>
    </row>
    <row r="7209" spans="12:21" ht="15" customHeight="1" x14ac:dyDescent="0.4">
      <c r="L7209" s="36" t="s">
        <v>39</v>
      </c>
      <c r="N7209" s="37">
        <v>43765</v>
      </c>
      <c r="O7209" s="35">
        <v>0.70833333333333337</v>
      </c>
      <c r="P7209" s="299"/>
      <c r="Q7209" s="300"/>
      <c r="R7209" s="129">
        <f t="shared" si="337"/>
        <v>0</v>
      </c>
      <c r="S7209" s="129">
        <f t="shared" si="338"/>
        <v>0</v>
      </c>
      <c r="T7209" s="129">
        <f t="shared" ref="T7209:T7272" si="339">Q7209-R7209</f>
        <v>0</v>
      </c>
      <c r="U7209" s="10"/>
    </row>
    <row r="7210" spans="12:21" ht="15" customHeight="1" x14ac:dyDescent="0.4">
      <c r="L7210" s="36" t="s">
        <v>39</v>
      </c>
      <c r="N7210" s="37">
        <v>43765</v>
      </c>
      <c r="O7210" s="35">
        <v>0.75000000000000011</v>
      </c>
      <c r="P7210" s="299"/>
      <c r="Q7210" s="300"/>
      <c r="R7210" s="129">
        <f t="shared" si="337"/>
        <v>0</v>
      </c>
      <c r="S7210" s="129">
        <f t="shared" si="338"/>
        <v>0</v>
      </c>
      <c r="T7210" s="129">
        <f t="shared" si="339"/>
        <v>0</v>
      </c>
      <c r="U7210" s="10"/>
    </row>
    <row r="7211" spans="12:21" ht="15" customHeight="1" x14ac:dyDescent="0.4">
      <c r="L7211" s="36" t="s">
        <v>39</v>
      </c>
      <c r="N7211" s="37">
        <v>43765</v>
      </c>
      <c r="O7211" s="35">
        <v>0.79166666666666674</v>
      </c>
      <c r="P7211" s="299"/>
      <c r="Q7211" s="300"/>
      <c r="R7211" s="129">
        <f t="shared" si="337"/>
        <v>0</v>
      </c>
      <c r="S7211" s="129">
        <f t="shared" si="338"/>
        <v>0</v>
      </c>
      <c r="T7211" s="129">
        <f t="shared" si="339"/>
        <v>0</v>
      </c>
      <c r="U7211" s="10"/>
    </row>
    <row r="7212" spans="12:21" ht="15" customHeight="1" x14ac:dyDescent="0.4">
      <c r="L7212" s="36" t="s">
        <v>39</v>
      </c>
      <c r="N7212" s="37">
        <v>43765</v>
      </c>
      <c r="O7212" s="35">
        <v>0.83333333333333337</v>
      </c>
      <c r="P7212" s="299"/>
      <c r="Q7212" s="300"/>
      <c r="R7212" s="129">
        <f t="shared" si="337"/>
        <v>0</v>
      </c>
      <c r="S7212" s="129">
        <f t="shared" si="338"/>
        <v>0</v>
      </c>
      <c r="T7212" s="129">
        <f t="shared" si="339"/>
        <v>0</v>
      </c>
      <c r="U7212" s="10"/>
    </row>
    <row r="7213" spans="12:21" ht="15" customHeight="1" x14ac:dyDescent="0.4">
      <c r="L7213" s="36" t="s">
        <v>39</v>
      </c>
      <c r="N7213" s="37">
        <v>43765</v>
      </c>
      <c r="O7213" s="35">
        <v>0.87500000000000011</v>
      </c>
      <c r="P7213" s="299"/>
      <c r="Q7213" s="300"/>
      <c r="R7213" s="129">
        <f t="shared" si="337"/>
        <v>0</v>
      </c>
      <c r="S7213" s="129">
        <f t="shared" si="338"/>
        <v>0</v>
      </c>
      <c r="T7213" s="129">
        <f t="shared" si="339"/>
        <v>0</v>
      </c>
      <c r="U7213" s="10"/>
    </row>
    <row r="7214" spans="12:21" ht="15" customHeight="1" x14ac:dyDescent="0.4">
      <c r="L7214" s="36" t="s">
        <v>39</v>
      </c>
      <c r="N7214" s="37">
        <v>43765</v>
      </c>
      <c r="O7214" s="35">
        <v>0.91666666666666674</v>
      </c>
      <c r="P7214" s="299"/>
      <c r="Q7214" s="300"/>
      <c r="R7214" s="129">
        <f t="shared" si="337"/>
        <v>0</v>
      </c>
      <c r="S7214" s="129">
        <f t="shared" si="338"/>
        <v>0</v>
      </c>
      <c r="T7214" s="129">
        <f t="shared" si="339"/>
        <v>0</v>
      </c>
      <c r="U7214" s="10"/>
    </row>
    <row r="7215" spans="12:21" ht="15" customHeight="1" x14ac:dyDescent="0.4">
      <c r="L7215" s="36" t="s">
        <v>39</v>
      </c>
      <c r="N7215" s="37">
        <v>43765</v>
      </c>
      <c r="O7215" s="35">
        <v>0.95833333333333337</v>
      </c>
      <c r="P7215" s="299"/>
      <c r="Q7215" s="300"/>
      <c r="R7215" s="129">
        <f t="shared" si="337"/>
        <v>0</v>
      </c>
      <c r="S7215" s="129">
        <f t="shared" si="338"/>
        <v>0</v>
      </c>
      <c r="T7215" s="129">
        <f t="shared" si="339"/>
        <v>0</v>
      </c>
      <c r="U7215" s="10"/>
    </row>
    <row r="7216" spans="12:21" ht="15" customHeight="1" x14ac:dyDescent="0.4">
      <c r="L7216" s="40">
        <v>43766</v>
      </c>
      <c r="M7216" s="37"/>
      <c r="N7216" s="37">
        <v>43766</v>
      </c>
      <c r="O7216" s="35">
        <v>3.1225022567582528E-17</v>
      </c>
      <c r="P7216" s="299"/>
      <c r="Q7216" s="300"/>
      <c r="R7216" s="129">
        <f t="shared" si="337"/>
        <v>0</v>
      </c>
      <c r="S7216" s="129">
        <f t="shared" si="338"/>
        <v>0</v>
      </c>
      <c r="T7216" s="129">
        <f t="shared" si="339"/>
        <v>0</v>
      </c>
      <c r="U7216" s="10"/>
    </row>
    <row r="7217" spans="12:21" ht="15" customHeight="1" x14ac:dyDescent="0.4">
      <c r="L7217" s="36" t="s">
        <v>39</v>
      </c>
      <c r="N7217" s="37">
        <v>43766</v>
      </c>
      <c r="O7217" s="35">
        <v>4.1666666666666699E-2</v>
      </c>
      <c r="P7217" s="299"/>
      <c r="Q7217" s="300"/>
      <c r="R7217" s="129">
        <f t="shared" si="337"/>
        <v>0</v>
      </c>
      <c r="S7217" s="129">
        <f t="shared" si="338"/>
        <v>0</v>
      </c>
      <c r="T7217" s="129">
        <f t="shared" si="339"/>
        <v>0</v>
      </c>
      <c r="U7217" s="10"/>
    </row>
    <row r="7218" spans="12:21" ht="15" customHeight="1" x14ac:dyDescent="0.4">
      <c r="L7218" s="36" t="s">
        <v>39</v>
      </c>
      <c r="N7218" s="37">
        <v>43766</v>
      </c>
      <c r="O7218" s="35">
        <v>8.333333333333337E-2</v>
      </c>
      <c r="P7218" s="299"/>
      <c r="Q7218" s="300"/>
      <c r="R7218" s="129">
        <f t="shared" si="337"/>
        <v>0</v>
      </c>
      <c r="S7218" s="129">
        <f t="shared" si="338"/>
        <v>0</v>
      </c>
      <c r="T7218" s="129">
        <f t="shared" si="339"/>
        <v>0</v>
      </c>
      <c r="U7218" s="10"/>
    </row>
    <row r="7219" spans="12:21" ht="15" customHeight="1" x14ac:dyDescent="0.4">
      <c r="L7219" s="36" t="s">
        <v>39</v>
      </c>
      <c r="N7219" s="37">
        <v>43766</v>
      </c>
      <c r="O7219" s="35">
        <v>0.12500000000000006</v>
      </c>
      <c r="P7219" s="299"/>
      <c r="Q7219" s="300"/>
      <c r="R7219" s="129">
        <f t="shared" si="337"/>
        <v>0</v>
      </c>
      <c r="S7219" s="129">
        <f t="shared" si="338"/>
        <v>0</v>
      </c>
      <c r="T7219" s="129">
        <f t="shared" si="339"/>
        <v>0</v>
      </c>
      <c r="U7219" s="10"/>
    </row>
    <row r="7220" spans="12:21" ht="15" customHeight="1" x14ac:dyDescent="0.4">
      <c r="L7220" s="36" t="s">
        <v>39</v>
      </c>
      <c r="N7220" s="37">
        <v>43766</v>
      </c>
      <c r="O7220" s="35">
        <v>0.16666666666666669</v>
      </c>
      <c r="P7220" s="299"/>
      <c r="Q7220" s="300"/>
      <c r="R7220" s="129">
        <f t="shared" si="337"/>
        <v>0</v>
      </c>
      <c r="S7220" s="129">
        <f t="shared" si="338"/>
        <v>0</v>
      </c>
      <c r="T7220" s="129">
        <f t="shared" si="339"/>
        <v>0</v>
      </c>
      <c r="U7220" s="10"/>
    </row>
    <row r="7221" spans="12:21" ht="15" customHeight="1" x14ac:dyDescent="0.4">
      <c r="L7221" s="36" t="s">
        <v>39</v>
      </c>
      <c r="N7221" s="37">
        <v>43766</v>
      </c>
      <c r="O7221" s="35">
        <v>0.20833333333333337</v>
      </c>
      <c r="P7221" s="299"/>
      <c r="Q7221" s="300"/>
      <c r="R7221" s="129">
        <f t="shared" si="337"/>
        <v>0</v>
      </c>
      <c r="S7221" s="129">
        <f t="shared" si="338"/>
        <v>0</v>
      </c>
      <c r="T7221" s="129">
        <f t="shared" si="339"/>
        <v>0</v>
      </c>
      <c r="U7221" s="10"/>
    </row>
    <row r="7222" spans="12:21" ht="15" customHeight="1" x14ac:dyDescent="0.4">
      <c r="L7222" s="36" t="s">
        <v>39</v>
      </c>
      <c r="N7222" s="37">
        <v>43766</v>
      </c>
      <c r="O7222" s="35">
        <v>0.25</v>
      </c>
      <c r="P7222" s="299"/>
      <c r="Q7222" s="300"/>
      <c r="R7222" s="129">
        <f t="shared" si="337"/>
        <v>0</v>
      </c>
      <c r="S7222" s="129">
        <f t="shared" si="338"/>
        <v>0</v>
      </c>
      <c r="T7222" s="129">
        <f t="shared" si="339"/>
        <v>0</v>
      </c>
      <c r="U7222" s="10"/>
    </row>
    <row r="7223" spans="12:21" ht="15" customHeight="1" x14ac:dyDescent="0.4">
      <c r="L7223" s="36" t="s">
        <v>39</v>
      </c>
      <c r="N7223" s="37">
        <v>43766</v>
      </c>
      <c r="O7223" s="35">
        <v>0.29166666666666669</v>
      </c>
      <c r="P7223" s="299"/>
      <c r="Q7223" s="300"/>
      <c r="R7223" s="129">
        <f t="shared" si="337"/>
        <v>0</v>
      </c>
      <c r="S7223" s="129">
        <f t="shared" si="338"/>
        <v>0</v>
      </c>
      <c r="T7223" s="129">
        <f t="shared" si="339"/>
        <v>0</v>
      </c>
      <c r="U7223" s="10"/>
    </row>
    <row r="7224" spans="12:21" ht="15" customHeight="1" x14ac:dyDescent="0.4">
      <c r="L7224" s="36" t="s">
        <v>39</v>
      </c>
      <c r="N7224" s="37">
        <v>43766</v>
      </c>
      <c r="O7224" s="35">
        <v>0.33333333333333337</v>
      </c>
      <c r="P7224" s="299"/>
      <c r="Q7224" s="300"/>
      <c r="R7224" s="129">
        <f t="shared" si="337"/>
        <v>0</v>
      </c>
      <c r="S7224" s="129">
        <f t="shared" si="338"/>
        <v>0</v>
      </c>
      <c r="T7224" s="129">
        <f t="shared" si="339"/>
        <v>0</v>
      </c>
      <c r="U7224" s="10"/>
    </row>
    <row r="7225" spans="12:21" ht="15" customHeight="1" x14ac:dyDescent="0.4">
      <c r="L7225" s="36" t="s">
        <v>39</v>
      </c>
      <c r="N7225" s="37">
        <v>43766</v>
      </c>
      <c r="O7225" s="35">
        <v>0.375</v>
      </c>
      <c r="P7225" s="299"/>
      <c r="Q7225" s="300"/>
      <c r="R7225" s="129">
        <f t="shared" si="337"/>
        <v>0</v>
      </c>
      <c r="S7225" s="129">
        <f t="shared" si="338"/>
        <v>0</v>
      </c>
      <c r="T7225" s="129">
        <f t="shared" si="339"/>
        <v>0</v>
      </c>
      <c r="U7225" s="10"/>
    </row>
    <row r="7226" spans="12:21" ht="15" customHeight="1" x14ac:dyDescent="0.4">
      <c r="L7226" s="36" t="s">
        <v>39</v>
      </c>
      <c r="N7226" s="37">
        <v>43766</v>
      </c>
      <c r="O7226" s="35">
        <v>0.41666666666666669</v>
      </c>
      <c r="P7226" s="299"/>
      <c r="Q7226" s="300"/>
      <c r="R7226" s="129">
        <f t="shared" si="337"/>
        <v>0</v>
      </c>
      <c r="S7226" s="129">
        <f t="shared" si="338"/>
        <v>0</v>
      </c>
      <c r="T7226" s="129">
        <f t="shared" si="339"/>
        <v>0</v>
      </c>
      <c r="U7226" s="10"/>
    </row>
    <row r="7227" spans="12:21" ht="15" customHeight="1" x14ac:dyDescent="0.4">
      <c r="L7227" s="36" t="s">
        <v>39</v>
      </c>
      <c r="N7227" s="37">
        <v>43766</v>
      </c>
      <c r="O7227" s="35">
        <v>0.45833333333333337</v>
      </c>
      <c r="P7227" s="299"/>
      <c r="Q7227" s="300"/>
      <c r="R7227" s="129">
        <f t="shared" si="337"/>
        <v>0</v>
      </c>
      <c r="S7227" s="129">
        <f t="shared" si="338"/>
        <v>0</v>
      </c>
      <c r="T7227" s="129">
        <f t="shared" si="339"/>
        <v>0</v>
      </c>
      <c r="U7227" s="10"/>
    </row>
    <row r="7228" spans="12:21" ht="15" customHeight="1" x14ac:dyDescent="0.4">
      <c r="L7228" s="36" t="s">
        <v>39</v>
      </c>
      <c r="N7228" s="37">
        <v>43766</v>
      </c>
      <c r="O7228" s="35">
        <v>0.50000000000000011</v>
      </c>
      <c r="P7228" s="299"/>
      <c r="Q7228" s="300"/>
      <c r="R7228" s="129">
        <f t="shared" si="337"/>
        <v>0</v>
      </c>
      <c r="S7228" s="129">
        <f t="shared" si="338"/>
        <v>0</v>
      </c>
      <c r="T7228" s="129">
        <f t="shared" si="339"/>
        <v>0</v>
      </c>
      <c r="U7228" s="10"/>
    </row>
    <row r="7229" spans="12:21" ht="15" customHeight="1" x14ac:dyDescent="0.4">
      <c r="L7229" s="36" t="s">
        <v>39</v>
      </c>
      <c r="N7229" s="37">
        <v>43766</v>
      </c>
      <c r="O7229" s="35">
        <v>0.54166666666666674</v>
      </c>
      <c r="P7229" s="299"/>
      <c r="Q7229" s="300"/>
      <c r="R7229" s="129">
        <f t="shared" si="337"/>
        <v>0</v>
      </c>
      <c r="S7229" s="129">
        <f t="shared" si="338"/>
        <v>0</v>
      </c>
      <c r="T7229" s="129">
        <f t="shared" si="339"/>
        <v>0</v>
      </c>
      <c r="U7229" s="10"/>
    </row>
    <row r="7230" spans="12:21" ht="15" customHeight="1" x14ac:dyDescent="0.4">
      <c r="L7230" s="36" t="s">
        <v>39</v>
      </c>
      <c r="N7230" s="37">
        <v>43766</v>
      </c>
      <c r="O7230" s="35">
        <v>0.58333333333333337</v>
      </c>
      <c r="P7230" s="299"/>
      <c r="Q7230" s="300"/>
      <c r="R7230" s="129">
        <f t="shared" si="337"/>
        <v>0</v>
      </c>
      <c r="S7230" s="129">
        <f t="shared" si="338"/>
        <v>0</v>
      </c>
      <c r="T7230" s="129">
        <f t="shared" si="339"/>
        <v>0</v>
      </c>
      <c r="U7230" s="10"/>
    </row>
    <row r="7231" spans="12:21" ht="15" customHeight="1" x14ac:dyDescent="0.4">
      <c r="L7231" s="36" t="s">
        <v>39</v>
      </c>
      <c r="N7231" s="37">
        <v>43766</v>
      </c>
      <c r="O7231" s="35">
        <v>0.62500000000000011</v>
      </c>
      <c r="P7231" s="299"/>
      <c r="Q7231" s="300"/>
      <c r="R7231" s="129">
        <f t="shared" si="337"/>
        <v>0</v>
      </c>
      <c r="S7231" s="129">
        <f t="shared" si="338"/>
        <v>0</v>
      </c>
      <c r="T7231" s="129">
        <f t="shared" si="339"/>
        <v>0</v>
      </c>
      <c r="U7231" s="10"/>
    </row>
    <row r="7232" spans="12:21" ht="15" customHeight="1" x14ac:dyDescent="0.4">
      <c r="L7232" s="36" t="s">
        <v>39</v>
      </c>
      <c r="N7232" s="37">
        <v>43766</v>
      </c>
      <c r="O7232" s="35">
        <v>0.66666666666666674</v>
      </c>
      <c r="P7232" s="299"/>
      <c r="Q7232" s="300"/>
      <c r="R7232" s="129">
        <f t="shared" si="337"/>
        <v>0</v>
      </c>
      <c r="S7232" s="129">
        <f t="shared" si="338"/>
        <v>0</v>
      </c>
      <c r="T7232" s="129">
        <f t="shared" si="339"/>
        <v>0</v>
      </c>
      <c r="U7232" s="10"/>
    </row>
    <row r="7233" spans="12:21" ht="15" customHeight="1" x14ac:dyDescent="0.4">
      <c r="L7233" s="36" t="s">
        <v>39</v>
      </c>
      <c r="N7233" s="37">
        <v>43766</v>
      </c>
      <c r="O7233" s="35">
        <v>0.70833333333333337</v>
      </c>
      <c r="P7233" s="299"/>
      <c r="Q7233" s="300"/>
      <c r="R7233" s="129">
        <f t="shared" si="337"/>
        <v>0</v>
      </c>
      <c r="S7233" s="129">
        <f t="shared" si="338"/>
        <v>0</v>
      </c>
      <c r="T7233" s="129">
        <f t="shared" si="339"/>
        <v>0</v>
      </c>
      <c r="U7233" s="10"/>
    </row>
    <row r="7234" spans="12:21" ht="15" customHeight="1" x14ac:dyDescent="0.4">
      <c r="L7234" s="36" t="s">
        <v>39</v>
      </c>
      <c r="N7234" s="37">
        <v>43766</v>
      </c>
      <c r="O7234" s="35">
        <v>0.75000000000000011</v>
      </c>
      <c r="P7234" s="299"/>
      <c r="Q7234" s="300"/>
      <c r="R7234" s="129">
        <f t="shared" si="337"/>
        <v>0</v>
      </c>
      <c r="S7234" s="129">
        <f t="shared" si="338"/>
        <v>0</v>
      </c>
      <c r="T7234" s="129">
        <f t="shared" si="339"/>
        <v>0</v>
      </c>
      <c r="U7234" s="10"/>
    </row>
    <row r="7235" spans="12:21" ht="15" customHeight="1" x14ac:dyDescent="0.4">
      <c r="L7235" s="36" t="s">
        <v>39</v>
      </c>
      <c r="N7235" s="37">
        <v>43766</v>
      </c>
      <c r="O7235" s="35">
        <v>0.79166666666666674</v>
      </c>
      <c r="P7235" s="299"/>
      <c r="Q7235" s="300"/>
      <c r="R7235" s="129">
        <f t="shared" si="337"/>
        <v>0</v>
      </c>
      <c r="S7235" s="129">
        <f t="shared" si="338"/>
        <v>0</v>
      </c>
      <c r="T7235" s="129">
        <f t="shared" si="339"/>
        <v>0</v>
      </c>
      <c r="U7235" s="10"/>
    </row>
    <row r="7236" spans="12:21" ht="15" customHeight="1" x14ac:dyDescent="0.4">
      <c r="L7236" s="36" t="s">
        <v>39</v>
      </c>
      <c r="N7236" s="37">
        <v>43766</v>
      </c>
      <c r="O7236" s="35">
        <v>0.83333333333333337</v>
      </c>
      <c r="P7236" s="299"/>
      <c r="Q7236" s="300"/>
      <c r="R7236" s="129">
        <f t="shared" si="337"/>
        <v>0</v>
      </c>
      <c r="S7236" s="129">
        <f t="shared" si="338"/>
        <v>0</v>
      </c>
      <c r="T7236" s="129">
        <f t="shared" si="339"/>
        <v>0</v>
      </c>
      <c r="U7236" s="10"/>
    </row>
    <row r="7237" spans="12:21" ht="15" customHeight="1" x14ac:dyDescent="0.4">
      <c r="L7237" s="36" t="s">
        <v>39</v>
      </c>
      <c r="N7237" s="37">
        <v>43766</v>
      </c>
      <c r="O7237" s="35">
        <v>0.87500000000000011</v>
      </c>
      <c r="P7237" s="299"/>
      <c r="Q7237" s="300"/>
      <c r="R7237" s="129">
        <f t="shared" si="337"/>
        <v>0</v>
      </c>
      <c r="S7237" s="129">
        <f t="shared" si="338"/>
        <v>0</v>
      </c>
      <c r="T7237" s="129">
        <f t="shared" si="339"/>
        <v>0</v>
      </c>
      <c r="U7237" s="10"/>
    </row>
    <row r="7238" spans="12:21" ht="15" customHeight="1" x14ac:dyDescent="0.4">
      <c r="L7238" s="36" t="s">
        <v>39</v>
      </c>
      <c r="N7238" s="37">
        <v>43766</v>
      </c>
      <c r="O7238" s="35">
        <v>0.91666666666666674</v>
      </c>
      <c r="P7238" s="299"/>
      <c r="Q7238" s="300"/>
      <c r="R7238" s="129">
        <f t="shared" si="337"/>
        <v>0</v>
      </c>
      <c r="S7238" s="129">
        <f t="shared" si="338"/>
        <v>0</v>
      </c>
      <c r="T7238" s="129">
        <f t="shared" si="339"/>
        <v>0</v>
      </c>
      <c r="U7238" s="10"/>
    </row>
    <row r="7239" spans="12:21" ht="15" customHeight="1" x14ac:dyDescent="0.4">
      <c r="L7239" s="36" t="s">
        <v>39</v>
      </c>
      <c r="N7239" s="37">
        <v>43766</v>
      </c>
      <c r="O7239" s="35">
        <v>0.95833333333333337</v>
      </c>
      <c r="P7239" s="299"/>
      <c r="Q7239" s="300"/>
      <c r="R7239" s="129">
        <f t="shared" si="337"/>
        <v>0</v>
      </c>
      <c r="S7239" s="129">
        <f t="shared" si="338"/>
        <v>0</v>
      </c>
      <c r="T7239" s="129">
        <f t="shared" si="339"/>
        <v>0</v>
      </c>
      <c r="U7239" s="10"/>
    </row>
    <row r="7240" spans="12:21" ht="15" customHeight="1" x14ac:dyDescent="0.4">
      <c r="L7240" s="40">
        <v>43767</v>
      </c>
      <c r="M7240" s="37"/>
      <c r="N7240" s="37">
        <v>43767</v>
      </c>
      <c r="O7240" s="35">
        <v>3.1225022567582528E-17</v>
      </c>
      <c r="P7240" s="299"/>
      <c r="Q7240" s="300"/>
      <c r="R7240" s="129">
        <f t="shared" si="337"/>
        <v>0</v>
      </c>
      <c r="S7240" s="129">
        <f t="shared" si="338"/>
        <v>0</v>
      </c>
      <c r="T7240" s="129">
        <f t="shared" si="339"/>
        <v>0</v>
      </c>
      <c r="U7240" s="10"/>
    </row>
    <row r="7241" spans="12:21" ht="15" customHeight="1" x14ac:dyDescent="0.4">
      <c r="L7241" s="36" t="s">
        <v>39</v>
      </c>
      <c r="N7241" s="37">
        <v>43767</v>
      </c>
      <c r="O7241" s="35">
        <v>4.1666666666666699E-2</v>
      </c>
      <c r="P7241" s="299"/>
      <c r="Q7241" s="300"/>
      <c r="R7241" s="129">
        <f t="shared" si="337"/>
        <v>0</v>
      </c>
      <c r="S7241" s="129">
        <f t="shared" si="338"/>
        <v>0</v>
      </c>
      <c r="T7241" s="129">
        <f t="shared" si="339"/>
        <v>0</v>
      </c>
      <c r="U7241" s="10"/>
    </row>
    <row r="7242" spans="12:21" ht="15" customHeight="1" x14ac:dyDescent="0.4">
      <c r="L7242" s="36" t="s">
        <v>39</v>
      </c>
      <c r="N7242" s="37">
        <v>43767</v>
      </c>
      <c r="O7242" s="35">
        <v>8.333333333333337E-2</v>
      </c>
      <c r="P7242" s="299"/>
      <c r="Q7242" s="300"/>
      <c r="R7242" s="129">
        <f t="shared" si="337"/>
        <v>0</v>
      </c>
      <c r="S7242" s="129">
        <f t="shared" si="338"/>
        <v>0</v>
      </c>
      <c r="T7242" s="129">
        <f t="shared" si="339"/>
        <v>0</v>
      </c>
      <c r="U7242" s="10"/>
    </row>
    <row r="7243" spans="12:21" ht="15" customHeight="1" x14ac:dyDescent="0.4">
      <c r="L7243" s="36" t="s">
        <v>39</v>
      </c>
      <c r="N7243" s="37">
        <v>43767</v>
      </c>
      <c r="O7243" s="35">
        <v>0.12500000000000006</v>
      </c>
      <c r="P7243" s="299"/>
      <c r="Q7243" s="300"/>
      <c r="R7243" s="129">
        <f t="shared" si="337"/>
        <v>0</v>
      </c>
      <c r="S7243" s="129">
        <f t="shared" si="338"/>
        <v>0</v>
      </c>
      <c r="T7243" s="129">
        <f t="shared" si="339"/>
        <v>0</v>
      </c>
      <c r="U7243" s="10"/>
    </row>
    <row r="7244" spans="12:21" ht="15" customHeight="1" x14ac:dyDescent="0.4">
      <c r="L7244" s="36" t="s">
        <v>39</v>
      </c>
      <c r="N7244" s="37">
        <v>43767</v>
      </c>
      <c r="O7244" s="35">
        <v>0.16666666666666669</v>
      </c>
      <c r="P7244" s="299"/>
      <c r="Q7244" s="300"/>
      <c r="R7244" s="129">
        <f t="shared" si="337"/>
        <v>0</v>
      </c>
      <c r="S7244" s="129">
        <f t="shared" si="338"/>
        <v>0</v>
      </c>
      <c r="T7244" s="129">
        <f t="shared" si="339"/>
        <v>0</v>
      </c>
      <c r="U7244" s="10"/>
    </row>
    <row r="7245" spans="12:21" ht="15" customHeight="1" x14ac:dyDescent="0.4">
      <c r="L7245" s="36" t="s">
        <v>39</v>
      </c>
      <c r="N7245" s="37">
        <v>43767</v>
      </c>
      <c r="O7245" s="35">
        <v>0.20833333333333337</v>
      </c>
      <c r="P7245" s="299"/>
      <c r="Q7245" s="300"/>
      <c r="R7245" s="129">
        <f t="shared" si="337"/>
        <v>0</v>
      </c>
      <c r="S7245" s="129">
        <f t="shared" si="338"/>
        <v>0</v>
      </c>
      <c r="T7245" s="129">
        <f t="shared" si="339"/>
        <v>0</v>
      </c>
      <c r="U7245" s="10"/>
    </row>
    <row r="7246" spans="12:21" ht="15" customHeight="1" x14ac:dyDescent="0.4">
      <c r="L7246" s="36" t="s">
        <v>39</v>
      </c>
      <c r="N7246" s="37">
        <v>43767</v>
      </c>
      <c r="O7246" s="35">
        <v>0.25</v>
      </c>
      <c r="P7246" s="299"/>
      <c r="Q7246" s="300"/>
      <c r="R7246" s="129">
        <f t="shared" si="337"/>
        <v>0</v>
      </c>
      <c r="S7246" s="129">
        <f t="shared" si="338"/>
        <v>0</v>
      </c>
      <c r="T7246" s="129">
        <f t="shared" si="339"/>
        <v>0</v>
      </c>
      <c r="U7246" s="10"/>
    </row>
    <row r="7247" spans="12:21" ht="15" customHeight="1" x14ac:dyDescent="0.4">
      <c r="L7247" s="36" t="s">
        <v>39</v>
      </c>
      <c r="N7247" s="37">
        <v>43767</v>
      </c>
      <c r="O7247" s="35">
        <v>0.29166666666666669</v>
      </c>
      <c r="P7247" s="299"/>
      <c r="Q7247" s="300"/>
      <c r="R7247" s="129">
        <f t="shared" si="337"/>
        <v>0</v>
      </c>
      <c r="S7247" s="129">
        <f t="shared" si="338"/>
        <v>0</v>
      </c>
      <c r="T7247" s="129">
        <f t="shared" si="339"/>
        <v>0</v>
      </c>
      <c r="U7247" s="10"/>
    </row>
    <row r="7248" spans="12:21" ht="15" customHeight="1" x14ac:dyDescent="0.4">
      <c r="L7248" s="36" t="s">
        <v>39</v>
      </c>
      <c r="N7248" s="37">
        <v>43767</v>
      </c>
      <c r="O7248" s="35">
        <v>0.33333333333333337</v>
      </c>
      <c r="P7248" s="299"/>
      <c r="Q7248" s="300"/>
      <c r="R7248" s="129">
        <f t="shared" ref="R7248:R7311" si="340">IF(Q7248&gt;P7248,P7248,Q7248)</f>
        <v>0</v>
      </c>
      <c r="S7248" s="129">
        <f t="shared" ref="S7248:S7311" si="341">P7248-R7248</f>
        <v>0</v>
      </c>
      <c r="T7248" s="129">
        <f t="shared" si="339"/>
        <v>0</v>
      </c>
      <c r="U7248" s="10"/>
    </row>
    <row r="7249" spans="12:21" ht="15" customHeight="1" x14ac:dyDescent="0.4">
      <c r="L7249" s="36" t="s">
        <v>39</v>
      </c>
      <c r="N7249" s="37">
        <v>43767</v>
      </c>
      <c r="O7249" s="35">
        <v>0.375</v>
      </c>
      <c r="P7249" s="299"/>
      <c r="Q7249" s="300"/>
      <c r="R7249" s="129">
        <f t="shared" si="340"/>
        <v>0</v>
      </c>
      <c r="S7249" s="129">
        <f t="shared" si="341"/>
        <v>0</v>
      </c>
      <c r="T7249" s="129">
        <f t="shared" si="339"/>
        <v>0</v>
      </c>
      <c r="U7249" s="10"/>
    </row>
    <row r="7250" spans="12:21" ht="15" customHeight="1" x14ac:dyDescent="0.4">
      <c r="L7250" s="36" t="s">
        <v>39</v>
      </c>
      <c r="N7250" s="37">
        <v>43767</v>
      </c>
      <c r="O7250" s="35">
        <v>0.41666666666666669</v>
      </c>
      <c r="P7250" s="299"/>
      <c r="Q7250" s="300"/>
      <c r="R7250" s="129">
        <f t="shared" si="340"/>
        <v>0</v>
      </c>
      <c r="S7250" s="129">
        <f t="shared" si="341"/>
        <v>0</v>
      </c>
      <c r="T7250" s="129">
        <f t="shared" si="339"/>
        <v>0</v>
      </c>
      <c r="U7250" s="10"/>
    </row>
    <row r="7251" spans="12:21" ht="15" customHeight="1" x14ac:dyDescent="0.4">
      <c r="L7251" s="36" t="s">
        <v>39</v>
      </c>
      <c r="N7251" s="37">
        <v>43767</v>
      </c>
      <c r="O7251" s="35">
        <v>0.45833333333333337</v>
      </c>
      <c r="P7251" s="299"/>
      <c r="Q7251" s="300"/>
      <c r="R7251" s="129">
        <f t="shared" si="340"/>
        <v>0</v>
      </c>
      <c r="S7251" s="129">
        <f t="shared" si="341"/>
        <v>0</v>
      </c>
      <c r="T7251" s="129">
        <f t="shared" si="339"/>
        <v>0</v>
      </c>
      <c r="U7251" s="10"/>
    </row>
    <row r="7252" spans="12:21" ht="15" customHeight="1" x14ac:dyDescent="0.4">
      <c r="L7252" s="36" t="s">
        <v>39</v>
      </c>
      <c r="N7252" s="37">
        <v>43767</v>
      </c>
      <c r="O7252" s="35">
        <v>0.50000000000000011</v>
      </c>
      <c r="P7252" s="299"/>
      <c r="Q7252" s="300"/>
      <c r="R7252" s="129">
        <f t="shared" si="340"/>
        <v>0</v>
      </c>
      <c r="S7252" s="129">
        <f t="shared" si="341"/>
        <v>0</v>
      </c>
      <c r="T7252" s="129">
        <f t="shared" si="339"/>
        <v>0</v>
      </c>
      <c r="U7252" s="10"/>
    </row>
    <row r="7253" spans="12:21" ht="15" customHeight="1" x14ac:dyDescent="0.4">
      <c r="L7253" s="36" t="s">
        <v>39</v>
      </c>
      <c r="N7253" s="37">
        <v>43767</v>
      </c>
      <c r="O7253" s="35">
        <v>0.54166666666666674</v>
      </c>
      <c r="P7253" s="299"/>
      <c r="Q7253" s="300"/>
      <c r="R7253" s="129">
        <f t="shared" si="340"/>
        <v>0</v>
      </c>
      <c r="S7253" s="129">
        <f t="shared" si="341"/>
        <v>0</v>
      </c>
      <c r="T7253" s="129">
        <f t="shared" si="339"/>
        <v>0</v>
      </c>
      <c r="U7253" s="10"/>
    </row>
    <row r="7254" spans="12:21" ht="15" customHeight="1" x14ac:dyDescent="0.4">
      <c r="L7254" s="36" t="s">
        <v>39</v>
      </c>
      <c r="N7254" s="37">
        <v>43767</v>
      </c>
      <c r="O7254" s="35">
        <v>0.58333333333333337</v>
      </c>
      <c r="P7254" s="299"/>
      <c r="Q7254" s="300"/>
      <c r="R7254" s="129">
        <f t="shared" si="340"/>
        <v>0</v>
      </c>
      <c r="S7254" s="129">
        <f t="shared" si="341"/>
        <v>0</v>
      </c>
      <c r="T7254" s="129">
        <f t="shared" si="339"/>
        <v>0</v>
      </c>
      <c r="U7254" s="10"/>
    </row>
    <row r="7255" spans="12:21" ht="15" customHeight="1" x14ac:dyDescent="0.4">
      <c r="L7255" s="36" t="s">
        <v>39</v>
      </c>
      <c r="N7255" s="37">
        <v>43767</v>
      </c>
      <c r="O7255" s="35">
        <v>0.62500000000000011</v>
      </c>
      <c r="P7255" s="299"/>
      <c r="Q7255" s="300"/>
      <c r="R7255" s="129">
        <f t="shared" si="340"/>
        <v>0</v>
      </c>
      <c r="S7255" s="129">
        <f t="shared" si="341"/>
        <v>0</v>
      </c>
      <c r="T7255" s="129">
        <f t="shared" si="339"/>
        <v>0</v>
      </c>
      <c r="U7255" s="10"/>
    </row>
    <row r="7256" spans="12:21" ht="15" customHeight="1" x14ac:dyDescent="0.4">
      <c r="L7256" s="36" t="s">
        <v>39</v>
      </c>
      <c r="N7256" s="37">
        <v>43767</v>
      </c>
      <c r="O7256" s="35">
        <v>0.66666666666666674</v>
      </c>
      <c r="P7256" s="299"/>
      <c r="Q7256" s="300"/>
      <c r="R7256" s="129">
        <f t="shared" si="340"/>
        <v>0</v>
      </c>
      <c r="S7256" s="129">
        <f t="shared" si="341"/>
        <v>0</v>
      </c>
      <c r="T7256" s="129">
        <f t="shared" si="339"/>
        <v>0</v>
      </c>
      <c r="U7256" s="10"/>
    </row>
    <row r="7257" spans="12:21" ht="15" customHeight="1" x14ac:dyDescent="0.4">
      <c r="L7257" s="36" t="s">
        <v>39</v>
      </c>
      <c r="N7257" s="37">
        <v>43767</v>
      </c>
      <c r="O7257" s="35">
        <v>0.70833333333333337</v>
      </c>
      <c r="P7257" s="299"/>
      <c r="Q7257" s="300"/>
      <c r="R7257" s="129">
        <f t="shared" si="340"/>
        <v>0</v>
      </c>
      <c r="S7257" s="129">
        <f t="shared" si="341"/>
        <v>0</v>
      </c>
      <c r="T7257" s="129">
        <f t="shared" si="339"/>
        <v>0</v>
      </c>
      <c r="U7257" s="10"/>
    </row>
    <row r="7258" spans="12:21" ht="15" customHeight="1" x14ac:dyDescent="0.4">
      <c r="L7258" s="36" t="s">
        <v>39</v>
      </c>
      <c r="N7258" s="37">
        <v>43767</v>
      </c>
      <c r="O7258" s="35">
        <v>0.75000000000000011</v>
      </c>
      <c r="P7258" s="299"/>
      <c r="Q7258" s="300"/>
      <c r="R7258" s="129">
        <f t="shared" si="340"/>
        <v>0</v>
      </c>
      <c r="S7258" s="129">
        <f t="shared" si="341"/>
        <v>0</v>
      </c>
      <c r="T7258" s="129">
        <f t="shared" si="339"/>
        <v>0</v>
      </c>
      <c r="U7258" s="10"/>
    </row>
    <row r="7259" spans="12:21" ht="15" customHeight="1" x14ac:dyDescent="0.4">
      <c r="L7259" s="36" t="s">
        <v>39</v>
      </c>
      <c r="N7259" s="37">
        <v>43767</v>
      </c>
      <c r="O7259" s="35">
        <v>0.79166666666666674</v>
      </c>
      <c r="P7259" s="299"/>
      <c r="Q7259" s="300"/>
      <c r="R7259" s="129">
        <f t="shared" si="340"/>
        <v>0</v>
      </c>
      <c r="S7259" s="129">
        <f t="shared" si="341"/>
        <v>0</v>
      </c>
      <c r="T7259" s="129">
        <f t="shared" si="339"/>
        <v>0</v>
      </c>
      <c r="U7259" s="10"/>
    </row>
    <row r="7260" spans="12:21" ht="15" customHeight="1" x14ac:dyDescent="0.4">
      <c r="L7260" s="36" t="s">
        <v>39</v>
      </c>
      <c r="N7260" s="37">
        <v>43767</v>
      </c>
      <c r="O7260" s="35">
        <v>0.83333333333333337</v>
      </c>
      <c r="P7260" s="299"/>
      <c r="Q7260" s="300"/>
      <c r="R7260" s="129">
        <f t="shared" si="340"/>
        <v>0</v>
      </c>
      <c r="S7260" s="129">
        <f t="shared" si="341"/>
        <v>0</v>
      </c>
      <c r="T7260" s="129">
        <f t="shared" si="339"/>
        <v>0</v>
      </c>
      <c r="U7260" s="10"/>
    </row>
    <row r="7261" spans="12:21" ht="15" customHeight="1" x14ac:dyDescent="0.4">
      <c r="L7261" s="36" t="s">
        <v>39</v>
      </c>
      <c r="N7261" s="37">
        <v>43767</v>
      </c>
      <c r="O7261" s="35">
        <v>0.87500000000000011</v>
      </c>
      <c r="P7261" s="299"/>
      <c r="Q7261" s="300"/>
      <c r="R7261" s="129">
        <f t="shared" si="340"/>
        <v>0</v>
      </c>
      <c r="S7261" s="129">
        <f t="shared" si="341"/>
        <v>0</v>
      </c>
      <c r="T7261" s="129">
        <f t="shared" si="339"/>
        <v>0</v>
      </c>
      <c r="U7261" s="10"/>
    </row>
    <row r="7262" spans="12:21" ht="15" customHeight="1" x14ac:dyDescent="0.4">
      <c r="L7262" s="36" t="s">
        <v>39</v>
      </c>
      <c r="N7262" s="37">
        <v>43767</v>
      </c>
      <c r="O7262" s="35">
        <v>0.91666666666666674</v>
      </c>
      <c r="P7262" s="299"/>
      <c r="Q7262" s="300"/>
      <c r="R7262" s="129">
        <f t="shared" si="340"/>
        <v>0</v>
      </c>
      <c r="S7262" s="129">
        <f t="shared" si="341"/>
        <v>0</v>
      </c>
      <c r="T7262" s="129">
        <f t="shared" si="339"/>
        <v>0</v>
      </c>
      <c r="U7262" s="10"/>
    </row>
    <row r="7263" spans="12:21" ht="15" customHeight="1" x14ac:dyDescent="0.4">
      <c r="L7263" s="36" t="s">
        <v>39</v>
      </c>
      <c r="N7263" s="37">
        <v>43767</v>
      </c>
      <c r="O7263" s="35">
        <v>0.95833333333333337</v>
      </c>
      <c r="P7263" s="299"/>
      <c r="Q7263" s="300"/>
      <c r="R7263" s="129">
        <f t="shared" si="340"/>
        <v>0</v>
      </c>
      <c r="S7263" s="129">
        <f t="shared" si="341"/>
        <v>0</v>
      </c>
      <c r="T7263" s="129">
        <f t="shared" si="339"/>
        <v>0</v>
      </c>
      <c r="U7263" s="10"/>
    </row>
    <row r="7264" spans="12:21" ht="15" customHeight="1" x14ac:dyDescent="0.4">
      <c r="L7264" s="40">
        <v>43768</v>
      </c>
      <c r="M7264" s="37"/>
      <c r="N7264" s="37">
        <v>43768</v>
      </c>
      <c r="O7264" s="35">
        <v>3.1225022567582528E-17</v>
      </c>
      <c r="P7264" s="299"/>
      <c r="Q7264" s="300"/>
      <c r="R7264" s="129">
        <f t="shared" si="340"/>
        <v>0</v>
      </c>
      <c r="S7264" s="129">
        <f t="shared" si="341"/>
        <v>0</v>
      </c>
      <c r="T7264" s="129">
        <f t="shared" si="339"/>
        <v>0</v>
      </c>
      <c r="U7264" s="10"/>
    </row>
    <row r="7265" spans="12:21" ht="15" customHeight="1" x14ac:dyDescent="0.4">
      <c r="L7265" s="36" t="s">
        <v>39</v>
      </c>
      <c r="N7265" s="37">
        <v>43768</v>
      </c>
      <c r="O7265" s="35">
        <v>4.1666666666666699E-2</v>
      </c>
      <c r="P7265" s="299"/>
      <c r="Q7265" s="300"/>
      <c r="R7265" s="129">
        <f t="shared" si="340"/>
        <v>0</v>
      </c>
      <c r="S7265" s="129">
        <f t="shared" si="341"/>
        <v>0</v>
      </c>
      <c r="T7265" s="129">
        <f t="shared" si="339"/>
        <v>0</v>
      </c>
      <c r="U7265" s="10"/>
    </row>
    <row r="7266" spans="12:21" ht="15" customHeight="1" x14ac:dyDescent="0.4">
      <c r="L7266" s="36" t="s">
        <v>39</v>
      </c>
      <c r="N7266" s="37">
        <v>43768</v>
      </c>
      <c r="O7266" s="35">
        <v>8.333333333333337E-2</v>
      </c>
      <c r="P7266" s="299"/>
      <c r="Q7266" s="300"/>
      <c r="R7266" s="129">
        <f t="shared" si="340"/>
        <v>0</v>
      </c>
      <c r="S7266" s="129">
        <f t="shared" si="341"/>
        <v>0</v>
      </c>
      <c r="T7266" s="129">
        <f t="shared" si="339"/>
        <v>0</v>
      </c>
      <c r="U7266" s="10"/>
    </row>
    <row r="7267" spans="12:21" ht="15" customHeight="1" x14ac:dyDescent="0.4">
      <c r="L7267" s="36" t="s">
        <v>39</v>
      </c>
      <c r="N7267" s="37">
        <v>43768</v>
      </c>
      <c r="O7267" s="35">
        <v>0.12500000000000006</v>
      </c>
      <c r="P7267" s="299"/>
      <c r="Q7267" s="300"/>
      <c r="R7267" s="129">
        <f t="shared" si="340"/>
        <v>0</v>
      </c>
      <c r="S7267" s="129">
        <f t="shared" si="341"/>
        <v>0</v>
      </c>
      <c r="T7267" s="129">
        <f t="shared" si="339"/>
        <v>0</v>
      </c>
      <c r="U7267" s="10"/>
    </row>
    <row r="7268" spans="12:21" ht="15" customHeight="1" x14ac:dyDescent="0.4">
      <c r="L7268" s="36" t="s">
        <v>39</v>
      </c>
      <c r="N7268" s="37">
        <v>43768</v>
      </c>
      <c r="O7268" s="35">
        <v>0.16666666666666669</v>
      </c>
      <c r="P7268" s="299"/>
      <c r="Q7268" s="300"/>
      <c r="R7268" s="129">
        <f t="shared" si="340"/>
        <v>0</v>
      </c>
      <c r="S7268" s="129">
        <f t="shared" si="341"/>
        <v>0</v>
      </c>
      <c r="T7268" s="129">
        <f t="shared" si="339"/>
        <v>0</v>
      </c>
      <c r="U7268" s="10"/>
    </row>
    <row r="7269" spans="12:21" ht="15" customHeight="1" x14ac:dyDescent="0.4">
      <c r="L7269" s="36" t="s">
        <v>39</v>
      </c>
      <c r="N7269" s="37">
        <v>43768</v>
      </c>
      <c r="O7269" s="35">
        <v>0.20833333333333337</v>
      </c>
      <c r="P7269" s="299"/>
      <c r="Q7269" s="300"/>
      <c r="R7269" s="129">
        <f t="shared" si="340"/>
        <v>0</v>
      </c>
      <c r="S7269" s="129">
        <f t="shared" si="341"/>
        <v>0</v>
      </c>
      <c r="T7269" s="129">
        <f t="shared" si="339"/>
        <v>0</v>
      </c>
      <c r="U7269" s="10"/>
    </row>
    <row r="7270" spans="12:21" ht="15" customHeight="1" x14ac:dyDescent="0.4">
      <c r="L7270" s="36" t="s">
        <v>39</v>
      </c>
      <c r="N7270" s="37">
        <v>43768</v>
      </c>
      <c r="O7270" s="35">
        <v>0.25</v>
      </c>
      <c r="P7270" s="299"/>
      <c r="Q7270" s="300"/>
      <c r="R7270" s="129">
        <f t="shared" si="340"/>
        <v>0</v>
      </c>
      <c r="S7270" s="129">
        <f t="shared" si="341"/>
        <v>0</v>
      </c>
      <c r="T7270" s="129">
        <f t="shared" si="339"/>
        <v>0</v>
      </c>
      <c r="U7270" s="10"/>
    </row>
    <row r="7271" spans="12:21" ht="15" customHeight="1" x14ac:dyDescent="0.4">
      <c r="L7271" s="36" t="s">
        <v>39</v>
      </c>
      <c r="N7271" s="37">
        <v>43768</v>
      </c>
      <c r="O7271" s="35">
        <v>0.29166666666666669</v>
      </c>
      <c r="P7271" s="299"/>
      <c r="Q7271" s="300"/>
      <c r="R7271" s="129">
        <f t="shared" si="340"/>
        <v>0</v>
      </c>
      <c r="S7271" s="129">
        <f t="shared" si="341"/>
        <v>0</v>
      </c>
      <c r="T7271" s="129">
        <f t="shared" si="339"/>
        <v>0</v>
      </c>
      <c r="U7271" s="10"/>
    </row>
    <row r="7272" spans="12:21" ht="15" customHeight="1" x14ac:dyDescent="0.4">
      <c r="L7272" s="36" t="s">
        <v>39</v>
      </c>
      <c r="N7272" s="37">
        <v>43768</v>
      </c>
      <c r="O7272" s="35">
        <v>0.33333333333333337</v>
      </c>
      <c r="P7272" s="299"/>
      <c r="Q7272" s="300"/>
      <c r="R7272" s="129">
        <f t="shared" si="340"/>
        <v>0</v>
      </c>
      <c r="S7272" s="129">
        <f t="shared" si="341"/>
        <v>0</v>
      </c>
      <c r="T7272" s="129">
        <f t="shared" si="339"/>
        <v>0</v>
      </c>
      <c r="U7272" s="10"/>
    </row>
    <row r="7273" spans="12:21" ht="15" customHeight="1" x14ac:dyDescent="0.4">
      <c r="L7273" s="36" t="s">
        <v>39</v>
      </c>
      <c r="N7273" s="37">
        <v>43768</v>
      </c>
      <c r="O7273" s="35">
        <v>0.375</v>
      </c>
      <c r="P7273" s="299"/>
      <c r="Q7273" s="300"/>
      <c r="R7273" s="129">
        <f t="shared" si="340"/>
        <v>0</v>
      </c>
      <c r="S7273" s="129">
        <f t="shared" si="341"/>
        <v>0</v>
      </c>
      <c r="T7273" s="129">
        <f t="shared" ref="T7273:T7336" si="342">Q7273-R7273</f>
        <v>0</v>
      </c>
      <c r="U7273" s="10"/>
    </row>
    <row r="7274" spans="12:21" ht="15" customHeight="1" x14ac:dyDescent="0.4">
      <c r="L7274" s="36" t="s">
        <v>39</v>
      </c>
      <c r="N7274" s="37">
        <v>43768</v>
      </c>
      <c r="O7274" s="35">
        <v>0.41666666666666669</v>
      </c>
      <c r="P7274" s="299"/>
      <c r="Q7274" s="300"/>
      <c r="R7274" s="129">
        <f t="shared" si="340"/>
        <v>0</v>
      </c>
      <c r="S7274" s="129">
        <f t="shared" si="341"/>
        <v>0</v>
      </c>
      <c r="T7274" s="129">
        <f t="shared" si="342"/>
        <v>0</v>
      </c>
      <c r="U7274" s="10"/>
    </row>
    <row r="7275" spans="12:21" ht="15" customHeight="1" x14ac:dyDescent="0.4">
      <c r="L7275" s="36" t="s">
        <v>39</v>
      </c>
      <c r="N7275" s="37">
        <v>43768</v>
      </c>
      <c r="O7275" s="35">
        <v>0.45833333333333337</v>
      </c>
      <c r="P7275" s="299"/>
      <c r="Q7275" s="300"/>
      <c r="R7275" s="129">
        <f t="shared" si="340"/>
        <v>0</v>
      </c>
      <c r="S7275" s="129">
        <f t="shared" si="341"/>
        <v>0</v>
      </c>
      <c r="T7275" s="129">
        <f t="shared" si="342"/>
        <v>0</v>
      </c>
      <c r="U7275" s="10"/>
    </row>
    <row r="7276" spans="12:21" ht="15" customHeight="1" x14ac:dyDescent="0.4">
      <c r="L7276" s="36" t="s">
        <v>39</v>
      </c>
      <c r="N7276" s="37">
        <v>43768</v>
      </c>
      <c r="O7276" s="35">
        <v>0.50000000000000011</v>
      </c>
      <c r="P7276" s="299"/>
      <c r="Q7276" s="300"/>
      <c r="R7276" s="129">
        <f t="shared" si="340"/>
        <v>0</v>
      </c>
      <c r="S7276" s="129">
        <f t="shared" si="341"/>
        <v>0</v>
      </c>
      <c r="T7276" s="129">
        <f t="shared" si="342"/>
        <v>0</v>
      </c>
      <c r="U7276" s="10"/>
    </row>
    <row r="7277" spans="12:21" ht="15" customHeight="1" x14ac:dyDescent="0.4">
      <c r="L7277" s="36" t="s">
        <v>39</v>
      </c>
      <c r="N7277" s="37">
        <v>43768</v>
      </c>
      <c r="O7277" s="35">
        <v>0.54166666666666674</v>
      </c>
      <c r="P7277" s="299"/>
      <c r="Q7277" s="300"/>
      <c r="R7277" s="129">
        <f t="shared" si="340"/>
        <v>0</v>
      </c>
      <c r="S7277" s="129">
        <f t="shared" si="341"/>
        <v>0</v>
      </c>
      <c r="T7277" s="129">
        <f t="shared" si="342"/>
        <v>0</v>
      </c>
      <c r="U7277" s="10"/>
    </row>
    <row r="7278" spans="12:21" ht="15" customHeight="1" x14ac:dyDescent="0.4">
      <c r="L7278" s="36" t="s">
        <v>39</v>
      </c>
      <c r="N7278" s="37">
        <v>43768</v>
      </c>
      <c r="O7278" s="35">
        <v>0.58333333333333337</v>
      </c>
      <c r="P7278" s="299"/>
      <c r="Q7278" s="300"/>
      <c r="R7278" s="129">
        <f t="shared" si="340"/>
        <v>0</v>
      </c>
      <c r="S7278" s="129">
        <f t="shared" si="341"/>
        <v>0</v>
      </c>
      <c r="T7278" s="129">
        <f t="shared" si="342"/>
        <v>0</v>
      </c>
      <c r="U7278" s="10"/>
    </row>
    <row r="7279" spans="12:21" ht="15" customHeight="1" x14ac:dyDescent="0.4">
      <c r="L7279" s="36" t="s">
        <v>39</v>
      </c>
      <c r="N7279" s="37">
        <v>43768</v>
      </c>
      <c r="O7279" s="35">
        <v>0.62500000000000011</v>
      </c>
      <c r="P7279" s="299"/>
      <c r="Q7279" s="300"/>
      <c r="R7279" s="129">
        <f t="shared" si="340"/>
        <v>0</v>
      </c>
      <c r="S7279" s="129">
        <f t="shared" si="341"/>
        <v>0</v>
      </c>
      <c r="T7279" s="129">
        <f t="shared" si="342"/>
        <v>0</v>
      </c>
      <c r="U7279" s="10"/>
    </row>
    <row r="7280" spans="12:21" ht="15" customHeight="1" x14ac:dyDescent="0.4">
      <c r="L7280" s="36" t="s">
        <v>39</v>
      </c>
      <c r="N7280" s="37">
        <v>43768</v>
      </c>
      <c r="O7280" s="35">
        <v>0.66666666666666674</v>
      </c>
      <c r="P7280" s="299"/>
      <c r="Q7280" s="300"/>
      <c r="R7280" s="129">
        <f t="shared" si="340"/>
        <v>0</v>
      </c>
      <c r="S7280" s="129">
        <f t="shared" si="341"/>
        <v>0</v>
      </c>
      <c r="T7280" s="129">
        <f t="shared" si="342"/>
        <v>0</v>
      </c>
      <c r="U7280" s="10"/>
    </row>
    <row r="7281" spans="12:21" ht="15" customHeight="1" x14ac:dyDescent="0.4">
      <c r="L7281" s="36" t="s">
        <v>39</v>
      </c>
      <c r="N7281" s="37">
        <v>43768</v>
      </c>
      <c r="O7281" s="35">
        <v>0.70833333333333337</v>
      </c>
      <c r="P7281" s="299"/>
      <c r="Q7281" s="300"/>
      <c r="R7281" s="129">
        <f t="shared" si="340"/>
        <v>0</v>
      </c>
      <c r="S7281" s="129">
        <f t="shared" si="341"/>
        <v>0</v>
      </c>
      <c r="T7281" s="129">
        <f t="shared" si="342"/>
        <v>0</v>
      </c>
      <c r="U7281" s="10"/>
    </row>
    <row r="7282" spans="12:21" ht="15" customHeight="1" x14ac:dyDescent="0.4">
      <c r="L7282" s="36" t="s">
        <v>39</v>
      </c>
      <c r="N7282" s="37">
        <v>43768</v>
      </c>
      <c r="O7282" s="35">
        <v>0.75000000000000011</v>
      </c>
      <c r="P7282" s="299"/>
      <c r="Q7282" s="300"/>
      <c r="R7282" s="129">
        <f t="shared" si="340"/>
        <v>0</v>
      </c>
      <c r="S7282" s="129">
        <f t="shared" si="341"/>
        <v>0</v>
      </c>
      <c r="T7282" s="129">
        <f t="shared" si="342"/>
        <v>0</v>
      </c>
      <c r="U7282" s="10"/>
    </row>
    <row r="7283" spans="12:21" ht="15" customHeight="1" x14ac:dyDescent="0.4">
      <c r="L7283" s="36" t="s">
        <v>39</v>
      </c>
      <c r="N7283" s="37">
        <v>43768</v>
      </c>
      <c r="O7283" s="35">
        <v>0.79166666666666674</v>
      </c>
      <c r="P7283" s="299"/>
      <c r="Q7283" s="300"/>
      <c r="R7283" s="129">
        <f t="shared" si="340"/>
        <v>0</v>
      </c>
      <c r="S7283" s="129">
        <f t="shared" si="341"/>
        <v>0</v>
      </c>
      <c r="T7283" s="129">
        <f t="shared" si="342"/>
        <v>0</v>
      </c>
      <c r="U7283" s="10"/>
    </row>
    <row r="7284" spans="12:21" ht="15" customHeight="1" x14ac:dyDescent="0.4">
      <c r="L7284" s="36" t="s">
        <v>39</v>
      </c>
      <c r="N7284" s="37">
        <v>43768</v>
      </c>
      <c r="O7284" s="35">
        <v>0.83333333333333337</v>
      </c>
      <c r="P7284" s="299"/>
      <c r="Q7284" s="300"/>
      <c r="R7284" s="129">
        <f t="shared" si="340"/>
        <v>0</v>
      </c>
      <c r="S7284" s="129">
        <f t="shared" si="341"/>
        <v>0</v>
      </c>
      <c r="T7284" s="129">
        <f t="shared" si="342"/>
        <v>0</v>
      </c>
      <c r="U7284" s="10"/>
    </row>
    <row r="7285" spans="12:21" ht="15" customHeight="1" x14ac:dyDescent="0.4">
      <c r="L7285" s="36" t="s">
        <v>39</v>
      </c>
      <c r="N7285" s="37">
        <v>43768</v>
      </c>
      <c r="O7285" s="35">
        <v>0.87500000000000011</v>
      </c>
      <c r="P7285" s="299"/>
      <c r="Q7285" s="300"/>
      <c r="R7285" s="129">
        <f t="shared" si="340"/>
        <v>0</v>
      </c>
      <c r="S7285" s="129">
        <f t="shared" si="341"/>
        <v>0</v>
      </c>
      <c r="T7285" s="129">
        <f t="shared" si="342"/>
        <v>0</v>
      </c>
      <c r="U7285" s="10"/>
    </row>
    <row r="7286" spans="12:21" ht="15" customHeight="1" x14ac:dyDescent="0.4">
      <c r="L7286" s="36" t="s">
        <v>39</v>
      </c>
      <c r="N7286" s="37">
        <v>43768</v>
      </c>
      <c r="O7286" s="35">
        <v>0.91666666666666674</v>
      </c>
      <c r="P7286" s="299"/>
      <c r="Q7286" s="300"/>
      <c r="R7286" s="129">
        <f t="shared" si="340"/>
        <v>0</v>
      </c>
      <c r="S7286" s="129">
        <f t="shared" si="341"/>
        <v>0</v>
      </c>
      <c r="T7286" s="129">
        <f t="shared" si="342"/>
        <v>0</v>
      </c>
      <c r="U7286" s="10"/>
    </row>
    <row r="7287" spans="12:21" ht="15" customHeight="1" x14ac:dyDescent="0.4">
      <c r="L7287" s="36" t="s">
        <v>39</v>
      </c>
      <c r="N7287" s="37">
        <v>43768</v>
      </c>
      <c r="O7287" s="35">
        <v>0.95833333333333337</v>
      </c>
      <c r="P7287" s="299"/>
      <c r="Q7287" s="300"/>
      <c r="R7287" s="129">
        <f t="shared" si="340"/>
        <v>0</v>
      </c>
      <c r="S7287" s="129">
        <f t="shared" si="341"/>
        <v>0</v>
      </c>
      <c r="T7287" s="129">
        <f t="shared" si="342"/>
        <v>0</v>
      </c>
      <c r="U7287" s="10"/>
    </row>
    <row r="7288" spans="12:21" ht="15" customHeight="1" x14ac:dyDescent="0.4">
      <c r="L7288" s="40">
        <v>43769</v>
      </c>
      <c r="M7288" s="37"/>
      <c r="N7288" s="37">
        <v>43769</v>
      </c>
      <c r="O7288" s="35">
        <v>3.1225022567582528E-17</v>
      </c>
      <c r="P7288" s="299"/>
      <c r="Q7288" s="300"/>
      <c r="R7288" s="129">
        <f t="shared" si="340"/>
        <v>0</v>
      </c>
      <c r="S7288" s="129">
        <f t="shared" si="341"/>
        <v>0</v>
      </c>
      <c r="T7288" s="129">
        <f t="shared" si="342"/>
        <v>0</v>
      </c>
      <c r="U7288" s="10"/>
    </row>
    <row r="7289" spans="12:21" ht="15" customHeight="1" x14ac:dyDescent="0.4">
      <c r="L7289" s="36" t="s">
        <v>39</v>
      </c>
      <c r="N7289" s="37">
        <v>43769</v>
      </c>
      <c r="O7289" s="35">
        <v>4.1666666666666699E-2</v>
      </c>
      <c r="P7289" s="299"/>
      <c r="Q7289" s="300"/>
      <c r="R7289" s="129">
        <f t="shared" si="340"/>
        <v>0</v>
      </c>
      <c r="S7289" s="129">
        <f t="shared" si="341"/>
        <v>0</v>
      </c>
      <c r="T7289" s="129">
        <f t="shared" si="342"/>
        <v>0</v>
      </c>
      <c r="U7289" s="10"/>
    </row>
    <row r="7290" spans="12:21" ht="15" customHeight="1" x14ac:dyDescent="0.4">
      <c r="L7290" s="36" t="s">
        <v>39</v>
      </c>
      <c r="N7290" s="37">
        <v>43769</v>
      </c>
      <c r="O7290" s="35">
        <v>8.333333333333337E-2</v>
      </c>
      <c r="P7290" s="299"/>
      <c r="Q7290" s="300"/>
      <c r="R7290" s="129">
        <f t="shared" si="340"/>
        <v>0</v>
      </c>
      <c r="S7290" s="129">
        <f t="shared" si="341"/>
        <v>0</v>
      </c>
      <c r="T7290" s="129">
        <f t="shared" si="342"/>
        <v>0</v>
      </c>
      <c r="U7290" s="10"/>
    </row>
    <row r="7291" spans="12:21" ht="15" customHeight="1" x14ac:dyDescent="0.4">
      <c r="L7291" s="36" t="s">
        <v>39</v>
      </c>
      <c r="N7291" s="37">
        <v>43769</v>
      </c>
      <c r="O7291" s="35">
        <v>0.12500000000000006</v>
      </c>
      <c r="P7291" s="299"/>
      <c r="Q7291" s="300"/>
      <c r="R7291" s="129">
        <f t="shared" si="340"/>
        <v>0</v>
      </c>
      <c r="S7291" s="129">
        <f t="shared" si="341"/>
        <v>0</v>
      </c>
      <c r="T7291" s="129">
        <f t="shared" si="342"/>
        <v>0</v>
      </c>
      <c r="U7291" s="10"/>
    </row>
    <row r="7292" spans="12:21" ht="15" customHeight="1" x14ac:dyDescent="0.4">
      <c r="L7292" s="36" t="s">
        <v>39</v>
      </c>
      <c r="N7292" s="37">
        <v>43769</v>
      </c>
      <c r="O7292" s="35">
        <v>0.16666666666666669</v>
      </c>
      <c r="P7292" s="299"/>
      <c r="Q7292" s="300"/>
      <c r="R7292" s="129">
        <f t="shared" si="340"/>
        <v>0</v>
      </c>
      <c r="S7292" s="129">
        <f t="shared" si="341"/>
        <v>0</v>
      </c>
      <c r="T7292" s="129">
        <f t="shared" si="342"/>
        <v>0</v>
      </c>
      <c r="U7292" s="10"/>
    </row>
    <row r="7293" spans="12:21" ht="15" customHeight="1" x14ac:dyDescent="0.4">
      <c r="L7293" s="36" t="s">
        <v>39</v>
      </c>
      <c r="N7293" s="37">
        <v>43769</v>
      </c>
      <c r="O7293" s="35">
        <v>0.20833333333333337</v>
      </c>
      <c r="P7293" s="299"/>
      <c r="Q7293" s="300"/>
      <c r="R7293" s="129">
        <f t="shared" si="340"/>
        <v>0</v>
      </c>
      <c r="S7293" s="129">
        <f t="shared" si="341"/>
        <v>0</v>
      </c>
      <c r="T7293" s="129">
        <f t="shared" si="342"/>
        <v>0</v>
      </c>
      <c r="U7293" s="10"/>
    </row>
    <row r="7294" spans="12:21" ht="15" customHeight="1" x14ac:dyDescent="0.4">
      <c r="L7294" s="36" t="s">
        <v>39</v>
      </c>
      <c r="N7294" s="37">
        <v>43769</v>
      </c>
      <c r="O7294" s="35">
        <v>0.25</v>
      </c>
      <c r="P7294" s="299"/>
      <c r="Q7294" s="300"/>
      <c r="R7294" s="129">
        <f t="shared" si="340"/>
        <v>0</v>
      </c>
      <c r="S7294" s="129">
        <f t="shared" si="341"/>
        <v>0</v>
      </c>
      <c r="T7294" s="129">
        <f t="shared" si="342"/>
        <v>0</v>
      </c>
      <c r="U7294" s="10"/>
    </row>
    <row r="7295" spans="12:21" ht="15" customHeight="1" x14ac:dyDescent="0.4">
      <c r="L7295" s="36" t="s">
        <v>39</v>
      </c>
      <c r="N7295" s="37">
        <v>43769</v>
      </c>
      <c r="O7295" s="35">
        <v>0.29166666666666669</v>
      </c>
      <c r="P7295" s="299"/>
      <c r="Q7295" s="300"/>
      <c r="R7295" s="129">
        <f t="shared" si="340"/>
        <v>0</v>
      </c>
      <c r="S7295" s="129">
        <f t="shared" si="341"/>
        <v>0</v>
      </c>
      <c r="T7295" s="129">
        <f t="shared" si="342"/>
        <v>0</v>
      </c>
      <c r="U7295" s="10"/>
    </row>
    <row r="7296" spans="12:21" ht="15" customHeight="1" x14ac:dyDescent="0.4">
      <c r="L7296" s="36" t="s">
        <v>39</v>
      </c>
      <c r="N7296" s="37">
        <v>43769</v>
      </c>
      <c r="O7296" s="35">
        <v>0.33333333333333337</v>
      </c>
      <c r="P7296" s="299"/>
      <c r="Q7296" s="300"/>
      <c r="R7296" s="129">
        <f t="shared" si="340"/>
        <v>0</v>
      </c>
      <c r="S7296" s="129">
        <f t="shared" si="341"/>
        <v>0</v>
      </c>
      <c r="T7296" s="129">
        <f t="shared" si="342"/>
        <v>0</v>
      </c>
      <c r="U7296" s="10"/>
    </row>
    <row r="7297" spans="12:21" ht="15" customHeight="1" x14ac:dyDescent="0.4">
      <c r="L7297" s="36" t="s">
        <v>39</v>
      </c>
      <c r="N7297" s="37">
        <v>43769</v>
      </c>
      <c r="O7297" s="35">
        <v>0.375</v>
      </c>
      <c r="P7297" s="299"/>
      <c r="Q7297" s="300"/>
      <c r="R7297" s="129">
        <f t="shared" si="340"/>
        <v>0</v>
      </c>
      <c r="S7297" s="129">
        <f t="shared" si="341"/>
        <v>0</v>
      </c>
      <c r="T7297" s="129">
        <f t="shared" si="342"/>
        <v>0</v>
      </c>
      <c r="U7297" s="10"/>
    </row>
    <row r="7298" spans="12:21" ht="15" customHeight="1" x14ac:dyDescent="0.4">
      <c r="L7298" s="36" t="s">
        <v>39</v>
      </c>
      <c r="N7298" s="37">
        <v>43769</v>
      </c>
      <c r="O7298" s="35">
        <v>0.41666666666666669</v>
      </c>
      <c r="P7298" s="299"/>
      <c r="Q7298" s="300"/>
      <c r="R7298" s="129">
        <f t="shared" si="340"/>
        <v>0</v>
      </c>
      <c r="S7298" s="129">
        <f t="shared" si="341"/>
        <v>0</v>
      </c>
      <c r="T7298" s="129">
        <f t="shared" si="342"/>
        <v>0</v>
      </c>
      <c r="U7298" s="10"/>
    </row>
    <row r="7299" spans="12:21" ht="15" customHeight="1" x14ac:dyDescent="0.4">
      <c r="L7299" s="36" t="s">
        <v>39</v>
      </c>
      <c r="N7299" s="37">
        <v>43769</v>
      </c>
      <c r="O7299" s="35">
        <v>0.45833333333333337</v>
      </c>
      <c r="P7299" s="299"/>
      <c r="Q7299" s="300"/>
      <c r="R7299" s="129">
        <f t="shared" si="340"/>
        <v>0</v>
      </c>
      <c r="S7299" s="129">
        <f t="shared" si="341"/>
        <v>0</v>
      </c>
      <c r="T7299" s="129">
        <f t="shared" si="342"/>
        <v>0</v>
      </c>
      <c r="U7299" s="10"/>
    </row>
    <row r="7300" spans="12:21" ht="15" customHeight="1" x14ac:dyDescent="0.4">
      <c r="L7300" s="36" t="s">
        <v>39</v>
      </c>
      <c r="N7300" s="37">
        <v>43769</v>
      </c>
      <c r="O7300" s="35">
        <v>0.50000000000000011</v>
      </c>
      <c r="P7300" s="299"/>
      <c r="Q7300" s="300"/>
      <c r="R7300" s="129">
        <f t="shared" si="340"/>
        <v>0</v>
      </c>
      <c r="S7300" s="129">
        <f t="shared" si="341"/>
        <v>0</v>
      </c>
      <c r="T7300" s="129">
        <f t="shared" si="342"/>
        <v>0</v>
      </c>
      <c r="U7300" s="10"/>
    </row>
    <row r="7301" spans="12:21" ht="15" customHeight="1" x14ac:dyDescent="0.4">
      <c r="L7301" s="36" t="s">
        <v>39</v>
      </c>
      <c r="N7301" s="37">
        <v>43769</v>
      </c>
      <c r="O7301" s="35">
        <v>0.54166666666666674</v>
      </c>
      <c r="P7301" s="299"/>
      <c r="Q7301" s="300"/>
      <c r="R7301" s="129">
        <f t="shared" si="340"/>
        <v>0</v>
      </c>
      <c r="S7301" s="129">
        <f t="shared" si="341"/>
        <v>0</v>
      </c>
      <c r="T7301" s="129">
        <f t="shared" si="342"/>
        <v>0</v>
      </c>
      <c r="U7301" s="10"/>
    </row>
    <row r="7302" spans="12:21" ht="15" customHeight="1" x14ac:dyDescent="0.4">
      <c r="L7302" s="36" t="s">
        <v>39</v>
      </c>
      <c r="N7302" s="37">
        <v>43769</v>
      </c>
      <c r="O7302" s="35">
        <v>0.58333333333333337</v>
      </c>
      <c r="P7302" s="299"/>
      <c r="Q7302" s="300"/>
      <c r="R7302" s="129">
        <f t="shared" si="340"/>
        <v>0</v>
      </c>
      <c r="S7302" s="129">
        <f t="shared" si="341"/>
        <v>0</v>
      </c>
      <c r="T7302" s="129">
        <f t="shared" si="342"/>
        <v>0</v>
      </c>
      <c r="U7302" s="10"/>
    </row>
    <row r="7303" spans="12:21" ht="15" customHeight="1" x14ac:dyDescent="0.4">
      <c r="L7303" s="36" t="s">
        <v>39</v>
      </c>
      <c r="N7303" s="37">
        <v>43769</v>
      </c>
      <c r="O7303" s="35">
        <v>0.62500000000000011</v>
      </c>
      <c r="P7303" s="299"/>
      <c r="Q7303" s="300"/>
      <c r="R7303" s="129">
        <f t="shared" si="340"/>
        <v>0</v>
      </c>
      <c r="S7303" s="129">
        <f t="shared" si="341"/>
        <v>0</v>
      </c>
      <c r="T7303" s="129">
        <f t="shared" si="342"/>
        <v>0</v>
      </c>
      <c r="U7303" s="10"/>
    </row>
    <row r="7304" spans="12:21" ht="15" customHeight="1" x14ac:dyDescent="0.4">
      <c r="L7304" s="36" t="s">
        <v>39</v>
      </c>
      <c r="N7304" s="37">
        <v>43769</v>
      </c>
      <c r="O7304" s="35">
        <v>0.66666666666666674</v>
      </c>
      <c r="P7304" s="299"/>
      <c r="Q7304" s="300"/>
      <c r="R7304" s="129">
        <f t="shared" si="340"/>
        <v>0</v>
      </c>
      <c r="S7304" s="129">
        <f t="shared" si="341"/>
        <v>0</v>
      </c>
      <c r="T7304" s="129">
        <f t="shared" si="342"/>
        <v>0</v>
      </c>
      <c r="U7304" s="10"/>
    </row>
    <row r="7305" spans="12:21" ht="15" customHeight="1" x14ac:dyDescent="0.4">
      <c r="L7305" s="36" t="s">
        <v>39</v>
      </c>
      <c r="N7305" s="37">
        <v>43769</v>
      </c>
      <c r="O7305" s="35">
        <v>0.70833333333333337</v>
      </c>
      <c r="P7305" s="299"/>
      <c r="Q7305" s="300"/>
      <c r="R7305" s="129">
        <f t="shared" si="340"/>
        <v>0</v>
      </c>
      <c r="S7305" s="129">
        <f t="shared" si="341"/>
        <v>0</v>
      </c>
      <c r="T7305" s="129">
        <f t="shared" si="342"/>
        <v>0</v>
      </c>
      <c r="U7305" s="10"/>
    </row>
    <row r="7306" spans="12:21" ht="15" customHeight="1" x14ac:dyDescent="0.4">
      <c r="L7306" s="36" t="s">
        <v>39</v>
      </c>
      <c r="N7306" s="37">
        <v>43769</v>
      </c>
      <c r="O7306" s="35">
        <v>0.75000000000000011</v>
      </c>
      <c r="P7306" s="299"/>
      <c r="Q7306" s="300"/>
      <c r="R7306" s="129">
        <f t="shared" si="340"/>
        <v>0</v>
      </c>
      <c r="S7306" s="129">
        <f t="shared" si="341"/>
        <v>0</v>
      </c>
      <c r="T7306" s="129">
        <f t="shared" si="342"/>
        <v>0</v>
      </c>
      <c r="U7306" s="10"/>
    </row>
    <row r="7307" spans="12:21" ht="15" customHeight="1" x14ac:dyDescent="0.4">
      <c r="L7307" s="36" t="s">
        <v>39</v>
      </c>
      <c r="N7307" s="37">
        <v>43769</v>
      </c>
      <c r="O7307" s="35">
        <v>0.79166666666666674</v>
      </c>
      <c r="P7307" s="299"/>
      <c r="Q7307" s="300"/>
      <c r="R7307" s="129">
        <f t="shared" si="340"/>
        <v>0</v>
      </c>
      <c r="S7307" s="129">
        <f t="shared" si="341"/>
        <v>0</v>
      </c>
      <c r="T7307" s="129">
        <f t="shared" si="342"/>
        <v>0</v>
      </c>
      <c r="U7307" s="10"/>
    </row>
    <row r="7308" spans="12:21" ht="15" customHeight="1" x14ac:dyDescent="0.4">
      <c r="L7308" s="36" t="s">
        <v>39</v>
      </c>
      <c r="N7308" s="37">
        <v>43769</v>
      </c>
      <c r="O7308" s="35">
        <v>0.83333333333333337</v>
      </c>
      <c r="P7308" s="299"/>
      <c r="Q7308" s="300"/>
      <c r="R7308" s="129">
        <f t="shared" si="340"/>
        <v>0</v>
      </c>
      <c r="S7308" s="129">
        <f t="shared" si="341"/>
        <v>0</v>
      </c>
      <c r="T7308" s="129">
        <f t="shared" si="342"/>
        <v>0</v>
      </c>
      <c r="U7308" s="10"/>
    </row>
    <row r="7309" spans="12:21" ht="15" customHeight="1" x14ac:dyDescent="0.4">
      <c r="L7309" s="36" t="s">
        <v>39</v>
      </c>
      <c r="N7309" s="37">
        <v>43769</v>
      </c>
      <c r="O7309" s="35">
        <v>0.87500000000000011</v>
      </c>
      <c r="P7309" s="299"/>
      <c r="Q7309" s="300"/>
      <c r="R7309" s="129">
        <f t="shared" si="340"/>
        <v>0</v>
      </c>
      <c r="S7309" s="129">
        <f t="shared" si="341"/>
        <v>0</v>
      </c>
      <c r="T7309" s="129">
        <f t="shared" si="342"/>
        <v>0</v>
      </c>
      <c r="U7309" s="10"/>
    </row>
    <row r="7310" spans="12:21" ht="15" customHeight="1" x14ac:dyDescent="0.4">
      <c r="L7310" s="36" t="s">
        <v>39</v>
      </c>
      <c r="N7310" s="37">
        <v>43769</v>
      </c>
      <c r="O7310" s="35">
        <v>0.91666666666666674</v>
      </c>
      <c r="P7310" s="299"/>
      <c r="Q7310" s="300"/>
      <c r="R7310" s="129">
        <f t="shared" si="340"/>
        <v>0</v>
      </c>
      <c r="S7310" s="129">
        <f t="shared" si="341"/>
        <v>0</v>
      </c>
      <c r="T7310" s="129">
        <f t="shared" si="342"/>
        <v>0</v>
      </c>
      <c r="U7310" s="10"/>
    </row>
    <row r="7311" spans="12:21" ht="15" customHeight="1" x14ac:dyDescent="0.4">
      <c r="L7311" s="36" t="s">
        <v>39</v>
      </c>
      <c r="N7311" s="37">
        <v>43769</v>
      </c>
      <c r="O7311" s="35">
        <v>0.95833333333333337</v>
      </c>
      <c r="P7311" s="299"/>
      <c r="Q7311" s="300"/>
      <c r="R7311" s="129">
        <f t="shared" si="340"/>
        <v>0</v>
      </c>
      <c r="S7311" s="129">
        <f t="shared" si="341"/>
        <v>0</v>
      </c>
      <c r="T7311" s="129">
        <f t="shared" si="342"/>
        <v>0</v>
      </c>
      <c r="U7311" s="10"/>
    </row>
    <row r="7312" spans="12:21" ht="15" customHeight="1" x14ac:dyDescent="0.4">
      <c r="L7312" s="40">
        <v>43770</v>
      </c>
      <c r="M7312" s="37"/>
      <c r="N7312" s="37">
        <v>43770</v>
      </c>
      <c r="O7312" s="35">
        <v>3.1225022567582528E-17</v>
      </c>
      <c r="P7312" s="299"/>
      <c r="Q7312" s="300"/>
      <c r="R7312" s="129">
        <f t="shared" ref="R7312:R7375" si="343">IF(Q7312&gt;P7312,P7312,Q7312)</f>
        <v>0</v>
      </c>
      <c r="S7312" s="129">
        <f t="shared" ref="S7312:S7375" si="344">P7312-R7312</f>
        <v>0</v>
      </c>
      <c r="T7312" s="129">
        <f t="shared" si="342"/>
        <v>0</v>
      </c>
      <c r="U7312" s="10"/>
    </row>
    <row r="7313" spans="12:21" ht="15" customHeight="1" x14ac:dyDescent="0.4">
      <c r="L7313" s="36" t="s">
        <v>39</v>
      </c>
      <c r="N7313" s="37">
        <v>43770</v>
      </c>
      <c r="O7313" s="35">
        <v>4.1666666666666699E-2</v>
      </c>
      <c r="P7313" s="299"/>
      <c r="Q7313" s="300"/>
      <c r="R7313" s="129">
        <f t="shared" si="343"/>
        <v>0</v>
      </c>
      <c r="S7313" s="129">
        <f t="shared" si="344"/>
        <v>0</v>
      </c>
      <c r="T7313" s="129">
        <f t="shared" si="342"/>
        <v>0</v>
      </c>
      <c r="U7313" s="10"/>
    </row>
    <row r="7314" spans="12:21" ht="15" customHeight="1" x14ac:dyDescent="0.4">
      <c r="L7314" s="36" t="s">
        <v>39</v>
      </c>
      <c r="N7314" s="37">
        <v>43770</v>
      </c>
      <c r="O7314" s="35">
        <v>8.333333333333337E-2</v>
      </c>
      <c r="P7314" s="299"/>
      <c r="Q7314" s="300"/>
      <c r="R7314" s="129">
        <f t="shared" si="343"/>
        <v>0</v>
      </c>
      <c r="S7314" s="129">
        <f t="shared" si="344"/>
        <v>0</v>
      </c>
      <c r="T7314" s="129">
        <f t="shared" si="342"/>
        <v>0</v>
      </c>
      <c r="U7314" s="10"/>
    </row>
    <row r="7315" spans="12:21" ht="15" customHeight="1" x14ac:dyDescent="0.4">
      <c r="L7315" s="36" t="s">
        <v>39</v>
      </c>
      <c r="N7315" s="37">
        <v>43770</v>
      </c>
      <c r="O7315" s="35">
        <v>0.12500000000000006</v>
      </c>
      <c r="P7315" s="299"/>
      <c r="Q7315" s="300"/>
      <c r="R7315" s="129">
        <f t="shared" si="343"/>
        <v>0</v>
      </c>
      <c r="S7315" s="129">
        <f t="shared" si="344"/>
        <v>0</v>
      </c>
      <c r="T7315" s="129">
        <f t="shared" si="342"/>
        <v>0</v>
      </c>
      <c r="U7315" s="10"/>
    </row>
    <row r="7316" spans="12:21" ht="15" customHeight="1" x14ac:dyDescent="0.4">
      <c r="L7316" s="36" t="s">
        <v>39</v>
      </c>
      <c r="N7316" s="37">
        <v>43770</v>
      </c>
      <c r="O7316" s="35">
        <v>0.16666666666666669</v>
      </c>
      <c r="P7316" s="299"/>
      <c r="Q7316" s="300"/>
      <c r="R7316" s="129">
        <f t="shared" si="343"/>
        <v>0</v>
      </c>
      <c r="S7316" s="129">
        <f t="shared" si="344"/>
        <v>0</v>
      </c>
      <c r="T7316" s="129">
        <f t="shared" si="342"/>
        <v>0</v>
      </c>
      <c r="U7316" s="10"/>
    </row>
    <row r="7317" spans="12:21" ht="15" customHeight="1" x14ac:dyDescent="0.4">
      <c r="L7317" s="36" t="s">
        <v>39</v>
      </c>
      <c r="N7317" s="37">
        <v>43770</v>
      </c>
      <c r="O7317" s="35">
        <v>0.20833333333333337</v>
      </c>
      <c r="P7317" s="299"/>
      <c r="Q7317" s="300"/>
      <c r="R7317" s="129">
        <f t="shared" si="343"/>
        <v>0</v>
      </c>
      <c r="S7317" s="129">
        <f t="shared" si="344"/>
        <v>0</v>
      </c>
      <c r="T7317" s="129">
        <f t="shared" si="342"/>
        <v>0</v>
      </c>
      <c r="U7317" s="10"/>
    </row>
    <row r="7318" spans="12:21" ht="15" customHeight="1" x14ac:dyDescent="0.4">
      <c r="L7318" s="36" t="s">
        <v>39</v>
      </c>
      <c r="N7318" s="37">
        <v>43770</v>
      </c>
      <c r="O7318" s="35">
        <v>0.25</v>
      </c>
      <c r="P7318" s="299"/>
      <c r="Q7318" s="300"/>
      <c r="R7318" s="129">
        <f t="shared" si="343"/>
        <v>0</v>
      </c>
      <c r="S7318" s="129">
        <f t="shared" si="344"/>
        <v>0</v>
      </c>
      <c r="T7318" s="129">
        <f t="shared" si="342"/>
        <v>0</v>
      </c>
      <c r="U7318" s="10"/>
    </row>
    <row r="7319" spans="12:21" ht="15" customHeight="1" x14ac:dyDescent="0.4">
      <c r="L7319" s="36" t="s">
        <v>39</v>
      </c>
      <c r="N7319" s="37">
        <v>43770</v>
      </c>
      <c r="O7319" s="35">
        <v>0.29166666666666669</v>
      </c>
      <c r="P7319" s="299"/>
      <c r="Q7319" s="300"/>
      <c r="R7319" s="129">
        <f t="shared" si="343"/>
        <v>0</v>
      </c>
      <c r="S7319" s="129">
        <f t="shared" si="344"/>
        <v>0</v>
      </c>
      <c r="T7319" s="129">
        <f t="shared" si="342"/>
        <v>0</v>
      </c>
      <c r="U7319" s="10"/>
    </row>
    <row r="7320" spans="12:21" ht="15" customHeight="1" x14ac:dyDescent="0.4">
      <c r="L7320" s="36" t="s">
        <v>39</v>
      </c>
      <c r="N7320" s="37">
        <v>43770</v>
      </c>
      <c r="O7320" s="35">
        <v>0.33333333333333337</v>
      </c>
      <c r="P7320" s="299"/>
      <c r="Q7320" s="300"/>
      <c r="R7320" s="129">
        <f t="shared" si="343"/>
        <v>0</v>
      </c>
      <c r="S7320" s="129">
        <f t="shared" si="344"/>
        <v>0</v>
      </c>
      <c r="T7320" s="129">
        <f t="shared" si="342"/>
        <v>0</v>
      </c>
      <c r="U7320" s="10"/>
    </row>
    <row r="7321" spans="12:21" ht="15" customHeight="1" x14ac:dyDescent="0.4">
      <c r="L7321" s="36" t="s">
        <v>39</v>
      </c>
      <c r="N7321" s="37">
        <v>43770</v>
      </c>
      <c r="O7321" s="35">
        <v>0.375</v>
      </c>
      <c r="P7321" s="299"/>
      <c r="Q7321" s="300"/>
      <c r="R7321" s="129">
        <f t="shared" si="343"/>
        <v>0</v>
      </c>
      <c r="S7321" s="129">
        <f t="shared" si="344"/>
        <v>0</v>
      </c>
      <c r="T7321" s="129">
        <f t="shared" si="342"/>
        <v>0</v>
      </c>
      <c r="U7321" s="10"/>
    </row>
    <row r="7322" spans="12:21" ht="15" customHeight="1" x14ac:dyDescent="0.4">
      <c r="L7322" s="36" t="s">
        <v>39</v>
      </c>
      <c r="N7322" s="37">
        <v>43770</v>
      </c>
      <c r="O7322" s="35">
        <v>0.41666666666666669</v>
      </c>
      <c r="P7322" s="299"/>
      <c r="Q7322" s="300"/>
      <c r="R7322" s="129">
        <f t="shared" si="343"/>
        <v>0</v>
      </c>
      <c r="S7322" s="129">
        <f t="shared" si="344"/>
        <v>0</v>
      </c>
      <c r="T7322" s="129">
        <f t="shared" si="342"/>
        <v>0</v>
      </c>
      <c r="U7322" s="10"/>
    </row>
    <row r="7323" spans="12:21" ht="15" customHeight="1" x14ac:dyDescent="0.4">
      <c r="L7323" s="36" t="s">
        <v>39</v>
      </c>
      <c r="N7323" s="37">
        <v>43770</v>
      </c>
      <c r="O7323" s="35">
        <v>0.45833333333333337</v>
      </c>
      <c r="P7323" s="299"/>
      <c r="Q7323" s="300"/>
      <c r="R7323" s="129">
        <f t="shared" si="343"/>
        <v>0</v>
      </c>
      <c r="S7323" s="129">
        <f t="shared" si="344"/>
        <v>0</v>
      </c>
      <c r="T7323" s="129">
        <f t="shared" si="342"/>
        <v>0</v>
      </c>
      <c r="U7323" s="10"/>
    </row>
    <row r="7324" spans="12:21" ht="15" customHeight="1" x14ac:dyDescent="0.4">
      <c r="L7324" s="36" t="s">
        <v>39</v>
      </c>
      <c r="N7324" s="37">
        <v>43770</v>
      </c>
      <c r="O7324" s="35">
        <v>0.50000000000000011</v>
      </c>
      <c r="P7324" s="299"/>
      <c r="Q7324" s="300"/>
      <c r="R7324" s="129">
        <f t="shared" si="343"/>
        <v>0</v>
      </c>
      <c r="S7324" s="129">
        <f t="shared" si="344"/>
        <v>0</v>
      </c>
      <c r="T7324" s="129">
        <f t="shared" si="342"/>
        <v>0</v>
      </c>
      <c r="U7324" s="10"/>
    </row>
    <row r="7325" spans="12:21" ht="15" customHeight="1" x14ac:dyDescent="0.4">
      <c r="L7325" s="36" t="s">
        <v>39</v>
      </c>
      <c r="N7325" s="37">
        <v>43770</v>
      </c>
      <c r="O7325" s="35">
        <v>0.54166666666666674</v>
      </c>
      <c r="P7325" s="299"/>
      <c r="Q7325" s="300"/>
      <c r="R7325" s="129">
        <f t="shared" si="343"/>
        <v>0</v>
      </c>
      <c r="S7325" s="129">
        <f t="shared" si="344"/>
        <v>0</v>
      </c>
      <c r="T7325" s="129">
        <f t="shared" si="342"/>
        <v>0</v>
      </c>
      <c r="U7325" s="10"/>
    </row>
    <row r="7326" spans="12:21" ht="15" customHeight="1" x14ac:dyDescent="0.4">
      <c r="L7326" s="36" t="s">
        <v>39</v>
      </c>
      <c r="N7326" s="37">
        <v>43770</v>
      </c>
      <c r="O7326" s="35">
        <v>0.58333333333333337</v>
      </c>
      <c r="P7326" s="299"/>
      <c r="Q7326" s="300"/>
      <c r="R7326" s="129">
        <f t="shared" si="343"/>
        <v>0</v>
      </c>
      <c r="S7326" s="129">
        <f t="shared" si="344"/>
        <v>0</v>
      </c>
      <c r="T7326" s="129">
        <f t="shared" si="342"/>
        <v>0</v>
      </c>
      <c r="U7326" s="10"/>
    </row>
    <row r="7327" spans="12:21" ht="15" customHeight="1" x14ac:dyDescent="0.4">
      <c r="L7327" s="36" t="s">
        <v>39</v>
      </c>
      <c r="N7327" s="37">
        <v>43770</v>
      </c>
      <c r="O7327" s="35">
        <v>0.62500000000000011</v>
      </c>
      <c r="P7327" s="299"/>
      <c r="Q7327" s="300"/>
      <c r="R7327" s="129">
        <f t="shared" si="343"/>
        <v>0</v>
      </c>
      <c r="S7327" s="129">
        <f t="shared" si="344"/>
        <v>0</v>
      </c>
      <c r="T7327" s="129">
        <f t="shared" si="342"/>
        <v>0</v>
      </c>
      <c r="U7327" s="10"/>
    </row>
    <row r="7328" spans="12:21" ht="15" customHeight="1" x14ac:dyDescent="0.4">
      <c r="L7328" s="36" t="s">
        <v>39</v>
      </c>
      <c r="N7328" s="37">
        <v>43770</v>
      </c>
      <c r="O7328" s="35">
        <v>0.66666666666666674</v>
      </c>
      <c r="P7328" s="299"/>
      <c r="Q7328" s="300"/>
      <c r="R7328" s="129">
        <f t="shared" si="343"/>
        <v>0</v>
      </c>
      <c r="S7328" s="129">
        <f t="shared" si="344"/>
        <v>0</v>
      </c>
      <c r="T7328" s="129">
        <f t="shared" si="342"/>
        <v>0</v>
      </c>
      <c r="U7328" s="10"/>
    </row>
    <row r="7329" spans="12:21" ht="15" customHeight="1" x14ac:dyDescent="0.4">
      <c r="L7329" s="36" t="s">
        <v>39</v>
      </c>
      <c r="N7329" s="37">
        <v>43770</v>
      </c>
      <c r="O7329" s="35">
        <v>0.70833333333333337</v>
      </c>
      <c r="P7329" s="299"/>
      <c r="Q7329" s="300"/>
      <c r="R7329" s="129">
        <f t="shared" si="343"/>
        <v>0</v>
      </c>
      <c r="S7329" s="129">
        <f t="shared" si="344"/>
        <v>0</v>
      </c>
      <c r="T7329" s="129">
        <f t="shared" si="342"/>
        <v>0</v>
      </c>
      <c r="U7329" s="10"/>
    </row>
    <row r="7330" spans="12:21" ht="15" customHeight="1" x14ac:dyDescent="0.4">
      <c r="L7330" s="36" t="s">
        <v>39</v>
      </c>
      <c r="N7330" s="37">
        <v>43770</v>
      </c>
      <c r="O7330" s="35">
        <v>0.75000000000000011</v>
      </c>
      <c r="P7330" s="299"/>
      <c r="Q7330" s="300"/>
      <c r="R7330" s="129">
        <f t="shared" si="343"/>
        <v>0</v>
      </c>
      <c r="S7330" s="129">
        <f t="shared" si="344"/>
        <v>0</v>
      </c>
      <c r="T7330" s="129">
        <f t="shared" si="342"/>
        <v>0</v>
      </c>
      <c r="U7330" s="10"/>
    </row>
    <row r="7331" spans="12:21" ht="15" customHeight="1" x14ac:dyDescent="0.4">
      <c r="L7331" s="36" t="s">
        <v>39</v>
      </c>
      <c r="N7331" s="37">
        <v>43770</v>
      </c>
      <c r="O7331" s="35">
        <v>0.79166666666666674</v>
      </c>
      <c r="P7331" s="299"/>
      <c r="Q7331" s="300"/>
      <c r="R7331" s="129">
        <f t="shared" si="343"/>
        <v>0</v>
      </c>
      <c r="S7331" s="129">
        <f t="shared" si="344"/>
        <v>0</v>
      </c>
      <c r="T7331" s="129">
        <f t="shared" si="342"/>
        <v>0</v>
      </c>
      <c r="U7331" s="10"/>
    </row>
    <row r="7332" spans="12:21" ht="15" customHeight="1" x14ac:dyDescent="0.4">
      <c r="L7332" s="36" t="s">
        <v>39</v>
      </c>
      <c r="N7332" s="37">
        <v>43770</v>
      </c>
      <c r="O7332" s="35">
        <v>0.83333333333333337</v>
      </c>
      <c r="P7332" s="299"/>
      <c r="Q7332" s="300"/>
      <c r="R7332" s="129">
        <f t="shared" si="343"/>
        <v>0</v>
      </c>
      <c r="S7332" s="129">
        <f t="shared" si="344"/>
        <v>0</v>
      </c>
      <c r="T7332" s="129">
        <f t="shared" si="342"/>
        <v>0</v>
      </c>
      <c r="U7332" s="10"/>
    </row>
    <row r="7333" spans="12:21" ht="15" customHeight="1" x14ac:dyDescent="0.4">
      <c r="L7333" s="36" t="s">
        <v>39</v>
      </c>
      <c r="N7333" s="37">
        <v>43770</v>
      </c>
      <c r="O7333" s="35">
        <v>0.87500000000000011</v>
      </c>
      <c r="P7333" s="299"/>
      <c r="Q7333" s="300"/>
      <c r="R7333" s="129">
        <f t="shared" si="343"/>
        <v>0</v>
      </c>
      <c r="S7333" s="129">
        <f t="shared" si="344"/>
        <v>0</v>
      </c>
      <c r="T7333" s="129">
        <f t="shared" si="342"/>
        <v>0</v>
      </c>
      <c r="U7333" s="10"/>
    </row>
    <row r="7334" spans="12:21" ht="15" customHeight="1" x14ac:dyDescent="0.4">
      <c r="L7334" s="36" t="s">
        <v>39</v>
      </c>
      <c r="N7334" s="37">
        <v>43770</v>
      </c>
      <c r="O7334" s="35">
        <v>0.91666666666666674</v>
      </c>
      <c r="P7334" s="299"/>
      <c r="Q7334" s="300"/>
      <c r="R7334" s="129">
        <f t="shared" si="343"/>
        <v>0</v>
      </c>
      <c r="S7334" s="129">
        <f t="shared" si="344"/>
        <v>0</v>
      </c>
      <c r="T7334" s="129">
        <f t="shared" si="342"/>
        <v>0</v>
      </c>
      <c r="U7334" s="10"/>
    </row>
    <row r="7335" spans="12:21" ht="15" customHeight="1" x14ac:dyDescent="0.4">
      <c r="L7335" s="36" t="s">
        <v>39</v>
      </c>
      <c r="N7335" s="37">
        <v>43770</v>
      </c>
      <c r="O7335" s="35">
        <v>0.95833333333333337</v>
      </c>
      <c r="P7335" s="299"/>
      <c r="Q7335" s="300"/>
      <c r="R7335" s="129">
        <f t="shared" si="343"/>
        <v>0</v>
      </c>
      <c r="S7335" s="129">
        <f t="shared" si="344"/>
        <v>0</v>
      </c>
      <c r="T7335" s="129">
        <f t="shared" si="342"/>
        <v>0</v>
      </c>
      <c r="U7335" s="10"/>
    </row>
    <row r="7336" spans="12:21" ht="15" customHeight="1" x14ac:dyDescent="0.4">
      <c r="L7336" s="40">
        <v>43771</v>
      </c>
      <c r="M7336" s="37"/>
      <c r="N7336" s="37">
        <v>43771</v>
      </c>
      <c r="O7336" s="35">
        <v>3.1225022567582528E-17</v>
      </c>
      <c r="P7336" s="299"/>
      <c r="Q7336" s="300"/>
      <c r="R7336" s="129">
        <f t="shared" si="343"/>
        <v>0</v>
      </c>
      <c r="S7336" s="129">
        <f t="shared" si="344"/>
        <v>0</v>
      </c>
      <c r="T7336" s="129">
        <f t="shared" si="342"/>
        <v>0</v>
      </c>
      <c r="U7336" s="10"/>
    </row>
    <row r="7337" spans="12:21" ht="15" customHeight="1" x14ac:dyDescent="0.4">
      <c r="L7337" s="36" t="s">
        <v>39</v>
      </c>
      <c r="N7337" s="37">
        <v>43771</v>
      </c>
      <c r="O7337" s="35">
        <v>4.1666666666666699E-2</v>
      </c>
      <c r="P7337" s="299"/>
      <c r="Q7337" s="300"/>
      <c r="R7337" s="129">
        <f t="shared" si="343"/>
        <v>0</v>
      </c>
      <c r="S7337" s="129">
        <f t="shared" si="344"/>
        <v>0</v>
      </c>
      <c r="T7337" s="129">
        <f t="shared" ref="T7337:T7400" si="345">Q7337-R7337</f>
        <v>0</v>
      </c>
      <c r="U7337" s="10"/>
    </row>
    <row r="7338" spans="12:21" ht="15" customHeight="1" x14ac:dyDescent="0.4">
      <c r="L7338" s="36" t="s">
        <v>39</v>
      </c>
      <c r="N7338" s="37">
        <v>43771</v>
      </c>
      <c r="O7338" s="35">
        <v>8.333333333333337E-2</v>
      </c>
      <c r="P7338" s="299"/>
      <c r="Q7338" s="300"/>
      <c r="R7338" s="129">
        <f t="shared" si="343"/>
        <v>0</v>
      </c>
      <c r="S7338" s="129">
        <f t="shared" si="344"/>
        <v>0</v>
      </c>
      <c r="T7338" s="129">
        <f t="shared" si="345"/>
        <v>0</v>
      </c>
      <c r="U7338" s="10"/>
    </row>
    <row r="7339" spans="12:21" ht="15" customHeight="1" x14ac:dyDescent="0.4">
      <c r="L7339" s="36" t="s">
        <v>39</v>
      </c>
      <c r="N7339" s="37">
        <v>43771</v>
      </c>
      <c r="O7339" s="35">
        <v>0.12500000000000006</v>
      </c>
      <c r="P7339" s="299"/>
      <c r="Q7339" s="300"/>
      <c r="R7339" s="129">
        <f t="shared" si="343"/>
        <v>0</v>
      </c>
      <c r="S7339" s="129">
        <f t="shared" si="344"/>
        <v>0</v>
      </c>
      <c r="T7339" s="129">
        <f t="shared" si="345"/>
        <v>0</v>
      </c>
      <c r="U7339" s="10"/>
    </row>
    <row r="7340" spans="12:21" ht="15" customHeight="1" x14ac:dyDescent="0.4">
      <c r="L7340" s="36" t="s">
        <v>39</v>
      </c>
      <c r="N7340" s="37">
        <v>43771</v>
      </c>
      <c r="O7340" s="35">
        <v>0.16666666666666669</v>
      </c>
      <c r="P7340" s="299"/>
      <c r="Q7340" s="300"/>
      <c r="R7340" s="129">
        <f t="shared" si="343"/>
        <v>0</v>
      </c>
      <c r="S7340" s="129">
        <f t="shared" si="344"/>
        <v>0</v>
      </c>
      <c r="T7340" s="129">
        <f t="shared" si="345"/>
        <v>0</v>
      </c>
      <c r="U7340" s="10"/>
    </row>
    <row r="7341" spans="12:21" ht="15" customHeight="1" x14ac:dyDescent="0.4">
      <c r="L7341" s="36" t="s">
        <v>39</v>
      </c>
      <c r="N7341" s="37">
        <v>43771</v>
      </c>
      <c r="O7341" s="35">
        <v>0.20833333333333337</v>
      </c>
      <c r="P7341" s="299"/>
      <c r="Q7341" s="300"/>
      <c r="R7341" s="129">
        <f t="shared" si="343"/>
        <v>0</v>
      </c>
      <c r="S7341" s="129">
        <f t="shared" si="344"/>
        <v>0</v>
      </c>
      <c r="T7341" s="129">
        <f t="shared" si="345"/>
        <v>0</v>
      </c>
      <c r="U7341" s="10"/>
    </row>
    <row r="7342" spans="12:21" ht="15" customHeight="1" x14ac:dyDescent="0.4">
      <c r="L7342" s="36" t="s">
        <v>39</v>
      </c>
      <c r="N7342" s="37">
        <v>43771</v>
      </c>
      <c r="O7342" s="35">
        <v>0.25</v>
      </c>
      <c r="P7342" s="299"/>
      <c r="Q7342" s="300"/>
      <c r="R7342" s="129">
        <f t="shared" si="343"/>
        <v>0</v>
      </c>
      <c r="S7342" s="129">
        <f t="shared" si="344"/>
        <v>0</v>
      </c>
      <c r="T7342" s="129">
        <f t="shared" si="345"/>
        <v>0</v>
      </c>
      <c r="U7342" s="10"/>
    </row>
    <row r="7343" spans="12:21" ht="15" customHeight="1" x14ac:dyDescent="0.4">
      <c r="L7343" s="36" t="s">
        <v>39</v>
      </c>
      <c r="N7343" s="37">
        <v>43771</v>
      </c>
      <c r="O7343" s="35">
        <v>0.29166666666666669</v>
      </c>
      <c r="P7343" s="299"/>
      <c r="Q7343" s="300"/>
      <c r="R7343" s="129">
        <f t="shared" si="343"/>
        <v>0</v>
      </c>
      <c r="S7343" s="129">
        <f t="shared" si="344"/>
        <v>0</v>
      </c>
      <c r="T7343" s="129">
        <f t="shared" si="345"/>
        <v>0</v>
      </c>
      <c r="U7343" s="10"/>
    </row>
    <row r="7344" spans="12:21" ht="15" customHeight="1" x14ac:dyDescent="0.4">
      <c r="L7344" s="36" t="s">
        <v>39</v>
      </c>
      <c r="N7344" s="37">
        <v>43771</v>
      </c>
      <c r="O7344" s="35">
        <v>0.33333333333333337</v>
      </c>
      <c r="P7344" s="299"/>
      <c r="Q7344" s="300"/>
      <c r="R7344" s="129">
        <f t="shared" si="343"/>
        <v>0</v>
      </c>
      <c r="S7344" s="129">
        <f t="shared" si="344"/>
        <v>0</v>
      </c>
      <c r="T7344" s="129">
        <f t="shared" si="345"/>
        <v>0</v>
      </c>
      <c r="U7344" s="10"/>
    </row>
    <row r="7345" spans="12:21" ht="15" customHeight="1" x14ac:dyDescent="0.4">
      <c r="L7345" s="36" t="s">
        <v>39</v>
      </c>
      <c r="N7345" s="37">
        <v>43771</v>
      </c>
      <c r="O7345" s="35">
        <v>0.375</v>
      </c>
      <c r="P7345" s="299"/>
      <c r="Q7345" s="300"/>
      <c r="R7345" s="129">
        <f t="shared" si="343"/>
        <v>0</v>
      </c>
      <c r="S7345" s="129">
        <f t="shared" si="344"/>
        <v>0</v>
      </c>
      <c r="T7345" s="129">
        <f t="shared" si="345"/>
        <v>0</v>
      </c>
      <c r="U7345" s="10"/>
    </row>
    <row r="7346" spans="12:21" ht="15" customHeight="1" x14ac:dyDescent="0.4">
      <c r="L7346" s="36" t="s">
        <v>39</v>
      </c>
      <c r="N7346" s="37">
        <v>43771</v>
      </c>
      <c r="O7346" s="35">
        <v>0.41666666666666669</v>
      </c>
      <c r="P7346" s="299"/>
      <c r="Q7346" s="300"/>
      <c r="R7346" s="129">
        <f t="shared" si="343"/>
        <v>0</v>
      </c>
      <c r="S7346" s="129">
        <f t="shared" si="344"/>
        <v>0</v>
      </c>
      <c r="T7346" s="129">
        <f t="shared" si="345"/>
        <v>0</v>
      </c>
      <c r="U7346" s="10"/>
    </row>
    <row r="7347" spans="12:21" ht="15" customHeight="1" x14ac:dyDescent="0.4">
      <c r="L7347" s="36" t="s">
        <v>39</v>
      </c>
      <c r="N7347" s="37">
        <v>43771</v>
      </c>
      <c r="O7347" s="35">
        <v>0.45833333333333337</v>
      </c>
      <c r="P7347" s="299"/>
      <c r="Q7347" s="300"/>
      <c r="R7347" s="129">
        <f t="shared" si="343"/>
        <v>0</v>
      </c>
      <c r="S7347" s="129">
        <f t="shared" si="344"/>
        <v>0</v>
      </c>
      <c r="T7347" s="129">
        <f t="shared" si="345"/>
        <v>0</v>
      </c>
      <c r="U7347" s="10"/>
    </row>
    <row r="7348" spans="12:21" ht="15" customHeight="1" x14ac:dyDescent="0.4">
      <c r="L7348" s="36" t="s">
        <v>39</v>
      </c>
      <c r="N7348" s="37">
        <v>43771</v>
      </c>
      <c r="O7348" s="35">
        <v>0.50000000000000011</v>
      </c>
      <c r="P7348" s="299"/>
      <c r="Q7348" s="300"/>
      <c r="R7348" s="129">
        <f t="shared" si="343"/>
        <v>0</v>
      </c>
      <c r="S7348" s="129">
        <f t="shared" si="344"/>
        <v>0</v>
      </c>
      <c r="T7348" s="129">
        <f t="shared" si="345"/>
        <v>0</v>
      </c>
      <c r="U7348" s="10"/>
    </row>
    <row r="7349" spans="12:21" ht="15" customHeight="1" x14ac:dyDescent="0.4">
      <c r="L7349" s="36" t="s">
        <v>39</v>
      </c>
      <c r="N7349" s="37">
        <v>43771</v>
      </c>
      <c r="O7349" s="35">
        <v>0.54166666666666674</v>
      </c>
      <c r="P7349" s="299"/>
      <c r="Q7349" s="300"/>
      <c r="R7349" s="129">
        <f t="shared" si="343"/>
        <v>0</v>
      </c>
      <c r="S7349" s="129">
        <f t="shared" si="344"/>
        <v>0</v>
      </c>
      <c r="T7349" s="129">
        <f t="shared" si="345"/>
        <v>0</v>
      </c>
      <c r="U7349" s="10"/>
    </row>
    <row r="7350" spans="12:21" ht="15" customHeight="1" x14ac:dyDescent="0.4">
      <c r="L7350" s="36" t="s">
        <v>39</v>
      </c>
      <c r="N7350" s="37">
        <v>43771</v>
      </c>
      <c r="O7350" s="35">
        <v>0.58333333333333337</v>
      </c>
      <c r="P7350" s="299"/>
      <c r="Q7350" s="300"/>
      <c r="R7350" s="129">
        <f t="shared" si="343"/>
        <v>0</v>
      </c>
      <c r="S7350" s="129">
        <f t="shared" si="344"/>
        <v>0</v>
      </c>
      <c r="T7350" s="129">
        <f t="shared" si="345"/>
        <v>0</v>
      </c>
      <c r="U7350" s="10"/>
    </row>
    <row r="7351" spans="12:21" ht="15" customHeight="1" x14ac:dyDescent="0.4">
      <c r="L7351" s="36" t="s">
        <v>39</v>
      </c>
      <c r="N7351" s="37">
        <v>43771</v>
      </c>
      <c r="O7351" s="35">
        <v>0.62500000000000011</v>
      </c>
      <c r="P7351" s="299"/>
      <c r="Q7351" s="300"/>
      <c r="R7351" s="129">
        <f t="shared" si="343"/>
        <v>0</v>
      </c>
      <c r="S7351" s="129">
        <f t="shared" si="344"/>
        <v>0</v>
      </c>
      <c r="T7351" s="129">
        <f t="shared" si="345"/>
        <v>0</v>
      </c>
      <c r="U7351" s="10"/>
    </row>
    <row r="7352" spans="12:21" ht="15" customHeight="1" x14ac:dyDescent="0.4">
      <c r="L7352" s="36" t="s">
        <v>39</v>
      </c>
      <c r="N7352" s="37">
        <v>43771</v>
      </c>
      <c r="O7352" s="35">
        <v>0.66666666666666674</v>
      </c>
      <c r="P7352" s="299"/>
      <c r="Q7352" s="300"/>
      <c r="R7352" s="129">
        <f t="shared" si="343"/>
        <v>0</v>
      </c>
      <c r="S7352" s="129">
        <f t="shared" si="344"/>
        <v>0</v>
      </c>
      <c r="T7352" s="129">
        <f t="shared" si="345"/>
        <v>0</v>
      </c>
      <c r="U7352" s="10"/>
    </row>
    <row r="7353" spans="12:21" ht="15" customHeight="1" x14ac:dyDescent="0.4">
      <c r="L7353" s="36" t="s">
        <v>39</v>
      </c>
      <c r="N7353" s="37">
        <v>43771</v>
      </c>
      <c r="O7353" s="35">
        <v>0.70833333333333337</v>
      </c>
      <c r="P7353" s="299"/>
      <c r="Q7353" s="300"/>
      <c r="R7353" s="129">
        <f t="shared" si="343"/>
        <v>0</v>
      </c>
      <c r="S7353" s="129">
        <f t="shared" si="344"/>
        <v>0</v>
      </c>
      <c r="T7353" s="129">
        <f t="shared" si="345"/>
        <v>0</v>
      </c>
      <c r="U7353" s="10"/>
    </row>
    <row r="7354" spans="12:21" ht="15" customHeight="1" x14ac:dyDescent="0.4">
      <c r="L7354" s="36" t="s">
        <v>39</v>
      </c>
      <c r="N7354" s="37">
        <v>43771</v>
      </c>
      <c r="O7354" s="35">
        <v>0.75000000000000011</v>
      </c>
      <c r="P7354" s="299"/>
      <c r="Q7354" s="300"/>
      <c r="R7354" s="129">
        <f t="shared" si="343"/>
        <v>0</v>
      </c>
      <c r="S7354" s="129">
        <f t="shared" si="344"/>
        <v>0</v>
      </c>
      <c r="T7354" s="129">
        <f t="shared" si="345"/>
        <v>0</v>
      </c>
      <c r="U7354" s="10"/>
    </row>
    <row r="7355" spans="12:21" ht="15" customHeight="1" x14ac:dyDescent="0.4">
      <c r="L7355" s="36" t="s">
        <v>39</v>
      </c>
      <c r="N7355" s="37">
        <v>43771</v>
      </c>
      <c r="O7355" s="35">
        <v>0.79166666666666674</v>
      </c>
      <c r="P7355" s="299"/>
      <c r="Q7355" s="300"/>
      <c r="R7355" s="129">
        <f t="shared" si="343"/>
        <v>0</v>
      </c>
      <c r="S7355" s="129">
        <f t="shared" si="344"/>
        <v>0</v>
      </c>
      <c r="T7355" s="129">
        <f t="shared" si="345"/>
        <v>0</v>
      </c>
      <c r="U7355" s="10"/>
    </row>
    <row r="7356" spans="12:21" ht="15" customHeight="1" x14ac:dyDescent="0.4">
      <c r="L7356" s="36" t="s">
        <v>39</v>
      </c>
      <c r="N7356" s="37">
        <v>43771</v>
      </c>
      <c r="O7356" s="35">
        <v>0.83333333333333337</v>
      </c>
      <c r="P7356" s="299"/>
      <c r="Q7356" s="300"/>
      <c r="R7356" s="129">
        <f t="shared" si="343"/>
        <v>0</v>
      </c>
      <c r="S7356" s="129">
        <f t="shared" si="344"/>
        <v>0</v>
      </c>
      <c r="T7356" s="129">
        <f t="shared" si="345"/>
        <v>0</v>
      </c>
      <c r="U7356" s="10"/>
    </row>
    <row r="7357" spans="12:21" ht="15" customHeight="1" x14ac:dyDescent="0.4">
      <c r="L7357" s="36" t="s">
        <v>39</v>
      </c>
      <c r="N7357" s="37">
        <v>43771</v>
      </c>
      <c r="O7357" s="35">
        <v>0.87500000000000011</v>
      </c>
      <c r="P7357" s="299"/>
      <c r="Q7357" s="300"/>
      <c r="R7357" s="129">
        <f t="shared" si="343"/>
        <v>0</v>
      </c>
      <c r="S7357" s="129">
        <f t="shared" si="344"/>
        <v>0</v>
      </c>
      <c r="T7357" s="129">
        <f t="shared" si="345"/>
        <v>0</v>
      </c>
      <c r="U7357" s="10"/>
    </row>
    <row r="7358" spans="12:21" ht="15" customHeight="1" x14ac:dyDescent="0.4">
      <c r="L7358" s="36" t="s">
        <v>39</v>
      </c>
      <c r="N7358" s="37">
        <v>43771</v>
      </c>
      <c r="O7358" s="35">
        <v>0.91666666666666674</v>
      </c>
      <c r="P7358" s="299"/>
      <c r="Q7358" s="300"/>
      <c r="R7358" s="129">
        <f t="shared" si="343"/>
        <v>0</v>
      </c>
      <c r="S7358" s="129">
        <f t="shared" si="344"/>
        <v>0</v>
      </c>
      <c r="T7358" s="129">
        <f t="shared" si="345"/>
        <v>0</v>
      </c>
      <c r="U7358" s="10"/>
    </row>
    <row r="7359" spans="12:21" ht="15" customHeight="1" x14ac:dyDescent="0.4">
      <c r="L7359" s="36" t="s">
        <v>39</v>
      </c>
      <c r="N7359" s="37">
        <v>43771</v>
      </c>
      <c r="O7359" s="35">
        <v>0.95833333333333337</v>
      </c>
      <c r="P7359" s="299"/>
      <c r="Q7359" s="300"/>
      <c r="R7359" s="129">
        <f t="shared" si="343"/>
        <v>0</v>
      </c>
      <c r="S7359" s="129">
        <f t="shared" si="344"/>
        <v>0</v>
      </c>
      <c r="T7359" s="129">
        <f t="shared" si="345"/>
        <v>0</v>
      </c>
      <c r="U7359" s="10"/>
    </row>
    <row r="7360" spans="12:21" ht="15" customHeight="1" x14ac:dyDescent="0.4">
      <c r="L7360" s="40">
        <v>43772</v>
      </c>
      <c r="M7360" s="37"/>
      <c r="N7360" s="37">
        <v>43772</v>
      </c>
      <c r="O7360" s="35">
        <v>3.1225022567582528E-17</v>
      </c>
      <c r="P7360" s="299"/>
      <c r="Q7360" s="300"/>
      <c r="R7360" s="129">
        <f t="shared" si="343"/>
        <v>0</v>
      </c>
      <c r="S7360" s="129">
        <f t="shared" si="344"/>
        <v>0</v>
      </c>
      <c r="T7360" s="129">
        <f t="shared" si="345"/>
        <v>0</v>
      </c>
      <c r="U7360" s="10"/>
    </row>
    <row r="7361" spans="12:21" ht="15" customHeight="1" x14ac:dyDescent="0.4">
      <c r="L7361" s="36" t="s">
        <v>39</v>
      </c>
      <c r="N7361" s="37">
        <v>43772</v>
      </c>
      <c r="O7361" s="35">
        <v>4.1666666666666699E-2</v>
      </c>
      <c r="P7361" s="299"/>
      <c r="Q7361" s="300"/>
      <c r="R7361" s="129">
        <f t="shared" si="343"/>
        <v>0</v>
      </c>
      <c r="S7361" s="129">
        <f t="shared" si="344"/>
        <v>0</v>
      </c>
      <c r="T7361" s="129">
        <f t="shared" si="345"/>
        <v>0</v>
      </c>
      <c r="U7361" s="10"/>
    </row>
    <row r="7362" spans="12:21" ht="15" customHeight="1" x14ac:dyDescent="0.4">
      <c r="L7362" s="36" t="s">
        <v>39</v>
      </c>
      <c r="N7362" s="37">
        <v>43772</v>
      </c>
      <c r="O7362" s="35">
        <v>8.333333333333337E-2</v>
      </c>
      <c r="P7362" s="299"/>
      <c r="Q7362" s="300"/>
      <c r="R7362" s="129">
        <f t="shared" si="343"/>
        <v>0</v>
      </c>
      <c r="S7362" s="129">
        <f t="shared" si="344"/>
        <v>0</v>
      </c>
      <c r="T7362" s="129">
        <f t="shared" si="345"/>
        <v>0</v>
      </c>
      <c r="U7362" s="10"/>
    </row>
    <row r="7363" spans="12:21" ht="15" customHeight="1" x14ac:dyDescent="0.4">
      <c r="L7363" s="36" t="s">
        <v>39</v>
      </c>
      <c r="N7363" s="37">
        <v>43772</v>
      </c>
      <c r="O7363" s="35">
        <v>0.12500000000000006</v>
      </c>
      <c r="P7363" s="299"/>
      <c r="Q7363" s="300"/>
      <c r="R7363" s="129">
        <f t="shared" si="343"/>
        <v>0</v>
      </c>
      <c r="S7363" s="129">
        <f t="shared" si="344"/>
        <v>0</v>
      </c>
      <c r="T7363" s="129">
        <f t="shared" si="345"/>
        <v>0</v>
      </c>
      <c r="U7363" s="10"/>
    </row>
    <row r="7364" spans="12:21" ht="15" customHeight="1" x14ac:dyDescent="0.4">
      <c r="L7364" s="36" t="s">
        <v>39</v>
      </c>
      <c r="N7364" s="37">
        <v>43772</v>
      </c>
      <c r="O7364" s="35">
        <v>0.16666666666666669</v>
      </c>
      <c r="P7364" s="299"/>
      <c r="Q7364" s="300"/>
      <c r="R7364" s="129">
        <f t="shared" si="343"/>
        <v>0</v>
      </c>
      <c r="S7364" s="129">
        <f t="shared" si="344"/>
        <v>0</v>
      </c>
      <c r="T7364" s="129">
        <f t="shared" si="345"/>
        <v>0</v>
      </c>
      <c r="U7364" s="10"/>
    </row>
    <row r="7365" spans="12:21" ht="15" customHeight="1" x14ac:dyDescent="0.4">
      <c r="L7365" s="36" t="s">
        <v>39</v>
      </c>
      <c r="N7365" s="37">
        <v>43772</v>
      </c>
      <c r="O7365" s="35">
        <v>0.20833333333333337</v>
      </c>
      <c r="P7365" s="299"/>
      <c r="Q7365" s="300"/>
      <c r="R7365" s="129">
        <f t="shared" si="343"/>
        <v>0</v>
      </c>
      <c r="S7365" s="129">
        <f t="shared" si="344"/>
        <v>0</v>
      </c>
      <c r="T7365" s="129">
        <f t="shared" si="345"/>
        <v>0</v>
      </c>
      <c r="U7365" s="10"/>
    </row>
    <row r="7366" spans="12:21" ht="15" customHeight="1" x14ac:dyDescent="0.4">
      <c r="L7366" s="36" t="s">
        <v>39</v>
      </c>
      <c r="N7366" s="37">
        <v>43772</v>
      </c>
      <c r="O7366" s="35">
        <v>0.25</v>
      </c>
      <c r="P7366" s="299"/>
      <c r="Q7366" s="300"/>
      <c r="R7366" s="129">
        <f t="shared" si="343"/>
        <v>0</v>
      </c>
      <c r="S7366" s="129">
        <f t="shared" si="344"/>
        <v>0</v>
      </c>
      <c r="T7366" s="129">
        <f t="shared" si="345"/>
        <v>0</v>
      </c>
      <c r="U7366" s="10"/>
    </row>
    <row r="7367" spans="12:21" ht="15" customHeight="1" x14ac:dyDescent="0.4">
      <c r="L7367" s="36" t="s">
        <v>39</v>
      </c>
      <c r="N7367" s="37">
        <v>43772</v>
      </c>
      <c r="O7367" s="35">
        <v>0.29166666666666669</v>
      </c>
      <c r="P7367" s="299"/>
      <c r="Q7367" s="300"/>
      <c r="R7367" s="129">
        <f t="shared" si="343"/>
        <v>0</v>
      </c>
      <c r="S7367" s="129">
        <f t="shared" si="344"/>
        <v>0</v>
      </c>
      <c r="T7367" s="129">
        <f t="shared" si="345"/>
        <v>0</v>
      </c>
      <c r="U7367" s="10"/>
    </row>
    <row r="7368" spans="12:21" ht="15" customHeight="1" x14ac:dyDescent="0.4">
      <c r="L7368" s="36" t="s">
        <v>39</v>
      </c>
      <c r="N7368" s="37">
        <v>43772</v>
      </c>
      <c r="O7368" s="35">
        <v>0.33333333333333337</v>
      </c>
      <c r="P7368" s="299"/>
      <c r="Q7368" s="300"/>
      <c r="R7368" s="129">
        <f t="shared" si="343"/>
        <v>0</v>
      </c>
      <c r="S7368" s="129">
        <f t="shared" si="344"/>
        <v>0</v>
      </c>
      <c r="T7368" s="129">
        <f t="shared" si="345"/>
        <v>0</v>
      </c>
      <c r="U7368" s="10"/>
    </row>
    <row r="7369" spans="12:21" ht="15" customHeight="1" x14ac:dyDescent="0.4">
      <c r="L7369" s="36" t="s">
        <v>39</v>
      </c>
      <c r="N7369" s="37">
        <v>43772</v>
      </c>
      <c r="O7369" s="35">
        <v>0.375</v>
      </c>
      <c r="P7369" s="299"/>
      <c r="Q7369" s="300"/>
      <c r="R7369" s="129">
        <f t="shared" si="343"/>
        <v>0</v>
      </c>
      <c r="S7369" s="129">
        <f t="shared" si="344"/>
        <v>0</v>
      </c>
      <c r="T7369" s="129">
        <f t="shared" si="345"/>
        <v>0</v>
      </c>
      <c r="U7369" s="10"/>
    </row>
    <row r="7370" spans="12:21" ht="15" customHeight="1" x14ac:dyDescent="0.4">
      <c r="L7370" s="36" t="s">
        <v>39</v>
      </c>
      <c r="N7370" s="37">
        <v>43772</v>
      </c>
      <c r="O7370" s="35">
        <v>0.41666666666666669</v>
      </c>
      <c r="P7370" s="299"/>
      <c r="Q7370" s="300"/>
      <c r="R7370" s="129">
        <f t="shared" si="343"/>
        <v>0</v>
      </c>
      <c r="S7370" s="129">
        <f t="shared" si="344"/>
        <v>0</v>
      </c>
      <c r="T7370" s="129">
        <f t="shared" si="345"/>
        <v>0</v>
      </c>
      <c r="U7370" s="10"/>
    </row>
    <row r="7371" spans="12:21" ht="15" customHeight="1" x14ac:dyDescent="0.4">
      <c r="L7371" s="36" t="s">
        <v>39</v>
      </c>
      <c r="N7371" s="37">
        <v>43772</v>
      </c>
      <c r="O7371" s="35">
        <v>0.45833333333333337</v>
      </c>
      <c r="P7371" s="299"/>
      <c r="Q7371" s="300"/>
      <c r="R7371" s="129">
        <f t="shared" si="343"/>
        <v>0</v>
      </c>
      <c r="S7371" s="129">
        <f t="shared" si="344"/>
        <v>0</v>
      </c>
      <c r="T7371" s="129">
        <f t="shared" si="345"/>
        <v>0</v>
      </c>
      <c r="U7371" s="10"/>
    </row>
    <row r="7372" spans="12:21" ht="15" customHeight="1" x14ac:dyDescent="0.4">
      <c r="L7372" s="36" t="s">
        <v>39</v>
      </c>
      <c r="N7372" s="37">
        <v>43772</v>
      </c>
      <c r="O7372" s="35">
        <v>0.50000000000000011</v>
      </c>
      <c r="P7372" s="299"/>
      <c r="Q7372" s="300"/>
      <c r="R7372" s="129">
        <f t="shared" si="343"/>
        <v>0</v>
      </c>
      <c r="S7372" s="129">
        <f t="shared" si="344"/>
        <v>0</v>
      </c>
      <c r="T7372" s="129">
        <f t="shared" si="345"/>
        <v>0</v>
      </c>
      <c r="U7372" s="10"/>
    </row>
    <row r="7373" spans="12:21" ht="15" customHeight="1" x14ac:dyDescent="0.4">
      <c r="L7373" s="36" t="s">
        <v>39</v>
      </c>
      <c r="N7373" s="37">
        <v>43772</v>
      </c>
      <c r="O7373" s="35">
        <v>0.54166666666666674</v>
      </c>
      <c r="P7373" s="299"/>
      <c r="Q7373" s="300"/>
      <c r="R7373" s="129">
        <f t="shared" si="343"/>
        <v>0</v>
      </c>
      <c r="S7373" s="129">
        <f t="shared" si="344"/>
        <v>0</v>
      </c>
      <c r="T7373" s="129">
        <f t="shared" si="345"/>
        <v>0</v>
      </c>
      <c r="U7373" s="10"/>
    </row>
    <row r="7374" spans="12:21" ht="15" customHeight="1" x14ac:dyDescent="0.4">
      <c r="L7374" s="36" t="s">
        <v>39</v>
      </c>
      <c r="N7374" s="37">
        <v>43772</v>
      </c>
      <c r="O7374" s="35">
        <v>0.58333333333333337</v>
      </c>
      <c r="P7374" s="299"/>
      <c r="Q7374" s="300"/>
      <c r="R7374" s="129">
        <f t="shared" si="343"/>
        <v>0</v>
      </c>
      <c r="S7374" s="129">
        <f t="shared" si="344"/>
        <v>0</v>
      </c>
      <c r="T7374" s="129">
        <f t="shared" si="345"/>
        <v>0</v>
      </c>
      <c r="U7374" s="10"/>
    </row>
    <row r="7375" spans="12:21" ht="15" customHeight="1" x14ac:dyDescent="0.4">
      <c r="L7375" s="36" t="s">
        <v>39</v>
      </c>
      <c r="N7375" s="37">
        <v>43772</v>
      </c>
      <c r="O7375" s="35">
        <v>0.62500000000000011</v>
      </c>
      <c r="P7375" s="299"/>
      <c r="Q7375" s="300"/>
      <c r="R7375" s="129">
        <f t="shared" si="343"/>
        <v>0</v>
      </c>
      <c r="S7375" s="129">
        <f t="shared" si="344"/>
        <v>0</v>
      </c>
      <c r="T7375" s="129">
        <f t="shared" si="345"/>
        <v>0</v>
      </c>
      <c r="U7375" s="10"/>
    </row>
    <row r="7376" spans="12:21" ht="15" customHeight="1" x14ac:dyDescent="0.4">
      <c r="L7376" s="36" t="s">
        <v>39</v>
      </c>
      <c r="N7376" s="37">
        <v>43772</v>
      </c>
      <c r="O7376" s="35">
        <v>0.66666666666666674</v>
      </c>
      <c r="P7376" s="299"/>
      <c r="Q7376" s="300"/>
      <c r="R7376" s="129">
        <f t="shared" ref="R7376:R7439" si="346">IF(Q7376&gt;P7376,P7376,Q7376)</f>
        <v>0</v>
      </c>
      <c r="S7376" s="129">
        <f t="shared" ref="S7376:S7439" si="347">P7376-R7376</f>
        <v>0</v>
      </c>
      <c r="T7376" s="129">
        <f t="shared" si="345"/>
        <v>0</v>
      </c>
      <c r="U7376" s="10"/>
    </row>
    <row r="7377" spans="12:21" ht="15" customHeight="1" x14ac:dyDescent="0.4">
      <c r="L7377" s="36" t="s">
        <v>39</v>
      </c>
      <c r="N7377" s="37">
        <v>43772</v>
      </c>
      <c r="O7377" s="35">
        <v>0.70833333333333337</v>
      </c>
      <c r="P7377" s="299"/>
      <c r="Q7377" s="300"/>
      <c r="R7377" s="129">
        <f t="shared" si="346"/>
        <v>0</v>
      </c>
      <c r="S7377" s="129">
        <f t="shared" si="347"/>
        <v>0</v>
      </c>
      <c r="T7377" s="129">
        <f t="shared" si="345"/>
        <v>0</v>
      </c>
      <c r="U7377" s="10"/>
    </row>
    <row r="7378" spans="12:21" ht="15" customHeight="1" x14ac:dyDescent="0.4">
      <c r="L7378" s="36" t="s">
        <v>39</v>
      </c>
      <c r="N7378" s="37">
        <v>43772</v>
      </c>
      <c r="O7378" s="35">
        <v>0.75000000000000011</v>
      </c>
      <c r="P7378" s="299"/>
      <c r="Q7378" s="300"/>
      <c r="R7378" s="129">
        <f t="shared" si="346"/>
        <v>0</v>
      </c>
      <c r="S7378" s="129">
        <f t="shared" si="347"/>
        <v>0</v>
      </c>
      <c r="T7378" s="129">
        <f t="shared" si="345"/>
        <v>0</v>
      </c>
      <c r="U7378" s="10"/>
    </row>
    <row r="7379" spans="12:21" ht="15" customHeight="1" x14ac:dyDescent="0.4">
      <c r="L7379" s="36" t="s">
        <v>39</v>
      </c>
      <c r="N7379" s="37">
        <v>43772</v>
      </c>
      <c r="O7379" s="35">
        <v>0.79166666666666674</v>
      </c>
      <c r="P7379" s="299"/>
      <c r="Q7379" s="300"/>
      <c r="R7379" s="129">
        <f t="shared" si="346"/>
        <v>0</v>
      </c>
      <c r="S7379" s="129">
        <f t="shared" si="347"/>
        <v>0</v>
      </c>
      <c r="T7379" s="129">
        <f t="shared" si="345"/>
        <v>0</v>
      </c>
      <c r="U7379" s="10"/>
    </row>
    <row r="7380" spans="12:21" ht="15" customHeight="1" x14ac:dyDescent="0.4">
      <c r="L7380" s="36" t="s">
        <v>39</v>
      </c>
      <c r="N7380" s="37">
        <v>43772</v>
      </c>
      <c r="O7380" s="35">
        <v>0.83333333333333337</v>
      </c>
      <c r="P7380" s="299"/>
      <c r="Q7380" s="300"/>
      <c r="R7380" s="129">
        <f t="shared" si="346"/>
        <v>0</v>
      </c>
      <c r="S7380" s="129">
        <f t="shared" si="347"/>
        <v>0</v>
      </c>
      <c r="T7380" s="129">
        <f t="shared" si="345"/>
        <v>0</v>
      </c>
      <c r="U7380" s="10"/>
    </row>
    <row r="7381" spans="12:21" ht="15" customHeight="1" x14ac:dyDescent="0.4">
      <c r="L7381" s="36" t="s">
        <v>39</v>
      </c>
      <c r="N7381" s="37">
        <v>43772</v>
      </c>
      <c r="O7381" s="35">
        <v>0.87500000000000011</v>
      </c>
      <c r="P7381" s="299"/>
      <c r="Q7381" s="300"/>
      <c r="R7381" s="129">
        <f t="shared" si="346"/>
        <v>0</v>
      </c>
      <c r="S7381" s="129">
        <f t="shared" si="347"/>
        <v>0</v>
      </c>
      <c r="T7381" s="129">
        <f t="shared" si="345"/>
        <v>0</v>
      </c>
      <c r="U7381" s="10"/>
    </row>
    <row r="7382" spans="12:21" ht="15" customHeight="1" x14ac:dyDescent="0.4">
      <c r="L7382" s="36" t="s">
        <v>39</v>
      </c>
      <c r="N7382" s="37">
        <v>43772</v>
      </c>
      <c r="O7382" s="35">
        <v>0.91666666666666674</v>
      </c>
      <c r="P7382" s="299"/>
      <c r="Q7382" s="300"/>
      <c r="R7382" s="129">
        <f t="shared" si="346"/>
        <v>0</v>
      </c>
      <c r="S7382" s="129">
        <f t="shared" si="347"/>
        <v>0</v>
      </c>
      <c r="T7382" s="129">
        <f t="shared" si="345"/>
        <v>0</v>
      </c>
      <c r="U7382" s="10"/>
    </row>
    <row r="7383" spans="12:21" ht="15" customHeight="1" x14ac:dyDescent="0.4">
      <c r="L7383" s="36" t="s">
        <v>39</v>
      </c>
      <c r="N7383" s="37">
        <v>43772</v>
      </c>
      <c r="O7383" s="35">
        <v>0.95833333333333337</v>
      </c>
      <c r="P7383" s="299"/>
      <c r="Q7383" s="300"/>
      <c r="R7383" s="129">
        <f t="shared" si="346"/>
        <v>0</v>
      </c>
      <c r="S7383" s="129">
        <f t="shared" si="347"/>
        <v>0</v>
      </c>
      <c r="T7383" s="129">
        <f t="shared" si="345"/>
        <v>0</v>
      </c>
      <c r="U7383" s="10"/>
    </row>
    <row r="7384" spans="12:21" ht="15" customHeight="1" x14ac:dyDescent="0.4">
      <c r="L7384" s="40">
        <v>43773</v>
      </c>
      <c r="M7384" s="37"/>
      <c r="N7384" s="37">
        <v>43773</v>
      </c>
      <c r="O7384" s="35">
        <v>3.1225022567582528E-17</v>
      </c>
      <c r="P7384" s="299"/>
      <c r="Q7384" s="300"/>
      <c r="R7384" s="129">
        <f t="shared" si="346"/>
        <v>0</v>
      </c>
      <c r="S7384" s="129">
        <f t="shared" si="347"/>
        <v>0</v>
      </c>
      <c r="T7384" s="129">
        <f t="shared" si="345"/>
        <v>0</v>
      </c>
      <c r="U7384" s="10"/>
    </row>
    <row r="7385" spans="12:21" ht="15" customHeight="1" x14ac:dyDescent="0.4">
      <c r="L7385" s="36" t="s">
        <v>39</v>
      </c>
      <c r="N7385" s="37">
        <v>43773</v>
      </c>
      <c r="O7385" s="35">
        <v>4.1666666666666699E-2</v>
      </c>
      <c r="P7385" s="299"/>
      <c r="Q7385" s="300"/>
      <c r="R7385" s="129">
        <f t="shared" si="346"/>
        <v>0</v>
      </c>
      <c r="S7385" s="129">
        <f t="shared" si="347"/>
        <v>0</v>
      </c>
      <c r="T7385" s="129">
        <f t="shared" si="345"/>
        <v>0</v>
      </c>
      <c r="U7385" s="10"/>
    </row>
    <row r="7386" spans="12:21" ht="15" customHeight="1" x14ac:dyDescent="0.4">
      <c r="L7386" s="36" t="s">
        <v>39</v>
      </c>
      <c r="N7386" s="37">
        <v>43773</v>
      </c>
      <c r="O7386" s="35">
        <v>8.333333333333337E-2</v>
      </c>
      <c r="P7386" s="299"/>
      <c r="Q7386" s="300"/>
      <c r="R7386" s="129">
        <f t="shared" si="346"/>
        <v>0</v>
      </c>
      <c r="S7386" s="129">
        <f t="shared" si="347"/>
        <v>0</v>
      </c>
      <c r="T7386" s="129">
        <f t="shared" si="345"/>
        <v>0</v>
      </c>
      <c r="U7386" s="10"/>
    </row>
    <row r="7387" spans="12:21" ht="15" customHeight="1" x14ac:dyDescent="0.4">
      <c r="L7387" s="36" t="s">
        <v>39</v>
      </c>
      <c r="N7387" s="37">
        <v>43773</v>
      </c>
      <c r="O7387" s="35">
        <v>0.12500000000000006</v>
      </c>
      <c r="P7387" s="299"/>
      <c r="Q7387" s="300"/>
      <c r="R7387" s="129">
        <f t="shared" si="346"/>
        <v>0</v>
      </c>
      <c r="S7387" s="129">
        <f t="shared" si="347"/>
        <v>0</v>
      </c>
      <c r="T7387" s="129">
        <f t="shared" si="345"/>
        <v>0</v>
      </c>
      <c r="U7387" s="10"/>
    </row>
    <row r="7388" spans="12:21" ht="15" customHeight="1" x14ac:dyDescent="0.4">
      <c r="L7388" s="36" t="s">
        <v>39</v>
      </c>
      <c r="N7388" s="37">
        <v>43773</v>
      </c>
      <c r="O7388" s="35">
        <v>0.16666666666666669</v>
      </c>
      <c r="P7388" s="299"/>
      <c r="Q7388" s="300"/>
      <c r="R7388" s="129">
        <f t="shared" si="346"/>
        <v>0</v>
      </c>
      <c r="S7388" s="129">
        <f t="shared" si="347"/>
        <v>0</v>
      </c>
      <c r="T7388" s="129">
        <f t="shared" si="345"/>
        <v>0</v>
      </c>
      <c r="U7388" s="10"/>
    </row>
    <row r="7389" spans="12:21" ht="15" customHeight="1" x14ac:dyDescent="0.4">
      <c r="L7389" s="36" t="s">
        <v>39</v>
      </c>
      <c r="N7389" s="37">
        <v>43773</v>
      </c>
      <c r="O7389" s="35">
        <v>0.20833333333333337</v>
      </c>
      <c r="P7389" s="299"/>
      <c r="Q7389" s="300"/>
      <c r="R7389" s="129">
        <f t="shared" si="346"/>
        <v>0</v>
      </c>
      <c r="S7389" s="129">
        <f t="shared" si="347"/>
        <v>0</v>
      </c>
      <c r="T7389" s="129">
        <f t="shared" si="345"/>
        <v>0</v>
      </c>
      <c r="U7389" s="10"/>
    </row>
    <row r="7390" spans="12:21" ht="15" customHeight="1" x14ac:dyDescent="0.4">
      <c r="L7390" s="36" t="s">
        <v>39</v>
      </c>
      <c r="N7390" s="37">
        <v>43773</v>
      </c>
      <c r="O7390" s="35">
        <v>0.25</v>
      </c>
      <c r="P7390" s="299"/>
      <c r="Q7390" s="300"/>
      <c r="R7390" s="129">
        <f t="shared" si="346"/>
        <v>0</v>
      </c>
      <c r="S7390" s="129">
        <f t="shared" si="347"/>
        <v>0</v>
      </c>
      <c r="T7390" s="129">
        <f t="shared" si="345"/>
        <v>0</v>
      </c>
      <c r="U7390" s="10"/>
    </row>
    <row r="7391" spans="12:21" ht="15" customHeight="1" x14ac:dyDescent="0.4">
      <c r="L7391" s="36" t="s">
        <v>39</v>
      </c>
      <c r="N7391" s="37">
        <v>43773</v>
      </c>
      <c r="O7391" s="35">
        <v>0.29166666666666669</v>
      </c>
      <c r="P7391" s="299"/>
      <c r="Q7391" s="300"/>
      <c r="R7391" s="129">
        <f t="shared" si="346"/>
        <v>0</v>
      </c>
      <c r="S7391" s="129">
        <f t="shared" si="347"/>
        <v>0</v>
      </c>
      <c r="T7391" s="129">
        <f t="shared" si="345"/>
        <v>0</v>
      </c>
      <c r="U7391" s="10"/>
    </row>
    <row r="7392" spans="12:21" ht="15" customHeight="1" x14ac:dyDescent="0.4">
      <c r="L7392" s="36" t="s">
        <v>39</v>
      </c>
      <c r="N7392" s="37">
        <v>43773</v>
      </c>
      <c r="O7392" s="35">
        <v>0.33333333333333337</v>
      </c>
      <c r="P7392" s="299"/>
      <c r="Q7392" s="300"/>
      <c r="R7392" s="129">
        <f t="shared" si="346"/>
        <v>0</v>
      </c>
      <c r="S7392" s="129">
        <f t="shared" si="347"/>
        <v>0</v>
      </c>
      <c r="T7392" s="129">
        <f t="shared" si="345"/>
        <v>0</v>
      </c>
      <c r="U7392" s="10"/>
    </row>
    <row r="7393" spans="12:21" ht="15" customHeight="1" x14ac:dyDescent="0.4">
      <c r="L7393" s="36" t="s">
        <v>39</v>
      </c>
      <c r="N7393" s="37">
        <v>43773</v>
      </c>
      <c r="O7393" s="35">
        <v>0.375</v>
      </c>
      <c r="P7393" s="299"/>
      <c r="Q7393" s="300"/>
      <c r="R7393" s="129">
        <f t="shared" si="346"/>
        <v>0</v>
      </c>
      <c r="S7393" s="129">
        <f t="shared" si="347"/>
        <v>0</v>
      </c>
      <c r="T7393" s="129">
        <f t="shared" si="345"/>
        <v>0</v>
      </c>
      <c r="U7393" s="10"/>
    </row>
    <row r="7394" spans="12:21" ht="15" customHeight="1" x14ac:dyDescent="0.4">
      <c r="L7394" s="36" t="s">
        <v>39</v>
      </c>
      <c r="N7394" s="37">
        <v>43773</v>
      </c>
      <c r="O7394" s="35">
        <v>0.41666666666666669</v>
      </c>
      <c r="P7394" s="299"/>
      <c r="Q7394" s="300"/>
      <c r="R7394" s="129">
        <f t="shared" si="346"/>
        <v>0</v>
      </c>
      <c r="S7394" s="129">
        <f t="shared" si="347"/>
        <v>0</v>
      </c>
      <c r="T7394" s="129">
        <f t="shared" si="345"/>
        <v>0</v>
      </c>
      <c r="U7394" s="10"/>
    </row>
    <row r="7395" spans="12:21" ht="15" customHeight="1" x14ac:dyDescent="0.4">
      <c r="L7395" s="36" t="s">
        <v>39</v>
      </c>
      <c r="N7395" s="37">
        <v>43773</v>
      </c>
      <c r="O7395" s="35">
        <v>0.45833333333333337</v>
      </c>
      <c r="P7395" s="299"/>
      <c r="Q7395" s="300"/>
      <c r="R7395" s="129">
        <f t="shared" si="346"/>
        <v>0</v>
      </c>
      <c r="S7395" s="129">
        <f t="shared" si="347"/>
        <v>0</v>
      </c>
      <c r="T7395" s="129">
        <f t="shared" si="345"/>
        <v>0</v>
      </c>
      <c r="U7395" s="10"/>
    </row>
    <row r="7396" spans="12:21" ht="15" customHeight="1" x14ac:dyDescent="0.4">
      <c r="L7396" s="36" t="s">
        <v>39</v>
      </c>
      <c r="N7396" s="37">
        <v>43773</v>
      </c>
      <c r="O7396" s="35">
        <v>0.50000000000000011</v>
      </c>
      <c r="P7396" s="299"/>
      <c r="Q7396" s="300"/>
      <c r="R7396" s="129">
        <f t="shared" si="346"/>
        <v>0</v>
      </c>
      <c r="S7396" s="129">
        <f t="shared" si="347"/>
        <v>0</v>
      </c>
      <c r="T7396" s="129">
        <f t="shared" si="345"/>
        <v>0</v>
      </c>
      <c r="U7396" s="10"/>
    </row>
    <row r="7397" spans="12:21" ht="15" customHeight="1" x14ac:dyDescent="0.4">
      <c r="L7397" s="36" t="s">
        <v>39</v>
      </c>
      <c r="N7397" s="37">
        <v>43773</v>
      </c>
      <c r="O7397" s="35">
        <v>0.54166666666666674</v>
      </c>
      <c r="P7397" s="299"/>
      <c r="Q7397" s="300"/>
      <c r="R7397" s="129">
        <f t="shared" si="346"/>
        <v>0</v>
      </c>
      <c r="S7397" s="129">
        <f t="shared" si="347"/>
        <v>0</v>
      </c>
      <c r="T7397" s="129">
        <f t="shared" si="345"/>
        <v>0</v>
      </c>
      <c r="U7397" s="10"/>
    </row>
    <row r="7398" spans="12:21" ht="15" customHeight="1" x14ac:dyDescent="0.4">
      <c r="L7398" s="36" t="s">
        <v>39</v>
      </c>
      <c r="N7398" s="37">
        <v>43773</v>
      </c>
      <c r="O7398" s="35">
        <v>0.58333333333333337</v>
      </c>
      <c r="P7398" s="299"/>
      <c r="Q7398" s="300"/>
      <c r="R7398" s="129">
        <f t="shared" si="346"/>
        <v>0</v>
      </c>
      <c r="S7398" s="129">
        <f t="shared" si="347"/>
        <v>0</v>
      </c>
      <c r="T7398" s="129">
        <f t="shared" si="345"/>
        <v>0</v>
      </c>
      <c r="U7398" s="10"/>
    </row>
    <row r="7399" spans="12:21" ht="15" customHeight="1" x14ac:dyDescent="0.4">
      <c r="L7399" s="36" t="s">
        <v>39</v>
      </c>
      <c r="N7399" s="37">
        <v>43773</v>
      </c>
      <c r="O7399" s="35">
        <v>0.62500000000000011</v>
      </c>
      <c r="P7399" s="299"/>
      <c r="Q7399" s="300"/>
      <c r="R7399" s="129">
        <f t="shared" si="346"/>
        <v>0</v>
      </c>
      <c r="S7399" s="129">
        <f t="shared" si="347"/>
        <v>0</v>
      </c>
      <c r="T7399" s="129">
        <f t="shared" si="345"/>
        <v>0</v>
      </c>
      <c r="U7399" s="10"/>
    </row>
    <row r="7400" spans="12:21" ht="15" customHeight="1" x14ac:dyDescent="0.4">
      <c r="L7400" s="36" t="s">
        <v>39</v>
      </c>
      <c r="N7400" s="37">
        <v>43773</v>
      </c>
      <c r="O7400" s="35">
        <v>0.66666666666666674</v>
      </c>
      <c r="P7400" s="299"/>
      <c r="Q7400" s="300"/>
      <c r="R7400" s="129">
        <f t="shared" si="346"/>
        <v>0</v>
      </c>
      <c r="S7400" s="129">
        <f t="shared" si="347"/>
        <v>0</v>
      </c>
      <c r="T7400" s="129">
        <f t="shared" si="345"/>
        <v>0</v>
      </c>
      <c r="U7400" s="10"/>
    </row>
    <row r="7401" spans="12:21" ht="15" customHeight="1" x14ac:dyDescent="0.4">
      <c r="L7401" s="36" t="s">
        <v>39</v>
      </c>
      <c r="N7401" s="37">
        <v>43773</v>
      </c>
      <c r="O7401" s="35">
        <v>0.70833333333333337</v>
      </c>
      <c r="P7401" s="299"/>
      <c r="Q7401" s="300"/>
      <c r="R7401" s="129">
        <f t="shared" si="346"/>
        <v>0</v>
      </c>
      <c r="S7401" s="129">
        <f t="shared" si="347"/>
        <v>0</v>
      </c>
      <c r="T7401" s="129">
        <f t="shared" ref="T7401:T7464" si="348">Q7401-R7401</f>
        <v>0</v>
      </c>
      <c r="U7401" s="10"/>
    </row>
    <row r="7402" spans="12:21" ht="15" customHeight="1" x14ac:dyDescent="0.4">
      <c r="L7402" s="36" t="s">
        <v>39</v>
      </c>
      <c r="N7402" s="37">
        <v>43773</v>
      </c>
      <c r="O7402" s="35">
        <v>0.75000000000000011</v>
      </c>
      <c r="P7402" s="299"/>
      <c r="Q7402" s="300"/>
      <c r="R7402" s="129">
        <f t="shared" si="346"/>
        <v>0</v>
      </c>
      <c r="S7402" s="129">
        <f t="shared" si="347"/>
        <v>0</v>
      </c>
      <c r="T7402" s="129">
        <f t="shared" si="348"/>
        <v>0</v>
      </c>
      <c r="U7402" s="10"/>
    </row>
    <row r="7403" spans="12:21" ht="15" customHeight="1" x14ac:dyDescent="0.4">
      <c r="L7403" s="36" t="s">
        <v>39</v>
      </c>
      <c r="N7403" s="37">
        <v>43773</v>
      </c>
      <c r="O7403" s="35">
        <v>0.79166666666666674</v>
      </c>
      <c r="P7403" s="299"/>
      <c r="Q7403" s="300"/>
      <c r="R7403" s="129">
        <f t="shared" si="346"/>
        <v>0</v>
      </c>
      <c r="S7403" s="129">
        <f t="shared" si="347"/>
        <v>0</v>
      </c>
      <c r="T7403" s="129">
        <f t="shared" si="348"/>
        <v>0</v>
      </c>
      <c r="U7403" s="10"/>
    </row>
    <row r="7404" spans="12:21" ht="15" customHeight="1" x14ac:dyDescent="0.4">
      <c r="L7404" s="36" t="s">
        <v>39</v>
      </c>
      <c r="N7404" s="37">
        <v>43773</v>
      </c>
      <c r="O7404" s="35">
        <v>0.83333333333333337</v>
      </c>
      <c r="P7404" s="299"/>
      <c r="Q7404" s="300"/>
      <c r="R7404" s="129">
        <f t="shared" si="346"/>
        <v>0</v>
      </c>
      <c r="S7404" s="129">
        <f t="shared" si="347"/>
        <v>0</v>
      </c>
      <c r="T7404" s="129">
        <f t="shared" si="348"/>
        <v>0</v>
      </c>
      <c r="U7404" s="10"/>
    </row>
    <row r="7405" spans="12:21" ht="15" customHeight="1" x14ac:dyDescent="0.4">
      <c r="L7405" s="36" t="s">
        <v>39</v>
      </c>
      <c r="N7405" s="37">
        <v>43773</v>
      </c>
      <c r="O7405" s="35">
        <v>0.87500000000000011</v>
      </c>
      <c r="P7405" s="299"/>
      <c r="Q7405" s="300"/>
      <c r="R7405" s="129">
        <f t="shared" si="346"/>
        <v>0</v>
      </c>
      <c r="S7405" s="129">
        <f t="shared" si="347"/>
        <v>0</v>
      </c>
      <c r="T7405" s="129">
        <f t="shared" si="348"/>
        <v>0</v>
      </c>
      <c r="U7405" s="10"/>
    </row>
    <row r="7406" spans="12:21" ht="15" customHeight="1" x14ac:dyDescent="0.4">
      <c r="L7406" s="36" t="s">
        <v>39</v>
      </c>
      <c r="N7406" s="37">
        <v>43773</v>
      </c>
      <c r="O7406" s="35">
        <v>0.91666666666666674</v>
      </c>
      <c r="P7406" s="299"/>
      <c r="Q7406" s="300"/>
      <c r="R7406" s="129">
        <f t="shared" si="346"/>
        <v>0</v>
      </c>
      <c r="S7406" s="129">
        <f t="shared" si="347"/>
        <v>0</v>
      </c>
      <c r="T7406" s="129">
        <f t="shared" si="348"/>
        <v>0</v>
      </c>
      <c r="U7406" s="10"/>
    </row>
    <row r="7407" spans="12:21" ht="15" customHeight="1" x14ac:dyDescent="0.4">
      <c r="L7407" s="36" t="s">
        <v>39</v>
      </c>
      <c r="N7407" s="37">
        <v>43773</v>
      </c>
      <c r="O7407" s="35">
        <v>0.95833333333333337</v>
      </c>
      <c r="P7407" s="299"/>
      <c r="Q7407" s="300"/>
      <c r="R7407" s="129">
        <f t="shared" si="346"/>
        <v>0</v>
      </c>
      <c r="S7407" s="129">
        <f t="shared" si="347"/>
        <v>0</v>
      </c>
      <c r="T7407" s="129">
        <f t="shared" si="348"/>
        <v>0</v>
      </c>
      <c r="U7407" s="10"/>
    </row>
    <row r="7408" spans="12:21" ht="15" customHeight="1" x14ac:dyDescent="0.4">
      <c r="L7408" s="40">
        <v>43774</v>
      </c>
      <c r="M7408" s="37"/>
      <c r="N7408" s="37">
        <v>43774</v>
      </c>
      <c r="O7408" s="35">
        <v>3.1225022567582528E-17</v>
      </c>
      <c r="P7408" s="299"/>
      <c r="Q7408" s="300"/>
      <c r="R7408" s="129">
        <f t="shared" si="346"/>
        <v>0</v>
      </c>
      <c r="S7408" s="129">
        <f t="shared" si="347"/>
        <v>0</v>
      </c>
      <c r="T7408" s="129">
        <f t="shared" si="348"/>
        <v>0</v>
      </c>
      <c r="U7408" s="10"/>
    </row>
    <row r="7409" spans="12:21" ht="15" customHeight="1" x14ac:dyDescent="0.4">
      <c r="L7409" s="36" t="s">
        <v>39</v>
      </c>
      <c r="N7409" s="37">
        <v>43774</v>
      </c>
      <c r="O7409" s="35">
        <v>4.1666666666666699E-2</v>
      </c>
      <c r="P7409" s="299"/>
      <c r="Q7409" s="300"/>
      <c r="R7409" s="129">
        <f t="shared" si="346"/>
        <v>0</v>
      </c>
      <c r="S7409" s="129">
        <f t="shared" si="347"/>
        <v>0</v>
      </c>
      <c r="T7409" s="129">
        <f t="shared" si="348"/>
        <v>0</v>
      </c>
      <c r="U7409" s="10"/>
    </row>
    <row r="7410" spans="12:21" ht="15" customHeight="1" x14ac:dyDescent="0.4">
      <c r="L7410" s="36" t="s">
        <v>39</v>
      </c>
      <c r="N7410" s="37">
        <v>43774</v>
      </c>
      <c r="O7410" s="35">
        <v>8.333333333333337E-2</v>
      </c>
      <c r="P7410" s="299"/>
      <c r="Q7410" s="300"/>
      <c r="R7410" s="129">
        <f t="shared" si="346"/>
        <v>0</v>
      </c>
      <c r="S7410" s="129">
        <f t="shared" si="347"/>
        <v>0</v>
      </c>
      <c r="T7410" s="129">
        <f t="shared" si="348"/>
        <v>0</v>
      </c>
      <c r="U7410" s="10"/>
    </row>
    <row r="7411" spans="12:21" ht="15" customHeight="1" x14ac:dyDescent="0.4">
      <c r="L7411" s="36" t="s">
        <v>39</v>
      </c>
      <c r="N7411" s="37">
        <v>43774</v>
      </c>
      <c r="O7411" s="35">
        <v>0.12500000000000006</v>
      </c>
      <c r="P7411" s="299"/>
      <c r="Q7411" s="300"/>
      <c r="R7411" s="129">
        <f t="shared" si="346"/>
        <v>0</v>
      </c>
      <c r="S7411" s="129">
        <f t="shared" si="347"/>
        <v>0</v>
      </c>
      <c r="T7411" s="129">
        <f t="shared" si="348"/>
        <v>0</v>
      </c>
      <c r="U7411" s="10"/>
    </row>
    <row r="7412" spans="12:21" ht="15" customHeight="1" x14ac:dyDescent="0.4">
      <c r="L7412" s="36" t="s">
        <v>39</v>
      </c>
      <c r="N7412" s="37">
        <v>43774</v>
      </c>
      <c r="O7412" s="35">
        <v>0.16666666666666669</v>
      </c>
      <c r="P7412" s="299"/>
      <c r="Q7412" s="300"/>
      <c r="R7412" s="129">
        <f t="shared" si="346"/>
        <v>0</v>
      </c>
      <c r="S7412" s="129">
        <f t="shared" si="347"/>
        <v>0</v>
      </c>
      <c r="T7412" s="129">
        <f t="shared" si="348"/>
        <v>0</v>
      </c>
      <c r="U7412" s="10"/>
    </row>
    <row r="7413" spans="12:21" ht="15" customHeight="1" x14ac:dyDescent="0.4">
      <c r="L7413" s="36" t="s">
        <v>39</v>
      </c>
      <c r="N7413" s="37">
        <v>43774</v>
      </c>
      <c r="O7413" s="35">
        <v>0.20833333333333337</v>
      </c>
      <c r="P7413" s="299"/>
      <c r="Q7413" s="300"/>
      <c r="R7413" s="129">
        <f t="shared" si="346"/>
        <v>0</v>
      </c>
      <c r="S7413" s="129">
        <f t="shared" si="347"/>
        <v>0</v>
      </c>
      <c r="T7413" s="129">
        <f t="shared" si="348"/>
        <v>0</v>
      </c>
      <c r="U7413" s="10"/>
    </row>
    <row r="7414" spans="12:21" ht="15" customHeight="1" x14ac:dyDescent="0.4">
      <c r="L7414" s="36" t="s">
        <v>39</v>
      </c>
      <c r="N7414" s="37">
        <v>43774</v>
      </c>
      <c r="O7414" s="35">
        <v>0.25</v>
      </c>
      <c r="P7414" s="299"/>
      <c r="Q7414" s="300"/>
      <c r="R7414" s="129">
        <f t="shared" si="346"/>
        <v>0</v>
      </c>
      <c r="S7414" s="129">
        <f t="shared" si="347"/>
        <v>0</v>
      </c>
      <c r="T7414" s="129">
        <f t="shared" si="348"/>
        <v>0</v>
      </c>
      <c r="U7414" s="10"/>
    </row>
    <row r="7415" spans="12:21" ht="15" customHeight="1" x14ac:dyDescent="0.4">
      <c r="L7415" s="36" t="s">
        <v>39</v>
      </c>
      <c r="N7415" s="37">
        <v>43774</v>
      </c>
      <c r="O7415" s="35">
        <v>0.29166666666666669</v>
      </c>
      <c r="P7415" s="299"/>
      <c r="Q7415" s="300"/>
      <c r="R7415" s="129">
        <f t="shared" si="346"/>
        <v>0</v>
      </c>
      <c r="S7415" s="129">
        <f t="shared" si="347"/>
        <v>0</v>
      </c>
      <c r="T7415" s="129">
        <f t="shared" si="348"/>
        <v>0</v>
      </c>
      <c r="U7415" s="10"/>
    </row>
    <row r="7416" spans="12:21" ht="15" customHeight="1" x14ac:dyDescent="0.4">
      <c r="L7416" s="36" t="s">
        <v>39</v>
      </c>
      <c r="N7416" s="37">
        <v>43774</v>
      </c>
      <c r="O7416" s="35">
        <v>0.33333333333333337</v>
      </c>
      <c r="P7416" s="299"/>
      <c r="Q7416" s="300"/>
      <c r="R7416" s="129">
        <f t="shared" si="346"/>
        <v>0</v>
      </c>
      <c r="S7416" s="129">
        <f t="shared" si="347"/>
        <v>0</v>
      </c>
      <c r="T7416" s="129">
        <f t="shared" si="348"/>
        <v>0</v>
      </c>
      <c r="U7416" s="10"/>
    </row>
    <row r="7417" spans="12:21" ht="15" customHeight="1" x14ac:dyDescent="0.4">
      <c r="L7417" s="36" t="s">
        <v>39</v>
      </c>
      <c r="N7417" s="37">
        <v>43774</v>
      </c>
      <c r="O7417" s="35">
        <v>0.375</v>
      </c>
      <c r="P7417" s="299"/>
      <c r="Q7417" s="300"/>
      <c r="R7417" s="129">
        <f t="shared" si="346"/>
        <v>0</v>
      </c>
      <c r="S7417" s="129">
        <f t="shared" si="347"/>
        <v>0</v>
      </c>
      <c r="T7417" s="129">
        <f t="shared" si="348"/>
        <v>0</v>
      </c>
      <c r="U7417" s="10"/>
    </row>
    <row r="7418" spans="12:21" ht="15" customHeight="1" x14ac:dyDescent="0.4">
      <c r="L7418" s="36" t="s">
        <v>39</v>
      </c>
      <c r="N7418" s="37">
        <v>43774</v>
      </c>
      <c r="O7418" s="35">
        <v>0.41666666666666669</v>
      </c>
      <c r="P7418" s="299"/>
      <c r="Q7418" s="300"/>
      <c r="R7418" s="129">
        <f t="shared" si="346"/>
        <v>0</v>
      </c>
      <c r="S7418" s="129">
        <f t="shared" si="347"/>
        <v>0</v>
      </c>
      <c r="T7418" s="129">
        <f t="shared" si="348"/>
        <v>0</v>
      </c>
      <c r="U7418" s="10"/>
    </row>
    <row r="7419" spans="12:21" ht="15" customHeight="1" x14ac:dyDescent="0.4">
      <c r="L7419" s="36" t="s">
        <v>39</v>
      </c>
      <c r="N7419" s="37">
        <v>43774</v>
      </c>
      <c r="O7419" s="35">
        <v>0.45833333333333337</v>
      </c>
      <c r="P7419" s="299"/>
      <c r="Q7419" s="300"/>
      <c r="R7419" s="129">
        <f t="shared" si="346"/>
        <v>0</v>
      </c>
      <c r="S7419" s="129">
        <f t="shared" si="347"/>
        <v>0</v>
      </c>
      <c r="T7419" s="129">
        <f t="shared" si="348"/>
        <v>0</v>
      </c>
      <c r="U7419" s="10"/>
    </row>
    <row r="7420" spans="12:21" ht="15" customHeight="1" x14ac:dyDescent="0.4">
      <c r="L7420" s="36" t="s">
        <v>39</v>
      </c>
      <c r="N7420" s="37">
        <v>43774</v>
      </c>
      <c r="O7420" s="35">
        <v>0.50000000000000011</v>
      </c>
      <c r="P7420" s="299"/>
      <c r="Q7420" s="300"/>
      <c r="R7420" s="129">
        <f t="shared" si="346"/>
        <v>0</v>
      </c>
      <c r="S7420" s="129">
        <f t="shared" si="347"/>
        <v>0</v>
      </c>
      <c r="T7420" s="129">
        <f t="shared" si="348"/>
        <v>0</v>
      </c>
      <c r="U7420" s="10"/>
    </row>
    <row r="7421" spans="12:21" ht="15" customHeight="1" x14ac:dyDescent="0.4">
      <c r="L7421" s="36" t="s">
        <v>39</v>
      </c>
      <c r="N7421" s="37">
        <v>43774</v>
      </c>
      <c r="O7421" s="35">
        <v>0.54166666666666674</v>
      </c>
      <c r="P7421" s="299"/>
      <c r="Q7421" s="300"/>
      <c r="R7421" s="129">
        <f t="shared" si="346"/>
        <v>0</v>
      </c>
      <c r="S7421" s="129">
        <f t="shared" si="347"/>
        <v>0</v>
      </c>
      <c r="T7421" s="129">
        <f t="shared" si="348"/>
        <v>0</v>
      </c>
      <c r="U7421" s="10"/>
    </row>
    <row r="7422" spans="12:21" ht="15" customHeight="1" x14ac:dyDescent="0.4">
      <c r="L7422" s="36" t="s">
        <v>39</v>
      </c>
      <c r="N7422" s="37">
        <v>43774</v>
      </c>
      <c r="O7422" s="35">
        <v>0.58333333333333337</v>
      </c>
      <c r="P7422" s="299"/>
      <c r="Q7422" s="300"/>
      <c r="R7422" s="129">
        <f t="shared" si="346"/>
        <v>0</v>
      </c>
      <c r="S7422" s="129">
        <f t="shared" si="347"/>
        <v>0</v>
      </c>
      <c r="T7422" s="129">
        <f t="shared" si="348"/>
        <v>0</v>
      </c>
      <c r="U7422" s="10"/>
    </row>
    <row r="7423" spans="12:21" ht="15" customHeight="1" x14ac:dyDescent="0.4">
      <c r="L7423" s="36" t="s">
        <v>39</v>
      </c>
      <c r="N7423" s="37">
        <v>43774</v>
      </c>
      <c r="O7423" s="35">
        <v>0.62500000000000011</v>
      </c>
      <c r="P7423" s="299"/>
      <c r="Q7423" s="300"/>
      <c r="R7423" s="129">
        <f t="shared" si="346"/>
        <v>0</v>
      </c>
      <c r="S7423" s="129">
        <f t="shared" si="347"/>
        <v>0</v>
      </c>
      <c r="T7423" s="129">
        <f t="shared" si="348"/>
        <v>0</v>
      </c>
      <c r="U7423" s="10"/>
    </row>
    <row r="7424" spans="12:21" ht="15" customHeight="1" x14ac:dyDescent="0.4">
      <c r="L7424" s="36" t="s">
        <v>39</v>
      </c>
      <c r="N7424" s="37">
        <v>43774</v>
      </c>
      <c r="O7424" s="35">
        <v>0.66666666666666674</v>
      </c>
      <c r="P7424" s="299"/>
      <c r="Q7424" s="300"/>
      <c r="R7424" s="129">
        <f t="shared" si="346"/>
        <v>0</v>
      </c>
      <c r="S7424" s="129">
        <f t="shared" si="347"/>
        <v>0</v>
      </c>
      <c r="T7424" s="129">
        <f t="shared" si="348"/>
        <v>0</v>
      </c>
      <c r="U7424" s="10"/>
    </row>
    <row r="7425" spans="12:21" ht="15" customHeight="1" x14ac:dyDescent="0.4">
      <c r="L7425" s="36" t="s">
        <v>39</v>
      </c>
      <c r="N7425" s="37">
        <v>43774</v>
      </c>
      <c r="O7425" s="35">
        <v>0.70833333333333337</v>
      </c>
      <c r="P7425" s="299"/>
      <c r="Q7425" s="300"/>
      <c r="R7425" s="129">
        <f t="shared" si="346"/>
        <v>0</v>
      </c>
      <c r="S7425" s="129">
        <f t="shared" si="347"/>
        <v>0</v>
      </c>
      <c r="T7425" s="129">
        <f t="shared" si="348"/>
        <v>0</v>
      </c>
      <c r="U7425" s="10"/>
    </row>
    <row r="7426" spans="12:21" ht="15" customHeight="1" x14ac:dyDescent="0.4">
      <c r="L7426" s="36" t="s">
        <v>39</v>
      </c>
      <c r="N7426" s="37">
        <v>43774</v>
      </c>
      <c r="O7426" s="35">
        <v>0.75000000000000011</v>
      </c>
      <c r="P7426" s="299"/>
      <c r="Q7426" s="300"/>
      <c r="R7426" s="129">
        <f t="shared" si="346"/>
        <v>0</v>
      </c>
      <c r="S7426" s="129">
        <f t="shared" si="347"/>
        <v>0</v>
      </c>
      <c r="T7426" s="129">
        <f t="shared" si="348"/>
        <v>0</v>
      </c>
      <c r="U7426" s="10"/>
    </row>
    <row r="7427" spans="12:21" ht="15" customHeight="1" x14ac:dyDescent="0.4">
      <c r="L7427" s="36" t="s">
        <v>39</v>
      </c>
      <c r="N7427" s="37">
        <v>43774</v>
      </c>
      <c r="O7427" s="35">
        <v>0.79166666666666674</v>
      </c>
      <c r="P7427" s="299"/>
      <c r="Q7427" s="300"/>
      <c r="R7427" s="129">
        <f t="shared" si="346"/>
        <v>0</v>
      </c>
      <c r="S7427" s="129">
        <f t="shared" si="347"/>
        <v>0</v>
      </c>
      <c r="T7427" s="129">
        <f t="shared" si="348"/>
        <v>0</v>
      </c>
      <c r="U7427" s="10"/>
    </row>
    <row r="7428" spans="12:21" ht="15" customHeight="1" x14ac:dyDescent="0.4">
      <c r="L7428" s="36" t="s">
        <v>39</v>
      </c>
      <c r="N7428" s="37">
        <v>43774</v>
      </c>
      <c r="O7428" s="35">
        <v>0.83333333333333337</v>
      </c>
      <c r="P7428" s="299"/>
      <c r="Q7428" s="300"/>
      <c r="R7428" s="129">
        <f t="shared" si="346"/>
        <v>0</v>
      </c>
      <c r="S7428" s="129">
        <f t="shared" si="347"/>
        <v>0</v>
      </c>
      <c r="T7428" s="129">
        <f t="shared" si="348"/>
        <v>0</v>
      </c>
      <c r="U7428" s="10"/>
    </row>
    <row r="7429" spans="12:21" ht="15" customHeight="1" x14ac:dyDescent="0.4">
      <c r="L7429" s="36" t="s">
        <v>39</v>
      </c>
      <c r="N7429" s="37">
        <v>43774</v>
      </c>
      <c r="O7429" s="35">
        <v>0.87500000000000011</v>
      </c>
      <c r="P7429" s="299"/>
      <c r="Q7429" s="300"/>
      <c r="R7429" s="129">
        <f t="shared" si="346"/>
        <v>0</v>
      </c>
      <c r="S7429" s="129">
        <f t="shared" si="347"/>
        <v>0</v>
      </c>
      <c r="T7429" s="129">
        <f t="shared" si="348"/>
        <v>0</v>
      </c>
      <c r="U7429" s="10"/>
    </row>
    <row r="7430" spans="12:21" ht="15" customHeight="1" x14ac:dyDescent="0.4">
      <c r="L7430" s="36" t="s">
        <v>39</v>
      </c>
      <c r="N7430" s="37">
        <v>43774</v>
      </c>
      <c r="O7430" s="35">
        <v>0.91666666666666674</v>
      </c>
      <c r="P7430" s="299"/>
      <c r="Q7430" s="300"/>
      <c r="R7430" s="129">
        <f t="shared" si="346"/>
        <v>0</v>
      </c>
      <c r="S7430" s="129">
        <f t="shared" si="347"/>
        <v>0</v>
      </c>
      <c r="T7430" s="129">
        <f t="shared" si="348"/>
        <v>0</v>
      </c>
      <c r="U7430" s="10"/>
    </row>
    <row r="7431" spans="12:21" ht="15" customHeight="1" x14ac:dyDescent="0.4">
      <c r="L7431" s="36" t="s">
        <v>39</v>
      </c>
      <c r="N7431" s="37">
        <v>43774</v>
      </c>
      <c r="O7431" s="35">
        <v>0.95833333333333337</v>
      </c>
      <c r="P7431" s="299"/>
      <c r="Q7431" s="300"/>
      <c r="R7431" s="129">
        <f t="shared" si="346"/>
        <v>0</v>
      </c>
      <c r="S7431" s="129">
        <f t="shared" si="347"/>
        <v>0</v>
      </c>
      <c r="T7431" s="129">
        <f t="shared" si="348"/>
        <v>0</v>
      </c>
      <c r="U7431" s="10"/>
    </row>
    <row r="7432" spans="12:21" ht="15" customHeight="1" x14ac:dyDescent="0.4">
      <c r="L7432" s="40">
        <v>43775</v>
      </c>
      <c r="M7432" s="37"/>
      <c r="N7432" s="37">
        <v>43775</v>
      </c>
      <c r="O7432" s="35">
        <v>3.1225022567582528E-17</v>
      </c>
      <c r="P7432" s="299"/>
      <c r="Q7432" s="300"/>
      <c r="R7432" s="129">
        <f t="shared" si="346"/>
        <v>0</v>
      </c>
      <c r="S7432" s="129">
        <f t="shared" si="347"/>
        <v>0</v>
      </c>
      <c r="T7432" s="129">
        <f t="shared" si="348"/>
        <v>0</v>
      </c>
      <c r="U7432" s="10"/>
    </row>
    <row r="7433" spans="12:21" ht="15" customHeight="1" x14ac:dyDescent="0.4">
      <c r="L7433" s="36" t="s">
        <v>39</v>
      </c>
      <c r="N7433" s="37">
        <v>43775</v>
      </c>
      <c r="O7433" s="35">
        <v>4.1666666666666699E-2</v>
      </c>
      <c r="P7433" s="299"/>
      <c r="Q7433" s="300"/>
      <c r="R7433" s="129">
        <f t="shared" si="346"/>
        <v>0</v>
      </c>
      <c r="S7433" s="129">
        <f t="shared" si="347"/>
        <v>0</v>
      </c>
      <c r="T7433" s="129">
        <f t="shared" si="348"/>
        <v>0</v>
      </c>
      <c r="U7433" s="10"/>
    </row>
    <row r="7434" spans="12:21" ht="15" customHeight="1" x14ac:dyDescent="0.4">
      <c r="L7434" s="36" t="s">
        <v>39</v>
      </c>
      <c r="N7434" s="37">
        <v>43775</v>
      </c>
      <c r="O7434" s="35">
        <v>8.333333333333337E-2</v>
      </c>
      <c r="P7434" s="299"/>
      <c r="Q7434" s="300"/>
      <c r="R7434" s="129">
        <f t="shared" si="346"/>
        <v>0</v>
      </c>
      <c r="S7434" s="129">
        <f t="shared" si="347"/>
        <v>0</v>
      </c>
      <c r="T7434" s="129">
        <f t="shared" si="348"/>
        <v>0</v>
      </c>
      <c r="U7434" s="10"/>
    </row>
    <row r="7435" spans="12:21" ht="15" customHeight="1" x14ac:dyDescent="0.4">
      <c r="L7435" s="36" t="s">
        <v>39</v>
      </c>
      <c r="N7435" s="37">
        <v>43775</v>
      </c>
      <c r="O7435" s="35">
        <v>0.12500000000000006</v>
      </c>
      <c r="P7435" s="299"/>
      <c r="Q7435" s="300"/>
      <c r="R7435" s="129">
        <f t="shared" si="346"/>
        <v>0</v>
      </c>
      <c r="S7435" s="129">
        <f t="shared" si="347"/>
        <v>0</v>
      </c>
      <c r="T7435" s="129">
        <f t="shared" si="348"/>
        <v>0</v>
      </c>
      <c r="U7435" s="10"/>
    </row>
    <row r="7436" spans="12:21" ht="15" customHeight="1" x14ac:dyDescent="0.4">
      <c r="L7436" s="36" t="s">
        <v>39</v>
      </c>
      <c r="N7436" s="37">
        <v>43775</v>
      </c>
      <c r="O7436" s="35">
        <v>0.16666666666666669</v>
      </c>
      <c r="P7436" s="299"/>
      <c r="Q7436" s="300"/>
      <c r="R7436" s="129">
        <f t="shared" si="346"/>
        <v>0</v>
      </c>
      <c r="S7436" s="129">
        <f t="shared" si="347"/>
        <v>0</v>
      </c>
      <c r="T7436" s="129">
        <f t="shared" si="348"/>
        <v>0</v>
      </c>
      <c r="U7436" s="10"/>
    </row>
    <row r="7437" spans="12:21" ht="15" customHeight="1" x14ac:dyDescent="0.4">
      <c r="L7437" s="36" t="s">
        <v>39</v>
      </c>
      <c r="N7437" s="37">
        <v>43775</v>
      </c>
      <c r="O7437" s="35">
        <v>0.20833333333333337</v>
      </c>
      <c r="P7437" s="299"/>
      <c r="Q7437" s="300"/>
      <c r="R7437" s="129">
        <f t="shared" si="346"/>
        <v>0</v>
      </c>
      <c r="S7437" s="129">
        <f t="shared" si="347"/>
        <v>0</v>
      </c>
      <c r="T7437" s="129">
        <f t="shared" si="348"/>
        <v>0</v>
      </c>
      <c r="U7437" s="10"/>
    </row>
    <row r="7438" spans="12:21" ht="15" customHeight="1" x14ac:dyDescent="0.4">
      <c r="L7438" s="36" t="s">
        <v>39</v>
      </c>
      <c r="N7438" s="37">
        <v>43775</v>
      </c>
      <c r="O7438" s="35">
        <v>0.25</v>
      </c>
      <c r="P7438" s="299"/>
      <c r="Q7438" s="300"/>
      <c r="R7438" s="129">
        <f t="shared" si="346"/>
        <v>0</v>
      </c>
      <c r="S7438" s="129">
        <f t="shared" si="347"/>
        <v>0</v>
      </c>
      <c r="T7438" s="129">
        <f t="shared" si="348"/>
        <v>0</v>
      </c>
      <c r="U7438" s="10"/>
    </row>
    <row r="7439" spans="12:21" ht="15" customHeight="1" x14ac:dyDescent="0.4">
      <c r="L7439" s="36" t="s">
        <v>39</v>
      </c>
      <c r="N7439" s="37">
        <v>43775</v>
      </c>
      <c r="O7439" s="35">
        <v>0.29166666666666669</v>
      </c>
      <c r="P7439" s="299"/>
      <c r="Q7439" s="300"/>
      <c r="R7439" s="129">
        <f t="shared" si="346"/>
        <v>0</v>
      </c>
      <c r="S7439" s="129">
        <f t="shared" si="347"/>
        <v>0</v>
      </c>
      <c r="T7439" s="129">
        <f t="shared" si="348"/>
        <v>0</v>
      </c>
      <c r="U7439" s="10"/>
    </row>
    <row r="7440" spans="12:21" ht="15" customHeight="1" x14ac:dyDescent="0.4">
      <c r="L7440" s="36" t="s">
        <v>39</v>
      </c>
      <c r="N7440" s="37">
        <v>43775</v>
      </c>
      <c r="O7440" s="35">
        <v>0.33333333333333337</v>
      </c>
      <c r="P7440" s="299"/>
      <c r="Q7440" s="300"/>
      <c r="R7440" s="129">
        <f t="shared" ref="R7440:R7503" si="349">IF(Q7440&gt;P7440,P7440,Q7440)</f>
        <v>0</v>
      </c>
      <c r="S7440" s="129">
        <f t="shared" ref="S7440:S7503" si="350">P7440-R7440</f>
        <v>0</v>
      </c>
      <c r="T7440" s="129">
        <f t="shared" si="348"/>
        <v>0</v>
      </c>
      <c r="U7440" s="10"/>
    </row>
    <row r="7441" spans="12:21" ht="15" customHeight="1" x14ac:dyDescent="0.4">
      <c r="L7441" s="36" t="s">
        <v>39</v>
      </c>
      <c r="N7441" s="37">
        <v>43775</v>
      </c>
      <c r="O7441" s="35">
        <v>0.375</v>
      </c>
      <c r="P7441" s="299"/>
      <c r="Q7441" s="300"/>
      <c r="R7441" s="129">
        <f t="shared" si="349"/>
        <v>0</v>
      </c>
      <c r="S7441" s="129">
        <f t="shared" si="350"/>
        <v>0</v>
      </c>
      <c r="T7441" s="129">
        <f t="shared" si="348"/>
        <v>0</v>
      </c>
      <c r="U7441" s="10"/>
    </row>
    <row r="7442" spans="12:21" ht="15" customHeight="1" x14ac:dyDescent="0.4">
      <c r="L7442" s="36" t="s">
        <v>39</v>
      </c>
      <c r="N7442" s="37">
        <v>43775</v>
      </c>
      <c r="O7442" s="35">
        <v>0.41666666666666669</v>
      </c>
      <c r="P7442" s="299"/>
      <c r="Q7442" s="300"/>
      <c r="R7442" s="129">
        <f t="shared" si="349"/>
        <v>0</v>
      </c>
      <c r="S7442" s="129">
        <f t="shared" si="350"/>
        <v>0</v>
      </c>
      <c r="T7442" s="129">
        <f t="shared" si="348"/>
        <v>0</v>
      </c>
      <c r="U7442" s="10"/>
    </row>
    <row r="7443" spans="12:21" ht="15" customHeight="1" x14ac:dyDescent="0.4">
      <c r="L7443" s="36" t="s">
        <v>39</v>
      </c>
      <c r="N7443" s="37">
        <v>43775</v>
      </c>
      <c r="O7443" s="35">
        <v>0.45833333333333337</v>
      </c>
      <c r="P7443" s="299"/>
      <c r="Q7443" s="300"/>
      <c r="R7443" s="129">
        <f t="shared" si="349"/>
        <v>0</v>
      </c>
      <c r="S7443" s="129">
        <f t="shared" si="350"/>
        <v>0</v>
      </c>
      <c r="T7443" s="129">
        <f t="shared" si="348"/>
        <v>0</v>
      </c>
      <c r="U7443" s="10"/>
    </row>
    <row r="7444" spans="12:21" ht="15" customHeight="1" x14ac:dyDescent="0.4">
      <c r="L7444" s="36" t="s">
        <v>39</v>
      </c>
      <c r="N7444" s="37">
        <v>43775</v>
      </c>
      <c r="O7444" s="35">
        <v>0.50000000000000011</v>
      </c>
      <c r="P7444" s="299"/>
      <c r="Q7444" s="300"/>
      <c r="R7444" s="129">
        <f t="shared" si="349"/>
        <v>0</v>
      </c>
      <c r="S7444" s="129">
        <f t="shared" si="350"/>
        <v>0</v>
      </c>
      <c r="T7444" s="129">
        <f t="shared" si="348"/>
        <v>0</v>
      </c>
      <c r="U7444" s="10"/>
    </row>
    <row r="7445" spans="12:21" ht="15" customHeight="1" x14ac:dyDescent="0.4">
      <c r="L7445" s="36" t="s">
        <v>39</v>
      </c>
      <c r="N7445" s="37">
        <v>43775</v>
      </c>
      <c r="O7445" s="35">
        <v>0.54166666666666674</v>
      </c>
      <c r="P7445" s="299"/>
      <c r="Q7445" s="300"/>
      <c r="R7445" s="129">
        <f t="shared" si="349"/>
        <v>0</v>
      </c>
      <c r="S7445" s="129">
        <f t="shared" si="350"/>
        <v>0</v>
      </c>
      <c r="T7445" s="129">
        <f t="shared" si="348"/>
        <v>0</v>
      </c>
      <c r="U7445" s="10"/>
    </row>
    <row r="7446" spans="12:21" ht="15" customHeight="1" x14ac:dyDescent="0.4">
      <c r="L7446" s="36" t="s">
        <v>39</v>
      </c>
      <c r="N7446" s="37">
        <v>43775</v>
      </c>
      <c r="O7446" s="35">
        <v>0.58333333333333337</v>
      </c>
      <c r="P7446" s="299"/>
      <c r="Q7446" s="300"/>
      <c r="R7446" s="129">
        <f t="shared" si="349"/>
        <v>0</v>
      </c>
      <c r="S7446" s="129">
        <f t="shared" si="350"/>
        <v>0</v>
      </c>
      <c r="T7446" s="129">
        <f t="shared" si="348"/>
        <v>0</v>
      </c>
      <c r="U7446" s="10"/>
    </row>
    <row r="7447" spans="12:21" ht="15" customHeight="1" x14ac:dyDescent="0.4">
      <c r="L7447" s="36" t="s">
        <v>39</v>
      </c>
      <c r="N7447" s="37">
        <v>43775</v>
      </c>
      <c r="O7447" s="35">
        <v>0.62500000000000011</v>
      </c>
      <c r="P7447" s="299"/>
      <c r="Q7447" s="300"/>
      <c r="R7447" s="129">
        <f t="shared" si="349"/>
        <v>0</v>
      </c>
      <c r="S7447" s="129">
        <f t="shared" si="350"/>
        <v>0</v>
      </c>
      <c r="T7447" s="129">
        <f t="shared" si="348"/>
        <v>0</v>
      </c>
      <c r="U7447" s="10"/>
    </row>
    <row r="7448" spans="12:21" ht="15" customHeight="1" x14ac:dyDescent="0.4">
      <c r="L7448" s="36" t="s">
        <v>39</v>
      </c>
      <c r="N7448" s="37">
        <v>43775</v>
      </c>
      <c r="O7448" s="35">
        <v>0.66666666666666674</v>
      </c>
      <c r="P7448" s="299"/>
      <c r="Q7448" s="300"/>
      <c r="R7448" s="129">
        <f t="shared" si="349"/>
        <v>0</v>
      </c>
      <c r="S7448" s="129">
        <f t="shared" si="350"/>
        <v>0</v>
      </c>
      <c r="T7448" s="129">
        <f t="shared" si="348"/>
        <v>0</v>
      </c>
      <c r="U7448" s="10"/>
    </row>
    <row r="7449" spans="12:21" ht="15" customHeight="1" x14ac:dyDescent="0.4">
      <c r="L7449" s="36" t="s">
        <v>39</v>
      </c>
      <c r="N7449" s="37">
        <v>43775</v>
      </c>
      <c r="O7449" s="35">
        <v>0.70833333333333337</v>
      </c>
      <c r="P7449" s="299"/>
      <c r="Q7449" s="300"/>
      <c r="R7449" s="129">
        <f t="shared" si="349"/>
        <v>0</v>
      </c>
      <c r="S7449" s="129">
        <f t="shared" si="350"/>
        <v>0</v>
      </c>
      <c r="T7449" s="129">
        <f t="shared" si="348"/>
        <v>0</v>
      </c>
      <c r="U7449" s="10"/>
    </row>
    <row r="7450" spans="12:21" ht="15" customHeight="1" x14ac:dyDescent="0.4">
      <c r="L7450" s="36" t="s">
        <v>39</v>
      </c>
      <c r="N7450" s="37">
        <v>43775</v>
      </c>
      <c r="O7450" s="35">
        <v>0.75000000000000011</v>
      </c>
      <c r="P7450" s="299"/>
      <c r="Q7450" s="300"/>
      <c r="R7450" s="129">
        <f t="shared" si="349"/>
        <v>0</v>
      </c>
      <c r="S7450" s="129">
        <f t="shared" si="350"/>
        <v>0</v>
      </c>
      <c r="T7450" s="129">
        <f t="shared" si="348"/>
        <v>0</v>
      </c>
      <c r="U7450" s="10"/>
    </row>
    <row r="7451" spans="12:21" ht="15" customHeight="1" x14ac:dyDescent="0.4">
      <c r="L7451" s="36" t="s">
        <v>39</v>
      </c>
      <c r="N7451" s="37">
        <v>43775</v>
      </c>
      <c r="O7451" s="35">
        <v>0.79166666666666674</v>
      </c>
      <c r="P7451" s="299"/>
      <c r="Q7451" s="300"/>
      <c r="R7451" s="129">
        <f t="shared" si="349"/>
        <v>0</v>
      </c>
      <c r="S7451" s="129">
        <f t="shared" si="350"/>
        <v>0</v>
      </c>
      <c r="T7451" s="129">
        <f t="shared" si="348"/>
        <v>0</v>
      </c>
      <c r="U7451" s="10"/>
    </row>
    <row r="7452" spans="12:21" ht="15" customHeight="1" x14ac:dyDescent="0.4">
      <c r="L7452" s="36" t="s">
        <v>39</v>
      </c>
      <c r="N7452" s="37">
        <v>43775</v>
      </c>
      <c r="O7452" s="35">
        <v>0.83333333333333337</v>
      </c>
      <c r="P7452" s="299"/>
      <c r="Q7452" s="300"/>
      <c r="R7452" s="129">
        <f t="shared" si="349"/>
        <v>0</v>
      </c>
      <c r="S7452" s="129">
        <f t="shared" si="350"/>
        <v>0</v>
      </c>
      <c r="T7452" s="129">
        <f t="shared" si="348"/>
        <v>0</v>
      </c>
      <c r="U7452" s="10"/>
    </row>
    <row r="7453" spans="12:21" ht="15" customHeight="1" x14ac:dyDescent="0.4">
      <c r="L7453" s="36" t="s">
        <v>39</v>
      </c>
      <c r="N7453" s="37">
        <v>43775</v>
      </c>
      <c r="O7453" s="35">
        <v>0.87500000000000011</v>
      </c>
      <c r="P7453" s="299"/>
      <c r="Q7453" s="300"/>
      <c r="R7453" s="129">
        <f t="shared" si="349"/>
        <v>0</v>
      </c>
      <c r="S7453" s="129">
        <f t="shared" si="350"/>
        <v>0</v>
      </c>
      <c r="T7453" s="129">
        <f t="shared" si="348"/>
        <v>0</v>
      </c>
      <c r="U7453" s="10"/>
    </row>
    <row r="7454" spans="12:21" ht="15" customHeight="1" x14ac:dyDescent="0.4">
      <c r="L7454" s="36" t="s">
        <v>39</v>
      </c>
      <c r="N7454" s="37">
        <v>43775</v>
      </c>
      <c r="O7454" s="35">
        <v>0.91666666666666674</v>
      </c>
      <c r="P7454" s="299"/>
      <c r="Q7454" s="300"/>
      <c r="R7454" s="129">
        <f t="shared" si="349"/>
        <v>0</v>
      </c>
      <c r="S7454" s="129">
        <f t="shared" si="350"/>
        <v>0</v>
      </c>
      <c r="T7454" s="129">
        <f t="shared" si="348"/>
        <v>0</v>
      </c>
      <c r="U7454" s="10"/>
    </row>
    <row r="7455" spans="12:21" ht="15" customHeight="1" x14ac:dyDescent="0.4">
      <c r="L7455" s="36" t="s">
        <v>39</v>
      </c>
      <c r="N7455" s="37">
        <v>43775</v>
      </c>
      <c r="O7455" s="35">
        <v>0.95833333333333337</v>
      </c>
      <c r="P7455" s="299"/>
      <c r="Q7455" s="300"/>
      <c r="R7455" s="129">
        <f t="shared" si="349"/>
        <v>0</v>
      </c>
      <c r="S7455" s="129">
        <f t="shared" si="350"/>
        <v>0</v>
      </c>
      <c r="T7455" s="129">
        <f t="shared" si="348"/>
        <v>0</v>
      </c>
      <c r="U7455" s="10"/>
    </row>
    <row r="7456" spans="12:21" ht="15" customHeight="1" x14ac:dyDescent="0.4">
      <c r="L7456" s="40">
        <v>43776</v>
      </c>
      <c r="M7456" s="37"/>
      <c r="N7456" s="37">
        <v>43776</v>
      </c>
      <c r="O7456" s="35">
        <v>3.1225022567582528E-17</v>
      </c>
      <c r="P7456" s="299"/>
      <c r="Q7456" s="300"/>
      <c r="R7456" s="129">
        <f t="shared" si="349"/>
        <v>0</v>
      </c>
      <c r="S7456" s="129">
        <f t="shared" si="350"/>
        <v>0</v>
      </c>
      <c r="T7456" s="129">
        <f t="shared" si="348"/>
        <v>0</v>
      </c>
      <c r="U7456" s="10"/>
    </row>
    <row r="7457" spans="12:21" ht="15" customHeight="1" x14ac:dyDescent="0.4">
      <c r="L7457" s="36" t="s">
        <v>39</v>
      </c>
      <c r="N7457" s="37">
        <v>43776</v>
      </c>
      <c r="O7457" s="35">
        <v>4.1666666666666699E-2</v>
      </c>
      <c r="P7457" s="299"/>
      <c r="Q7457" s="300"/>
      <c r="R7457" s="129">
        <f t="shared" si="349"/>
        <v>0</v>
      </c>
      <c r="S7457" s="129">
        <f t="shared" si="350"/>
        <v>0</v>
      </c>
      <c r="T7457" s="129">
        <f t="shared" si="348"/>
        <v>0</v>
      </c>
      <c r="U7457" s="10"/>
    </row>
    <row r="7458" spans="12:21" ht="15" customHeight="1" x14ac:dyDescent="0.4">
      <c r="L7458" s="36" t="s">
        <v>39</v>
      </c>
      <c r="N7458" s="37">
        <v>43776</v>
      </c>
      <c r="O7458" s="35">
        <v>8.333333333333337E-2</v>
      </c>
      <c r="P7458" s="299"/>
      <c r="Q7458" s="300"/>
      <c r="R7458" s="129">
        <f t="shared" si="349"/>
        <v>0</v>
      </c>
      <c r="S7458" s="129">
        <f t="shared" si="350"/>
        <v>0</v>
      </c>
      <c r="T7458" s="129">
        <f t="shared" si="348"/>
        <v>0</v>
      </c>
      <c r="U7458" s="10"/>
    </row>
    <row r="7459" spans="12:21" ht="15" customHeight="1" x14ac:dyDescent="0.4">
      <c r="L7459" s="36" t="s">
        <v>39</v>
      </c>
      <c r="N7459" s="37">
        <v>43776</v>
      </c>
      <c r="O7459" s="35">
        <v>0.12500000000000006</v>
      </c>
      <c r="P7459" s="299"/>
      <c r="Q7459" s="300"/>
      <c r="R7459" s="129">
        <f t="shared" si="349"/>
        <v>0</v>
      </c>
      <c r="S7459" s="129">
        <f t="shared" si="350"/>
        <v>0</v>
      </c>
      <c r="T7459" s="129">
        <f t="shared" si="348"/>
        <v>0</v>
      </c>
      <c r="U7459" s="10"/>
    </row>
    <row r="7460" spans="12:21" ht="15" customHeight="1" x14ac:dyDescent="0.4">
      <c r="L7460" s="36" t="s">
        <v>39</v>
      </c>
      <c r="N7460" s="37">
        <v>43776</v>
      </c>
      <c r="O7460" s="35">
        <v>0.16666666666666669</v>
      </c>
      <c r="P7460" s="299"/>
      <c r="Q7460" s="300"/>
      <c r="R7460" s="129">
        <f t="shared" si="349"/>
        <v>0</v>
      </c>
      <c r="S7460" s="129">
        <f t="shared" si="350"/>
        <v>0</v>
      </c>
      <c r="T7460" s="129">
        <f t="shared" si="348"/>
        <v>0</v>
      </c>
      <c r="U7460" s="10"/>
    </row>
    <row r="7461" spans="12:21" ht="15" customHeight="1" x14ac:dyDescent="0.4">
      <c r="L7461" s="36" t="s">
        <v>39</v>
      </c>
      <c r="N7461" s="37">
        <v>43776</v>
      </c>
      <c r="O7461" s="35">
        <v>0.20833333333333337</v>
      </c>
      <c r="P7461" s="299"/>
      <c r="Q7461" s="300"/>
      <c r="R7461" s="129">
        <f t="shared" si="349"/>
        <v>0</v>
      </c>
      <c r="S7461" s="129">
        <f t="shared" si="350"/>
        <v>0</v>
      </c>
      <c r="T7461" s="129">
        <f t="shared" si="348"/>
        <v>0</v>
      </c>
      <c r="U7461" s="10"/>
    </row>
    <row r="7462" spans="12:21" ht="15" customHeight="1" x14ac:dyDescent="0.4">
      <c r="L7462" s="36" t="s">
        <v>39</v>
      </c>
      <c r="N7462" s="37">
        <v>43776</v>
      </c>
      <c r="O7462" s="35">
        <v>0.25</v>
      </c>
      <c r="P7462" s="299"/>
      <c r="Q7462" s="300"/>
      <c r="R7462" s="129">
        <f t="shared" si="349"/>
        <v>0</v>
      </c>
      <c r="S7462" s="129">
        <f t="shared" si="350"/>
        <v>0</v>
      </c>
      <c r="T7462" s="129">
        <f t="shared" si="348"/>
        <v>0</v>
      </c>
      <c r="U7462" s="10"/>
    </row>
    <row r="7463" spans="12:21" ht="15" customHeight="1" x14ac:dyDescent="0.4">
      <c r="L7463" s="36" t="s">
        <v>39</v>
      </c>
      <c r="N7463" s="37">
        <v>43776</v>
      </c>
      <c r="O7463" s="35">
        <v>0.29166666666666669</v>
      </c>
      <c r="P7463" s="299"/>
      <c r="Q7463" s="300"/>
      <c r="R7463" s="129">
        <f t="shared" si="349"/>
        <v>0</v>
      </c>
      <c r="S7463" s="129">
        <f t="shared" si="350"/>
        <v>0</v>
      </c>
      <c r="T7463" s="129">
        <f t="shared" si="348"/>
        <v>0</v>
      </c>
      <c r="U7463" s="10"/>
    </row>
    <row r="7464" spans="12:21" ht="15" customHeight="1" x14ac:dyDescent="0.4">
      <c r="L7464" s="36" t="s">
        <v>39</v>
      </c>
      <c r="N7464" s="37">
        <v>43776</v>
      </c>
      <c r="O7464" s="35">
        <v>0.33333333333333337</v>
      </c>
      <c r="P7464" s="299"/>
      <c r="Q7464" s="300"/>
      <c r="R7464" s="129">
        <f t="shared" si="349"/>
        <v>0</v>
      </c>
      <c r="S7464" s="129">
        <f t="shared" si="350"/>
        <v>0</v>
      </c>
      <c r="T7464" s="129">
        <f t="shared" si="348"/>
        <v>0</v>
      </c>
      <c r="U7464" s="10"/>
    </row>
    <row r="7465" spans="12:21" ht="15" customHeight="1" x14ac:dyDescent="0.4">
      <c r="L7465" s="36" t="s">
        <v>39</v>
      </c>
      <c r="N7465" s="37">
        <v>43776</v>
      </c>
      <c r="O7465" s="35">
        <v>0.375</v>
      </c>
      <c r="P7465" s="299"/>
      <c r="Q7465" s="300"/>
      <c r="R7465" s="129">
        <f t="shared" si="349"/>
        <v>0</v>
      </c>
      <c r="S7465" s="129">
        <f t="shared" si="350"/>
        <v>0</v>
      </c>
      <c r="T7465" s="129">
        <f t="shared" ref="T7465:T7528" si="351">Q7465-R7465</f>
        <v>0</v>
      </c>
      <c r="U7465" s="10"/>
    </row>
    <row r="7466" spans="12:21" ht="15" customHeight="1" x14ac:dyDescent="0.4">
      <c r="L7466" s="36" t="s">
        <v>39</v>
      </c>
      <c r="N7466" s="37">
        <v>43776</v>
      </c>
      <c r="O7466" s="35">
        <v>0.41666666666666669</v>
      </c>
      <c r="P7466" s="299"/>
      <c r="Q7466" s="300"/>
      <c r="R7466" s="129">
        <f t="shared" si="349"/>
        <v>0</v>
      </c>
      <c r="S7466" s="129">
        <f t="shared" si="350"/>
        <v>0</v>
      </c>
      <c r="T7466" s="129">
        <f t="shared" si="351"/>
        <v>0</v>
      </c>
      <c r="U7466" s="10"/>
    </row>
    <row r="7467" spans="12:21" ht="15" customHeight="1" x14ac:dyDescent="0.4">
      <c r="L7467" s="36" t="s">
        <v>39</v>
      </c>
      <c r="N7467" s="37">
        <v>43776</v>
      </c>
      <c r="O7467" s="35">
        <v>0.45833333333333337</v>
      </c>
      <c r="P7467" s="299"/>
      <c r="Q7467" s="300"/>
      <c r="R7467" s="129">
        <f t="shared" si="349"/>
        <v>0</v>
      </c>
      <c r="S7467" s="129">
        <f t="shared" si="350"/>
        <v>0</v>
      </c>
      <c r="T7467" s="129">
        <f t="shared" si="351"/>
        <v>0</v>
      </c>
      <c r="U7467" s="10"/>
    </row>
    <row r="7468" spans="12:21" ht="15" customHeight="1" x14ac:dyDescent="0.4">
      <c r="L7468" s="36" t="s">
        <v>39</v>
      </c>
      <c r="N7468" s="37">
        <v>43776</v>
      </c>
      <c r="O7468" s="35">
        <v>0.50000000000000011</v>
      </c>
      <c r="P7468" s="299"/>
      <c r="Q7468" s="300"/>
      <c r="R7468" s="129">
        <f t="shared" si="349"/>
        <v>0</v>
      </c>
      <c r="S7468" s="129">
        <f t="shared" si="350"/>
        <v>0</v>
      </c>
      <c r="T7468" s="129">
        <f t="shared" si="351"/>
        <v>0</v>
      </c>
      <c r="U7468" s="10"/>
    </row>
    <row r="7469" spans="12:21" ht="15" customHeight="1" x14ac:dyDescent="0.4">
      <c r="L7469" s="36" t="s">
        <v>39</v>
      </c>
      <c r="N7469" s="37">
        <v>43776</v>
      </c>
      <c r="O7469" s="35">
        <v>0.54166666666666674</v>
      </c>
      <c r="P7469" s="299"/>
      <c r="Q7469" s="300"/>
      <c r="R7469" s="129">
        <f t="shared" si="349"/>
        <v>0</v>
      </c>
      <c r="S7469" s="129">
        <f t="shared" si="350"/>
        <v>0</v>
      </c>
      <c r="T7469" s="129">
        <f t="shared" si="351"/>
        <v>0</v>
      </c>
      <c r="U7469" s="10"/>
    </row>
    <row r="7470" spans="12:21" ht="15" customHeight="1" x14ac:dyDescent="0.4">
      <c r="L7470" s="36" t="s">
        <v>39</v>
      </c>
      <c r="N7470" s="37">
        <v>43776</v>
      </c>
      <c r="O7470" s="35">
        <v>0.58333333333333337</v>
      </c>
      <c r="P7470" s="299"/>
      <c r="Q7470" s="300"/>
      <c r="R7470" s="129">
        <f t="shared" si="349"/>
        <v>0</v>
      </c>
      <c r="S7470" s="129">
        <f t="shared" si="350"/>
        <v>0</v>
      </c>
      <c r="T7470" s="129">
        <f t="shared" si="351"/>
        <v>0</v>
      </c>
      <c r="U7470" s="10"/>
    </row>
    <row r="7471" spans="12:21" ht="15" customHeight="1" x14ac:dyDescent="0.4">
      <c r="L7471" s="36" t="s">
        <v>39</v>
      </c>
      <c r="N7471" s="37">
        <v>43776</v>
      </c>
      <c r="O7471" s="35">
        <v>0.62500000000000011</v>
      </c>
      <c r="P7471" s="299"/>
      <c r="Q7471" s="300"/>
      <c r="R7471" s="129">
        <f t="shared" si="349"/>
        <v>0</v>
      </c>
      <c r="S7471" s="129">
        <f t="shared" si="350"/>
        <v>0</v>
      </c>
      <c r="T7471" s="129">
        <f t="shared" si="351"/>
        <v>0</v>
      </c>
      <c r="U7471" s="10"/>
    </row>
    <row r="7472" spans="12:21" ht="15" customHeight="1" x14ac:dyDescent="0.4">
      <c r="L7472" s="36" t="s">
        <v>39</v>
      </c>
      <c r="N7472" s="37">
        <v>43776</v>
      </c>
      <c r="O7472" s="35">
        <v>0.66666666666666674</v>
      </c>
      <c r="P7472" s="299"/>
      <c r="Q7472" s="300"/>
      <c r="R7472" s="129">
        <f t="shared" si="349"/>
        <v>0</v>
      </c>
      <c r="S7472" s="129">
        <f t="shared" si="350"/>
        <v>0</v>
      </c>
      <c r="T7472" s="129">
        <f t="shared" si="351"/>
        <v>0</v>
      </c>
      <c r="U7472" s="10"/>
    </row>
    <row r="7473" spans="12:21" ht="15" customHeight="1" x14ac:dyDescent="0.4">
      <c r="L7473" s="36" t="s">
        <v>39</v>
      </c>
      <c r="N7473" s="37">
        <v>43776</v>
      </c>
      <c r="O7473" s="35">
        <v>0.70833333333333337</v>
      </c>
      <c r="P7473" s="299"/>
      <c r="Q7473" s="300"/>
      <c r="R7473" s="129">
        <f t="shared" si="349"/>
        <v>0</v>
      </c>
      <c r="S7473" s="129">
        <f t="shared" si="350"/>
        <v>0</v>
      </c>
      <c r="T7473" s="129">
        <f t="shared" si="351"/>
        <v>0</v>
      </c>
      <c r="U7473" s="10"/>
    </row>
    <row r="7474" spans="12:21" ht="15" customHeight="1" x14ac:dyDescent="0.4">
      <c r="L7474" s="36" t="s">
        <v>39</v>
      </c>
      <c r="N7474" s="37">
        <v>43776</v>
      </c>
      <c r="O7474" s="35">
        <v>0.75000000000000011</v>
      </c>
      <c r="P7474" s="299"/>
      <c r="Q7474" s="300"/>
      <c r="R7474" s="129">
        <f t="shared" si="349"/>
        <v>0</v>
      </c>
      <c r="S7474" s="129">
        <f t="shared" si="350"/>
        <v>0</v>
      </c>
      <c r="T7474" s="129">
        <f t="shared" si="351"/>
        <v>0</v>
      </c>
      <c r="U7474" s="10"/>
    </row>
    <row r="7475" spans="12:21" ht="15" customHeight="1" x14ac:dyDescent="0.4">
      <c r="L7475" s="36" t="s">
        <v>39</v>
      </c>
      <c r="N7475" s="37">
        <v>43776</v>
      </c>
      <c r="O7475" s="35">
        <v>0.79166666666666674</v>
      </c>
      <c r="P7475" s="299"/>
      <c r="Q7475" s="300"/>
      <c r="R7475" s="129">
        <f t="shared" si="349"/>
        <v>0</v>
      </c>
      <c r="S7475" s="129">
        <f t="shared" si="350"/>
        <v>0</v>
      </c>
      <c r="T7475" s="129">
        <f t="shared" si="351"/>
        <v>0</v>
      </c>
      <c r="U7475" s="10"/>
    </row>
    <row r="7476" spans="12:21" ht="15" customHeight="1" x14ac:dyDescent="0.4">
      <c r="L7476" s="36" t="s">
        <v>39</v>
      </c>
      <c r="N7476" s="37">
        <v>43776</v>
      </c>
      <c r="O7476" s="35">
        <v>0.83333333333333337</v>
      </c>
      <c r="P7476" s="299"/>
      <c r="Q7476" s="300"/>
      <c r="R7476" s="129">
        <f t="shared" si="349"/>
        <v>0</v>
      </c>
      <c r="S7476" s="129">
        <f t="shared" si="350"/>
        <v>0</v>
      </c>
      <c r="T7476" s="129">
        <f t="shared" si="351"/>
        <v>0</v>
      </c>
      <c r="U7476" s="10"/>
    </row>
    <row r="7477" spans="12:21" ht="15" customHeight="1" x14ac:dyDescent="0.4">
      <c r="L7477" s="36" t="s">
        <v>39</v>
      </c>
      <c r="N7477" s="37">
        <v>43776</v>
      </c>
      <c r="O7477" s="35">
        <v>0.87500000000000011</v>
      </c>
      <c r="P7477" s="299"/>
      <c r="Q7477" s="300"/>
      <c r="R7477" s="129">
        <f t="shared" si="349"/>
        <v>0</v>
      </c>
      <c r="S7477" s="129">
        <f t="shared" si="350"/>
        <v>0</v>
      </c>
      <c r="T7477" s="129">
        <f t="shared" si="351"/>
        <v>0</v>
      </c>
      <c r="U7477" s="10"/>
    </row>
    <row r="7478" spans="12:21" ht="15" customHeight="1" x14ac:dyDescent="0.4">
      <c r="L7478" s="36" t="s">
        <v>39</v>
      </c>
      <c r="N7478" s="37">
        <v>43776</v>
      </c>
      <c r="O7478" s="35">
        <v>0.91666666666666674</v>
      </c>
      <c r="P7478" s="299"/>
      <c r="Q7478" s="300"/>
      <c r="R7478" s="129">
        <f t="shared" si="349"/>
        <v>0</v>
      </c>
      <c r="S7478" s="129">
        <f t="shared" si="350"/>
        <v>0</v>
      </c>
      <c r="T7478" s="129">
        <f t="shared" si="351"/>
        <v>0</v>
      </c>
      <c r="U7478" s="10"/>
    </row>
    <row r="7479" spans="12:21" ht="15" customHeight="1" x14ac:dyDescent="0.4">
      <c r="L7479" s="36" t="s">
        <v>39</v>
      </c>
      <c r="N7479" s="37">
        <v>43776</v>
      </c>
      <c r="O7479" s="35">
        <v>0.95833333333333337</v>
      </c>
      <c r="P7479" s="299"/>
      <c r="Q7479" s="300"/>
      <c r="R7479" s="129">
        <f t="shared" si="349"/>
        <v>0</v>
      </c>
      <c r="S7479" s="129">
        <f t="shared" si="350"/>
        <v>0</v>
      </c>
      <c r="T7479" s="129">
        <f t="shared" si="351"/>
        <v>0</v>
      </c>
      <c r="U7479" s="10"/>
    </row>
    <row r="7480" spans="12:21" ht="15" customHeight="1" x14ac:dyDescent="0.4">
      <c r="L7480" s="40">
        <v>43777</v>
      </c>
      <c r="M7480" s="37"/>
      <c r="N7480" s="37">
        <v>43777</v>
      </c>
      <c r="O7480" s="35">
        <v>3.1225022567582528E-17</v>
      </c>
      <c r="P7480" s="299"/>
      <c r="Q7480" s="300"/>
      <c r="R7480" s="129">
        <f t="shared" si="349"/>
        <v>0</v>
      </c>
      <c r="S7480" s="129">
        <f t="shared" si="350"/>
        <v>0</v>
      </c>
      <c r="T7480" s="129">
        <f t="shared" si="351"/>
        <v>0</v>
      </c>
      <c r="U7480" s="10"/>
    </row>
    <row r="7481" spans="12:21" ht="15" customHeight="1" x14ac:dyDescent="0.4">
      <c r="L7481" s="36" t="s">
        <v>39</v>
      </c>
      <c r="N7481" s="37">
        <v>43777</v>
      </c>
      <c r="O7481" s="35">
        <v>4.1666666666666699E-2</v>
      </c>
      <c r="P7481" s="299"/>
      <c r="Q7481" s="300"/>
      <c r="R7481" s="129">
        <f t="shared" si="349"/>
        <v>0</v>
      </c>
      <c r="S7481" s="129">
        <f t="shared" si="350"/>
        <v>0</v>
      </c>
      <c r="T7481" s="129">
        <f t="shared" si="351"/>
        <v>0</v>
      </c>
      <c r="U7481" s="10"/>
    </row>
    <row r="7482" spans="12:21" ht="15" customHeight="1" x14ac:dyDescent="0.4">
      <c r="L7482" s="36" t="s">
        <v>39</v>
      </c>
      <c r="N7482" s="37">
        <v>43777</v>
      </c>
      <c r="O7482" s="35">
        <v>8.333333333333337E-2</v>
      </c>
      <c r="P7482" s="299"/>
      <c r="Q7482" s="300"/>
      <c r="R7482" s="129">
        <f t="shared" si="349"/>
        <v>0</v>
      </c>
      <c r="S7482" s="129">
        <f t="shared" si="350"/>
        <v>0</v>
      </c>
      <c r="T7482" s="129">
        <f t="shared" si="351"/>
        <v>0</v>
      </c>
      <c r="U7482" s="10"/>
    </row>
    <row r="7483" spans="12:21" ht="15" customHeight="1" x14ac:dyDescent="0.4">
      <c r="L7483" s="36" t="s">
        <v>39</v>
      </c>
      <c r="N7483" s="37">
        <v>43777</v>
      </c>
      <c r="O7483" s="35">
        <v>0.12500000000000006</v>
      </c>
      <c r="P7483" s="299"/>
      <c r="Q7483" s="300"/>
      <c r="R7483" s="129">
        <f t="shared" si="349"/>
        <v>0</v>
      </c>
      <c r="S7483" s="129">
        <f t="shared" si="350"/>
        <v>0</v>
      </c>
      <c r="T7483" s="129">
        <f t="shared" si="351"/>
        <v>0</v>
      </c>
      <c r="U7483" s="10"/>
    </row>
    <row r="7484" spans="12:21" ht="15" customHeight="1" x14ac:dyDescent="0.4">
      <c r="L7484" s="36" t="s">
        <v>39</v>
      </c>
      <c r="N7484" s="37">
        <v>43777</v>
      </c>
      <c r="O7484" s="35">
        <v>0.16666666666666669</v>
      </c>
      <c r="P7484" s="299"/>
      <c r="Q7484" s="300"/>
      <c r="R7484" s="129">
        <f t="shared" si="349"/>
        <v>0</v>
      </c>
      <c r="S7484" s="129">
        <f t="shared" si="350"/>
        <v>0</v>
      </c>
      <c r="T7484" s="129">
        <f t="shared" si="351"/>
        <v>0</v>
      </c>
      <c r="U7484" s="10"/>
    </row>
    <row r="7485" spans="12:21" ht="15" customHeight="1" x14ac:dyDescent="0.4">
      <c r="L7485" s="36" t="s">
        <v>39</v>
      </c>
      <c r="N7485" s="37">
        <v>43777</v>
      </c>
      <c r="O7485" s="35">
        <v>0.20833333333333337</v>
      </c>
      <c r="P7485" s="299"/>
      <c r="Q7485" s="300"/>
      <c r="R7485" s="129">
        <f t="shared" si="349"/>
        <v>0</v>
      </c>
      <c r="S7485" s="129">
        <f t="shared" si="350"/>
        <v>0</v>
      </c>
      <c r="T7485" s="129">
        <f t="shared" si="351"/>
        <v>0</v>
      </c>
      <c r="U7485" s="10"/>
    </row>
    <row r="7486" spans="12:21" ht="15" customHeight="1" x14ac:dyDescent="0.4">
      <c r="L7486" s="36" t="s">
        <v>39</v>
      </c>
      <c r="N7486" s="37">
        <v>43777</v>
      </c>
      <c r="O7486" s="35">
        <v>0.25</v>
      </c>
      <c r="P7486" s="299"/>
      <c r="Q7486" s="300"/>
      <c r="R7486" s="129">
        <f t="shared" si="349"/>
        <v>0</v>
      </c>
      <c r="S7486" s="129">
        <f t="shared" si="350"/>
        <v>0</v>
      </c>
      <c r="T7486" s="129">
        <f t="shared" si="351"/>
        <v>0</v>
      </c>
      <c r="U7486" s="10"/>
    </row>
    <row r="7487" spans="12:21" ht="15" customHeight="1" x14ac:dyDescent="0.4">
      <c r="L7487" s="36" t="s">
        <v>39</v>
      </c>
      <c r="N7487" s="37">
        <v>43777</v>
      </c>
      <c r="O7487" s="35">
        <v>0.29166666666666669</v>
      </c>
      <c r="P7487" s="299"/>
      <c r="Q7487" s="300"/>
      <c r="R7487" s="129">
        <f t="shared" si="349"/>
        <v>0</v>
      </c>
      <c r="S7487" s="129">
        <f t="shared" si="350"/>
        <v>0</v>
      </c>
      <c r="T7487" s="129">
        <f t="shared" si="351"/>
        <v>0</v>
      </c>
      <c r="U7487" s="10"/>
    </row>
    <row r="7488" spans="12:21" ht="15" customHeight="1" x14ac:dyDescent="0.4">
      <c r="L7488" s="36" t="s">
        <v>39</v>
      </c>
      <c r="N7488" s="37">
        <v>43777</v>
      </c>
      <c r="O7488" s="35">
        <v>0.33333333333333337</v>
      </c>
      <c r="P7488" s="299"/>
      <c r="Q7488" s="300"/>
      <c r="R7488" s="129">
        <f t="shared" si="349"/>
        <v>0</v>
      </c>
      <c r="S7488" s="129">
        <f t="shared" si="350"/>
        <v>0</v>
      </c>
      <c r="T7488" s="129">
        <f t="shared" si="351"/>
        <v>0</v>
      </c>
      <c r="U7488" s="10"/>
    </row>
    <row r="7489" spans="12:21" ht="15" customHeight="1" x14ac:dyDescent="0.4">
      <c r="L7489" s="36" t="s">
        <v>39</v>
      </c>
      <c r="N7489" s="37">
        <v>43777</v>
      </c>
      <c r="O7489" s="35">
        <v>0.375</v>
      </c>
      <c r="P7489" s="299"/>
      <c r="Q7489" s="300"/>
      <c r="R7489" s="129">
        <f t="shared" si="349"/>
        <v>0</v>
      </c>
      <c r="S7489" s="129">
        <f t="shared" si="350"/>
        <v>0</v>
      </c>
      <c r="T7489" s="129">
        <f t="shared" si="351"/>
        <v>0</v>
      </c>
      <c r="U7489" s="10"/>
    </row>
    <row r="7490" spans="12:21" ht="15" customHeight="1" x14ac:dyDescent="0.4">
      <c r="L7490" s="36" t="s">
        <v>39</v>
      </c>
      <c r="N7490" s="37">
        <v>43777</v>
      </c>
      <c r="O7490" s="35">
        <v>0.41666666666666669</v>
      </c>
      <c r="P7490" s="299"/>
      <c r="Q7490" s="300"/>
      <c r="R7490" s="129">
        <f t="shared" si="349"/>
        <v>0</v>
      </c>
      <c r="S7490" s="129">
        <f t="shared" si="350"/>
        <v>0</v>
      </c>
      <c r="T7490" s="129">
        <f t="shared" si="351"/>
        <v>0</v>
      </c>
      <c r="U7490" s="10"/>
    </row>
    <row r="7491" spans="12:21" ht="15" customHeight="1" x14ac:dyDescent="0.4">
      <c r="L7491" s="36" t="s">
        <v>39</v>
      </c>
      <c r="N7491" s="37">
        <v>43777</v>
      </c>
      <c r="O7491" s="35">
        <v>0.45833333333333337</v>
      </c>
      <c r="P7491" s="299"/>
      <c r="Q7491" s="300"/>
      <c r="R7491" s="129">
        <f t="shared" si="349"/>
        <v>0</v>
      </c>
      <c r="S7491" s="129">
        <f t="shared" si="350"/>
        <v>0</v>
      </c>
      <c r="T7491" s="129">
        <f t="shared" si="351"/>
        <v>0</v>
      </c>
      <c r="U7491" s="10"/>
    </row>
    <row r="7492" spans="12:21" ht="15" customHeight="1" x14ac:dyDescent="0.4">
      <c r="L7492" s="36" t="s">
        <v>39</v>
      </c>
      <c r="N7492" s="37">
        <v>43777</v>
      </c>
      <c r="O7492" s="35">
        <v>0.50000000000000011</v>
      </c>
      <c r="P7492" s="299"/>
      <c r="Q7492" s="300"/>
      <c r="R7492" s="129">
        <f t="shared" si="349"/>
        <v>0</v>
      </c>
      <c r="S7492" s="129">
        <f t="shared" si="350"/>
        <v>0</v>
      </c>
      <c r="T7492" s="129">
        <f t="shared" si="351"/>
        <v>0</v>
      </c>
      <c r="U7492" s="10"/>
    </row>
    <row r="7493" spans="12:21" ht="15" customHeight="1" x14ac:dyDescent="0.4">
      <c r="L7493" s="36" t="s">
        <v>39</v>
      </c>
      <c r="N7493" s="37">
        <v>43777</v>
      </c>
      <c r="O7493" s="35">
        <v>0.54166666666666674</v>
      </c>
      <c r="P7493" s="299"/>
      <c r="Q7493" s="300"/>
      <c r="R7493" s="129">
        <f t="shared" si="349"/>
        <v>0</v>
      </c>
      <c r="S7493" s="129">
        <f t="shared" si="350"/>
        <v>0</v>
      </c>
      <c r="T7493" s="129">
        <f t="shared" si="351"/>
        <v>0</v>
      </c>
      <c r="U7493" s="10"/>
    </row>
    <row r="7494" spans="12:21" ht="15" customHeight="1" x14ac:dyDescent="0.4">
      <c r="L7494" s="36" t="s">
        <v>39</v>
      </c>
      <c r="N7494" s="37">
        <v>43777</v>
      </c>
      <c r="O7494" s="35">
        <v>0.58333333333333337</v>
      </c>
      <c r="P7494" s="299"/>
      <c r="Q7494" s="300"/>
      <c r="R7494" s="129">
        <f t="shared" si="349"/>
        <v>0</v>
      </c>
      <c r="S7494" s="129">
        <f t="shared" si="350"/>
        <v>0</v>
      </c>
      <c r="T7494" s="129">
        <f t="shared" si="351"/>
        <v>0</v>
      </c>
      <c r="U7494" s="10"/>
    </row>
    <row r="7495" spans="12:21" ht="15" customHeight="1" x14ac:dyDescent="0.4">
      <c r="L7495" s="36" t="s">
        <v>39</v>
      </c>
      <c r="N7495" s="37">
        <v>43777</v>
      </c>
      <c r="O7495" s="35">
        <v>0.62500000000000011</v>
      </c>
      <c r="P7495" s="299"/>
      <c r="Q7495" s="300"/>
      <c r="R7495" s="129">
        <f t="shared" si="349"/>
        <v>0</v>
      </c>
      <c r="S7495" s="129">
        <f t="shared" si="350"/>
        <v>0</v>
      </c>
      <c r="T7495" s="129">
        <f t="shared" si="351"/>
        <v>0</v>
      </c>
      <c r="U7495" s="10"/>
    </row>
    <row r="7496" spans="12:21" ht="15" customHeight="1" x14ac:dyDescent="0.4">
      <c r="L7496" s="36" t="s">
        <v>39</v>
      </c>
      <c r="N7496" s="37">
        <v>43777</v>
      </c>
      <c r="O7496" s="35">
        <v>0.66666666666666674</v>
      </c>
      <c r="P7496" s="299"/>
      <c r="Q7496" s="300"/>
      <c r="R7496" s="129">
        <f t="shared" si="349"/>
        <v>0</v>
      </c>
      <c r="S7496" s="129">
        <f t="shared" si="350"/>
        <v>0</v>
      </c>
      <c r="T7496" s="129">
        <f t="shared" si="351"/>
        <v>0</v>
      </c>
      <c r="U7496" s="10"/>
    </row>
    <row r="7497" spans="12:21" ht="15" customHeight="1" x14ac:dyDescent="0.4">
      <c r="L7497" s="36" t="s">
        <v>39</v>
      </c>
      <c r="N7497" s="37">
        <v>43777</v>
      </c>
      <c r="O7497" s="35">
        <v>0.70833333333333337</v>
      </c>
      <c r="P7497" s="299"/>
      <c r="Q7497" s="300"/>
      <c r="R7497" s="129">
        <f t="shared" si="349"/>
        <v>0</v>
      </c>
      <c r="S7497" s="129">
        <f t="shared" si="350"/>
        <v>0</v>
      </c>
      <c r="T7497" s="129">
        <f t="shared" si="351"/>
        <v>0</v>
      </c>
      <c r="U7497" s="10"/>
    </row>
    <row r="7498" spans="12:21" ht="15" customHeight="1" x14ac:dyDescent="0.4">
      <c r="L7498" s="36" t="s">
        <v>39</v>
      </c>
      <c r="N7498" s="37">
        <v>43777</v>
      </c>
      <c r="O7498" s="35">
        <v>0.75000000000000011</v>
      </c>
      <c r="P7498" s="299"/>
      <c r="Q7498" s="300"/>
      <c r="R7498" s="129">
        <f t="shared" si="349"/>
        <v>0</v>
      </c>
      <c r="S7498" s="129">
        <f t="shared" si="350"/>
        <v>0</v>
      </c>
      <c r="T7498" s="129">
        <f t="shared" si="351"/>
        <v>0</v>
      </c>
      <c r="U7498" s="10"/>
    </row>
    <row r="7499" spans="12:21" ht="15" customHeight="1" x14ac:dyDescent="0.4">
      <c r="L7499" s="36" t="s">
        <v>39</v>
      </c>
      <c r="N7499" s="37">
        <v>43777</v>
      </c>
      <c r="O7499" s="35">
        <v>0.79166666666666674</v>
      </c>
      <c r="P7499" s="299"/>
      <c r="Q7499" s="300"/>
      <c r="R7499" s="129">
        <f t="shared" si="349"/>
        <v>0</v>
      </c>
      <c r="S7499" s="129">
        <f t="shared" si="350"/>
        <v>0</v>
      </c>
      <c r="T7499" s="129">
        <f t="shared" si="351"/>
        <v>0</v>
      </c>
      <c r="U7499" s="10"/>
    </row>
    <row r="7500" spans="12:21" ht="15" customHeight="1" x14ac:dyDescent="0.4">
      <c r="L7500" s="36" t="s">
        <v>39</v>
      </c>
      <c r="N7500" s="37">
        <v>43777</v>
      </c>
      <c r="O7500" s="35">
        <v>0.83333333333333337</v>
      </c>
      <c r="P7500" s="299"/>
      <c r="Q7500" s="300"/>
      <c r="R7500" s="129">
        <f t="shared" si="349"/>
        <v>0</v>
      </c>
      <c r="S7500" s="129">
        <f t="shared" si="350"/>
        <v>0</v>
      </c>
      <c r="T7500" s="129">
        <f t="shared" si="351"/>
        <v>0</v>
      </c>
      <c r="U7500" s="10"/>
    </row>
    <row r="7501" spans="12:21" ht="15" customHeight="1" x14ac:dyDescent="0.4">
      <c r="L7501" s="36" t="s">
        <v>39</v>
      </c>
      <c r="N7501" s="37">
        <v>43777</v>
      </c>
      <c r="O7501" s="35">
        <v>0.87500000000000011</v>
      </c>
      <c r="P7501" s="299"/>
      <c r="Q7501" s="300"/>
      <c r="R7501" s="129">
        <f t="shared" si="349"/>
        <v>0</v>
      </c>
      <c r="S7501" s="129">
        <f t="shared" si="350"/>
        <v>0</v>
      </c>
      <c r="T7501" s="129">
        <f t="shared" si="351"/>
        <v>0</v>
      </c>
      <c r="U7501" s="10"/>
    </row>
    <row r="7502" spans="12:21" ht="15" customHeight="1" x14ac:dyDescent="0.4">
      <c r="L7502" s="36" t="s">
        <v>39</v>
      </c>
      <c r="N7502" s="37">
        <v>43777</v>
      </c>
      <c r="O7502" s="35">
        <v>0.91666666666666674</v>
      </c>
      <c r="P7502" s="299"/>
      <c r="Q7502" s="300"/>
      <c r="R7502" s="129">
        <f t="shared" si="349"/>
        <v>0</v>
      </c>
      <c r="S7502" s="129">
        <f t="shared" si="350"/>
        <v>0</v>
      </c>
      <c r="T7502" s="129">
        <f t="shared" si="351"/>
        <v>0</v>
      </c>
      <c r="U7502" s="10"/>
    </row>
    <row r="7503" spans="12:21" ht="15" customHeight="1" x14ac:dyDescent="0.4">
      <c r="L7503" s="36" t="s">
        <v>39</v>
      </c>
      <c r="N7503" s="37">
        <v>43777</v>
      </c>
      <c r="O7503" s="35">
        <v>0.95833333333333337</v>
      </c>
      <c r="P7503" s="299"/>
      <c r="Q7503" s="300"/>
      <c r="R7503" s="129">
        <f t="shared" si="349"/>
        <v>0</v>
      </c>
      <c r="S7503" s="129">
        <f t="shared" si="350"/>
        <v>0</v>
      </c>
      <c r="T7503" s="129">
        <f t="shared" si="351"/>
        <v>0</v>
      </c>
      <c r="U7503" s="10"/>
    </row>
    <row r="7504" spans="12:21" ht="15" customHeight="1" x14ac:dyDescent="0.4">
      <c r="L7504" s="40">
        <v>43778</v>
      </c>
      <c r="M7504" s="37"/>
      <c r="N7504" s="37">
        <v>43778</v>
      </c>
      <c r="O7504" s="35">
        <v>3.1225022567582528E-17</v>
      </c>
      <c r="P7504" s="299"/>
      <c r="Q7504" s="300"/>
      <c r="R7504" s="129">
        <f t="shared" ref="R7504:R7567" si="352">IF(Q7504&gt;P7504,P7504,Q7504)</f>
        <v>0</v>
      </c>
      <c r="S7504" s="129">
        <f t="shared" ref="S7504:S7567" si="353">P7504-R7504</f>
        <v>0</v>
      </c>
      <c r="T7504" s="129">
        <f t="shared" si="351"/>
        <v>0</v>
      </c>
      <c r="U7504" s="10"/>
    </row>
    <row r="7505" spans="12:21" ht="15" customHeight="1" x14ac:dyDescent="0.4">
      <c r="L7505" s="36" t="s">
        <v>39</v>
      </c>
      <c r="N7505" s="37">
        <v>43778</v>
      </c>
      <c r="O7505" s="35">
        <v>4.1666666666666699E-2</v>
      </c>
      <c r="P7505" s="299"/>
      <c r="Q7505" s="300"/>
      <c r="R7505" s="129">
        <f t="shared" si="352"/>
        <v>0</v>
      </c>
      <c r="S7505" s="129">
        <f t="shared" si="353"/>
        <v>0</v>
      </c>
      <c r="T7505" s="129">
        <f t="shared" si="351"/>
        <v>0</v>
      </c>
      <c r="U7505" s="10"/>
    </row>
    <row r="7506" spans="12:21" ht="15" customHeight="1" x14ac:dyDescent="0.4">
      <c r="L7506" s="36" t="s">
        <v>39</v>
      </c>
      <c r="N7506" s="37">
        <v>43778</v>
      </c>
      <c r="O7506" s="35">
        <v>8.333333333333337E-2</v>
      </c>
      <c r="P7506" s="299"/>
      <c r="Q7506" s="300"/>
      <c r="R7506" s="129">
        <f t="shared" si="352"/>
        <v>0</v>
      </c>
      <c r="S7506" s="129">
        <f t="shared" si="353"/>
        <v>0</v>
      </c>
      <c r="T7506" s="129">
        <f t="shared" si="351"/>
        <v>0</v>
      </c>
      <c r="U7506" s="10"/>
    </row>
    <row r="7507" spans="12:21" ht="15" customHeight="1" x14ac:dyDescent="0.4">
      <c r="L7507" s="36" t="s">
        <v>39</v>
      </c>
      <c r="N7507" s="37">
        <v>43778</v>
      </c>
      <c r="O7507" s="35">
        <v>0.12500000000000006</v>
      </c>
      <c r="P7507" s="299"/>
      <c r="Q7507" s="300"/>
      <c r="R7507" s="129">
        <f t="shared" si="352"/>
        <v>0</v>
      </c>
      <c r="S7507" s="129">
        <f t="shared" si="353"/>
        <v>0</v>
      </c>
      <c r="T7507" s="129">
        <f t="shared" si="351"/>
        <v>0</v>
      </c>
      <c r="U7507" s="10"/>
    </row>
    <row r="7508" spans="12:21" ht="15" customHeight="1" x14ac:dyDescent="0.4">
      <c r="L7508" s="36" t="s">
        <v>39</v>
      </c>
      <c r="N7508" s="37">
        <v>43778</v>
      </c>
      <c r="O7508" s="35">
        <v>0.16666666666666669</v>
      </c>
      <c r="P7508" s="299"/>
      <c r="Q7508" s="300"/>
      <c r="R7508" s="129">
        <f t="shared" si="352"/>
        <v>0</v>
      </c>
      <c r="S7508" s="129">
        <f t="shared" si="353"/>
        <v>0</v>
      </c>
      <c r="T7508" s="129">
        <f t="shared" si="351"/>
        <v>0</v>
      </c>
      <c r="U7508" s="10"/>
    </row>
    <row r="7509" spans="12:21" ht="15" customHeight="1" x14ac:dyDescent="0.4">
      <c r="L7509" s="36" t="s">
        <v>39</v>
      </c>
      <c r="N7509" s="37">
        <v>43778</v>
      </c>
      <c r="O7509" s="35">
        <v>0.20833333333333337</v>
      </c>
      <c r="P7509" s="299"/>
      <c r="Q7509" s="300"/>
      <c r="R7509" s="129">
        <f t="shared" si="352"/>
        <v>0</v>
      </c>
      <c r="S7509" s="129">
        <f t="shared" si="353"/>
        <v>0</v>
      </c>
      <c r="T7509" s="129">
        <f t="shared" si="351"/>
        <v>0</v>
      </c>
      <c r="U7509" s="10"/>
    </row>
    <row r="7510" spans="12:21" ht="15" customHeight="1" x14ac:dyDescent="0.4">
      <c r="L7510" s="36" t="s">
        <v>39</v>
      </c>
      <c r="N7510" s="37">
        <v>43778</v>
      </c>
      <c r="O7510" s="35">
        <v>0.25</v>
      </c>
      <c r="P7510" s="299"/>
      <c r="Q7510" s="300"/>
      <c r="R7510" s="129">
        <f t="shared" si="352"/>
        <v>0</v>
      </c>
      <c r="S7510" s="129">
        <f t="shared" si="353"/>
        <v>0</v>
      </c>
      <c r="T7510" s="129">
        <f t="shared" si="351"/>
        <v>0</v>
      </c>
      <c r="U7510" s="10"/>
    </row>
    <row r="7511" spans="12:21" ht="15" customHeight="1" x14ac:dyDescent="0.4">
      <c r="L7511" s="36" t="s">
        <v>39</v>
      </c>
      <c r="N7511" s="37">
        <v>43778</v>
      </c>
      <c r="O7511" s="35">
        <v>0.29166666666666669</v>
      </c>
      <c r="P7511" s="299"/>
      <c r="Q7511" s="300"/>
      <c r="R7511" s="129">
        <f t="shared" si="352"/>
        <v>0</v>
      </c>
      <c r="S7511" s="129">
        <f t="shared" si="353"/>
        <v>0</v>
      </c>
      <c r="T7511" s="129">
        <f t="shared" si="351"/>
        <v>0</v>
      </c>
      <c r="U7511" s="10"/>
    </row>
    <row r="7512" spans="12:21" ht="15" customHeight="1" x14ac:dyDescent="0.4">
      <c r="L7512" s="36" t="s">
        <v>39</v>
      </c>
      <c r="N7512" s="37">
        <v>43778</v>
      </c>
      <c r="O7512" s="35">
        <v>0.33333333333333337</v>
      </c>
      <c r="P7512" s="299"/>
      <c r="Q7512" s="300"/>
      <c r="R7512" s="129">
        <f t="shared" si="352"/>
        <v>0</v>
      </c>
      <c r="S7512" s="129">
        <f t="shared" si="353"/>
        <v>0</v>
      </c>
      <c r="T7512" s="129">
        <f t="shared" si="351"/>
        <v>0</v>
      </c>
      <c r="U7512" s="10"/>
    </row>
    <row r="7513" spans="12:21" ht="15" customHeight="1" x14ac:dyDescent="0.4">
      <c r="L7513" s="36" t="s">
        <v>39</v>
      </c>
      <c r="N7513" s="37">
        <v>43778</v>
      </c>
      <c r="O7513" s="35">
        <v>0.375</v>
      </c>
      <c r="P7513" s="299"/>
      <c r="Q7513" s="300"/>
      <c r="R7513" s="129">
        <f t="shared" si="352"/>
        <v>0</v>
      </c>
      <c r="S7513" s="129">
        <f t="shared" si="353"/>
        <v>0</v>
      </c>
      <c r="T7513" s="129">
        <f t="shared" si="351"/>
        <v>0</v>
      </c>
      <c r="U7513" s="10"/>
    </row>
    <row r="7514" spans="12:21" ht="15" customHeight="1" x14ac:dyDescent="0.4">
      <c r="L7514" s="36" t="s">
        <v>39</v>
      </c>
      <c r="N7514" s="37">
        <v>43778</v>
      </c>
      <c r="O7514" s="35">
        <v>0.41666666666666669</v>
      </c>
      <c r="P7514" s="299"/>
      <c r="Q7514" s="300"/>
      <c r="R7514" s="129">
        <f t="shared" si="352"/>
        <v>0</v>
      </c>
      <c r="S7514" s="129">
        <f t="shared" si="353"/>
        <v>0</v>
      </c>
      <c r="T7514" s="129">
        <f t="shared" si="351"/>
        <v>0</v>
      </c>
      <c r="U7514" s="10"/>
    </row>
    <row r="7515" spans="12:21" ht="15" customHeight="1" x14ac:dyDescent="0.4">
      <c r="L7515" s="36" t="s">
        <v>39</v>
      </c>
      <c r="N7515" s="37">
        <v>43778</v>
      </c>
      <c r="O7515" s="35">
        <v>0.45833333333333337</v>
      </c>
      <c r="P7515" s="299"/>
      <c r="Q7515" s="300"/>
      <c r="R7515" s="129">
        <f t="shared" si="352"/>
        <v>0</v>
      </c>
      <c r="S7515" s="129">
        <f t="shared" si="353"/>
        <v>0</v>
      </c>
      <c r="T7515" s="129">
        <f t="shared" si="351"/>
        <v>0</v>
      </c>
      <c r="U7515" s="10"/>
    </row>
    <row r="7516" spans="12:21" ht="15" customHeight="1" x14ac:dyDescent="0.4">
      <c r="L7516" s="36" t="s">
        <v>39</v>
      </c>
      <c r="N7516" s="37">
        <v>43778</v>
      </c>
      <c r="O7516" s="35">
        <v>0.50000000000000011</v>
      </c>
      <c r="P7516" s="299"/>
      <c r="Q7516" s="300"/>
      <c r="R7516" s="129">
        <f t="shared" si="352"/>
        <v>0</v>
      </c>
      <c r="S7516" s="129">
        <f t="shared" si="353"/>
        <v>0</v>
      </c>
      <c r="T7516" s="129">
        <f t="shared" si="351"/>
        <v>0</v>
      </c>
      <c r="U7516" s="10"/>
    </row>
    <row r="7517" spans="12:21" ht="15" customHeight="1" x14ac:dyDescent="0.4">
      <c r="L7517" s="36" t="s">
        <v>39</v>
      </c>
      <c r="N7517" s="37">
        <v>43778</v>
      </c>
      <c r="O7517" s="35">
        <v>0.54166666666666674</v>
      </c>
      <c r="P7517" s="299"/>
      <c r="Q7517" s="300"/>
      <c r="R7517" s="129">
        <f t="shared" si="352"/>
        <v>0</v>
      </c>
      <c r="S7517" s="129">
        <f t="shared" si="353"/>
        <v>0</v>
      </c>
      <c r="T7517" s="129">
        <f t="shared" si="351"/>
        <v>0</v>
      </c>
      <c r="U7517" s="10"/>
    </row>
    <row r="7518" spans="12:21" ht="15" customHeight="1" x14ac:dyDescent="0.4">
      <c r="L7518" s="36" t="s">
        <v>39</v>
      </c>
      <c r="N7518" s="37">
        <v>43778</v>
      </c>
      <c r="O7518" s="35">
        <v>0.58333333333333337</v>
      </c>
      <c r="P7518" s="299"/>
      <c r="Q7518" s="300"/>
      <c r="R7518" s="129">
        <f t="shared" si="352"/>
        <v>0</v>
      </c>
      <c r="S7518" s="129">
        <f t="shared" si="353"/>
        <v>0</v>
      </c>
      <c r="T7518" s="129">
        <f t="shared" si="351"/>
        <v>0</v>
      </c>
      <c r="U7518" s="10"/>
    </row>
    <row r="7519" spans="12:21" ht="15" customHeight="1" x14ac:dyDescent="0.4">
      <c r="L7519" s="36" t="s">
        <v>39</v>
      </c>
      <c r="N7519" s="37">
        <v>43778</v>
      </c>
      <c r="O7519" s="35">
        <v>0.62500000000000011</v>
      </c>
      <c r="P7519" s="299"/>
      <c r="Q7519" s="300"/>
      <c r="R7519" s="129">
        <f t="shared" si="352"/>
        <v>0</v>
      </c>
      <c r="S7519" s="129">
        <f t="shared" si="353"/>
        <v>0</v>
      </c>
      <c r="T7519" s="129">
        <f t="shared" si="351"/>
        <v>0</v>
      </c>
      <c r="U7519" s="10"/>
    </row>
    <row r="7520" spans="12:21" ht="15" customHeight="1" x14ac:dyDescent="0.4">
      <c r="L7520" s="36" t="s">
        <v>39</v>
      </c>
      <c r="N7520" s="37">
        <v>43778</v>
      </c>
      <c r="O7520" s="35">
        <v>0.66666666666666674</v>
      </c>
      <c r="P7520" s="299"/>
      <c r="Q7520" s="300"/>
      <c r="R7520" s="129">
        <f t="shared" si="352"/>
        <v>0</v>
      </c>
      <c r="S7520" s="129">
        <f t="shared" si="353"/>
        <v>0</v>
      </c>
      <c r="T7520" s="129">
        <f t="shared" si="351"/>
        <v>0</v>
      </c>
      <c r="U7520" s="10"/>
    </row>
    <row r="7521" spans="12:21" ht="15" customHeight="1" x14ac:dyDescent="0.4">
      <c r="L7521" s="36" t="s">
        <v>39</v>
      </c>
      <c r="N7521" s="37">
        <v>43778</v>
      </c>
      <c r="O7521" s="35">
        <v>0.70833333333333337</v>
      </c>
      <c r="P7521" s="299"/>
      <c r="Q7521" s="300"/>
      <c r="R7521" s="129">
        <f t="shared" si="352"/>
        <v>0</v>
      </c>
      <c r="S7521" s="129">
        <f t="shared" si="353"/>
        <v>0</v>
      </c>
      <c r="T7521" s="129">
        <f t="shared" si="351"/>
        <v>0</v>
      </c>
      <c r="U7521" s="10"/>
    </row>
    <row r="7522" spans="12:21" ht="15" customHeight="1" x14ac:dyDescent="0.4">
      <c r="L7522" s="36" t="s">
        <v>39</v>
      </c>
      <c r="N7522" s="37">
        <v>43778</v>
      </c>
      <c r="O7522" s="35">
        <v>0.75000000000000011</v>
      </c>
      <c r="P7522" s="299"/>
      <c r="Q7522" s="300"/>
      <c r="R7522" s="129">
        <f t="shared" si="352"/>
        <v>0</v>
      </c>
      <c r="S7522" s="129">
        <f t="shared" si="353"/>
        <v>0</v>
      </c>
      <c r="T7522" s="129">
        <f t="shared" si="351"/>
        <v>0</v>
      </c>
      <c r="U7522" s="10"/>
    </row>
    <row r="7523" spans="12:21" ht="15" customHeight="1" x14ac:dyDescent="0.4">
      <c r="L7523" s="36" t="s">
        <v>39</v>
      </c>
      <c r="N7523" s="37">
        <v>43778</v>
      </c>
      <c r="O7523" s="35">
        <v>0.79166666666666674</v>
      </c>
      <c r="P7523" s="299"/>
      <c r="Q7523" s="300"/>
      <c r="R7523" s="129">
        <f t="shared" si="352"/>
        <v>0</v>
      </c>
      <c r="S7523" s="129">
        <f t="shared" si="353"/>
        <v>0</v>
      </c>
      <c r="T7523" s="129">
        <f t="shared" si="351"/>
        <v>0</v>
      </c>
      <c r="U7523" s="10"/>
    </row>
    <row r="7524" spans="12:21" ht="15" customHeight="1" x14ac:dyDescent="0.4">
      <c r="L7524" s="36" t="s">
        <v>39</v>
      </c>
      <c r="N7524" s="37">
        <v>43778</v>
      </c>
      <c r="O7524" s="35">
        <v>0.83333333333333337</v>
      </c>
      <c r="P7524" s="299"/>
      <c r="Q7524" s="300"/>
      <c r="R7524" s="129">
        <f t="shared" si="352"/>
        <v>0</v>
      </c>
      <c r="S7524" s="129">
        <f t="shared" si="353"/>
        <v>0</v>
      </c>
      <c r="T7524" s="129">
        <f t="shared" si="351"/>
        <v>0</v>
      </c>
      <c r="U7524" s="10"/>
    </row>
    <row r="7525" spans="12:21" ht="15" customHeight="1" x14ac:dyDescent="0.4">
      <c r="L7525" s="36" t="s">
        <v>39</v>
      </c>
      <c r="N7525" s="37">
        <v>43778</v>
      </c>
      <c r="O7525" s="35">
        <v>0.87500000000000011</v>
      </c>
      <c r="P7525" s="299"/>
      <c r="Q7525" s="300"/>
      <c r="R7525" s="129">
        <f t="shared" si="352"/>
        <v>0</v>
      </c>
      <c r="S7525" s="129">
        <f t="shared" si="353"/>
        <v>0</v>
      </c>
      <c r="T7525" s="129">
        <f t="shared" si="351"/>
        <v>0</v>
      </c>
      <c r="U7525" s="10"/>
    </row>
    <row r="7526" spans="12:21" ht="15" customHeight="1" x14ac:dyDescent="0.4">
      <c r="L7526" s="36" t="s">
        <v>39</v>
      </c>
      <c r="N7526" s="37">
        <v>43778</v>
      </c>
      <c r="O7526" s="35">
        <v>0.91666666666666674</v>
      </c>
      <c r="P7526" s="299"/>
      <c r="Q7526" s="300"/>
      <c r="R7526" s="129">
        <f t="shared" si="352"/>
        <v>0</v>
      </c>
      <c r="S7526" s="129">
        <f t="shared" si="353"/>
        <v>0</v>
      </c>
      <c r="T7526" s="129">
        <f t="shared" si="351"/>
        <v>0</v>
      </c>
      <c r="U7526" s="10"/>
    </row>
    <row r="7527" spans="12:21" ht="15" customHeight="1" x14ac:dyDescent="0.4">
      <c r="L7527" s="36" t="s">
        <v>39</v>
      </c>
      <c r="N7527" s="37">
        <v>43778</v>
      </c>
      <c r="O7527" s="35">
        <v>0.95833333333333337</v>
      </c>
      <c r="P7527" s="299"/>
      <c r="Q7527" s="300"/>
      <c r="R7527" s="129">
        <f t="shared" si="352"/>
        <v>0</v>
      </c>
      <c r="S7527" s="129">
        <f t="shared" si="353"/>
        <v>0</v>
      </c>
      <c r="T7527" s="129">
        <f t="shared" si="351"/>
        <v>0</v>
      </c>
      <c r="U7527" s="10"/>
    </row>
    <row r="7528" spans="12:21" ht="15" customHeight="1" x14ac:dyDescent="0.4">
      <c r="L7528" s="40">
        <v>43779</v>
      </c>
      <c r="M7528" s="37"/>
      <c r="N7528" s="37">
        <v>43779</v>
      </c>
      <c r="O7528" s="35">
        <v>3.1225022567582528E-17</v>
      </c>
      <c r="P7528" s="299"/>
      <c r="Q7528" s="300"/>
      <c r="R7528" s="129">
        <f t="shared" si="352"/>
        <v>0</v>
      </c>
      <c r="S7528" s="129">
        <f t="shared" si="353"/>
        <v>0</v>
      </c>
      <c r="T7528" s="129">
        <f t="shared" si="351"/>
        <v>0</v>
      </c>
      <c r="U7528" s="10"/>
    </row>
    <row r="7529" spans="12:21" ht="15" customHeight="1" x14ac:dyDescent="0.4">
      <c r="L7529" s="36" t="s">
        <v>39</v>
      </c>
      <c r="N7529" s="37">
        <v>43779</v>
      </c>
      <c r="O7529" s="35">
        <v>4.1666666666666699E-2</v>
      </c>
      <c r="P7529" s="299"/>
      <c r="Q7529" s="300"/>
      <c r="R7529" s="129">
        <f t="shared" si="352"/>
        <v>0</v>
      </c>
      <c r="S7529" s="129">
        <f t="shared" si="353"/>
        <v>0</v>
      </c>
      <c r="T7529" s="129">
        <f t="shared" ref="T7529:T7592" si="354">Q7529-R7529</f>
        <v>0</v>
      </c>
      <c r="U7529" s="10"/>
    </row>
    <row r="7530" spans="12:21" ht="15" customHeight="1" x14ac:dyDescent="0.4">
      <c r="L7530" s="36" t="s">
        <v>39</v>
      </c>
      <c r="N7530" s="37">
        <v>43779</v>
      </c>
      <c r="O7530" s="35">
        <v>8.333333333333337E-2</v>
      </c>
      <c r="P7530" s="299"/>
      <c r="Q7530" s="300"/>
      <c r="R7530" s="129">
        <f t="shared" si="352"/>
        <v>0</v>
      </c>
      <c r="S7530" s="129">
        <f t="shared" si="353"/>
        <v>0</v>
      </c>
      <c r="T7530" s="129">
        <f t="shared" si="354"/>
        <v>0</v>
      </c>
      <c r="U7530" s="10"/>
    </row>
    <row r="7531" spans="12:21" ht="15" customHeight="1" x14ac:dyDescent="0.4">
      <c r="L7531" s="36" t="s">
        <v>39</v>
      </c>
      <c r="N7531" s="37">
        <v>43779</v>
      </c>
      <c r="O7531" s="35">
        <v>0.12500000000000006</v>
      </c>
      <c r="P7531" s="299"/>
      <c r="Q7531" s="300"/>
      <c r="R7531" s="129">
        <f t="shared" si="352"/>
        <v>0</v>
      </c>
      <c r="S7531" s="129">
        <f t="shared" si="353"/>
        <v>0</v>
      </c>
      <c r="T7531" s="129">
        <f t="shared" si="354"/>
        <v>0</v>
      </c>
      <c r="U7531" s="10"/>
    </row>
    <row r="7532" spans="12:21" ht="15" customHeight="1" x14ac:dyDescent="0.4">
      <c r="L7532" s="36" t="s">
        <v>39</v>
      </c>
      <c r="N7532" s="37">
        <v>43779</v>
      </c>
      <c r="O7532" s="35">
        <v>0.16666666666666669</v>
      </c>
      <c r="P7532" s="299"/>
      <c r="Q7532" s="300"/>
      <c r="R7532" s="129">
        <f t="shared" si="352"/>
        <v>0</v>
      </c>
      <c r="S7532" s="129">
        <f t="shared" si="353"/>
        <v>0</v>
      </c>
      <c r="T7532" s="129">
        <f t="shared" si="354"/>
        <v>0</v>
      </c>
      <c r="U7532" s="10"/>
    </row>
    <row r="7533" spans="12:21" ht="15" customHeight="1" x14ac:dyDescent="0.4">
      <c r="L7533" s="36" t="s">
        <v>39</v>
      </c>
      <c r="N7533" s="37">
        <v>43779</v>
      </c>
      <c r="O7533" s="35">
        <v>0.20833333333333337</v>
      </c>
      <c r="P7533" s="299"/>
      <c r="Q7533" s="300"/>
      <c r="R7533" s="129">
        <f t="shared" si="352"/>
        <v>0</v>
      </c>
      <c r="S7533" s="129">
        <f t="shared" si="353"/>
        <v>0</v>
      </c>
      <c r="T7533" s="129">
        <f t="shared" si="354"/>
        <v>0</v>
      </c>
      <c r="U7533" s="10"/>
    </row>
    <row r="7534" spans="12:21" ht="15" customHeight="1" x14ac:dyDescent="0.4">
      <c r="L7534" s="36" t="s">
        <v>39</v>
      </c>
      <c r="N7534" s="37">
        <v>43779</v>
      </c>
      <c r="O7534" s="35">
        <v>0.25</v>
      </c>
      <c r="P7534" s="299"/>
      <c r="Q7534" s="300"/>
      <c r="R7534" s="129">
        <f t="shared" si="352"/>
        <v>0</v>
      </c>
      <c r="S7534" s="129">
        <f t="shared" si="353"/>
        <v>0</v>
      </c>
      <c r="T7534" s="129">
        <f t="shared" si="354"/>
        <v>0</v>
      </c>
      <c r="U7534" s="10"/>
    </row>
    <row r="7535" spans="12:21" ht="15" customHeight="1" x14ac:dyDescent="0.4">
      <c r="L7535" s="36" t="s">
        <v>39</v>
      </c>
      <c r="N7535" s="37">
        <v>43779</v>
      </c>
      <c r="O7535" s="35">
        <v>0.29166666666666669</v>
      </c>
      <c r="P7535" s="299"/>
      <c r="Q7535" s="300"/>
      <c r="R7535" s="129">
        <f t="shared" si="352"/>
        <v>0</v>
      </c>
      <c r="S7535" s="129">
        <f t="shared" si="353"/>
        <v>0</v>
      </c>
      <c r="T7535" s="129">
        <f t="shared" si="354"/>
        <v>0</v>
      </c>
      <c r="U7535" s="10"/>
    </row>
    <row r="7536" spans="12:21" ht="15" customHeight="1" x14ac:dyDescent="0.4">
      <c r="L7536" s="36" t="s">
        <v>39</v>
      </c>
      <c r="N7536" s="37">
        <v>43779</v>
      </c>
      <c r="O7536" s="35">
        <v>0.33333333333333337</v>
      </c>
      <c r="P7536" s="299"/>
      <c r="Q7536" s="300"/>
      <c r="R7536" s="129">
        <f t="shared" si="352"/>
        <v>0</v>
      </c>
      <c r="S7536" s="129">
        <f t="shared" si="353"/>
        <v>0</v>
      </c>
      <c r="T7536" s="129">
        <f t="shared" si="354"/>
        <v>0</v>
      </c>
      <c r="U7536" s="10"/>
    </row>
    <row r="7537" spans="12:21" ht="15" customHeight="1" x14ac:dyDescent="0.4">
      <c r="L7537" s="36" t="s">
        <v>39</v>
      </c>
      <c r="N7537" s="37">
        <v>43779</v>
      </c>
      <c r="O7537" s="35">
        <v>0.375</v>
      </c>
      <c r="P7537" s="299"/>
      <c r="Q7537" s="300"/>
      <c r="R7537" s="129">
        <f t="shared" si="352"/>
        <v>0</v>
      </c>
      <c r="S7537" s="129">
        <f t="shared" si="353"/>
        <v>0</v>
      </c>
      <c r="T7537" s="129">
        <f t="shared" si="354"/>
        <v>0</v>
      </c>
      <c r="U7537" s="10"/>
    </row>
    <row r="7538" spans="12:21" ht="15" customHeight="1" x14ac:dyDescent="0.4">
      <c r="L7538" s="36" t="s">
        <v>39</v>
      </c>
      <c r="N7538" s="37">
        <v>43779</v>
      </c>
      <c r="O7538" s="35">
        <v>0.41666666666666669</v>
      </c>
      <c r="P7538" s="299"/>
      <c r="Q7538" s="300"/>
      <c r="R7538" s="129">
        <f t="shared" si="352"/>
        <v>0</v>
      </c>
      <c r="S7538" s="129">
        <f t="shared" si="353"/>
        <v>0</v>
      </c>
      <c r="T7538" s="129">
        <f t="shared" si="354"/>
        <v>0</v>
      </c>
      <c r="U7538" s="10"/>
    </row>
    <row r="7539" spans="12:21" ht="15" customHeight="1" x14ac:dyDescent="0.4">
      <c r="L7539" s="36" t="s">
        <v>39</v>
      </c>
      <c r="N7539" s="37">
        <v>43779</v>
      </c>
      <c r="O7539" s="35">
        <v>0.45833333333333337</v>
      </c>
      <c r="P7539" s="299"/>
      <c r="Q7539" s="300"/>
      <c r="R7539" s="129">
        <f t="shared" si="352"/>
        <v>0</v>
      </c>
      <c r="S7539" s="129">
        <f t="shared" si="353"/>
        <v>0</v>
      </c>
      <c r="T7539" s="129">
        <f t="shared" si="354"/>
        <v>0</v>
      </c>
      <c r="U7539" s="10"/>
    </row>
    <row r="7540" spans="12:21" ht="15" customHeight="1" x14ac:dyDescent="0.4">
      <c r="L7540" s="36" t="s">
        <v>39</v>
      </c>
      <c r="N7540" s="37">
        <v>43779</v>
      </c>
      <c r="O7540" s="35">
        <v>0.50000000000000011</v>
      </c>
      <c r="P7540" s="299"/>
      <c r="Q7540" s="300"/>
      <c r="R7540" s="129">
        <f t="shared" si="352"/>
        <v>0</v>
      </c>
      <c r="S7540" s="129">
        <f t="shared" si="353"/>
        <v>0</v>
      </c>
      <c r="T7540" s="129">
        <f t="shared" si="354"/>
        <v>0</v>
      </c>
      <c r="U7540" s="10"/>
    </row>
    <row r="7541" spans="12:21" ht="15" customHeight="1" x14ac:dyDescent="0.4">
      <c r="L7541" s="36" t="s">
        <v>39</v>
      </c>
      <c r="N7541" s="37">
        <v>43779</v>
      </c>
      <c r="O7541" s="35">
        <v>0.54166666666666674</v>
      </c>
      <c r="P7541" s="299"/>
      <c r="Q7541" s="300"/>
      <c r="R7541" s="129">
        <f t="shared" si="352"/>
        <v>0</v>
      </c>
      <c r="S7541" s="129">
        <f t="shared" si="353"/>
        <v>0</v>
      </c>
      <c r="T7541" s="129">
        <f t="shared" si="354"/>
        <v>0</v>
      </c>
      <c r="U7541" s="10"/>
    </row>
    <row r="7542" spans="12:21" ht="15" customHeight="1" x14ac:dyDescent="0.4">
      <c r="L7542" s="36" t="s">
        <v>39</v>
      </c>
      <c r="N7542" s="37">
        <v>43779</v>
      </c>
      <c r="O7542" s="35">
        <v>0.58333333333333337</v>
      </c>
      <c r="P7542" s="299"/>
      <c r="Q7542" s="300"/>
      <c r="R7542" s="129">
        <f t="shared" si="352"/>
        <v>0</v>
      </c>
      <c r="S7542" s="129">
        <f t="shared" si="353"/>
        <v>0</v>
      </c>
      <c r="T7542" s="129">
        <f t="shared" si="354"/>
        <v>0</v>
      </c>
      <c r="U7542" s="10"/>
    </row>
    <row r="7543" spans="12:21" ht="15" customHeight="1" x14ac:dyDescent="0.4">
      <c r="L7543" s="36" t="s">
        <v>39</v>
      </c>
      <c r="N7543" s="37">
        <v>43779</v>
      </c>
      <c r="O7543" s="35">
        <v>0.62500000000000011</v>
      </c>
      <c r="P7543" s="299"/>
      <c r="Q7543" s="300"/>
      <c r="R7543" s="129">
        <f t="shared" si="352"/>
        <v>0</v>
      </c>
      <c r="S7543" s="129">
        <f t="shared" si="353"/>
        <v>0</v>
      </c>
      <c r="T7543" s="129">
        <f t="shared" si="354"/>
        <v>0</v>
      </c>
      <c r="U7543" s="10"/>
    </row>
    <row r="7544" spans="12:21" ht="15" customHeight="1" x14ac:dyDescent="0.4">
      <c r="L7544" s="36" t="s">
        <v>39</v>
      </c>
      <c r="N7544" s="37">
        <v>43779</v>
      </c>
      <c r="O7544" s="35">
        <v>0.66666666666666674</v>
      </c>
      <c r="P7544" s="299"/>
      <c r="Q7544" s="300"/>
      <c r="R7544" s="129">
        <f t="shared" si="352"/>
        <v>0</v>
      </c>
      <c r="S7544" s="129">
        <f t="shared" si="353"/>
        <v>0</v>
      </c>
      <c r="T7544" s="129">
        <f t="shared" si="354"/>
        <v>0</v>
      </c>
      <c r="U7544" s="10"/>
    </row>
    <row r="7545" spans="12:21" ht="15" customHeight="1" x14ac:dyDescent="0.4">
      <c r="L7545" s="36" t="s">
        <v>39</v>
      </c>
      <c r="N7545" s="37">
        <v>43779</v>
      </c>
      <c r="O7545" s="35">
        <v>0.70833333333333337</v>
      </c>
      <c r="P7545" s="299"/>
      <c r="Q7545" s="300"/>
      <c r="R7545" s="129">
        <f t="shared" si="352"/>
        <v>0</v>
      </c>
      <c r="S7545" s="129">
        <f t="shared" si="353"/>
        <v>0</v>
      </c>
      <c r="T7545" s="129">
        <f t="shared" si="354"/>
        <v>0</v>
      </c>
      <c r="U7545" s="10"/>
    </row>
    <row r="7546" spans="12:21" ht="15" customHeight="1" x14ac:dyDescent="0.4">
      <c r="L7546" s="36" t="s">
        <v>39</v>
      </c>
      <c r="N7546" s="37">
        <v>43779</v>
      </c>
      <c r="O7546" s="35">
        <v>0.75000000000000011</v>
      </c>
      <c r="P7546" s="299"/>
      <c r="Q7546" s="300"/>
      <c r="R7546" s="129">
        <f t="shared" si="352"/>
        <v>0</v>
      </c>
      <c r="S7546" s="129">
        <f t="shared" si="353"/>
        <v>0</v>
      </c>
      <c r="T7546" s="129">
        <f t="shared" si="354"/>
        <v>0</v>
      </c>
      <c r="U7546" s="10"/>
    </row>
    <row r="7547" spans="12:21" ht="15" customHeight="1" x14ac:dyDescent="0.4">
      <c r="L7547" s="36" t="s">
        <v>39</v>
      </c>
      <c r="N7547" s="37">
        <v>43779</v>
      </c>
      <c r="O7547" s="35">
        <v>0.79166666666666674</v>
      </c>
      <c r="P7547" s="299"/>
      <c r="Q7547" s="300"/>
      <c r="R7547" s="129">
        <f t="shared" si="352"/>
        <v>0</v>
      </c>
      <c r="S7547" s="129">
        <f t="shared" si="353"/>
        <v>0</v>
      </c>
      <c r="T7547" s="129">
        <f t="shared" si="354"/>
        <v>0</v>
      </c>
      <c r="U7547" s="10"/>
    </row>
    <row r="7548" spans="12:21" ht="15" customHeight="1" x14ac:dyDescent="0.4">
      <c r="L7548" s="36" t="s">
        <v>39</v>
      </c>
      <c r="N7548" s="37">
        <v>43779</v>
      </c>
      <c r="O7548" s="35">
        <v>0.83333333333333337</v>
      </c>
      <c r="P7548" s="299"/>
      <c r="Q7548" s="300"/>
      <c r="R7548" s="129">
        <f t="shared" si="352"/>
        <v>0</v>
      </c>
      <c r="S7548" s="129">
        <f t="shared" si="353"/>
        <v>0</v>
      </c>
      <c r="T7548" s="129">
        <f t="shared" si="354"/>
        <v>0</v>
      </c>
      <c r="U7548" s="10"/>
    </row>
    <row r="7549" spans="12:21" ht="15" customHeight="1" x14ac:dyDescent="0.4">
      <c r="L7549" s="36" t="s">
        <v>39</v>
      </c>
      <c r="N7549" s="37">
        <v>43779</v>
      </c>
      <c r="O7549" s="35">
        <v>0.87500000000000011</v>
      </c>
      <c r="P7549" s="299"/>
      <c r="Q7549" s="300"/>
      <c r="R7549" s="129">
        <f t="shared" si="352"/>
        <v>0</v>
      </c>
      <c r="S7549" s="129">
        <f t="shared" si="353"/>
        <v>0</v>
      </c>
      <c r="T7549" s="129">
        <f t="shared" si="354"/>
        <v>0</v>
      </c>
      <c r="U7549" s="10"/>
    </row>
    <row r="7550" spans="12:21" ht="15" customHeight="1" x14ac:dyDescent="0.4">
      <c r="L7550" s="36" t="s">
        <v>39</v>
      </c>
      <c r="N7550" s="37">
        <v>43779</v>
      </c>
      <c r="O7550" s="35">
        <v>0.91666666666666674</v>
      </c>
      <c r="P7550" s="299"/>
      <c r="Q7550" s="300"/>
      <c r="R7550" s="129">
        <f t="shared" si="352"/>
        <v>0</v>
      </c>
      <c r="S7550" s="129">
        <f t="shared" si="353"/>
        <v>0</v>
      </c>
      <c r="T7550" s="129">
        <f t="shared" si="354"/>
        <v>0</v>
      </c>
      <c r="U7550" s="10"/>
    </row>
    <row r="7551" spans="12:21" ht="15" customHeight="1" x14ac:dyDescent="0.4">
      <c r="L7551" s="36" t="s">
        <v>39</v>
      </c>
      <c r="N7551" s="37">
        <v>43779</v>
      </c>
      <c r="O7551" s="35">
        <v>0.95833333333333337</v>
      </c>
      <c r="P7551" s="299"/>
      <c r="Q7551" s="300"/>
      <c r="R7551" s="129">
        <f t="shared" si="352"/>
        <v>0</v>
      </c>
      <c r="S7551" s="129">
        <f t="shared" si="353"/>
        <v>0</v>
      </c>
      <c r="T7551" s="129">
        <f t="shared" si="354"/>
        <v>0</v>
      </c>
      <c r="U7551" s="10"/>
    </row>
    <row r="7552" spans="12:21" ht="15" customHeight="1" x14ac:dyDescent="0.4">
      <c r="L7552" s="40">
        <v>43780</v>
      </c>
      <c r="M7552" s="37"/>
      <c r="N7552" s="37">
        <v>43780</v>
      </c>
      <c r="O7552" s="35">
        <v>3.1225022567582528E-17</v>
      </c>
      <c r="P7552" s="299"/>
      <c r="Q7552" s="300"/>
      <c r="R7552" s="129">
        <f t="shared" si="352"/>
        <v>0</v>
      </c>
      <c r="S7552" s="129">
        <f t="shared" si="353"/>
        <v>0</v>
      </c>
      <c r="T7552" s="129">
        <f t="shared" si="354"/>
        <v>0</v>
      </c>
      <c r="U7552" s="10"/>
    </row>
    <row r="7553" spans="12:21" ht="15" customHeight="1" x14ac:dyDescent="0.4">
      <c r="L7553" s="36" t="s">
        <v>39</v>
      </c>
      <c r="N7553" s="37">
        <v>43780</v>
      </c>
      <c r="O7553" s="35">
        <v>4.1666666666666699E-2</v>
      </c>
      <c r="P7553" s="299"/>
      <c r="Q7553" s="300"/>
      <c r="R7553" s="129">
        <f t="shared" si="352"/>
        <v>0</v>
      </c>
      <c r="S7553" s="129">
        <f t="shared" si="353"/>
        <v>0</v>
      </c>
      <c r="T7553" s="129">
        <f t="shared" si="354"/>
        <v>0</v>
      </c>
      <c r="U7553" s="10"/>
    </row>
    <row r="7554" spans="12:21" ht="15" customHeight="1" x14ac:dyDescent="0.4">
      <c r="L7554" s="36" t="s">
        <v>39</v>
      </c>
      <c r="N7554" s="37">
        <v>43780</v>
      </c>
      <c r="O7554" s="35">
        <v>8.333333333333337E-2</v>
      </c>
      <c r="P7554" s="299"/>
      <c r="Q7554" s="300"/>
      <c r="R7554" s="129">
        <f t="shared" si="352"/>
        <v>0</v>
      </c>
      <c r="S7554" s="129">
        <f t="shared" si="353"/>
        <v>0</v>
      </c>
      <c r="T7554" s="129">
        <f t="shared" si="354"/>
        <v>0</v>
      </c>
      <c r="U7554" s="10"/>
    </row>
    <row r="7555" spans="12:21" ht="15" customHeight="1" x14ac:dyDescent="0.4">
      <c r="L7555" s="36" t="s">
        <v>39</v>
      </c>
      <c r="N7555" s="37">
        <v>43780</v>
      </c>
      <c r="O7555" s="35">
        <v>0.12500000000000006</v>
      </c>
      <c r="P7555" s="299"/>
      <c r="Q7555" s="300"/>
      <c r="R7555" s="129">
        <f t="shared" si="352"/>
        <v>0</v>
      </c>
      <c r="S7555" s="129">
        <f t="shared" si="353"/>
        <v>0</v>
      </c>
      <c r="T7555" s="129">
        <f t="shared" si="354"/>
        <v>0</v>
      </c>
      <c r="U7555" s="10"/>
    </row>
    <row r="7556" spans="12:21" ht="15" customHeight="1" x14ac:dyDescent="0.4">
      <c r="L7556" s="36" t="s">
        <v>39</v>
      </c>
      <c r="N7556" s="37">
        <v>43780</v>
      </c>
      <c r="O7556" s="35">
        <v>0.16666666666666669</v>
      </c>
      <c r="P7556" s="299"/>
      <c r="Q7556" s="300"/>
      <c r="R7556" s="129">
        <f t="shared" si="352"/>
        <v>0</v>
      </c>
      <c r="S7556" s="129">
        <f t="shared" si="353"/>
        <v>0</v>
      </c>
      <c r="T7556" s="129">
        <f t="shared" si="354"/>
        <v>0</v>
      </c>
      <c r="U7556" s="10"/>
    </row>
    <row r="7557" spans="12:21" ht="15" customHeight="1" x14ac:dyDescent="0.4">
      <c r="L7557" s="36" t="s">
        <v>39</v>
      </c>
      <c r="N7557" s="37">
        <v>43780</v>
      </c>
      <c r="O7557" s="35">
        <v>0.20833333333333337</v>
      </c>
      <c r="P7557" s="299"/>
      <c r="Q7557" s="300"/>
      <c r="R7557" s="129">
        <f t="shared" si="352"/>
        <v>0</v>
      </c>
      <c r="S7557" s="129">
        <f t="shared" si="353"/>
        <v>0</v>
      </c>
      <c r="T7557" s="129">
        <f t="shared" si="354"/>
        <v>0</v>
      </c>
      <c r="U7557" s="10"/>
    </row>
    <row r="7558" spans="12:21" ht="15" customHeight="1" x14ac:dyDescent="0.4">
      <c r="L7558" s="36" t="s">
        <v>39</v>
      </c>
      <c r="N7558" s="37">
        <v>43780</v>
      </c>
      <c r="O7558" s="35">
        <v>0.25</v>
      </c>
      <c r="P7558" s="299"/>
      <c r="Q7558" s="300"/>
      <c r="R7558" s="129">
        <f t="shared" si="352"/>
        <v>0</v>
      </c>
      <c r="S7558" s="129">
        <f t="shared" si="353"/>
        <v>0</v>
      </c>
      <c r="T7558" s="129">
        <f t="shared" si="354"/>
        <v>0</v>
      </c>
      <c r="U7558" s="10"/>
    </row>
    <row r="7559" spans="12:21" ht="15" customHeight="1" x14ac:dyDescent="0.4">
      <c r="L7559" s="36" t="s">
        <v>39</v>
      </c>
      <c r="N7559" s="37">
        <v>43780</v>
      </c>
      <c r="O7559" s="35">
        <v>0.29166666666666669</v>
      </c>
      <c r="P7559" s="299"/>
      <c r="Q7559" s="300"/>
      <c r="R7559" s="129">
        <f t="shared" si="352"/>
        <v>0</v>
      </c>
      <c r="S7559" s="129">
        <f t="shared" si="353"/>
        <v>0</v>
      </c>
      <c r="T7559" s="129">
        <f t="shared" si="354"/>
        <v>0</v>
      </c>
      <c r="U7559" s="10"/>
    </row>
    <row r="7560" spans="12:21" ht="15" customHeight="1" x14ac:dyDescent="0.4">
      <c r="L7560" s="36" t="s">
        <v>39</v>
      </c>
      <c r="N7560" s="37">
        <v>43780</v>
      </c>
      <c r="O7560" s="35">
        <v>0.33333333333333337</v>
      </c>
      <c r="P7560" s="299"/>
      <c r="Q7560" s="300"/>
      <c r="R7560" s="129">
        <f t="shared" si="352"/>
        <v>0</v>
      </c>
      <c r="S7560" s="129">
        <f t="shared" si="353"/>
        <v>0</v>
      </c>
      <c r="T7560" s="129">
        <f t="shared" si="354"/>
        <v>0</v>
      </c>
      <c r="U7560" s="10"/>
    </row>
    <row r="7561" spans="12:21" ht="15" customHeight="1" x14ac:dyDescent="0.4">
      <c r="L7561" s="36" t="s">
        <v>39</v>
      </c>
      <c r="N7561" s="37">
        <v>43780</v>
      </c>
      <c r="O7561" s="35">
        <v>0.375</v>
      </c>
      <c r="P7561" s="299"/>
      <c r="Q7561" s="300"/>
      <c r="R7561" s="129">
        <f t="shared" si="352"/>
        <v>0</v>
      </c>
      <c r="S7561" s="129">
        <f t="shared" si="353"/>
        <v>0</v>
      </c>
      <c r="T7561" s="129">
        <f t="shared" si="354"/>
        <v>0</v>
      </c>
      <c r="U7561" s="10"/>
    </row>
    <row r="7562" spans="12:21" ht="15" customHeight="1" x14ac:dyDescent="0.4">
      <c r="L7562" s="36" t="s">
        <v>39</v>
      </c>
      <c r="N7562" s="37">
        <v>43780</v>
      </c>
      <c r="O7562" s="35">
        <v>0.41666666666666669</v>
      </c>
      <c r="P7562" s="299"/>
      <c r="Q7562" s="300"/>
      <c r="R7562" s="129">
        <f t="shared" si="352"/>
        <v>0</v>
      </c>
      <c r="S7562" s="129">
        <f t="shared" si="353"/>
        <v>0</v>
      </c>
      <c r="T7562" s="129">
        <f t="shared" si="354"/>
        <v>0</v>
      </c>
      <c r="U7562" s="10"/>
    </row>
    <row r="7563" spans="12:21" ht="15" customHeight="1" x14ac:dyDescent="0.4">
      <c r="L7563" s="36" t="s">
        <v>39</v>
      </c>
      <c r="N7563" s="37">
        <v>43780</v>
      </c>
      <c r="O7563" s="35">
        <v>0.45833333333333337</v>
      </c>
      <c r="P7563" s="299"/>
      <c r="Q7563" s="300"/>
      <c r="R7563" s="129">
        <f t="shared" si="352"/>
        <v>0</v>
      </c>
      <c r="S7563" s="129">
        <f t="shared" si="353"/>
        <v>0</v>
      </c>
      <c r="T7563" s="129">
        <f t="shared" si="354"/>
        <v>0</v>
      </c>
      <c r="U7563" s="10"/>
    </row>
    <row r="7564" spans="12:21" ht="15" customHeight="1" x14ac:dyDescent="0.4">
      <c r="L7564" s="36" t="s">
        <v>39</v>
      </c>
      <c r="N7564" s="37">
        <v>43780</v>
      </c>
      <c r="O7564" s="35">
        <v>0.50000000000000011</v>
      </c>
      <c r="P7564" s="299"/>
      <c r="Q7564" s="300"/>
      <c r="R7564" s="129">
        <f t="shared" si="352"/>
        <v>0</v>
      </c>
      <c r="S7564" s="129">
        <f t="shared" si="353"/>
        <v>0</v>
      </c>
      <c r="T7564" s="129">
        <f t="shared" si="354"/>
        <v>0</v>
      </c>
      <c r="U7564" s="10"/>
    </row>
    <row r="7565" spans="12:21" ht="15" customHeight="1" x14ac:dyDescent="0.4">
      <c r="L7565" s="36" t="s">
        <v>39</v>
      </c>
      <c r="N7565" s="37">
        <v>43780</v>
      </c>
      <c r="O7565" s="35">
        <v>0.54166666666666674</v>
      </c>
      <c r="P7565" s="299"/>
      <c r="Q7565" s="300"/>
      <c r="R7565" s="129">
        <f t="shared" si="352"/>
        <v>0</v>
      </c>
      <c r="S7565" s="129">
        <f t="shared" si="353"/>
        <v>0</v>
      </c>
      <c r="T7565" s="129">
        <f t="shared" si="354"/>
        <v>0</v>
      </c>
      <c r="U7565" s="10"/>
    </row>
    <row r="7566" spans="12:21" ht="15" customHeight="1" x14ac:dyDescent="0.4">
      <c r="L7566" s="36" t="s">
        <v>39</v>
      </c>
      <c r="N7566" s="37">
        <v>43780</v>
      </c>
      <c r="O7566" s="35">
        <v>0.58333333333333337</v>
      </c>
      <c r="P7566" s="299"/>
      <c r="Q7566" s="300"/>
      <c r="R7566" s="129">
        <f t="shared" si="352"/>
        <v>0</v>
      </c>
      <c r="S7566" s="129">
        <f t="shared" si="353"/>
        <v>0</v>
      </c>
      <c r="T7566" s="129">
        <f t="shared" si="354"/>
        <v>0</v>
      </c>
      <c r="U7566" s="10"/>
    </row>
    <row r="7567" spans="12:21" ht="15" customHeight="1" x14ac:dyDescent="0.4">
      <c r="L7567" s="36" t="s">
        <v>39</v>
      </c>
      <c r="N7567" s="37">
        <v>43780</v>
      </c>
      <c r="O7567" s="35">
        <v>0.62500000000000011</v>
      </c>
      <c r="P7567" s="299"/>
      <c r="Q7567" s="300"/>
      <c r="R7567" s="129">
        <f t="shared" si="352"/>
        <v>0</v>
      </c>
      <c r="S7567" s="129">
        <f t="shared" si="353"/>
        <v>0</v>
      </c>
      <c r="T7567" s="129">
        <f t="shared" si="354"/>
        <v>0</v>
      </c>
      <c r="U7567" s="10"/>
    </row>
    <row r="7568" spans="12:21" ht="15" customHeight="1" x14ac:dyDescent="0.4">
      <c r="L7568" s="36" t="s">
        <v>39</v>
      </c>
      <c r="N7568" s="37">
        <v>43780</v>
      </c>
      <c r="O7568" s="35">
        <v>0.66666666666666674</v>
      </c>
      <c r="P7568" s="299"/>
      <c r="Q7568" s="300"/>
      <c r="R7568" s="129">
        <f t="shared" ref="R7568:R7631" si="355">IF(Q7568&gt;P7568,P7568,Q7568)</f>
        <v>0</v>
      </c>
      <c r="S7568" s="129">
        <f t="shared" ref="S7568:S7631" si="356">P7568-R7568</f>
        <v>0</v>
      </c>
      <c r="T7568" s="129">
        <f t="shared" si="354"/>
        <v>0</v>
      </c>
      <c r="U7568" s="10"/>
    </row>
    <row r="7569" spans="12:21" ht="15" customHeight="1" x14ac:dyDescent="0.4">
      <c r="L7569" s="36" t="s">
        <v>39</v>
      </c>
      <c r="N7569" s="37">
        <v>43780</v>
      </c>
      <c r="O7569" s="35">
        <v>0.70833333333333337</v>
      </c>
      <c r="P7569" s="299"/>
      <c r="Q7569" s="300"/>
      <c r="R7569" s="129">
        <f t="shared" si="355"/>
        <v>0</v>
      </c>
      <c r="S7569" s="129">
        <f t="shared" si="356"/>
        <v>0</v>
      </c>
      <c r="T7569" s="129">
        <f t="shared" si="354"/>
        <v>0</v>
      </c>
      <c r="U7569" s="10"/>
    </row>
    <row r="7570" spans="12:21" ht="15" customHeight="1" x14ac:dyDescent="0.4">
      <c r="L7570" s="36" t="s">
        <v>39</v>
      </c>
      <c r="N7570" s="37">
        <v>43780</v>
      </c>
      <c r="O7570" s="35">
        <v>0.75000000000000011</v>
      </c>
      <c r="P7570" s="299"/>
      <c r="Q7570" s="300"/>
      <c r="R7570" s="129">
        <f t="shared" si="355"/>
        <v>0</v>
      </c>
      <c r="S7570" s="129">
        <f t="shared" si="356"/>
        <v>0</v>
      </c>
      <c r="T7570" s="129">
        <f t="shared" si="354"/>
        <v>0</v>
      </c>
      <c r="U7570" s="10"/>
    </row>
    <row r="7571" spans="12:21" ht="15" customHeight="1" x14ac:dyDescent="0.4">
      <c r="L7571" s="36" t="s">
        <v>39</v>
      </c>
      <c r="N7571" s="37">
        <v>43780</v>
      </c>
      <c r="O7571" s="35">
        <v>0.79166666666666674</v>
      </c>
      <c r="P7571" s="299"/>
      <c r="Q7571" s="300"/>
      <c r="R7571" s="129">
        <f t="shared" si="355"/>
        <v>0</v>
      </c>
      <c r="S7571" s="129">
        <f t="shared" si="356"/>
        <v>0</v>
      </c>
      <c r="T7571" s="129">
        <f t="shared" si="354"/>
        <v>0</v>
      </c>
      <c r="U7571" s="10"/>
    </row>
    <row r="7572" spans="12:21" ht="15" customHeight="1" x14ac:dyDescent="0.4">
      <c r="L7572" s="36" t="s">
        <v>39</v>
      </c>
      <c r="N7572" s="37">
        <v>43780</v>
      </c>
      <c r="O7572" s="35">
        <v>0.83333333333333337</v>
      </c>
      <c r="P7572" s="299"/>
      <c r="Q7572" s="300"/>
      <c r="R7572" s="129">
        <f t="shared" si="355"/>
        <v>0</v>
      </c>
      <c r="S7572" s="129">
        <f t="shared" si="356"/>
        <v>0</v>
      </c>
      <c r="T7572" s="129">
        <f t="shared" si="354"/>
        <v>0</v>
      </c>
      <c r="U7572" s="10"/>
    </row>
    <row r="7573" spans="12:21" ht="15" customHeight="1" x14ac:dyDescent="0.4">
      <c r="L7573" s="36" t="s">
        <v>39</v>
      </c>
      <c r="N7573" s="37">
        <v>43780</v>
      </c>
      <c r="O7573" s="35">
        <v>0.87500000000000011</v>
      </c>
      <c r="P7573" s="299"/>
      <c r="Q7573" s="300"/>
      <c r="R7573" s="129">
        <f t="shared" si="355"/>
        <v>0</v>
      </c>
      <c r="S7573" s="129">
        <f t="shared" si="356"/>
        <v>0</v>
      </c>
      <c r="T7573" s="129">
        <f t="shared" si="354"/>
        <v>0</v>
      </c>
      <c r="U7573" s="10"/>
    </row>
    <row r="7574" spans="12:21" ht="15" customHeight="1" x14ac:dyDescent="0.4">
      <c r="L7574" s="36" t="s">
        <v>39</v>
      </c>
      <c r="N7574" s="37">
        <v>43780</v>
      </c>
      <c r="O7574" s="35">
        <v>0.91666666666666674</v>
      </c>
      <c r="P7574" s="299"/>
      <c r="Q7574" s="300"/>
      <c r="R7574" s="129">
        <f t="shared" si="355"/>
        <v>0</v>
      </c>
      <c r="S7574" s="129">
        <f t="shared" si="356"/>
        <v>0</v>
      </c>
      <c r="T7574" s="129">
        <f t="shared" si="354"/>
        <v>0</v>
      </c>
      <c r="U7574" s="10"/>
    </row>
    <row r="7575" spans="12:21" ht="15" customHeight="1" x14ac:dyDescent="0.4">
      <c r="L7575" s="36" t="s">
        <v>39</v>
      </c>
      <c r="N7575" s="37">
        <v>43780</v>
      </c>
      <c r="O7575" s="35">
        <v>0.95833333333333337</v>
      </c>
      <c r="P7575" s="299"/>
      <c r="Q7575" s="300"/>
      <c r="R7575" s="129">
        <f t="shared" si="355"/>
        <v>0</v>
      </c>
      <c r="S7575" s="129">
        <f t="shared" si="356"/>
        <v>0</v>
      </c>
      <c r="T7575" s="129">
        <f t="shared" si="354"/>
        <v>0</v>
      </c>
      <c r="U7575" s="10"/>
    </row>
    <row r="7576" spans="12:21" ht="15" customHeight="1" x14ac:dyDescent="0.4">
      <c r="L7576" s="40">
        <v>43781</v>
      </c>
      <c r="M7576" s="37"/>
      <c r="N7576" s="37">
        <v>43781</v>
      </c>
      <c r="O7576" s="35">
        <v>3.1225022567582528E-17</v>
      </c>
      <c r="P7576" s="299"/>
      <c r="Q7576" s="300"/>
      <c r="R7576" s="129">
        <f t="shared" si="355"/>
        <v>0</v>
      </c>
      <c r="S7576" s="129">
        <f t="shared" si="356"/>
        <v>0</v>
      </c>
      <c r="T7576" s="129">
        <f t="shared" si="354"/>
        <v>0</v>
      </c>
      <c r="U7576" s="10"/>
    </row>
    <row r="7577" spans="12:21" ht="15" customHeight="1" x14ac:dyDescent="0.4">
      <c r="L7577" s="36" t="s">
        <v>39</v>
      </c>
      <c r="N7577" s="37">
        <v>43781</v>
      </c>
      <c r="O7577" s="35">
        <v>4.1666666666666699E-2</v>
      </c>
      <c r="P7577" s="299"/>
      <c r="Q7577" s="300"/>
      <c r="R7577" s="129">
        <f t="shared" si="355"/>
        <v>0</v>
      </c>
      <c r="S7577" s="129">
        <f t="shared" si="356"/>
        <v>0</v>
      </c>
      <c r="T7577" s="129">
        <f t="shared" si="354"/>
        <v>0</v>
      </c>
      <c r="U7577" s="10"/>
    </row>
    <row r="7578" spans="12:21" ht="15" customHeight="1" x14ac:dyDescent="0.4">
      <c r="L7578" s="36" t="s">
        <v>39</v>
      </c>
      <c r="N7578" s="37">
        <v>43781</v>
      </c>
      <c r="O7578" s="35">
        <v>8.333333333333337E-2</v>
      </c>
      <c r="P7578" s="299"/>
      <c r="Q7578" s="300"/>
      <c r="R7578" s="129">
        <f t="shared" si="355"/>
        <v>0</v>
      </c>
      <c r="S7578" s="129">
        <f t="shared" si="356"/>
        <v>0</v>
      </c>
      <c r="T7578" s="129">
        <f t="shared" si="354"/>
        <v>0</v>
      </c>
      <c r="U7578" s="10"/>
    </row>
    <row r="7579" spans="12:21" ht="15" customHeight="1" x14ac:dyDescent="0.4">
      <c r="L7579" s="36" t="s">
        <v>39</v>
      </c>
      <c r="N7579" s="37">
        <v>43781</v>
      </c>
      <c r="O7579" s="35">
        <v>0.12500000000000006</v>
      </c>
      <c r="P7579" s="299"/>
      <c r="Q7579" s="300"/>
      <c r="R7579" s="129">
        <f t="shared" si="355"/>
        <v>0</v>
      </c>
      <c r="S7579" s="129">
        <f t="shared" si="356"/>
        <v>0</v>
      </c>
      <c r="T7579" s="129">
        <f t="shared" si="354"/>
        <v>0</v>
      </c>
      <c r="U7579" s="10"/>
    </row>
    <row r="7580" spans="12:21" ht="15" customHeight="1" x14ac:dyDescent="0.4">
      <c r="L7580" s="36" t="s">
        <v>39</v>
      </c>
      <c r="N7580" s="37">
        <v>43781</v>
      </c>
      <c r="O7580" s="35">
        <v>0.16666666666666669</v>
      </c>
      <c r="P7580" s="299"/>
      <c r="Q7580" s="300"/>
      <c r="R7580" s="129">
        <f t="shared" si="355"/>
        <v>0</v>
      </c>
      <c r="S7580" s="129">
        <f t="shared" si="356"/>
        <v>0</v>
      </c>
      <c r="T7580" s="129">
        <f t="shared" si="354"/>
        <v>0</v>
      </c>
      <c r="U7580" s="10"/>
    </row>
    <row r="7581" spans="12:21" ht="15" customHeight="1" x14ac:dyDescent="0.4">
      <c r="L7581" s="36" t="s">
        <v>39</v>
      </c>
      <c r="N7581" s="37">
        <v>43781</v>
      </c>
      <c r="O7581" s="35">
        <v>0.20833333333333337</v>
      </c>
      <c r="P7581" s="299"/>
      <c r="Q7581" s="300"/>
      <c r="R7581" s="129">
        <f t="shared" si="355"/>
        <v>0</v>
      </c>
      <c r="S7581" s="129">
        <f t="shared" si="356"/>
        <v>0</v>
      </c>
      <c r="T7581" s="129">
        <f t="shared" si="354"/>
        <v>0</v>
      </c>
      <c r="U7581" s="10"/>
    </row>
    <row r="7582" spans="12:21" ht="15" customHeight="1" x14ac:dyDescent="0.4">
      <c r="L7582" s="36" t="s">
        <v>39</v>
      </c>
      <c r="N7582" s="37">
        <v>43781</v>
      </c>
      <c r="O7582" s="35">
        <v>0.25</v>
      </c>
      <c r="P7582" s="299"/>
      <c r="Q7582" s="300"/>
      <c r="R7582" s="129">
        <f t="shared" si="355"/>
        <v>0</v>
      </c>
      <c r="S7582" s="129">
        <f t="shared" si="356"/>
        <v>0</v>
      </c>
      <c r="T7582" s="129">
        <f t="shared" si="354"/>
        <v>0</v>
      </c>
      <c r="U7582" s="10"/>
    </row>
    <row r="7583" spans="12:21" ht="15" customHeight="1" x14ac:dyDescent="0.4">
      <c r="L7583" s="36" t="s">
        <v>39</v>
      </c>
      <c r="N7583" s="37">
        <v>43781</v>
      </c>
      <c r="O7583" s="35">
        <v>0.29166666666666669</v>
      </c>
      <c r="P7583" s="299"/>
      <c r="Q7583" s="300"/>
      <c r="R7583" s="129">
        <f t="shared" si="355"/>
        <v>0</v>
      </c>
      <c r="S7583" s="129">
        <f t="shared" si="356"/>
        <v>0</v>
      </c>
      <c r="T7583" s="129">
        <f t="shared" si="354"/>
        <v>0</v>
      </c>
      <c r="U7583" s="10"/>
    </row>
    <row r="7584" spans="12:21" ht="15" customHeight="1" x14ac:dyDescent="0.4">
      <c r="L7584" s="36" t="s">
        <v>39</v>
      </c>
      <c r="N7584" s="37">
        <v>43781</v>
      </c>
      <c r="O7584" s="35">
        <v>0.33333333333333337</v>
      </c>
      <c r="P7584" s="299"/>
      <c r="Q7584" s="300"/>
      <c r="R7584" s="129">
        <f t="shared" si="355"/>
        <v>0</v>
      </c>
      <c r="S7584" s="129">
        <f t="shared" si="356"/>
        <v>0</v>
      </c>
      <c r="T7584" s="129">
        <f t="shared" si="354"/>
        <v>0</v>
      </c>
      <c r="U7584" s="10"/>
    </row>
    <row r="7585" spans="12:21" ht="15" customHeight="1" x14ac:dyDescent="0.4">
      <c r="L7585" s="36" t="s">
        <v>39</v>
      </c>
      <c r="N7585" s="37">
        <v>43781</v>
      </c>
      <c r="O7585" s="35">
        <v>0.375</v>
      </c>
      <c r="P7585" s="299"/>
      <c r="Q7585" s="300"/>
      <c r="R7585" s="129">
        <f t="shared" si="355"/>
        <v>0</v>
      </c>
      <c r="S7585" s="129">
        <f t="shared" si="356"/>
        <v>0</v>
      </c>
      <c r="T7585" s="129">
        <f t="shared" si="354"/>
        <v>0</v>
      </c>
      <c r="U7585" s="10"/>
    </row>
    <row r="7586" spans="12:21" ht="15" customHeight="1" x14ac:dyDescent="0.4">
      <c r="L7586" s="36" t="s">
        <v>39</v>
      </c>
      <c r="N7586" s="37">
        <v>43781</v>
      </c>
      <c r="O7586" s="35">
        <v>0.41666666666666669</v>
      </c>
      <c r="P7586" s="299"/>
      <c r="Q7586" s="300"/>
      <c r="R7586" s="129">
        <f t="shared" si="355"/>
        <v>0</v>
      </c>
      <c r="S7586" s="129">
        <f t="shared" si="356"/>
        <v>0</v>
      </c>
      <c r="T7586" s="129">
        <f t="shared" si="354"/>
        <v>0</v>
      </c>
      <c r="U7586" s="10"/>
    </row>
    <row r="7587" spans="12:21" ht="15" customHeight="1" x14ac:dyDescent="0.4">
      <c r="L7587" s="36" t="s">
        <v>39</v>
      </c>
      <c r="N7587" s="37">
        <v>43781</v>
      </c>
      <c r="O7587" s="35">
        <v>0.45833333333333337</v>
      </c>
      <c r="P7587" s="299"/>
      <c r="Q7587" s="300"/>
      <c r="R7587" s="129">
        <f t="shared" si="355"/>
        <v>0</v>
      </c>
      <c r="S7587" s="129">
        <f t="shared" si="356"/>
        <v>0</v>
      </c>
      <c r="T7587" s="129">
        <f t="shared" si="354"/>
        <v>0</v>
      </c>
      <c r="U7587" s="10"/>
    </row>
    <row r="7588" spans="12:21" ht="15" customHeight="1" x14ac:dyDescent="0.4">
      <c r="L7588" s="36" t="s">
        <v>39</v>
      </c>
      <c r="N7588" s="37">
        <v>43781</v>
      </c>
      <c r="O7588" s="35">
        <v>0.50000000000000011</v>
      </c>
      <c r="P7588" s="299"/>
      <c r="Q7588" s="300"/>
      <c r="R7588" s="129">
        <f t="shared" si="355"/>
        <v>0</v>
      </c>
      <c r="S7588" s="129">
        <f t="shared" si="356"/>
        <v>0</v>
      </c>
      <c r="T7588" s="129">
        <f t="shared" si="354"/>
        <v>0</v>
      </c>
      <c r="U7588" s="10"/>
    </row>
    <row r="7589" spans="12:21" ht="15" customHeight="1" x14ac:dyDescent="0.4">
      <c r="L7589" s="36" t="s">
        <v>39</v>
      </c>
      <c r="N7589" s="37">
        <v>43781</v>
      </c>
      <c r="O7589" s="35">
        <v>0.54166666666666674</v>
      </c>
      <c r="P7589" s="299"/>
      <c r="Q7589" s="300"/>
      <c r="R7589" s="129">
        <f t="shared" si="355"/>
        <v>0</v>
      </c>
      <c r="S7589" s="129">
        <f t="shared" si="356"/>
        <v>0</v>
      </c>
      <c r="T7589" s="129">
        <f t="shared" si="354"/>
        <v>0</v>
      </c>
      <c r="U7589" s="10"/>
    </row>
    <row r="7590" spans="12:21" ht="15" customHeight="1" x14ac:dyDescent="0.4">
      <c r="L7590" s="36" t="s">
        <v>39</v>
      </c>
      <c r="N7590" s="37">
        <v>43781</v>
      </c>
      <c r="O7590" s="35">
        <v>0.58333333333333337</v>
      </c>
      <c r="P7590" s="299"/>
      <c r="Q7590" s="300"/>
      <c r="R7590" s="129">
        <f t="shared" si="355"/>
        <v>0</v>
      </c>
      <c r="S7590" s="129">
        <f t="shared" si="356"/>
        <v>0</v>
      </c>
      <c r="T7590" s="129">
        <f t="shared" si="354"/>
        <v>0</v>
      </c>
      <c r="U7590" s="10"/>
    </row>
    <row r="7591" spans="12:21" ht="15" customHeight="1" x14ac:dyDescent="0.4">
      <c r="L7591" s="36" t="s">
        <v>39</v>
      </c>
      <c r="N7591" s="37">
        <v>43781</v>
      </c>
      <c r="O7591" s="35">
        <v>0.62500000000000011</v>
      </c>
      <c r="P7591" s="299"/>
      <c r="Q7591" s="300"/>
      <c r="R7591" s="129">
        <f t="shared" si="355"/>
        <v>0</v>
      </c>
      <c r="S7591" s="129">
        <f t="shared" si="356"/>
        <v>0</v>
      </c>
      <c r="T7591" s="129">
        <f t="shared" si="354"/>
        <v>0</v>
      </c>
      <c r="U7591" s="10"/>
    </row>
    <row r="7592" spans="12:21" ht="15" customHeight="1" x14ac:dyDescent="0.4">
      <c r="L7592" s="36" t="s">
        <v>39</v>
      </c>
      <c r="N7592" s="37">
        <v>43781</v>
      </c>
      <c r="O7592" s="35">
        <v>0.66666666666666674</v>
      </c>
      <c r="P7592" s="299"/>
      <c r="Q7592" s="300"/>
      <c r="R7592" s="129">
        <f t="shared" si="355"/>
        <v>0</v>
      </c>
      <c r="S7592" s="129">
        <f t="shared" si="356"/>
        <v>0</v>
      </c>
      <c r="T7592" s="129">
        <f t="shared" si="354"/>
        <v>0</v>
      </c>
      <c r="U7592" s="10"/>
    </row>
    <row r="7593" spans="12:21" ht="15" customHeight="1" x14ac:dyDescent="0.4">
      <c r="L7593" s="36" t="s">
        <v>39</v>
      </c>
      <c r="N7593" s="37">
        <v>43781</v>
      </c>
      <c r="O7593" s="35">
        <v>0.70833333333333337</v>
      </c>
      <c r="P7593" s="299"/>
      <c r="Q7593" s="300"/>
      <c r="R7593" s="129">
        <f t="shared" si="355"/>
        <v>0</v>
      </c>
      <c r="S7593" s="129">
        <f t="shared" si="356"/>
        <v>0</v>
      </c>
      <c r="T7593" s="129">
        <f t="shared" ref="T7593:T7656" si="357">Q7593-R7593</f>
        <v>0</v>
      </c>
      <c r="U7593" s="10"/>
    </row>
    <row r="7594" spans="12:21" ht="15" customHeight="1" x14ac:dyDescent="0.4">
      <c r="L7594" s="36" t="s">
        <v>39</v>
      </c>
      <c r="N7594" s="37">
        <v>43781</v>
      </c>
      <c r="O7594" s="35">
        <v>0.75000000000000011</v>
      </c>
      <c r="P7594" s="299"/>
      <c r="Q7594" s="300"/>
      <c r="R7594" s="129">
        <f t="shared" si="355"/>
        <v>0</v>
      </c>
      <c r="S7594" s="129">
        <f t="shared" si="356"/>
        <v>0</v>
      </c>
      <c r="T7594" s="129">
        <f t="shared" si="357"/>
        <v>0</v>
      </c>
      <c r="U7594" s="10"/>
    </row>
    <row r="7595" spans="12:21" ht="15" customHeight="1" x14ac:dyDescent="0.4">
      <c r="L7595" s="36" t="s">
        <v>39</v>
      </c>
      <c r="N7595" s="37">
        <v>43781</v>
      </c>
      <c r="O7595" s="35">
        <v>0.79166666666666674</v>
      </c>
      <c r="P7595" s="299"/>
      <c r="Q7595" s="300"/>
      <c r="R7595" s="129">
        <f t="shared" si="355"/>
        <v>0</v>
      </c>
      <c r="S7595" s="129">
        <f t="shared" si="356"/>
        <v>0</v>
      </c>
      <c r="T7595" s="129">
        <f t="shared" si="357"/>
        <v>0</v>
      </c>
      <c r="U7595" s="10"/>
    </row>
    <row r="7596" spans="12:21" ht="15" customHeight="1" x14ac:dyDescent="0.4">
      <c r="L7596" s="36" t="s">
        <v>39</v>
      </c>
      <c r="N7596" s="37">
        <v>43781</v>
      </c>
      <c r="O7596" s="35">
        <v>0.83333333333333337</v>
      </c>
      <c r="P7596" s="299"/>
      <c r="Q7596" s="300"/>
      <c r="R7596" s="129">
        <f t="shared" si="355"/>
        <v>0</v>
      </c>
      <c r="S7596" s="129">
        <f t="shared" si="356"/>
        <v>0</v>
      </c>
      <c r="T7596" s="129">
        <f t="shared" si="357"/>
        <v>0</v>
      </c>
      <c r="U7596" s="10"/>
    </row>
    <row r="7597" spans="12:21" ht="15" customHeight="1" x14ac:dyDescent="0.4">
      <c r="L7597" s="36" t="s">
        <v>39</v>
      </c>
      <c r="N7597" s="37">
        <v>43781</v>
      </c>
      <c r="O7597" s="35">
        <v>0.87500000000000011</v>
      </c>
      <c r="P7597" s="299"/>
      <c r="Q7597" s="300"/>
      <c r="R7597" s="129">
        <f t="shared" si="355"/>
        <v>0</v>
      </c>
      <c r="S7597" s="129">
        <f t="shared" si="356"/>
        <v>0</v>
      </c>
      <c r="T7597" s="129">
        <f t="shared" si="357"/>
        <v>0</v>
      </c>
      <c r="U7597" s="10"/>
    </row>
    <row r="7598" spans="12:21" ht="15" customHeight="1" x14ac:dyDescent="0.4">
      <c r="L7598" s="36" t="s">
        <v>39</v>
      </c>
      <c r="N7598" s="37">
        <v>43781</v>
      </c>
      <c r="O7598" s="35">
        <v>0.91666666666666674</v>
      </c>
      <c r="P7598" s="299"/>
      <c r="Q7598" s="300"/>
      <c r="R7598" s="129">
        <f t="shared" si="355"/>
        <v>0</v>
      </c>
      <c r="S7598" s="129">
        <f t="shared" si="356"/>
        <v>0</v>
      </c>
      <c r="T7598" s="129">
        <f t="shared" si="357"/>
        <v>0</v>
      </c>
      <c r="U7598" s="10"/>
    </row>
    <row r="7599" spans="12:21" ht="15" customHeight="1" x14ac:dyDescent="0.4">
      <c r="L7599" s="36" t="s">
        <v>39</v>
      </c>
      <c r="N7599" s="37">
        <v>43781</v>
      </c>
      <c r="O7599" s="35">
        <v>0.95833333333333337</v>
      </c>
      <c r="P7599" s="299"/>
      <c r="Q7599" s="300"/>
      <c r="R7599" s="129">
        <f t="shared" si="355"/>
        <v>0</v>
      </c>
      <c r="S7599" s="129">
        <f t="shared" si="356"/>
        <v>0</v>
      </c>
      <c r="T7599" s="129">
        <f t="shared" si="357"/>
        <v>0</v>
      </c>
      <c r="U7599" s="10"/>
    </row>
    <row r="7600" spans="12:21" ht="15" customHeight="1" x14ac:dyDescent="0.4">
      <c r="L7600" s="40">
        <v>43782</v>
      </c>
      <c r="M7600" s="37"/>
      <c r="N7600" s="37">
        <v>43782</v>
      </c>
      <c r="O7600" s="35">
        <v>3.1225022567582528E-17</v>
      </c>
      <c r="P7600" s="299"/>
      <c r="Q7600" s="300"/>
      <c r="R7600" s="129">
        <f t="shared" si="355"/>
        <v>0</v>
      </c>
      <c r="S7600" s="129">
        <f t="shared" si="356"/>
        <v>0</v>
      </c>
      <c r="T7600" s="129">
        <f t="shared" si="357"/>
        <v>0</v>
      </c>
      <c r="U7600" s="10"/>
    </row>
    <row r="7601" spans="12:21" ht="15" customHeight="1" x14ac:dyDescent="0.4">
      <c r="L7601" s="36" t="s">
        <v>39</v>
      </c>
      <c r="N7601" s="37">
        <v>43782</v>
      </c>
      <c r="O7601" s="35">
        <v>4.1666666666666699E-2</v>
      </c>
      <c r="P7601" s="299"/>
      <c r="Q7601" s="300"/>
      <c r="R7601" s="129">
        <f t="shared" si="355"/>
        <v>0</v>
      </c>
      <c r="S7601" s="129">
        <f t="shared" si="356"/>
        <v>0</v>
      </c>
      <c r="T7601" s="129">
        <f t="shared" si="357"/>
        <v>0</v>
      </c>
      <c r="U7601" s="10"/>
    </row>
    <row r="7602" spans="12:21" ht="15" customHeight="1" x14ac:dyDescent="0.4">
      <c r="L7602" s="36" t="s">
        <v>39</v>
      </c>
      <c r="N7602" s="37">
        <v>43782</v>
      </c>
      <c r="O7602" s="35">
        <v>8.333333333333337E-2</v>
      </c>
      <c r="P7602" s="299"/>
      <c r="Q7602" s="300"/>
      <c r="R7602" s="129">
        <f t="shared" si="355"/>
        <v>0</v>
      </c>
      <c r="S7602" s="129">
        <f t="shared" si="356"/>
        <v>0</v>
      </c>
      <c r="T7602" s="129">
        <f t="shared" si="357"/>
        <v>0</v>
      </c>
      <c r="U7602" s="10"/>
    </row>
    <row r="7603" spans="12:21" ht="15" customHeight="1" x14ac:dyDescent="0.4">
      <c r="L7603" s="36" t="s">
        <v>39</v>
      </c>
      <c r="N7603" s="37">
        <v>43782</v>
      </c>
      <c r="O7603" s="35">
        <v>0.12500000000000006</v>
      </c>
      <c r="P7603" s="299"/>
      <c r="Q7603" s="300"/>
      <c r="R7603" s="129">
        <f t="shared" si="355"/>
        <v>0</v>
      </c>
      <c r="S7603" s="129">
        <f t="shared" si="356"/>
        <v>0</v>
      </c>
      <c r="T7603" s="129">
        <f t="shared" si="357"/>
        <v>0</v>
      </c>
      <c r="U7603" s="10"/>
    </row>
    <row r="7604" spans="12:21" ht="15" customHeight="1" x14ac:dyDescent="0.4">
      <c r="L7604" s="36" t="s">
        <v>39</v>
      </c>
      <c r="N7604" s="37">
        <v>43782</v>
      </c>
      <c r="O7604" s="35">
        <v>0.16666666666666669</v>
      </c>
      <c r="P7604" s="299"/>
      <c r="Q7604" s="300"/>
      <c r="R7604" s="129">
        <f t="shared" si="355"/>
        <v>0</v>
      </c>
      <c r="S7604" s="129">
        <f t="shared" si="356"/>
        <v>0</v>
      </c>
      <c r="T7604" s="129">
        <f t="shared" si="357"/>
        <v>0</v>
      </c>
      <c r="U7604" s="10"/>
    </row>
    <row r="7605" spans="12:21" ht="15" customHeight="1" x14ac:dyDescent="0.4">
      <c r="L7605" s="36" t="s">
        <v>39</v>
      </c>
      <c r="N7605" s="37">
        <v>43782</v>
      </c>
      <c r="O7605" s="35">
        <v>0.20833333333333337</v>
      </c>
      <c r="P7605" s="299"/>
      <c r="Q7605" s="300"/>
      <c r="R7605" s="129">
        <f t="shared" si="355"/>
        <v>0</v>
      </c>
      <c r="S7605" s="129">
        <f t="shared" si="356"/>
        <v>0</v>
      </c>
      <c r="T7605" s="129">
        <f t="shared" si="357"/>
        <v>0</v>
      </c>
      <c r="U7605" s="10"/>
    </row>
    <row r="7606" spans="12:21" ht="15" customHeight="1" x14ac:dyDescent="0.4">
      <c r="L7606" s="36" t="s">
        <v>39</v>
      </c>
      <c r="N7606" s="37">
        <v>43782</v>
      </c>
      <c r="O7606" s="35">
        <v>0.25</v>
      </c>
      <c r="P7606" s="299"/>
      <c r="Q7606" s="300"/>
      <c r="R7606" s="129">
        <f t="shared" si="355"/>
        <v>0</v>
      </c>
      <c r="S7606" s="129">
        <f t="shared" si="356"/>
        <v>0</v>
      </c>
      <c r="T7606" s="129">
        <f t="shared" si="357"/>
        <v>0</v>
      </c>
      <c r="U7606" s="10"/>
    </row>
    <row r="7607" spans="12:21" ht="15" customHeight="1" x14ac:dyDescent="0.4">
      <c r="L7607" s="36" t="s">
        <v>39</v>
      </c>
      <c r="N7607" s="37">
        <v>43782</v>
      </c>
      <c r="O7607" s="35">
        <v>0.29166666666666669</v>
      </c>
      <c r="P7607" s="299"/>
      <c r="Q7607" s="300"/>
      <c r="R7607" s="129">
        <f t="shared" si="355"/>
        <v>0</v>
      </c>
      <c r="S7607" s="129">
        <f t="shared" si="356"/>
        <v>0</v>
      </c>
      <c r="T7607" s="129">
        <f t="shared" si="357"/>
        <v>0</v>
      </c>
      <c r="U7607" s="10"/>
    </row>
    <row r="7608" spans="12:21" ht="15" customHeight="1" x14ac:dyDescent="0.4">
      <c r="L7608" s="36" t="s">
        <v>39</v>
      </c>
      <c r="N7608" s="37">
        <v>43782</v>
      </c>
      <c r="O7608" s="35">
        <v>0.33333333333333337</v>
      </c>
      <c r="P7608" s="299"/>
      <c r="Q7608" s="300"/>
      <c r="R7608" s="129">
        <f t="shared" si="355"/>
        <v>0</v>
      </c>
      <c r="S7608" s="129">
        <f t="shared" si="356"/>
        <v>0</v>
      </c>
      <c r="T7608" s="129">
        <f t="shared" si="357"/>
        <v>0</v>
      </c>
      <c r="U7608" s="10"/>
    </row>
    <row r="7609" spans="12:21" ht="15" customHeight="1" x14ac:dyDescent="0.4">
      <c r="L7609" s="36" t="s">
        <v>39</v>
      </c>
      <c r="N7609" s="37">
        <v>43782</v>
      </c>
      <c r="O7609" s="35">
        <v>0.375</v>
      </c>
      <c r="P7609" s="299"/>
      <c r="Q7609" s="300"/>
      <c r="R7609" s="129">
        <f t="shared" si="355"/>
        <v>0</v>
      </c>
      <c r="S7609" s="129">
        <f t="shared" si="356"/>
        <v>0</v>
      </c>
      <c r="T7609" s="129">
        <f t="shared" si="357"/>
        <v>0</v>
      </c>
      <c r="U7609" s="10"/>
    </row>
    <row r="7610" spans="12:21" ht="15" customHeight="1" x14ac:dyDescent="0.4">
      <c r="L7610" s="36" t="s">
        <v>39</v>
      </c>
      <c r="N7610" s="37">
        <v>43782</v>
      </c>
      <c r="O7610" s="35">
        <v>0.41666666666666669</v>
      </c>
      <c r="P7610" s="299"/>
      <c r="Q7610" s="300"/>
      <c r="R7610" s="129">
        <f t="shared" si="355"/>
        <v>0</v>
      </c>
      <c r="S7610" s="129">
        <f t="shared" si="356"/>
        <v>0</v>
      </c>
      <c r="T7610" s="129">
        <f t="shared" si="357"/>
        <v>0</v>
      </c>
      <c r="U7610" s="10"/>
    </row>
    <row r="7611" spans="12:21" ht="15" customHeight="1" x14ac:dyDescent="0.4">
      <c r="L7611" s="36" t="s">
        <v>39</v>
      </c>
      <c r="N7611" s="37">
        <v>43782</v>
      </c>
      <c r="O7611" s="35">
        <v>0.45833333333333337</v>
      </c>
      <c r="P7611" s="299"/>
      <c r="Q7611" s="300"/>
      <c r="R7611" s="129">
        <f t="shared" si="355"/>
        <v>0</v>
      </c>
      <c r="S7611" s="129">
        <f t="shared" si="356"/>
        <v>0</v>
      </c>
      <c r="T7611" s="129">
        <f t="shared" si="357"/>
        <v>0</v>
      </c>
      <c r="U7611" s="10"/>
    </row>
    <row r="7612" spans="12:21" ht="15" customHeight="1" x14ac:dyDescent="0.4">
      <c r="L7612" s="36" t="s">
        <v>39</v>
      </c>
      <c r="N7612" s="37">
        <v>43782</v>
      </c>
      <c r="O7612" s="35">
        <v>0.50000000000000011</v>
      </c>
      <c r="P7612" s="299"/>
      <c r="Q7612" s="300"/>
      <c r="R7612" s="129">
        <f t="shared" si="355"/>
        <v>0</v>
      </c>
      <c r="S7612" s="129">
        <f t="shared" si="356"/>
        <v>0</v>
      </c>
      <c r="T7612" s="129">
        <f t="shared" si="357"/>
        <v>0</v>
      </c>
      <c r="U7612" s="10"/>
    </row>
    <row r="7613" spans="12:21" ht="15" customHeight="1" x14ac:dyDescent="0.4">
      <c r="L7613" s="36" t="s">
        <v>39</v>
      </c>
      <c r="N7613" s="37">
        <v>43782</v>
      </c>
      <c r="O7613" s="35">
        <v>0.54166666666666674</v>
      </c>
      <c r="P7613" s="299"/>
      <c r="Q7613" s="300"/>
      <c r="R7613" s="129">
        <f t="shared" si="355"/>
        <v>0</v>
      </c>
      <c r="S7613" s="129">
        <f t="shared" si="356"/>
        <v>0</v>
      </c>
      <c r="T7613" s="129">
        <f t="shared" si="357"/>
        <v>0</v>
      </c>
      <c r="U7613" s="10"/>
    </row>
    <row r="7614" spans="12:21" ht="15" customHeight="1" x14ac:dyDescent="0.4">
      <c r="L7614" s="36" t="s">
        <v>39</v>
      </c>
      <c r="N7614" s="37">
        <v>43782</v>
      </c>
      <c r="O7614" s="35">
        <v>0.58333333333333337</v>
      </c>
      <c r="P7614" s="299"/>
      <c r="Q7614" s="300"/>
      <c r="R7614" s="129">
        <f t="shared" si="355"/>
        <v>0</v>
      </c>
      <c r="S7614" s="129">
        <f t="shared" si="356"/>
        <v>0</v>
      </c>
      <c r="T7614" s="129">
        <f t="shared" si="357"/>
        <v>0</v>
      </c>
      <c r="U7614" s="10"/>
    </row>
    <row r="7615" spans="12:21" ht="15" customHeight="1" x14ac:dyDescent="0.4">
      <c r="L7615" s="36" t="s">
        <v>39</v>
      </c>
      <c r="N7615" s="37">
        <v>43782</v>
      </c>
      <c r="O7615" s="35">
        <v>0.62500000000000011</v>
      </c>
      <c r="P7615" s="299"/>
      <c r="Q7615" s="300"/>
      <c r="R7615" s="129">
        <f t="shared" si="355"/>
        <v>0</v>
      </c>
      <c r="S7615" s="129">
        <f t="shared" si="356"/>
        <v>0</v>
      </c>
      <c r="T7615" s="129">
        <f t="shared" si="357"/>
        <v>0</v>
      </c>
      <c r="U7615" s="10"/>
    </row>
    <row r="7616" spans="12:21" ht="15" customHeight="1" x14ac:dyDescent="0.4">
      <c r="L7616" s="36" t="s">
        <v>39</v>
      </c>
      <c r="N7616" s="37">
        <v>43782</v>
      </c>
      <c r="O7616" s="35">
        <v>0.66666666666666674</v>
      </c>
      <c r="P7616" s="299"/>
      <c r="Q7616" s="300"/>
      <c r="R7616" s="129">
        <f t="shared" si="355"/>
        <v>0</v>
      </c>
      <c r="S7616" s="129">
        <f t="shared" si="356"/>
        <v>0</v>
      </c>
      <c r="T7616" s="129">
        <f t="shared" si="357"/>
        <v>0</v>
      </c>
      <c r="U7616" s="10"/>
    </row>
    <row r="7617" spans="12:21" ht="15" customHeight="1" x14ac:dyDescent="0.4">
      <c r="L7617" s="36" t="s">
        <v>39</v>
      </c>
      <c r="N7617" s="37">
        <v>43782</v>
      </c>
      <c r="O7617" s="35">
        <v>0.70833333333333337</v>
      </c>
      <c r="P7617" s="299"/>
      <c r="Q7617" s="300"/>
      <c r="R7617" s="129">
        <f t="shared" si="355"/>
        <v>0</v>
      </c>
      <c r="S7617" s="129">
        <f t="shared" si="356"/>
        <v>0</v>
      </c>
      <c r="T7617" s="129">
        <f t="shared" si="357"/>
        <v>0</v>
      </c>
      <c r="U7617" s="10"/>
    </row>
    <row r="7618" spans="12:21" ht="15" customHeight="1" x14ac:dyDescent="0.4">
      <c r="L7618" s="36" t="s">
        <v>39</v>
      </c>
      <c r="N7618" s="37">
        <v>43782</v>
      </c>
      <c r="O7618" s="35">
        <v>0.75000000000000011</v>
      </c>
      <c r="P7618" s="299"/>
      <c r="Q7618" s="300"/>
      <c r="R7618" s="129">
        <f t="shared" si="355"/>
        <v>0</v>
      </c>
      <c r="S7618" s="129">
        <f t="shared" si="356"/>
        <v>0</v>
      </c>
      <c r="T7618" s="129">
        <f t="shared" si="357"/>
        <v>0</v>
      </c>
      <c r="U7618" s="10"/>
    </row>
    <row r="7619" spans="12:21" ht="15" customHeight="1" x14ac:dyDescent="0.4">
      <c r="L7619" s="36" t="s">
        <v>39</v>
      </c>
      <c r="N7619" s="37">
        <v>43782</v>
      </c>
      <c r="O7619" s="35">
        <v>0.79166666666666674</v>
      </c>
      <c r="P7619" s="299"/>
      <c r="Q7619" s="300"/>
      <c r="R7619" s="129">
        <f t="shared" si="355"/>
        <v>0</v>
      </c>
      <c r="S7619" s="129">
        <f t="shared" si="356"/>
        <v>0</v>
      </c>
      <c r="T7619" s="129">
        <f t="shared" si="357"/>
        <v>0</v>
      </c>
      <c r="U7619" s="10"/>
    </row>
    <row r="7620" spans="12:21" ht="15" customHeight="1" x14ac:dyDescent="0.4">
      <c r="L7620" s="36" t="s">
        <v>39</v>
      </c>
      <c r="N7620" s="37">
        <v>43782</v>
      </c>
      <c r="O7620" s="35">
        <v>0.83333333333333337</v>
      </c>
      <c r="P7620" s="299"/>
      <c r="Q7620" s="300"/>
      <c r="R7620" s="129">
        <f t="shared" si="355"/>
        <v>0</v>
      </c>
      <c r="S7620" s="129">
        <f t="shared" si="356"/>
        <v>0</v>
      </c>
      <c r="T7620" s="129">
        <f t="shared" si="357"/>
        <v>0</v>
      </c>
      <c r="U7620" s="10"/>
    </row>
    <row r="7621" spans="12:21" ht="15" customHeight="1" x14ac:dyDescent="0.4">
      <c r="L7621" s="36" t="s">
        <v>39</v>
      </c>
      <c r="N7621" s="37">
        <v>43782</v>
      </c>
      <c r="O7621" s="35">
        <v>0.87500000000000011</v>
      </c>
      <c r="P7621" s="299"/>
      <c r="Q7621" s="300"/>
      <c r="R7621" s="129">
        <f t="shared" si="355"/>
        <v>0</v>
      </c>
      <c r="S7621" s="129">
        <f t="shared" si="356"/>
        <v>0</v>
      </c>
      <c r="T7621" s="129">
        <f t="shared" si="357"/>
        <v>0</v>
      </c>
      <c r="U7621" s="10"/>
    </row>
    <row r="7622" spans="12:21" ht="15" customHeight="1" x14ac:dyDescent="0.4">
      <c r="L7622" s="36" t="s">
        <v>39</v>
      </c>
      <c r="N7622" s="37">
        <v>43782</v>
      </c>
      <c r="O7622" s="35">
        <v>0.91666666666666674</v>
      </c>
      <c r="P7622" s="299"/>
      <c r="Q7622" s="300"/>
      <c r="R7622" s="129">
        <f t="shared" si="355"/>
        <v>0</v>
      </c>
      <c r="S7622" s="129">
        <f t="shared" si="356"/>
        <v>0</v>
      </c>
      <c r="T7622" s="129">
        <f t="shared" si="357"/>
        <v>0</v>
      </c>
      <c r="U7622" s="10"/>
    </row>
    <row r="7623" spans="12:21" ht="15" customHeight="1" x14ac:dyDescent="0.4">
      <c r="L7623" s="36" t="s">
        <v>39</v>
      </c>
      <c r="N7623" s="37">
        <v>43782</v>
      </c>
      <c r="O7623" s="35">
        <v>0.95833333333333337</v>
      </c>
      <c r="P7623" s="299"/>
      <c r="Q7623" s="300"/>
      <c r="R7623" s="129">
        <f t="shared" si="355"/>
        <v>0</v>
      </c>
      <c r="S7623" s="129">
        <f t="shared" si="356"/>
        <v>0</v>
      </c>
      <c r="T7623" s="129">
        <f t="shared" si="357"/>
        <v>0</v>
      </c>
      <c r="U7623" s="10"/>
    </row>
    <row r="7624" spans="12:21" ht="15" customHeight="1" x14ac:dyDescent="0.4">
      <c r="L7624" s="40">
        <v>43783</v>
      </c>
      <c r="M7624" s="37"/>
      <c r="N7624" s="37">
        <v>43783</v>
      </c>
      <c r="O7624" s="35">
        <v>3.1225022567582528E-17</v>
      </c>
      <c r="P7624" s="299"/>
      <c r="Q7624" s="300"/>
      <c r="R7624" s="129">
        <f t="shared" si="355"/>
        <v>0</v>
      </c>
      <c r="S7624" s="129">
        <f t="shared" si="356"/>
        <v>0</v>
      </c>
      <c r="T7624" s="129">
        <f t="shared" si="357"/>
        <v>0</v>
      </c>
      <c r="U7624" s="10"/>
    </row>
    <row r="7625" spans="12:21" ht="15" customHeight="1" x14ac:dyDescent="0.4">
      <c r="L7625" s="36" t="s">
        <v>39</v>
      </c>
      <c r="N7625" s="37">
        <v>43783</v>
      </c>
      <c r="O7625" s="35">
        <v>4.1666666666666699E-2</v>
      </c>
      <c r="P7625" s="299"/>
      <c r="Q7625" s="300"/>
      <c r="R7625" s="129">
        <f t="shared" si="355"/>
        <v>0</v>
      </c>
      <c r="S7625" s="129">
        <f t="shared" si="356"/>
        <v>0</v>
      </c>
      <c r="T7625" s="129">
        <f t="shared" si="357"/>
        <v>0</v>
      </c>
      <c r="U7625" s="10"/>
    </row>
    <row r="7626" spans="12:21" ht="15" customHeight="1" x14ac:dyDescent="0.4">
      <c r="L7626" s="36" t="s">
        <v>39</v>
      </c>
      <c r="N7626" s="37">
        <v>43783</v>
      </c>
      <c r="O7626" s="35">
        <v>8.333333333333337E-2</v>
      </c>
      <c r="P7626" s="299"/>
      <c r="Q7626" s="300"/>
      <c r="R7626" s="129">
        <f t="shared" si="355"/>
        <v>0</v>
      </c>
      <c r="S7626" s="129">
        <f t="shared" si="356"/>
        <v>0</v>
      </c>
      <c r="T7626" s="129">
        <f t="shared" si="357"/>
        <v>0</v>
      </c>
      <c r="U7626" s="10"/>
    </row>
    <row r="7627" spans="12:21" ht="15" customHeight="1" x14ac:dyDescent="0.4">
      <c r="L7627" s="36" t="s">
        <v>39</v>
      </c>
      <c r="N7627" s="37">
        <v>43783</v>
      </c>
      <c r="O7627" s="35">
        <v>0.12500000000000006</v>
      </c>
      <c r="P7627" s="299"/>
      <c r="Q7627" s="300"/>
      <c r="R7627" s="129">
        <f t="shared" si="355"/>
        <v>0</v>
      </c>
      <c r="S7627" s="129">
        <f t="shared" si="356"/>
        <v>0</v>
      </c>
      <c r="T7627" s="129">
        <f t="shared" si="357"/>
        <v>0</v>
      </c>
      <c r="U7627" s="10"/>
    </row>
    <row r="7628" spans="12:21" ht="15" customHeight="1" x14ac:dyDescent="0.4">
      <c r="L7628" s="36" t="s">
        <v>39</v>
      </c>
      <c r="N7628" s="37">
        <v>43783</v>
      </c>
      <c r="O7628" s="35">
        <v>0.16666666666666669</v>
      </c>
      <c r="P7628" s="299"/>
      <c r="Q7628" s="300"/>
      <c r="R7628" s="129">
        <f t="shared" si="355"/>
        <v>0</v>
      </c>
      <c r="S7628" s="129">
        <f t="shared" si="356"/>
        <v>0</v>
      </c>
      <c r="T7628" s="129">
        <f t="shared" si="357"/>
        <v>0</v>
      </c>
      <c r="U7628" s="10"/>
    </row>
    <row r="7629" spans="12:21" ht="15" customHeight="1" x14ac:dyDescent="0.4">
      <c r="L7629" s="36" t="s">
        <v>39</v>
      </c>
      <c r="N7629" s="37">
        <v>43783</v>
      </c>
      <c r="O7629" s="35">
        <v>0.20833333333333337</v>
      </c>
      <c r="P7629" s="299"/>
      <c r="Q7629" s="300"/>
      <c r="R7629" s="129">
        <f t="shared" si="355"/>
        <v>0</v>
      </c>
      <c r="S7629" s="129">
        <f t="shared" si="356"/>
        <v>0</v>
      </c>
      <c r="T7629" s="129">
        <f t="shared" si="357"/>
        <v>0</v>
      </c>
      <c r="U7629" s="10"/>
    </row>
    <row r="7630" spans="12:21" ht="15" customHeight="1" x14ac:dyDescent="0.4">
      <c r="L7630" s="36" t="s">
        <v>39</v>
      </c>
      <c r="N7630" s="37">
        <v>43783</v>
      </c>
      <c r="O7630" s="35">
        <v>0.25</v>
      </c>
      <c r="P7630" s="299"/>
      <c r="Q7630" s="300"/>
      <c r="R7630" s="129">
        <f t="shared" si="355"/>
        <v>0</v>
      </c>
      <c r="S7630" s="129">
        <f t="shared" si="356"/>
        <v>0</v>
      </c>
      <c r="T7630" s="129">
        <f t="shared" si="357"/>
        <v>0</v>
      </c>
      <c r="U7630" s="10"/>
    </row>
    <row r="7631" spans="12:21" ht="15" customHeight="1" x14ac:dyDescent="0.4">
      <c r="L7631" s="36" t="s">
        <v>39</v>
      </c>
      <c r="N7631" s="37">
        <v>43783</v>
      </c>
      <c r="O7631" s="35">
        <v>0.29166666666666669</v>
      </c>
      <c r="P7631" s="299"/>
      <c r="Q7631" s="300"/>
      <c r="R7631" s="129">
        <f t="shared" si="355"/>
        <v>0</v>
      </c>
      <c r="S7631" s="129">
        <f t="shared" si="356"/>
        <v>0</v>
      </c>
      <c r="T7631" s="129">
        <f t="shared" si="357"/>
        <v>0</v>
      </c>
      <c r="U7631" s="10"/>
    </row>
    <row r="7632" spans="12:21" ht="15" customHeight="1" x14ac:dyDescent="0.4">
      <c r="L7632" s="36" t="s">
        <v>39</v>
      </c>
      <c r="N7632" s="37">
        <v>43783</v>
      </c>
      <c r="O7632" s="35">
        <v>0.33333333333333337</v>
      </c>
      <c r="P7632" s="299"/>
      <c r="Q7632" s="300"/>
      <c r="R7632" s="129">
        <f t="shared" ref="R7632:R7695" si="358">IF(Q7632&gt;P7632,P7632,Q7632)</f>
        <v>0</v>
      </c>
      <c r="S7632" s="129">
        <f t="shared" ref="S7632:S7695" si="359">P7632-R7632</f>
        <v>0</v>
      </c>
      <c r="T7632" s="129">
        <f t="shared" si="357"/>
        <v>0</v>
      </c>
      <c r="U7632" s="10"/>
    </row>
    <row r="7633" spans="12:21" ht="15" customHeight="1" x14ac:dyDescent="0.4">
      <c r="L7633" s="36" t="s">
        <v>39</v>
      </c>
      <c r="N7633" s="37">
        <v>43783</v>
      </c>
      <c r="O7633" s="35">
        <v>0.375</v>
      </c>
      <c r="P7633" s="299"/>
      <c r="Q7633" s="300"/>
      <c r="R7633" s="129">
        <f t="shared" si="358"/>
        <v>0</v>
      </c>
      <c r="S7633" s="129">
        <f t="shared" si="359"/>
        <v>0</v>
      </c>
      <c r="T7633" s="129">
        <f t="shared" si="357"/>
        <v>0</v>
      </c>
      <c r="U7633" s="10"/>
    </row>
    <row r="7634" spans="12:21" ht="15" customHeight="1" x14ac:dyDescent="0.4">
      <c r="L7634" s="36" t="s">
        <v>39</v>
      </c>
      <c r="N7634" s="37">
        <v>43783</v>
      </c>
      <c r="O7634" s="35">
        <v>0.41666666666666669</v>
      </c>
      <c r="P7634" s="299"/>
      <c r="Q7634" s="300"/>
      <c r="R7634" s="129">
        <f t="shared" si="358"/>
        <v>0</v>
      </c>
      <c r="S7634" s="129">
        <f t="shared" si="359"/>
        <v>0</v>
      </c>
      <c r="T7634" s="129">
        <f t="shared" si="357"/>
        <v>0</v>
      </c>
      <c r="U7634" s="10"/>
    </row>
    <row r="7635" spans="12:21" ht="15" customHeight="1" x14ac:dyDescent="0.4">
      <c r="L7635" s="36" t="s">
        <v>39</v>
      </c>
      <c r="N7635" s="37">
        <v>43783</v>
      </c>
      <c r="O7635" s="35">
        <v>0.45833333333333337</v>
      </c>
      <c r="P7635" s="299"/>
      <c r="Q7635" s="300"/>
      <c r="R7635" s="129">
        <f t="shared" si="358"/>
        <v>0</v>
      </c>
      <c r="S7635" s="129">
        <f t="shared" si="359"/>
        <v>0</v>
      </c>
      <c r="T7635" s="129">
        <f t="shared" si="357"/>
        <v>0</v>
      </c>
      <c r="U7635" s="10"/>
    </row>
    <row r="7636" spans="12:21" ht="15" customHeight="1" x14ac:dyDescent="0.4">
      <c r="L7636" s="36" t="s">
        <v>39</v>
      </c>
      <c r="N7636" s="37">
        <v>43783</v>
      </c>
      <c r="O7636" s="35">
        <v>0.50000000000000011</v>
      </c>
      <c r="P7636" s="299"/>
      <c r="Q7636" s="300"/>
      <c r="R7636" s="129">
        <f t="shared" si="358"/>
        <v>0</v>
      </c>
      <c r="S7636" s="129">
        <f t="shared" si="359"/>
        <v>0</v>
      </c>
      <c r="T7636" s="129">
        <f t="shared" si="357"/>
        <v>0</v>
      </c>
      <c r="U7636" s="10"/>
    </row>
    <row r="7637" spans="12:21" ht="15" customHeight="1" x14ac:dyDescent="0.4">
      <c r="L7637" s="36" t="s">
        <v>39</v>
      </c>
      <c r="N7637" s="37">
        <v>43783</v>
      </c>
      <c r="O7637" s="35">
        <v>0.54166666666666674</v>
      </c>
      <c r="P7637" s="299"/>
      <c r="Q7637" s="300"/>
      <c r="R7637" s="129">
        <f t="shared" si="358"/>
        <v>0</v>
      </c>
      <c r="S7637" s="129">
        <f t="shared" si="359"/>
        <v>0</v>
      </c>
      <c r="T7637" s="129">
        <f t="shared" si="357"/>
        <v>0</v>
      </c>
      <c r="U7637" s="10"/>
    </row>
    <row r="7638" spans="12:21" ht="15" customHeight="1" x14ac:dyDescent="0.4">
      <c r="L7638" s="36" t="s">
        <v>39</v>
      </c>
      <c r="N7638" s="37">
        <v>43783</v>
      </c>
      <c r="O7638" s="35">
        <v>0.58333333333333337</v>
      </c>
      <c r="P7638" s="299"/>
      <c r="Q7638" s="300"/>
      <c r="R7638" s="129">
        <f t="shared" si="358"/>
        <v>0</v>
      </c>
      <c r="S7638" s="129">
        <f t="shared" si="359"/>
        <v>0</v>
      </c>
      <c r="T7638" s="129">
        <f t="shared" si="357"/>
        <v>0</v>
      </c>
      <c r="U7638" s="10"/>
    </row>
    <row r="7639" spans="12:21" ht="15" customHeight="1" x14ac:dyDescent="0.4">
      <c r="L7639" s="36" t="s">
        <v>39</v>
      </c>
      <c r="N7639" s="37">
        <v>43783</v>
      </c>
      <c r="O7639" s="35">
        <v>0.62500000000000011</v>
      </c>
      <c r="P7639" s="299"/>
      <c r="Q7639" s="300"/>
      <c r="R7639" s="129">
        <f t="shared" si="358"/>
        <v>0</v>
      </c>
      <c r="S7639" s="129">
        <f t="shared" si="359"/>
        <v>0</v>
      </c>
      <c r="T7639" s="129">
        <f t="shared" si="357"/>
        <v>0</v>
      </c>
      <c r="U7639" s="10"/>
    </row>
    <row r="7640" spans="12:21" ht="15" customHeight="1" x14ac:dyDescent="0.4">
      <c r="L7640" s="36" t="s">
        <v>39</v>
      </c>
      <c r="N7640" s="37">
        <v>43783</v>
      </c>
      <c r="O7640" s="35">
        <v>0.66666666666666674</v>
      </c>
      <c r="P7640" s="299"/>
      <c r="Q7640" s="300"/>
      <c r="R7640" s="129">
        <f t="shared" si="358"/>
        <v>0</v>
      </c>
      <c r="S7640" s="129">
        <f t="shared" si="359"/>
        <v>0</v>
      </c>
      <c r="T7640" s="129">
        <f t="shared" si="357"/>
        <v>0</v>
      </c>
      <c r="U7640" s="10"/>
    </row>
    <row r="7641" spans="12:21" ht="15" customHeight="1" x14ac:dyDescent="0.4">
      <c r="L7641" s="36" t="s">
        <v>39</v>
      </c>
      <c r="N7641" s="37">
        <v>43783</v>
      </c>
      <c r="O7641" s="35">
        <v>0.70833333333333337</v>
      </c>
      <c r="P7641" s="299"/>
      <c r="Q7641" s="300"/>
      <c r="R7641" s="129">
        <f t="shared" si="358"/>
        <v>0</v>
      </c>
      <c r="S7641" s="129">
        <f t="shared" si="359"/>
        <v>0</v>
      </c>
      <c r="T7641" s="129">
        <f t="shared" si="357"/>
        <v>0</v>
      </c>
      <c r="U7641" s="10"/>
    </row>
    <row r="7642" spans="12:21" ht="15" customHeight="1" x14ac:dyDescent="0.4">
      <c r="L7642" s="36" t="s">
        <v>39</v>
      </c>
      <c r="N7642" s="37">
        <v>43783</v>
      </c>
      <c r="O7642" s="35">
        <v>0.75000000000000011</v>
      </c>
      <c r="P7642" s="299"/>
      <c r="Q7642" s="300"/>
      <c r="R7642" s="129">
        <f t="shared" si="358"/>
        <v>0</v>
      </c>
      <c r="S7642" s="129">
        <f t="shared" si="359"/>
        <v>0</v>
      </c>
      <c r="T7642" s="129">
        <f t="shared" si="357"/>
        <v>0</v>
      </c>
      <c r="U7642" s="10"/>
    </row>
    <row r="7643" spans="12:21" ht="15" customHeight="1" x14ac:dyDescent="0.4">
      <c r="L7643" s="36" t="s">
        <v>39</v>
      </c>
      <c r="N7643" s="37">
        <v>43783</v>
      </c>
      <c r="O7643" s="35">
        <v>0.79166666666666674</v>
      </c>
      <c r="P7643" s="299"/>
      <c r="Q7643" s="300"/>
      <c r="R7643" s="129">
        <f t="shared" si="358"/>
        <v>0</v>
      </c>
      <c r="S7643" s="129">
        <f t="shared" si="359"/>
        <v>0</v>
      </c>
      <c r="T7643" s="129">
        <f t="shared" si="357"/>
        <v>0</v>
      </c>
      <c r="U7643" s="10"/>
    </row>
    <row r="7644" spans="12:21" ht="15" customHeight="1" x14ac:dyDescent="0.4">
      <c r="L7644" s="36" t="s">
        <v>39</v>
      </c>
      <c r="N7644" s="37">
        <v>43783</v>
      </c>
      <c r="O7644" s="35">
        <v>0.83333333333333337</v>
      </c>
      <c r="P7644" s="299"/>
      <c r="Q7644" s="300"/>
      <c r="R7644" s="129">
        <f t="shared" si="358"/>
        <v>0</v>
      </c>
      <c r="S7644" s="129">
        <f t="shared" si="359"/>
        <v>0</v>
      </c>
      <c r="T7644" s="129">
        <f t="shared" si="357"/>
        <v>0</v>
      </c>
      <c r="U7644" s="10"/>
    </row>
    <row r="7645" spans="12:21" ht="15" customHeight="1" x14ac:dyDescent="0.4">
      <c r="L7645" s="36" t="s">
        <v>39</v>
      </c>
      <c r="N7645" s="37">
        <v>43783</v>
      </c>
      <c r="O7645" s="35">
        <v>0.87500000000000011</v>
      </c>
      <c r="P7645" s="299"/>
      <c r="Q7645" s="300"/>
      <c r="R7645" s="129">
        <f t="shared" si="358"/>
        <v>0</v>
      </c>
      <c r="S7645" s="129">
        <f t="shared" si="359"/>
        <v>0</v>
      </c>
      <c r="T7645" s="129">
        <f t="shared" si="357"/>
        <v>0</v>
      </c>
      <c r="U7645" s="10"/>
    </row>
    <row r="7646" spans="12:21" ht="15" customHeight="1" x14ac:dyDescent="0.4">
      <c r="L7646" s="36" t="s">
        <v>39</v>
      </c>
      <c r="N7646" s="37">
        <v>43783</v>
      </c>
      <c r="O7646" s="35">
        <v>0.91666666666666674</v>
      </c>
      <c r="P7646" s="299"/>
      <c r="Q7646" s="300"/>
      <c r="R7646" s="129">
        <f t="shared" si="358"/>
        <v>0</v>
      </c>
      <c r="S7646" s="129">
        <f t="shared" si="359"/>
        <v>0</v>
      </c>
      <c r="T7646" s="129">
        <f t="shared" si="357"/>
        <v>0</v>
      </c>
      <c r="U7646" s="10"/>
    </row>
    <row r="7647" spans="12:21" ht="15" customHeight="1" x14ac:dyDescent="0.4">
      <c r="L7647" s="36" t="s">
        <v>39</v>
      </c>
      <c r="N7647" s="37">
        <v>43783</v>
      </c>
      <c r="O7647" s="35">
        <v>0.95833333333333337</v>
      </c>
      <c r="P7647" s="299"/>
      <c r="Q7647" s="300"/>
      <c r="R7647" s="129">
        <f t="shared" si="358"/>
        <v>0</v>
      </c>
      <c r="S7647" s="129">
        <f t="shared" si="359"/>
        <v>0</v>
      </c>
      <c r="T7647" s="129">
        <f t="shared" si="357"/>
        <v>0</v>
      </c>
      <c r="U7647" s="10"/>
    </row>
    <row r="7648" spans="12:21" ht="15" customHeight="1" x14ac:dyDescent="0.4">
      <c r="L7648" s="40">
        <v>43784</v>
      </c>
      <c r="M7648" s="37"/>
      <c r="N7648" s="37">
        <v>43784</v>
      </c>
      <c r="O7648" s="35">
        <v>3.1225022567582528E-17</v>
      </c>
      <c r="P7648" s="299"/>
      <c r="Q7648" s="300"/>
      <c r="R7648" s="129">
        <f t="shared" si="358"/>
        <v>0</v>
      </c>
      <c r="S7648" s="129">
        <f t="shared" si="359"/>
        <v>0</v>
      </c>
      <c r="T7648" s="129">
        <f t="shared" si="357"/>
        <v>0</v>
      </c>
      <c r="U7648" s="10"/>
    </row>
    <row r="7649" spans="12:21" ht="15" customHeight="1" x14ac:dyDescent="0.4">
      <c r="L7649" s="36" t="s">
        <v>39</v>
      </c>
      <c r="N7649" s="37">
        <v>43784</v>
      </c>
      <c r="O7649" s="35">
        <v>4.1666666666666699E-2</v>
      </c>
      <c r="P7649" s="299"/>
      <c r="Q7649" s="300"/>
      <c r="R7649" s="129">
        <f t="shared" si="358"/>
        <v>0</v>
      </c>
      <c r="S7649" s="129">
        <f t="shared" si="359"/>
        <v>0</v>
      </c>
      <c r="T7649" s="129">
        <f t="shared" si="357"/>
        <v>0</v>
      </c>
      <c r="U7649" s="10"/>
    </row>
    <row r="7650" spans="12:21" ht="15" customHeight="1" x14ac:dyDescent="0.4">
      <c r="L7650" s="36" t="s">
        <v>39</v>
      </c>
      <c r="N7650" s="37">
        <v>43784</v>
      </c>
      <c r="O7650" s="35">
        <v>8.333333333333337E-2</v>
      </c>
      <c r="P7650" s="299"/>
      <c r="Q7650" s="300"/>
      <c r="R7650" s="129">
        <f t="shared" si="358"/>
        <v>0</v>
      </c>
      <c r="S7650" s="129">
        <f t="shared" si="359"/>
        <v>0</v>
      </c>
      <c r="T7650" s="129">
        <f t="shared" si="357"/>
        <v>0</v>
      </c>
      <c r="U7650" s="10"/>
    </row>
    <row r="7651" spans="12:21" ht="15" customHeight="1" x14ac:dyDescent="0.4">
      <c r="L7651" s="36" t="s">
        <v>39</v>
      </c>
      <c r="N7651" s="37">
        <v>43784</v>
      </c>
      <c r="O7651" s="35">
        <v>0.12500000000000006</v>
      </c>
      <c r="P7651" s="299"/>
      <c r="Q7651" s="300"/>
      <c r="R7651" s="129">
        <f t="shared" si="358"/>
        <v>0</v>
      </c>
      <c r="S7651" s="129">
        <f t="shared" si="359"/>
        <v>0</v>
      </c>
      <c r="T7651" s="129">
        <f t="shared" si="357"/>
        <v>0</v>
      </c>
      <c r="U7651" s="10"/>
    </row>
    <row r="7652" spans="12:21" ht="15" customHeight="1" x14ac:dyDescent="0.4">
      <c r="L7652" s="36" t="s">
        <v>39</v>
      </c>
      <c r="N7652" s="37">
        <v>43784</v>
      </c>
      <c r="O7652" s="35">
        <v>0.16666666666666669</v>
      </c>
      <c r="P7652" s="299"/>
      <c r="Q7652" s="300"/>
      <c r="R7652" s="129">
        <f t="shared" si="358"/>
        <v>0</v>
      </c>
      <c r="S7652" s="129">
        <f t="shared" si="359"/>
        <v>0</v>
      </c>
      <c r="T7652" s="129">
        <f t="shared" si="357"/>
        <v>0</v>
      </c>
      <c r="U7652" s="10"/>
    </row>
    <row r="7653" spans="12:21" ht="15" customHeight="1" x14ac:dyDescent="0.4">
      <c r="L7653" s="36" t="s">
        <v>39</v>
      </c>
      <c r="N7653" s="37">
        <v>43784</v>
      </c>
      <c r="O7653" s="35">
        <v>0.20833333333333337</v>
      </c>
      <c r="P7653" s="299"/>
      <c r="Q7653" s="300"/>
      <c r="R7653" s="129">
        <f t="shared" si="358"/>
        <v>0</v>
      </c>
      <c r="S7653" s="129">
        <f t="shared" si="359"/>
        <v>0</v>
      </c>
      <c r="T7653" s="129">
        <f t="shared" si="357"/>
        <v>0</v>
      </c>
      <c r="U7653" s="10"/>
    </row>
    <row r="7654" spans="12:21" ht="15" customHeight="1" x14ac:dyDescent="0.4">
      <c r="L7654" s="36" t="s">
        <v>39</v>
      </c>
      <c r="N7654" s="37">
        <v>43784</v>
      </c>
      <c r="O7654" s="35">
        <v>0.25</v>
      </c>
      <c r="P7654" s="299"/>
      <c r="Q7654" s="300"/>
      <c r="R7654" s="129">
        <f t="shared" si="358"/>
        <v>0</v>
      </c>
      <c r="S7654" s="129">
        <f t="shared" si="359"/>
        <v>0</v>
      </c>
      <c r="T7654" s="129">
        <f t="shared" si="357"/>
        <v>0</v>
      </c>
      <c r="U7654" s="10"/>
    </row>
    <row r="7655" spans="12:21" ht="15" customHeight="1" x14ac:dyDescent="0.4">
      <c r="L7655" s="36" t="s">
        <v>39</v>
      </c>
      <c r="N7655" s="37">
        <v>43784</v>
      </c>
      <c r="O7655" s="35">
        <v>0.29166666666666669</v>
      </c>
      <c r="P7655" s="299"/>
      <c r="Q7655" s="300"/>
      <c r="R7655" s="129">
        <f t="shared" si="358"/>
        <v>0</v>
      </c>
      <c r="S7655" s="129">
        <f t="shared" si="359"/>
        <v>0</v>
      </c>
      <c r="T7655" s="129">
        <f t="shared" si="357"/>
        <v>0</v>
      </c>
      <c r="U7655" s="10"/>
    </row>
    <row r="7656" spans="12:21" ht="15" customHeight="1" x14ac:dyDescent="0.4">
      <c r="L7656" s="36" t="s">
        <v>39</v>
      </c>
      <c r="N7656" s="37">
        <v>43784</v>
      </c>
      <c r="O7656" s="35">
        <v>0.33333333333333337</v>
      </c>
      <c r="P7656" s="299"/>
      <c r="Q7656" s="300"/>
      <c r="R7656" s="129">
        <f t="shared" si="358"/>
        <v>0</v>
      </c>
      <c r="S7656" s="129">
        <f t="shared" si="359"/>
        <v>0</v>
      </c>
      <c r="T7656" s="129">
        <f t="shared" si="357"/>
        <v>0</v>
      </c>
      <c r="U7656" s="10"/>
    </row>
    <row r="7657" spans="12:21" ht="15" customHeight="1" x14ac:dyDescent="0.4">
      <c r="L7657" s="36" t="s">
        <v>39</v>
      </c>
      <c r="N7657" s="37">
        <v>43784</v>
      </c>
      <c r="O7657" s="35">
        <v>0.375</v>
      </c>
      <c r="P7657" s="299"/>
      <c r="Q7657" s="300"/>
      <c r="R7657" s="129">
        <f t="shared" si="358"/>
        <v>0</v>
      </c>
      <c r="S7657" s="129">
        <f t="shared" si="359"/>
        <v>0</v>
      </c>
      <c r="T7657" s="129">
        <f t="shared" ref="T7657:T7720" si="360">Q7657-R7657</f>
        <v>0</v>
      </c>
      <c r="U7657" s="10"/>
    </row>
    <row r="7658" spans="12:21" ht="15" customHeight="1" x14ac:dyDescent="0.4">
      <c r="L7658" s="36" t="s">
        <v>39</v>
      </c>
      <c r="N7658" s="37">
        <v>43784</v>
      </c>
      <c r="O7658" s="35">
        <v>0.41666666666666669</v>
      </c>
      <c r="P7658" s="299"/>
      <c r="Q7658" s="300"/>
      <c r="R7658" s="129">
        <f t="shared" si="358"/>
        <v>0</v>
      </c>
      <c r="S7658" s="129">
        <f t="shared" si="359"/>
        <v>0</v>
      </c>
      <c r="T7658" s="129">
        <f t="shared" si="360"/>
        <v>0</v>
      </c>
      <c r="U7658" s="10"/>
    </row>
    <row r="7659" spans="12:21" ht="15" customHeight="1" x14ac:dyDescent="0.4">
      <c r="L7659" s="36" t="s">
        <v>39</v>
      </c>
      <c r="N7659" s="37">
        <v>43784</v>
      </c>
      <c r="O7659" s="35">
        <v>0.45833333333333337</v>
      </c>
      <c r="P7659" s="299"/>
      <c r="Q7659" s="300"/>
      <c r="R7659" s="129">
        <f t="shared" si="358"/>
        <v>0</v>
      </c>
      <c r="S7659" s="129">
        <f t="shared" si="359"/>
        <v>0</v>
      </c>
      <c r="T7659" s="129">
        <f t="shared" si="360"/>
        <v>0</v>
      </c>
      <c r="U7659" s="10"/>
    </row>
    <row r="7660" spans="12:21" ht="15" customHeight="1" x14ac:dyDescent="0.4">
      <c r="L7660" s="36" t="s">
        <v>39</v>
      </c>
      <c r="N7660" s="37">
        <v>43784</v>
      </c>
      <c r="O7660" s="35">
        <v>0.50000000000000011</v>
      </c>
      <c r="P7660" s="299"/>
      <c r="Q7660" s="300"/>
      <c r="R7660" s="129">
        <f t="shared" si="358"/>
        <v>0</v>
      </c>
      <c r="S7660" s="129">
        <f t="shared" si="359"/>
        <v>0</v>
      </c>
      <c r="T7660" s="129">
        <f t="shared" si="360"/>
        <v>0</v>
      </c>
      <c r="U7660" s="10"/>
    </row>
    <row r="7661" spans="12:21" ht="15" customHeight="1" x14ac:dyDescent="0.4">
      <c r="L7661" s="36" t="s">
        <v>39</v>
      </c>
      <c r="N7661" s="37">
        <v>43784</v>
      </c>
      <c r="O7661" s="35">
        <v>0.54166666666666674</v>
      </c>
      <c r="P7661" s="299"/>
      <c r="Q7661" s="300"/>
      <c r="R7661" s="129">
        <f t="shared" si="358"/>
        <v>0</v>
      </c>
      <c r="S7661" s="129">
        <f t="shared" si="359"/>
        <v>0</v>
      </c>
      <c r="T7661" s="129">
        <f t="shared" si="360"/>
        <v>0</v>
      </c>
      <c r="U7661" s="10"/>
    </row>
    <row r="7662" spans="12:21" ht="15" customHeight="1" x14ac:dyDescent="0.4">
      <c r="L7662" s="36" t="s">
        <v>39</v>
      </c>
      <c r="N7662" s="37">
        <v>43784</v>
      </c>
      <c r="O7662" s="35">
        <v>0.58333333333333337</v>
      </c>
      <c r="P7662" s="299"/>
      <c r="Q7662" s="300"/>
      <c r="R7662" s="129">
        <f t="shared" si="358"/>
        <v>0</v>
      </c>
      <c r="S7662" s="129">
        <f t="shared" si="359"/>
        <v>0</v>
      </c>
      <c r="T7662" s="129">
        <f t="shared" si="360"/>
        <v>0</v>
      </c>
      <c r="U7662" s="10"/>
    </row>
    <row r="7663" spans="12:21" ht="15" customHeight="1" x14ac:dyDescent="0.4">
      <c r="L7663" s="36" t="s">
        <v>39</v>
      </c>
      <c r="N7663" s="37">
        <v>43784</v>
      </c>
      <c r="O7663" s="35">
        <v>0.62500000000000011</v>
      </c>
      <c r="P7663" s="299"/>
      <c r="Q7663" s="300"/>
      <c r="R7663" s="129">
        <f t="shared" si="358"/>
        <v>0</v>
      </c>
      <c r="S7663" s="129">
        <f t="shared" si="359"/>
        <v>0</v>
      </c>
      <c r="T7663" s="129">
        <f t="shared" si="360"/>
        <v>0</v>
      </c>
      <c r="U7663" s="10"/>
    </row>
    <row r="7664" spans="12:21" ht="15" customHeight="1" x14ac:dyDescent="0.4">
      <c r="L7664" s="36" t="s">
        <v>39</v>
      </c>
      <c r="N7664" s="37">
        <v>43784</v>
      </c>
      <c r="O7664" s="35">
        <v>0.66666666666666674</v>
      </c>
      <c r="P7664" s="299"/>
      <c r="Q7664" s="300"/>
      <c r="R7664" s="129">
        <f t="shared" si="358"/>
        <v>0</v>
      </c>
      <c r="S7664" s="129">
        <f t="shared" si="359"/>
        <v>0</v>
      </c>
      <c r="T7664" s="129">
        <f t="shared" si="360"/>
        <v>0</v>
      </c>
      <c r="U7664" s="10"/>
    </row>
    <row r="7665" spans="12:21" ht="15" customHeight="1" x14ac:dyDescent="0.4">
      <c r="L7665" s="36" t="s">
        <v>39</v>
      </c>
      <c r="N7665" s="37">
        <v>43784</v>
      </c>
      <c r="O7665" s="35">
        <v>0.70833333333333337</v>
      </c>
      <c r="P7665" s="299"/>
      <c r="Q7665" s="300"/>
      <c r="R7665" s="129">
        <f t="shared" si="358"/>
        <v>0</v>
      </c>
      <c r="S7665" s="129">
        <f t="shared" si="359"/>
        <v>0</v>
      </c>
      <c r="T7665" s="129">
        <f t="shared" si="360"/>
        <v>0</v>
      </c>
      <c r="U7665" s="10"/>
    </row>
    <row r="7666" spans="12:21" ht="15" customHeight="1" x14ac:dyDescent="0.4">
      <c r="L7666" s="36" t="s">
        <v>39</v>
      </c>
      <c r="N7666" s="37">
        <v>43784</v>
      </c>
      <c r="O7666" s="35">
        <v>0.75000000000000011</v>
      </c>
      <c r="P7666" s="299"/>
      <c r="Q7666" s="300"/>
      <c r="R7666" s="129">
        <f t="shared" si="358"/>
        <v>0</v>
      </c>
      <c r="S7666" s="129">
        <f t="shared" si="359"/>
        <v>0</v>
      </c>
      <c r="T7666" s="129">
        <f t="shared" si="360"/>
        <v>0</v>
      </c>
      <c r="U7666" s="10"/>
    </row>
    <row r="7667" spans="12:21" ht="15" customHeight="1" x14ac:dyDescent="0.4">
      <c r="L7667" s="36" t="s">
        <v>39</v>
      </c>
      <c r="N7667" s="37">
        <v>43784</v>
      </c>
      <c r="O7667" s="35">
        <v>0.79166666666666674</v>
      </c>
      <c r="P7667" s="299"/>
      <c r="Q7667" s="300"/>
      <c r="R7667" s="129">
        <f t="shared" si="358"/>
        <v>0</v>
      </c>
      <c r="S7667" s="129">
        <f t="shared" si="359"/>
        <v>0</v>
      </c>
      <c r="T7667" s="129">
        <f t="shared" si="360"/>
        <v>0</v>
      </c>
      <c r="U7667" s="10"/>
    </row>
    <row r="7668" spans="12:21" ht="15" customHeight="1" x14ac:dyDescent="0.4">
      <c r="L7668" s="36" t="s">
        <v>39</v>
      </c>
      <c r="N7668" s="37">
        <v>43784</v>
      </c>
      <c r="O7668" s="35">
        <v>0.83333333333333337</v>
      </c>
      <c r="P7668" s="299"/>
      <c r="Q7668" s="300"/>
      <c r="R7668" s="129">
        <f t="shared" si="358"/>
        <v>0</v>
      </c>
      <c r="S7668" s="129">
        <f t="shared" si="359"/>
        <v>0</v>
      </c>
      <c r="T7668" s="129">
        <f t="shared" si="360"/>
        <v>0</v>
      </c>
      <c r="U7668" s="10"/>
    </row>
    <row r="7669" spans="12:21" ht="15" customHeight="1" x14ac:dyDescent="0.4">
      <c r="L7669" s="36" t="s">
        <v>39</v>
      </c>
      <c r="N7669" s="37">
        <v>43784</v>
      </c>
      <c r="O7669" s="35">
        <v>0.87500000000000011</v>
      </c>
      <c r="P7669" s="299"/>
      <c r="Q7669" s="300"/>
      <c r="R7669" s="129">
        <f t="shared" si="358"/>
        <v>0</v>
      </c>
      <c r="S7669" s="129">
        <f t="shared" si="359"/>
        <v>0</v>
      </c>
      <c r="T7669" s="129">
        <f t="shared" si="360"/>
        <v>0</v>
      </c>
      <c r="U7669" s="10"/>
    </row>
    <row r="7670" spans="12:21" ht="15" customHeight="1" x14ac:dyDescent="0.4">
      <c r="L7670" s="36" t="s">
        <v>39</v>
      </c>
      <c r="N7670" s="37">
        <v>43784</v>
      </c>
      <c r="O7670" s="35">
        <v>0.91666666666666674</v>
      </c>
      <c r="P7670" s="299"/>
      <c r="Q7670" s="300"/>
      <c r="R7670" s="129">
        <f t="shared" si="358"/>
        <v>0</v>
      </c>
      <c r="S7670" s="129">
        <f t="shared" si="359"/>
        <v>0</v>
      </c>
      <c r="T7670" s="129">
        <f t="shared" si="360"/>
        <v>0</v>
      </c>
      <c r="U7670" s="10"/>
    </row>
    <row r="7671" spans="12:21" ht="15" customHeight="1" x14ac:dyDescent="0.4">
      <c r="L7671" s="36" t="s">
        <v>39</v>
      </c>
      <c r="N7671" s="37">
        <v>43784</v>
      </c>
      <c r="O7671" s="35">
        <v>0.95833333333333337</v>
      </c>
      <c r="P7671" s="299"/>
      <c r="Q7671" s="300"/>
      <c r="R7671" s="129">
        <f t="shared" si="358"/>
        <v>0</v>
      </c>
      <c r="S7671" s="129">
        <f t="shared" si="359"/>
        <v>0</v>
      </c>
      <c r="T7671" s="129">
        <f t="shared" si="360"/>
        <v>0</v>
      </c>
      <c r="U7671" s="10"/>
    </row>
    <row r="7672" spans="12:21" ht="15" customHeight="1" x14ac:dyDescent="0.4">
      <c r="L7672" s="40">
        <v>43785</v>
      </c>
      <c r="M7672" s="37"/>
      <c r="N7672" s="37">
        <v>43785</v>
      </c>
      <c r="O7672" s="35">
        <v>3.1225022567582528E-17</v>
      </c>
      <c r="P7672" s="299"/>
      <c r="Q7672" s="300"/>
      <c r="R7672" s="129">
        <f t="shared" si="358"/>
        <v>0</v>
      </c>
      <c r="S7672" s="129">
        <f t="shared" si="359"/>
        <v>0</v>
      </c>
      <c r="T7672" s="129">
        <f t="shared" si="360"/>
        <v>0</v>
      </c>
      <c r="U7672" s="10"/>
    </row>
    <row r="7673" spans="12:21" ht="15" customHeight="1" x14ac:dyDescent="0.4">
      <c r="L7673" s="36" t="s">
        <v>39</v>
      </c>
      <c r="N7673" s="37">
        <v>43785</v>
      </c>
      <c r="O7673" s="35">
        <v>4.1666666666666699E-2</v>
      </c>
      <c r="P7673" s="299"/>
      <c r="Q7673" s="300"/>
      <c r="R7673" s="129">
        <f t="shared" si="358"/>
        <v>0</v>
      </c>
      <c r="S7673" s="129">
        <f t="shared" si="359"/>
        <v>0</v>
      </c>
      <c r="T7673" s="129">
        <f t="shared" si="360"/>
        <v>0</v>
      </c>
      <c r="U7673" s="10"/>
    </row>
    <row r="7674" spans="12:21" ht="15" customHeight="1" x14ac:dyDescent="0.4">
      <c r="L7674" s="36" t="s">
        <v>39</v>
      </c>
      <c r="N7674" s="37">
        <v>43785</v>
      </c>
      <c r="O7674" s="35">
        <v>8.333333333333337E-2</v>
      </c>
      <c r="P7674" s="299"/>
      <c r="Q7674" s="300"/>
      <c r="R7674" s="129">
        <f t="shared" si="358"/>
        <v>0</v>
      </c>
      <c r="S7674" s="129">
        <f t="shared" si="359"/>
        <v>0</v>
      </c>
      <c r="T7674" s="129">
        <f t="shared" si="360"/>
        <v>0</v>
      </c>
      <c r="U7674" s="10"/>
    </row>
    <row r="7675" spans="12:21" ht="15" customHeight="1" x14ac:dyDescent="0.4">
      <c r="L7675" s="36" t="s">
        <v>39</v>
      </c>
      <c r="N7675" s="37">
        <v>43785</v>
      </c>
      <c r="O7675" s="35">
        <v>0.12500000000000006</v>
      </c>
      <c r="P7675" s="299"/>
      <c r="Q7675" s="300"/>
      <c r="R7675" s="129">
        <f t="shared" si="358"/>
        <v>0</v>
      </c>
      <c r="S7675" s="129">
        <f t="shared" si="359"/>
        <v>0</v>
      </c>
      <c r="T7675" s="129">
        <f t="shared" si="360"/>
        <v>0</v>
      </c>
      <c r="U7675" s="10"/>
    </row>
    <row r="7676" spans="12:21" ht="15" customHeight="1" x14ac:dyDescent="0.4">
      <c r="L7676" s="36" t="s">
        <v>39</v>
      </c>
      <c r="N7676" s="37">
        <v>43785</v>
      </c>
      <c r="O7676" s="35">
        <v>0.16666666666666669</v>
      </c>
      <c r="P7676" s="299"/>
      <c r="Q7676" s="300"/>
      <c r="R7676" s="129">
        <f t="shared" si="358"/>
        <v>0</v>
      </c>
      <c r="S7676" s="129">
        <f t="shared" si="359"/>
        <v>0</v>
      </c>
      <c r="T7676" s="129">
        <f t="shared" si="360"/>
        <v>0</v>
      </c>
      <c r="U7676" s="10"/>
    </row>
    <row r="7677" spans="12:21" ht="15" customHeight="1" x14ac:dyDescent="0.4">
      <c r="L7677" s="36" t="s">
        <v>39</v>
      </c>
      <c r="N7677" s="37">
        <v>43785</v>
      </c>
      <c r="O7677" s="35">
        <v>0.20833333333333337</v>
      </c>
      <c r="P7677" s="299"/>
      <c r="Q7677" s="300"/>
      <c r="R7677" s="129">
        <f t="shared" si="358"/>
        <v>0</v>
      </c>
      <c r="S7677" s="129">
        <f t="shared" si="359"/>
        <v>0</v>
      </c>
      <c r="T7677" s="129">
        <f t="shared" si="360"/>
        <v>0</v>
      </c>
      <c r="U7677" s="10"/>
    </row>
    <row r="7678" spans="12:21" ht="15" customHeight="1" x14ac:dyDescent="0.4">
      <c r="L7678" s="36" t="s">
        <v>39</v>
      </c>
      <c r="N7678" s="37">
        <v>43785</v>
      </c>
      <c r="O7678" s="35">
        <v>0.25</v>
      </c>
      <c r="P7678" s="299"/>
      <c r="Q7678" s="300"/>
      <c r="R7678" s="129">
        <f t="shared" si="358"/>
        <v>0</v>
      </c>
      <c r="S7678" s="129">
        <f t="shared" si="359"/>
        <v>0</v>
      </c>
      <c r="T7678" s="129">
        <f t="shared" si="360"/>
        <v>0</v>
      </c>
      <c r="U7678" s="10"/>
    </row>
    <row r="7679" spans="12:21" ht="15" customHeight="1" x14ac:dyDescent="0.4">
      <c r="L7679" s="36" t="s">
        <v>39</v>
      </c>
      <c r="N7679" s="37">
        <v>43785</v>
      </c>
      <c r="O7679" s="35">
        <v>0.29166666666666669</v>
      </c>
      <c r="P7679" s="299"/>
      <c r="Q7679" s="300"/>
      <c r="R7679" s="129">
        <f t="shared" si="358"/>
        <v>0</v>
      </c>
      <c r="S7679" s="129">
        <f t="shared" si="359"/>
        <v>0</v>
      </c>
      <c r="T7679" s="129">
        <f t="shared" si="360"/>
        <v>0</v>
      </c>
      <c r="U7679" s="10"/>
    </row>
    <row r="7680" spans="12:21" ht="15" customHeight="1" x14ac:dyDescent="0.4">
      <c r="L7680" s="36" t="s">
        <v>39</v>
      </c>
      <c r="N7680" s="37">
        <v>43785</v>
      </c>
      <c r="O7680" s="35">
        <v>0.33333333333333337</v>
      </c>
      <c r="P7680" s="299"/>
      <c r="Q7680" s="300"/>
      <c r="R7680" s="129">
        <f t="shared" si="358"/>
        <v>0</v>
      </c>
      <c r="S7680" s="129">
        <f t="shared" si="359"/>
        <v>0</v>
      </c>
      <c r="T7680" s="129">
        <f t="shared" si="360"/>
        <v>0</v>
      </c>
      <c r="U7680" s="10"/>
    </row>
    <row r="7681" spans="12:21" ht="15" customHeight="1" x14ac:dyDescent="0.4">
      <c r="L7681" s="36" t="s">
        <v>39</v>
      </c>
      <c r="N7681" s="37">
        <v>43785</v>
      </c>
      <c r="O7681" s="35">
        <v>0.375</v>
      </c>
      <c r="P7681" s="299"/>
      <c r="Q7681" s="300"/>
      <c r="R7681" s="129">
        <f t="shared" si="358"/>
        <v>0</v>
      </c>
      <c r="S7681" s="129">
        <f t="shared" si="359"/>
        <v>0</v>
      </c>
      <c r="T7681" s="129">
        <f t="shared" si="360"/>
        <v>0</v>
      </c>
      <c r="U7681" s="10"/>
    </row>
    <row r="7682" spans="12:21" ht="15" customHeight="1" x14ac:dyDescent="0.4">
      <c r="L7682" s="36" t="s">
        <v>39</v>
      </c>
      <c r="N7682" s="37">
        <v>43785</v>
      </c>
      <c r="O7682" s="35">
        <v>0.41666666666666669</v>
      </c>
      <c r="P7682" s="299"/>
      <c r="Q7682" s="300"/>
      <c r="R7682" s="129">
        <f t="shared" si="358"/>
        <v>0</v>
      </c>
      <c r="S7682" s="129">
        <f t="shared" si="359"/>
        <v>0</v>
      </c>
      <c r="T7682" s="129">
        <f t="shared" si="360"/>
        <v>0</v>
      </c>
      <c r="U7682" s="10"/>
    </row>
    <row r="7683" spans="12:21" ht="15" customHeight="1" x14ac:dyDescent="0.4">
      <c r="L7683" s="36" t="s">
        <v>39</v>
      </c>
      <c r="N7683" s="37">
        <v>43785</v>
      </c>
      <c r="O7683" s="35">
        <v>0.45833333333333337</v>
      </c>
      <c r="P7683" s="299"/>
      <c r="Q7683" s="300"/>
      <c r="R7683" s="129">
        <f t="shared" si="358"/>
        <v>0</v>
      </c>
      <c r="S7683" s="129">
        <f t="shared" si="359"/>
        <v>0</v>
      </c>
      <c r="T7683" s="129">
        <f t="shared" si="360"/>
        <v>0</v>
      </c>
      <c r="U7683" s="10"/>
    </row>
    <row r="7684" spans="12:21" ht="15" customHeight="1" x14ac:dyDescent="0.4">
      <c r="L7684" s="36" t="s">
        <v>39</v>
      </c>
      <c r="N7684" s="37">
        <v>43785</v>
      </c>
      <c r="O7684" s="35">
        <v>0.50000000000000011</v>
      </c>
      <c r="P7684" s="299"/>
      <c r="Q7684" s="300"/>
      <c r="R7684" s="129">
        <f t="shared" si="358"/>
        <v>0</v>
      </c>
      <c r="S7684" s="129">
        <f t="shared" si="359"/>
        <v>0</v>
      </c>
      <c r="T7684" s="129">
        <f t="shared" si="360"/>
        <v>0</v>
      </c>
      <c r="U7684" s="10"/>
    </row>
    <row r="7685" spans="12:21" ht="15" customHeight="1" x14ac:dyDescent="0.4">
      <c r="L7685" s="36" t="s">
        <v>39</v>
      </c>
      <c r="N7685" s="37">
        <v>43785</v>
      </c>
      <c r="O7685" s="35">
        <v>0.54166666666666674</v>
      </c>
      <c r="P7685" s="299"/>
      <c r="Q7685" s="300"/>
      <c r="R7685" s="129">
        <f t="shared" si="358"/>
        <v>0</v>
      </c>
      <c r="S7685" s="129">
        <f t="shared" si="359"/>
        <v>0</v>
      </c>
      <c r="T7685" s="129">
        <f t="shared" si="360"/>
        <v>0</v>
      </c>
      <c r="U7685" s="10"/>
    </row>
    <row r="7686" spans="12:21" ht="15" customHeight="1" x14ac:dyDescent="0.4">
      <c r="L7686" s="36" t="s">
        <v>39</v>
      </c>
      <c r="N7686" s="37">
        <v>43785</v>
      </c>
      <c r="O7686" s="35">
        <v>0.58333333333333337</v>
      </c>
      <c r="P7686" s="299"/>
      <c r="Q7686" s="300"/>
      <c r="R7686" s="129">
        <f t="shared" si="358"/>
        <v>0</v>
      </c>
      <c r="S7686" s="129">
        <f t="shared" si="359"/>
        <v>0</v>
      </c>
      <c r="T7686" s="129">
        <f t="shared" si="360"/>
        <v>0</v>
      </c>
      <c r="U7686" s="10"/>
    </row>
    <row r="7687" spans="12:21" ht="15" customHeight="1" x14ac:dyDescent="0.4">
      <c r="L7687" s="36" t="s">
        <v>39</v>
      </c>
      <c r="N7687" s="37">
        <v>43785</v>
      </c>
      <c r="O7687" s="35">
        <v>0.62500000000000011</v>
      </c>
      <c r="P7687" s="299"/>
      <c r="Q7687" s="300"/>
      <c r="R7687" s="129">
        <f t="shared" si="358"/>
        <v>0</v>
      </c>
      <c r="S7687" s="129">
        <f t="shared" si="359"/>
        <v>0</v>
      </c>
      <c r="T7687" s="129">
        <f t="shared" si="360"/>
        <v>0</v>
      </c>
      <c r="U7687" s="10"/>
    </row>
    <row r="7688" spans="12:21" ht="15" customHeight="1" x14ac:dyDescent="0.4">
      <c r="L7688" s="36" t="s">
        <v>39</v>
      </c>
      <c r="N7688" s="37">
        <v>43785</v>
      </c>
      <c r="O7688" s="35">
        <v>0.66666666666666674</v>
      </c>
      <c r="P7688" s="299"/>
      <c r="Q7688" s="300"/>
      <c r="R7688" s="129">
        <f t="shared" si="358"/>
        <v>0</v>
      </c>
      <c r="S7688" s="129">
        <f t="shared" si="359"/>
        <v>0</v>
      </c>
      <c r="T7688" s="129">
        <f t="shared" si="360"/>
        <v>0</v>
      </c>
      <c r="U7688" s="10"/>
    </row>
    <row r="7689" spans="12:21" ht="15" customHeight="1" x14ac:dyDescent="0.4">
      <c r="L7689" s="36" t="s">
        <v>39</v>
      </c>
      <c r="N7689" s="37">
        <v>43785</v>
      </c>
      <c r="O7689" s="35">
        <v>0.70833333333333337</v>
      </c>
      <c r="P7689" s="299"/>
      <c r="Q7689" s="300"/>
      <c r="R7689" s="129">
        <f t="shared" si="358"/>
        <v>0</v>
      </c>
      <c r="S7689" s="129">
        <f t="shared" si="359"/>
        <v>0</v>
      </c>
      <c r="T7689" s="129">
        <f t="shared" si="360"/>
        <v>0</v>
      </c>
      <c r="U7689" s="10"/>
    </row>
    <row r="7690" spans="12:21" ht="15" customHeight="1" x14ac:dyDescent="0.4">
      <c r="L7690" s="36" t="s">
        <v>39</v>
      </c>
      <c r="N7690" s="37">
        <v>43785</v>
      </c>
      <c r="O7690" s="35">
        <v>0.75000000000000011</v>
      </c>
      <c r="P7690" s="299"/>
      <c r="Q7690" s="300"/>
      <c r="R7690" s="129">
        <f t="shared" si="358"/>
        <v>0</v>
      </c>
      <c r="S7690" s="129">
        <f t="shared" si="359"/>
        <v>0</v>
      </c>
      <c r="T7690" s="129">
        <f t="shared" si="360"/>
        <v>0</v>
      </c>
      <c r="U7690" s="10"/>
    </row>
    <row r="7691" spans="12:21" ht="15" customHeight="1" x14ac:dyDescent="0.4">
      <c r="L7691" s="36" t="s">
        <v>39</v>
      </c>
      <c r="N7691" s="37">
        <v>43785</v>
      </c>
      <c r="O7691" s="35">
        <v>0.79166666666666674</v>
      </c>
      <c r="P7691" s="299"/>
      <c r="Q7691" s="300"/>
      <c r="R7691" s="129">
        <f t="shared" si="358"/>
        <v>0</v>
      </c>
      <c r="S7691" s="129">
        <f t="shared" si="359"/>
        <v>0</v>
      </c>
      <c r="T7691" s="129">
        <f t="shared" si="360"/>
        <v>0</v>
      </c>
      <c r="U7691" s="10"/>
    </row>
    <row r="7692" spans="12:21" ht="15" customHeight="1" x14ac:dyDescent="0.4">
      <c r="L7692" s="36" t="s">
        <v>39</v>
      </c>
      <c r="N7692" s="37">
        <v>43785</v>
      </c>
      <c r="O7692" s="35">
        <v>0.83333333333333337</v>
      </c>
      <c r="P7692" s="299"/>
      <c r="Q7692" s="300"/>
      <c r="R7692" s="129">
        <f t="shared" si="358"/>
        <v>0</v>
      </c>
      <c r="S7692" s="129">
        <f t="shared" si="359"/>
        <v>0</v>
      </c>
      <c r="T7692" s="129">
        <f t="shared" si="360"/>
        <v>0</v>
      </c>
      <c r="U7692" s="10"/>
    </row>
    <row r="7693" spans="12:21" ht="15" customHeight="1" x14ac:dyDescent="0.4">
      <c r="L7693" s="36" t="s">
        <v>39</v>
      </c>
      <c r="N7693" s="37">
        <v>43785</v>
      </c>
      <c r="O7693" s="35">
        <v>0.87500000000000011</v>
      </c>
      <c r="P7693" s="299"/>
      <c r="Q7693" s="300"/>
      <c r="R7693" s="129">
        <f t="shared" si="358"/>
        <v>0</v>
      </c>
      <c r="S7693" s="129">
        <f t="shared" si="359"/>
        <v>0</v>
      </c>
      <c r="T7693" s="129">
        <f t="shared" si="360"/>
        <v>0</v>
      </c>
      <c r="U7693" s="10"/>
    </row>
    <row r="7694" spans="12:21" ht="15" customHeight="1" x14ac:dyDescent="0.4">
      <c r="L7694" s="36" t="s">
        <v>39</v>
      </c>
      <c r="N7694" s="37">
        <v>43785</v>
      </c>
      <c r="O7694" s="35">
        <v>0.91666666666666674</v>
      </c>
      <c r="P7694" s="299"/>
      <c r="Q7694" s="300"/>
      <c r="R7694" s="129">
        <f t="shared" si="358"/>
        <v>0</v>
      </c>
      <c r="S7694" s="129">
        <f t="shared" si="359"/>
        <v>0</v>
      </c>
      <c r="T7694" s="129">
        <f t="shared" si="360"/>
        <v>0</v>
      </c>
      <c r="U7694" s="10"/>
    </row>
    <row r="7695" spans="12:21" ht="15" customHeight="1" x14ac:dyDescent="0.4">
      <c r="L7695" s="36" t="s">
        <v>39</v>
      </c>
      <c r="N7695" s="37">
        <v>43785</v>
      </c>
      <c r="O7695" s="35">
        <v>0.95833333333333337</v>
      </c>
      <c r="P7695" s="299"/>
      <c r="Q7695" s="300"/>
      <c r="R7695" s="129">
        <f t="shared" si="358"/>
        <v>0</v>
      </c>
      <c r="S7695" s="129">
        <f t="shared" si="359"/>
        <v>0</v>
      </c>
      <c r="T7695" s="129">
        <f t="shared" si="360"/>
        <v>0</v>
      </c>
      <c r="U7695" s="10"/>
    </row>
    <row r="7696" spans="12:21" ht="15" customHeight="1" x14ac:dyDescent="0.4">
      <c r="L7696" s="40">
        <v>43786</v>
      </c>
      <c r="M7696" s="37"/>
      <c r="N7696" s="37">
        <v>43786</v>
      </c>
      <c r="O7696" s="35">
        <v>3.1225022567582528E-17</v>
      </c>
      <c r="P7696" s="299"/>
      <c r="Q7696" s="300"/>
      <c r="R7696" s="129">
        <f t="shared" ref="R7696:R7759" si="361">IF(Q7696&gt;P7696,P7696,Q7696)</f>
        <v>0</v>
      </c>
      <c r="S7696" s="129">
        <f t="shared" ref="S7696:S7759" si="362">P7696-R7696</f>
        <v>0</v>
      </c>
      <c r="T7696" s="129">
        <f t="shared" si="360"/>
        <v>0</v>
      </c>
      <c r="U7696" s="10"/>
    </row>
    <row r="7697" spans="12:21" ht="15" customHeight="1" x14ac:dyDescent="0.4">
      <c r="L7697" s="36" t="s">
        <v>39</v>
      </c>
      <c r="N7697" s="37">
        <v>43786</v>
      </c>
      <c r="O7697" s="35">
        <v>4.1666666666666699E-2</v>
      </c>
      <c r="P7697" s="299"/>
      <c r="Q7697" s="300"/>
      <c r="R7697" s="129">
        <f t="shared" si="361"/>
        <v>0</v>
      </c>
      <c r="S7697" s="129">
        <f t="shared" si="362"/>
        <v>0</v>
      </c>
      <c r="T7697" s="129">
        <f t="shared" si="360"/>
        <v>0</v>
      </c>
      <c r="U7697" s="10"/>
    </row>
    <row r="7698" spans="12:21" ht="15" customHeight="1" x14ac:dyDescent="0.4">
      <c r="L7698" s="36" t="s">
        <v>39</v>
      </c>
      <c r="N7698" s="37">
        <v>43786</v>
      </c>
      <c r="O7698" s="35">
        <v>8.333333333333337E-2</v>
      </c>
      <c r="P7698" s="299"/>
      <c r="Q7698" s="300"/>
      <c r="R7698" s="129">
        <f t="shared" si="361"/>
        <v>0</v>
      </c>
      <c r="S7698" s="129">
        <f t="shared" si="362"/>
        <v>0</v>
      </c>
      <c r="T7698" s="129">
        <f t="shared" si="360"/>
        <v>0</v>
      </c>
      <c r="U7698" s="10"/>
    </row>
    <row r="7699" spans="12:21" ht="15" customHeight="1" x14ac:dyDescent="0.4">
      <c r="L7699" s="36" t="s">
        <v>39</v>
      </c>
      <c r="N7699" s="37">
        <v>43786</v>
      </c>
      <c r="O7699" s="35">
        <v>0.12500000000000006</v>
      </c>
      <c r="P7699" s="299"/>
      <c r="Q7699" s="300"/>
      <c r="R7699" s="129">
        <f t="shared" si="361"/>
        <v>0</v>
      </c>
      <c r="S7699" s="129">
        <f t="shared" si="362"/>
        <v>0</v>
      </c>
      <c r="T7699" s="129">
        <f t="shared" si="360"/>
        <v>0</v>
      </c>
      <c r="U7699" s="10"/>
    </row>
    <row r="7700" spans="12:21" ht="15" customHeight="1" x14ac:dyDescent="0.4">
      <c r="L7700" s="36" t="s">
        <v>39</v>
      </c>
      <c r="N7700" s="37">
        <v>43786</v>
      </c>
      <c r="O7700" s="35">
        <v>0.16666666666666669</v>
      </c>
      <c r="P7700" s="299"/>
      <c r="Q7700" s="300"/>
      <c r="R7700" s="129">
        <f t="shared" si="361"/>
        <v>0</v>
      </c>
      <c r="S7700" s="129">
        <f t="shared" si="362"/>
        <v>0</v>
      </c>
      <c r="T7700" s="129">
        <f t="shared" si="360"/>
        <v>0</v>
      </c>
      <c r="U7700" s="10"/>
    </row>
    <row r="7701" spans="12:21" ht="15" customHeight="1" x14ac:dyDescent="0.4">
      <c r="L7701" s="36" t="s">
        <v>39</v>
      </c>
      <c r="N7701" s="37">
        <v>43786</v>
      </c>
      <c r="O7701" s="35">
        <v>0.20833333333333337</v>
      </c>
      <c r="P7701" s="299"/>
      <c r="Q7701" s="300"/>
      <c r="R7701" s="129">
        <f t="shared" si="361"/>
        <v>0</v>
      </c>
      <c r="S7701" s="129">
        <f t="shared" si="362"/>
        <v>0</v>
      </c>
      <c r="T7701" s="129">
        <f t="shared" si="360"/>
        <v>0</v>
      </c>
      <c r="U7701" s="10"/>
    </row>
    <row r="7702" spans="12:21" ht="15" customHeight="1" x14ac:dyDescent="0.4">
      <c r="L7702" s="36" t="s">
        <v>39</v>
      </c>
      <c r="N7702" s="37">
        <v>43786</v>
      </c>
      <c r="O7702" s="35">
        <v>0.25</v>
      </c>
      <c r="P7702" s="299"/>
      <c r="Q7702" s="300"/>
      <c r="R7702" s="129">
        <f t="shared" si="361"/>
        <v>0</v>
      </c>
      <c r="S7702" s="129">
        <f t="shared" si="362"/>
        <v>0</v>
      </c>
      <c r="T7702" s="129">
        <f t="shared" si="360"/>
        <v>0</v>
      </c>
      <c r="U7702" s="10"/>
    </row>
    <row r="7703" spans="12:21" ht="15" customHeight="1" x14ac:dyDescent="0.4">
      <c r="L7703" s="36" t="s">
        <v>39</v>
      </c>
      <c r="N7703" s="37">
        <v>43786</v>
      </c>
      <c r="O7703" s="35">
        <v>0.29166666666666669</v>
      </c>
      <c r="P7703" s="299"/>
      <c r="Q7703" s="300"/>
      <c r="R7703" s="129">
        <f t="shared" si="361"/>
        <v>0</v>
      </c>
      <c r="S7703" s="129">
        <f t="shared" si="362"/>
        <v>0</v>
      </c>
      <c r="T7703" s="129">
        <f t="shared" si="360"/>
        <v>0</v>
      </c>
      <c r="U7703" s="10"/>
    </row>
    <row r="7704" spans="12:21" ht="15" customHeight="1" x14ac:dyDescent="0.4">
      <c r="L7704" s="36" t="s">
        <v>39</v>
      </c>
      <c r="N7704" s="37">
        <v>43786</v>
      </c>
      <c r="O7704" s="35">
        <v>0.33333333333333337</v>
      </c>
      <c r="P7704" s="299"/>
      <c r="Q7704" s="300"/>
      <c r="R7704" s="129">
        <f t="shared" si="361"/>
        <v>0</v>
      </c>
      <c r="S7704" s="129">
        <f t="shared" si="362"/>
        <v>0</v>
      </c>
      <c r="T7704" s="129">
        <f t="shared" si="360"/>
        <v>0</v>
      </c>
      <c r="U7704" s="10"/>
    </row>
    <row r="7705" spans="12:21" ht="15" customHeight="1" x14ac:dyDescent="0.4">
      <c r="L7705" s="36" t="s">
        <v>39</v>
      </c>
      <c r="N7705" s="37">
        <v>43786</v>
      </c>
      <c r="O7705" s="35">
        <v>0.375</v>
      </c>
      <c r="P7705" s="299"/>
      <c r="Q7705" s="300"/>
      <c r="R7705" s="129">
        <f t="shared" si="361"/>
        <v>0</v>
      </c>
      <c r="S7705" s="129">
        <f t="shared" si="362"/>
        <v>0</v>
      </c>
      <c r="T7705" s="129">
        <f t="shared" si="360"/>
        <v>0</v>
      </c>
      <c r="U7705" s="10"/>
    </row>
    <row r="7706" spans="12:21" ht="15" customHeight="1" x14ac:dyDescent="0.4">
      <c r="L7706" s="36" t="s">
        <v>39</v>
      </c>
      <c r="N7706" s="37">
        <v>43786</v>
      </c>
      <c r="O7706" s="35">
        <v>0.41666666666666669</v>
      </c>
      <c r="P7706" s="299"/>
      <c r="Q7706" s="300"/>
      <c r="R7706" s="129">
        <f t="shared" si="361"/>
        <v>0</v>
      </c>
      <c r="S7706" s="129">
        <f t="shared" si="362"/>
        <v>0</v>
      </c>
      <c r="T7706" s="129">
        <f t="shared" si="360"/>
        <v>0</v>
      </c>
      <c r="U7706" s="10"/>
    </row>
    <row r="7707" spans="12:21" ht="15" customHeight="1" x14ac:dyDescent="0.4">
      <c r="L7707" s="36" t="s">
        <v>39</v>
      </c>
      <c r="N7707" s="37">
        <v>43786</v>
      </c>
      <c r="O7707" s="35">
        <v>0.45833333333333337</v>
      </c>
      <c r="P7707" s="299"/>
      <c r="Q7707" s="300"/>
      <c r="R7707" s="129">
        <f t="shared" si="361"/>
        <v>0</v>
      </c>
      <c r="S7707" s="129">
        <f t="shared" si="362"/>
        <v>0</v>
      </c>
      <c r="T7707" s="129">
        <f t="shared" si="360"/>
        <v>0</v>
      </c>
      <c r="U7707" s="10"/>
    </row>
    <row r="7708" spans="12:21" ht="15" customHeight="1" x14ac:dyDescent="0.4">
      <c r="L7708" s="36" t="s">
        <v>39</v>
      </c>
      <c r="N7708" s="37">
        <v>43786</v>
      </c>
      <c r="O7708" s="35">
        <v>0.50000000000000011</v>
      </c>
      <c r="P7708" s="299"/>
      <c r="Q7708" s="300"/>
      <c r="R7708" s="129">
        <f t="shared" si="361"/>
        <v>0</v>
      </c>
      <c r="S7708" s="129">
        <f t="shared" si="362"/>
        <v>0</v>
      </c>
      <c r="T7708" s="129">
        <f t="shared" si="360"/>
        <v>0</v>
      </c>
      <c r="U7708" s="10"/>
    </row>
    <row r="7709" spans="12:21" ht="15" customHeight="1" x14ac:dyDescent="0.4">
      <c r="L7709" s="36" t="s">
        <v>39</v>
      </c>
      <c r="N7709" s="37">
        <v>43786</v>
      </c>
      <c r="O7709" s="35">
        <v>0.54166666666666674</v>
      </c>
      <c r="P7709" s="299"/>
      <c r="Q7709" s="300"/>
      <c r="R7709" s="129">
        <f t="shared" si="361"/>
        <v>0</v>
      </c>
      <c r="S7709" s="129">
        <f t="shared" si="362"/>
        <v>0</v>
      </c>
      <c r="T7709" s="129">
        <f t="shared" si="360"/>
        <v>0</v>
      </c>
      <c r="U7709" s="10"/>
    </row>
    <row r="7710" spans="12:21" ht="15" customHeight="1" x14ac:dyDescent="0.4">
      <c r="L7710" s="36" t="s">
        <v>39</v>
      </c>
      <c r="N7710" s="37">
        <v>43786</v>
      </c>
      <c r="O7710" s="35">
        <v>0.58333333333333337</v>
      </c>
      <c r="P7710" s="299"/>
      <c r="Q7710" s="300"/>
      <c r="R7710" s="129">
        <f t="shared" si="361"/>
        <v>0</v>
      </c>
      <c r="S7710" s="129">
        <f t="shared" si="362"/>
        <v>0</v>
      </c>
      <c r="T7710" s="129">
        <f t="shared" si="360"/>
        <v>0</v>
      </c>
      <c r="U7710" s="10"/>
    </row>
    <row r="7711" spans="12:21" ht="15" customHeight="1" x14ac:dyDescent="0.4">
      <c r="L7711" s="36" t="s">
        <v>39</v>
      </c>
      <c r="N7711" s="37">
        <v>43786</v>
      </c>
      <c r="O7711" s="35">
        <v>0.62500000000000011</v>
      </c>
      <c r="P7711" s="299"/>
      <c r="Q7711" s="300"/>
      <c r="R7711" s="129">
        <f t="shared" si="361"/>
        <v>0</v>
      </c>
      <c r="S7711" s="129">
        <f t="shared" si="362"/>
        <v>0</v>
      </c>
      <c r="T7711" s="129">
        <f t="shared" si="360"/>
        <v>0</v>
      </c>
      <c r="U7711" s="10"/>
    </row>
    <row r="7712" spans="12:21" ht="15" customHeight="1" x14ac:dyDescent="0.4">
      <c r="L7712" s="36" t="s">
        <v>39</v>
      </c>
      <c r="N7712" s="37">
        <v>43786</v>
      </c>
      <c r="O7712" s="35">
        <v>0.66666666666666674</v>
      </c>
      <c r="P7712" s="299"/>
      <c r="Q7712" s="300"/>
      <c r="R7712" s="129">
        <f t="shared" si="361"/>
        <v>0</v>
      </c>
      <c r="S7712" s="129">
        <f t="shared" si="362"/>
        <v>0</v>
      </c>
      <c r="T7712" s="129">
        <f t="shared" si="360"/>
        <v>0</v>
      </c>
      <c r="U7712" s="10"/>
    </row>
    <row r="7713" spans="12:21" ht="15" customHeight="1" x14ac:dyDescent="0.4">
      <c r="L7713" s="36" t="s">
        <v>39</v>
      </c>
      <c r="N7713" s="37">
        <v>43786</v>
      </c>
      <c r="O7713" s="35">
        <v>0.70833333333333337</v>
      </c>
      <c r="P7713" s="299"/>
      <c r="Q7713" s="300"/>
      <c r="R7713" s="129">
        <f t="shared" si="361"/>
        <v>0</v>
      </c>
      <c r="S7713" s="129">
        <f t="shared" si="362"/>
        <v>0</v>
      </c>
      <c r="T7713" s="129">
        <f t="shared" si="360"/>
        <v>0</v>
      </c>
      <c r="U7713" s="10"/>
    </row>
    <row r="7714" spans="12:21" ht="15" customHeight="1" x14ac:dyDescent="0.4">
      <c r="L7714" s="36" t="s">
        <v>39</v>
      </c>
      <c r="N7714" s="37">
        <v>43786</v>
      </c>
      <c r="O7714" s="35">
        <v>0.75000000000000011</v>
      </c>
      <c r="P7714" s="299"/>
      <c r="Q7714" s="300"/>
      <c r="R7714" s="129">
        <f t="shared" si="361"/>
        <v>0</v>
      </c>
      <c r="S7714" s="129">
        <f t="shared" si="362"/>
        <v>0</v>
      </c>
      <c r="T7714" s="129">
        <f t="shared" si="360"/>
        <v>0</v>
      </c>
      <c r="U7714" s="10"/>
    </row>
    <row r="7715" spans="12:21" ht="15" customHeight="1" x14ac:dyDescent="0.4">
      <c r="L7715" s="36" t="s">
        <v>39</v>
      </c>
      <c r="N7715" s="37">
        <v>43786</v>
      </c>
      <c r="O7715" s="35">
        <v>0.79166666666666674</v>
      </c>
      <c r="P7715" s="299"/>
      <c r="Q7715" s="300"/>
      <c r="R7715" s="129">
        <f t="shared" si="361"/>
        <v>0</v>
      </c>
      <c r="S7715" s="129">
        <f t="shared" si="362"/>
        <v>0</v>
      </c>
      <c r="T7715" s="129">
        <f t="shared" si="360"/>
        <v>0</v>
      </c>
      <c r="U7715" s="10"/>
    </row>
    <row r="7716" spans="12:21" ht="15" customHeight="1" x14ac:dyDescent="0.4">
      <c r="L7716" s="36" t="s">
        <v>39</v>
      </c>
      <c r="N7716" s="37">
        <v>43786</v>
      </c>
      <c r="O7716" s="35">
        <v>0.83333333333333337</v>
      </c>
      <c r="P7716" s="299"/>
      <c r="Q7716" s="300"/>
      <c r="R7716" s="129">
        <f t="shared" si="361"/>
        <v>0</v>
      </c>
      <c r="S7716" s="129">
        <f t="shared" si="362"/>
        <v>0</v>
      </c>
      <c r="T7716" s="129">
        <f t="shared" si="360"/>
        <v>0</v>
      </c>
      <c r="U7716" s="10"/>
    </row>
    <row r="7717" spans="12:21" ht="15" customHeight="1" x14ac:dyDescent="0.4">
      <c r="L7717" s="36" t="s">
        <v>39</v>
      </c>
      <c r="N7717" s="37">
        <v>43786</v>
      </c>
      <c r="O7717" s="35">
        <v>0.87500000000000011</v>
      </c>
      <c r="P7717" s="299"/>
      <c r="Q7717" s="300"/>
      <c r="R7717" s="129">
        <f t="shared" si="361"/>
        <v>0</v>
      </c>
      <c r="S7717" s="129">
        <f t="shared" si="362"/>
        <v>0</v>
      </c>
      <c r="T7717" s="129">
        <f t="shared" si="360"/>
        <v>0</v>
      </c>
      <c r="U7717" s="10"/>
    </row>
    <row r="7718" spans="12:21" ht="15" customHeight="1" x14ac:dyDescent="0.4">
      <c r="L7718" s="36" t="s">
        <v>39</v>
      </c>
      <c r="N7718" s="37">
        <v>43786</v>
      </c>
      <c r="O7718" s="35">
        <v>0.91666666666666674</v>
      </c>
      <c r="P7718" s="299"/>
      <c r="Q7718" s="300"/>
      <c r="R7718" s="129">
        <f t="shared" si="361"/>
        <v>0</v>
      </c>
      <c r="S7718" s="129">
        <f t="shared" si="362"/>
        <v>0</v>
      </c>
      <c r="T7718" s="129">
        <f t="shared" si="360"/>
        <v>0</v>
      </c>
      <c r="U7718" s="10"/>
    </row>
    <row r="7719" spans="12:21" ht="15" customHeight="1" x14ac:dyDescent="0.4">
      <c r="L7719" s="36" t="s">
        <v>39</v>
      </c>
      <c r="N7719" s="37">
        <v>43786</v>
      </c>
      <c r="O7719" s="35">
        <v>0.95833333333333337</v>
      </c>
      <c r="P7719" s="299"/>
      <c r="Q7719" s="300"/>
      <c r="R7719" s="129">
        <f t="shared" si="361"/>
        <v>0</v>
      </c>
      <c r="S7719" s="129">
        <f t="shared" si="362"/>
        <v>0</v>
      </c>
      <c r="T7719" s="129">
        <f t="shared" si="360"/>
        <v>0</v>
      </c>
      <c r="U7719" s="10"/>
    </row>
    <row r="7720" spans="12:21" ht="15" customHeight="1" x14ac:dyDescent="0.4">
      <c r="L7720" s="40">
        <v>43787</v>
      </c>
      <c r="M7720" s="37"/>
      <c r="N7720" s="37">
        <v>43787</v>
      </c>
      <c r="O7720" s="35">
        <v>3.1225022567582528E-17</v>
      </c>
      <c r="P7720" s="299"/>
      <c r="Q7720" s="300"/>
      <c r="R7720" s="129">
        <f t="shared" si="361"/>
        <v>0</v>
      </c>
      <c r="S7720" s="129">
        <f t="shared" si="362"/>
        <v>0</v>
      </c>
      <c r="T7720" s="129">
        <f t="shared" si="360"/>
        <v>0</v>
      </c>
      <c r="U7720" s="10"/>
    </row>
    <row r="7721" spans="12:21" ht="15" customHeight="1" x14ac:dyDescent="0.4">
      <c r="L7721" s="36" t="s">
        <v>39</v>
      </c>
      <c r="N7721" s="37">
        <v>43787</v>
      </c>
      <c r="O7721" s="35">
        <v>4.1666666666666699E-2</v>
      </c>
      <c r="P7721" s="299"/>
      <c r="Q7721" s="300"/>
      <c r="R7721" s="129">
        <f t="shared" si="361"/>
        <v>0</v>
      </c>
      <c r="S7721" s="129">
        <f t="shared" si="362"/>
        <v>0</v>
      </c>
      <c r="T7721" s="129">
        <f t="shared" ref="T7721:T7784" si="363">Q7721-R7721</f>
        <v>0</v>
      </c>
      <c r="U7721" s="10"/>
    </row>
    <row r="7722" spans="12:21" ht="15" customHeight="1" x14ac:dyDescent="0.4">
      <c r="L7722" s="36" t="s">
        <v>39</v>
      </c>
      <c r="N7722" s="37">
        <v>43787</v>
      </c>
      <c r="O7722" s="35">
        <v>8.333333333333337E-2</v>
      </c>
      <c r="P7722" s="299"/>
      <c r="Q7722" s="300"/>
      <c r="R7722" s="129">
        <f t="shared" si="361"/>
        <v>0</v>
      </c>
      <c r="S7722" s="129">
        <f t="shared" si="362"/>
        <v>0</v>
      </c>
      <c r="T7722" s="129">
        <f t="shared" si="363"/>
        <v>0</v>
      </c>
      <c r="U7722" s="10"/>
    </row>
    <row r="7723" spans="12:21" ht="15" customHeight="1" x14ac:dyDescent="0.4">
      <c r="L7723" s="36" t="s">
        <v>39</v>
      </c>
      <c r="N7723" s="37">
        <v>43787</v>
      </c>
      <c r="O7723" s="35">
        <v>0.12500000000000006</v>
      </c>
      <c r="P7723" s="299"/>
      <c r="Q7723" s="300"/>
      <c r="R7723" s="129">
        <f t="shared" si="361"/>
        <v>0</v>
      </c>
      <c r="S7723" s="129">
        <f t="shared" si="362"/>
        <v>0</v>
      </c>
      <c r="T7723" s="129">
        <f t="shared" si="363"/>
        <v>0</v>
      </c>
      <c r="U7723" s="10"/>
    </row>
    <row r="7724" spans="12:21" ht="15" customHeight="1" x14ac:dyDescent="0.4">
      <c r="L7724" s="36" t="s">
        <v>39</v>
      </c>
      <c r="N7724" s="37">
        <v>43787</v>
      </c>
      <c r="O7724" s="35">
        <v>0.16666666666666669</v>
      </c>
      <c r="P7724" s="299"/>
      <c r="Q7724" s="300"/>
      <c r="R7724" s="129">
        <f t="shared" si="361"/>
        <v>0</v>
      </c>
      <c r="S7724" s="129">
        <f t="shared" si="362"/>
        <v>0</v>
      </c>
      <c r="T7724" s="129">
        <f t="shared" si="363"/>
        <v>0</v>
      </c>
      <c r="U7724" s="10"/>
    </row>
    <row r="7725" spans="12:21" ht="15" customHeight="1" x14ac:dyDescent="0.4">
      <c r="L7725" s="36" t="s">
        <v>39</v>
      </c>
      <c r="N7725" s="37">
        <v>43787</v>
      </c>
      <c r="O7725" s="35">
        <v>0.20833333333333337</v>
      </c>
      <c r="P7725" s="299"/>
      <c r="Q7725" s="300"/>
      <c r="R7725" s="129">
        <f t="shared" si="361"/>
        <v>0</v>
      </c>
      <c r="S7725" s="129">
        <f t="shared" si="362"/>
        <v>0</v>
      </c>
      <c r="T7725" s="129">
        <f t="shared" si="363"/>
        <v>0</v>
      </c>
      <c r="U7725" s="10"/>
    </row>
    <row r="7726" spans="12:21" ht="15" customHeight="1" x14ac:dyDescent="0.4">
      <c r="L7726" s="36" t="s">
        <v>39</v>
      </c>
      <c r="N7726" s="37">
        <v>43787</v>
      </c>
      <c r="O7726" s="35">
        <v>0.25</v>
      </c>
      <c r="P7726" s="299"/>
      <c r="Q7726" s="300"/>
      <c r="R7726" s="129">
        <f t="shared" si="361"/>
        <v>0</v>
      </c>
      <c r="S7726" s="129">
        <f t="shared" si="362"/>
        <v>0</v>
      </c>
      <c r="T7726" s="129">
        <f t="shared" si="363"/>
        <v>0</v>
      </c>
      <c r="U7726" s="10"/>
    </row>
    <row r="7727" spans="12:21" ht="15" customHeight="1" x14ac:dyDescent="0.4">
      <c r="L7727" s="36" t="s">
        <v>39</v>
      </c>
      <c r="N7727" s="37">
        <v>43787</v>
      </c>
      <c r="O7727" s="35">
        <v>0.29166666666666669</v>
      </c>
      <c r="P7727" s="299"/>
      <c r="Q7727" s="300"/>
      <c r="R7727" s="129">
        <f t="shared" si="361"/>
        <v>0</v>
      </c>
      <c r="S7727" s="129">
        <f t="shared" si="362"/>
        <v>0</v>
      </c>
      <c r="T7727" s="129">
        <f t="shared" si="363"/>
        <v>0</v>
      </c>
      <c r="U7727" s="10"/>
    </row>
    <row r="7728" spans="12:21" ht="15" customHeight="1" x14ac:dyDescent="0.4">
      <c r="L7728" s="36" t="s">
        <v>39</v>
      </c>
      <c r="N7728" s="37">
        <v>43787</v>
      </c>
      <c r="O7728" s="35">
        <v>0.33333333333333337</v>
      </c>
      <c r="P7728" s="299"/>
      <c r="Q7728" s="300"/>
      <c r="R7728" s="129">
        <f t="shared" si="361"/>
        <v>0</v>
      </c>
      <c r="S7728" s="129">
        <f t="shared" si="362"/>
        <v>0</v>
      </c>
      <c r="T7728" s="129">
        <f t="shared" si="363"/>
        <v>0</v>
      </c>
      <c r="U7728" s="10"/>
    </row>
    <row r="7729" spans="12:21" ht="15" customHeight="1" x14ac:dyDescent="0.4">
      <c r="L7729" s="36" t="s">
        <v>39</v>
      </c>
      <c r="N7729" s="37">
        <v>43787</v>
      </c>
      <c r="O7729" s="35">
        <v>0.375</v>
      </c>
      <c r="P7729" s="299"/>
      <c r="Q7729" s="300"/>
      <c r="R7729" s="129">
        <f t="shared" si="361"/>
        <v>0</v>
      </c>
      <c r="S7729" s="129">
        <f t="shared" si="362"/>
        <v>0</v>
      </c>
      <c r="T7729" s="129">
        <f t="shared" si="363"/>
        <v>0</v>
      </c>
      <c r="U7729" s="10"/>
    </row>
    <row r="7730" spans="12:21" ht="15" customHeight="1" x14ac:dyDescent="0.4">
      <c r="L7730" s="36" t="s">
        <v>39</v>
      </c>
      <c r="N7730" s="37">
        <v>43787</v>
      </c>
      <c r="O7730" s="35">
        <v>0.41666666666666669</v>
      </c>
      <c r="P7730" s="299"/>
      <c r="Q7730" s="300"/>
      <c r="R7730" s="129">
        <f t="shared" si="361"/>
        <v>0</v>
      </c>
      <c r="S7730" s="129">
        <f t="shared" si="362"/>
        <v>0</v>
      </c>
      <c r="T7730" s="129">
        <f t="shared" si="363"/>
        <v>0</v>
      </c>
      <c r="U7730" s="10"/>
    </row>
    <row r="7731" spans="12:21" ht="15" customHeight="1" x14ac:dyDescent="0.4">
      <c r="L7731" s="36" t="s">
        <v>39</v>
      </c>
      <c r="N7731" s="37">
        <v>43787</v>
      </c>
      <c r="O7731" s="35">
        <v>0.45833333333333337</v>
      </c>
      <c r="P7731" s="299"/>
      <c r="Q7731" s="300"/>
      <c r="R7731" s="129">
        <f t="shared" si="361"/>
        <v>0</v>
      </c>
      <c r="S7731" s="129">
        <f t="shared" si="362"/>
        <v>0</v>
      </c>
      <c r="T7731" s="129">
        <f t="shared" si="363"/>
        <v>0</v>
      </c>
      <c r="U7731" s="10"/>
    </row>
    <row r="7732" spans="12:21" ht="15" customHeight="1" x14ac:dyDescent="0.4">
      <c r="L7732" s="36" t="s">
        <v>39</v>
      </c>
      <c r="N7732" s="37">
        <v>43787</v>
      </c>
      <c r="O7732" s="35">
        <v>0.50000000000000011</v>
      </c>
      <c r="P7732" s="299"/>
      <c r="Q7732" s="300"/>
      <c r="R7732" s="129">
        <f t="shared" si="361"/>
        <v>0</v>
      </c>
      <c r="S7732" s="129">
        <f t="shared" si="362"/>
        <v>0</v>
      </c>
      <c r="T7732" s="129">
        <f t="shared" si="363"/>
        <v>0</v>
      </c>
      <c r="U7732" s="10"/>
    </row>
    <row r="7733" spans="12:21" ht="15" customHeight="1" x14ac:dyDescent="0.4">
      <c r="L7733" s="36" t="s">
        <v>39</v>
      </c>
      <c r="N7733" s="37">
        <v>43787</v>
      </c>
      <c r="O7733" s="35">
        <v>0.54166666666666674</v>
      </c>
      <c r="P7733" s="299"/>
      <c r="Q7733" s="300"/>
      <c r="R7733" s="129">
        <f t="shared" si="361"/>
        <v>0</v>
      </c>
      <c r="S7733" s="129">
        <f t="shared" si="362"/>
        <v>0</v>
      </c>
      <c r="T7733" s="129">
        <f t="shared" si="363"/>
        <v>0</v>
      </c>
      <c r="U7733" s="10"/>
    </row>
    <row r="7734" spans="12:21" ht="15" customHeight="1" x14ac:dyDescent="0.4">
      <c r="L7734" s="36" t="s">
        <v>39</v>
      </c>
      <c r="N7734" s="37">
        <v>43787</v>
      </c>
      <c r="O7734" s="35">
        <v>0.58333333333333337</v>
      </c>
      <c r="P7734" s="299"/>
      <c r="Q7734" s="300"/>
      <c r="R7734" s="129">
        <f t="shared" si="361"/>
        <v>0</v>
      </c>
      <c r="S7734" s="129">
        <f t="shared" si="362"/>
        <v>0</v>
      </c>
      <c r="T7734" s="129">
        <f t="shared" si="363"/>
        <v>0</v>
      </c>
      <c r="U7734" s="10"/>
    </row>
    <row r="7735" spans="12:21" ht="15" customHeight="1" x14ac:dyDescent="0.4">
      <c r="L7735" s="36" t="s">
        <v>39</v>
      </c>
      <c r="N7735" s="37">
        <v>43787</v>
      </c>
      <c r="O7735" s="35">
        <v>0.62500000000000011</v>
      </c>
      <c r="P7735" s="299"/>
      <c r="Q7735" s="300"/>
      <c r="R7735" s="129">
        <f t="shared" si="361"/>
        <v>0</v>
      </c>
      <c r="S7735" s="129">
        <f t="shared" si="362"/>
        <v>0</v>
      </c>
      <c r="T7735" s="129">
        <f t="shared" si="363"/>
        <v>0</v>
      </c>
      <c r="U7735" s="10"/>
    </row>
    <row r="7736" spans="12:21" ht="15" customHeight="1" x14ac:dyDescent="0.4">
      <c r="L7736" s="36" t="s">
        <v>39</v>
      </c>
      <c r="N7736" s="37">
        <v>43787</v>
      </c>
      <c r="O7736" s="35">
        <v>0.66666666666666674</v>
      </c>
      <c r="P7736" s="299"/>
      <c r="Q7736" s="300"/>
      <c r="R7736" s="129">
        <f t="shared" si="361"/>
        <v>0</v>
      </c>
      <c r="S7736" s="129">
        <f t="shared" si="362"/>
        <v>0</v>
      </c>
      <c r="T7736" s="129">
        <f t="shared" si="363"/>
        <v>0</v>
      </c>
      <c r="U7736" s="10"/>
    </row>
    <row r="7737" spans="12:21" ht="15" customHeight="1" x14ac:dyDescent="0.4">
      <c r="L7737" s="36" t="s">
        <v>39</v>
      </c>
      <c r="N7737" s="37">
        <v>43787</v>
      </c>
      <c r="O7737" s="35">
        <v>0.70833333333333337</v>
      </c>
      <c r="P7737" s="299"/>
      <c r="Q7737" s="300"/>
      <c r="R7737" s="129">
        <f t="shared" si="361"/>
        <v>0</v>
      </c>
      <c r="S7737" s="129">
        <f t="shared" si="362"/>
        <v>0</v>
      </c>
      <c r="T7737" s="129">
        <f t="shared" si="363"/>
        <v>0</v>
      </c>
      <c r="U7737" s="10"/>
    </row>
    <row r="7738" spans="12:21" ht="15" customHeight="1" x14ac:dyDescent="0.4">
      <c r="L7738" s="36" t="s">
        <v>39</v>
      </c>
      <c r="N7738" s="37">
        <v>43787</v>
      </c>
      <c r="O7738" s="35">
        <v>0.75000000000000011</v>
      </c>
      <c r="P7738" s="299"/>
      <c r="Q7738" s="300"/>
      <c r="R7738" s="129">
        <f t="shared" si="361"/>
        <v>0</v>
      </c>
      <c r="S7738" s="129">
        <f t="shared" si="362"/>
        <v>0</v>
      </c>
      <c r="T7738" s="129">
        <f t="shared" si="363"/>
        <v>0</v>
      </c>
      <c r="U7738" s="10"/>
    </row>
    <row r="7739" spans="12:21" ht="15" customHeight="1" x14ac:dyDescent="0.4">
      <c r="L7739" s="36" t="s">
        <v>39</v>
      </c>
      <c r="N7739" s="37">
        <v>43787</v>
      </c>
      <c r="O7739" s="35">
        <v>0.79166666666666674</v>
      </c>
      <c r="P7739" s="299"/>
      <c r="Q7739" s="300"/>
      <c r="R7739" s="129">
        <f t="shared" si="361"/>
        <v>0</v>
      </c>
      <c r="S7739" s="129">
        <f t="shared" si="362"/>
        <v>0</v>
      </c>
      <c r="T7739" s="129">
        <f t="shared" si="363"/>
        <v>0</v>
      </c>
      <c r="U7739" s="10"/>
    </row>
    <row r="7740" spans="12:21" ht="15" customHeight="1" x14ac:dyDescent="0.4">
      <c r="L7740" s="36" t="s">
        <v>39</v>
      </c>
      <c r="N7740" s="37">
        <v>43787</v>
      </c>
      <c r="O7740" s="35">
        <v>0.83333333333333337</v>
      </c>
      <c r="P7740" s="299"/>
      <c r="Q7740" s="300"/>
      <c r="R7740" s="129">
        <f t="shared" si="361"/>
        <v>0</v>
      </c>
      <c r="S7740" s="129">
        <f t="shared" si="362"/>
        <v>0</v>
      </c>
      <c r="T7740" s="129">
        <f t="shared" si="363"/>
        <v>0</v>
      </c>
      <c r="U7740" s="10"/>
    </row>
    <row r="7741" spans="12:21" ht="15" customHeight="1" x14ac:dyDescent="0.4">
      <c r="L7741" s="36" t="s">
        <v>39</v>
      </c>
      <c r="N7741" s="37">
        <v>43787</v>
      </c>
      <c r="O7741" s="35">
        <v>0.87500000000000011</v>
      </c>
      <c r="P7741" s="299"/>
      <c r="Q7741" s="300"/>
      <c r="R7741" s="129">
        <f t="shared" si="361"/>
        <v>0</v>
      </c>
      <c r="S7741" s="129">
        <f t="shared" si="362"/>
        <v>0</v>
      </c>
      <c r="T7741" s="129">
        <f t="shared" si="363"/>
        <v>0</v>
      </c>
      <c r="U7741" s="10"/>
    </row>
    <row r="7742" spans="12:21" ht="15" customHeight="1" x14ac:dyDescent="0.4">
      <c r="L7742" s="36" t="s">
        <v>39</v>
      </c>
      <c r="N7742" s="37">
        <v>43787</v>
      </c>
      <c r="O7742" s="35">
        <v>0.91666666666666674</v>
      </c>
      <c r="P7742" s="299"/>
      <c r="Q7742" s="300"/>
      <c r="R7742" s="129">
        <f t="shared" si="361"/>
        <v>0</v>
      </c>
      <c r="S7742" s="129">
        <f t="shared" si="362"/>
        <v>0</v>
      </c>
      <c r="T7742" s="129">
        <f t="shared" si="363"/>
        <v>0</v>
      </c>
      <c r="U7742" s="10"/>
    </row>
    <row r="7743" spans="12:21" ht="15" customHeight="1" x14ac:dyDescent="0.4">
      <c r="L7743" s="36" t="s">
        <v>39</v>
      </c>
      <c r="N7743" s="37">
        <v>43787</v>
      </c>
      <c r="O7743" s="35">
        <v>0.95833333333333337</v>
      </c>
      <c r="P7743" s="299"/>
      <c r="Q7743" s="300"/>
      <c r="R7743" s="129">
        <f t="shared" si="361"/>
        <v>0</v>
      </c>
      <c r="S7743" s="129">
        <f t="shared" si="362"/>
        <v>0</v>
      </c>
      <c r="T7743" s="129">
        <f t="shared" si="363"/>
        <v>0</v>
      </c>
      <c r="U7743" s="10"/>
    </row>
    <row r="7744" spans="12:21" ht="15" customHeight="1" x14ac:dyDescent="0.4">
      <c r="L7744" s="40">
        <v>43788</v>
      </c>
      <c r="M7744" s="37"/>
      <c r="N7744" s="37">
        <v>43788</v>
      </c>
      <c r="O7744" s="35">
        <v>3.1225022567582528E-17</v>
      </c>
      <c r="P7744" s="299"/>
      <c r="Q7744" s="300"/>
      <c r="R7744" s="129">
        <f t="shared" si="361"/>
        <v>0</v>
      </c>
      <c r="S7744" s="129">
        <f t="shared" si="362"/>
        <v>0</v>
      </c>
      <c r="T7744" s="129">
        <f t="shared" si="363"/>
        <v>0</v>
      </c>
      <c r="U7744" s="10"/>
    </row>
    <row r="7745" spans="12:21" ht="15" customHeight="1" x14ac:dyDescent="0.4">
      <c r="L7745" s="36" t="s">
        <v>39</v>
      </c>
      <c r="N7745" s="37">
        <v>43788</v>
      </c>
      <c r="O7745" s="35">
        <v>4.1666666666666699E-2</v>
      </c>
      <c r="P7745" s="299"/>
      <c r="Q7745" s="300"/>
      <c r="R7745" s="129">
        <f t="shared" si="361"/>
        <v>0</v>
      </c>
      <c r="S7745" s="129">
        <f t="shared" si="362"/>
        <v>0</v>
      </c>
      <c r="T7745" s="129">
        <f t="shared" si="363"/>
        <v>0</v>
      </c>
      <c r="U7745" s="10"/>
    </row>
    <row r="7746" spans="12:21" ht="15" customHeight="1" x14ac:dyDescent="0.4">
      <c r="L7746" s="36" t="s">
        <v>39</v>
      </c>
      <c r="N7746" s="37">
        <v>43788</v>
      </c>
      <c r="O7746" s="35">
        <v>8.333333333333337E-2</v>
      </c>
      <c r="P7746" s="299"/>
      <c r="Q7746" s="300"/>
      <c r="R7746" s="129">
        <f t="shared" si="361"/>
        <v>0</v>
      </c>
      <c r="S7746" s="129">
        <f t="shared" si="362"/>
        <v>0</v>
      </c>
      <c r="T7746" s="129">
        <f t="shared" si="363"/>
        <v>0</v>
      </c>
      <c r="U7746" s="10"/>
    </row>
    <row r="7747" spans="12:21" ht="15" customHeight="1" x14ac:dyDescent="0.4">
      <c r="L7747" s="36" t="s">
        <v>39</v>
      </c>
      <c r="N7747" s="37">
        <v>43788</v>
      </c>
      <c r="O7747" s="35">
        <v>0.12500000000000006</v>
      </c>
      <c r="P7747" s="299"/>
      <c r="Q7747" s="300"/>
      <c r="R7747" s="129">
        <f t="shared" si="361"/>
        <v>0</v>
      </c>
      <c r="S7747" s="129">
        <f t="shared" si="362"/>
        <v>0</v>
      </c>
      <c r="T7747" s="129">
        <f t="shared" si="363"/>
        <v>0</v>
      </c>
      <c r="U7747" s="10"/>
    </row>
    <row r="7748" spans="12:21" ht="15" customHeight="1" x14ac:dyDescent="0.4">
      <c r="L7748" s="36" t="s">
        <v>39</v>
      </c>
      <c r="N7748" s="37">
        <v>43788</v>
      </c>
      <c r="O7748" s="35">
        <v>0.16666666666666669</v>
      </c>
      <c r="P7748" s="299"/>
      <c r="Q7748" s="300"/>
      <c r="R7748" s="129">
        <f t="shared" si="361"/>
        <v>0</v>
      </c>
      <c r="S7748" s="129">
        <f t="shared" si="362"/>
        <v>0</v>
      </c>
      <c r="T7748" s="129">
        <f t="shared" si="363"/>
        <v>0</v>
      </c>
      <c r="U7748" s="10"/>
    </row>
    <row r="7749" spans="12:21" ht="15" customHeight="1" x14ac:dyDescent="0.4">
      <c r="L7749" s="36" t="s">
        <v>39</v>
      </c>
      <c r="N7749" s="37">
        <v>43788</v>
      </c>
      <c r="O7749" s="35">
        <v>0.20833333333333337</v>
      </c>
      <c r="P7749" s="299"/>
      <c r="Q7749" s="300"/>
      <c r="R7749" s="129">
        <f t="shared" si="361"/>
        <v>0</v>
      </c>
      <c r="S7749" s="129">
        <f t="shared" si="362"/>
        <v>0</v>
      </c>
      <c r="T7749" s="129">
        <f t="shared" si="363"/>
        <v>0</v>
      </c>
      <c r="U7749" s="10"/>
    </row>
    <row r="7750" spans="12:21" ht="15" customHeight="1" x14ac:dyDescent="0.4">
      <c r="L7750" s="36" t="s">
        <v>39</v>
      </c>
      <c r="N7750" s="37">
        <v>43788</v>
      </c>
      <c r="O7750" s="35">
        <v>0.25</v>
      </c>
      <c r="P7750" s="299"/>
      <c r="Q7750" s="300"/>
      <c r="R7750" s="129">
        <f t="shared" si="361"/>
        <v>0</v>
      </c>
      <c r="S7750" s="129">
        <f t="shared" si="362"/>
        <v>0</v>
      </c>
      <c r="T7750" s="129">
        <f t="shared" si="363"/>
        <v>0</v>
      </c>
      <c r="U7750" s="10"/>
    </row>
    <row r="7751" spans="12:21" ht="15" customHeight="1" x14ac:dyDescent="0.4">
      <c r="L7751" s="36" t="s">
        <v>39</v>
      </c>
      <c r="N7751" s="37">
        <v>43788</v>
      </c>
      <c r="O7751" s="35">
        <v>0.29166666666666669</v>
      </c>
      <c r="P7751" s="299"/>
      <c r="Q7751" s="300"/>
      <c r="R7751" s="129">
        <f t="shared" si="361"/>
        <v>0</v>
      </c>
      <c r="S7751" s="129">
        <f t="shared" si="362"/>
        <v>0</v>
      </c>
      <c r="T7751" s="129">
        <f t="shared" si="363"/>
        <v>0</v>
      </c>
      <c r="U7751" s="10"/>
    </row>
    <row r="7752" spans="12:21" ht="15" customHeight="1" x14ac:dyDescent="0.4">
      <c r="L7752" s="36" t="s">
        <v>39</v>
      </c>
      <c r="N7752" s="37">
        <v>43788</v>
      </c>
      <c r="O7752" s="35">
        <v>0.33333333333333337</v>
      </c>
      <c r="P7752" s="299"/>
      <c r="Q7752" s="300"/>
      <c r="R7752" s="129">
        <f t="shared" si="361"/>
        <v>0</v>
      </c>
      <c r="S7752" s="129">
        <f t="shared" si="362"/>
        <v>0</v>
      </c>
      <c r="T7752" s="129">
        <f t="shared" si="363"/>
        <v>0</v>
      </c>
      <c r="U7752" s="10"/>
    </row>
    <row r="7753" spans="12:21" ht="15" customHeight="1" x14ac:dyDescent="0.4">
      <c r="L7753" s="36" t="s">
        <v>39</v>
      </c>
      <c r="N7753" s="37">
        <v>43788</v>
      </c>
      <c r="O7753" s="35">
        <v>0.375</v>
      </c>
      <c r="P7753" s="299"/>
      <c r="Q7753" s="300"/>
      <c r="R7753" s="129">
        <f t="shared" si="361"/>
        <v>0</v>
      </c>
      <c r="S7753" s="129">
        <f t="shared" si="362"/>
        <v>0</v>
      </c>
      <c r="T7753" s="129">
        <f t="shared" si="363"/>
        <v>0</v>
      </c>
      <c r="U7753" s="10"/>
    </row>
    <row r="7754" spans="12:21" ht="15" customHeight="1" x14ac:dyDescent="0.4">
      <c r="L7754" s="36" t="s">
        <v>39</v>
      </c>
      <c r="N7754" s="37">
        <v>43788</v>
      </c>
      <c r="O7754" s="35">
        <v>0.41666666666666669</v>
      </c>
      <c r="P7754" s="299"/>
      <c r="Q7754" s="300"/>
      <c r="R7754" s="129">
        <f t="shared" si="361"/>
        <v>0</v>
      </c>
      <c r="S7754" s="129">
        <f t="shared" si="362"/>
        <v>0</v>
      </c>
      <c r="T7754" s="129">
        <f t="shared" si="363"/>
        <v>0</v>
      </c>
      <c r="U7754" s="10"/>
    </row>
    <row r="7755" spans="12:21" ht="15" customHeight="1" x14ac:dyDescent="0.4">
      <c r="L7755" s="36" t="s">
        <v>39</v>
      </c>
      <c r="N7755" s="37">
        <v>43788</v>
      </c>
      <c r="O7755" s="35">
        <v>0.45833333333333337</v>
      </c>
      <c r="P7755" s="299"/>
      <c r="Q7755" s="300"/>
      <c r="R7755" s="129">
        <f t="shared" si="361"/>
        <v>0</v>
      </c>
      <c r="S7755" s="129">
        <f t="shared" si="362"/>
        <v>0</v>
      </c>
      <c r="T7755" s="129">
        <f t="shared" si="363"/>
        <v>0</v>
      </c>
      <c r="U7755" s="10"/>
    </row>
    <row r="7756" spans="12:21" ht="15" customHeight="1" x14ac:dyDescent="0.4">
      <c r="L7756" s="36" t="s">
        <v>39</v>
      </c>
      <c r="N7756" s="37">
        <v>43788</v>
      </c>
      <c r="O7756" s="35">
        <v>0.50000000000000011</v>
      </c>
      <c r="P7756" s="299"/>
      <c r="Q7756" s="300"/>
      <c r="R7756" s="129">
        <f t="shared" si="361"/>
        <v>0</v>
      </c>
      <c r="S7756" s="129">
        <f t="shared" si="362"/>
        <v>0</v>
      </c>
      <c r="T7756" s="129">
        <f t="shared" si="363"/>
        <v>0</v>
      </c>
      <c r="U7756" s="10"/>
    </row>
    <row r="7757" spans="12:21" ht="15" customHeight="1" x14ac:dyDescent="0.4">
      <c r="L7757" s="36" t="s">
        <v>39</v>
      </c>
      <c r="N7757" s="37">
        <v>43788</v>
      </c>
      <c r="O7757" s="35">
        <v>0.54166666666666674</v>
      </c>
      <c r="P7757" s="299"/>
      <c r="Q7757" s="300"/>
      <c r="R7757" s="129">
        <f t="shared" si="361"/>
        <v>0</v>
      </c>
      <c r="S7757" s="129">
        <f t="shared" si="362"/>
        <v>0</v>
      </c>
      <c r="T7757" s="129">
        <f t="shared" si="363"/>
        <v>0</v>
      </c>
      <c r="U7757" s="10"/>
    </row>
    <row r="7758" spans="12:21" ht="15" customHeight="1" x14ac:dyDescent="0.4">
      <c r="L7758" s="36" t="s">
        <v>39</v>
      </c>
      <c r="N7758" s="37">
        <v>43788</v>
      </c>
      <c r="O7758" s="35">
        <v>0.58333333333333337</v>
      </c>
      <c r="P7758" s="299"/>
      <c r="Q7758" s="300"/>
      <c r="R7758" s="129">
        <f t="shared" si="361"/>
        <v>0</v>
      </c>
      <c r="S7758" s="129">
        <f t="shared" si="362"/>
        <v>0</v>
      </c>
      <c r="T7758" s="129">
        <f t="shared" si="363"/>
        <v>0</v>
      </c>
      <c r="U7758" s="10"/>
    </row>
    <row r="7759" spans="12:21" ht="15" customHeight="1" x14ac:dyDescent="0.4">
      <c r="L7759" s="36" t="s">
        <v>39</v>
      </c>
      <c r="N7759" s="37">
        <v>43788</v>
      </c>
      <c r="O7759" s="35">
        <v>0.62500000000000011</v>
      </c>
      <c r="P7759" s="299"/>
      <c r="Q7759" s="300"/>
      <c r="R7759" s="129">
        <f t="shared" si="361"/>
        <v>0</v>
      </c>
      <c r="S7759" s="129">
        <f t="shared" si="362"/>
        <v>0</v>
      </c>
      <c r="T7759" s="129">
        <f t="shared" si="363"/>
        <v>0</v>
      </c>
      <c r="U7759" s="10"/>
    </row>
    <row r="7760" spans="12:21" ht="15" customHeight="1" x14ac:dyDescent="0.4">
      <c r="L7760" s="36" t="s">
        <v>39</v>
      </c>
      <c r="N7760" s="37">
        <v>43788</v>
      </c>
      <c r="O7760" s="35">
        <v>0.66666666666666674</v>
      </c>
      <c r="P7760" s="299"/>
      <c r="Q7760" s="300"/>
      <c r="R7760" s="129">
        <f t="shared" ref="R7760:R7823" si="364">IF(Q7760&gt;P7760,P7760,Q7760)</f>
        <v>0</v>
      </c>
      <c r="S7760" s="129">
        <f t="shared" ref="S7760:S7823" si="365">P7760-R7760</f>
        <v>0</v>
      </c>
      <c r="T7760" s="129">
        <f t="shared" si="363"/>
        <v>0</v>
      </c>
      <c r="U7760" s="10"/>
    </row>
    <row r="7761" spans="12:21" ht="15" customHeight="1" x14ac:dyDescent="0.4">
      <c r="L7761" s="36" t="s">
        <v>39</v>
      </c>
      <c r="N7761" s="37">
        <v>43788</v>
      </c>
      <c r="O7761" s="35">
        <v>0.70833333333333337</v>
      </c>
      <c r="P7761" s="299"/>
      <c r="Q7761" s="300"/>
      <c r="R7761" s="129">
        <f t="shared" si="364"/>
        <v>0</v>
      </c>
      <c r="S7761" s="129">
        <f t="shared" si="365"/>
        <v>0</v>
      </c>
      <c r="T7761" s="129">
        <f t="shared" si="363"/>
        <v>0</v>
      </c>
      <c r="U7761" s="10"/>
    </row>
    <row r="7762" spans="12:21" ht="15" customHeight="1" x14ac:dyDescent="0.4">
      <c r="L7762" s="36" t="s">
        <v>39</v>
      </c>
      <c r="N7762" s="37">
        <v>43788</v>
      </c>
      <c r="O7762" s="35">
        <v>0.75000000000000011</v>
      </c>
      <c r="P7762" s="299"/>
      <c r="Q7762" s="300"/>
      <c r="R7762" s="129">
        <f t="shared" si="364"/>
        <v>0</v>
      </c>
      <c r="S7762" s="129">
        <f t="shared" si="365"/>
        <v>0</v>
      </c>
      <c r="T7762" s="129">
        <f t="shared" si="363"/>
        <v>0</v>
      </c>
      <c r="U7762" s="10"/>
    </row>
    <row r="7763" spans="12:21" ht="15" customHeight="1" x14ac:dyDescent="0.4">
      <c r="L7763" s="36" t="s">
        <v>39</v>
      </c>
      <c r="N7763" s="37">
        <v>43788</v>
      </c>
      <c r="O7763" s="35">
        <v>0.79166666666666674</v>
      </c>
      <c r="P7763" s="299"/>
      <c r="Q7763" s="300"/>
      <c r="R7763" s="129">
        <f t="shared" si="364"/>
        <v>0</v>
      </c>
      <c r="S7763" s="129">
        <f t="shared" si="365"/>
        <v>0</v>
      </c>
      <c r="T7763" s="129">
        <f t="shared" si="363"/>
        <v>0</v>
      </c>
      <c r="U7763" s="10"/>
    </row>
    <row r="7764" spans="12:21" ht="15" customHeight="1" x14ac:dyDescent="0.4">
      <c r="L7764" s="36" t="s">
        <v>39</v>
      </c>
      <c r="N7764" s="37">
        <v>43788</v>
      </c>
      <c r="O7764" s="35">
        <v>0.83333333333333337</v>
      </c>
      <c r="P7764" s="299"/>
      <c r="Q7764" s="300"/>
      <c r="R7764" s="129">
        <f t="shared" si="364"/>
        <v>0</v>
      </c>
      <c r="S7764" s="129">
        <f t="shared" si="365"/>
        <v>0</v>
      </c>
      <c r="T7764" s="129">
        <f t="shared" si="363"/>
        <v>0</v>
      </c>
      <c r="U7764" s="10"/>
    </row>
    <row r="7765" spans="12:21" ht="15" customHeight="1" x14ac:dyDescent="0.4">
      <c r="L7765" s="36" t="s">
        <v>39</v>
      </c>
      <c r="N7765" s="37">
        <v>43788</v>
      </c>
      <c r="O7765" s="35">
        <v>0.87500000000000011</v>
      </c>
      <c r="P7765" s="299"/>
      <c r="Q7765" s="300"/>
      <c r="R7765" s="129">
        <f t="shared" si="364"/>
        <v>0</v>
      </c>
      <c r="S7765" s="129">
        <f t="shared" si="365"/>
        <v>0</v>
      </c>
      <c r="T7765" s="129">
        <f t="shared" si="363"/>
        <v>0</v>
      </c>
      <c r="U7765" s="10"/>
    </row>
    <row r="7766" spans="12:21" ht="15" customHeight="1" x14ac:dyDescent="0.4">
      <c r="L7766" s="36" t="s">
        <v>39</v>
      </c>
      <c r="N7766" s="37">
        <v>43788</v>
      </c>
      <c r="O7766" s="35">
        <v>0.91666666666666674</v>
      </c>
      <c r="P7766" s="299"/>
      <c r="Q7766" s="300"/>
      <c r="R7766" s="129">
        <f t="shared" si="364"/>
        <v>0</v>
      </c>
      <c r="S7766" s="129">
        <f t="shared" si="365"/>
        <v>0</v>
      </c>
      <c r="T7766" s="129">
        <f t="shared" si="363"/>
        <v>0</v>
      </c>
      <c r="U7766" s="10"/>
    </row>
    <row r="7767" spans="12:21" ht="15" customHeight="1" x14ac:dyDescent="0.4">
      <c r="L7767" s="36" t="s">
        <v>39</v>
      </c>
      <c r="N7767" s="37">
        <v>43788</v>
      </c>
      <c r="O7767" s="35">
        <v>0.95833333333333337</v>
      </c>
      <c r="P7767" s="299"/>
      <c r="Q7767" s="300"/>
      <c r="R7767" s="129">
        <f t="shared" si="364"/>
        <v>0</v>
      </c>
      <c r="S7767" s="129">
        <f t="shared" si="365"/>
        <v>0</v>
      </c>
      <c r="T7767" s="129">
        <f t="shared" si="363"/>
        <v>0</v>
      </c>
      <c r="U7767" s="10"/>
    </row>
    <row r="7768" spans="12:21" ht="15" customHeight="1" x14ac:dyDescent="0.4">
      <c r="L7768" s="40">
        <v>43789</v>
      </c>
      <c r="M7768" s="37"/>
      <c r="N7768" s="37">
        <v>43789</v>
      </c>
      <c r="O7768" s="35">
        <v>3.1225022567582528E-17</v>
      </c>
      <c r="P7768" s="299"/>
      <c r="Q7768" s="300"/>
      <c r="R7768" s="129">
        <f t="shared" si="364"/>
        <v>0</v>
      </c>
      <c r="S7768" s="129">
        <f t="shared" si="365"/>
        <v>0</v>
      </c>
      <c r="T7768" s="129">
        <f t="shared" si="363"/>
        <v>0</v>
      </c>
      <c r="U7768" s="10"/>
    </row>
    <row r="7769" spans="12:21" ht="15" customHeight="1" x14ac:dyDescent="0.4">
      <c r="L7769" s="36" t="s">
        <v>39</v>
      </c>
      <c r="N7769" s="37">
        <v>43789</v>
      </c>
      <c r="O7769" s="35">
        <v>4.1666666666666699E-2</v>
      </c>
      <c r="P7769" s="299"/>
      <c r="Q7769" s="300"/>
      <c r="R7769" s="129">
        <f t="shared" si="364"/>
        <v>0</v>
      </c>
      <c r="S7769" s="129">
        <f t="shared" si="365"/>
        <v>0</v>
      </c>
      <c r="T7769" s="129">
        <f t="shared" si="363"/>
        <v>0</v>
      </c>
      <c r="U7769" s="10"/>
    </row>
    <row r="7770" spans="12:21" ht="15" customHeight="1" x14ac:dyDescent="0.4">
      <c r="L7770" s="36" t="s">
        <v>39</v>
      </c>
      <c r="N7770" s="37">
        <v>43789</v>
      </c>
      <c r="O7770" s="35">
        <v>8.333333333333337E-2</v>
      </c>
      <c r="P7770" s="299"/>
      <c r="Q7770" s="300"/>
      <c r="R7770" s="129">
        <f t="shared" si="364"/>
        <v>0</v>
      </c>
      <c r="S7770" s="129">
        <f t="shared" si="365"/>
        <v>0</v>
      </c>
      <c r="T7770" s="129">
        <f t="shared" si="363"/>
        <v>0</v>
      </c>
      <c r="U7770" s="10"/>
    </row>
    <row r="7771" spans="12:21" ht="15" customHeight="1" x14ac:dyDescent="0.4">
      <c r="L7771" s="36" t="s">
        <v>39</v>
      </c>
      <c r="N7771" s="37">
        <v>43789</v>
      </c>
      <c r="O7771" s="35">
        <v>0.12500000000000006</v>
      </c>
      <c r="P7771" s="299"/>
      <c r="Q7771" s="300"/>
      <c r="R7771" s="129">
        <f t="shared" si="364"/>
        <v>0</v>
      </c>
      <c r="S7771" s="129">
        <f t="shared" si="365"/>
        <v>0</v>
      </c>
      <c r="T7771" s="129">
        <f t="shared" si="363"/>
        <v>0</v>
      </c>
      <c r="U7771" s="10"/>
    </row>
    <row r="7772" spans="12:21" ht="15" customHeight="1" x14ac:dyDescent="0.4">
      <c r="L7772" s="36" t="s">
        <v>39</v>
      </c>
      <c r="N7772" s="37">
        <v>43789</v>
      </c>
      <c r="O7772" s="35">
        <v>0.16666666666666669</v>
      </c>
      <c r="P7772" s="299"/>
      <c r="Q7772" s="300"/>
      <c r="R7772" s="129">
        <f t="shared" si="364"/>
        <v>0</v>
      </c>
      <c r="S7772" s="129">
        <f t="shared" si="365"/>
        <v>0</v>
      </c>
      <c r="T7772" s="129">
        <f t="shared" si="363"/>
        <v>0</v>
      </c>
      <c r="U7772" s="10"/>
    </row>
    <row r="7773" spans="12:21" ht="15" customHeight="1" x14ac:dyDescent="0.4">
      <c r="L7773" s="36" t="s">
        <v>39</v>
      </c>
      <c r="N7773" s="37">
        <v>43789</v>
      </c>
      <c r="O7773" s="35">
        <v>0.20833333333333337</v>
      </c>
      <c r="P7773" s="299"/>
      <c r="Q7773" s="300"/>
      <c r="R7773" s="129">
        <f t="shared" si="364"/>
        <v>0</v>
      </c>
      <c r="S7773" s="129">
        <f t="shared" si="365"/>
        <v>0</v>
      </c>
      <c r="T7773" s="129">
        <f t="shared" si="363"/>
        <v>0</v>
      </c>
      <c r="U7773" s="10"/>
    </row>
    <row r="7774" spans="12:21" ht="15" customHeight="1" x14ac:dyDescent="0.4">
      <c r="L7774" s="36" t="s">
        <v>39</v>
      </c>
      <c r="N7774" s="37">
        <v>43789</v>
      </c>
      <c r="O7774" s="35">
        <v>0.25</v>
      </c>
      <c r="P7774" s="299"/>
      <c r="Q7774" s="300"/>
      <c r="R7774" s="129">
        <f t="shared" si="364"/>
        <v>0</v>
      </c>
      <c r="S7774" s="129">
        <f t="shared" si="365"/>
        <v>0</v>
      </c>
      <c r="T7774" s="129">
        <f t="shared" si="363"/>
        <v>0</v>
      </c>
      <c r="U7774" s="10"/>
    </row>
    <row r="7775" spans="12:21" ht="15" customHeight="1" x14ac:dyDescent="0.4">
      <c r="L7775" s="36" t="s">
        <v>39</v>
      </c>
      <c r="N7775" s="37">
        <v>43789</v>
      </c>
      <c r="O7775" s="35">
        <v>0.29166666666666669</v>
      </c>
      <c r="P7775" s="299"/>
      <c r="Q7775" s="300"/>
      <c r="R7775" s="129">
        <f t="shared" si="364"/>
        <v>0</v>
      </c>
      <c r="S7775" s="129">
        <f t="shared" si="365"/>
        <v>0</v>
      </c>
      <c r="T7775" s="129">
        <f t="shared" si="363"/>
        <v>0</v>
      </c>
      <c r="U7775" s="10"/>
    </row>
    <row r="7776" spans="12:21" ht="15" customHeight="1" x14ac:dyDescent="0.4">
      <c r="L7776" s="36" t="s">
        <v>39</v>
      </c>
      <c r="N7776" s="37">
        <v>43789</v>
      </c>
      <c r="O7776" s="35">
        <v>0.33333333333333337</v>
      </c>
      <c r="P7776" s="299"/>
      <c r="Q7776" s="300"/>
      <c r="R7776" s="129">
        <f t="shared" si="364"/>
        <v>0</v>
      </c>
      <c r="S7776" s="129">
        <f t="shared" si="365"/>
        <v>0</v>
      </c>
      <c r="T7776" s="129">
        <f t="shared" si="363"/>
        <v>0</v>
      </c>
      <c r="U7776" s="10"/>
    </row>
    <row r="7777" spans="12:21" ht="15" customHeight="1" x14ac:dyDescent="0.4">
      <c r="L7777" s="36" t="s">
        <v>39</v>
      </c>
      <c r="N7777" s="37">
        <v>43789</v>
      </c>
      <c r="O7777" s="35">
        <v>0.375</v>
      </c>
      <c r="P7777" s="299"/>
      <c r="Q7777" s="300"/>
      <c r="R7777" s="129">
        <f t="shared" si="364"/>
        <v>0</v>
      </c>
      <c r="S7777" s="129">
        <f t="shared" si="365"/>
        <v>0</v>
      </c>
      <c r="T7777" s="129">
        <f t="shared" si="363"/>
        <v>0</v>
      </c>
      <c r="U7777" s="10"/>
    </row>
    <row r="7778" spans="12:21" ht="15" customHeight="1" x14ac:dyDescent="0.4">
      <c r="L7778" s="36" t="s">
        <v>39</v>
      </c>
      <c r="N7778" s="37">
        <v>43789</v>
      </c>
      <c r="O7778" s="35">
        <v>0.41666666666666669</v>
      </c>
      <c r="P7778" s="299"/>
      <c r="Q7778" s="300"/>
      <c r="R7778" s="129">
        <f t="shared" si="364"/>
        <v>0</v>
      </c>
      <c r="S7778" s="129">
        <f t="shared" si="365"/>
        <v>0</v>
      </c>
      <c r="T7778" s="129">
        <f t="shared" si="363"/>
        <v>0</v>
      </c>
      <c r="U7778" s="10"/>
    </row>
    <row r="7779" spans="12:21" ht="15" customHeight="1" x14ac:dyDescent="0.4">
      <c r="L7779" s="36" t="s">
        <v>39</v>
      </c>
      <c r="N7779" s="37">
        <v>43789</v>
      </c>
      <c r="O7779" s="35">
        <v>0.45833333333333337</v>
      </c>
      <c r="P7779" s="299"/>
      <c r="Q7779" s="300"/>
      <c r="R7779" s="129">
        <f t="shared" si="364"/>
        <v>0</v>
      </c>
      <c r="S7779" s="129">
        <f t="shared" si="365"/>
        <v>0</v>
      </c>
      <c r="T7779" s="129">
        <f t="shared" si="363"/>
        <v>0</v>
      </c>
      <c r="U7779" s="10"/>
    </row>
    <row r="7780" spans="12:21" ht="15" customHeight="1" x14ac:dyDescent="0.4">
      <c r="L7780" s="36" t="s">
        <v>39</v>
      </c>
      <c r="N7780" s="37">
        <v>43789</v>
      </c>
      <c r="O7780" s="35">
        <v>0.50000000000000011</v>
      </c>
      <c r="P7780" s="299"/>
      <c r="Q7780" s="300"/>
      <c r="R7780" s="129">
        <f t="shared" si="364"/>
        <v>0</v>
      </c>
      <c r="S7780" s="129">
        <f t="shared" si="365"/>
        <v>0</v>
      </c>
      <c r="T7780" s="129">
        <f t="shared" si="363"/>
        <v>0</v>
      </c>
      <c r="U7780" s="10"/>
    </row>
    <row r="7781" spans="12:21" ht="15" customHeight="1" x14ac:dyDescent="0.4">
      <c r="L7781" s="36" t="s">
        <v>39</v>
      </c>
      <c r="N7781" s="37">
        <v>43789</v>
      </c>
      <c r="O7781" s="35">
        <v>0.54166666666666674</v>
      </c>
      <c r="P7781" s="299"/>
      <c r="Q7781" s="300"/>
      <c r="R7781" s="129">
        <f t="shared" si="364"/>
        <v>0</v>
      </c>
      <c r="S7781" s="129">
        <f t="shared" si="365"/>
        <v>0</v>
      </c>
      <c r="T7781" s="129">
        <f t="shared" si="363"/>
        <v>0</v>
      </c>
      <c r="U7781" s="10"/>
    </row>
    <row r="7782" spans="12:21" ht="15" customHeight="1" x14ac:dyDescent="0.4">
      <c r="L7782" s="36" t="s">
        <v>39</v>
      </c>
      <c r="N7782" s="37">
        <v>43789</v>
      </c>
      <c r="O7782" s="35">
        <v>0.58333333333333337</v>
      </c>
      <c r="P7782" s="299"/>
      <c r="Q7782" s="300"/>
      <c r="R7782" s="129">
        <f t="shared" si="364"/>
        <v>0</v>
      </c>
      <c r="S7782" s="129">
        <f t="shared" si="365"/>
        <v>0</v>
      </c>
      <c r="T7782" s="129">
        <f t="shared" si="363"/>
        <v>0</v>
      </c>
      <c r="U7782" s="10"/>
    </row>
    <row r="7783" spans="12:21" ht="15" customHeight="1" x14ac:dyDescent="0.4">
      <c r="L7783" s="36" t="s">
        <v>39</v>
      </c>
      <c r="N7783" s="37">
        <v>43789</v>
      </c>
      <c r="O7783" s="35">
        <v>0.62500000000000011</v>
      </c>
      <c r="P7783" s="299"/>
      <c r="Q7783" s="300"/>
      <c r="R7783" s="129">
        <f t="shared" si="364"/>
        <v>0</v>
      </c>
      <c r="S7783" s="129">
        <f t="shared" si="365"/>
        <v>0</v>
      </c>
      <c r="T7783" s="129">
        <f t="shared" si="363"/>
        <v>0</v>
      </c>
      <c r="U7783" s="10"/>
    </row>
    <row r="7784" spans="12:21" ht="15" customHeight="1" x14ac:dyDescent="0.4">
      <c r="L7784" s="36" t="s">
        <v>39</v>
      </c>
      <c r="N7784" s="37">
        <v>43789</v>
      </c>
      <c r="O7784" s="35">
        <v>0.66666666666666674</v>
      </c>
      <c r="P7784" s="299"/>
      <c r="Q7784" s="300"/>
      <c r="R7784" s="129">
        <f t="shared" si="364"/>
        <v>0</v>
      </c>
      <c r="S7784" s="129">
        <f t="shared" si="365"/>
        <v>0</v>
      </c>
      <c r="T7784" s="129">
        <f t="shared" si="363"/>
        <v>0</v>
      </c>
      <c r="U7784" s="10"/>
    </row>
    <row r="7785" spans="12:21" ht="15" customHeight="1" x14ac:dyDescent="0.4">
      <c r="L7785" s="36" t="s">
        <v>39</v>
      </c>
      <c r="N7785" s="37">
        <v>43789</v>
      </c>
      <c r="O7785" s="35">
        <v>0.70833333333333337</v>
      </c>
      <c r="P7785" s="299"/>
      <c r="Q7785" s="300"/>
      <c r="R7785" s="129">
        <f t="shared" si="364"/>
        <v>0</v>
      </c>
      <c r="S7785" s="129">
        <f t="shared" si="365"/>
        <v>0</v>
      </c>
      <c r="T7785" s="129">
        <f t="shared" ref="T7785:T7848" si="366">Q7785-R7785</f>
        <v>0</v>
      </c>
      <c r="U7785" s="10"/>
    </row>
    <row r="7786" spans="12:21" ht="15" customHeight="1" x14ac:dyDescent="0.4">
      <c r="L7786" s="36" t="s">
        <v>39</v>
      </c>
      <c r="N7786" s="37">
        <v>43789</v>
      </c>
      <c r="O7786" s="35">
        <v>0.75000000000000011</v>
      </c>
      <c r="P7786" s="299"/>
      <c r="Q7786" s="300"/>
      <c r="R7786" s="129">
        <f t="shared" si="364"/>
        <v>0</v>
      </c>
      <c r="S7786" s="129">
        <f t="shared" si="365"/>
        <v>0</v>
      </c>
      <c r="T7786" s="129">
        <f t="shared" si="366"/>
        <v>0</v>
      </c>
      <c r="U7786" s="10"/>
    </row>
    <row r="7787" spans="12:21" ht="15" customHeight="1" x14ac:dyDescent="0.4">
      <c r="L7787" s="36" t="s">
        <v>39</v>
      </c>
      <c r="N7787" s="37">
        <v>43789</v>
      </c>
      <c r="O7787" s="35">
        <v>0.79166666666666674</v>
      </c>
      <c r="P7787" s="299"/>
      <c r="Q7787" s="300"/>
      <c r="R7787" s="129">
        <f t="shared" si="364"/>
        <v>0</v>
      </c>
      <c r="S7787" s="129">
        <f t="shared" si="365"/>
        <v>0</v>
      </c>
      <c r="T7787" s="129">
        <f t="shared" si="366"/>
        <v>0</v>
      </c>
      <c r="U7787" s="10"/>
    </row>
    <row r="7788" spans="12:21" ht="15" customHeight="1" x14ac:dyDescent="0.4">
      <c r="L7788" s="36" t="s">
        <v>39</v>
      </c>
      <c r="N7788" s="37">
        <v>43789</v>
      </c>
      <c r="O7788" s="35">
        <v>0.83333333333333337</v>
      </c>
      <c r="P7788" s="299"/>
      <c r="Q7788" s="300"/>
      <c r="R7788" s="129">
        <f t="shared" si="364"/>
        <v>0</v>
      </c>
      <c r="S7788" s="129">
        <f t="shared" si="365"/>
        <v>0</v>
      </c>
      <c r="T7788" s="129">
        <f t="shared" si="366"/>
        <v>0</v>
      </c>
      <c r="U7788" s="10"/>
    </row>
    <row r="7789" spans="12:21" ht="15" customHeight="1" x14ac:dyDescent="0.4">
      <c r="L7789" s="36" t="s">
        <v>39</v>
      </c>
      <c r="N7789" s="37">
        <v>43789</v>
      </c>
      <c r="O7789" s="35">
        <v>0.87500000000000011</v>
      </c>
      <c r="P7789" s="299"/>
      <c r="Q7789" s="300"/>
      <c r="R7789" s="129">
        <f t="shared" si="364"/>
        <v>0</v>
      </c>
      <c r="S7789" s="129">
        <f t="shared" si="365"/>
        <v>0</v>
      </c>
      <c r="T7789" s="129">
        <f t="shared" si="366"/>
        <v>0</v>
      </c>
      <c r="U7789" s="10"/>
    </row>
    <row r="7790" spans="12:21" ht="15" customHeight="1" x14ac:dyDescent="0.4">
      <c r="L7790" s="36" t="s">
        <v>39</v>
      </c>
      <c r="N7790" s="37">
        <v>43789</v>
      </c>
      <c r="O7790" s="35">
        <v>0.91666666666666674</v>
      </c>
      <c r="P7790" s="299"/>
      <c r="Q7790" s="300"/>
      <c r="R7790" s="129">
        <f t="shared" si="364"/>
        <v>0</v>
      </c>
      <c r="S7790" s="129">
        <f t="shared" si="365"/>
        <v>0</v>
      </c>
      <c r="T7790" s="129">
        <f t="shared" si="366"/>
        <v>0</v>
      </c>
      <c r="U7790" s="10"/>
    </row>
    <row r="7791" spans="12:21" ht="15" customHeight="1" x14ac:dyDescent="0.4">
      <c r="L7791" s="36" t="s">
        <v>39</v>
      </c>
      <c r="N7791" s="37">
        <v>43789</v>
      </c>
      <c r="O7791" s="35">
        <v>0.95833333333333337</v>
      </c>
      <c r="P7791" s="299"/>
      <c r="Q7791" s="300"/>
      <c r="R7791" s="129">
        <f t="shared" si="364"/>
        <v>0</v>
      </c>
      <c r="S7791" s="129">
        <f t="shared" si="365"/>
        <v>0</v>
      </c>
      <c r="T7791" s="129">
        <f t="shared" si="366"/>
        <v>0</v>
      </c>
      <c r="U7791" s="10"/>
    </row>
    <row r="7792" spans="12:21" ht="15" customHeight="1" x14ac:dyDescent="0.4">
      <c r="L7792" s="40">
        <v>43790</v>
      </c>
      <c r="M7792" s="37"/>
      <c r="N7792" s="37">
        <v>43790</v>
      </c>
      <c r="O7792" s="35">
        <v>3.1225022567582528E-17</v>
      </c>
      <c r="P7792" s="299"/>
      <c r="Q7792" s="300"/>
      <c r="R7792" s="129">
        <f t="shared" si="364"/>
        <v>0</v>
      </c>
      <c r="S7792" s="129">
        <f t="shared" si="365"/>
        <v>0</v>
      </c>
      <c r="T7792" s="129">
        <f t="shared" si="366"/>
        <v>0</v>
      </c>
      <c r="U7792" s="10"/>
    </row>
    <row r="7793" spans="12:21" ht="15" customHeight="1" x14ac:dyDescent="0.4">
      <c r="L7793" s="36" t="s">
        <v>39</v>
      </c>
      <c r="N7793" s="37">
        <v>43790</v>
      </c>
      <c r="O7793" s="35">
        <v>4.1666666666666699E-2</v>
      </c>
      <c r="P7793" s="299"/>
      <c r="Q7793" s="300"/>
      <c r="R7793" s="129">
        <f t="shared" si="364"/>
        <v>0</v>
      </c>
      <c r="S7793" s="129">
        <f t="shared" si="365"/>
        <v>0</v>
      </c>
      <c r="T7793" s="129">
        <f t="shared" si="366"/>
        <v>0</v>
      </c>
      <c r="U7793" s="10"/>
    </row>
    <row r="7794" spans="12:21" ht="15" customHeight="1" x14ac:dyDescent="0.4">
      <c r="L7794" s="36" t="s">
        <v>39</v>
      </c>
      <c r="N7794" s="37">
        <v>43790</v>
      </c>
      <c r="O7794" s="35">
        <v>8.333333333333337E-2</v>
      </c>
      <c r="P7794" s="299"/>
      <c r="Q7794" s="300"/>
      <c r="R7794" s="129">
        <f t="shared" si="364"/>
        <v>0</v>
      </c>
      <c r="S7794" s="129">
        <f t="shared" si="365"/>
        <v>0</v>
      </c>
      <c r="T7794" s="129">
        <f t="shared" si="366"/>
        <v>0</v>
      </c>
      <c r="U7794" s="10"/>
    </row>
    <row r="7795" spans="12:21" ht="15" customHeight="1" x14ac:dyDescent="0.4">
      <c r="L7795" s="36" t="s">
        <v>39</v>
      </c>
      <c r="N7795" s="37">
        <v>43790</v>
      </c>
      <c r="O7795" s="35">
        <v>0.12500000000000006</v>
      </c>
      <c r="P7795" s="299"/>
      <c r="Q7795" s="300"/>
      <c r="R7795" s="129">
        <f t="shared" si="364"/>
        <v>0</v>
      </c>
      <c r="S7795" s="129">
        <f t="shared" si="365"/>
        <v>0</v>
      </c>
      <c r="T7795" s="129">
        <f t="shared" si="366"/>
        <v>0</v>
      </c>
      <c r="U7795" s="10"/>
    </row>
    <row r="7796" spans="12:21" ht="15" customHeight="1" x14ac:dyDescent="0.4">
      <c r="L7796" s="36" t="s">
        <v>39</v>
      </c>
      <c r="N7796" s="37">
        <v>43790</v>
      </c>
      <c r="O7796" s="35">
        <v>0.16666666666666669</v>
      </c>
      <c r="P7796" s="299"/>
      <c r="Q7796" s="300"/>
      <c r="R7796" s="129">
        <f t="shared" si="364"/>
        <v>0</v>
      </c>
      <c r="S7796" s="129">
        <f t="shared" si="365"/>
        <v>0</v>
      </c>
      <c r="T7796" s="129">
        <f t="shared" si="366"/>
        <v>0</v>
      </c>
      <c r="U7796" s="10"/>
    </row>
    <row r="7797" spans="12:21" ht="15" customHeight="1" x14ac:dyDescent="0.4">
      <c r="L7797" s="36" t="s">
        <v>39</v>
      </c>
      <c r="N7797" s="37">
        <v>43790</v>
      </c>
      <c r="O7797" s="35">
        <v>0.20833333333333337</v>
      </c>
      <c r="P7797" s="299"/>
      <c r="Q7797" s="300"/>
      <c r="R7797" s="129">
        <f t="shared" si="364"/>
        <v>0</v>
      </c>
      <c r="S7797" s="129">
        <f t="shared" si="365"/>
        <v>0</v>
      </c>
      <c r="T7797" s="129">
        <f t="shared" si="366"/>
        <v>0</v>
      </c>
      <c r="U7797" s="10"/>
    </row>
    <row r="7798" spans="12:21" ht="15" customHeight="1" x14ac:dyDescent="0.4">
      <c r="L7798" s="36" t="s">
        <v>39</v>
      </c>
      <c r="N7798" s="37">
        <v>43790</v>
      </c>
      <c r="O7798" s="35">
        <v>0.25</v>
      </c>
      <c r="P7798" s="299"/>
      <c r="Q7798" s="300"/>
      <c r="R7798" s="129">
        <f t="shared" si="364"/>
        <v>0</v>
      </c>
      <c r="S7798" s="129">
        <f t="shared" si="365"/>
        <v>0</v>
      </c>
      <c r="T7798" s="129">
        <f t="shared" si="366"/>
        <v>0</v>
      </c>
      <c r="U7798" s="10"/>
    </row>
    <row r="7799" spans="12:21" ht="15" customHeight="1" x14ac:dyDescent="0.4">
      <c r="L7799" s="36" t="s">
        <v>39</v>
      </c>
      <c r="N7799" s="37">
        <v>43790</v>
      </c>
      <c r="O7799" s="35">
        <v>0.29166666666666669</v>
      </c>
      <c r="P7799" s="299"/>
      <c r="Q7799" s="300"/>
      <c r="R7799" s="129">
        <f t="shared" si="364"/>
        <v>0</v>
      </c>
      <c r="S7799" s="129">
        <f t="shared" si="365"/>
        <v>0</v>
      </c>
      <c r="T7799" s="129">
        <f t="shared" si="366"/>
        <v>0</v>
      </c>
      <c r="U7799" s="10"/>
    </row>
    <row r="7800" spans="12:21" ht="15" customHeight="1" x14ac:dyDescent="0.4">
      <c r="L7800" s="36" t="s">
        <v>39</v>
      </c>
      <c r="N7800" s="37">
        <v>43790</v>
      </c>
      <c r="O7800" s="35">
        <v>0.33333333333333337</v>
      </c>
      <c r="P7800" s="299"/>
      <c r="Q7800" s="300"/>
      <c r="R7800" s="129">
        <f t="shared" si="364"/>
        <v>0</v>
      </c>
      <c r="S7800" s="129">
        <f t="shared" si="365"/>
        <v>0</v>
      </c>
      <c r="T7800" s="129">
        <f t="shared" si="366"/>
        <v>0</v>
      </c>
      <c r="U7800" s="10"/>
    </row>
    <row r="7801" spans="12:21" ht="15" customHeight="1" x14ac:dyDescent="0.4">
      <c r="L7801" s="36" t="s">
        <v>39</v>
      </c>
      <c r="N7801" s="37">
        <v>43790</v>
      </c>
      <c r="O7801" s="35">
        <v>0.375</v>
      </c>
      <c r="P7801" s="299"/>
      <c r="Q7801" s="300"/>
      <c r="R7801" s="129">
        <f t="shared" si="364"/>
        <v>0</v>
      </c>
      <c r="S7801" s="129">
        <f t="shared" si="365"/>
        <v>0</v>
      </c>
      <c r="T7801" s="129">
        <f t="shared" si="366"/>
        <v>0</v>
      </c>
      <c r="U7801" s="10"/>
    </row>
    <row r="7802" spans="12:21" ht="15" customHeight="1" x14ac:dyDescent="0.4">
      <c r="L7802" s="36" t="s">
        <v>39</v>
      </c>
      <c r="N7802" s="37">
        <v>43790</v>
      </c>
      <c r="O7802" s="35">
        <v>0.41666666666666669</v>
      </c>
      <c r="P7802" s="299"/>
      <c r="Q7802" s="300"/>
      <c r="R7802" s="129">
        <f t="shared" si="364"/>
        <v>0</v>
      </c>
      <c r="S7802" s="129">
        <f t="shared" si="365"/>
        <v>0</v>
      </c>
      <c r="T7802" s="129">
        <f t="shared" si="366"/>
        <v>0</v>
      </c>
      <c r="U7802" s="10"/>
    </row>
    <row r="7803" spans="12:21" ht="15" customHeight="1" x14ac:dyDescent="0.4">
      <c r="L7803" s="36" t="s">
        <v>39</v>
      </c>
      <c r="N7803" s="37">
        <v>43790</v>
      </c>
      <c r="O7803" s="35">
        <v>0.45833333333333337</v>
      </c>
      <c r="P7803" s="299"/>
      <c r="Q7803" s="300"/>
      <c r="R7803" s="129">
        <f t="shared" si="364"/>
        <v>0</v>
      </c>
      <c r="S7803" s="129">
        <f t="shared" si="365"/>
        <v>0</v>
      </c>
      <c r="T7803" s="129">
        <f t="shared" si="366"/>
        <v>0</v>
      </c>
      <c r="U7803" s="10"/>
    </row>
    <row r="7804" spans="12:21" ht="15" customHeight="1" x14ac:dyDescent="0.4">
      <c r="L7804" s="36" t="s">
        <v>39</v>
      </c>
      <c r="N7804" s="37">
        <v>43790</v>
      </c>
      <c r="O7804" s="35">
        <v>0.50000000000000011</v>
      </c>
      <c r="P7804" s="299"/>
      <c r="Q7804" s="300"/>
      <c r="R7804" s="129">
        <f t="shared" si="364"/>
        <v>0</v>
      </c>
      <c r="S7804" s="129">
        <f t="shared" si="365"/>
        <v>0</v>
      </c>
      <c r="T7804" s="129">
        <f t="shared" si="366"/>
        <v>0</v>
      </c>
      <c r="U7804" s="10"/>
    </row>
    <row r="7805" spans="12:21" ht="15" customHeight="1" x14ac:dyDescent="0.4">
      <c r="L7805" s="36" t="s">
        <v>39</v>
      </c>
      <c r="N7805" s="37">
        <v>43790</v>
      </c>
      <c r="O7805" s="35">
        <v>0.54166666666666674</v>
      </c>
      <c r="P7805" s="299"/>
      <c r="Q7805" s="300"/>
      <c r="R7805" s="129">
        <f t="shared" si="364"/>
        <v>0</v>
      </c>
      <c r="S7805" s="129">
        <f t="shared" si="365"/>
        <v>0</v>
      </c>
      <c r="T7805" s="129">
        <f t="shared" si="366"/>
        <v>0</v>
      </c>
      <c r="U7805" s="10"/>
    </row>
    <row r="7806" spans="12:21" ht="15" customHeight="1" x14ac:dyDescent="0.4">
      <c r="L7806" s="36" t="s">
        <v>39</v>
      </c>
      <c r="N7806" s="37">
        <v>43790</v>
      </c>
      <c r="O7806" s="35">
        <v>0.58333333333333337</v>
      </c>
      <c r="P7806" s="299"/>
      <c r="Q7806" s="300"/>
      <c r="R7806" s="129">
        <f t="shared" si="364"/>
        <v>0</v>
      </c>
      <c r="S7806" s="129">
        <f t="shared" si="365"/>
        <v>0</v>
      </c>
      <c r="T7806" s="129">
        <f t="shared" si="366"/>
        <v>0</v>
      </c>
      <c r="U7806" s="10"/>
    </row>
    <row r="7807" spans="12:21" ht="15" customHeight="1" x14ac:dyDescent="0.4">
      <c r="L7807" s="36" t="s">
        <v>39</v>
      </c>
      <c r="N7807" s="37">
        <v>43790</v>
      </c>
      <c r="O7807" s="35">
        <v>0.62500000000000011</v>
      </c>
      <c r="P7807" s="299"/>
      <c r="Q7807" s="300"/>
      <c r="R7807" s="129">
        <f t="shared" si="364"/>
        <v>0</v>
      </c>
      <c r="S7807" s="129">
        <f t="shared" si="365"/>
        <v>0</v>
      </c>
      <c r="T7807" s="129">
        <f t="shared" si="366"/>
        <v>0</v>
      </c>
      <c r="U7807" s="10"/>
    </row>
    <row r="7808" spans="12:21" ht="15" customHeight="1" x14ac:dyDescent="0.4">
      <c r="L7808" s="36" t="s">
        <v>39</v>
      </c>
      <c r="N7808" s="37">
        <v>43790</v>
      </c>
      <c r="O7808" s="35">
        <v>0.66666666666666674</v>
      </c>
      <c r="P7808" s="299"/>
      <c r="Q7808" s="300"/>
      <c r="R7808" s="129">
        <f t="shared" si="364"/>
        <v>0</v>
      </c>
      <c r="S7808" s="129">
        <f t="shared" si="365"/>
        <v>0</v>
      </c>
      <c r="T7808" s="129">
        <f t="shared" si="366"/>
        <v>0</v>
      </c>
      <c r="U7808" s="10"/>
    </row>
    <row r="7809" spans="12:21" ht="15" customHeight="1" x14ac:dyDescent="0.4">
      <c r="L7809" s="36" t="s">
        <v>39</v>
      </c>
      <c r="N7809" s="37">
        <v>43790</v>
      </c>
      <c r="O7809" s="35">
        <v>0.70833333333333337</v>
      </c>
      <c r="P7809" s="299"/>
      <c r="Q7809" s="300"/>
      <c r="R7809" s="129">
        <f t="shared" si="364"/>
        <v>0</v>
      </c>
      <c r="S7809" s="129">
        <f t="shared" si="365"/>
        <v>0</v>
      </c>
      <c r="T7809" s="129">
        <f t="shared" si="366"/>
        <v>0</v>
      </c>
      <c r="U7809" s="10"/>
    </row>
    <row r="7810" spans="12:21" ht="15" customHeight="1" x14ac:dyDescent="0.4">
      <c r="L7810" s="36" t="s">
        <v>39</v>
      </c>
      <c r="N7810" s="37">
        <v>43790</v>
      </c>
      <c r="O7810" s="35">
        <v>0.75000000000000011</v>
      </c>
      <c r="P7810" s="299"/>
      <c r="Q7810" s="300"/>
      <c r="R7810" s="129">
        <f t="shared" si="364"/>
        <v>0</v>
      </c>
      <c r="S7810" s="129">
        <f t="shared" si="365"/>
        <v>0</v>
      </c>
      <c r="T7810" s="129">
        <f t="shared" si="366"/>
        <v>0</v>
      </c>
      <c r="U7810" s="10"/>
    </row>
    <row r="7811" spans="12:21" ht="15" customHeight="1" x14ac:dyDescent="0.4">
      <c r="L7811" s="36" t="s">
        <v>39</v>
      </c>
      <c r="N7811" s="37">
        <v>43790</v>
      </c>
      <c r="O7811" s="35">
        <v>0.79166666666666674</v>
      </c>
      <c r="P7811" s="299"/>
      <c r="Q7811" s="300"/>
      <c r="R7811" s="129">
        <f t="shared" si="364"/>
        <v>0</v>
      </c>
      <c r="S7811" s="129">
        <f t="shared" si="365"/>
        <v>0</v>
      </c>
      <c r="T7811" s="129">
        <f t="shared" si="366"/>
        <v>0</v>
      </c>
      <c r="U7811" s="10"/>
    </row>
    <row r="7812" spans="12:21" ht="15" customHeight="1" x14ac:dyDescent="0.4">
      <c r="L7812" s="36" t="s">
        <v>39</v>
      </c>
      <c r="N7812" s="37">
        <v>43790</v>
      </c>
      <c r="O7812" s="35">
        <v>0.83333333333333337</v>
      </c>
      <c r="P7812" s="299"/>
      <c r="Q7812" s="300"/>
      <c r="R7812" s="129">
        <f t="shared" si="364"/>
        <v>0</v>
      </c>
      <c r="S7812" s="129">
        <f t="shared" si="365"/>
        <v>0</v>
      </c>
      <c r="T7812" s="129">
        <f t="shared" si="366"/>
        <v>0</v>
      </c>
      <c r="U7812" s="10"/>
    </row>
    <row r="7813" spans="12:21" ht="15" customHeight="1" x14ac:dyDescent="0.4">
      <c r="L7813" s="36" t="s">
        <v>39</v>
      </c>
      <c r="N7813" s="37">
        <v>43790</v>
      </c>
      <c r="O7813" s="35">
        <v>0.87500000000000011</v>
      </c>
      <c r="P7813" s="299"/>
      <c r="Q7813" s="300"/>
      <c r="R7813" s="129">
        <f t="shared" si="364"/>
        <v>0</v>
      </c>
      <c r="S7813" s="129">
        <f t="shared" si="365"/>
        <v>0</v>
      </c>
      <c r="T7813" s="129">
        <f t="shared" si="366"/>
        <v>0</v>
      </c>
      <c r="U7813" s="10"/>
    </row>
    <row r="7814" spans="12:21" ht="15" customHeight="1" x14ac:dyDescent="0.4">
      <c r="L7814" s="36" t="s">
        <v>39</v>
      </c>
      <c r="N7814" s="37">
        <v>43790</v>
      </c>
      <c r="O7814" s="35">
        <v>0.91666666666666674</v>
      </c>
      <c r="P7814" s="299"/>
      <c r="Q7814" s="300"/>
      <c r="R7814" s="129">
        <f t="shared" si="364"/>
        <v>0</v>
      </c>
      <c r="S7814" s="129">
        <f t="shared" si="365"/>
        <v>0</v>
      </c>
      <c r="T7814" s="129">
        <f t="shared" si="366"/>
        <v>0</v>
      </c>
      <c r="U7814" s="10"/>
    </row>
    <row r="7815" spans="12:21" ht="15" customHeight="1" x14ac:dyDescent="0.4">
      <c r="L7815" s="36" t="s">
        <v>39</v>
      </c>
      <c r="N7815" s="37">
        <v>43790</v>
      </c>
      <c r="O7815" s="35">
        <v>0.95833333333333337</v>
      </c>
      <c r="P7815" s="299"/>
      <c r="Q7815" s="300"/>
      <c r="R7815" s="129">
        <f t="shared" si="364"/>
        <v>0</v>
      </c>
      <c r="S7815" s="129">
        <f t="shared" si="365"/>
        <v>0</v>
      </c>
      <c r="T7815" s="129">
        <f t="shared" si="366"/>
        <v>0</v>
      </c>
      <c r="U7815" s="10"/>
    </row>
    <row r="7816" spans="12:21" ht="15" customHeight="1" x14ac:dyDescent="0.4">
      <c r="L7816" s="40">
        <v>43791</v>
      </c>
      <c r="M7816" s="37"/>
      <c r="N7816" s="37">
        <v>43791</v>
      </c>
      <c r="O7816" s="35">
        <v>3.1225022567582528E-17</v>
      </c>
      <c r="P7816" s="299"/>
      <c r="Q7816" s="300"/>
      <c r="R7816" s="129">
        <f t="shared" si="364"/>
        <v>0</v>
      </c>
      <c r="S7816" s="129">
        <f t="shared" si="365"/>
        <v>0</v>
      </c>
      <c r="T7816" s="129">
        <f t="shared" si="366"/>
        <v>0</v>
      </c>
      <c r="U7816" s="10"/>
    </row>
    <row r="7817" spans="12:21" ht="15" customHeight="1" x14ac:dyDescent="0.4">
      <c r="L7817" s="36" t="s">
        <v>39</v>
      </c>
      <c r="N7817" s="37">
        <v>43791</v>
      </c>
      <c r="O7817" s="35">
        <v>4.1666666666666699E-2</v>
      </c>
      <c r="P7817" s="299"/>
      <c r="Q7817" s="300"/>
      <c r="R7817" s="129">
        <f t="shared" si="364"/>
        <v>0</v>
      </c>
      <c r="S7817" s="129">
        <f t="shared" si="365"/>
        <v>0</v>
      </c>
      <c r="T7817" s="129">
        <f t="shared" si="366"/>
        <v>0</v>
      </c>
      <c r="U7817" s="10"/>
    </row>
    <row r="7818" spans="12:21" ht="15" customHeight="1" x14ac:dyDescent="0.4">
      <c r="L7818" s="36" t="s">
        <v>39</v>
      </c>
      <c r="N7818" s="37">
        <v>43791</v>
      </c>
      <c r="O7818" s="35">
        <v>8.333333333333337E-2</v>
      </c>
      <c r="P7818" s="299"/>
      <c r="Q7818" s="300"/>
      <c r="R7818" s="129">
        <f t="shared" si="364"/>
        <v>0</v>
      </c>
      <c r="S7818" s="129">
        <f t="shared" si="365"/>
        <v>0</v>
      </c>
      <c r="T7818" s="129">
        <f t="shared" si="366"/>
        <v>0</v>
      </c>
      <c r="U7818" s="10"/>
    </row>
    <row r="7819" spans="12:21" ht="15" customHeight="1" x14ac:dyDescent="0.4">
      <c r="L7819" s="36" t="s">
        <v>39</v>
      </c>
      <c r="N7819" s="37">
        <v>43791</v>
      </c>
      <c r="O7819" s="35">
        <v>0.12500000000000006</v>
      </c>
      <c r="P7819" s="299"/>
      <c r="Q7819" s="300"/>
      <c r="R7819" s="129">
        <f t="shared" si="364"/>
        <v>0</v>
      </c>
      <c r="S7819" s="129">
        <f t="shared" si="365"/>
        <v>0</v>
      </c>
      <c r="T7819" s="129">
        <f t="shared" si="366"/>
        <v>0</v>
      </c>
      <c r="U7819" s="10"/>
    </row>
    <row r="7820" spans="12:21" ht="15" customHeight="1" x14ac:dyDescent="0.4">
      <c r="L7820" s="36" t="s">
        <v>39</v>
      </c>
      <c r="N7820" s="37">
        <v>43791</v>
      </c>
      <c r="O7820" s="35">
        <v>0.16666666666666669</v>
      </c>
      <c r="P7820" s="299"/>
      <c r="Q7820" s="300"/>
      <c r="R7820" s="129">
        <f t="shared" si="364"/>
        <v>0</v>
      </c>
      <c r="S7820" s="129">
        <f t="shared" si="365"/>
        <v>0</v>
      </c>
      <c r="T7820" s="129">
        <f t="shared" si="366"/>
        <v>0</v>
      </c>
      <c r="U7820" s="10"/>
    </row>
    <row r="7821" spans="12:21" ht="15" customHeight="1" x14ac:dyDescent="0.4">
      <c r="L7821" s="36" t="s">
        <v>39</v>
      </c>
      <c r="N7821" s="37">
        <v>43791</v>
      </c>
      <c r="O7821" s="35">
        <v>0.20833333333333337</v>
      </c>
      <c r="P7821" s="299"/>
      <c r="Q7821" s="300"/>
      <c r="R7821" s="129">
        <f t="shared" si="364"/>
        <v>0</v>
      </c>
      <c r="S7821" s="129">
        <f t="shared" si="365"/>
        <v>0</v>
      </c>
      <c r="T7821" s="129">
        <f t="shared" si="366"/>
        <v>0</v>
      </c>
      <c r="U7821" s="10"/>
    </row>
    <row r="7822" spans="12:21" ht="15" customHeight="1" x14ac:dyDescent="0.4">
      <c r="L7822" s="36" t="s">
        <v>39</v>
      </c>
      <c r="N7822" s="37">
        <v>43791</v>
      </c>
      <c r="O7822" s="35">
        <v>0.25</v>
      </c>
      <c r="P7822" s="299"/>
      <c r="Q7822" s="300"/>
      <c r="R7822" s="129">
        <f t="shared" si="364"/>
        <v>0</v>
      </c>
      <c r="S7822" s="129">
        <f t="shared" si="365"/>
        <v>0</v>
      </c>
      <c r="T7822" s="129">
        <f t="shared" si="366"/>
        <v>0</v>
      </c>
      <c r="U7822" s="10"/>
    </row>
    <row r="7823" spans="12:21" ht="15" customHeight="1" x14ac:dyDescent="0.4">
      <c r="L7823" s="36" t="s">
        <v>39</v>
      </c>
      <c r="N7823" s="37">
        <v>43791</v>
      </c>
      <c r="O7823" s="35">
        <v>0.29166666666666669</v>
      </c>
      <c r="P7823" s="299"/>
      <c r="Q7823" s="300"/>
      <c r="R7823" s="129">
        <f t="shared" si="364"/>
        <v>0</v>
      </c>
      <c r="S7823" s="129">
        <f t="shared" si="365"/>
        <v>0</v>
      </c>
      <c r="T7823" s="129">
        <f t="shared" si="366"/>
        <v>0</v>
      </c>
      <c r="U7823" s="10"/>
    </row>
    <row r="7824" spans="12:21" ht="15" customHeight="1" x14ac:dyDescent="0.4">
      <c r="L7824" s="36" t="s">
        <v>39</v>
      </c>
      <c r="N7824" s="37">
        <v>43791</v>
      </c>
      <c r="O7824" s="35">
        <v>0.33333333333333337</v>
      </c>
      <c r="P7824" s="299"/>
      <c r="Q7824" s="300"/>
      <c r="R7824" s="129">
        <f t="shared" ref="R7824:R7887" si="367">IF(Q7824&gt;P7824,P7824,Q7824)</f>
        <v>0</v>
      </c>
      <c r="S7824" s="129">
        <f t="shared" ref="S7824:S7887" si="368">P7824-R7824</f>
        <v>0</v>
      </c>
      <c r="T7824" s="129">
        <f t="shared" si="366"/>
        <v>0</v>
      </c>
      <c r="U7824" s="10"/>
    </row>
    <row r="7825" spans="12:21" ht="15" customHeight="1" x14ac:dyDescent="0.4">
      <c r="L7825" s="36" t="s">
        <v>39</v>
      </c>
      <c r="N7825" s="37">
        <v>43791</v>
      </c>
      <c r="O7825" s="35">
        <v>0.375</v>
      </c>
      <c r="P7825" s="299"/>
      <c r="Q7825" s="300"/>
      <c r="R7825" s="129">
        <f t="shared" si="367"/>
        <v>0</v>
      </c>
      <c r="S7825" s="129">
        <f t="shared" si="368"/>
        <v>0</v>
      </c>
      <c r="T7825" s="129">
        <f t="shared" si="366"/>
        <v>0</v>
      </c>
      <c r="U7825" s="10"/>
    </row>
    <row r="7826" spans="12:21" ht="15" customHeight="1" x14ac:dyDescent="0.4">
      <c r="L7826" s="36" t="s">
        <v>39</v>
      </c>
      <c r="N7826" s="37">
        <v>43791</v>
      </c>
      <c r="O7826" s="35">
        <v>0.41666666666666669</v>
      </c>
      <c r="P7826" s="299"/>
      <c r="Q7826" s="300"/>
      <c r="R7826" s="129">
        <f t="shared" si="367"/>
        <v>0</v>
      </c>
      <c r="S7826" s="129">
        <f t="shared" si="368"/>
        <v>0</v>
      </c>
      <c r="T7826" s="129">
        <f t="shared" si="366"/>
        <v>0</v>
      </c>
      <c r="U7826" s="10"/>
    </row>
    <row r="7827" spans="12:21" ht="15" customHeight="1" x14ac:dyDescent="0.4">
      <c r="L7827" s="36" t="s">
        <v>39</v>
      </c>
      <c r="N7827" s="37">
        <v>43791</v>
      </c>
      <c r="O7827" s="35">
        <v>0.45833333333333337</v>
      </c>
      <c r="P7827" s="299"/>
      <c r="Q7827" s="300"/>
      <c r="R7827" s="129">
        <f t="shared" si="367"/>
        <v>0</v>
      </c>
      <c r="S7827" s="129">
        <f t="shared" si="368"/>
        <v>0</v>
      </c>
      <c r="T7827" s="129">
        <f t="shared" si="366"/>
        <v>0</v>
      </c>
      <c r="U7827" s="10"/>
    </row>
    <row r="7828" spans="12:21" ht="15" customHeight="1" x14ac:dyDescent="0.4">
      <c r="L7828" s="36" t="s">
        <v>39</v>
      </c>
      <c r="N7828" s="37">
        <v>43791</v>
      </c>
      <c r="O7828" s="35">
        <v>0.50000000000000011</v>
      </c>
      <c r="P7828" s="299"/>
      <c r="Q7828" s="300"/>
      <c r="R7828" s="129">
        <f t="shared" si="367"/>
        <v>0</v>
      </c>
      <c r="S7828" s="129">
        <f t="shared" si="368"/>
        <v>0</v>
      </c>
      <c r="T7828" s="129">
        <f t="shared" si="366"/>
        <v>0</v>
      </c>
      <c r="U7828" s="10"/>
    </row>
    <row r="7829" spans="12:21" ht="15" customHeight="1" x14ac:dyDescent="0.4">
      <c r="L7829" s="36" t="s">
        <v>39</v>
      </c>
      <c r="N7829" s="37">
        <v>43791</v>
      </c>
      <c r="O7829" s="35">
        <v>0.54166666666666674</v>
      </c>
      <c r="P7829" s="299"/>
      <c r="Q7829" s="300"/>
      <c r="R7829" s="129">
        <f t="shared" si="367"/>
        <v>0</v>
      </c>
      <c r="S7829" s="129">
        <f t="shared" si="368"/>
        <v>0</v>
      </c>
      <c r="T7829" s="129">
        <f t="shared" si="366"/>
        <v>0</v>
      </c>
      <c r="U7829" s="10"/>
    </row>
    <row r="7830" spans="12:21" ht="15" customHeight="1" x14ac:dyDescent="0.4">
      <c r="L7830" s="36" t="s">
        <v>39</v>
      </c>
      <c r="N7830" s="37">
        <v>43791</v>
      </c>
      <c r="O7830" s="35">
        <v>0.58333333333333337</v>
      </c>
      <c r="P7830" s="299"/>
      <c r="Q7830" s="300"/>
      <c r="R7830" s="129">
        <f t="shared" si="367"/>
        <v>0</v>
      </c>
      <c r="S7830" s="129">
        <f t="shared" si="368"/>
        <v>0</v>
      </c>
      <c r="T7830" s="129">
        <f t="shared" si="366"/>
        <v>0</v>
      </c>
      <c r="U7830" s="10"/>
    </row>
    <row r="7831" spans="12:21" ht="15" customHeight="1" x14ac:dyDescent="0.4">
      <c r="L7831" s="36" t="s">
        <v>39</v>
      </c>
      <c r="N7831" s="37">
        <v>43791</v>
      </c>
      <c r="O7831" s="35">
        <v>0.62500000000000011</v>
      </c>
      <c r="P7831" s="299"/>
      <c r="Q7831" s="300"/>
      <c r="R7831" s="129">
        <f t="shared" si="367"/>
        <v>0</v>
      </c>
      <c r="S7831" s="129">
        <f t="shared" si="368"/>
        <v>0</v>
      </c>
      <c r="T7831" s="129">
        <f t="shared" si="366"/>
        <v>0</v>
      </c>
      <c r="U7831" s="10"/>
    </row>
    <row r="7832" spans="12:21" ht="15" customHeight="1" x14ac:dyDescent="0.4">
      <c r="L7832" s="36" t="s">
        <v>39</v>
      </c>
      <c r="N7832" s="37">
        <v>43791</v>
      </c>
      <c r="O7832" s="35">
        <v>0.66666666666666674</v>
      </c>
      <c r="P7832" s="299"/>
      <c r="Q7832" s="300"/>
      <c r="R7832" s="129">
        <f t="shared" si="367"/>
        <v>0</v>
      </c>
      <c r="S7832" s="129">
        <f t="shared" si="368"/>
        <v>0</v>
      </c>
      <c r="T7832" s="129">
        <f t="shared" si="366"/>
        <v>0</v>
      </c>
      <c r="U7832" s="10"/>
    </row>
    <row r="7833" spans="12:21" ht="15" customHeight="1" x14ac:dyDescent="0.4">
      <c r="L7833" s="36" t="s">
        <v>39</v>
      </c>
      <c r="N7833" s="37">
        <v>43791</v>
      </c>
      <c r="O7833" s="35">
        <v>0.70833333333333337</v>
      </c>
      <c r="P7833" s="299"/>
      <c r="Q7833" s="300"/>
      <c r="R7833" s="129">
        <f t="shared" si="367"/>
        <v>0</v>
      </c>
      <c r="S7833" s="129">
        <f t="shared" si="368"/>
        <v>0</v>
      </c>
      <c r="T7833" s="129">
        <f t="shared" si="366"/>
        <v>0</v>
      </c>
      <c r="U7833" s="10"/>
    </row>
    <row r="7834" spans="12:21" ht="15" customHeight="1" x14ac:dyDescent="0.4">
      <c r="L7834" s="36" t="s">
        <v>39</v>
      </c>
      <c r="N7834" s="37">
        <v>43791</v>
      </c>
      <c r="O7834" s="35">
        <v>0.75000000000000011</v>
      </c>
      <c r="P7834" s="299"/>
      <c r="Q7834" s="300"/>
      <c r="R7834" s="129">
        <f t="shared" si="367"/>
        <v>0</v>
      </c>
      <c r="S7834" s="129">
        <f t="shared" si="368"/>
        <v>0</v>
      </c>
      <c r="T7834" s="129">
        <f t="shared" si="366"/>
        <v>0</v>
      </c>
      <c r="U7834" s="10"/>
    </row>
    <row r="7835" spans="12:21" ht="15" customHeight="1" x14ac:dyDescent="0.4">
      <c r="L7835" s="36" t="s">
        <v>39</v>
      </c>
      <c r="N7835" s="37">
        <v>43791</v>
      </c>
      <c r="O7835" s="35">
        <v>0.79166666666666674</v>
      </c>
      <c r="P7835" s="299"/>
      <c r="Q7835" s="300"/>
      <c r="R7835" s="129">
        <f t="shared" si="367"/>
        <v>0</v>
      </c>
      <c r="S7835" s="129">
        <f t="shared" si="368"/>
        <v>0</v>
      </c>
      <c r="T7835" s="129">
        <f t="shared" si="366"/>
        <v>0</v>
      </c>
      <c r="U7835" s="10"/>
    </row>
    <row r="7836" spans="12:21" ht="15" customHeight="1" x14ac:dyDescent="0.4">
      <c r="L7836" s="36" t="s">
        <v>39</v>
      </c>
      <c r="N7836" s="37">
        <v>43791</v>
      </c>
      <c r="O7836" s="35">
        <v>0.83333333333333337</v>
      </c>
      <c r="P7836" s="299"/>
      <c r="Q7836" s="300"/>
      <c r="R7836" s="129">
        <f t="shared" si="367"/>
        <v>0</v>
      </c>
      <c r="S7836" s="129">
        <f t="shared" si="368"/>
        <v>0</v>
      </c>
      <c r="T7836" s="129">
        <f t="shared" si="366"/>
        <v>0</v>
      </c>
      <c r="U7836" s="10"/>
    </row>
    <row r="7837" spans="12:21" ht="15" customHeight="1" x14ac:dyDescent="0.4">
      <c r="L7837" s="36" t="s">
        <v>39</v>
      </c>
      <c r="N7837" s="37">
        <v>43791</v>
      </c>
      <c r="O7837" s="35">
        <v>0.87500000000000011</v>
      </c>
      <c r="P7837" s="299"/>
      <c r="Q7837" s="300"/>
      <c r="R7837" s="129">
        <f t="shared" si="367"/>
        <v>0</v>
      </c>
      <c r="S7837" s="129">
        <f t="shared" si="368"/>
        <v>0</v>
      </c>
      <c r="T7837" s="129">
        <f t="shared" si="366"/>
        <v>0</v>
      </c>
      <c r="U7837" s="10"/>
    </row>
    <row r="7838" spans="12:21" ht="15" customHeight="1" x14ac:dyDescent="0.4">
      <c r="L7838" s="36" t="s">
        <v>39</v>
      </c>
      <c r="N7838" s="37">
        <v>43791</v>
      </c>
      <c r="O7838" s="35">
        <v>0.91666666666666674</v>
      </c>
      <c r="P7838" s="299"/>
      <c r="Q7838" s="300"/>
      <c r="R7838" s="129">
        <f t="shared" si="367"/>
        <v>0</v>
      </c>
      <c r="S7838" s="129">
        <f t="shared" si="368"/>
        <v>0</v>
      </c>
      <c r="T7838" s="129">
        <f t="shared" si="366"/>
        <v>0</v>
      </c>
      <c r="U7838" s="10"/>
    </row>
    <row r="7839" spans="12:21" ht="15" customHeight="1" x14ac:dyDescent="0.4">
      <c r="L7839" s="36" t="s">
        <v>39</v>
      </c>
      <c r="N7839" s="37">
        <v>43791</v>
      </c>
      <c r="O7839" s="35">
        <v>0.95833333333333337</v>
      </c>
      <c r="P7839" s="299"/>
      <c r="Q7839" s="300"/>
      <c r="R7839" s="129">
        <f t="shared" si="367"/>
        <v>0</v>
      </c>
      <c r="S7839" s="129">
        <f t="shared" si="368"/>
        <v>0</v>
      </c>
      <c r="T7839" s="129">
        <f t="shared" si="366"/>
        <v>0</v>
      </c>
      <c r="U7839" s="10"/>
    </row>
    <row r="7840" spans="12:21" ht="15" customHeight="1" x14ac:dyDescent="0.4">
      <c r="L7840" s="40">
        <v>43792</v>
      </c>
      <c r="M7840" s="37"/>
      <c r="N7840" s="37">
        <v>43792</v>
      </c>
      <c r="O7840" s="35">
        <v>3.1225022567582528E-17</v>
      </c>
      <c r="P7840" s="299"/>
      <c r="Q7840" s="300"/>
      <c r="R7840" s="129">
        <f t="shared" si="367"/>
        <v>0</v>
      </c>
      <c r="S7840" s="129">
        <f t="shared" si="368"/>
        <v>0</v>
      </c>
      <c r="T7840" s="129">
        <f t="shared" si="366"/>
        <v>0</v>
      </c>
      <c r="U7840" s="10"/>
    </row>
    <row r="7841" spans="12:21" ht="15" customHeight="1" x14ac:dyDescent="0.4">
      <c r="L7841" s="36" t="s">
        <v>39</v>
      </c>
      <c r="N7841" s="37">
        <v>43792</v>
      </c>
      <c r="O7841" s="35">
        <v>4.1666666666666699E-2</v>
      </c>
      <c r="P7841" s="299"/>
      <c r="Q7841" s="300"/>
      <c r="R7841" s="129">
        <f t="shared" si="367"/>
        <v>0</v>
      </c>
      <c r="S7841" s="129">
        <f t="shared" si="368"/>
        <v>0</v>
      </c>
      <c r="T7841" s="129">
        <f t="shared" si="366"/>
        <v>0</v>
      </c>
      <c r="U7841" s="10"/>
    </row>
    <row r="7842" spans="12:21" ht="15" customHeight="1" x14ac:dyDescent="0.4">
      <c r="L7842" s="36" t="s">
        <v>39</v>
      </c>
      <c r="N7842" s="37">
        <v>43792</v>
      </c>
      <c r="O7842" s="35">
        <v>8.333333333333337E-2</v>
      </c>
      <c r="P7842" s="299"/>
      <c r="Q7842" s="300"/>
      <c r="R7842" s="129">
        <f t="shared" si="367"/>
        <v>0</v>
      </c>
      <c r="S7842" s="129">
        <f t="shared" si="368"/>
        <v>0</v>
      </c>
      <c r="T7842" s="129">
        <f t="shared" si="366"/>
        <v>0</v>
      </c>
      <c r="U7842" s="10"/>
    </row>
    <row r="7843" spans="12:21" ht="15" customHeight="1" x14ac:dyDescent="0.4">
      <c r="L7843" s="36" t="s">
        <v>39</v>
      </c>
      <c r="N7843" s="37">
        <v>43792</v>
      </c>
      <c r="O7843" s="35">
        <v>0.12500000000000006</v>
      </c>
      <c r="P7843" s="299"/>
      <c r="Q7843" s="300"/>
      <c r="R7843" s="129">
        <f t="shared" si="367"/>
        <v>0</v>
      </c>
      <c r="S7843" s="129">
        <f t="shared" si="368"/>
        <v>0</v>
      </c>
      <c r="T7843" s="129">
        <f t="shared" si="366"/>
        <v>0</v>
      </c>
      <c r="U7843" s="10"/>
    </row>
    <row r="7844" spans="12:21" ht="15" customHeight="1" x14ac:dyDescent="0.4">
      <c r="L7844" s="36" t="s">
        <v>39</v>
      </c>
      <c r="N7844" s="37">
        <v>43792</v>
      </c>
      <c r="O7844" s="35">
        <v>0.16666666666666669</v>
      </c>
      <c r="P7844" s="299"/>
      <c r="Q7844" s="300"/>
      <c r="R7844" s="129">
        <f t="shared" si="367"/>
        <v>0</v>
      </c>
      <c r="S7844" s="129">
        <f t="shared" si="368"/>
        <v>0</v>
      </c>
      <c r="T7844" s="129">
        <f t="shared" si="366"/>
        <v>0</v>
      </c>
      <c r="U7844" s="10"/>
    </row>
    <row r="7845" spans="12:21" ht="15" customHeight="1" x14ac:dyDescent="0.4">
      <c r="L7845" s="36" t="s">
        <v>39</v>
      </c>
      <c r="N7845" s="37">
        <v>43792</v>
      </c>
      <c r="O7845" s="35">
        <v>0.20833333333333337</v>
      </c>
      <c r="P7845" s="299"/>
      <c r="Q7845" s="300"/>
      <c r="R7845" s="129">
        <f t="shared" si="367"/>
        <v>0</v>
      </c>
      <c r="S7845" s="129">
        <f t="shared" si="368"/>
        <v>0</v>
      </c>
      <c r="T7845" s="129">
        <f t="shared" si="366"/>
        <v>0</v>
      </c>
      <c r="U7845" s="10"/>
    </row>
    <row r="7846" spans="12:21" ht="15" customHeight="1" x14ac:dyDescent="0.4">
      <c r="L7846" s="36" t="s">
        <v>39</v>
      </c>
      <c r="N7846" s="37">
        <v>43792</v>
      </c>
      <c r="O7846" s="35">
        <v>0.25</v>
      </c>
      <c r="P7846" s="299"/>
      <c r="Q7846" s="300"/>
      <c r="R7846" s="129">
        <f t="shared" si="367"/>
        <v>0</v>
      </c>
      <c r="S7846" s="129">
        <f t="shared" si="368"/>
        <v>0</v>
      </c>
      <c r="T7846" s="129">
        <f t="shared" si="366"/>
        <v>0</v>
      </c>
      <c r="U7846" s="10"/>
    </row>
    <row r="7847" spans="12:21" ht="15" customHeight="1" x14ac:dyDescent="0.4">
      <c r="L7847" s="36" t="s">
        <v>39</v>
      </c>
      <c r="N7847" s="37">
        <v>43792</v>
      </c>
      <c r="O7847" s="35">
        <v>0.29166666666666669</v>
      </c>
      <c r="P7847" s="299"/>
      <c r="Q7847" s="300"/>
      <c r="R7847" s="129">
        <f t="shared" si="367"/>
        <v>0</v>
      </c>
      <c r="S7847" s="129">
        <f t="shared" si="368"/>
        <v>0</v>
      </c>
      <c r="T7847" s="129">
        <f t="shared" si="366"/>
        <v>0</v>
      </c>
      <c r="U7847" s="10"/>
    </row>
    <row r="7848" spans="12:21" ht="15" customHeight="1" x14ac:dyDescent="0.4">
      <c r="L7848" s="36" t="s">
        <v>39</v>
      </c>
      <c r="N7848" s="37">
        <v>43792</v>
      </c>
      <c r="O7848" s="35">
        <v>0.33333333333333337</v>
      </c>
      <c r="P7848" s="299"/>
      <c r="Q7848" s="300"/>
      <c r="R7848" s="129">
        <f t="shared" si="367"/>
        <v>0</v>
      </c>
      <c r="S7848" s="129">
        <f t="shared" si="368"/>
        <v>0</v>
      </c>
      <c r="T7848" s="129">
        <f t="shared" si="366"/>
        <v>0</v>
      </c>
      <c r="U7848" s="10"/>
    </row>
    <row r="7849" spans="12:21" ht="15" customHeight="1" x14ac:dyDescent="0.4">
      <c r="L7849" s="36" t="s">
        <v>39</v>
      </c>
      <c r="N7849" s="37">
        <v>43792</v>
      </c>
      <c r="O7849" s="35">
        <v>0.375</v>
      </c>
      <c r="P7849" s="299"/>
      <c r="Q7849" s="300"/>
      <c r="R7849" s="129">
        <f t="shared" si="367"/>
        <v>0</v>
      </c>
      <c r="S7849" s="129">
        <f t="shared" si="368"/>
        <v>0</v>
      </c>
      <c r="T7849" s="129">
        <f t="shared" ref="T7849:T7912" si="369">Q7849-R7849</f>
        <v>0</v>
      </c>
      <c r="U7849" s="10"/>
    </row>
    <row r="7850" spans="12:21" ht="15" customHeight="1" x14ac:dyDescent="0.4">
      <c r="L7850" s="36" t="s">
        <v>39</v>
      </c>
      <c r="N7850" s="37">
        <v>43792</v>
      </c>
      <c r="O7850" s="35">
        <v>0.41666666666666669</v>
      </c>
      <c r="P7850" s="299"/>
      <c r="Q7850" s="300"/>
      <c r="R7850" s="129">
        <f t="shared" si="367"/>
        <v>0</v>
      </c>
      <c r="S7850" s="129">
        <f t="shared" si="368"/>
        <v>0</v>
      </c>
      <c r="T7850" s="129">
        <f t="shared" si="369"/>
        <v>0</v>
      </c>
      <c r="U7850" s="10"/>
    </row>
    <row r="7851" spans="12:21" ht="15" customHeight="1" x14ac:dyDescent="0.4">
      <c r="L7851" s="36" t="s">
        <v>39</v>
      </c>
      <c r="N7851" s="37">
        <v>43792</v>
      </c>
      <c r="O7851" s="35">
        <v>0.45833333333333337</v>
      </c>
      <c r="P7851" s="299"/>
      <c r="Q7851" s="300"/>
      <c r="R7851" s="129">
        <f t="shared" si="367"/>
        <v>0</v>
      </c>
      <c r="S7851" s="129">
        <f t="shared" si="368"/>
        <v>0</v>
      </c>
      <c r="T7851" s="129">
        <f t="shared" si="369"/>
        <v>0</v>
      </c>
      <c r="U7851" s="10"/>
    </row>
    <row r="7852" spans="12:21" ht="15" customHeight="1" x14ac:dyDescent="0.4">
      <c r="L7852" s="36" t="s">
        <v>39</v>
      </c>
      <c r="N7852" s="37">
        <v>43792</v>
      </c>
      <c r="O7852" s="35">
        <v>0.50000000000000011</v>
      </c>
      <c r="P7852" s="299"/>
      <c r="Q7852" s="300"/>
      <c r="R7852" s="129">
        <f t="shared" si="367"/>
        <v>0</v>
      </c>
      <c r="S7852" s="129">
        <f t="shared" si="368"/>
        <v>0</v>
      </c>
      <c r="T7852" s="129">
        <f t="shared" si="369"/>
        <v>0</v>
      </c>
      <c r="U7852" s="10"/>
    </row>
    <row r="7853" spans="12:21" ht="15" customHeight="1" x14ac:dyDescent="0.4">
      <c r="L7853" s="36" t="s">
        <v>39</v>
      </c>
      <c r="N7853" s="37">
        <v>43792</v>
      </c>
      <c r="O7853" s="35">
        <v>0.54166666666666674</v>
      </c>
      <c r="P7853" s="299"/>
      <c r="Q7853" s="300"/>
      <c r="R7853" s="129">
        <f t="shared" si="367"/>
        <v>0</v>
      </c>
      <c r="S7853" s="129">
        <f t="shared" si="368"/>
        <v>0</v>
      </c>
      <c r="T7853" s="129">
        <f t="shared" si="369"/>
        <v>0</v>
      </c>
      <c r="U7853" s="10"/>
    </row>
    <row r="7854" spans="12:21" ht="15" customHeight="1" x14ac:dyDescent="0.4">
      <c r="L7854" s="36" t="s">
        <v>39</v>
      </c>
      <c r="N7854" s="37">
        <v>43792</v>
      </c>
      <c r="O7854" s="35">
        <v>0.58333333333333337</v>
      </c>
      <c r="P7854" s="299"/>
      <c r="Q7854" s="300"/>
      <c r="R7854" s="129">
        <f t="shared" si="367"/>
        <v>0</v>
      </c>
      <c r="S7854" s="129">
        <f t="shared" si="368"/>
        <v>0</v>
      </c>
      <c r="T7854" s="129">
        <f t="shared" si="369"/>
        <v>0</v>
      </c>
      <c r="U7854" s="10"/>
    </row>
    <row r="7855" spans="12:21" ht="15" customHeight="1" x14ac:dyDescent="0.4">
      <c r="L7855" s="36" t="s">
        <v>39</v>
      </c>
      <c r="N7855" s="37">
        <v>43792</v>
      </c>
      <c r="O7855" s="35">
        <v>0.62500000000000011</v>
      </c>
      <c r="P7855" s="299"/>
      <c r="Q7855" s="300"/>
      <c r="R7855" s="129">
        <f t="shared" si="367"/>
        <v>0</v>
      </c>
      <c r="S7855" s="129">
        <f t="shared" si="368"/>
        <v>0</v>
      </c>
      <c r="T7855" s="129">
        <f t="shared" si="369"/>
        <v>0</v>
      </c>
      <c r="U7855" s="10"/>
    </row>
    <row r="7856" spans="12:21" ht="15" customHeight="1" x14ac:dyDescent="0.4">
      <c r="L7856" s="36" t="s">
        <v>39</v>
      </c>
      <c r="N7856" s="37">
        <v>43792</v>
      </c>
      <c r="O7856" s="35">
        <v>0.66666666666666674</v>
      </c>
      <c r="P7856" s="299"/>
      <c r="Q7856" s="300"/>
      <c r="R7856" s="129">
        <f t="shared" si="367"/>
        <v>0</v>
      </c>
      <c r="S7856" s="129">
        <f t="shared" si="368"/>
        <v>0</v>
      </c>
      <c r="T7856" s="129">
        <f t="shared" si="369"/>
        <v>0</v>
      </c>
      <c r="U7856" s="10"/>
    </row>
    <row r="7857" spans="12:21" ht="15" customHeight="1" x14ac:dyDescent="0.4">
      <c r="L7857" s="36" t="s">
        <v>39</v>
      </c>
      <c r="N7857" s="37">
        <v>43792</v>
      </c>
      <c r="O7857" s="35">
        <v>0.70833333333333337</v>
      </c>
      <c r="P7857" s="299"/>
      <c r="Q7857" s="300"/>
      <c r="R7857" s="129">
        <f t="shared" si="367"/>
        <v>0</v>
      </c>
      <c r="S7857" s="129">
        <f t="shared" si="368"/>
        <v>0</v>
      </c>
      <c r="T7857" s="129">
        <f t="shared" si="369"/>
        <v>0</v>
      </c>
      <c r="U7857" s="10"/>
    </row>
    <row r="7858" spans="12:21" ht="15" customHeight="1" x14ac:dyDescent="0.4">
      <c r="L7858" s="36" t="s">
        <v>39</v>
      </c>
      <c r="N7858" s="37">
        <v>43792</v>
      </c>
      <c r="O7858" s="35">
        <v>0.75000000000000011</v>
      </c>
      <c r="P7858" s="299"/>
      <c r="Q7858" s="300"/>
      <c r="R7858" s="129">
        <f t="shared" si="367"/>
        <v>0</v>
      </c>
      <c r="S7858" s="129">
        <f t="shared" si="368"/>
        <v>0</v>
      </c>
      <c r="T7858" s="129">
        <f t="shared" si="369"/>
        <v>0</v>
      </c>
      <c r="U7858" s="10"/>
    </row>
    <row r="7859" spans="12:21" ht="15" customHeight="1" x14ac:dyDescent="0.4">
      <c r="L7859" s="36" t="s">
        <v>39</v>
      </c>
      <c r="N7859" s="37">
        <v>43792</v>
      </c>
      <c r="O7859" s="35">
        <v>0.79166666666666674</v>
      </c>
      <c r="P7859" s="299"/>
      <c r="Q7859" s="300"/>
      <c r="R7859" s="129">
        <f t="shared" si="367"/>
        <v>0</v>
      </c>
      <c r="S7859" s="129">
        <f t="shared" si="368"/>
        <v>0</v>
      </c>
      <c r="T7859" s="129">
        <f t="shared" si="369"/>
        <v>0</v>
      </c>
      <c r="U7859" s="10"/>
    </row>
    <row r="7860" spans="12:21" ht="15" customHeight="1" x14ac:dyDescent="0.4">
      <c r="L7860" s="36" t="s">
        <v>39</v>
      </c>
      <c r="N7860" s="37">
        <v>43792</v>
      </c>
      <c r="O7860" s="35">
        <v>0.83333333333333337</v>
      </c>
      <c r="P7860" s="299"/>
      <c r="Q7860" s="300"/>
      <c r="R7860" s="129">
        <f t="shared" si="367"/>
        <v>0</v>
      </c>
      <c r="S7860" s="129">
        <f t="shared" si="368"/>
        <v>0</v>
      </c>
      <c r="T7860" s="129">
        <f t="shared" si="369"/>
        <v>0</v>
      </c>
      <c r="U7860" s="10"/>
    </row>
    <row r="7861" spans="12:21" ht="15" customHeight="1" x14ac:dyDescent="0.4">
      <c r="L7861" s="36" t="s">
        <v>39</v>
      </c>
      <c r="N7861" s="37">
        <v>43792</v>
      </c>
      <c r="O7861" s="35">
        <v>0.87500000000000011</v>
      </c>
      <c r="P7861" s="299"/>
      <c r="Q7861" s="300"/>
      <c r="R7861" s="129">
        <f t="shared" si="367"/>
        <v>0</v>
      </c>
      <c r="S7861" s="129">
        <f t="shared" si="368"/>
        <v>0</v>
      </c>
      <c r="T7861" s="129">
        <f t="shared" si="369"/>
        <v>0</v>
      </c>
      <c r="U7861" s="10"/>
    </row>
    <row r="7862" spans="12:21" ht="15" customHeight="1" x14ac:dyDescent="0.4">
      <c r="L7862" s="36" t="s">
        <v>39</v>
      </c>
      <c r="N7862" s="37">
        <v>43792</v>
      </c>
      <c r="O7862" s="35">
        <v>0.91666666666666674</v>
      </c>
      <c r="P7862" s="299"/>
      <c r="Q7862" s="300"/>
      <c r="R7862" s="129">
        <f t="shared" si="367"/>
        <v>0</v>
      </c>
      <c r="S7862" s="129">
        <f t="shared" si="368"/>
        <v>0</v>
      </c>
      <c r="T7862" s="129">
        <f t="shared" si="369"/>
        <v>0</v>
      </c>
      <c r="U7862" s="10"/>
    </row>
    <row r="7863" spans="12:21" ht="15" customHeight="1" x14ac:dyDescent="0.4">
      <c r="L7863" s="36" t="s">
        <v>39</v>
      </c>
      <c r="N7863" s="37">
        <v>43792</v>
      </c>
      <c r="O7863" s="35">
        <v>0.95833333333333337</v>
      </c>
      <c r="P7863" s="299"/>
      <c r="Q7863" s="300"/>
      <c r="R7863" s="129">
        <f t="shared" si="367"/>
        <v>0</v>
      </c>
      <c r="S7863" s="129">
        <f t="shared" si="368"/>
        <v>0</v>
      </c>
      <c r="T7863" s="129">
        <f t="shared" si="369"/>
        <v>0</v>
      </c>
      <c r="U7863" s="10"/>
    </row>
    <row r="7864" spans="12:21" ht="15" customHeight="1" x14ac:dyDescent="0.4">
      <c r="L7864" s="40">
        <v>43793</v>
      </c>
      <c r="M7864" s="37"/>
      <c r="N7864" s="37">
        <v>43793</v>
      </c>
      <c r="O7864" s="35">
        <v>3.1225022567582528E-17</v>
      </c>
      <c r="P7864" s="299"/>
      <c r="Q7864" s="300"/>
      <c r="R7864" s="129">
        <f t="shared" si="367"/>
        <v>0</v>
      </c>
      <c r="S7864" s="129">
        <f t="shared" si="368"/>
        <v>0</v>
      </c>
      <c r="T7864" s="129">
        <f t="shared" si="369"/>
        <v>0</v>
      </c>
      <c r="U7864" s="10"/>
    </row>
    <row r="7865" spans="12:21" ht="15" customHeight="1" x14ac:dyDescent="0.4">
      <c r="L7865" s="36" t="s">
        <v>39</v>
      </c>
      <c r="N7865" s="37">
        <v>43793</v>
      </c>
      <c r="O7865" s="35">
        <v>4.1666666666666699E-2</v>
      </c>
      <c r="P7865" s="299"/>
      <c r="Q7865" s="300"/>
      <c r="R7865" s="129">
        <f t="shared" si="367"/>
        <v>0</v>
      </c>
      <c r="S7865" s="129">
        <f t="shared" si="368"/>
        <v>0</v>
      </c>
      <c r="T7865" s="129">
        <f t="shared" si="369"/>
        <v>0</v>
      </c>
      <c r="U7865" s="10"/>
    </row>
    <row r="7866" spans="12:21" ht="15" customHeight="1" x14ac:dyDescent="0.4">
      <c r="L7866" s="36" t="s">
        <v>39</v>
      </c>
      <c r="N7866" s="37">
        <v>43793</v>
      </c>
      <c r="O7866" s="35">
        <v>8.333333333333337E-2</v>
      </c>
      <c r="P7866" s="299"/>
      <c r="Q7866" s="300"/>
      <c r="R7866" s="129">
        <f t="shared" si="367"/>
        <v>0</v>
      </c>
      <c r="S7866" s="129">
        <f t="shared" si="368"/>
        <v>0</v>
      </c>
      <c r="T7866" s="129">
        <f t="shared" si="369"/>
        <v>0</v>
      </c>
      <c r="U7866" s="10"/>
    </row>
    <row r="7867" spans="12:21" ht="15" customHeight="1" x14ac:dyDescent="0.4">
      <c r="L7867" s="36" t="s">
        <v>39</v>
      </c>
      <c r="N7867" s="37">
        <v>43793</v>
      </c>
      <c r="O7867" s="35">
        <v>0.12500000000000006</v>
      </c>
      <c r="P7867" s="299"/>
      <c r="Q7867" s="300"/>
      <c r="R7867" s="129">
        <f t="shared" si="367"/>
        <v>0</v>
      </c>
      <c r="S7867" s="129">
        <f t="shared" si="368"/>
        <v>0</v>
      </c>
      <c r="T7867" s="129">
        <f t="shared" si="369"/>
        <v>0</v>
      </c>
      <c r="U7867" s="10"/>
    </row>
    <row r="7868" spans="12:21" ht="15" customHeight="1" x14ac:dyDescent="0.4">
      <c r="L7868" s="36" t="s">
        <v>39</v>
      </c>
      <c r="N7868" s="37">
        <v>43793</v>
      </c>
      <c r="O7868" s="35">
        <v>0.16666666666666669</v>
      </c>
      <c r="P7868" s="299"/>
      <c r="Q7868" s="300"/>
      <c r="R7868" s="129">
        <f t="shared" si="367"/>
        <v>0</v>
      </c>
      <c r="S7868" s="129">
        <f t="shared" si="368"/>
        <v>0</v>
      </c>
      <c r="T7868" s="129">
        <f t="shared" si="369"/>
        <v>0</v>
      </c>
      <c r="U7868" s="10"/>
    </row>
    <row r="7869" spans="12:21" ht="15" customHeight="1" x14ac:dyDescent="0.4">
      <c r="L7869" s="36" t="s">
        <v>39</v>
      </c>
      <c r="N7869" s="37">
        <v>43793</v>
      </c>
      <c r="O7869" s="35">
        <v>0.20833333333333337</v>
      </c>
      <c r="P7869" s="299"/>
      <c r="Q7869" s="300"/>
      <c r="R7869" s="129">
        <f t="shared" si="367"/>
        <v>0</v>
      </c>
      <c r="S7869" s="129">
        <f t="shared" si="368"/>
        <v>0</v>
      </c>
      <c r="T7869" s="129">
        <f t="shared" si="369"/>
        <v>0</v>
      </c>
      <c r="U7869" s="10"/>
    </row>
    <row r="7870" spans="12:21" ht="15" customHeight="1" x14ac:dyDescent="0.4">
      <c r="L7870" s="36" t="s">
        <v>39</v>
      </c>
      <c r="N7870" s="37">
        <v>43793</v>
      </c>
      <c r="O7870" s="35">
        <v>0.25</v>
      </c>
      <c r="P7870" s="299"/>
      <c r="Q7870" s="300"/>
      <c r="R7870" s="129">
        <f t="shared" si="367"/>
        <v>0</v>
      </c>
      <c r="S7870" s="129">
        <f t="shared" si="368"/>
        <v>0</v>
      </c>
      <c r="T7870" s="129">
        <f t="shared" si="369"/>
        <v>0</v>
      </c>
      <c r="U7870" s="10"/>
    </row>
    <row r="7871" spans="12:21" ht="15" customHeight="1" x14ac:dyDescent="0.4">
      <c r="L7871" s="36" t="s">
        <v>39</v>
      </c>
      <c r="N7871" s="37">
        <v>43793</v>
      </c>
      <c r="O7871" s="35">
        <v>0.29166666666666669</v>
      </c>
      <c r="P7871" s="299"/>
      <c r="Q7871" s="300"/>
      <c r="R7871" s="129">
        <f t="shared" si="367"/>
        <v>0</v>
      </c>
      <c r="S7871" s="129">
        <f t="shared" si="368"/>
        <v>0</v>
      </c>
      <c r="T7871" s="129">
        <f t="shared" si="369"/>
        <v>0</v>
      </c>
      <c r="U7871" s="10"/>
    </row>
    <row r="7872" spans="12:21" ht="15" customHeight="1" x14ac:dyDescent="0.4">
      <c r="L7872" s="36" t="s">
        <v>39</v>
      </c>
      <c r="N7872" s="37">
        <v>43793</v>
      </c>
      <c r="O7872" s="35">
        <v>0.33333333333333337</v>
      </c>
      <c r="P7872" s="299"/>
      <c r="Q7872" s="300"/>
      <c r="R7872" s="129">
        <f t="shared" si="367"/>
        <v>0</v>
      </c>
      <c r="S7872" s="129">
        <f t="shared" si="368"/>
        <v>0</v>
      </c>
      <c r="T7872" s="129">
        <f t="shared" si="369"/>
        <v>0</v>
      </c>
      <c r="U7872" s="10"/>
    </row>
    <row r="7873" spans="12:21" ht="15" customHeight="1" x14ac:dyDescent="0.4">
      <c r="L7873" s="36" t="s">
        <v>39</v>
      </c>
      <c r="N7873" s="37">
        <v>43793</v>
      </c>
      <c r="O7873" s="35">
        <v>0.375</v>
      </c>
      <c r="P7873" s="299"/>
      <c r="Q7873" s="300"/>
      <c r="R7873" s="129">
        <f t="shared" si="367"/>
        <v>0</v>
      </c>
      <c r="S7873" s="129">
        <f t="shared" si="368"/>
        <v>0</v>
      </c>
      <c r="T7873" s="129">
        <f t="shared" si="369"/>
        <v>0</v>
      </c>
      <c r="U7873" s="10"/>
    </row>
    <row r="7874" spans="12:21" ht="15" customHeight="1" x14ac:dyDescent="0.4">
      <c r="L7874" s="36" t="s">
        <v>39</v>
      </c>
      <c r="N7874" s="37">
        <v>43793</v>
      </c>
      <c r="O7874" s="35">
        <v>0.41666666666666669</v>
      </c>
      <c r="P7874" s="299"/>
      <c r="Q7874" s="300"/>
      <c r="R7874" s="129">
        <f t="shared" si="367"/>
        <v>0</v>
      </c>
      <c r="S7874" s="129">
        <f t="shared" si="368"/>
        <v>0</v>
      </c>
      <c r="T7874" s="129">
        <f t="shared" si="369"/>
        <v>0</v>
      </c>
      <c r="U7874" s="10"/>
    </row>
    <row r="7875" spans="12:21" ht="15" customHeight="1" x14ac:dyDescent="0.4">
      <c r="L7875" s="36" t="s">
        <v>39</v>
      </c>
      <c r="N7875" s="37">
        <v>43793</v>
      </c>
      <c r="O7875" s="35">
        <v>0.45833333333333337</v>
      </c>
      <c r="P7875" s="299"/>
      <c r="Q7875" s="300"/>
      <c r="R7875" s="129">
        <f t="shared" si="367"/>
        <v>0</v>
      </c>
      <c r="S7875" s="129">
        <f t="shared" si="368"/>
        <v>0</v>
      </c>
      <c r="T7875" s="129">
        <f t="shared" si="369"/>
        <v>0</v>
      </c>
      <c r="U7875" s="10"/>
    </row>
    <row r="7876" spans="12:21" ht="15" customHeight="1" x14ac:dyDescent="0.4">
      <c r="L7876" s="36" t="s">
        <v>39</v>
      </c>
      <c r="N7876" s="37">
        <v>43793</v>
      </c>
      <c r="O7876" s="35">
        <v>0.50000000000000011</v>
      </c>
      <c r="P7876" s="299"/>
      <c r="Q7876" s="300"/>
      <c r="R7876" s="129">
        <f t="shared" si="367"/>
        <v>0</v>
      </c>
      <c r="S7876" s="129">
        <f t="shared" si="368"/>
        <v>0</v>
      </c>
      <c r="T7876" s="129">
        <f t="shared" si="369"/>
        <v>0</v>
      </c>
      <c r="U7876" s="10"/>
    </row>
    <row r="7877" spans="12:21" ht="15" customHeight="1" x14ac:dyDescent="0.4">
      <c r="L7877" s="36" t="s">
        <v>39</v>
      </c>
      <c r="N7877" s="37">
        <v>43793</v>
      </c>
      <c r="O7877" s="35">
        <v>0.54166666666666674</v>
      </c>
      <c r="P7877" s="299"/>
      <c r="Q7877" s="300"/>
      <c r="R7877" s="129">
        <f t="shared" si="367"/>
        <v>0</v>
      </c>
      <c r="S7877" s="129">
        <f t="shared" si="368"/>
        <v>0</v>
      </c>
      <c r="T7877" s="129">
        <f t="shared" si="369"/>
        <v>0</v>
      </c>
      <c r="U7877" s="10"/>
    </row>
    <row r="7878" spans="12:21" ht="15" customHeight="1" x14ac:dyDescent="0.4">
      <c r="L7878" s="36" t="s">
        <v>39</v>
      </c>
      <c r="N7878" s="37">
        <v>43793</v>
      </c>
      <c r="O7878" s="35">
        <v>0.58333333333333337</v>
      </c>
      <c r="P7878" s="299"/>
      <c r="Q7878" s="300"/>
      <c r="R7878" s="129">
        <f t="shared" si="367"/>
        <v>0</v>
      </c>
      <c r="S7878" s="129">
        <f t="shared" si="368"/>
        <v>0</v>
      </c>
      <c r="T7878" s="129">
        <f t="shared" si="369"/>
        <v>0</v>
      </c>
      <c r="U7878" s="10"/>
    </row>
    <row r="7879" spans="12:21" ht="15" customHeight="1" x14ac:dyDescent="0.4">
      <c r="L7879" s="36" t="s">
        <v>39</v>
      </c>
      <c r="N7879" s="37">
        <v>43793</v>
      </c>
      <c r="O7879" s="35">
        <v>0.62500000000000011</v>
      </c>
      <c r="P7879" s="299"/>
      <c r="Q7879" s="300"/>
      <c r="R7879" s="129">
        <f t="shared" si="367"/>
        <v>0</v>
      </c>
      <c r="S7879" s="129">
        <f t="shared" si="368"/>
        <v>0</v>
      </c>
      <c r="T7879" s="129">
        <f t="shared" si="369"/>
        <v>0</v>
      </c>
      <c r="U7879" s="10"/>
    </row>
    <row r="7880" spans="12:21" ht="15" customHeight="1" x14ac:dyDescent="0.4">
      <c r="L7880" s="36" t="s">
        <v>39</v>
      </c>
      <c r="N7880" s="37">
        <v>43793</v>
      </c>
      <c r="O7880" s="35">
        <v>0.66666666666666674</v>
      </c>
      <c r="P7880" s="299"/>
      <c r="Q7880" s="300"/>
      <c r="R7880" s="129">
        <f t="shared" si="367"/>
        <v>0</v>
      </c>
      <c r="S7880" s="129">
        <f t="shared" si="368"/>
        <v>0</v>
      </c>
      <c r="T7880" s="129">
        <f t="shared" si="369"/>
        <v>0</v>
      </c>
      <c r="U7880" s="10"/>
    </row>
    <row r="7881" spans="12:21" ht="15" customHeight="1" x14ac:dyDescent="0.4">
      <c r="L7881" s="36" t="s">
        <v>39</v>
      </c>
      <c r="N7881" s="37">
        <v>43793</v>
      </c>
      <c r="O7881" s="35">
        <v>0.70833333333333337</v>
      </c>
      <c r="P7881" s="299"/>
      <c r="Q7881" s="300"/>
      <c r="R7881" s="129">
        <f t="shared" si="367"/>
        <v>0</v>
      </c>
      <c r="S7881" s="129">
        <f t="shared" si="368"/>
        <v>0</v>
      </c>
      <c r="T7881" s="129">
        <f t="shared" si="369"/>
        <v>0</v>
      </c>
      <c r="U7881" s="10"/>
    </row>
    <row r="7882" spans="12:21" ht="15" customHeight="1" x14ac:dyDescent="0.4">
      <c r="L7882" s="36" t="s">
        <v>39</v>
      </c>
      <c r="N7882" s="37">
        <v>43793</v>
      </c>
      <c r="O7882" s="35">
        <v>0.75000000000000011</v>
      </c>
      <c r="P7882" s="299"/>
      <c r="Q7882" s="300"/>
      <c r="R7882" s="129">
        <f t="shared" si="367"/>
        <v>0</v>
      </c>
      <c r="S7882" s="129">
        <f t="shared" si="368"/>
        <v>0</v>
      </c>
      <c r="T7882" s="129">
        <f t="shared" si="369"/>
        <v>0</v>
      </c>
      <c r="U7882" s="10"/>
    </row>
    <row r="7883" spans="12:21" ht="15" customHeight="1" x14ac:dyDescent="0.4">
      <c r="L7883" s="36" t="s">
        <v>39</v>
      </c>
      <c r="N7883" s="37">
        <v>43793</v>
      </c>
      <c r="O7883" s="35">
        <v>0.79166666666666674</v>
      </c>
      <c r="P7883" s="299"/>
      <c r="Q7883" s="300"/>
      <c r="R7883" s="129">
        <f t="shared" si="367"/>
        <v>0</v>
      </c>
      <c r="S7883" s="129">
        <f t="shared" si="368"/>
        <v>0</v>
      </c>
      <c r="T7883" s="129">
        <f t="shared" si="369"/>
        <v>0</v>
      </c>
      <c r="U7883" s="10"/>
    </row>
    <row r="7884" spans="12:21" ht="15" customHeight="1" x14ac:dyDescent="0.4">
      <c r="L7884" s="36" t="s">
        <v>39</v>
      </c>
      <c r="N7884" s="37">
        <v>43793</v>
      </c>
      <c r="O7884" s="35">
        <v>0.83333333333333337</v>
      </c>
      <c r="P7884" s="299"/>
      <c r="Q7884" s="300"/>
      <c r="R7884" s="129">
        <f t="shared" si="367"/>
        <v>0</v>
      </c>
      <c r="S7884" s="129">
        <f t="shared" si="368"/>
        <v>0</v>
      </c>
      <c r="T7884" s="129">
        <f t="shared" si="369"/>
        <v>0</v>
      </c>
      <c r="U7884" s="10"/>
    </row>
    <row r="7885" spans="12:21" ht="15" customHeight="1" x14ac:dyDescent="0.4">
      <c r="L7885" s="36" t="s">
        <v>39</v>
      </c>
      <c r="N7885" s="37">
        <v>43793</v>
      </c>
      <c r="O7885" s="35">
        <v>0.87500000000000011</v>
      </c>
      <c r="P7885" s="299"/>
      <c r="Q7885" s="300"/>
      <c r="R7885" s="129">
        <f t="shared" si="367"/>
        <v>0</v>
      </c>
      <c r="S7885" s="129">
        <f t="shared" si="368"/>
        <v>0</v>
      </c>
      <c r="T7885" s="129">
        <f t="shared" si="369"/>
        <v>0</v>
      </c>
      <c r="U7885" s="10"/>
    </row>
    <row r="7886" spans="12:21" ht="15" customHeight="1" x14ac:dyDescent="0.4">
      <c r="L7886" s="36" t="s">
        <v>39</v>
      </c>
      <c r="N7886" s="37">
        <v>43793</v>
      </c>
      <c r="O7886" s="35">
        <v>0.91666666666666674</v>
      </c>
      <c r="P7886" s="299"/>
      <c r="Q7886" s="300"/>
      <c r="R7886" s="129">
        <f t="shared" si="367"/>
        <v>0</v>
      </c>
      <c r="S7886" s="129">
        <f t="shared" si="368"/>
        <v>0</v>
      </c>
      <c r="T7886" s="129">
        <f t="shared" si="369"/>
        <v>0</v>
      </c>
      <c r="U7886" s="10"/>
    </row>
    <row r="7887" spans="12:21" ht="15" customHeight="1" x14ac:dyDescent="0.4">
      <c r="L7887" s="36" t="s">
        <v>39</v>
      </c>
      <c r="N7887" s="37">
        <v>43793</v>
      </c>
      <c r="O7887" s="35">
        <v>0.95833333333333337</v>
      </c>
      <c r="P7887" s="299"/>
      <c r="Q7887" s="300"/>
      <c r="R7887" s="129">
        <f t="shared" si="367"/>
        <v>0</v>
      </c>
      <c r="S7887" s="129">
        <f t="shared" si="368"/>
        <v>0</v>
      </c>
      <c r="T7887" s="129">
        <f t="shared" si="369"/>
        <v>0</v>
      </c>
      <c r="U7887" s="10"/>
    </row>
    <row r="7888" spans="12:21" ht="15" customHeight="1" x14ac:dyDescent="0.4">
      <c r="L7888" s="40">
        <v>43794</v>
      </c>
      <c r="M7888" s="37"/>
      <c r="N7888" s="37">
        <v>43794</v>
      </c>
      <c r="O7888" s="35">
        <v>3.1225022567582528E-17</v>
      </c>
      <c r="P7888" s="299"/>
      <c r="Q7888" s="300"/>
      <c r="R7888" s="129">
        <f t="shared" ref="R7888:R7951" si="370">IF(Q7888&gt;P7888,P7888,Q7888)</f>
        <v>0</v>
      </c>
      <c r="S7888" s="129">
        <f t="shared" ref="S7888:S7951" si="371">P7888-R7888</f>
        <v>0</v>
      </c>
      <c r="T7888" s="129">
        <f t="shared" si="369"/>
        <v>0</v>
      </c>
      <c r="U7888" s="10"/>
    </row>
    <row r="7889" spans="12:21" ht="15" customHeight="1" x14ac:dyDescent="0.4">
      <c r="L7889" s="36" t="s">
        <v>39</v>
      </c>
      <c r="N7889" s="37">
        <v>43794</v>
      </c>
      <c r="O7889" s="35">
        <v>4.1666666666666699E-2</v>
      </c>
      <c r="P7889" s="299"/>
      <c r="Q7889" s="300"/>
      <c r="R7889" s="129">
        <f t="shared" si="370"/>
        <v>0</v>
      </c>
      <c r="S7889" s="129">
        <f t="shared" si="371"/>
        <v>0</v>
      </c>
      <c r="T7889" s="129">
        <f t="shared" si="369"/>
        <v>0</v>
      </c>
      <c r="U7889" s="10"/>
    </row>
    <row r="7890" spans="12:21" ht="15" customHeight="1" x14ac:dyDescent="0.4">
      <c r="L7890" s="36" t="s">
        <v>39</v>
      </c>
      <c r="N7890" s="37">
        <v>43794</v>
      </c>
      <c r="O7890" s="35">
        <v>8.333333333333337E-2</v>
      </c>
      <c r="P7890" s="299"/>
      <c r="Q7890" s="300"/>
      <c r="R7890" s="129">
        <f t="shared" si="370"/>
        <v>0</v>
      </c>
      <c r="S7890" s="129">
        <f t="shared" si="371"/>
        <v>0</v>
      </c>
      <c r="T7890" s="129">
        <f t="shared" si="369"/>
        <v>0</v>
      </c>
      <c r="U7890" s="10"/>
    </row>
    <row r="7891" spans="12:21" ht="15" customHeight="1" x14ac:dyDescent="0.4">
      <c r="L7891" s="36" t="s">
        <v>39</v>
      </c>
      <c r="N7891" s="37">
        <v>43794</v>
      </c>
      <c r="O7891" s="35">
        <v>0.12500000000000006</v>
      </c>
      <c r="P7891" s="299"/>
      <c r="Q7891" s="300"/>
      <c r="R7891" s="129">
        <f t="shared" si="370"/>
        <v>0</v>
      </c>
      <c r="S7891" s="129">
        <f t="shared" si="371"/>
        <v>0</v>
      </c>
      <c r="T7891" s="129">
        <f t="shared" si="369"/>
        <v>0</v>
      </c>
      <c r="U7891" s="10"/>
    </row>
    <row r="7892" spans="12:21" ht="15" customHeight="1" x14ac:dyDescent="0.4">
      <c r="L7892" s="36" t="s">
        <v>39</v>
      </c>
      <c r="N7892" s="37">
        <v>43794</v>
      </c>
      <c r="O7892" s="35">
        <v>0.16666666666666669</v>
      </c>
      <c r="P7892" s="299"/>
      <c r="Q7892" s="300"/>
      <c r="R7892" s="129">
        <f t="shared" si="370"/>
        <v>0</v>
      </c>
      <c r="S7892" s="129">
        <f t="shared" si="371"/>
        <v>0</v>
      </c>
      <c r="T7892" s="129">
        <f t="shared" si="369"/>
        <v>0</v>
      </c>
      <c r="U7892" s="10"/>
    </row>
    <row r="7893" spans="12:21" ht="15" customHeight="1" x14ac:dyDescent="0.4">
      <c r="L7893" s="36" t="s">
        <v>39</v>
      </c>
      <c r="N7893" s="37">
        <v>43794</v>
      </c>
      <c r="O7893" s="35">
        <v>0.20833333333333337</v>
      </c>
      <c r="P7893" s="299"/>
      <c r="Q7893" s="300"/>
      <c r="R7893" s="129">
        <f t="shared" si="370"/>
        <v>0</v>
      </c>
      <c r="S7893" s="129">
        <f t="shared" si="371"/>
        <v>0</v>
      </c>
      <c r="T7893" s="129">
        <f t="shared" si="369"/>
        <v>0</v>
      </c>
      <c r="U7893" s="10"/>
    </row>
    <row r="7894" spans="12:21" ht="15" customHeight="1" x14ac:dyDescent="0.4">
      <c r="L7894" s="36" t="s">
        <v>39</v>
      </c>
      <c r="N7894" s="37">
        <v>43794</v>
      </c>
      <c r="O7894" s="35">
        <v>0.25</v>
      </c>
      <c r="P7894" s="299"/>
      <c r="Q7894" s="300"/>
      <c r="R7894" s="129">
        <f t="shared" si="370"/>
        <v>0</v>
      </c>
      <c r="S7894" s="129">
        <f t="shared" si="371"/>
        <v>0</v>
      </c>
      <c r="T7894" s="129">
        <f t="shared" si="369"/>
        <v>0</v>
      </c>
      <c r="U7894" s="10"/>
    </row>
    <row r="7895" spans="12:21" ht="15" customHeight="1" x14ac:dyDescent="0.4">
      <c r="L7895" s="36" t="s">
        <v>39</v>
      </c>
      <c r="N7895" s="37">
        <v>43794</v>
      </c>
      <c r="O7895" s="35">
        <v>0.29166666666666669</v>
      </c>
      <c r="P7895" s="299"/>
      <c r="Q7895" s="300"/>
      <c r="R7895" s="129">
        <f t="shared" si="370"/>
        <v>0</v>
      </c>
      <c r="S7895" s="129">
        <f t="shared" si="371"/>
        <v>0</v>
      </c>
      <c r="T7895" s="129">
        <f t="shared" si="369"/>
        <v>0</v>
      </c>
      <c r="U7895" s="10"/>
    </row>
    <row r="7896" spans="12:21" ht="15" customHeight="1" x14ac:dyDescent="0.4">
      <c r="L7896" s="36" t="s">
        <v>39</v>
      </c>
      <c r="N7896" s="37">
        <v>43794</v>
      </c>
      <c r="O7896" s="35">
        <v>0.33333333333333337</v>
      </c>
      <c r="P7896" s="299"/>
      <c r="Q7896" s="300"/>
      <c r="R7896" s="129">
        <f t="shared" si="370"/>
        <v>0</v>
      </c>
      <c r="S7896" s="129">
        <f t="shared" si="371"/>
        <v>0</v>
      </c>
      <c r="T7896" s="129">
        <f t="shared" si="369"/>
        <v>0</v>
      </c>
      <c r="U7896" s="10"/>
    </row>
    <row r="7897" spans="12:21" ht="15" customHeight="1" x14ac:dyDescent="0.4">
      <c r="L7897" s="36" t="s">
        <v>39</v>
      </c>
      <c r="N7897" s="37">
        <v>43794</v>
      </c>
      <c r="O7897" s="35">
        <v>0.375</v>
      </c>
      <c r="P7897" s="299"/>
      <c r="Q7897" s="300"/>
      <c r="R7897" s="129">
        <f t="shared" si="370"/>
        <v>0</v>
      </c>
      <c r="S7897" s="129">
        <f t="shared" si="371"/>
        <v>0</v>
      </c>
      <c r="T7897" s="129">
        <f t="shared" si="369"/>
        <v>0</v>
      </c>
      <c r="U7897" s="10"/>
    </row>
    <row r="7898" spans="12:21" ht="15" customHeight="1" x14ac:dyDescent="0.4">
      <c r="L7898" s="36" t="s">
        <v>39</v>
      </c>
      <c r="N7898" s="37">
        <v>43794</v>
      </c>
      <c r="O7898" s="35">
        <v>0.41666666666666669</v>
      </c>
      <c r="P7898" s="299"/>
      <c r="Q7898" s="300"/>
      <c r="R7898" s="129">
        <f t="shared" si="370"/>
        <v>0</v>
      </c>
      <c r="S7898" s="129">
        <f t="shared" si="371"/>
        <v>0</v>
      </c>
      <c r="T7898" s="129">
        <f t="shared" si="369"/>
        <v>0</v>
      </c>
      <c r="U7898" s="10"/>
    </row>
    <row r="7899" spans="12:21" ht="15" customHeight="1" x14ac:dyDescent="0.4">
      <c r="L7899" s="36" t="s">
        <v>39</v>
      </c>
      <c r="N7899" s="37">
        <v>43794</v>
      </c>
      <c r="O7899" s="35">
        <v>0.45833333333333337</v>
      </c>
      <c r="P7899" s="299"/>
      <c r="Q7899" s="300"/>
      <c r="R7899" s="129">
        <f t="shared" si="370"/>
        <v>0</v>
      </c>
      <c r="S7899" s="129">
        <f t="shared" si="371"/>
        <v>0</v>
      </c>
      <c r="T7899" s="129">
        <f t="shared" si="369"/>
        <v>0</v>
      </c>
      <c r="U7899" s="10"/>
    </row>
    <row r="7900" spans="12:21" ht="15" customHeight="1" x14ac:dyDescent="0.4">
      <c r="L7900" s="36" t="s">
        <v>39</v>
      </c>
      <c r="N7900" s="37">
        <v>43794</v>
      </c>
      <c r="O7900" s="35">
        <v>0.50000000000000011</v>
      </c>
      <c r="P7900" s="299"/>
      <c r="Q7900" s="300"/>
      <c r="R7900" s="129">
        <f t="shared" si="370"/>
        <v>0</v>
      </c>
      <c r="S7900" s="129">
        <f t="shared" si="371"/>
        <v>0</v>
      </c>
      <c r="T7900" s="129">
        <f t="shared" si="369"/>
        <v>0</v>
      </c>
      <c r="U7900" s="10"/>
    </row>
    <row r="7901" spans="12:21" ht="15" customHeight="1" x14ac:dyDescent="0.4">
      <c r="L7901" s="36" t="s">
        <v>39</v>
      </c>
      <c r="N7901" s="37">
        <v>43794</v>
      </c>
      <c r="O7901" s="35">
        <v>0.54166666666666674</v>
      </c>
      <c r="P7901" s="299"/>
      <c r="Q7901" s="300"/>
      <c r="R7901" s="129">
        <f t="shared" si="370"/>
        <v>0</v>
      </c>
      <c r="S7901" s="129">
        <f t="shared" si="371"/>
        <v>0</v>
      </c>
      <c r="T7901" s="129">
        <f t="shared" si="369"/>
        <v>0</v>
      </c>
      <c r="U7901" s="10"/>
    </row>
    <row r="7902" spans="12:21" ht="15" customHeight="1" x14ac:dyDescent="0.4">
      <c r="L7902" s="36" t="s">
        <v>39</v>
      </c>
      <c r="N7902" s="37">
        <v>43794</v>
      </c>
      <c r="O7902" s="35">
        <v>0.58333333333333337</v>
      </c>
      <c r="P7902" s="299"/>
      <c r="Q7902" s="300"/>
      <c r="R7902" s="129">
        <f t="shared" si="370"/>
        <v>0</v>
      </c>
      <c r="S7902" s="129">
        <f t="shared" si="371"/>
        <v>0</v>
      </c>
      <c r="T7902" s="129">
        <f t="shared" si="369"/>
        <v>0</v>
      </c>
      <c r="U7902" s="10"/>
    </row>
    <row r="7903" spans="12:21" ht="15" customHeight="1" x14ac:dyDescent="0.4">
      <c r="L7903" s="36" t="s">
        <v>39</v>
      </c>
      <c r="N7903" s="37">
        <v>43794</v>
      </c>
      <c r="O7903" s="35">
        <v>0.62500000000000011</v>
      </c>
      <c r="P7903" s="299"/>
      <c r="Q7903" s="300"/>
      <c r="R7903" s="129">
        <f t="shared" si="370"/>
        <v>0</v>
      </c>
      <c r="S7903" s="129">
        <f t="shared" si="371"/>
        <v>0</v>
      </c>
      <c r="T7903" s="129">
        <f t="shared" si="369"/>
        <v>0</v>
      </c>
      <c r="U7903" s="10"/>
    </row>
    <row r="7904" spans="12:21" ht="15" customHeight="1" x14ac:dyDescent="0.4">
      <c r="L7904" s="36" t="s">
        <v>39</v>
      </c>
      <c r="N7904" s="37">
        <v>43794</v>
      </c>
      <c r="O7904" s="35">
        <v>0.66666666666666674</v>
      </c>
      <c r="P7904" s="299"/>
      <c r="Q7904" s="300"/>
      <c r="R7904" s="129">
        <f t="shared" si="370"/>
        <v>0</v>
      </c>
      <c r="S7904" s="129">
        <f t="shared" si="371"/>
        <v>0</v>
      </c>
      <c r="T7904" s="129">
        <f t="shared" si="369"/>
        <v>0</v>
      </c>
      <c r="U7904" s="10"/>
    </row>
    <row r="7905" spans="12:21" ht="15" customHeight="1" x14ac:dyDescent="0.4">
      <c r="L7905" s="36" t="s">
        <v>39</v>
      </c>
      <c r="N7905" s="37">
        <v>43794</v>
      </c>
      <c r="O7905" s="35">
        <v>0.70833333333333337</v>
      </c>
      <c r="P7905" s="299"/>
      <c r="Q7905" s="300"/>
      <c r="R7905" s="129">
        <f t="shared" si="370"/>
        <v>0</v>
      </c>
      <c r="S7905" s="129">
        <f t="shared" si="371"/>
        <v>0</v>
      </c>
      <c r="T7905" s="129">
        <f t="shared" si="369"/>
        <v>0</v>
      </c>
      <c r="U7905" s="10"/>
    </row>
    <row r="7906" spans="12:21" ht="15" customHeight="1" x14ac:dyDescent="0.4">
      <c r="L7906" s="36" t="s">
        <v>39</v>
      </c>
      <c r="N7906" s="37">
        <v>43794</v>
      </c>
      <c r="O7906" s="35">
        <v>0.75000000000000011</v>
      </c>
      <c r="P7906" s="299"/>
      <c r="Q7906" s="300"/>
      <c r="R7906" s="129">
        <f t="shared" si="370"/>
        <v>0</v>
      </c>
      <c r="S7906" s="129">
        <f t="shared" si="371"/>
        <v>0</v>
      </c>
      <c r="T7906" s="129">
        <f t="shared" si="369"/>
        <v>0</v>
      </c>
      <c r="U7906" s="10"/>
    </row>
    <row r="7907" spans="12:21" ht="15" customHeight="1" x14ac:dyDescent="0.4">
      <c r="L7907" s="36" t="s">
        <v>39</v>
      </c>
      <c r="N7907" s="37">
        <v>43794</v>
      </c>
      <c r="O7907" s="35">
        <v>0.79166666666666674</v>
      </c>
      <c r="P7907" s="299"/>
      <c r="Q7907" s="300"/>
      <c r="R7907" s="129">
        <f t="shared" si="370"/>
        <v>0</v>
      </c>
      <c r="S7907" s="129">
        <f t="shared" si="371"/>
        <v>0</v>
      </c>
      <c r="T7907" s="129">
        <f t="shared" si="369"/>
        <v>0</v>
      </c>
      <c r="U7907" s="10"/>
    </row>
    <row r="7908" spans="12:21" ht="15" customHeight="1" x14ac:dyDescent="0.4">
      <c r="L7908" s="36" t="s">
        <v>39</v>
      </c>
      <c r="N7908" s="37">
        <v>43794</v>
      </c>
      <c r="O7908" s="35">
        <v>0.83333333333333337</v>
      </c>
      <c r="P7908" s="299"/>
      <c r="Q7908" s="300"/>
      <c r="R7908" s="129">
        <f t="shared" si="370"/>
        <v>0</v>
      </c>
      <c r="S7908" s="129">
        <f t="shared" si="371"/>
        <v>0</v>
      </c>
      <c r="T7908" s="129">
        <f t="shared" si="369"/>
        <v>0</v>
      </c>
      <c r="U7908" s="10"/>
    </row>
    <row r="7909" spans="12:21" ht="15" customHeight="1" x14ac:dyDescent="0.4">
      <c r="L7909" s="36" t="s">
        <v>39</v>
      </c>
      <c r="N7909" s="37">
        <v>43794</v>
      </c>
      <c r="O7909" s="35">
        <v>0.87500000000000011</v>
      </c>
      <c r="P7909" s="299"/>
      <c r="Q7909" s="300"/>
      <c r="R7909" s="129">
        <f t="shared" si="370"/>
        <v>0</v>
      </c>
      <c r="S7909" s="129">
        <f t="shared" si="371"/>
        <v>0</v>
      </c>
      <c r="T7909" s="129">
        <f t="shared" si="369"/>
        <v>0</v>
      </c>
      <c r="U7909" s="10"/>
    </row>
    <row r="7910" spans="12:21" ht="15" customHeight="1" x14ac:dyDescent="0.4">
      <c r="L7910" s="36" t="s">
        <v>39</v>
      </c>
      <c r="N7910" s="37">
        <v>43794</v>
      </c>
      <c r="O7910" s="35">
        <v>0.91666666666666674</v>
      </c>
      <c r="P7910" s="299"/>
      <c r="Q7910" s="300"/>
      <c r="R7910" s="129">
        <f t="shared" si="370"/>
        <v>0</v>
      </c>
      <c r="S7910" s="129">
        <f t="shared" si="371"/>
        <v>0</v>
      </c>
      <c r="T7910" s="129">
        <f t="shared" si="369"/>
        <v>0</v>
      </c>
      <c r="U7910" s="10"/>
    </row>
    <row r="7911" spans="12:21" ht="15" customHeight="1" x14ac:dyDescent="0.4">
      <c r="L7911" s="36" t="s">
        <v>39</v>
      </c>
      <c r="N7911" s="37">
        <v>43794</v>
      </c>
      <c r="O7911" s="35">
        <v>0.95833333333333337</v>
      </c>
      <c r="P7911" s="299"/>
      <c r="Q7911" s="300"/>
      <c r="R7911" s="129">
        <f t="shared" si="370"/>
        <v>0</v>
      </c>
      <c r="S7911" s="129">
        <f t="shared" si="371"/>
        <v>0</v>
      </c>
      <c r="T7911" s="129">
        <f t="shared" si="369"/>
        <v>0</v>
      </c>
      <c r="U7911" s="10"/>
    </row>
    <row r="7912" spans="12:21" ht="15" customHeight="1" x14ac:dyDescent="0.4">
      <c r="L7912" s="40">
        <v>43795</v>
      </c>
      <c r="M7912" s="37"/>
      <c r="N7912" s="37">
        <v>43795</v>
      </c>
      <c r="O7912" s="35">
        <v>3.1225022567582528E-17</v>
      </c>
      <c r="P7912" s="299"/>
      <c r="Q7912" s="300"/>
      <c r="R7912" s="129">
        <f t="shared" si="370"/>
        <v>0</v>
      </c>
      <c r="S7912" s="129">
        <f t="shared" si="371"/>
        <v>0</v>
      </c>
      <c r="T7912" s="129">
        <f t="shared" si="369"/>
        <v>0</v>
      </c>
      <c r="U7912" s="10"/>
    </row>
    <row r="7913" spans="12:21" ht="15" customHeight="1" x14ac:dyDescent="0.4">
      <c r="L7913" s="36" t="s">
        <v>39</v>
      </c>
      <c r="N7913" s="37">
        <v>43795</v>
      </c>
      <c r="O7913" s="35">
        <v>4.1666666666666699E-2</v>
      </c>
      <c r="P7913" s="299"/>
      <c r="Q7913" s="300"/>
      <c r="R7913" s="129">
        <f t="shared" si="370"/>
        <v>0</v>
      </c>
      <c r="S7913" s="129">
        <f t="shared" si="371"/>
        <v>0</v>
      </c>
      <c r="T7913" s="129">
        <f t="shared" ref="T7913:T7976" si="372">Q7913-R7913</f>
        <v>0</v>
      </c>
      <c r="U7913" s="10"/>
    </row>
    <row r="7914" spans="12:21" ht="15" customHeight="1" x14ac:dyDescent="0.4">
      <c r="L7914" s="36" t="s">
        <v>39</v>
      </c>
      <c r="N7914" s="37">
        <v>43795</v>
      </c>
      <c r="O7914" s="35">
        <v>8.333333333333337E-2</v>
      </c>
      <c r="P7914" s="299"/>
      <c r="Q7914" s="300"/>
      <c r="R7914" s="129">
        <f t="shared" si="370"/>
        <v>0</v>
      </c>
      <c r="S7914" s="129">
        <f t="shared" si="371"/>
        <v>0</v>
      </c>
      <c r="T7914" s="129">
        <f t="shared" si="372"/>
        <v>0</v>
      </c>
      <c r="U7914" s="10"/>
    </row>
    <row r="7915" spans="12:21" ht="15" customHeight="1" x14ac:dyDescent="0.4">
      <c r="L7915" s="36" t="s">
        <v>39</v>
      </c>
      <c r="N7915" s="37">
        <v>43795</v>
      </c>
      <c r="O7915" s="35">
        <v>0.12500000000000006</v>
      </c>
      <c r="P7915" s="299"/>
      <c r="Q7915" s="300"/>
      <c r="R7915" s="129">
        <f t="shared" si="370"/>
        <v>0</v>
      </c>
      <c r="S7915" s="129">
        <f t="shared" si="371"/>
        <v>0</v>
      </c>
      <c r="T7915" s="129">
        <f t="shared" si="372"/>
        <v>0</v>
      </c>
      <c r="U7915" s="10"/>
    </row>
    <row r="7916" spans="12:21" ht="15" customHeight="1" x14ac:dyDescent="0.4">
      <c r="L7916" s="36" t="s">
        <v>39</v>
      </c>
      <c r="N7916" s="37">
        <v>43795</v>
      </c>
      <c r="O7916" s="35">
        <v>0.16666666666666669</v>
      </c>
      <c r="P7916" s="299"/>
      <c r="Q7916" s="300"/>
      <c r="R7916" s="129">
        <f t="shared" si="370"/>
        <v>0</v>
      </c>
      <c r="S7916" s="129">
        <f t="shared" si="371"/>
        <v>0</v>
      </c>
      <c r="T7916" s="129">
        <f t="shared" si="372"/>
        <v>0</v>
      </c>
      <c r="U7916" s="10"/>
    </row>
    <row r="7917" spans="12:21" ht="15" customHeight="1" x14ac:dyDescent="0.4">
      <c r="L7917" s="36" t="s">
        <v>39</v>
      </c>
      <c r="N7917" s="37">
        <v>43795</v>
      </c>
      <c r="O7917" s="35">
        <v>0.20833333333333337</v>
      </c>
      <c r="P7917" s="299"/>
      <c r="Q7917" s="300"/>
      <c r="R7917" s="129">
        <f t="shared" si="370"/>
        <v>0</v>
      </c>
      <c r="S7917" s="129">
        <f t="shared" si="371"/>
        <v>0</v>
      </c>
      <c r="T7917" s="129">
        <f t="shared" si="372"/>
        <v>0</v>
      </c>
      <c r="U7917" s="10"/>
    </row>
    <row r="7918" spans="12:21" ht="15" customHeight="1" x14ac:dyDescent="0.4">
      <c r="L7918" s="36" t="s">
        <v>39</v>
      </c>
      <c r="N7918" s="37">
        <v>43795</v>
      </c>
      <c r="O7918" s="35">
        <v>0.25</v>
      </c>
      <c r="P7918" s="299"/>
      <c r="Q7918" s="300"/>
      <c r="R7918" s="129">
        <f t="shared" si="370"/>
        <v>0</v>
      </c>
      <c r="S7918" s="129">
        <f t="shared" si="371"/>
        <v>0</v>
      </c>
      <c r="T7918" s="129">
        <f t="shared" si="372"/>
        <v>0</v>
      </c>
      <c r="U7918" s="10"/>
    </row>
    <row r="7919" spans="12:21" ht="15" customHeight="1" x14ac:dyDescent="0.4">
      <c r="L7919" s="36" t="s">
        <v>39</v>
      </c>
      <c r="N7919" s="37">
        <v>43795</v>
      </c>
      <c r="O7919" s="35">
        <v>0.29166666666666669</v>
      </c>
      <c r="P7919" s="299"/>
      <c r="Q7919" s="300"/>
      <c r="R7919" s="129">
        <f t="shared" si="370"/>
        <v>0</v>
      </c>
      <c r="S7919" s="129">
        <f t="shared" si="371"/>
        <v>0</v>
      </c>
      <c r="T7919" s="129">
        <f t="shared" si="372"/>
        <v>0</v>
      </c>
      <c r="U7919" s="10"/>
    </row>
    <row r="7920" spans="12:21" ht="15" customHeight="1" x14ac:dyDescent="0.4">
      <c r="L7920" s="36" t="s">
        <v>39</v>
      </c>
      <c r="N7920" s="37">
        <v>43795</v>
      </c>
      <c r="O7920" s="35">
        <v>0.33333333333333337</v>
      </c>
      <c r="P7920" s="299"/>
      <c r="Q7920" s="300"/>
      <c r="R7920" s="129">
        <f t="shared" si="370"/>
        <v>0</v>
      </c>
      <c r="S7920" s="129">
        <f t="shared" si="371"/>
        <v>0</v>
      </c>
      <c r="T7920" s="129">
        <f t="shared" si="372"/>
        <v>0</v>
      </c>
      <c r="U7920" s="10"/>
    </row>
    <row r="7921" spans="12:21" ht="15" customHeight="1" x14ac:dyDescent="0.4">
      <c r="L7921" s="36" t="s">
        <v>39</v>
      </c>
      <c r="N7921" s="37">
        <v>43795</v>
      </c>
      <c r="O7921" s="35">
        <v>0.375</v>
      </c>
      <c r="P7921" s="299"/>
      <c r="Q7921" s="300"/>
      <c r="R7921" s="129">
        <f t="shared" si="370"/>
        <v>0</v>
      </c>
      <c r="S7921" s="129">
        <f t="shared" si="371"/>
        <v>0</v>
      </c>
      <c r="T7921" s="129">
        <f t="shared" si="372"/>
        <v>0</v>
      </c>
      <c r="U7921" s="10"/>
    </row>
    <row r="7922" spans="12:21" ht="15" customHeight="1" x14ac:dyDescent="0.4">
      <c r="L7922" s="36" t="s">
        <v>39</v>
      </c>
      <c r="N7922" s="37">
        <v>43795</v>
      </c>
      <c r="O7922" s="35">
        <v>0.41666666666666669</v>
      </c>
      <c r="P7922" s="299"/>
      <c r="Q7922" s="300"/>
      <c r="R7922" s="129">
        <f t="shared" si="370"/>
        <v>0</v>
      </c>
      <c r="S7922" s="129">
        <f t="shared" si="371"/>
        <v>0</v>
      </c>
      <c r="T7922" s="129">
        <f t="shared" si="372"/>
        <v>0</v>
      </c>
      <c r="U7922" s="10"/>
    </row>
    <row r="7923" spans="12:21" ht="15" customHeight="1" x14ac:dyDescent="0.4">
      <c r="L7923" s="36" t="s">
        <v>39</v>
      </c>
      <c r="N7923" s="37">
        <v>43795</v>
      </c>
      <c r="O7923" s="35">
        <v>0.45833333333333337</v>
      </c>
      <c r="P7923" s="299"/>
      <c r="Q7923" s="300"/>
      <c r="R7923" s="129">
        <f t="shared" si="370"/>
        <v>0</v>
      </c>
      <c r="S7923" s="129">
        <f t="shared" si="371"/>
        <v>0</v>
      </c>
      <c r="T7923" s="129">
        <f t="shared" si="372"/>
        <v>0</v>
      </c>
      <c r="U7923" s="10"/>
    </row>
    <row r="7924" spans="12:21" ht="15" customHeight="1" x14ac:dyDescent="0.4">
      <c r="L7924" s="36" t="s">
        <v>39</v>
      </c>
      <c r="N7924" s="37">
        <v>43795</v>
      </c>
      <c r="O7924" s="35">
        <v>0.50000000000000011</v>
      </c>
      <c r="P7924" s="299"/>
      <c r="Q7924" s="300"/>
      <c r="R7924" s="129">
        <f t="shared" si="370"/>
        <v>0</v>
      </c>
      <c r="S7924" s="129">
        <f t="shared" si="371"/>
        <v>0</v>
      </c>
      <c r="T7924" s="129">
        <f t="shared" si="372"/>
        <v>0</v>
      </c>
      <c r="U7924" s="10"/>
    </row>
    <row r="7925" spans="12:21" ht="15" customHeight="1" x14ac:dyDescent="0.4">
      <c r="L7925" s="36" t="s">
        <v>39</v>
      </c>
      <c r="N7925" s="37">
        <v>43795</v>
      </c>
      <c r="O7925" s="35">
        <v>0.54166666666666674</v>
      </c>
      <c r="P7925" s="299"/>
      <c r="Q7925" s="300"/>
      <c r="R7925" s="129">
        <f t="shared" si="370"/>
        <v>0</v>
      </c>
      <c r="S7925" s="129">
        <f t="shared" si="371"/>
        <v>0</v>
      </c>
      <c r="T7925" s="129">
        <f t="shared" si="372"/>
        <v>0</v>
      </c>
      <c r="U7925" s="10"/>
    </row>
    <row r="7926" spans="12:21" ht="15" customHeight="1" x14ac:dyDescent="0.4">
      <c r="L7926" s="36" t="s">
        <v>39</v>
      </c>
      <c r="N7926" s="37">
        <v>43795</v>
      </c>
      <c r="O7926" s="35">
        <v>0.58333333333333337</v>
      </c>
      <c r="P7926" s="299"/>
      <c r="Q7926" s="300"/>
      <c r="R7926" s="129">
        <f t="shared" si="370"/>
        <v>0</v>
      </c>
      <c r="S7926" s="129">
        <f t="shared" si="371"/>
        <v>0</v>
      </c>
      <c r="T7926" s="129">
        <f t="shared" si="372"/>
        <v>0</v>
      </c>
      <c r="U7926" s="10"/>
    </row>
    <row r="7927" spans="12:21" ht="15" customHeight="1" x14ac:dyDescent="0.4">
      <c r="L7927" s="36" t="s">
        <v>39</v>
      </c>
      <c r="N7927" s="37">
        <v>43795</v>
      </c>
      <c r="O7927" s="35">
        <v>0.62500000000000011</v>
      </c>
      <c r="P7927" s="299"/>
      <c r="Q7927" s="300"/>
      <c r="R7927" s="129">
        <f t="shared" si="370"/>
        <v>0</v>
      </c>
      <c r="S7927" s="129">
        <f t="shared" si="371"/>
        <v>0</v>
      </c>
      <c r="T7927" s="129">
        <f t="shared" si="372"/>
        <v>0</v>
      </c>
      <c r="U7927" s="10"/>
    </row>
    <row r="7928" spans="12:21" ht="15" customHeight="1" x14ac:dyDescent="0.4">
      <c r="L7928" s="36" t="s">
        <v>39</v>
      </c>
      <c r="N7928" s="37">
        <v>43795</v>
      </c>
      <c r="O7928" s="35">
        <v>0.66666666666666674</v>
      </c>
      <c r="P7928" s="299"/>
      <c r="Q7928" s="300"/>
      <c r="R7928" s="129">
        <f t="shared" si="370"/>
        <v>0</v>
      </c>
      <c r="S7928" s="129">
        <f t="shared" si="371"/>
        <v>0</v>
      </c>
      <c r="T7928" s="129">
        <f t="shared" si="372"/>
        <v>0</v>
      </c>
      <c r="U7928" s="10"/>
    </row>
    <row r="7929" spans="12:21" ht="15" customHeight="1" x14ac:dyDescent="0.4">
      <c r="L7929" s="36" t="s">
        <v>39</v>
      </c>
      <c r="N7929" s="37">
        <v>43795</v>
      </c>
      <c r="O7929" s="35">
        <v>0.70833333333333337</v>
      </c>
      <c r="P7929" s="299"/>
      <c r="Q7929" s="300"/>
      <c r="R7929" s="129">
        <f t="shared" si="370"/>
        <v>0</v>
      </c>
      <c r="S7929" s="129">
        <f t="shared" si="371"/>
        <v>0</v>
      </c>
      <c r="T7929" s="129">
        <f t="shared" si="372"/>
        <v>0</v>
      </c>
      <c r="U7929" s="10"/>
    </row>
    <row r="7930" spans="12:21" ht="15" customHeight="1" x14ac:dyDescent="0.4">
      <c r="L7930" s="36" t="s">
        <v>39</v>
      </c>
      <c r="N7930" s="37">
        <v>43795</v>
      </c>
      <c r="O7930" s="35">
        <v>0.75000000000000011</v>
      </c>
      <c r="P7930" s="299"/>
      <c r="Q7930" s="300"/>
      <c r="R7930" s="129">
        <f t="shared" si="370"/>
        <v>0</v>
      </c>
      <c r="S7930" s="129">
        <f t="shared" si="371"/>
        <v>0</v>
      </c>
      <c r="T7930" s="129">
        <f t="shared" si="372"/>
        <v>0</v>
      </c>
      <c r="U7930" s="10"/>
    </row>
    <row r="7931" spans="12:21" ht="15" customHeight="1" x14ac:dyDescent="0.4">
      <c r="L7931" s="36" t="s">
        <v>39</v>
      </c>
      <c r="N7931" s="37">
        <v>43795</v>
      </c>
      <c r="O7931" s="35">
        <v>0.79166666666666674</v>
      </c>
      <c r="P7931" s="299"/>
      <c r="Q7931" s="300"/>
      <c r="R7931" s="129">
        <f t="shared" si="370"/>
        <v>0</v>
      </c>
      <c r="S7931" s="129">
        <f t="shared" si="371"/>
        <v>0</v>
      </c>
      <c r="T7931" s="129">
        <f t="shared" si="372"/>
        <v>0</v>
      </c>
      <c r="U7931" s="10"/>
    </row>
    <row r="7932" spans="12:21" ht="15" customHeight="1" x14ac:dyDescent="0.4">
      <c r="L7932" s="36" t="s">
        <v>39</v>
      </c>
      <c r="N7932" s="37">
        <v>43795</v>
      </c>
      <c r="O7932" s="35">
        <v>0.83333333333333337</v>
      </c>
      <c r="P7932" s="299"/>
      <c r="Q7932" s="300"/>
      <c r="R7932" s="129">
        <f t="shared" si="370"/>
        <v>0</v>
      </c>
      <c r="S7932" s="129">
        <f t="shared" si="371"/>
        <v>0</v>
      </c>
      <c r="T7932" s="129">
        <f t="shared" si="372"/>
        <v>0</v>
      </c>
      <c r="U7932" s="10"/>
    </row>
    <row r="7933" spans="12:21" ht="15" customHeight="1" x14ac:dyDescent="0.4">
      <c r="L7933" s="36" t="s">
        <v>39</v>
      </c>
      <c r="N7933" s="37">
        <v>43795</v>
      </c>
      <c r="O7933" s="35">
        <v>0.87500000000000011</v>
      </c>
      <c r="P7933" s="299"/>
      <c r="Q7933" s="300"/>
      <c r="R7933" s="129">
        <f t="shared" si="370"/>
        <v>0</v>
      </c>
      <c r="S7933" s="129">
        <f t="shared" si="371"/>
        <v>0</v>
      </c>
      <c r="T7933" s="129">
        <f t="shared" si="372"/>
        <v>0</v>
      </c>
      <c r="U7933" s="10"/>
    </row>
    <row r="7934" spans="12:21" ht="15" customHeight="1" x14ac:dyDescent="0.4">
      <c r="L7934" s="36" t="s">
        <v>39</v>
      </c>
      <c r="N7934" s="37">
        <v>43795</v>
      </c>
      <c r="O7934" s="35">
        <v>0.91666666666666674</v>
      </c>
      <c r="P7934" s="299"/>
      <c r="Q7934" s="300"/>
      <c r="R7934" s="129">
        <f t="shared" si="370"/>
        <v>0</v>
      </c>
      <c r="S7934" s="129">
        <f t="shared" si="371"/>
        <v>0</v>
      </c>
      <c r="T7934" s="129">
        <f t="shared" si="372"/>
        <v>0</v>
      </c>
      <c r="U7934" s="10"/>
    </row>
    <row r="7935" spans="12:21" ht="15" customHeight="1" x14ac:dyDescent="0.4">
      <c r="L7935" s="36" t="s">
        <v>39</v>
      </c>
      <c r="N7935" s="37">
        <v>43795</v>
      </c>
      <c r="O7935" s="35">
        <v>0.95833333333333337</v>
      </c>
      <c r="P7935" s="299"/>
      <c r="Q7935" s="300"/>
      <c r="R7935" s="129">
        <f t="shared" si="370"/>
        <v>0</v>
      </c>
      <c r="S7935" s="129">
        <f t="shared" si="371"/>
        <v>0</v>
      </c>
      <c r="T7935" s="129">
        <f t="shared" si="372"/>
        <v>0</v>
      </c>
      <c r="U7935" s="10"/>
    </row>
    <row r="7936" spans="12:21" ht="15" customHeight="1" x14ac:dyDescent="0.4">
      <c r="L7936" s="40">
        <v>43796</v>
      </c>
      <c r="M7936" s="37"/>
      <c r="N7936" s="37">
        <v>43796</v>
      </c>
      <c r="O7936" s="35">
        <v>3.1225022567582528E-17</v>
      </c>
      <c r="P7936" s="299"/>
      <c r="Q7936" s="300"/>
      <c r="R7936" s="129">
        <f t="shared" si="370"/>
        <v>0</v>
      </c>
      <c r="S7936" s="129">
        <f t="shared" si="371"/>
        <v>0</v>
      </c>
      <c r="T7936" s="129">
        <f t="shared" si="372"/>
        <v>0</v>
      </c>
      <c r="U7936" s="10"/>
    </row>
    <row r="7937" spans="12:21" ht="15" customHeight="1" x14ac:dyDescent="0.4">
      <c r="L7937" s="36" t="s">
        <v>39</v>
      </c>
      <c r="N7937" s="37">
        <v>43796</v>
      </c>
      <c r="O7937" s="35">
        <v>4.1666666666666699E-2</v>
      </c>
      <c r="P7937" s="299"/>
      <c r="Q7937" s="300"/>
      <c r="R7937" s="129">
        <f t="shared" si="370"/>
        <v>0</v>
      </c>
      <c r="S7937" s="129">
        <f t="shared" si="371"/>
        <v>0</v>
      </c>
      <c r="T7937" s="129">
        <f t="shared" si="372"/>
        <v>0</v>
      </c>
      <c r="U7937" s="10"/>
    </row>
    <row r="7938" spans="12:21" ht="15" customHeight="1" x14ac:dyDescent="0.4">
      <c r="L7938" s="36" t="s">
        <v>39</v>
      </c>
      <c r="N7938" s="37">
        <v>43796</v>
      </c>
      <c r="O7938" s="35">
        <v>8.333333333333337E-2</v>
      </c>
      <c r="P7938" s="299"/>
      <c r="Q7938" s="300"/>
      <c r="R7938" s="129">
        <f t="shared" si="370"/>
        <v>0</v>
      </c>
      <c r="S7938" s="129">
        <f t="shared" si="371"/>
        <v>0</v>
      </c>
      <c r="T7938" s="129">
        <f t="shared" si="372"/>
        <v>0</v>
      </c>
      <c r="U7938" s="10"/>
    </row>
    <row r="7939" spans="12:21" ht="15" customHeight="1" x14ac:dyDescent="0.4">
      <c r="L7939" s="36" t="s">
        <v>39</v>
      </c>
      <c r="N7939" s="37">
        <v>43796</v>
      </c>
      <c r="O7939" s="35">
        <v>0.12500000000000006</v>
      </c>
      <c r="P7939" s="299"/>
      <c r="Q7939" s="300"/>
      <c r="R7939" s="129">
        <f t="shared" si="370"/>
        <v>0</v>
      </c>
      <c r="S7939" s="129">
        <f t="shared" si="371"/>
        <v>0</v>
      </c>
      <c r="T7939" s="129">
        <f t="shared" si="372"/>
        <v>0</v>
      </c>
      <c r="U7939" s="10"/>
    </row>
    <row r="7940" spans="12:21" ht="15" customHeight="1" x14ac:dyDescent="0.4">
      <c r="L7940" s="36" t="s">
        <v>39</v>
      </c>
      <c r="N7940" s="37">
        <v>43796</v>
      </c>
      <c r="O7940" s="35">
        <v>0.16666666666666669</v>
      </c>
      <c r="P7940" s="299"/>
      <c r="Q7940" s="300"/>
      <c r="R7940" s="129">
        <f t="shared" si="370"/>
        <v>0</v>
      </c>
      <c r="S7940" s="129">
        <f t="shared" si="371"/>
        <v>0</v>
      </c>
      <c r="T7940" s="129">
        <f t="shared" si="372"/>
        <v>0</v>
      </c>
      <c r="U7940" s="10"/>
    </row>
    <row r="7941" spans="12:21" ht="15" customHeight="1" x14ac:dyDescent="0.4">
      <c r="L7941" s="36" t="s">
        <v>39</v>
      </c>
      <c r="N7941" s="37">
        <v>43796</v>
      </c>
      <c r="O7941" s="35">
        <v>0.20833333333333337</v>
      </c>
      <c r="P7941" s="299"/>
      <c r="Q7941" s="300"/>
      <c r="R7941" s="129">
        <f t="shared" si="370"/>
        <v>0</v>
      </c>
      <c r="S7941" s="129">
        <f t="shared" si="371"/>
        <v>0</v>
      </c>
      <c r="T7941" s="129">
        <f t="shared" si="372"/>
        <v>0</v>
      </c>
      <c r="U7941" s="10"/>
    </row>
    <row r="7942" spans="12:21" ht="15" customHeight="1" x14ac:dyDescent="0.4">
      <c r="L7942" s="36" t="s">
        <v>39</v>
      </c>
      <c r="N7942" s="37">
        <v>43796</v>
      </c>
      <c r="O7942" s="35">
        <v>0.25</v>
      </c>
      <c r="P7942" s="299"/>
      <c r="Q7942" s="300"/>
      <c r="R7942" s="129">
        <f t="shared" si="370"/>
        <v>0</v>
      </c>
      <c r="S7942" s="129">
        <f t="shared" si="371"/>
        <v>0</v>
      </c>
      <c r="T7942" s="129">
        <f t="shared" si="372"/>
        <v>0</v>
      </c>
      <c r="U7942" s="10"/>
    </row>
    <row r="7943" spans="12:21" ht="15" customHeight="1" x14ac:dyDescent="0.4">
      <c r="L7943" s="36" t="s">
        <v>39</v>
      </c>
      <c r="N7943" s="37">
        <v>43796</v>
      </c>
      <c r="O7943" s="35">
        <v>0.29166666666666669</v>
      </c>
      <c r="P7943" s="299"/>
      <c r="Q7943" s="300"/>
      <c r="R7943" s="129">
        <f t="shared" si="370"/>
        <v>0</v>
      </c>
      <c r="S7943" s="129">
        <f t="shared" si="371"/>
        <v>0</v>
      </c>
      <c r="T7943" s="129">
        <f t="shared" si="372"/>
        <v>0</v>
      </c>
      <c r="U7943" s="10"/>
    </row>
    <row r="7944" spans="12:21" ht="15" customHeight="1" x14ac:dyDescent="0.4">
      <c r="L7944" s="36" t="s">
        <v>39</v>
      </c>
      <c r="N7944" s="37">
        <v>43796</v>
      </c>
      <c r="O7944" s="35">
        <v>0.33333333333333337</v>
      </c>
      <c r="P7944" s="299"/>
      <c r="Q7944" s="300"/>
      <c r="R7944" s="129">
        <f t="shared" si="370"/>
        <v>0</v>
      </c>
      <c r="S7944" s="129">
        <f t="shared" si="371"/>
        <v>0</v>
      </c>
      <c r="T7944" s="129">
        <f t="shared" si="372"/>
        <v>0</v>
      </c>
      <c r="U7944" s="10"/>
    </row>
    <row r="7945" spans="12:21" ht="15" customHeight="1" x14ac:dyDescent="0.4">
      <c r="L7945" s="36" t="s">
        <v>39</v>
      </c>
      <c r="N7945" s="37">
        <v>43796</v>
      </c>
      <c r="O7945" s="35">
        <v>0.375</v>
      </c>
      <c r="P7945" s="299"/>
      <c r="Q7945" s="300"/>
      <c r="R7945" s="129">
        <f t="shared" si="370"/>
        <v>0</v>
      </c>
      <c r="S7945" s="129">
        <f t="shared" si="371"/>
        <v>0</v>
      </c>
      <c r="T7945" s="129">
        <f t="shared" si="372"/>
        <v>0</v>
      </c>
      <c r="U7945" s="10"/>
    </row>
    <row r="7946" spans="12:21" ht="15" customHeight="1" x14ac:dyDescent="0.4">
      <c r="L7946" s="36" t="s">
        <v>39</v>
      </c>
      <c r="N7946" s="37">
        <v>43796</v>
      </c>
      <c r="O7946" s="35">
        <v>0.41666666666666669</v>
      </c>
      <c r="P7946" s="299"/>
      <c r="Q7946" s="300"/>
      <c r="R7946" s="129">
        <f t="shared" si="370"/>
        <v>0</v>
      </c>
      <c r="S7946" s="129">
        <f t="shared" si="371"/>
        <v>0</v>
      </c>
      <c r="T7946" s="129">
        <f t="shared" si="372"/>
        <v>0</v>
      </c>
      <c r="U7946" s="10"/>
    </row>
    <row r="7947" spans="12:21" ht="15" customHeight="1" x14ac:dyDescent="0.4">
      <c r="L7947" s="36" t="s">
        <v>39</v>
      </c>
      <c r="N7947" s="37">
        <v>43796</v>
      </c>
      <c r="O7947" s="35">
        <v>0.45833333333333337</v>
      </c>
      <c r="P7947" s="299"/>
      <c r="Q7947" s="300"/>
      <c r="R7947" s="129">
        <f t="shared" si="370"/>
        <v>0</v>
      </c>
      <c r="S7947" s="129">
        <f t="shared" si="371"/>
        <v>0</v>
      </c>
      <c r="T7947" s="129">
        <f t="shared" si="372"/>
        <v>0</v>
      </c>
      <c r="U7947" s="10"/>
    </row>
    <row r="7948" spans="12:21" ht="15" customHeight="1" x14ac:dyDescent="0.4">
      <c r="L7948" s="36" t="s">
        <v>39</v>
      </c>
      <c r="N7948" s="37">
        <v>43796</v>
      </c>
      <c r="O7948" s="35">
        <v>0.50000000000000011</v>
      </c>
      <c r="P7948" s="299"/>
      <c r="Q7948" s="300"/>
      <c r="R7948" s="129">
        <f t="shared" si="370"/>
        <v>0</v>
      </c>
      <c r="S7948" s="129">
        <f t="shared" si="371"/>
        <v>0</v>
      </c>
      <c r="T7948" s="129">
        <f t="shared" si="372"/>
        <v>0</v>
      </c>
      <c r="U7948" s="10"/>
    </row>
    <row r="7949" spans="12:21" ht="15" customHeight="1" x14ac:dyDescent="0.4">
      <c r="L7949" s="36" t="s">
        <v>39</v>
      </c>
      <c r="N7949" s="37">
        <v>43796</v>
      </c>
      <c r="O7949" s="35">
        <v>0.54166666666666674</v>
      </c>
      <c r="P7949" s="299"/>
      <c r="Q7949" s="300"/>
      <c r="R7949" s="129">
        <f t="shared" si="370"/>
        <v>0</v>
      </c>
      <c r="S7949" s="129">
        <f t="shared" si="371"/>
        <v>0</v>
      </c>
      <c r="T7949" s="129">
        <f t="shared" si="372"/>
        <v>0</v>
      </c>
      <c r="U7949" s="10"/>
    </row>
    <row r="7950" spans="12:21" ht="15" customHeight="1" x14ac:dyDescent="0.4">
      <c r="L7950" s="36" t="s">
        <v>39</v>
      </c>
      <c r="N7950" s="37">
        <v>43796</v>
      </c>
      <c r="O7950" s="35">
        <v>0.58333333333333337</v>
      </c>
      <c r="P7950" s="299"/>
      <c r="Q7950" s="300"/>
      <c r="R7950" s="129">
        <f t="shared" si="370"/>
        <v>0</v>
      </c>
      <c r="S7950" s="129">
        <f t="shared" si="371"/>
        <v>0</v>
      </c>
      <c r="T7950" s="129">
        <f t="shared" si="372"/>
        <v>0</v>
      </c>
      <c r="U7950" s="10"/>
    </row>
    <row r="7951" spans="12:21" ht="15" customHeight="1" x14ac:dyDescent="0.4">
      <c r="L7951" s="36" t="s">
        <v>39</v>
      </c>
      <c r="N7951" s="37">
        <v>43796</v>
      </c>
      <c r="O7951" s="35">
        <v>0.62500000000000011</v>
      </c>
      <c r="P7951" s="299"/>
      <c r="Q7951" s="300"/>
      <c r="R7951" s="129">
        <f t="shared" si="370"/>
        <v>0</v>
      </c>
      <c r="S7951" s="129">
        <f t="shared" si="371"/>
        <v>0</v>
      </c>
      <c r="T7951" s="129">
        <f t="shared" si="372"/>
        <v>0</v>
      </c>
      <c r="U7951" s="10"/>
    </row>
    <row r="7952" spans="12:21" ht="15" customHeight="1" x14ac:dyDescent="0.4">
      <c r="L7952" s="36" t="s">
        <v>39</v>
      </c>
      <c r="N7952" s="37">
        <v>43796</v>
      </c>
      <c r="O7952" s="35">
        <v>0.66666666666666674</v>
      </c>
      <c r="P7952" s="299"/>
      <c r="Q7952" s="300"/>
      <c r="R7952" s="129">
        <f t="shared" ref="R7952:R8015" si="373">IF(Q7952&gt;P7952,P7952,Q7952)</f>
        <v>0</v>
      </c>
      <c r="S7952" s="129">
        <f t="shared" ref="S7952:S8015" si="374">P7952-R7952</f>
        <v>0</v>
      </c>
      <c r="T7952" s="129">
        <f t="shared" si="372"/>
        <v>0</v>
      </c>
      <c r="U7952" s="10"/>
    </row>
    <row r="7953" spans="12:21" ht="15" customHeight="1" x14ac:dyDescent="0.4">
      <c r="L7953" s="36" t="s">
        <v>39</v>
      </c>
      <c r="N7953" s="37">
        <v>43796</v>
      </c>
      <c r="O7953" s="35">
        <v>0.70833333333333337</v>
      </c>
      <c r="P7953" s="299"/>
      <c r="Q7953" s="300"/>
      <c r="R7953" s="129">
        <f t="shared" si="373"/>
        <v>0</v>
      </c>
      <c r="S7953" s="129">
        <f t="shared" si="374"/>
        <v>0</v>
      </c>
      <c r="T7953" s="129">
        <f t="shared" si="372"/>
        <v>0</v>
      </c>
      <c r="U7953" s="10"/>
    </row>
    <row r="7954" spans="12:21" ht="15" customHeight="1" x14ac:dyDescent="0.4">
      <c r="L7954" s="36" t="s">
        <v>39</v>
      </c>
      <c r="N7954" s="37">
        <v>43796</v>
      </c>
      <c r="O7954" s="35">
        <v>0.75000000000000011</v>
      </c>
      <c r="P7954" s="299"/>
      <c r="Q7954" s="300"/>
      <c r="R7954" s="129">
        <f t="shared" si="373"/>
        <v>0</v>
      </c>
      <c r="S7954" s="129">
        <f t="shared" si="374"/>
        <v>0</v>
      </c>
      <c r="T7954" s="129">
        <f t="shared" si="372"/>
        <v>0</v>
      </c>
      <c r="U7954" s="10"/>
    </row>
    <row r="7955" spans="12:21" ht="15" customHeight="1" x14ac:dyDescent="0.4">
      <c r="L7955" s="36" t="s">
        <v>39</v>
      </c>
      <c r="N7955" s="37">
        <v>43796</v>
      </c>
      <c r="O7955" s="35">
        <v>0.79166666666666674</v>
      </c>
      <c r="P7955" s="299"/>
      <c r="Q7955" s="300"/>
      <c r="R7955" s="129">
        <f t="shared" si="373"/>
        <v>0</v>
      </c>
      <c r="S7955" s="129">
        <f t="shared" si="374"/>
        <v>0</v>
      </c>
      <c r="T7955" s="129">
        <f t="shared" si="372"/>
        <v>0</v>
      </c>
      <c r="U7955" s="10"/>
    </row>
    <row r="7956" spans="12:21" ht="15" customHeight="1" x14ac:dyDescent="0.4">
      <c r="L7956" s="36" t="s">
        <v>39</v>
      </c>
      <c r="N7956" s="37">
        <v>43796</v>
      </c>
      <c r="O7956" s="35">
        <v>0.83333333333333337</v>
      </c>
      <c r="P7956" s="299"/>
      <c r="Q7956" s="300"/>
      <c r="R7956" s="129">
        <f t="shared" si="373"/>
        <v>0</v>
      </c>
      <c r="S7956" s="129">
        <f t="shared" si="374"/>
        <v>0</v>
      </c>
      <c r="T7956" s="129">
        <f t="shared" si="372"/>
        <v>0</v>
      </c>
      <c r="U7956" s="10"/>
    </row>
    <row r="7957" spans="12:21" ht="15" customHeight="1" x14ac:dyDescent="0.4">
      <c r="L7957" s="36" t="s">
        <v>39</v>
      </c>
      <c r="N7957" s="37">
        <v>43796</v>
      </c>
      <c r="O7957" s="35">
        <v>0.87500000000000011</v>
      </c>
      <c r="P7957" s="299"/>
      <c r="Q7957" s="300"/>
      <c r="R7957" s="129">
        <f t="shared" si="373"/>
        <v>0</v>
      </c>
      <c r="S7957" s="129">
        <f t="shared" si="374"/>
        <v>0</v>
      </c>
      <c r="T7957" s="129">
        <f t="shared" si="372"/>
        <v>0</v>
      </c>
      <c r="U7957" s="10"/>
    </row>
    <row r="7958" spans="12:21" ht="15" customHeight="1" x14ac:dyDescent="0.4">
      <c r="L7958" s="36" t="s">
        <v>39</v>
      </c>
      <c r="N7958" s="37">
        <v>43796</v>
      </c>
      <c r="O7958" s="35">
        <v>0.91666666666666674</v>
      </c>
      <c r="P7958" s="299"/>
      <c r="Q7958" s="300"/>
      <c r="R7958" s="129">
        <f t="shared" si="373"/>
        <v>0</v>
      </c>
      <c r="S7958" s="129">
        <f t="shared" si="374"/>
        <v>0</v>
      </c>
      <c r="T7958" s="129">
        <f t="shared" si="372"/>
        <v>0</v>
      </c>
      <c r="U7958" s="10"/>
    </row>
    <row r="7959" spans="12:21" ht="15" customHeight="1" x14ac:dyDescent="0.4">
      <c r="L7959" s="36" t="s">
        <v>39</v>
      </c>
      <c r="N7959" s="37">
        <v>43796</v>
      </c>
      <c r="O7959" s="35">
        <v>0.95833333333333337</v>
      </c>
      <c r="P7959" s="299"/>
      <c r="Q7959" s="300"/>
      <c r="R7959" s="129">
        <f t="shared" si="373"/>
        <v>0</v>
      </c>
      <c r="S7959" s="129">
        <f t="shared" si="374"/>
        <v>0</v>
      </c>
      <c r="T7959" s="129">
        <f t="shared" si="372"/>
        <v>0</v>
      </c>
      <c r="U7959" s="10"/>
    </row>
    <row r="7960" spans="12:21" ht="15" customHeight="1" x14ac:dyDescent="0.4">
      <c r="L7960" s="40">
        <v>43797</v>
      </c>
      <c r="M7960" s="37"/>
      <c r="N7960" s="37">
        <v>43797</v>
      </c>
      <c r="O7960" s="35">
        <v>3.1225022567582528E-17</v>
      </c>
      <c r="P7960" s="299"/>
      <c r="Q7960" s="300"/>
      <c r="R7960" s="129">
        <f t="shared" si="373"/>
        <v>0</v>
      </c>
      <c r="S7960" s="129">
        <f t="shared" si="374"/>
        <v>0</v>
      </c>
      <c r="T7960" s="129">
        <f t="shared" si="372"/>
        <v>0</v>
      </c>
      <c r="U7960" s="10"/>
    </row>
    <row r="7961" spans="12:21" ht="15" customHeight="1" x14ac:dyDescent="0.4">
      <c r="L7961" s="36" t="s">
        <v>39</v>
      </c>
      <c r="N7961" s="37">
        <v>43797</v>
      </c>
      <c r="O7961" s="35">
        <v>4.1666666666666699E-2</v>
      </c>
      <c r="P7961" s="299"/>
      <c r="Q7961" s="300"/>
      <c r="R7961" s="129">
        <f t="shared" si="373"/>
        <v>0</v>
      </c>
      <c r="S7961" s="129">
        <f t="shared" si="374"/>
        <v>0</v>
      </c>
      <c r="T7961" s="129">
        <f t="shared" si="372"/>
        <v>0</v>
      </c>
      <c r="U7961" s="10"/>
    </row>
    <row r="7962" spans="12:21" ht="15" customHeight="1" x14ac:dyDescent="0.4">
      <c r="L7962" s="36" t="s">
        <v>39</v>
      </c>
      <c r="N7962" s="37">
        <v>43797</v>
      </c>
      <c r="O7962" s="35">
        <v>8.333333333333337E-2</v>
      </c>
      <c r="P7962" s="299"/>
      <c r="Q7962" s="300"/>
      <c r="R7962" s="129">
        <f t="shared" si="373"/>
        <v>0</v>
      </c>
      <c r="S7962" s="129">
        <f t="shared" si="374"/>
        <v>0</v>
      </c>
      <c r="T7962" s="129">
        <f t="shared" si="372"/>
        <v>0</v>
      </c>
      <c r="U7962" s="10"/>
    </row>
    <row r="7963" spans="12:21" ht="15" customHeight="1" x14ac:dyDescent="0.4">
      <c r="L7963" s="36" t="s">
        <v>39</v>
      </c>
      <c r="N7963" s="37">
        <v>43797</v>
      </c>
      <c r="O7963" s="35">
        <v>0.12500000000000006</v>
      </c>
      <c r="P7963" s="299"/>
      <c r="Q7963" s="300"/>
      <c r="R7963" s="129">
        <f t="shared" si="373"/>
        <v>0</v>
      </c>
      <c r="S7963" s="129">
        <f t="shared" si="374"/>
        <v>0</v>
      </c>
      <c r="T7963" s="129">
        <f t="shared" si="372"/>
        <v>0</v>
      </c>
      <c r="U7963" s="10"/>
    </row>
    <row r="7964" spans="12:21" ht="15" customHeight="1" x14ac:dyDescent="0.4">
      <c r="L7964" s="36" t="s">
        <v>39</v>
      </c>
      <c r="N7964" s="37">
        <v>43797</v>
      </c>
      <c r="O7964" s="35">
        <v>0.16666666666666669</v>
      </c>
      <c r="P7964" s="299"/>
      <c r="Q7964" s="300"/>
      <c r="R7964" s="129">
        <f t="shared" si="373"/>
        <v>0</v>
      </c>
      <c r="S7964" s="129">
        <f t="shared" si="374"/>
        <v>0</v>
      </c>
      <c r="T7964" s="129">
        <f t="shared" si="372"/>
        <v>0</v>
      </c>
      <c r="U7964" s="10"/>
    </row>
    <row r="7965" spans="12:21" ht="15" customHeight="1" x14ac:dyDescent="0.4">
      <c r="L7965" s="36" t="s">
        <v>39</v>
      </c>
      <c r="N7965" s="37">
        <v>43797</v>
      </c>
      <c r="O7965" s="35">
        <v>0.20833333333333337</v>
      </c>
      <c r="P7965" s="299"/>
      <c r="Q7965" s="300"/>
      <c r="R7965" s="129">
        <f t="shared" si="373"/>
        <v>0</v>
      </c>
      <c r="S7965" s="129">
        <f t="shared" si="374"/>
        <v>0</v>
      </c>
      <c r="T7965" s="129">
        <f t="shared" si="372"/>
        <v>0</v>
      </c>
      <c r="U7965" s="10"/>
    </row>
    <row r="7966" spans="12:21" ht="15" customHeight="1" x14ac:dyDescent="0.4">
      <c r="L7966" s="36" t="s">
        <v>39</v>
      </c>
      <c r="N7966" s="37">
        <v>43797</v>
      </c>
      <c r="O7966" s="35">
        <v>0.25</v>
      </c>
      <c r="P7966" s="299"/>
      <c r="Q7966" s="300"/>
      <c r="R7966" s="129">
        <f t="shared" si="373"/>
        <v>0</v>
      </c>
      <c r="S7966" s="129">
        <f t="shared" si="374"/>
        <v>0</v>
      </c>
      <c r="T7966" s="129">
        <f t="shared" si="372"/>
        <v>0</v>
      </c>
      <c r="U7966" s="10"/>
    </row>
    <row r="7967" spans="12:21" ht="15" customHeight="1" x14ac:dyDescent="0.4">
      <c r="L7967" s="36" t="s">
        <v>39</v>
      </c>
      <c r="N7967" s="37">
        <v>43797</v>
      </c>
      <c r="O7967" s="35">
        <v>0.29166666666666669</v>
      </c>
      <c r="P7967" s="299"/>
      <c r="Q7967" s="300"/>
      <c r="R7967" s="129">
        <f t="shared" si="373"/>
        <v>0</v>
      </c>
      <c r="S7967" s="129">
        <f t="shared" si="374"/>
        <v>0</v>
      </c>
      <c r="T7967" s="129">
        <f t="shared" si="372"/>
        <v>0</v>
      </c>
      <c r="U7967" s="10"/>
    </row>
    <row r="7968" spans="12:21" ht="15" customHeight="1" x14ac:dyDescent="0.4">
      <c r="L7968" s="36" t="s">
        <v>39</v>
      </c>
      <c r="N7968" s="37">
        <v>43797</v>
      </c>
      <c r="O7968" s="35">
        <v>0.33333333333333337</v>
      </c>
      <c r="P7968" s="299"/>
      <c r="Q7968" s="300"/>
      <c r="R7968" s="129">
        <f t="shared" si="373"/>
        <v>0</v>
      </c>
      <c r="S7968" s="129">
        <f t="shared" si="374"/>
        <v>0</v>
      </c>
      <c r="T7968" s="129">
        <f t="shared" si="372"/>
        <v>0</v>
      </c>
      <c r="U7968" s="10"/>
    </row>
    <row r="7969" spans="12:21" ht="15" customHeight="1" x14ac:dyDescent="0.4">
      <c r="L7969" s="36" t="s">
        <v>39</v>
      </c>
      <c r="N7969" s="37">
        <v>43797</v>
      </c>
      <c r="O7969" s="35">
        <v>0.375</v>
      </c>
      <c r="P7969" s="299"/>
      <c r="Q7969" s="300"/>
      <c r="R7969" s="129">
        <f t="shared" si="373"/>
        <v>0</v>
      </c>
      <c r="S7969" s="129">
        <f t="shared" si="374"/>
        <v>0</v>
      </c>
      <c r="T7969" s="129">
        <f t="shared" si="372"/>
        <v>0</v>
      </c>
      <c r="U7969" s="10"/>
    </row>
    <row r="7970" spans="12:21" ht="15" customHeight="1" x14ac:dyDescent="0.4">
      <c r="L7970" s="36" t="s">
        <v>39</v>
      </c>
      <c r="N7970" s="37">
        <v>43797</v>
      </c>
      <c r="O7970" s="35">
        <v>0.41666666666666669</v>
      </c>
      <c r="P7970" s="299"/>
      <c r="Q7970" s="300"/>
      <c r="R7970" s="129">
        <f t="shared" si="373"/>
        <v>0</v>
      </c>
      <c r="S7970" s="129">
        <f t="shared" si="374"/>
        <v>0</v>
      </c>
      <c r="T7970" s="129">
        <f t="shared" si="372"/>
        <v>0</v>
      </c>
      <c r="U7970" s="10"/>
    </row>
    <row r="7971" spans="12:21" ht="15" customHeight="1" x14ac:dyDescent="0.4">
      <c r="L7971" s="36" t="s">
        <v>39</v>
      </c>
      <c r="N7971" s="37">
        <v>43797</v>
      </c>
      <c r="O7971" s="35">
        <v>0.45833333333333337</v>
      </c>
      <c r="P7971" s="299"/>
      <c r="Q7971" s="300"/>
      <c r="R7971" s="129">
        <f t="shared" si="373"/>
        <v>0</v>
      </c>
      <c r="S7971" s="129">
        <f t="shared" si="374"/>
        <v>0</v>
      </c>
      <c r="T7971" s="129">
        <f t="shared" si="372"/>
        <v>0</v>
      </c>
      <c r="U7971" s="10"/>
    </row>
    <row r="7972" spans="12:21" ht="15" customHeight="1" x14ac:dyDescent="0.4">
      <c r="L7972" s="36" t="s">
        <v>39</v>
      </c>
      <c r="N7972" s="37">
        <v>43797</v>
      </c>
      <c r="O7972" s="35">
        <v>0.50000000000000011</v>
      </c>
      <c r="P7972" s="299"/>
      <c r="Q7972" s="300"/>
      <c r="R7972" s="129">
        <f t="shared" si="373"/>
        <v>0</v>
      </c>
      <c r="S7972" s="129">
        <f t="shared" si="374"/>
        <v>0</v>
      </c>
      <c r="T7972" s="129">
        <f t="shared" si="372"/>
        <v>0</v>
      </c>
      <c r="U7972" s="10"/>
    </row>
    <row r="7973" spans="12:21" ht="15" customHeight="1" x14ac:dyDescent="0.4">
      <c r="L7973" s="36" t="s">
        <v>39</v>
      </c>
      <c r="N7973" s="37">
        <v>43797</v>
      </c>
      <c r="O7973" s="35">
        <v>0.54166666666666674</v>
      </c>
      <c r="P7973" s="299"/>
      <c r="Q7973" s="300"/>
      <c r="R7973" s="129">
        <f t="shared" si="373"/>
        <v>0</v>
      </c>
      <c r="S7973" s="129">
        <f t="shared" si="374"/>
        <v>0</v>
      </c>
      <c r="T7973" s="129">
        <f t="shared" si="372"/>
        <v>0</v>
      </c>
      <c r="U7973" s="10"/>
    </row>
    <row r="7974" spans="12:21" ht="15" customHeight="1" x14ac:dyDescent="0.4">
      <c r="L7974" s="36" t="s">
        <v>39</v>
      </c>
      <c r="N7974" s="37">
        <v>43797</v>
      </c>
      <c r="O7974" s="35">
        <v>0.58333333333333337</v>
      </c>
      <c r="P7974" s="299"/>
      <c r="Q7974" s="300"/>
      <c r="R7974" s="129">
        <f t="shared" si="373"/>
        <v>0</v>
      </c>
      <c r="S7974" s="129">
        <f t="shared" si="374"/>
        <v>0</v>
      </c>
      <c r="T7974" s="129">
        <f t="shared" si="372"/>
        <v>0</v>
      </c>
      <c r="U7974" s="10"/>
    </row>
    <row r="7975" spans="12:21" ht="15" customHeight="1" x14ac:dyDescent="0.4">
      <c r="L7975" s="36" t="s">
        <v>39</v>
      </c>
      <c r="N7975" s="37">
        <v>43797</v>
      </c>
      <c r="O7975" s="35">
        <v>0.62500000000000011</v>
      </c>
      <c r="P7975" s="299"/>
      <c r="Q7975" s="300"/>
      <c r="R7975" s="129">
        <f t="shared" si="373"/>
        <v>0</v>
      </c>
      <c r="S7975" s="129">
        <f t="shared" si="374"/>
        <v>0</v>
      </c>
      <c r="T7975" s="129">
        <f t="shared" si="372"/>
        <v>0</v>
      </c>
      <c r="U7975" s="10"/>
    </row>
    <row r="7976" spans="12:21" ht="15" customHeight="1" x14ac:dyDescent="0.4">
      <c r="L7976" s="36" t="s">
        <v>39</v>
      </c>
      <c r="N7976" s="37">
        <v>43797</v>
      </c>
      <c r="O7976" s="35">
        <v>0.66666666666666674</v>
      </c>
      <c r="P7976" s="299"/>
      <c r="Q7976" s="300"/>
      <c r="R7976" s="129">
        <f t="shared" si="373"/>
        <v>0</v>
      </c>
      <c r="S7976" s="129">
        <f t="shared" si="374"/>
        <v>0</v>
      </c>
      <c r="T7976" s="129">
        <f t="shared" si="372"/>
        <v>0</v>
      </c>
      <c r="U7976" s="10"/>
    </row>
    <row r="7977" spans="12:21" ht="15" customHeight="1" x14ac:dyDescent="0.4">
      <c r="L7977" s="36" t="s">
        <v>39</v>
      </c>
      <c r="N7977" s="37">
        <v>43797</v>
      </c>
      <c r="O7977" s="35">
        <v>0.70833333333333337</v>
      </c>
      <c r="P7977" s="299"/>
      <c r="Q7977" s="300"/>
      <c r="R7977" s="129">
        <f t="shared" si="373"/>
        <v>0</v>
      </c>
      <c r="S7977" s="129">
        <f t="shared" si="374"/>
        <v>0</v>
      </c>
      <c r="T7977" s="129">
        <f t="shared" ref="T7977:T8040" si="375">Q7977-R7977</f>
        <v>0</v>
      </c>
      <c r="U7977" s="10"/>
    </row>
    <row r="7978" spans="12:21" ht="15" customHeight="1" x14ac:dyDescent="0.4">
      <c r="L7978" s="36" t="s">
        <v>39</v>
      </c>
      <c r="N7978" s="37">
        <v>43797</v>
      </c>
      <c r="O7978" s="35">
        <v>0.75000000000000011</v>
      </c>
      <c r="P7978" s="299"/>
      <c r="Q7978" s="300"/>
      <c r="R7978" s="129">
        <f t="shared" si="373"/>
        <v>0</v>
      </c>
      <c r="S7978" s="129">
        <f t="shared" si="374"/>
        <v>0</v>
      </c>
      <c r="T7978" s="129">
        <f t="shared" si="375"/>
        <v>0</v>
      </c>
      <c r="U7978" s="10"/>
    </row>
    <row r="7979" spans="12:21" ht="15" customHeight="1" x14ac:dyDescent="0.4">
      <c r="L7979" s="36" t="s">
        <v>39</v>
      </c>
      <c r="N7979" s="37">
        <v>43797</v>
      </c>
      <c r="O7979" s="35">
        <v>0.79166666666666674</v>
      </c>
      <c r="P7979" s="299"/>
      <c r="Q7979" s="300"/>
      <c r="R7979" s="129">
        <f t="shared" si="373"/>
        <v>0</v>
      </c>
      <c r="S7979" s="129">
        <f t="shared" si="374"/>
        <v>0</v>
      </c>
      <c r="T7979" s="129">
        <f t="shared" si="375"/>
        <v>0</v>
      </c>
      <c r="U7979" s="10"/>
    </row>
    <row r="7980" spans="12:21" ht="15" customHeight="1" x14ac:dyDescent="0.4">
      <c r="L7980" s="36" t="s">
        <v>39</v>
      </c>
      <c r="N7980" s="37">
        <v>43797</v>
      </c>
      <c r="O7980" s="35">
        <v>0.83333333333333337</v>
      </c>
      <c r="P7980" s="299"/>
      <c r="Q7980" s="300"/>
      <c r="R7980" s="129">
        <f t="shared" si="373"/>
        <v>0</v>
      </c>
      <c r="S7980" s="129">
        <f t="shared" si="374"/>
        <v>0</v>
      </c>
      <c r="T7980" s="129">
        <f t="shared" si="375"/>
        <v>0</v>
      </c>
      <c r="U7980" s="10"/>
    </row>
    <row r="7981" spans="12:21" ht="15" customHeight="1" x14ac:dyDescent="0.4">
      <c r="L7981" s="36" t="s">
        <v>39</v>
      </c>
      <c r="N7981" s="37">
        <v>43797</v>
      </c>
      <c r="O7981" s="35">
        <v>0.87500000000000011</v>
      </c>
      <c r="P7981" s="299"/>
      <c r="Q7981" s="300"/>
      <c r="R7981" s="129">
        <f t="shared" si="373"/>
        <v>0</v>
      </c>
      <c r="S7981" s="129">
        <f t="shared" si="374"/>
        <v>0</v>
      </c>
      <c r="T7981" s="129">
        <f t="shared" si="375"/>
        <v>0</v>
      </c>
      <c r="U7981" s="10"/>
    </row>
    <row r="7982" spans="12:21" ht="15" customHeight="1" x14ac:dyDescent="0.4">
      <c r="L7982" s="36" t="s">
        <v>39</v>
      </c>
      <c r="N7982" s="37">
        <v>43797</v>
      </c>
      <c r="O7982" s="35">
        <v>0.91666666666666674</v>
      </c>
      <c r="P7982" s="299"/>
      <c r="Q7982" s="300"/>
      <c r="R7982" s="129">
        <f t="shared" si="373"/>
        <v>0</v>
      </c>
      <c r="S7982" s="129">
        <f t="shared" si="374"/>
        <v>0</v>
      </c>
      <c r="T7982" s="129">
        <f t="shared" si="375"/>
        <v>0</v>
      </c>
      <c r="U7982" s="10"/>
    </row>
    <row r="7983" spans="12:21" ht="15" customHeight="1" x14ac:dyDescent="0.4">
      <c r="L7983" s="36" t="s">
        <v>39</v>
      </c>
      <c r="N7983" s="37">
        <v>43797</v>
      </c>
      <c r="O7983" s="35">
        <v>0.95833333333333337</v>
      </c>
      <c r="P7983" s="299"/>
      <c r="Q7983" s="300"/>
      <c r="R7983" s="129">
        <f t="shared" si="373"/>
        <v>0</v>
      </c>
      <c r="S7983" s="129">
        <f t="shared" si="374"/>
        <v>0</v>
      </c>
      <c r="T7983" s="129">
        <f t="shared" si="375"/>
        <v>0</v>
      </c>
      <c r="U7983" s="10"/>
    </row>
    <row r="7984" spans="12:21" ht="15" customHeight="1" x14ac:dyDescent="0.4">
      <c r="L7984" s="40">
        <v>43798</v>
      </c>
      <c r="M7984" s="37"/>
      <c r="N7984" s="37">
        <v>43798</v>
      </c>
      <c r="O7984" s="35">
        <v>3.1225022567582528E-17</v>
      </c>
      <c r="P7984" s="299"/>
      <c r="Q7984" s="300"/>
      <c r="R7984" s="129">
        <f t="shared" si="373"/>
        <v>0</v>
      </c>
      <c r="S7984" s="129">
        <f t="shared" si="374"/>
        <v>0</v>
      </c>
      <c r="T7984" s="129">
        <f t="shared" si="375"/>
        <v>0</v>
      </c>
      <c r="U7984" s="10"/>
    </row>
    <row r="7985" spans="12:21" ht="15" customHeight="1" x14ac:dyDescent="0.4">
      <c r="L7985" s="36" t="s">
        <v>39</v>
      </c>
      <c r="N7985" s="37">
        <v>43798</v>
      </c>
      <c r="O7985" s="35">
        <v>4.1666666666666699E-2</v>
      </c>
      <c r="P7985" s="299"/>
      <c r="Q7985" s="300"/>
      <c r="R7985" s="129">
        <f t="shared" si="373"/>
        <v>0</v>
      </c>
      <c r="S7985" s="129">
        <f t="shared" si="374"/>
        <v>0</v>
      </c>
      <c r="T7985" s="129">
        <f t="shared" si="375"/>
        <v>0</v>
      </c>
      <c r="U7985" s="10"/>
    </row>
    <row r="7986" spans="12:21" ht="15" customHeight="1" x14ac:dyDescent="0.4">
      <c r="L7986" s="36" t="s">
        <v>39</v>
      </c>
      <c r="N7986" s="37">
        <v>43798</v>
      </c>
      <c r="O7986" s="35">
        <v>8.333333333333337E-2</v>
      </c>
      <c r="P7986" s="299"/>
      <c r="Q7986" s="300"/>
      <c r="R7986" s="129">
        <f t="shared" si="373"/>
        <v>0</v>
      </c>
      <c r="S7986" s="129">
        <f t="shared" si="374"/>
        <v>0</v>
      </c>
      <c r="T7986" s="129">
        <f t="shared" si="375"/>
        <v>0</v>
      </c>
      <c r="U7986" s="10"/>
    </row>
    <row r="7987" spans="12:21" ht="15" customHeight="1" x14ac:dyDescent="0.4">
      <c r="L7987" s="36" t="s">
        <v>39</v>
      </c>
      <c r="N7987" s="37">
        <v>43798</v>
      </c>
      <c r="O7987" s="35">
        <v>0.12500000000000006</v>
      </c>
      <c r="P7987" s="299"/>
      <c r="Q7987" s="300"/>
      <c r="R7987" s="129">
        <f t="shared" si="373"/>
        <v>0</v>
      </c>
      <c r="S7987" s="129">
        <f t="shared" si="374"/>
        <v>0</v>
      </c>
      <c r="T7987" s="129">
        <f t="shared" si="375"/>
        <v>0</v>
      </c>
      <c r="U7987" s="10"/>
    </row>
    <row r="7988" spans="12:21" ht="15" customHeight="1" x14ac:dyDescent="0.4">
      <c r="L7988" s="36" t="s">
        <v>39</v>
      </c>
      <c r="N7988" s="37">
        <v>43798</v>
      </c>
      <c r="O7988" s="35">
        <v>0.16666666666666669</v>
      </c>
      <c r="P7988" s="299"/>
      <c r="Q7988" s="300"/>
      <c r="R7988" s="129">
        <f t="shared" si="373"/>
        <v>0</v>
      </c>
      <c r="S7988" s="129">
        <f t="shared" si="374"/>
        <v>0</v>
      </c>
      <c r="T7988" s="129">
        <f t="shared" si="375"/>
        <v>0</v>
      </c>
      <c r="U7988" s="10"/>
    </row>
    <row r="7989" spans="12:21" ht="15" customHeight="1" x14ac:dyDescent="0.4">
      <c r="L7989" s="36" t="s">
        <v>39</v>
      </c>
      <c r="N7989" s="37">
        <v>43798</v>
      </c>
      <c r="O7989" s="35">
        <v>0.20833333333333337</v>
      </c>
      <c r="P7989" s="299"/>
      <c r="Q7989" s="300"/>
      <c r="R7989" s="129">
        <f t="shared" si="373"/>
        <v>0</v>
      </c>
      <c r="S7989" s="129">
        <f t="shared" si="374"/>
        <v>0</v>
      </c>
      <c r="T7989" s="129">
        <f t="shared" si="375"/>
        <v>0</v>
      </c>
      <c r="U7989" s="10"/>
    </row>
    <row r="7990" spans="12:21" ht="15" customHeight="1" x14ac:dyDescent="0.4">
      <c r="L7990" s="36" t="s">
        <v>39</v>
      </c>
      <c r="N7990" s="37">
        <v>43798</v>
      </c>
      <c r="O7990" s="35">
        <v>0.25</v>
      </c>
      <c r="P7990" s="299"/>
      <c r="Q7990" s="300"/>
      <c r="R7990" s="129">
        <f t="shared" si="373"/>
        <v>0</v>
      </c>
      <c r="S7990" s="129">
        <f t="shared" si="374"/>
        <v>0</v>
      </c>
      <c r="T7990" s="129">
        <f t="shared" si="375"/>
        <v>0</v>
      </c>
      <c r="U7990" s="10"/>
    </row>
    <row r="7991" spans="12:21" ht="15" customHeight="1" x14ac:dyDescent="0.4">
      <c r="L7991" s="36" t="s">
        <v>39</v>
      </c>
      <c r="N7991" s="37">
        <v>43798</v>
      </c>
      <c r="O7991" s="35">
        <v>0.29166666666666669</v>
      </c>
      <c r="P7991" s="299"/>
      <c r="Q7991" s="300"/>
      <c r="R7991" s="129">
        <f t="shared" si="373"/>
        <v>0</v>
      </c>
      <c r="S7991" s="129">
        <f t="shared" si="374"/>
        <v>0</v>
      </c>
      <c r="T7991" s="129">
        <f t="shared" si="375"/>
        <v>0</v>
      </c>
      <c r="U7991" s="10"/>
    </row>
    <row r="7992" spans="12:21" ht="15" customHeight="1" x14ac:dyDescent="0.4">
      <c r="L7992" s="36" t="s">
        <v>39</v>
      </c>
      <c r="N7992" s="37">
        <v>43798</v>
      </c>
      <c r="O7992" s="35">
        <v>0.33333333333333337</v>
      </c>
      <c r="P7992" s="299"/>
      <c r="Q7992" s="300"/>
      <c r="R7992" s="129">
        <f t="shared" si="373"/>
        <v>0</v>
      </c>
      <c r="S7992" s="129">
        <f t="shared" si="374"/>
        <v>0</v>
      </c>
      <c r="T7992" s="129">
        <f t="shared" si="375"/>
        <v>0</v>
      </c>
      <c r="U7992" s="10"/>
    </row>
    <row r="7993" spans="12:21" ht="15" customHeight="1" x14ac:dyDescent="0.4">
      <c r="L7993" s="36" t="s">
        <v>39</v>
      </c>
      <c r="N7993" s="37">
        <v>43798</v>
      </c>
      <c r="O7993" s="35">
        <v>0.375</v>
      </c>
      <c r="P7993" s="299"/>
      <c r="Q7993" s="300"/>
      <c r="R7993" s="129">
        <f t="shared" si="373"/>
        <v>0</v>
      </c>
      <c r="S7993" s="129">
        <f t="shared" si="374"/>
        <v>0</v>
      </c>
      <c r="T7993" s="129">
        <f t="shared" si="375"/>
        <v>0</v>
      </c>
      <c r="U7993" s="10"/>
    </row>
    <row r="7994" spans="12:21" ht="15" customHeight="1" x14ac:dyDescent="0.4">
      <c r="L7994" s="36" t="s">
        <v>39</v>
      </c>
      <c r="N7994" s="37">
        <v>43798</v>
      </c>
      <c r="O7994" s="35">
        <v>0.41666666666666669</v>
      </c>
      <c r="P7994" s="299"/>
      <c r="Q7994" s="300"/>
      <c r="R7994" s="129">
        <f t="shared" si="373"/>
        <v>0</v>
      </c>
      <c r="S7994" s="129">
        <f t="shared" si="374"/>
        <v>0</v>
      </c>
      <c r="T7994" s="129">
        <f t="shared" si="375"/>
        <v>0</v>
      </c>
      <c r="U7994" s="10"/>
    </row>
    <row r="7995" spans="12:21" ht="15" customHeight="1" x14ac:dyDescent="0.4">
      <c r="L7995" s="36" t="s">
        <v>39</v>
      </c>
      <c r="N7995" s="37">
        <v>43798</v>
      </c>
      <c r="O7995" s="35">
        <v>0.45833333333333337</v>
      </c>
      <c r="P7995" s="299"/>
      <c r="Q7995" s="300"/>
      <c r="R7995" s="129">
        <f t="shared" si="373"/>
        <v>0</v>
      </c>
      <c r="S7995" s="129">
        <f t="shared" si="374"/>
        <v>0</v>
      </c>
      <c r="T7995" s="129">
        <f t="shared" si="375"/>
        <v>0</v>
      </c>
      <c r="U7995" s="10"/>
    </row>
    <row r="7996" spans="12:21" ht="15" customHeight="1" x14ac:dyDescent="0.4">
      <c r="L7996" s="36" t="s">
        <v>39</v>
      </c>
      <c r="N7996" s="37">
        <v>43798</v>
      </c>
      <c r="O7996" s="35">
        <v>0.50000000000000011</v>
      </c>
      <c r="P7996" s="299"/>
      <c r="Q7996" s="300"/>
      <c r="R7996" s="129">
        <f t="shared" si="373"/>
        <v>0</v>
      </c>
      <c r="S7996" s="129">
        <f t="shared" si="374"/>
        <v>0</v>
      </c>
      <c r="T7996" s="129">
        <f t="shared" si="375"/>
        <v>0</v>
      </c>
      <c r="U7996" s="10"/>
    </row>
    <row r="7997" spans="12:21" ht="15" customHeight="1" x14ac:dyDescent="0.4">
      <c r="L7997" s="36" t="s">
        <v>39</v>
      </c>
      <c r="N7997" s="37">
        <v>43798</v>
      </c>
      <c r="O7997" s="35">
        <v>0.54166666666666674</v>
      </c>
      <c r="P7997" s="299"/>
      <c r="Q7997" s="300"/>
      <c r="R7997" s="129">
        <f t="shared" si="373"/>
        <v>0</v>
      </c>
      <c r="S7997" s="129">
        <f t="shared" si="374"/>
        <v>0</v>
      </c>
      <c r="T7997" s="129">
        <f t="shared" si="375"/>
        <v>0</v>
      </c>
      <c r="U7997" s="10"/>
    </row>
    <row r="7998" spans="12:21" ht="15" customHeight="1" x14ac:dyDescent="0.4">
      <c r="L7998" s="36" t="s">
        <v>39</v>
      </c>
      <c r="N7998" s="37">
        <v>43798</v>
      </c>
      <c r="O7998" s="35">
        <v>0.58333333333333337</v>
      </c>
      <c r="P7998" s="299"/>
      <c r="Q7998" s="300"/>
      <c r="R7998" s="129">
        <f t="shared" si="373"/>
        <v>0</v>
      </c>
      <c r="S7998" s="129">
        <f t="shared" si="374"/>
        <v>0</v>
      </c>
      <c r="T7998" s="129">
        <f t="shared" si="375"/>
        <v>0</v>
      </c>
      <c r="U7998" s="10"/>
    </row>
    <row r="7999" spans="12:21" ht="15" customHeight="1" x14ac:dyDescent="0.4">
      <c r="L7999" s="36" t="s">
        <v>39</v>
      </c>
      <c r="N7999" s="37">
        <v>43798</v>
      </c>
      <c r="O7999" s="35">
        <v>0.62500000000000011</v>
      </c>
      <c r="P7999" s="299"/>
      <c r="Q7999" s="300"/>
      <c r="R7999" s="129">
        <f t="shared" si="373"/>
        <v>0</v>
      </c>
      <c r="S7999" s="129">
        <f t="shared" si="374"/>
        <v>0</v>
      </c>
      <c r="T7999" s="129">
        <f t="shared" si="375"/>
        <v>0</v>
      </c>
      <c r="U7999" s="10"/>
    </row>
    <row r="8000" spans="12:21" ht="15" customHeight="1" x14ac:dyDescent="0.4">
      <c r="L8000" s="36" t="s">
        <v>39</v>
      </c>
      <c r="N8000" s="37">
        <v>43798</v>
      </c>
      <c r="O8000" s="35">
        <v>0.66666666666666674</v>
      </c>
      <c r="P8000" s="299"/>
      <c r="Q8000" s="300"/>
      <c r="R8000" s="129">
        <f t="shared" si="373"/>
        <v>0</v>
      </c>
      <c r="S8000" s="129">
        <f t="shared" si="374"/>
        <v>0</v>
      </c>
      <c r="T8000" s="129">
        <f t="shared" si="375"/>
        <v>0</v>
      </c>
      <c r="U8000" s="10"/>
    </row>
    <row r="8001" spans="12:21" ht="15" customHeight="1" x14ac:dyDescent="0.4">
      <c r="L8001" s="36" t="s">
        <v>39</v>
      </c>
      <c r="N8001" s="37">
        <v>43798</v>
      </c>
      <c r="O8001" s="35">
        <v>0.70833333333333337</v>
      </c>
      <c r="P8001" s="299"/>
      <c r="Q8001" s="300"/>
      <c r="R8001" s="129">
        <f t="shared" si="373"/>
        <v>0</v>
      </c>
      <c r="S8001" s="129">
        <f t="shared" si="374"/>
        <v>0</v>
      </c>
      <c r="T8001" s="129">
        <f t="shared" si="375"/>
        <v>0</v>
      </c>
      <c r="U8001" s="10"/>
    </row>
    <row r="8002" spans="12:21" ht="15" customHeight="1" x14ac:dyDescent="0.4">
      <c r="L8002" s="36" t="s">
        <v>39</v>
      </c>
      <c r="N8002" s="37">
        <v>43798</v>
      </c>
      <c r="O8002" s="35">
        <v>0.75000000000000011</v>
      </c>
      <c r="P8002" s="299"/>
      <c r="Q8002" s="300"/>
      <c r="R8002" s="129">
        <f t="shared" si="373"/>
        <v>0</v>
      </c>
      <c r="S8002" s="129">
        <f t="shared" si="374"/>
        <v>0</v>
      </c>
      <c r="T8002" s="129">
        <f t="shared" si="375"/>
        <v>0</v>
      </c>
      <c r="U8002" s="10"/>
    </row>
    <row r="8003" spans="12:21" ht="15" customHeight="1" x14ac:dyDescent="0.4">
      <c r="L8003" s="36" t="s">
        <v>39</v>
      </c>
      <c r="N8003" s="37">
        <v>43798</v>
      </c>
      <c r="O8003" s="35">
        <v>0.79166666666666674</v>
      </c>
      <c r="P8003" s="299"/>
      <c r="Q8003" s="300"/>
      <c r="R8003" s="129">
        <f t="shared" si="373"/>
        <v>0</v>
      </c>
      <c r="S8003" s="129">
        <f t="shared" si="374"/>
        <v>0</v>
      </c>
      <c r="T8003" s="129">
        <f t="shared" si="375"/>
        <v>0</v>
      </c>
      <c r="U8003" s="10"/>
    </row>
    <row r="8004" spans="12:21" ht="15" customHeight="1" x14ac:dyDescent="0.4">
      <c r="L8004" s="36" t="s">
        <v>39</v>
      </c>
      <c r="N8004" s="37">
        <v>43798</v>
      </c>
      <c r="O8004" s="35">
        <v>0.83333333333333337</v>
      </c>
      <c r="P8004" s="299"/>
      <c r="Q8004" s="300"/>
      <c r="R8004" s="129">
        <f t="shared" si="373"/>
        <v>0</v>
      </c>
      <c r="S8004" s="129">
        <f t="shared" si="374"/>
        <v>0</v>
      </c>
      <c r="T8004" s="129">
        <f t="shared" si="375"/>
        <v>0</v>
      </c>
      <c r="U8004" s="10"/>
    </row>
    <row r="8005" spans="12:21" ht="15" customHeight="1" x14ac:dyDescent="0.4">
      <c r="L8005" s="36" t="s">
        <v>39</v>
      </c>
      <c r="N8005" s="37">
        <v>43798</v>
      </c>
      <c r="O8005" s="35">
        <v>0.87500000000000011</v>
      </c>
      <c r="P8005" s="299"/>
      <c r="Q8005" s="300"/>
      <c r="R8005" s="129">
        <f t="shared" si="373"/>
        <v>0</v>
      </c>
      <c r="S8005" s="129">
        <f t="shared" si="374"/>
        <v>0</v>
      </c>
      <c r="T8005" s="129">
        <f t="shared" si="375"/>
        <v>0</v>
      </c>
      <c r="U8005" s="10"/>
    </row>
    <row r="8006" spans="12:21" ht="15" customHeight="1" x14ac:dyDescent="0.4">
      <c r="L8006" s="36" t="s">
        <v>39</v>
      </c>
      <c r="N8006" s="37">
        <v>43798</v>
      </c>
      <c r="O8006" s="35">
        <v>0.91666666666666674</v>
      </c>
      <c r="P8006" s="299"/>
      <c r="Q8006" s="300"/>
      <c r="R8006" s="129">
        <f t="shared" si="373"/>
        <v>0</v>
      </c>
      <c r="S8006" s="129">
        <f t="shared" si="374"/>
        <v>0</v>
      </c>
      <c r="T8006" s="129">
        <f t="shared" si="375"/>
        <v>0</v>
      </c>
      <c r="U8006" s="10"/>
    </row>
    <row r="8007" spans="12:21" ht="15" customHeight="1" x14ac:dyDescent="0.4">
      <c r="L8007" s="36" t="s">
        <v>39</v>
      </c>
      <c r="N8007" s="37">
        <v>43798</v>
      </c>
      <c r="O8007" s="35">
        <v>0.95833333333333337</v>
      </c>
      <c r="P8007" s="299"/>
      <c r="Q8007" s="300"/>
      <c r="R8007" s="129">
        <f t="shared" si="373"/>
        <v>0</v>
      </c>
      <c r="S8007" s="129">
        <f t="shared" si="374"/>
        <v>0</v>
      </c>
      <c r="T8007" s="129">
        <f t="shared" si="375"/>
        <v>0</v>
      </c>
      <c r="U8007" s="10"/>
    </row>
    <row r="8008" spans="12:21" ht="15" customHeight="1" x14ac:dyDescent="0.4">
      <c r="L8008" s="40">
        <v>43799</v>
      </c>
      <c r="M8008" s="37"/>
      <c r="N8008" s="37">
        <v>43799</v>
      </c>
      <c r="O8008" s="35">
        <v>3.1225022567582528E-17</v>
      </c>
      <c r="P8008" s="299"/>
      <c r="Q8008" s="300"/>
      <c r="R8008" s="129">
        <f t="shared" si="373"/>
        <v>0</v>
      </c>
      <c r="S8008" s="129">
        <f t="shared" si="374"/>
        <v>0</v>
      </c>
      <c r="T8008" s="129">
        <f t="shared" si="375"/>
        <v>0</v>
      </c>
      <c r="U8008" s="10"/>
    </row>
    <row r="8009" spans="12:21" ht="15" customHeight="1" x14ac:dyDescent="0.4">
      <c r="L8009" s="36" t="s">
        <v>39</v>
      </c>
      <c r="N8009" s="37">
        <v>43799</v>
      </c>
      <c r="O8009" s="35">
        <v>4.1666666666666699E-2</v>
      </c>
      <c r="P8009" s="299"/>
      <c r="Q8009" s="300"/>
      <c r="R8009" s="129">
        <f t="shared" si="373"/>
        <v>0</v>
      </c>
      <c r="S8009" s="129">
        <f t="shared" si="374"/>
        <v>0</v>
      </c>
      <c r="T8009" s="129">
        <f t="shared" si="375"/>
        <v>0</v>
      </c>
      <c r="U8009" s="10"/>
    </row>
    <row r="8010" spans="12:21" ht="15" customHeight="1" x14ac:dyDescent="0.4">
      <c r="L8010" s="36" t="s">
        <v>39</v>
      </c>
      <c r="N8010" s="37">
        <v>43799</v>
      </c>
      <c r="O8010" s="35">
        <v>8.333333333333337E-2</v>
      </c>
      <c r="P8010" s="299"/>
      <c r="Q8010" s="300"/>
      <c r="R8010" s="129">
        <f t="shared" si="373"/>
        <v>0</v>
      </c>
      <c r="S8010" s="129">
        <f t="shared" si="374"/>
        <v>0</v>
      </c>
      <c r="T8010" s="129">
        <f t="shared" si="375"/>
        <v>0</v>
      </c>
      <c r="U8010" s="10"/>
    </row>
    <row r="8011" spans="12:21" ht="15" customHeight="1" x14ac:dyDescent="0.4">
      <c r="L8011" s="36" t="s">
        <v>39</v>
      </c>
      <c r="N8011" s="37">
        <v>43799</v>
      </c>
      <c r="O8011" s="35">
        <v>0.12500000000000006</v>
      </c>
      <c r="P8011" s="299"/>
      <c r="Q8011" s="300"/>
      <c r="R8011" s="129">
        <f t="shared" si="373"/>
        <v>0</v>
      </c>
      <c r="S8011" s="129">
        <f t="shared" si="374"/>
        <v>0</v>
      </c>
      <c r="T8011" s="129">
        <f t="shared" si="375"/>
        <v>0</v>
      </c>
      <c r="U8011" s="10"/>
    </row>
    <row r="8012" spans="12:21" ht="15" customHeight="1" x14ac:dyDescent="0.4">
      <c r="L8012" s="36" t="s">
        <v>39</v>
      </c>
      <c r="N8012" s="37">
        <v>43799</v>
      </c>
      <c r="O8012" s="35">
        <v>0.16666666666666669</v>
      </c>
      <c r="P8012" s="299"/>
      <c r="Q8012" s="300"/>
      <c r="R8012" s="129">
        <f t="shared" si="373"/>
        <v>0</v>
      </c>
      <c r="S8012" s="129">
        <f t="shared" si="374"/>
        <v>0</v>
      </c>
      <c r="T8012" s="129">
        <f t="shared" si="375"/>
        <v>0</v>
      </c>
      <c r="U8012" s="10"/>
    </row>
    <row r="8013" spans="12:21" ht="15" customHeight="1" x14ac:dyDescent="0.4">
      <c r="L8013" s="36" t="s">
        <v>39</v>
      </c>
      <c r="N8013" s="37">
        <v>43799</v>
      </c>
      <c r="O8013" s="35">
        <v>0.20833333333333337</v>
      </c>
      <c r="P8013" s="299"/>
      <c r="Q8013" s="300"/>
      <c r="R8013" s="129">
        <f t="shared" si="373"/>
        <v>0</v>
      </c>
      <c r="S8013" s="129">
        <f t="shared" si="374"/>
        <v>0</v>
      </c>
      <c r="T8013" s="129">
        <f t="shared" si="375"/>
        <v>0</v>
      </c>
      <c r="U8013" s="10"/>
    </row>
    <row r="8014" spans="12:21" ht="15" customHeight="1" x14ac:dyDescent="0.4">
      <c r="L8014" s="36" t="s">
        <v>39</v>
      </c>
      <c r="N8014" s="37">
        <v>43799</v>
      </c>
      <c r="O8014" s="35">
        <v>0.25</v>
      </c>
      <c r="P8014" s="299"/>
      <c r="Q8014" s="300"/>
      <c r="R8014" s="129">
        <f t="shared" si="373"/>
        <v>0</v>
      </c>
      <c r="S8014" s="129">
        <f t="shared" si="374"/>
        <v>0</v>
      </c>
      <c r="T8014" s="129">
        <f t="shared" si="375"/>
        <v>0</v>
      </c>
      <c r="U8014" s="10"/>
    </row>
    <row r="8015" spans="12:21" ht="15" customHeight="1" x14ac:dyDescent="0.4">
      <c r="L8015" s="36" t="s">
        <v>39</v>
      </c>
      <c r="N8015" s="37">
        <v>43799</v>
      </c>
      <c r="O8015" s="35">
        <v>0.29166666666666669</v>
      </c>
      <c r="P8015" s="299"/>
      <c r="Q8015" s="300"/>
      <c r="R8015" s="129">
        <f t="shared" si="373"/>
        <v>0</v>
      </c>
      <c r="S8015" s="129">
        <f t="shared" si="374"/>
        <v>0</v>
      </c>
      <c r="T8015" s="129">
        <f t="shared" si="375"/>
        <v>0</v>
      </c>
      <c r="U8015" s="10"/>
    </row>
    <row r="8016" spans="12:21" ht="15" customHeight="1" x14ac:dyDescent="0.4">
      <c r="L8016" s="36" t="s">
        <v>39</v>
      </c>
      <c r="N8016" s="37">
        <v>43799</v>
      </c>
      <c r="O8016" s="35">
        <v>0.33333333333333337</v>
      </c>
      <c r="P8016" s="299"/>
      <c r="Q8016" s="300"/>
      <c r="R8016" s="129">
        <f t="shared" ref="R8016:R8079" si="376">IF(Q8016&gt;P8016,P8016,Q8016)</f>
        <v>0</v>
      </c>
      <c r="S8016" s="129">
        <f t="shared" ref="S8016:S8079" si="377">P8016-R8016</f>
        <v>0</v>
      </c>
      <c r="T8016" s="129">
        <f t="shared" si="375"/>
        <v>0</v>
      </c>
      <c r="U8016" s="10"/>
    </row>
    <row r="8017" spans="12:21" ht="15" customHeight="1" x14ac:dyDescent="0.4">
      <c r="L8017" s="36" t="s">
        <v>39</v>
      </c>
      <c r="N8017" s="37">
        <v>43799</v>
      </c>
      <c r="O8017" s="35">
        <v>0.375</v>
      </c>
      <c r="P8017" s="299"/>
      <c r="Q8017" s="300"/>
      <c r="R8017" s="129">
        <f t="shared" si="376"/>
        <v>0</v>
      </c>
      <c r="S8017" s="129">
        <f t="shared" si="377"/>
        <v>0</v>
      </c>
      <c r="T8017" s="129">
        <f t="shared" si="375"/>
        <v>0</v>
      </c>
      <c r="U8017" s="10"/>
    </row>
    <row r="8018" spans="12:21" ht="15" customHeight="1" x14ac:dyDescent="0.4">
      <c r="L8018" s="36" t="s">
        <v>39</v>
      </c>
      <c r="N8018" s="37">
        <v>43799</v>
      </c>
      <c r="O8018" s="35">
        <v>0.41666666666666669</v>
      </c>
      <c r="P8018" s="299"/>
      <c r="Q8018" s="300"/>
      <c r="R8018" s="129">
        <f t="shared" si="376"/>
        <v>0</v>
      </c>
      <c r="S8018" s="129">
        <f t="shared" si="377"/>
        <v>0</v>
      </c>
      <c r="T8018" s="129">
        <f t="shared" si="375"/>
        <v>0</v>
      </c>
      <c r="U8018" s="10"/>
    </row>
    <row r="8019" spans="12:21" ht="15" customHeight="1" x14ac:dyDescent="0.4">
      <c r="L8019" s="36" t="s">
        <v>39</v>
      </c>
      <c r="N8019" s="37">
        <v>43799</v>
      </c>
      <c r="O8019" s="35">
        <v>0.45833333333333337</v>
      </c>
      <c r="P8019" s="299"/>
      <c r="Q8019" s="300"/>
      <c r="R8019" s="129">
        <f t="shared" si="376"/>
        <v>0</v>
      </c>
      <c r="S8019" s="129">
        <f t="shared" si="377"/>
        <v>0</v>
      </c>
      <c r="T8019" s="129">
        <f t="shared" si="375"/>
        <v>0</v>
      </c>
      <c r="U8019" s="10"/>
    </row>
    <row r="8020" spans="12:21" ht="15" customHeight="1" x14ac:dyDescent="0.4">
      <c r="L8020" s="36" t="s">
        <v>39</v>
      </c>
      <c r="N8020" s="37">
        <v>43799</v>
      </c>
      <c r="O8020" s="35">
        <v>0.50000000000000011</v>
      </c>
      <c r="P8020" s="299"/>
      <c r="Q8020" s="300"/>
      <c r="R8020" s="129">
        <f t="shared" si="376"/>
        <v>0</v>
      </c>
      <c r="S8020" s="129">
        <f t="shared" si="377"/>
        <v>0</v>
      </c>
      <c r="T8020" s="129">
        <f t="shared" si="375"/>
        <v>0</v>
      </c>
      <c r="U8020" s="10"/>
    </row>
    <row r="8021" spans="12:21" ht="15" customHeight="1" x14ac:dyDescent="0.4">
      <c r="L8021" s="36" t="s">
        <v>39</v>
      </c>
      <c r="N8021" s="37">
        <v>43799</v>
      </c>
      <c r="O8021" s="35">
        <v>0.54166666666666674</v>
      </c>
      <c r="P8021" s="299"/>
      <c r="Q8021" s="300"/>
      <c r="R8021" s="129">
        <f t="shared" si="376"/>
        <v>0</v>
      </c>
      <c r="S8021" s="129">
        <f t="shared" si="377"/>
        <v>0</v>
      </c>
      <c r="T8021" s="129">
        <f t="shared" si="375"/>
        <v>0</v>
      </c>
      <c r="U8021" s="10"/>
    </row>
    <row r="8022" spans="12:21" ht="15" customHeight="1" x14ac:dyDescent="0.4">
      <c r="L8022" s="36" t="s">
        <v>39</v>
      </c>
      <c r="N8022" s="37">
        <v>43799</v>
      </c>
      <c r="O8022" s="35">
        <v>0.58333333333333337</v>
      </c>
      <c r="P8022" s="299"/>
      <c r="Q8022" s="300"/>
      <c r="R8022" s="129">
        <f t="shared" si="376"/>
        <v>0</v>
      </c>
      <c r="S8022" s="129">
        <f t="shared" si="377"/>
        <v>0</v>
      </c>
      <c r="T8022" s="129">
        <f t="shared" si="375"/>
        <v>0</v>
      </c>
      <c r="U8022" s="10"/>
    </row>
    <row r="8023" spans="12:21" ht="15" customHeight="1" x14ac:dyDescent="0.4">
      <c r="L8023" s="36" t="s">
        <v>39</v>
      </c>
      <c r="N8023" s="37">
        <v>43799</v>
      </c>
      <c r="O8023" s="35">
        <v>0.62500000000000011</v>
      </c>
      <c r="P8023" s="299"/>
      <c r="Q8023" s="300"/>
      <c r="R8023" s="129">
        <f t="shared" si="376"/>
        <v>0</v>
      </c>
      <c r="S8023" s="129">
        <f t="shared" si="377"/>
        <v>0</v>
      </c>
      <c r="T8023" s="129">
        <f t="shared" si="375"/>
        <v>0</v>
      </c>
      <c r="U8023" s="10"/>
    </row>
    <row r="8024" spans="12:21" ht="15" customHeight="1" x14ac:dyDescent="0.4">
      <c r="L8024" s="36" t="s">
        <v>39</v>
      </c>
      <c r="N8024" s="37">
        <v>43799</v>
      </c>
      <c r="O8024" s="35">
        <v>0.66666666666666674</v>
      </c>
      <c r="P8024" s="299"/>
      <c r="Q8024" s="300"/>
      <c r="R8024" s="129">
        <f t="shared" si="376"/>
        <v>0</v>
      </c>
      <c r="S8024" s="129">
        <f t="shared" si="377"/>
        <v>0</v>
      </c>
      <c r="T8024" s="129">
        <f t="shared" si="375"/>
        <v>0</v>
      </c>
      <c r="U8024" s="10"/>
    </row>
    <row r="8025" spans="12:21" ht="15" customHeight="1" x14ac:dyDescent="0.4">
      <c r="L8025" s="36" t="s">
        <v>39</v>
      </c>
      <c r="N8025" s="37">
        <v>43799</v>
      </c>
      <c r="O8025" s="35">
        <v>0.70833333333333337</v>
      </c>
      <c r="P8025" s="299"/>
      <c r="Q8025" s="300"/>
      <c r="R8025" s="129">
        <f t="shared" si="376"/>
        <v>0</v>
      </c>
      <c r="S8025" s="129">
        <f t="shared" si="377"/>
        <v>0</v>
      </c>
      <c r="T8025" s="129">
        <f t="shared" si="375"/>
        <v>0</v>
      </c>
      <c r="U8025" s="10"/>
    </row>
    <row r="8026" spans="12:21" ht="15" customHeight="1" x14ac:dyDescent="0.4">
      <c r="L8026" s="36" t="s">
        <v>39</v>
      </c>
      <c r="N8026" s="37">
        <v>43799</v>
      </c>
      <c r="O8026" s="35">
        <v>0.75000000000000011</v>
      </c>
      <c r="P8026" s="299"/>
      <c r="Q8026" s="300"/>
      <c r="R8026" s="129">
        <f t="shared" si="376"/>
        <v>0</v>
      </c>
      <c r="S8026" s="129">
        <f t="shared" si="377"/>
        <v>0</v>
      </c>
      <c r="T8026" s="129">
        <f t="shared" si="375"/>
        <v>0</v>
      </c>
      <c r="U8026" s="10"/>
    </row>
    <row r="8027" spans="12:21" ht="15" customHeight="1" x14ac:dyDescent="0.4">
      <c r="L8027" s="36" t="s">
        <v>39</v>
      </c>
      <c r="N8027" s="37">
        <v>43799</v>
      </c>
      <c r="O8027" s="35">
        <v>0.79166666666666674</v>
      </c>
      <c r="P8027" s="299"/>
      <c r="Q8027" s="300"/>
      <c r="R8027" s="129">
        <f t="shared" si="376"/>
        <v>0</v>
      </c>
      <c r="S8027" s="129">
        <f t="shared" si="377"/>
        <v>0</v>
      </c>
      <c r="T8027" s="129">
        <f t="shared" si="375"/>
        <v>0</v>
      </c>
      <c r="U8027" s="10"/>
    </row>
    <row r="8028" spans="12:21" ht="15" customHeight="1" x14ac:dyDescent="0.4">
      <c r="L8028" s="36" t="s">
        <v>39</v>
      </c>
      <c r="N8028" s="37">
        <v>43799</v>
      </c>
      <c r="O8028" s="35">
        <v>0.83333333333333337</v>
      </c>
      <c r="P8028" s="299"/>
      <c r="Q8028" s="300"/>
      <c r="R8028" s="129">
        <f t="shared" si="376"/>
        <v>0</v>
      </c>
      <c r="S8028" s="129">
        <f t="shared" si="377"/>
        <v>0</v>
      </c>
      <c r="T8028" s="129">
        <f t="shared" si="375"/>
        <v>0</v>
      </c>
      <c r="U8028" s="10"/>
    </row>
    <row r="8029" spans="12:21" ht="15" customHeight="1" x14ac:dyDescent="0.4">
      <c r="L8029" s="36" t="s">
        <v>39</v>
      </c>
      <c r="N8029" s="37">
        <v>43799</v>
      </c>
      <c r="O8029" s="35">
        <v>0.87500000000000011</v>
      </c>
      <c r="P8029" s="299"/>
      <c r="Q8029" s="300"/>
      <c r="R8029" s="129">
        <f t="shared" si="376"/>
        <v>0</v>
      </c>
      <c r="S8029" s="129">
        <f t="shared" si="377"/>
        <v>0</v>
      </c>
      <c r="T8029" s="129">
        <f t="shared" si="375"/>
        <v>0</v>
      </c>
      <c r="U8029" s="10"/>
    </row>
    <row r="8030" spans="12:21" ht="15" customHeight="1" x14ac:dyDescent="0.4">
      <c r="L8030" s="36" t="s">
        <v>39</v>
      </c>
      <c r="N8030" s="37">
        <v>43799</v>
      </c>
      <c r="O8030" s="35">
        <v>0.91666666666666674</v>
      </c>
      <c r="P8030" s="299"/>
      <c r="Q8030" s="300"/>
      <c r="R8030" s="129">
        <f t="shared" si="376"/>
        <v>0</v>
      </c>
      <c r="S8030" s="129">
        <f t="shared" si="377"/>
        <v>0</v>
      </c>
      <c r="T8030" s="129">
        <f t="shared" si="375"/>
        <v>0</v>
      </c>
      <c r="U8030" s="10"/>
    </row>
    <row r="8031" spans="12:21" ht="15" customHeight="1" x14ac:dyDescent="0.4">
      <c r="L8031" s="36" t="s">
        <v>39</v>
      </c>
      <c r="N8031" s="37">
        <v>43799</v>
      </c>
      <c r="O8031" s="35">
        <v>0.95833333333333337</v>
      </c>
      <c r="P8031" s="299"/>
      <c r="Q8031" s="300"/>
      <c r="R8031" s="129">
        <f t="shared" si="376"/>
        <v>0</v>
      </c>
      <c r="S8031" s="129">
        <f t="shared" si="377"/>
        <v>0</v>
      </c>
      <c r="T8031" s="129">
        <f t="shared" si="375"/>
        <v>0</v>
      </c>
      <c r="U8031" s="10"/>
    </row>
    <row r="8032" spans="12:21" ht="15" customHeight="1" x14ac:dyDescent="0.4">
      <c r="L8032" s="40">
        <v>43800</v>
      </c>
      <c r="M8032" s="37"/>
      <c r="N8032" s="37">
        <v>43800</v>
      </c>
      <c r="O8032" s="35">
        <v>3.1225022567582528E-17</v>
      </c>
      <c r="P8032" s="299"/>
      <c r="Q8032" s="300"/>
      <c r="R8032" s="129">
        <f t="shared" si="376"/>
        <v>0</v>
      </c>
      <c r="S8032" s="129">
        <f t="shared" si="377"/>
        <v>0</v>
      </c>
      <c r="T8032" s="129">
        <f t="shared" si="375"/>
        <v>0</v>
      </c>
      <c r="U8032" s="10"/>
    </row>
    <row r="8033" spans="12:21" ht="15" customHeight="1" x14ac:dyDescent="0.4">
      <c r="L8033" s="36" t="s">
        <v>39</v>
      </c>
      <c r="N8033" s="37">
        <v>43800</v>
      </c>
      <c r="O8033" s="35">
        <v>4.1666666666666699E-2</v>
      </c>
      <c r="P8033" s="299"/>
      <c r="Q8033" s="300"/>
      <c r="R8033" s="129">
        <f t="shared" si="376"/>
        <v>0</v>
      </c>
      <c r="S8033" s="129">
        <f t="shared" si="377"/>
        <v>0</v>
      </c>
      <c r="T8033" s="129">
        <f t="shared" si="375"/>
        <v>0</v>
      </c>
      <c r="U8033" s="10"/>
    </row>
    <row r="8034" spans="12:21" ht="15" customHeight="1" x14ac:dyDescent="0.4">
      <c r="L8034" s="36" t="s">
        <v>39</v>
      </c>
      <c r="N8034" s="37">
        <v>43800</v>
      </c>
      <c r="O8034" s="35">
        <v>8.333333333333337E-2</v>
      </c>
      <c r="P8034" s="299"/>
      <c r="Q8034" s="300"/>
      <c r="R8034" s="129">
        <f t="shared" si="376"/>
        <v>0</v>
      </c>
      <c r="S8034" s="129">
        <f t="shared" si="377"/>
        <v>0</v>
      </c>
      <c r="T8034" s="129">
        <f t="shared" si="375"/>
        <v>0</v>
      </c>
      <c r="U8034" s="10"/>
    </row>
    <row r="8035" spans="12:21" ht="15" customHeight="1" x14ac:dyDescent="0.4">
      <c r="L8035" s="36" t="s">
        <v>39</v>
      </c>
      <c r="N8035" s="37">
        <v>43800</v>
      </c>
      <c r="O8035" s="35">
        <v>0.12500000000000006</v>
      </c>
      <c r="P8035" s="299"/>
      <c r="Q8035" s="300"/>
      <c r="R8035" s="129">
        <f t="shared" si="376"/>
        <v>0</v>
      </c>
      <c r="S8035" s="129">
        <f t="shared" si="377"/>
        <v>0</v>
      </c>
      <c r="T8035" s="129">
        <f t="shared" si="375"/>
        <v>0</v>
      </c>
      <c r="U8035" s="10"/>
    </row>
    <row r="8036" spans="12:21" ht="15" customHeight="1" x14ac:dyDescent="0.4">
      <c r="L8036" s="36" t="s">
        <v>39</v>
      </c>
      <c r="N8036" s="37">
        <v>43800</v>
      </c>
      <c r="O8036" s="35">
        <v>0.16666666666666669</v>
      </c>
      <c r="P8036" s="299"/>
      <c r="Q8036" s="300"/>
      <c r="R8036" s="129">
        <f t="shared" si="376"/>
        <v>0</v>
      </c>
      <c r="S8036" s="129">
        <f t="shared" si="377"/>
        <v>0</v>
      </c>
      <c r="T8036" s="129">
        <f t="shared" si="375"/>
        <v>0</v>
      </c>
      <c r="U8036" s="10"/>
    </row>
    <row r="8037" spans="12:21" ht="15" customHeight="1" x14ac:dyDescent="0.4">
      <c r="L8037" s="36" t="s">
        <v>39</v>
      </c>
      <c r="N8037" s="37">
        <v>43800</v>
      </c>
      <c r="O8037" s="35">
        <v>0.20833333333333337</v>
      </c>
      <c r="P8037" s="299"/>
      <c r="Q8037" s="300"/>
      <c r="R8037" s="129">
        <f t="shared" si="376"/>
        <v>0</v>
      </c>
      <c r="S8037" s="129">
        <f t="shared" si="377"/>
        <v>0</v>
      </c>
      <c r="T8037" s="129">
        <f t="shared" si="375"/>
        <v>0</v>
      </c>
      <c r="U8037" s="10"/>
    </row>
    <row r="8038" spans="12:21" ht="15" customHeight="1" x14ac:dyDescent="0.4">
      <c r="L8038" s="36" t="s">
        <v>39</v>
      </c>
      <c r="N8038" s="37">
        <v>43800</v>
      </c>
      <c r="O8038" s="35">
        <v>0.25</v>
      </c>
      <c r="P8038" s="299"/>
      <c r="Q8038" s="300"/>
      <c r="R8038" s="129">
        <f t="shared" si="376"/>
        <v>0</v>
      </c>
      <c r="S8038" s="129">
        <f t="shared" si="377"/>
        <v>0</v>
      </c>
      <c r="T8038" s="129">
        <f t="shared" si="375"/>
        <v>0</v>
      </c>
      <c r="U8038" s="10"/>
    </row>
    <row r="8039" spans="12:21" ht="15" customHeight="1" x14ac:dyDescent="0.4">
      <c r="L8039" s="36" t="s">
        <v>39</v>
      </c>
      <c r="N8039" s="37">
        <v>43800</v>
      </c>
      <c r="O8039" s="35">
        <v>0.29166666666666669</v>
      </c>
      <c r="P8039" s="299"/>
      <c r="Q8039" s="300"/>
      <c r="R8039" s="129">
        <f t="shared" si="376"/>
        <v>0</v>
      </c>
      <c r="S8039" s="129">
        <f t="shared" si="377"/>
        <v>0</v>
      </c>
      <c r="T8039" s="129">
        <f t="shared" si="375"/>
        <v>0</v>
      </c>
      <c r="U8039" s="10"/>
    </row>
    <row r="8040" spans="12:21" ht="15" customHeight="1" x14ac:dyDescent="0.4">
      <c r="L8040" s="36" t="s">
        <v>39</v>
      </c>
      <c r="N8040" s="37">
        <v>43800</v>
      </c>
      <c r="O8040" s="35">
        <v>0.33333333333333337</v>
      </c>
      <c r="P8040" s="299"/>
      <c r="Q8040" s="300"/>
      <c r="R8040" s="129">
        <f t="shared" si="376"/>
        <v>0</v>
      </c>
      <c r="S8040" s="129">
        <f t="shared" si="377"/>
        <v>0</v>
      </c>
      <c r="T8040" s="129">
        <f t="shared" si="375"/>
        <v>0</v>
      </c>
      <c r="U8040" s="10"/>
    </row>
    <row r="8041" spans="12:21" ht="15" customHeight="1" x14ac:dyDescent="0.4">
      <c r="L8041" s="36" t="s">
        <v>39</v>
      </c>
      <c r="N8041" s="37">
        <v>43800</v>
      </c>
      <c r="O8041" s="35">
        <v>0.375</v>
      </c>
      <c r="P8041" s="299"/>
      <c r="Q8041" s="300"/>
      <c r="R8041" s="129">
        <f t="shared" si="376"/>
        <v>0</v>
      </c>
      <c r="S8041" s="129">
        <f t="shared" si="377"/>
        <v>0</v>
      </c>
      <c r="T8041" s="129">
        <f t="shared" ref="T8041:T8104" si="378">Q8041-R8041</f>
        <v>0</v>
      </c>
      <c r="U8041" s="10"/>
    </row>
    <row r="8042" spans="12:21" ht="15" customHeight="1" x14ac:dyDescent="0.4">
      <c r="L8042" s="36" t="s">
        <v>39</v>
      </c>
      <c r="N8042" s="37">
        <v>43800</v>
      </c>
      <c r="O8042" s="35">
        <v>0.41666666666666669</v>
      </c>
      <c r="P8042" s="299"/>
      <c r="Q8042" s="300"/>
      <c r="R8042" s="129">
        <f t="shared" si="376"/>
        <v>0</v>
      </c>
      <c r="S8042" s="129">
        <f t="shared" si="377"/>
        <v>0</v>
      </c>
      <c r="T8042" s="129">
        <f t="shared" si="378"/>
        <v>0</v>
      </c>
      <c r="U8042" s="10"/>
    </row>
    <row r="8043" spans="12:21" ht="15" customHeight="1" x14ac:dyDescent="0.4">
      <c r="L8043" s="36" t="s">
        <v>39</v>
      </c>
      <c r="N8043" s="37">
        <v>43800</v>
      </c>
      <c r="O8043" s="35">
        <v>0.45833333333333337</v>
      </c>
      <c r="P8043" s="299"/>
      <c r="Q8043" s="300"/>
      <c r="R8043" s="129">
        <f t="shared" si="376"/>
        <v>0</v>
      </c>
      <c r="S8043" s="129">
        <f t="shared" si="377"/>
        <v>0</v>
      </c>
      <c r="T8043" s="129">
        <f t="shared" si="378"/>
        <v>0</v>
      </c>
      <c r="U8043" s="10"/>
    </row>
    <row r="8044" spans="12:21" ht="15" customHeight="1" x14ac:dyDescent="0.4">
      <c r="L8044" s="36" t="s">
        <v>39</v>
      </c>
      <c r="N8044" s="37">
        <v>43800</v>
      </c>
      <c r="O8044" s="35">
        <v>0.50000000000000011</v>
      </c>
      <c r="P8044" s="299"/>
      <c r="Q8044" s="300"/>
      <c r="R8044" s="129">
        <f t="shared" si="376"/>
        <v>0</v>
      </c>
      <c r="S8044" s="129">
        <f t="shared" si="377"/>
        <v>0</v>
      </c>
      <c r="T8044" s="129">
        <f t="shared" si="378"/>
        <v>0</v>
      </c>
      <c r="U8044" s="10"/>
    </row>
    <row r="8045" spans="12:21" ht="15" customHeight="1" x14ac:dyDescent="0.4">
      <c r="L8045" s="36" t="s">
        <v>39</v>
      </c>
      <c r="N8045" s="37">
        <v>43800</v>
      </c>
      <c r="O8045" s="35">
        <v>0.54166666666666674</v>
      </c>
      <c r="P8045" s="299"/>
      <c r="Q8045" s="300"/>
      <c r="R8045" s="129">
        <f t="shared" si="376"/>
        <v>0</v>
      </c>
      <c r="S8045" s="129">
        <f t="shared" si="377"/>
        <v>0</v>
      </c>
      <c r="T8045" s="129">
        <f t="shared" si="378"/>
        <v>0</v>
      </c>
      <c r="U8045" s="10"/>
    </row>
    <row r="8046" spans="12:21" ht="15" customHeight="1" x14ac:dyDescent="0.4">
      <c r="L8046" s="36" t="s">
        <v>39</v>
      </c>
      <c r="N8046" s="37">
        <v>43800</v>
      </c>
      <c r="O8046" s="35">
        <v>0.58333333333333337</v>
      </c>
      <c r="P8046" s="299"/>
      <c r="Q8046" s="300"/>
      <c r="R8046" s="129">
        <f t="shared" si="376"/>
        <v>0</v>
      </c>
      <c r="S8046" s="129">
        <f t="shared" si="377"/>
        <v>0</v>
      </c>
      <c r="T8046" s="129">
        <f t="shared" si="378"/>
        <v>0</v>
      </c>
      <c r="U8046" s="10"/>
    </row>
    <row r="8047" spans="12:21" ht="15" customHeight="1" x14ac:dyDescent="0.4">
      <c r="L8047" s="36" t="s">
        <v>39</v>
      </c>
      <c r="N8047" s="37">
        <v>43800</v>
      </c>
      <c r="O8047" s="35">
        <v>0.62500000000000011</v>
      </c>
      <c r="P8047" s="299"/>
      <c r="Q8047" s="300"/>
      <c r="R8047" s="129">
        <f t="shared" si="376"/>
        <v>0</v>
      </c>
      <c r="S8047" s="129">
        <f t="shared" si="377"/>
        <v>0</v>
      </c>
      <c r="T8047" s="129">
        <f t="shared" si="378"/>
        <v>0</v>
      </c>
      <c r="U8047" s="10"/>
    </row>
    <row r="8048" spans="12:21" ht="15" customHeight="1" x14ac:dyDescent="0.4">
      <c r="L8048" s="36" t="s">
        <v>39</v>
      </c>
      <c r="N8048" s="37">
        <v>43800</v>
      </c>
      <c r="O8048" s="35">
        <v>0.66666666666666674</v>
      </c>
      <c r="P8048" s="299"/>
      <c r="Q8048" s="300"/>
      <c r="R8048" s="129">
        <f t="shared" si="376"/>
        <v>0</v>
      </c>
      <c r="S8048" s="129">
        <f t="shared" si="377"/>
        <v>0</v>
      </c>
      <c r="T8048" s="129">
        <f t="shared" si="378"/>
        <v>0</v>
      </c>
      <c r="U8048" s="10"/>
    </row>
    <row r="8049" spans="12:21" ht="15" customHeight="1" x14ac:dyDescent="0.4">
      <c r="L8049" s="36" t="s">
        <v>39</v>
      </c>
      <c r="N8049" s="37">
        <v>43800</v>
      </c>
      <c r="O8049" s="35">
        <v>0.70833333333333337</v>
      </c>
      <c r="P8049" s="299"/>
      <c r="Q8049" s="300"/>
      <c r="R8049" s="129">
        <f t="shared" si="376"/>
        <v>0</v>
      </c>
      <c r="S8049" s="129">
        <f t="shared" si="377"/>
        <v>0</v>
      </c>
      <c r="T8049" s="129">
        <f t="shared" si="378"/>
        <v>0</v>
      </c>
      <c r="U8049" s="10"/>
    </row>
    <row r="8050" spans="12:21" ht="15" customHeight="1" x14ac:dyDescent="0.4">
      <c r="L8050" s="36" t="s">
        <v>39</v>
      </c>
      <c r="N8050" s="37">
        <v>43800</v>
      </c>
      <c r="O8050" s="35">
        <v>0.75000000000000011</v>
      </c>
      <c r="P8050" s="299"/>
      <c r="Q8050" s="300"/>
      <c r="R8050" s="129">
        <f t="shared" si="376"/>
        <v>0</v>
      </c>
      <c r="S8050" s="129">
        <f t="shared" si="377"/>
        <v>0</v>
      </c>
      <c r="T8050" s="129">
        <f t="shared" si="378"/>
        <v>0</v>
      </c>
      <c r="U8050" s="10"/>
    </row>
    <row r="8051" spans="12:21" ht="15" customHeight="1" x14ac:dyDescent="0.4">
      <c r="L8051" s="36" t="s">
        <v>39</v>
      </c>
      <c r="N8051" s="37">
        <v>43800</v>
      </c>
      <c r="O8051" s="35">
        <v>0.79166666666666674</v>
      </c>
      <c r="P8051" s="299"/>
      <c r="Q8051" s="300"/>
      <c r="R8051" s="129">
        <f t="shared" si="376"/>
        <v>0</v>
      </c>
      <c r="S8051" s="129">
        <f t="shared" si="377"/>
        <v>0</v>
      </c>
      <c r="T8051" s="129">
        <f t="shared" si="378"/>
        <v>0</v>
      </c>
      <c r="U8051" s="10"/>
    </row>
    <row r="8052" spans="12:21" ht="15" customHeight="1" x14ac:dyDescent="0.4">
      <c r="L8052" s="36" t="s">
        <v>39</v>
      </c>
      <c r="N8052" s="37">
        <v>43800</v>
      </c>
      <c r="O8052" s="35">
        <v>0.83333333333333337</v>
      </c>
      <c r="P8052" s="299"/>
      <c r="Q8052" s="300"/>
      <c r="R8052" s="129">
        <f t="shared" si="376"/>
        <v>0</v>
      </c>
      <c r="S8052" s="129">
        <f t="shared" si="377"/>
        <v>0</v>
      </c>
      <c r="T8052" s="129">
        <f t="shared" si="378"/>
        <v>0</v>
      </c>
      <c r="U8052" s="10"/>
    </row>
    <row r="8053" spans="12:21" ht="15" customHeight="1" x14ac:dyDescent="0.4">
      <c r="L8053" s="36" t="s">
        <v>39</v>
      </c>
      <c r="N8053" s="37">
        <v>43800</v>
      </c>
      <c r="O8053" s="35">
        <v>0.87500000000000011</v>
      </c>
      <c r="P8053" s="299"/>
      <c r="Q8053" s="300"/>
      <c r="R8053" s="129">
        <f t="shared" si="376"/>
        <v>0</v>
      </c>
      <c r="S8053" s="129">
        <f t="shared" si="377"/>
        <v>0</v>
      </c>
      <c r="T8053" s="129">
        <f t="shared" si="378"/>
        <v>0</v>
      </c>
      <c r="U8053" s="10"/>
    </row>
    <row r="8054" spans="12:21" ht="15" customHeight="1" x14ac:dyDescent="0.4">
      <c r="L8054" s="36" t="s">
        <v>39</v>
      </c>
      <c r="N8054" s="37">
        <v>43800</v>
      </c>
      <c r="O8054" s="35">
        <v>0.91666666666666674</v>
      </c>
      <c r="P8054" s="299"/>
      <c r="Q8054" s="300"/>
      <c r="R8054" s="129">
        <f t="shared" si="376"/>
        <v>0</v>
      </c>
      <c r="S8054" s="129">
        <f t="shared" si="377"/>
        <v>0</v>
      </c>
      <c r="T8054" s="129">
        <f t="shared" si="378"/>
        <v>0</v>
      </c>
      <c r="U8054" s="10"/>
    </row>
    <row r="8055" spans="12:21" ht="15" customHeight="1" x14ac:dyDescent="0.4">
      <c r="L8055" s="36" t="s">
        <v>39</v>
      </c>
      <c r="N8055" s="37">
        <v>43800</v>
      </c>
      <c r="O8055" s="35">
        <v>0.95833333333333337</v>
      </c>
      <c r="P8055" s="299"/>
      <c r="Q8055" s="300"/>
      <c r="R8055" s="129">
        <f t="shared" si="376"/>
        <v>0</v>
      </c>
      <c r="S8055" s="129">
        <f t="shared" si="377"/>
        <v>0</v>
      </c>
      <c r="T8055" s="129">
        <f t="shared" si="378"/>
        <v>0</v>
      </c>
      <c r="U8055" s="10"/>
    </row>
    <row r="8056" spans="12:21" ht="15" customHeight="1" x14ac:dyDescent="0.4">
      <c r="L8056" s="40">
        <v>43801</v>
      </c>
      <c r="M8056" s="37"/>
      <c r="N8056" s="37">
        <v>43801</v>
      </c>
      <c r="O8056" s="35">
        <v>3.1225022567582528E-17</v>
      </c>
      <c r="P8056" s="299"/>
      <c r="Q8056" s="300"/>
      <c r="R8056" s="129">
        <f t="shared" si="376"/>
        <v>0</v>
      </c>
      <c r="S8056" s="129">
        <f t="shared" si="377"/>
        <v>0</v>
      </c>
      <c r="T8056" s="129">
        <f t="shared" si="378"/>
        <v>0</v>
      </c>
      <c r="U8056" s="10"/>
    </row>
    <row r="8057" spans="12:21" ht="15" customHeight="1" x14ac:dyDescent="0.4">
      <c r="L8057" s="36" t="s">
        <v>39</v>
      </c>
      <c r="N8057" s="37">
        <v>43801</v>
      </c>
      <c r="O8057" s="35">
        <v>4.1666666666666699E-2</v>
      </c>
      <c r="P8057" s="299"/>
      <c r="Q8057" s="300"/>
      <c r="R8057" s="129">
        <f t="shared" si="376"/>
        <v>0</v>
      </c>
      <c r="S8057" s="129">
        <f t="shared" si="377"/>
        <v>0</v>
      </c>
      <c r="T8057" s="129">
        <f t="shared" si="378"/>
        <v>0</v>
      </c>
      <c r="U8057" s="10"/>
    </row>
    <row r="8058" spans="12:21" ht="15" customHeight="1" x14ac:dyDescent="0.4">
      <c r="L8058" s="36" t="s">
        <v>39</v>
      </c>
      <c r="N8058" s="37">
        <v>43801</v>
      </c>
      <c r="O8058" s="35">
        <v>8.333333333333337E-2</v>
      </c>
      <c r="P8058" s="299"/>
      <c r="Q8058" s="300"/>
      <c r="R8058" s="129">
        <f t="shared" si="376"/>
        <v>0</v>
      </c>
      <c r="S8058" s="129">
        <f t="shared" si="377"/>
        <v>0</v>
      </c>
      <c r="T8058" s="129">
        <f t="shared" si="378"/>
        <v>0</v>
      </c>
      <c r="U8058" s="10"/>
    </row>
    <row r="8059" spans="12:21" ht="15" customHeight="1" x14ac:dyDescent="0.4">
      <c r="L8059" s="36" t="s">
        <v>39</v>
      </c>
      <c r="N8059" s="37">
        <v>43801</v>
      </c>
      <c r="O8059" s="35">
        <v>0.12500000000000006</v>
      </c>
      <c r="P8059" s="299"/>
      <c r="Q8059" s="300"/>
      <c r="R8059" s="129">
        <f t="shared" si="376"/>
        <v>0</v>
      </c>
      <c r="S8059" s="129">
        <f t="shared" si="377"/>
        <v>0</v>
      </c>
      <c r="T8059" s="129">
        <f t="shared" si="378"/>
        <v>0</v>
      </c>
      <c r="U8059" s="10"/>
    </row>
    <row r="8060" spans="12:21" ht="15" customHeight="1" x14ac:dyDescent="0.4">
      <c r="L8060" s="36" t="s">
        <v>39</v>
      </c>
      <c r="N8060" s="37">
        <v>43801</v>
      </c>
      <c r="O8060" s="35">
        <v>0.16666666666666669</v>
      </c>
      <c r="P8060" s="299"/>
      <c r="Q8060" s="300"/>
      <c r="R8060" s="129">
        <f t="shared" si="376"/>
        <v>0</v>
      </c>
      <c r="S8060" s="129">
        <f t="shared" si="377"/>
        <v>0</v>
      </c>
      <c r="T8060" s="129">
        <f t="shared" si="378"/>
        <v>0</v>
      </c>
      <c r="U8060" s="10"/>
    </row>
    <row r="8061" spans="12:21" ht="15" customHeight="1" x14ac:dyDescent="0.4">
      <c r="L8061" s="36" t="s">
        <v>39</v>
      </c>
      <c r="N8061" s="37">
        <v>43801</v>
      </c>
      <c r="O8061" s="35">
        <v>0.20833333333333337</v>
      </c>
      <c r="P8061" s="299"/>
      <c r="Q8061" s="300"/>
      <c r="R8061" s="129">
        <f t="shared" si="376"/>
        <v>0</v>
      </c>
      <c r="S8061" s="129">
        <f t="shared" si="377"/>
        <v>0</v>
      </c>
      <c r="T8061" s="129">
        <f t="shared" si="378"/>
        <v>0</v>
      </c>
      <c r="U8061" s="10"/>
    </row>
    <row r="8062" spans="12:21" ht="15" customHeight="1" x14ac:dyDescent="0.4">
      <c r="L8062" s="36" t="s">
        <v>39</v>
      </c>
      <c r="N8062" s="37">
        <v>43801</v>
      </c>
      <c r="O8062" s="35">
        <v>0.25</v>
      </c>
      <c r="P8062" s="299"/>
      <c r="Q8062" s="300"/>
      <c r="R8062" s="129">
        <f t="shared" si="376"/>
        <v>0</v>
      </c>
      <c r="S8062" s="129">
        <f t="shared" si="377"/>
        <v>0</v>
      </c>
      <c r="T8062" s="129">
        <f t="shared" si="378"/>
        <v>0</v>
      </c>
      <c r="U8062" s="10"/>
    </row>
    <row r="8063" spans="12:21" ht="15" customHeight="1" x14ac:dyDescent="0.4">
      <c r="L8063" s="36" t="s">
        <v>39</v>
      </c>
      <c r="N8063" s="37">
        <v>43801</v>
      </c>
      <c r="O8063" s="35">
        <v>0.29166666666666669</v>
      </c>
      <c r="P8063" s="299"/>
      <c r="Q8063" s="300"/>
      <c r="R8063" s="129">
        <f t="shared" si="376"/>
        <v>0</v>
      </c>
      <c r="S8063" s="129">
        <f t="shared" si="377"/>
        <v>0</v>
      </c>
      <c r="T8063" s="129">
        <f t="shared" si="378"/>
        <v>0</v>
      </c>
      <c r="U8063" s="10"/>
    </row>
    <row r="8064" spans="12:21" ht="15" customHeight="1" x14ac:dyDescent="0.4">
      <c r="L8064" s="36" t="s">
        <v>39</v>
      </c>
      <c r="N8064" s="37">
        <v>43801</v>
      </c>
      <c r="O8064" s="35">
        <v>0.33333333333333337</v>
      </c>
      <c r="P8064" s="299"/>
      <c r="Q8064" s="300"/>
      <c r="R8064" s="129">
        <f t="shared" si="376"/>
        <v>0</v>
      </c>
      <c r="S8064" s="129">
        <f t="shared" si="377"/>
        <v>0</v>
      </c>
      <c r="T8064" s="129">
        <f t="shared" si="378"/>
        <v>0</v>
      </c>
      <c r="U8064" s="10"/>
    </row>
    <row r="8065" spans="12:21" ht="15" customHeight="1" x14ac:dyDescent="0.4">
      <c r="L8065" s="36" t="s">
        <v>39</v>
      </c>
      <c r="N8065" s="37">
        <v>43801</v>
      </c>
      <c r="O8065" s="35">
        <v>0.375</v>
      </c>
      <c r="P8065" s="299"/>
      <c r="Q8065" s="300"/>
      <c r="R8065" s="129">
        <f t="shared" si="376"/>
        <v>0</v>
      </c>
      <c r="S8065" s="129">
        <f t="shared" si="377"/>
        <v>0</v>
      </c>
      <c r="T8065" s="129">
        <f t="shared" si="378"/>
        <v>0</v>
      </c>
      <c r="U8065" s="10"/>
    </row>
    <row r="8066" spans="12:21" ht="15" customHeight="1" x14ac:dyDescent="0.4">
      <c r="L8066" s="36" t="s">
        <v>39</v>
      </c>
      <c r="N8066" s="37">
        <v>43801</v>
      </c>
      <c r="O8066" s="35">
        <v>0.41666666666666669</v>
      </c>
      <c r="P8066" s="299"/>
      <c r="Q8066" s="300"/>
      <c r="R8066" s="129">
        <f t="shared" si="376"/>
        <v>0</v>
      </c>
      <c r="S8066" s="129">
        <f t="shared" si="377"/>
        <v>0</v>
      </c>
      <c r="T8066" s="129">
        <f t="shared" si="378"/>
        <v>0</v>
      </c>
      <c r="U8066" s="10"/>
    </row>
    <row r="8067" spans="12:21" ht="15" customHeight="1" x14ac:dyDescent="0.4">
      <c r="L8067" s="36" t="s">
        <v>39</v>
      </c>
      <c r="N8067" s="37">
        <v>43801</v>
      </c>
      <c r="O8067" s="35">
        <v>0.45833333333333337</v>
      </c>
      <c r="P8067" s="299"/>
      <c r="Q8067" s="300"/>
      <c r="R8067" s="129">
        <f t="shared" si="376"/>
        <v>0</v>
      </c>
      <c r="S8067" s="129">
        <f t="shared" si="377"/>
        <v>0</v>
      </c>
      <c r="T8067" s="129">
        <f t="shared" si="378"/>
        <v>0</v>
      </c>
      <c r="U8067" s="10"/>
    </row>
    <row r="8068" spans="12:21" ht="15" customHeight="1" x14ac:dyDescent="0.4">
      <c r="L8068" s="36" t="s">
        <v>39</v>
      </c>
      <c r="N8068" s="37">
        <v>43801</v>
      </c>
      <c r="O8068" s="35">
        <v>0.50000000000000011</v>
      </c>
      <c r="P8068" s="299"/>
      <c r="Q8068" s="300"/>
      <c r="R8068" s="129">
        <f t="shared" si="376"/>
        <v>0</v>
      </c>
      <c r="S8068" s="129">
        <f t="shared" si="377"/>
        <v>0</v>
      </c>
      <c r="T8068" s="129">
        <f t="shared" si="378"/>
        <v>0</v>
      </c>
      <c r="U8068" s="10"/>
    </row>
    <row r="8069" spans="12:21" ht="15" customHeight="1" x14ac:dyDescent="0.4">
      <c r="L8069" s="36" t="s">
        <v>39</v>
      </c>
      <c r="N8069" s="37">
        <v>43801</v>
      </c>
      <c r="O8069" s="35">
        <v>0.54166666666666674</v>
      </c>
      <c r="P8069" s="299"/>
      <c r="Q8069" s="300"/>
      <c r="R8069" s="129">
        <f t="shared" si="376"/>
        <v>0</v>
      </c>
      <c r="S8069" s="129">
        <f t="shared" si="377"/>
        <v>0</v>
      </c>
      <c r="T8069" s="129">
        <f t="shared" si="378"/>
        <v>0</v>
      </c>
      <c r="U8069" s="10"/>
    </row>
    <row r="8070" spans="12:21" ht="15" customHeight="1" x14ac:dyDescent="0.4">
      <c r="L8070" s="36" t="s">
        <v>39</v>
      </c>
      <c r="N8070" s="37">
        <v>43801</v>
      </c>
      <c r="O8070" s="35">
        <v>0.58333333333333337</v>
      </c>
      <c r="P8070" s="299"/>
      <c r="Q8070" s="300"/>
      <c r="R8070" s="129">
        <f t="shared" si="376"/>
        <v>0</v>
      </c>
      <c r="S8070" s="129">
        <f t="shared" si="377"/>
        <v>0</v>
      </c>
      <c r="T8070" s="129">
        <f t="shared" si="378"/>
        <v>0</v>
      </c>
      <c r="U8070" s="10"/>
    </row>
    <row r="8071" spans="12:21" ht="15" customHeight="1" x14ac:dyDescent="0.4">
      <c r="L8071" s="36" t="s">
        <v>39</v>
      </c>
      <c r="N8071" s="37">
        <v>43801</v>
      </c>
      <c r="O8071" s="35">
        <v>0.62500000000000011</v>
      </c>
      <c r="P8071" s="299"/>
      <c r="Q8071" s="300"/>
      <c r="R8071" s="129">
        <f t="shared" si="376"/>
        <v>0</v>
      </c>
      <c r="S8071" s="129">
        <f t="shared" si="377"/>
        <v>0</v>
      </c>
      <c r="T8071" s="129">
        <f t="shared" si="378"/>
        <v>0</v>
      </c>
      <c r="U8071" s="10"/>
    </row>
    <row r="8072" spans="12:21" ht="15" customHeight="1" x14ac:dyDescent="0.4">
      <c r="L8072" s="36" t="s">
        <v>39</v>
      </c>
      <c r="N8072" s="37">
        <v>43801</v>
      </c>
      <c r="O8072" s="35">
        <v>0.66666666666666674</v>
      </c>
      <c r="P8072" s="299"/>
      <c r="Q8072" s="300"/>
      <c r="R8072" s="129">
        <f t="shared" si="376"/>
        <v>0</v>
      </c>
      <c r="S8072" s="129">
        <f t="shared" si="377"/>
        <v>0</v>
      </c>
      <c r="T8072" s="129">
        <f t="shared" si="378"/>
        <v>0</v>
      </c>
      <c r="U8072" s="10"/>
    </row>
    <row r="8073" spans="12:21" ht="15" customHeight="1" x14ac:dyDescent="0.4">
      <c r="L8073" s="36" t="s">
        <v>39</v>
      </c>
      <c r="N8073" s="37">
        <v>43801</v>
      </c>
      <c r="O8073" s="35">
        <v>0.70833333333333337</v>
      </c>
      <c r="P8073" s="299"/>
      <c r="Q8073" s="300"/>
      <c r="R8073" s="129">
        <f t="shared" si="376"/>
        <v>0</v>
      </c>
      <c r="S8073" s="129">
        <f t="shared" si="377"/>
        <v>0</v>
      </c>
      <c r="T8073" s="129">
        <f t="shared" si="378"/>
        <v>0</v>
      </c>
      <c r="U8073" s="10"/>
    </row>
    <row r="8074" spans="12:21" ht="15" customHeight="1" x14ac:dyDescent="0.4">
      <c r="L8074" s="36" t="s">
        <v>39</v>
      </c>
      <c r="N8074" s="37">
        <v>43801</v>
      </c>
      <c r="O8074" s="35">
        <v>0.75000000000000011</v>
      </c>
      <c r="P8074" s="299"/>
      <c r="Q8074" s="300"/>
      <c r="R8074" s="129">
        <f t="shared" si="376"/>
        <v>0</v>
      </c>
      <c r="S8074" s="129">
        <f t="shared" si="377"/>
        <v>0</v>
      </c>
      <c r="T8074" s="129">
        <f t="shared" si="378"/>
        <v>0</v>
      </c>
      <c r="U8074" s="10"/>
    </row>
    <row r="8075" spans="12:21" ht="15" customHeight="1" x14ac:dyDescent="0.4">
      <c r="L8075" s="36" t="s">
        <v>39</v>
      </c>
      <c r="N8075" s="37">
        <v>43801</v>
      </c>
      <c r="O8075" s="35">
        <v>0.79166666666666674</v>
      </c>
      <c r="P8075" s="299"/>
      <c r="Q8075" s="300"/>
      <c r="R8075" s="129">
        <f t="shared" si="376"/>
        <v>0</v>
      </c>
      <c r="S8075" s="129">
        <f t="shared" si="377"/>
        <v>0</v>
      </c>
      <c r="T8075" s="129">
        <f t="shared" si="378"/>
        <v>0</v>
      </c>
      <c r="U8075" s="10"/>
    </row>
    <row r="8076" spans="12:21" ht="15" customHeight="1" x14ac:dyDescent="0.4">
      <c r="L8076" s="36" t="s">
        <v>39</v>
      </c>
      <c r="N8076" s="37">
        <v>43801</v>
      </c>
      <c r="O8076" s="35">
        <v>0.83333333333333337</v>
      </c>
      <c r="P8076" s="299"/>
      <c r="Q8076" s="300"/>
      <c r="R8076" s="129">
        <f t="shared" si="376"/>
        <v>0</v>
      </c>
      <c r="S8076" s="129">
        <f t="shared" si="377"/>
        <v>0</v>
      </c>
      <c r="T8076" s="129">
        <f t="shared" si="378"/>
        <v>0</v>
      </c>
      <c r="U8076" s="10"/>
    </row>
    <row r="8077" spans="12:21" ht="15" customHeight="1" x14ac:dyDescent="0.4">
      <c r="L8077" s="36" t="s">
        <v>39</v>
      </c>
      <c r="N8077" s="37">
        <v>43801</v>
      </c>
      <c r="O8077" s="35">
        <v>0.87500000000000011</v>
      </c>
      <c r="P8077" s="299"/>
      <c r="Q8077" s="300"/>
      <c r="R8077" s="129">
        <f t="shared" si="376"/>
        <v>0</v>
      </c>
      <c r="S8077" s="129">
        <f t="shared" si="377"/>
        <v>0</v>
      </c>
      <c r="T8077" s="129">
        <f t="shared" si="378"/>
        <v>0</v>
      </c>
      <c r="U8077" s="10"/>
    </row>
    <row r="8078" spans="12:21" ht="15" customHeight="1" x14ac:dyDescent="0.4">
      <c r="L8078" s="36" t="s">
        <v>39</v>
      </c>
      <c r="N8078" s="37">
        <v>43801</v>
      </c>
      <c r="O8078" s="35">
        <v>0.91666666666666674</v>
      </c>
      <c r="P8078" s="299"/>
      <c r="Q8078" s="300"/>
      <c r="R8078" s="129">
        <f t="shared" si="376"/>
        <v>0</v>
      </c>
      <c r="S8078" s="129">
        <f t="shared" si="377"/>
        <v>0</v>
      </c>
      <c r="T8078" s="129">
        <f t="shared" si="378"/>
        <v>0</v>
      </c>
      <c r="U8078" s="10"/>
    </row>
    <row r="8079" spans="12:21" ht="15" customHeight="1" x14ac:dyDescent="0.4">
      <c r="L8079" s="36" t="s">
        <v>39</v>
      </c>
      <c r="N8079" s="37">
        <v>43801</v>
      </c>
      <c r="O8079" s="35">
        <v>0.95833333333333337</v>
      </c>
      <c r="P8079" s="299"/>
      <c r="Q8079" s="300"/>
      <c r="R8079" s="129">
        <f t="shared" si="376"/>
        <v>0</v>
      </c>
      <c r="S8079" s="129">
        <f t="shared" si="377"/>
        <v>0</v>
      </c>
      <c r="T8079" s="129">
        <f t="shared" si="378"/>
        <v>0</v>
      </c>
      <c r="U8079" s="10"/>
    </row>
    <row r="8080" spans="12:21" ht="15" customHeight="1" x14ac:dyDescent="0.4">
      <c r="L8080" s="40">
        <v>43802</v>
      </c>
      <c r="M8080" s="37"/>
      <c r="N8080" s="37">
        <v>43802</v>
      </c>
      <c r="O8080" s="35">
        <v>3.1225022567582528E-17</v>
      </c>
      <c r="P8080" s="299"/>
      <c r="Q8080" s="300"/>
      <c r="R8080" s="129">
        <f t="shared" ref="R8080:R8143" si="379">IF(Q8080&gt;P8080,P8080,Q8080)</f>
        <v>0</v>
      </c>
      <c r="S8080" s="129">
        <f t="shared" ref="S8080:S8143" si="380">P8080-R8080</f>
        <v>0</v>
      </c>
      <c r="T8080" s="129">
        <f t="shared" si="378"/>
        <v>0</v>
      </c>
      <c r="U8080" s="10"/>
    </row>
    <row r="8081" spans="12:21" ht="15" customHeight="1" x14ac:dyDescent="0.4">
      <c r="L8081" s="36" t="s">
        <v>39</v>
      </c>
      <c r="N8081" s="37">
        <v>43802</v>
      </c>
      <c r="O8081" s="35">
        <v>4.1666666666666699E-2</v>
      </c>
      <c r="P8081" s="299"/>
      <c r="Q8081" s="300"/>
      <c r="R8081" s="129">
        <f t="shared" si="379"/>
        <v>0</v>
      </c>
      <c r="S8081" s="129">
        <f t="shared" si="380"/>
        <v>0</v>
      </c>
      <c r="T8081" s="129">
        <f t="shared" si="378"/>
        <v>0</v>
      </c>
      <c r="U8081" s="10"/>
    </row>
    <row r="8082" spans="12:21" ht="15" customHeight="1" x14ac:dyDescent="0.4">
      <c r="L8082" s="36" t="s">
        <v>39</v>
      </c>
      <c r="N8082" s="37">
        <v>43802</v>
      </c>
      <c r="O8082" s="35">
        <v>8.333333333333337E-2</v>
      </c>
      <c r="P8082" s="299"/>
      <c r="Q8082" s="300"/>
      <c r="R8082" s="129">
        <f t="shared" si="379"/>
        <v>0</v>
      </c>
      <c r="S8082" s="129">
        <f t="shared" si="380"/>
        <v>0</v>
      </c>
      <c r="T8082" s="129">
        <f t="shared" si="378"/>
        <v>0</v>
      </c>
      <c r="U8082" s="10"/>
    </row>
    <row r="8083" spans="12:21" ht="15" customHeight="1" x14ac:dyDescent="0.4">
      <c r="L8083" s="36" t="s">
        <v>39</v>
      </c>
      <c r="N8083" s="37">
        <v>43802</v>
      </c>
      <c r="O8083" s="35">
        <v>0.12500000000000006</v>
      </c>
      <c r="P8083" s="299"/>
      <c r="Q8083" s="300"/>
      <c r="R8083" s="129">
        <f t="shared" si="379"/>
        <v>0</v>
      </c>
      <c r="S8083" s="129">
        <f t="shared" si="380"/>
        <v>0</v>
      </c>
      <c r="T8083" s="129">
        <f t="shared" si="378"/>
        <v>0</v>
      </c>
      <c r="U8083" s="10"/>
    </row>
    <row r="8084" spans="12:21" ht="15" customHeight="1" x14ac:dyDescent="0.4">
      <c r="L8084" s="36" t="s">
        <v>39</v>
      </c>
      <c r="N8084" s="37">
        <v>43802</v>
      </c>
      <c r="O8084" s="35">
        <v>0.16666666666666669</v>
      </c>
      <c r="P8084" s="299"/>
      <c r="Q8084" s="300"/>
      <c r="R8084" s="129">
        <f t="shared" si="379"/>
        <v>0</v>
      </c>
      <c r="S8084" s="129">
        <f t="shared" si="380"/>
        <v>0</v>
      </c>
      <c r="T8084" s="129">
        <f t="shared" si="378"/>
        <v>0</v>
      </c>
      <c r="U8084" s="10"/>
    </row>
    <row r="8085" spans="12:21" ht="15" customHeight="1" x14ac:dyDescent="0.4">
      <c r="L8085" s="36" t="s">
        <v>39</v>
      </c>
      <c r="N8085" s="37">
        <v>43802</v>
      </c>
      <c r="O8085" s="35">
        <v>0.20833333333333337</v>
      </c>
      <c r="P8085" s="299"/>
      <c r="Q8085" s="300"/>
      <c r="R8085" s="129">
        <f t="shared" si="379"/>
        <v>0</v>
      </c>
      <c r="S8085" s="129">
        <f t="shared" si="380"/>
        <v>0</v>
      </c>
      <c r="T8085" s="129">
        <f t="shared" si="378"/>
        <v>0</v>
      </c>
      <c r="U8085" s="10"/>
    </row>
    <row r="8086" spans="12:21" ht="15" customHeight="1" x14ac:dyDescent="0.4">
      <c r="L8086" s="36" t="s">
        <v>39</v>
      </c>
      <c r="N8086" s="37">
        <v>43802</v>
      </c>
      <c r="O8086" s="35">
        <v>0.25</v>
      </c>
      <c r="P8086" s="299"/>
      <c r="Q8086" s="300"/>
      <c r="R8086" s="129">
        <f t="shared" si="379"/>
        <v>0</v>
      </c>
      <c r="S8086" s="129">
        <f t="shared" si="380"/>
        <v>0</v>
      </c>
      <c r="T8086" s="129">
        <f t="shared" si="378"/>
        <v>0</v>
      </c>
      <c r="U8086" s="10"/>
    </row>
    <row r="8087" spans="12:21" ht="15" customHeight="1" x14ac:dyDescent="0.4">
      <c r="L8087" s="36" t="s">
        <v>39</v>
      </c>
      <c r="N8087" s="37">
        <v>43802</v>
      </c>
      <c r="O8087" s="35">
        <v>0.29166666666666669</v>
      </c>
      <c r="P8087" s="299"/>
      <c r="Q8087" s="300"/>
      <c r="R8087" s="129">
        <f t="shared" si="379"/>
        <v>0</v>
      </c>
      <c r="S8087" s="129">
        <f t="shared" si="380"/>
        <v>0</v>
      </c>
      <c r="T8087" s="129">
        <f t="shared" si="378"/>
        <v>0</v>
      </c>
      <c r="U8087" s="10"/>
    </row>
    <row r="8088" spans="12:21" ht="15" customHeight="1" x14ac:dyDescent="0.4">
      <c r="L8088" s="36" t="s">
        <v>39</v>
      </c>
      <c r="N8088" s="37">
        <v>43802</v>
      </c>
      <c r="O8088" s="35">
        <v>0.33333333333333337</v>
      </c>
      <c r="P8088" s="299"/>
      <c r="Q8088" s="300"/>
      <c r="R8088" s="129">
        <f t="shared" si="379"/>
        <v>0</v>
      </c>
      <c r="S8088" s="129">
        <f t="shared" si="380"/>
        <v>0</v>
      </c>
      <c r="T8088" s="129">
        <f t="shared" si="378"/>
        <v>0</v>
      </c>
      <c r="U8088" s="10"/>
    </row>
    <row r="8089" spans="12:21" ht="15" customHeight="1" x14ac:dyDescent="0.4">
      <c r="L8089" s="36" t="s">
        <v>39</v>
      </c>
      <c r="N8089" s="37">
        <v>43802</v>
      </c>
      <c r="O8089" s="35">
        <v>0.375</v>
      </c>
      <c r="P8089" s="299"/>
      <c r="Q8089" s="300"/>
      <c r="R8089" s="129">
        <f t="shared" si="379"/>
        <v>0</v>
      </c>
      <c r="S8089" s="129">
        <f t="shared" si="380"/>
        <v>0</v>
      </c>
      <c r="T8089" s="129">
        <f t="shared" si="378"/>
        <v>0</v>
      </c>
      <c r="U8089" s="10"/>
    </row>
    <row r="8090" spans="12:21" ht="15" customHeight="1" x14ac:dyDescent="0.4">
      <c r="L8090" s="36" t="s">
        <v>39</v>
      </c>
      <c r="N8090" s="37">
        <v>43802</v>
      </c>
      <c r="O8090" s="35">
        <v>0.41666666666666669</v>
      </c>
      <c r="P8090" s="299"/>
      <c r="Q8090" s="300"/>
      <c r="R8090" s="129">
        <f t="shared" si="379"/>
        <v>0</v>
      </c>
      <c r="S8090" s="129">
        <f t="shared" si="380"/>
        <v>0</v>
      </c>
      <c r="T8090" s="129">
        <f t="shared" si="378"/>
        <v>0</v>
      </c>
      <c r="U8090" s="10"/>
    </row>
    <row r="8091" spans="12:21" ht="15" customHeight="1" x14ac:dyDescent="0.4">
      <c r="L8091" s="36" t="s">
        <v>39</v>
      </c>
      <c r="N8091" s="37">
        <v>43802</v>
      </c>
      <c r="O8091" s="35">
        <v>0.45833333333333337</v>
      </c>
      <c r="P8091" s="299"/>
      <c r="Q8091" s="300"/>
      <c r="R8091" s="129">
        <f t="shared" si="379"/>
        <v>0</v>
      </c>
      <c r="S8091" s="129">
        <f t="shared" si="380"/>
        <v>0</v>
      </c>
      <c r="T8091" s="129">
        <f t="shared" si="378"/>
        <v>0</v>
      </c>
      <c r="U8091" s="10"/>
    </row>
    <row r="8092" spans="12:21" ht="15" customHeight="1" x14ac:dyDescent="0.4">
      <c r="L8092" s="36" t="s">
        <v>39</v>
      </c>
      <c r="N8092" s="37">
        <v>43802</v>
      </c>
      <c r="O8092" s="35">
        <v>0.50000000000000011</v>
      </c>
      <c r="P8092" s="299"/>
      <c r="Q8092" s="300"/>
      <c r="R8092" s="129">
        <f t="shared" si="379"/>
        <v>0</v>
      </c>
      <c r="S8092" s="129">
        <f t="shared" si="380"/>
        <v>0</v>
      </c>
      <c r="T8092" s="129">
        <f t="shared" si="378"/>
        <v>0</v>
      </c>
      <c r="U8092" s="10"/>
    </row>
    <row r="8093" spans="12:21" ht="15" customHeight="1" x14ac:dyDescent="0.4">
      <c r="L8093" s="36" t="s">
        <v>39</v>
      </c>
      <c r="N8093" s="37">
        <v>43802</v>
      </c>
      <c r="O8093" s="35">
        <v>0.54166666666666674</v>
      </c>
      <c r="P8093" s="299"/>
      <c r="Q8093" s="300"/>
      <c r="R8093" s="129">
        <f t="shared" si="379"/>
        <v>0</v>
      </c>
      <c r="S8093" s="129">
        <f t="shared" si="380"/>
        <v>0</v>
      </c>
      <c r="T8093" s="129">
        <f t="shared" si="378"/>
        <v>0</v>
      </c>
      <c r="U8093" s="10"/>
    </row>
    <row r="8094" spans="12:21" ht="15" customHeight="1" x14ac:dyDescent="0.4">
      <c r="L8094" s="36" t="s">
        <v>39</v>
      </c>
      <c r="N8094" s="37">
        <v>43802</v>
      </c>
      <c r="O8094" s="35">
        <v>0.58333333333333337</v>
      </c>
      <c r="P8094" s="299"/>
      <c r="Q8094" s="300"/>
      <c r="R8094" s="129">
        <f t="shared" si="379"/>
        <v>0</v>
      </c>
      <c r="S8094" s="129">
        <f t="shared" si="380"/>
        <v>0</v>
      </c>
      <c r="T8094" s="129">
        <f t="shared" si="378"/>
        <v>0</v>
      </c>
      <c r="U8094" s="10"/>
    </row>
    <row r="8095" spans="12:21" ht="15" customHeight="1" x14ac:dyDescent="0.4">
      <c r="L8095" s="36" t="s">
        <v>39</v>
      </c>
      <c r="N8095" s="37">
        <v>43802</v>
      </c>
      <c r="O8095" s="35">
        <v>0.62500000000000011</v>
      </c>
      <c r="P8095" s="299"/>
      <c r="Q8095" s="300"/>
      <c r="R8095" s="129">
        <f t="shared" si="379"/>
        <v>0</v>
      </c>
      <c r="S8095" s="129">
        <f t="shared" si="380"/>
        <v>0</v>
      </c>
      <c r="T8095" s="129">
        <f t="shared" si="378"/>
        <v>0</v>
      </c>
      <c r="U8095" s="10"/>
    </row>
    <row r="8096" spans="12:21" ht="15" customHeight="1" x14ac:dyDescent="0.4">
      <c r="L8096" s="36" t="s">
        <v>39</v>
      </c>
      <c r="N8096" s="37">
        <v>43802</v>
      </c>
      <c r="O8096" s="35">
        <v>0.66666666666666674</v>
      </c>
      <c r="P8096" s="299"/>
      <c r="Q8096" s="300"/>
      <c r="R8096" s="129">
        <f t="shared" si="379"/>
        <v>0</v>
      </c>
      <c r="S8096" s="129">
        <f t="shared" si="380"/>
        <v>0</v>
      </c>
      <c r="T8096" s="129">
        <f t="shared" si="378"/>
        <v>0</v>
      </c>
      <c r="U8096" s="10"/>
    </row>
    <row r="8097" spans="12:21" ht="15" customHeight="1" x14ac:dyDescent="0.4">
      <c r="L8097" s="36" t="s">
        <v>39</v>
      </c>
      <c r="N8097" s="37">
        <v>43802</v>
      </c>
      <c r="O8097" s="35">
        <v>0.70833333333333337</v>
      </c>
      <c r="P8097" s="299"/>
      <c r="Q8097" s="300"/>
      <c r="R8097" s="129">
        <f t="shared" si="379"/>
        <v>0</v>
      </c>
      <c r="S8097" s="129">
        <f t="shared" si="380"/>
        <v>0</v>
      </c>
      <c r="T8097" s="129">
        <f t="shared" si="378"/>
        <v>0</v>
      </c>
      <c r="U8097" s="10"/>
    </row>
    <row r="8098" spans="12:21" ht="15" customHeight="1" x14ac:dyDescent="0.4">
      <c r="L8098" s="36" t="s">
        <v>39</v>
      </c>
      <c r="N8098" s="37">
        <v>43802</v>
      </c>
      <c r="O8098" s="35">
        <v>0.75000000000000011</v>
      </c>
      <c r="P8098" s="299"/>
      <c r="Q8098" s="300"/>
      <c r="R8098" s="129">
        <f t="shared" si="379"/>
        <v>0</v>
      </c>
      <c r="S8098" s="129">
        <f t="shared" si="380"/>
        <v>0</v>
      </c>
      <c r="T8098" s="129">
        <f t="shared" si="378"/>
        <v>0</v>
      </c>
      <c r="U8098" s="10"/>
    </row>
    <row r="8099" spans="12:21" ht="15" customHeight="1" x14ac:dyDescent="0.4">
      <c r="L8099" s="36" t="s">
        <v>39</v>
      </c>
      <c r="N8099" s="37">
        <v>43802</v>
      </c>
      <c r="O8099" s="35">
        <v>0.79166666666666674</v>
      </c>
      <c r="P8099" s="299"/>
      <c r="Q8099" s="300"/>
      <c r="R8099" s="129">
        <f t="shared" si="379"/>
        <v>0</v>
      </c>
      <c r="S8099" s="129">
        <f t="shared" si="380"/>
        <v>0</v>
      </c>
      <c r="T8099" s="129">
        <f t="shared" si="378"/>
        <v>0</v>
      </c>
      <c r="U8099" s="10"/>
    </row>
    <row r="8100" spans="12:21" ht="15" customHeight="1" x14ac:dyDescent="0.4">
      <c r="L8100" s="36" t="s">
        <v>39</v>
      </c>
      <c r="N8100" s="37">
        <v>43802</v>
      </c>
      <c r="O8100" s="35">
        <v>0.83333333333333337</v>
      </c>
      <c r="P8100" s="299"/>
      <c r="Q8100" s="300"/>
      <c r="R8100" s="129">
        <f t="shared" si="379"/>
        <v>0</v>
      </c>
      <c r="S8100" s="129">
        <f t="shared" si="380"/>
        <v>0</v>
      </c>
      <c r="T8100" s="129">
        <f t="shared" si="378"/>
        <v>0</v>
      </c>
      <c r="U8100" s="10"/>
    </row>
    <row r="8101" spans="12:21" ht="15" customHeight="1" x14ac:dyDescent="0.4">
      <c r="L8101" s="36" t="s">
        <v>39</v>
      </c>
      <c r="N8101" s="37">
        <v>43802</v>
      </c>
      <c r="O8101" s="35">
        <v>0.87500000000000011</v>
      </c>
      <c r="P8101" s="299"/>
      <c r="Q8101" s="300"/>
      <c r="R8101" s="129">
        <f t="shared" si="379"/>
        <v>0</v>
      </c>
      <c r="S8101" s="129">
        <f t="shared" si="380"/>
        <v>0</v>
      </c>
      <c r="T8101" s="129">
        <f t="shared" si="378"/>
        <v>0</v>
      </c>
      <c r="U8101" s="10"/>
    </row>
    <row r="8102" spans="12:21" ht="15" customHeight="1" x14ac:dyDescent="0.4">
      <c r="L8102" s="36" t="s">
        <v>39</v>
      </c>
      <c r="N8102" s="37">
        <v>43802</v>
      </c>
      <c r="O8102" s="35">
        <v>0.91666666666666674</v>
      </c>
      <c r="P8102" s="299"/>
      <c r="Q8102" s="300"/>
      <c r="R8102" s="129">
        <f t="shared" si="379"/>
        <v>0</v>
      </c>
      <c r="S8102" s="129">
        <f t="shared" si="380"/>
        <v>0</v>
      </c>
      <c r="T8102" s="129">
        <f t="shared" si="378"/>
        <v>0</v>
      </c>
      <c r="U8102" s="10"/>
    </row>
    <row r="8103" spans="12:21" ht="15" customHeight="1" x14ac:dyDescent="0.4">
      <c r="L8103" s="36" t="s">
        <v>39</v>
      </c>
      <c r="N8103" s="37">
        <v>43802</v>
      </c>
      <c r="O8103" s="35">
        <v>0.95833333333333337</v>
      </c>
      <c r="P8103" s="299"/>
      <c r="Q8103" s="300"/>
      <c r="R8103" s="129">
        <f t="shared" si="379"/>
        <v>0</v>
      </c>
      <c r="S8103" s="129">
        <f t="shared" si="380"/>
        <v>0</v>
      </c>
      <c r="T8103" s="129">
        <f t="shared" si="378"/>
        <v>0</v>
      </c>
      <c r="U8103" s="10"/>
    </row>
    <row r="8104" spans="12:21" ht="15" customHeight="1" x14ac:dyDescent="0.4">
      <c r="L8104" s="40">
        <v>43803</v>
      </c>
      <c r="M8104" s="37"/>
      <c r="N8104" s="37">
        <v>43803</v>
      </c>
      <c r="O8104" s="35">
        <v>3.1225022567582528E-17</v>
      </c>
      <c r="P8104" s="299"/>
      <c r="Q8104" s="300"/>
      <c r="R8104" s="129">
        <f t="shared" si="379"/>
        <v>0</v>
      </c>
      <c r="S8104" s="129">
        <f t="shared" si="380"/>
        <v>0</v>
      </c>
      <c r="T8104" s="129">
        <f t="shared" si="378"/>
        <v>0</v>
      </c>
      <c r="U8104" s="10"/>
    </row>
    <row r="8105" spans="12:21" ht="15" customHeight="1" x14ac:dyDescent="0.4">
      <c r="L8105" s="36" t="s">
        <v>39</v>
      </c>
      <c r="N8105" s="37">
        <v>43803</v>
      </c>
      <c r="O8105" s="35">
        <v>4.1666666666666699E-2</v>
      </c>
      <c r="P8105" s="299"/>
      <c r="Q8105" s="300"/>
      <c r="R8105" s="129">
        <f t="shared" si="379"/>
        <v>0</v>
      </c>
      <c r="S8105" s="129">
        <f t="shared" si="380"/>
        <v>0</v>
      </c>
      <c r="T8105" s="129">
        <f t="shared" ref="T8105:T8168" si="381">Q8105-R8105</f>
        <v>0</v>
      </c>
      <c r="U8105" s="10"/>
    </row>
    <row r="8106" spans="12:21" ht="15" customHeight="1" x14ac:dyDescent="0.4">
      <c r="L8106" s="36" t="s">
        <v>39</v>
      </c>
      <c r="N8106" s="37">
        <v>43803</v>
      </c>
      <c r="O8106" s="35">
        <v>8.333333333333337E-2</v>
      </c>
      <c r="P8106" s="299"/>
      <c r="Q8106" s="300"/>
      <c r="R8106" s="129">
        <f t="shared" si="379"/>
        <v>0</v>
      </c>
      <c r="S8106" s="129">
        <f t="shared" si="380"/>
        <v>0</v>
      </c>
      <c r="T8106" s="129">
        <f t="shared" si="381"/>
        <v>0</v>
      </c>
      <c r="U8106" s="10"/>
    </row>
    <row r="8107" spans="12:21" ht="15" customHeight="1" x14ac:dyDescent="0.4">
      <c r="L8107" s="36" t="s">
        <v>39</v>
      </c>
      <c r="N8107" s="37">
        <v>43803</v>
      </c>
      <c r="O8107" s="35">
        <v>0.12500000000000006</v>
      </c>
      <c r="P8107" s="299"/>
      <c r="Q8107" s="300"/>
      <c r="R8107" s="129">
        <f t="shared" si="379"/>
        <v>0</v>
      </c>
      <c r="S8107" s="129">
        <f t="shared" si="380"/>
        <v>0</v>
      </c>
      <c r="T8107" s="129">
        <f t="shared" si="381"/>
        <v>0</v>
      </c>
      <c r="U8107" s="10"/>
    </row>
    <row r="8108" spans="12:21" ht="15" customHeight="1" x14ac:dyDescent="0.4">
      <c r="L8108" s="36" t="s">
        <v>39</v>
      </c>
      <c r="N8108" s="37">
        <v>43803</v>
      </c>
      <c r="O8108" s="35">
        <v>0.16666666666666669</v>
      </c>
      <c r="P8108" s="299"/>
      <c r="Q8108" s="300"/>
      <c r="R8108" s="129">
        <f t="shared" si="379"/>
        <v>0</v>
      </c>
      <c r="S8108" s="129">
        <f t="shared" si="380"/>
        <v>0</v>
      </c>
      <c r="T8108" s="129">
        <f t="shared" si="381"/>
        <v>0</v>
      </c>
      <c r="U8108" s="10"/>
    </row>
    <row r="8109" spans="12:21" ht="15" customHeight="1" x14ac:dyDescent="0.4">
      <c r="L8109" s="36" t="s">
        <v>39</v>
      </c>
      <c r="N8109" s="37">
        <v>43803</v>
      </c>
      <c r="O8109" s="35">
        <v>0.20833333333333337</v>
      </c>
      <c r="P8109" s="299"/>
      <c r="Q8109" s="300"/>
      <c r="R8109" s="129">
        <f t="shared" si="379"/>
        <v>0</v>
      </c>
      <c r="S8109" s="129">
        <f t="shared" si="380"/>
        <v>0</v>
      </c>
      <c r="T8109" s="129">
        <f t="shared" si="381"/>
        <v>0</v>
      </c>
      <c r="U8109" s="10"/>
    </row>
    <row r="8110" spans="12:21" ht="15" customHeight="1" x14ac:dyDescent="0.4">
      <c r="L8110" s="36" t="s">
        <v>39</v>
      </c>
      <c r="N8110" s="37">
        <v>43803</v>
      </c>
      <c r="O8110" s="35">
        <v>0.25</v>
      </c>
      <c r="P8110" s="299"/>
      <c r="Q8110" s="300"/>
      <c r="R8110" s="129">
        <f t="shared" si="379"/>
        <v>0</v>
      </c>
      <c r="S8110" s="129">
        <f t="shared" si="380"/>
        <v>0</v>
      </c>
      <c r="T8110" s="129">
        <f t="shared" si="381"/>
        <v>0</v>
      </c>
      <c r="U8110" s="10"/>
    </row>
    <row r="8111" spans="12:21" ht="15" customHeight="1" x14ac:dyDescent="0.4">
      <c r="L8111" s="36" t="s">
        <v>39</v>
      </c>
      <c r="N8111" s="37">
        <v>43803</v>
      </c>
      <c r="O8111" s="35">
        <v>0.29166666666666669</v>
      </c>
      <c r="P8111" s="299"/>
      <c r="Q8111" s="300"/>
      <c r="R8111" s="129">
        <f t="shared" si="379"/>
        <v>0</v>
      </c>
      <c r="S8111" s="129">
        <f t="shared" si="380"/>
        <v>0</v>
      </c>
      <c r="T8111" s="129">
        <f t="shared" si="381"/>
        <v>0</v>
      </c>
      <c r="U8111" s="10"/>
    </row>
    <row r="8112" spans="12:21" ht="15" customHeight="1" x14ac:dyDescent="0.4">
      <c r="L8112" s="36" t="s">
        <v>39</v>
      </c>
      <c r="N8112" s="37">
        <v>43803</v>
      </c>
      <c r="O8112" s="35">
        <v>0.33333333333333337</v>
      </c>
      <c r="P8112" s="299"/>
      <c r="Q8112" s="300"/>
      <c r="R8112" s="129">
        <f t="shared" si="379"/>
        <v>0</v>
      </c>
      <c r="S8112" s="129">
        <f t="shared" si="380"/>
        <v>0</v>
      </c>
      <c r="T8112" s="129">
        <f t="shared" si="381"/>
        <v>0</v>
      </c>
      <c r="U8112" s="10"/>
    </row>
    <row r="8113" spans="12:21" ht="15" customHeight="1" x14ac:dyDescent="0.4">
      <c r="L8113" s="36" t="s">
        <v>39</v>
      </c>
      <c r="N8113" s="37">
        <v>43803</v>
      </c>
      <c r="O8113" s="35">
        <v>0.375</v>
      </c>
      <c r="P8113" s="299"/>
      <c r="Q8113" s="300"/>
      <c r="R8113" s="129">
        <f t="shared" si="379"/>
        <v>0</v>
      </c>
      <c r="S8113" s="129">
        <f t="shared" si="380"/>
        <v>0</v>
      </c>
      <c r="T8113" s="129">
        <f t="shared" si="381"/>
        <v>0</v>
      </c>
      <c r="U8113" s="10"/>
    </row>
    <row r="8114" spans="12:21" ht="15" customHeight="1" x14ac:dyDescent="0.4">
      <c r="L8114" s="36" t="s">
        <v>39</v>
      </c>
      <c r="N8114" s="37">
        <v>43803</v>
      </c>
      <c r="O8114" s="35">
        <v>0.41666666666666669</v>
      </c>
      <c r="P8114" s="299"/>
      <c r="Q8114" s="300"/>
      <c r="R8114" s="129">
        <f t="shared" si="379"/>
        <v>0</v>
      </c>
      <c r="S8114" s="129">
        <f t="shared" si="380"/>
        <v>0</v>
      </c>
      <c r="T8114" s="129">
        <f t="shared" si="381"/>
        <v>0</v>
      </c>
      <c r="U8114" s="10"/>
    </row>
    <row r="8115" spans="12:21" ht="15" customHeight="1" x14ac:dyDescent="0.4">
      <c r="L8115" s="36" t="s">
        <v>39</v>
      </c>
      <c r="N8115" s="37">
        <v>43803</v>
      </c>
      <c r="O8115" s="35">
        <v>0.45833333333333337</v>
      </c>
      <c r="P8115" s="299"/>
      <c r="Q8115" s="300"/>
      <c r="R8115" s="129">
        <f t="shared" si="379"/>
        <v>0</v>
      </c>
      <c r="S8115" s="129">
        <f t="shared" si="380"/>
        <v>0</v>
      </c>
      <c r="T8115" s="129">
        <f t="shared" si="381"/>
        <v>0</v>
      </c>
      <c r="U8115" s="10"/>
    </row>
    <row r="8116" spans="12:21" ht="15" customHeight="1" x14ac:dyDescent="0.4">
      <c r="L8116" s="36" t="s">
        <v>39</v>
      </c>
      <c r="N8116" s="37">
        <v>43803</v>
      </c>
      <c r="O8116" s="35">
        <v>0.50000000000000011</v>
      </c>
      <c r="P8116" s="299"/>
      <c r="Q8116" s="300"/>
      <c r="R8116" s="129">
        <f t="shared" si="379"/>
        <v>0</v>
      </c>
      <c r="S8116" s="129">
        <f t="shared" si="380"/>
        <v>0</v>
      </c>
      <c r="T8116" s="129">
        <f t="shared" si="381"/>
        <v>0</v>
      </c>
      <c r="U8116" s="10"/>
    </row>
    <row r="8117" spans="12:21" ht="15" customHeight="1" x14ac:dyDescent="0.4">
      <c r="L8117" s="36" t="s">
        <v>39</v>
      </c>
      <c r="N8117" s="37">
        <v>43803</v>
      </c>
      <c r="O8117" s="35">
        <v>0.54166666666666674</v>
      </c>
      <c r="P8117" s="299"/>
      <c r="Q8117" s="300"/>
      <c r="R8117" s="129">
        <f t="shared" si="379"/>
        <v>0</v>
      </c>
      <c r="S8117" s="129">
        <f t="shared" si="380"/>
        <v>0</v>
      </c>
      <c r="T8117" s="129">
        <f t="shared" si="381"/>
        <v>0</v>
      </c>
      <c r="U8117" s="10"/>
    </row>
    <row r="8118" spans="12:21" ht="15" customHeight="1" x14ac:dyDescent="0.4">
      <c r="L8118" s="36" t="s">
        <v>39</v>
      </c>
      <c r="N8118" s="37">
        <v>43803</v>
      </c>
      <c r="O8118" s="35">
        <v>0.58333333333333337</v>
      </c>
      <c r="P8118" s="299"/>
      <c r="Q8118" s="300"/>
      <c r="R8118" s="129">
        <f t="shared" si="379"/>
        <v>0</v>
      </c>
      <c r="S8118" s="129">
        <f t="shared" si="380"/>
        <v>0</v>
      </c>
      <c r="T8118" s="129">
        <f t="shared" si="381"/>
        <v>0</v>
      </c>
      <c r="U8118" s="10"/>
    </row>
    <row r="8119" spans="12:21" ht="15" customHeight="1" x14ac:dyDescent="0.4">
      <c r="L8119" s="36" t="s">
        <v>39</v>
      </c>
      <c r="N8119" s="37">
        <v>43803</v>
      </c>
      <c r="O8119" s="35">
        <v>0.62500000000000011</v>
      </c>
      <c r="P8119" s="299"/>
      <c r="Q8119" s="300"/>
      <c r="R8119" s="129">
        <f t="shared" si="379"/>
        <v>0</v>
      </c>
      <c r="S8119" s="129">
        <f t="shared" si="380"/>
        <v>0</v>
      </c>
      <c r="T8119" s="129">
        <f t="shared" si="381"/>
        <v>0</v>
      </c>
      <c r="U8119" s="10"/>
    </row>
    <row r="8120" spans="12:21" ht="15" customHeight="1" x14ac:dyDescent="0.4">
      <c r="L8120" s="36" t="s">
        <v>39</v>
      </c>
      <c r="N8120" s="37">
        <v>43803</v>
      </c>
      <c r="O8120" s="35">
        <v>0.66666666666666674</v>
      </c>
      <c r="P8120" s="299"/>
      <c r="Q8120" s="300"/>
      <c r="R8120" s="129">
        <f t="shared" si="379"/>
        <v>0</v>
      </c>
      <c r="S8120" s="129">
        <f t="shared" si="380"/>
        <v>0</v>
      </c>
      <c r="T8120" s="129">
        <f t="shared" si="381"/>
        <v>0</v>
      </c>
      <c r="U8120" s="10"/>
    </row>
    <row r="8121" spans="12:21" ht="15" customHeight="1" x14ac:dyDescent="0.4">
      <c r="L8121" s="36" t="s">
        <v>39</v>
      </c>
      <c r="N8121" s="37">
        <v>43803</v>
      </c>
      <c r="O8121" s="35">
        <v>0.70833333333333337</v>
      </c>
      <c r="P8121" s="299"/>
      <c r="Q8121" s="300"/>
      <c r="R8121" s="129">
        <f t="shared" si="379"/>
        <v>0</v>
      </c>
      <c r="S8121" s="129">
        <f t="shared" si="380"/>
        <v>0</v>
      </c>
      <c r="T8121" s="129">
        <f t="shared" si="381"/>
        <v>0</v>
      </c>
      <c r="U8121" s="10"/>
    </row>
    <row r="8122" spans="12:21" ht="15" customHeight="1" x14ac:dyDescent="0.4">
      <c r="L8122" s="36" t="s">
        <v>39</v>
      </c>
      <c r="N8122" s="37">
        <v>43803</v>
      </c>
      <c r="O8122" s="35">
        <v>0.75000000000000011</v>
      </c>
      <c r="P8122" s="299"/>
      <c r="Q8122" s="300"/>
      <c r="R8122" s="129">
        <f t="shared" si="379"/>
        <v>0</v>
      </c>
      <c r="S8122" s="129">
        <f t="shared" si="380"/>
        <v>0</v>
      </c>
      <c r="T8122" s="129">
        <f t="shared" si="381"/>
        <v>0</v>
      </c>
      <c r="U8122" s="10"/>
    </row>
    <row r="8123" spans="12:21" ht="15" customHeight="1" x14ac:dyDescent="0.4">
      <c r="L8123" s="36" t="s">
        <v>39</v>
      </c>
      <c r="N8123" s="37">
        <v>43803</v>
      </c>
      <c r="O8123" s="35">
        <v>0.79166666666666674</v>
      </c>
      <c r="P8123" s="299"/>
      <c r="Q8123" s="300"/>
      <c r="R8123" s="129">
        <f t="shared" si="379"/>
        <v>0</v>
      </c>
      <c r="S8123" s="129">
        <f t="shared" si="380"/>
        <v>0</v>
      </c>
      <c r="T8123" s="129">
        <f t="shared" si="381"/>
        <v>0</v>
      </c>
      <c r="U8123" s="10"/>
    </row>
    <row r="8124" spans="12:21" ht="15" customHeight="1" x14ac:dyDescent="0.4">
      <c r="L8124" s="36" t="s">
        <v>39</v>
      </c>
      <c r="N8124" s="37">
        <v>43803</v>
      </c>
      <c r="O8124" s="35">
        <v>0.83333333333333337</v>
      </c>
      <c r="P8124" s="299"/>
      <c r="Q8124" s="300"/>
      <c r="R8124" s="129">
        <f t="shared" si="379"/>
        <v>0</v>
      </c>
      <c r="S8124" s="129">
        <f t="shared" si="380"/>
        <v>0</v>
      </c>
      <c r="T8124" s="129">
        <f t="shared" si="381"/>
        <v>0</v>
      </c>
      <c r="U8124" s="10"/>
    </row>
    <row r="8125" spans="12:21" ht="15" customHeight="1" x14ac:dyDescent="0.4">
      <c r="L8125" s="36" t="s">
        <v>39</v>
      </c>
      <c r="N8125" s="37">
        <v>43803</v>
      </c>
      <c r="O8125" s="35">
        <v>0.87500000000000011</v>
      </c>
      <c r="P8125" s="299"/>
      <c r="Q8125" s="300"/>
      <c r="R8125" s="129">
        <f t="shared" si="379"/>
        <v>0</v>
      </c>
      <c r="S8125" s="129">
        <f t="shared" si="380"/>
        <v>0</v>
      </c>
      <c r="T8125" s="129">
        <f t="shared" si="381"/>
        <v>0</v>
      </c>
      <c r="U8125" s="10"/>
    </row>
    <row r="8126" spans="12:21" ht="15" customHeight="1" x14ac:dyDescent="0.4">
      <c r="L8126" s="36" t="s">
        <v>39</v>
      </c>
      <c r="N8126" s="37">
        <v>43803</v>
      </c>
      <c r="O8126" s="35">
        <v>0.91666666666666674</v>
      </c>
      <c r="P8126" s="299"/>
      <c r="Q8126" s="300"/>
      <c r="R8126" s="129">
        <f t="shared" si="379"/>
        <v>0</v>
      </c>
      <c r="S8126" s="129">
        <f t="shared" si="380"/>
        <v>0</v>
      </c>
      <c r="T8126" s="129">
        <f t="shared" si="381"/>
        <v>0</v>
      </c>
      <c r="U8126" s="10"/>
    </row>
    <row r="8127" spans="12:21" ht="15" customHeight="1" x14ac:dyDescent="0.4">
      <c r="L8127" s="36" t="s">
        <v>39</v>
      </c>
      <c r="N8127" s="37">
        <v>43803</v>
      </c>
      <c r="O8127" s="35">
        <v>0.95833333333333337</v>
      </c>
      <c r="P8127" s="299"/>
      <c r="Q8127" s="300"/>
      <c r="R8127" s="129">
        <f t="shared" si="379"/>
        <v>0</v>
      </c>
      <c r="S8127" s="129">
        <f t="shared" si="380"/>
        <v>0</v>
      </c>
      <c r="T8127" s="129">
        <f t="shared" si="381"/>
        <v>0</v>
      </c>
      <c r="U8127" s="10"/>
    </row>
    <row r="8128" spans="12:21" ht="15" customHeight="1" x14ac:dyDescent="0.4">
      <c r="L8128" s="40">
        <v>43804</v>
      </c>
      <c r="M8128" s="37"/>
      <c r="N8128" s="37">
        <v>43804</v>
      </c>
      <c r="O8128" s="35">
        <v>3.1225022567582528E-17</v>
      </c>
      <c r="P8128" s="299"/>
      <c r="Q8128" s="300"/>
      <c r="R8128" s="129">
        <f t="shared" si="379"/>
        <v>0</v>
      </c>
      <c r="S8128" s="129">
        <f t="shared" si="380"/>
        <v>0</v>
      </c>
      <c r="T8128" s="129">
        <f t="shared" si="381"/>
        <v>0</v>
      </c>
      <c r="U8128" s="10"/>
    </row>
    <row r="8129" spans="12:21" ht="15" customHeight="1" x14ac:dyDescent="0.4">
      <c r="L8129" s="36" t="s">
        <v>39</v>
      </c>
      <c r="N8129" s="37">
        <v>43804</v>
      </c>
      <c r="O8129" s="35">
        <v>4.1666666666666699E-2</v>
      </c>
      <c r="P8129" s="299"/>
      <c r="Q8129" s="300"/>
      <c r="R8129" s="129">
        <f t="shared" si="379"/>
        <v>0</v>
      </c>
      <c r="S8129" s="129">
        <f t="shared" si="380"/>
        <v>0</v>
      </c>
      <c r="T8129" s="129">
        <f t="shared" si="381"/>
        <v>0</v>
      </c>
      <c r="U8129" s="10"/>
    </row>
    <row r="8130" spans="12:21" ht="15" customHeight="1" x14ac:dyDescent="0.4">
      <c r="L8130" s="36" t="s">
        <v>39</v>
      </c>
      <c r="N8130" s="37">
        <v>43804</v>
      </c>
      <c r="O8130" s="35">
        <v>8.333333333333337E-2</v>
      </c>
      <c r="P8130" s="299"/>
      <c r="Q8130" s="300"/>
      <c r="R8130" s="129">
        <f t="shared" si="379"/>
        <v>0</v>
      </c>
      <c r="S8130" s="129">
        <f t="shared" si="380"/>
        <v>0</v>
      </c>
      <c r="T8130" s="129">
        <f t="shared" si="381"/>
        <v>0</v>
      </c>
      <c r="U8130" s="10"/>
    </row>
    <row r="8131" spans="12:21" ht="15" customHeight="1" x14ac:dyDescent="0.4">
      <c r="L8131" s="36" t="s">
        <v>39</v>
      </c>
      <c r="N8131" s="37">
        <v>43804</v>
      </c>
      <c r="O8131" s="35">
        <v>0.12500000000000006</v>
      </c>
      <c r="P8131" s="299"/>
      <c r="Q8131" s="300"/>
      <c r="R8131" s="129">
        <f t="shared" si="379"/>
        <v>0</v>
      </c>
      <c r="S8131" s="129">
        <f t="shared" si="380"/>
        <v>0</v>
      </c>
      <c r="T8131" s="129">
        <f t="shared" si="381"/>
        <v>0</v>
      </c>
      <c r="U8131" s="10"/>
    </row>
    <row r="8132" spans="12:21" ht="15" customHeight="1" x14ac:dyDescent="0.4">
      <c r="L8132" s="36" t="s">
        <v>39</v>
      </c>
      <c r="N8132" s="37">
        <v>43804</v>
      </c>
      <c r="O8132" s="35">
        <v>0.16666666666666669</v>
      </c>
      <c r="P8132" s="299"/>
      <c r="Q8132" s="300"/>
      <c r="R8132" s="129">
        <f t="shared" si="379"/>
        <v>0</v>
      </c>
      <c r="S8132" s="129">
        <f t="shared" si="380"/>
        <v>0</v>
      </c>
      <c r="T8132" s="129">
        <f t="shared" si="381"/>
        <v>0</v>
      </c>
      <c r="U8132" s="10"/>
    </row>
    <row r="8133" spans="12:21" ht="15" customHeight="1" x14ac:dyDescent="0.4">
      <c r="L8133" s="36" t="s">
        <v>39</v>
      </c>
      <c r="N8133" s="37">
        <v>43804</v>
      </c>
      <c r="O8133" s="35">
        <v>0.20833333333333337</v>
      </c>
      <c r="P8133" s="299"/>
      <c r="Q8133" s="300"/>
      <c r="R8133" s="129">
        <f t="shared" si="379"/>
        <v>0</v>
      </c>
      <c r="S8133" s="129">
        <f t="shared" si="380"/>
        <v>0</v>
      </c>
      <c r="T8133" s="129">
        <f t="shared" si="381"/>
        <v>0</v>
      </c>
      <c r="U8133" s="10"/>
    </row>
    <row r="8134" spans="12:21" ht="15" customHeight="1" x14ac:dyDescent="0.4">
      <c r="L8134" s="36" t="s">
        <v>39</v>
      </c>
      <c r="N8134" s="37">
        <v>43804</v>
      </c>
      <c r="O8134" s="35">
        <v>0.25</v>
      </c>
      <c r="P8134" s="299"/>
      <c r="Q8134" s="300"/>
      <c r="R8134" s="129">
        <f t="shared" si="379"/>
        <v>0</v>
      </c>
      <c r="S8134" s="129">
        <f t="shared" si="380"/>
        <v>0</v>
      </c>
      <c r="T8134" s="129">
        <f t="shared" si="381"/>
        <v>0</v>
      </c>
      <c r="U8134" s="10"/>
    </row>
    <row r="8135" spans="12:21" ht="15" customHeight="1" x14ac:dyDescent="0.4">
      <c r="L8135" s="36" t="s">
        <v>39</v>
      </c>
      <c r="N8135" s="37">
        <v>43804</v>
      </c>
      <c r="O8135" s="35">
        <v>0.29166666666666669</v>
      </c>
      <c r="P8135" s="299"/>
      <c r="Q8135" s="300"/>
      <c r="R8135" s="129">
        <f t="shared" si="379"/>
        <v>0</v>
      </c>
      <c r="S8135" s="129">
        <f t="shared" si="380"/>
        <v>0</v>
      </c>
      <c r="T8135" s="129">
        <f t="shared" si="381"/>
        <v>0</v>
      </c>
      <c r="U8135" s="10"/>
    </row>
    <row r="8136" spans="12:21" ht="15" customHeight="1" x14ac:dyDescent="0.4">
      <c r="L8136" s="36" t="s">
        <v>39</v>
      </c>
      <c r="N8136" s="37">
        <v>43804</v>
      </c>
      <c r="O8136" s="35">
        <v>0.33333333333333337</v>
      </c>
      <c r="P8136" s="299"/>
      <c r="Q8136" s="300"/>
      <c r="R8136" s="129">
        <f t="shared" si="379"/>
        <v>0</v>
      </c>
      <c r="S8136" s="129">
        <f t="shared" si="380"/>
        <v>0</v>
      </c>
      <c r="T8136" s="129">
        <f t="shared" si="381"/>
        <v>0</v>
      </c>
      <c r="U8136" s="10"/>
    </row>
    <row r="8137" spans="12:21" ht="15" customHeight="1" x14ac:dyDescent="0.4">
      <c r="L8137" s="36" t="s">
        <v>39</v>
      </c>
      <c r="N8137" s="37">
        <v>43804</v>
      </c>
      <c r="O8137" s="35">
        <v>0.375</v>
      </c>
      <c r="P8137" s="299"/>
      <c r="Q8137" s="300"/>
      <c r="R8137" s="129">
        <f t="shared" si="379"/>
        <v>0</v>
      </c>
      <c r="S8137" s="129">
        <f t="shared" si="380"/>
        <v>0</v>
      </c>
      <c r="T8137" s="129">
        <f t="shared" si="381"/>
        <v>0</v>
      </c>
      <c r="U8137" s="10"/>
    </row>
    <row r="8138" spans="12:21" ht="15" customHeight="1" x14ac:dyDescent="0.4">
      <c r="L8138" s="36" t="s">
        <v>39</v>
      </c>
      <c r="N8138" s="37">
        <v>43804</v>
      </c>
      <c r="O8138" s="35">
        <v>0.41666666666666669</v>
      </c>
      <c r="P8138" s="299"/>
      <c r="Q8138" s="300"/>
      <c r="R8138" s="129">
        <f t="shared" si="379"/>
        <v>0</v>
      </c>
      <c r="S8138" s="129">
        <f t="shared" si="380"/>
        <v>0</v>
      </c>
      <c r="T8138" s="129">
        <f t="shared" si="381"/>
        <v>0</v>
      </c>
      <c r="U8138" s="10"/>
    </row>
    <row r="8139" spans="12:21" ht="15" customHeight="1" x14ac:dyDescent="0.4">
      <c r="L8139" s="36" t="s">
        <v>39</v>
      </c>
      <c r="N8139" s="37">
        <v>43804</v>
      </c>
      <c r="O8139" s="35">
        <v>0.45833333333333337</v>
      </c>
      <c r="P8139" s="299"/>
      <c r="Q8139" s="300"/>
      <c r="R8139" s="129">
        <f t="shared" si="379"/>
        <v>0</v>
      </c>
      <c r="S8139" s="129">
        <f t="shared" si="380"/>
        <v>0</v>
      </c>
      <c r="T8139" s="129">
        <f t="shared" si="381"/>
        <v>0</v>
      </c>
      <c r="U8139" s="10"/>
    </row>
    <row r="8140" spans="12:21" ht="15" customHeight="1" x14ac:dyDescent="0.4">
      <c r="L8140" s="36" t="s">
        <v>39</v>
      </c>
      <c r="N8140" s="37">
        <v>43804</v>
      </c>
      <c r="O8140" s="35">
        <v>0.50000000000000011</v>
      </c>
      <c r="P8140" s="299"/>
      <c r="Q8140" s="300"/>
      <c r="R8140" s="129">
        <f t="shared" si="379"/>
        <v>0</v>
      </c>
      <c r="S8140" s="129">
        <f t="shared" si="380"/>
        <v>0</v>
      </c>
      <c r="T8140" s="129">
        <f t="shared" si="381"/>
        <v>0</v>
      </c>
      <c r="U8140" s="10"/>
    </row>
    <row r="8141" spans="12:21" ht="15" customHeight="1" x14ac:dyDescent="0.4">
      <c r="L8141" s="36" t="s">
        <v>39</v>
      </c>
      <c r="N8141" s="37">
        <v>43804</v>
      </c>
      <c r="O8141" s="35">
        <v>0.54166666666666674</v>
      </c>
      <c r="P8141" s="299"/>
      <c r="Q8141" s="300"/>
      <c r="R8141" s="129">
        <f t="shared" si="379"/>
        <v>0</v>
      </c>
      <c r="S8141" s="129">
        <f t="shared" si="380"/>
        <v>0</v>
      </c>
      <c r="T8141" s="129">
        <f t="shared" si="381"/>
        <v>0</v>
      </c>
      <c r="U8141" s="10"/>
    </row>
    <row r="8142" spans="12:21" ht="15" customHeight="1" x14ac:dyDescent="0.4">
      <c r="L8142" s="36" t="s">
        <v>39</v>
      </c>
      <c r="N8142" s="37">
        <v>43804</v>
      </c>
      <c r="O8142" s="35">
        <v>0.58333333333333337</v>
      </c>
      <c r="P8142" s="299"/>
      <c r="Q8142" s="300"/>
      <c r="R8142" s="129">
        <f t="shared" si="379"/>
        <v>0</v>
      </c>
      <c r="S8142" s="129">
        <f t="shared" si="380"/>
        <v>0</v>
      </c>
      <c r="T8142" s="129">
        <f t="shared" si="381"/>
        <v>0</v>
      </c>
      <c r="U8142" s="10"/>
    </row>
    <row r="8143" spans="12:21" ht="15" customHeight="1" x14ac:dyDescent="0.4">
      <c r="L8143" s="36" t="s">
        <v>39</v>
      </c>
      <c r="N8143" s="37">
        <v>43804</v>
      </c>
      <c r="O8143" s="35">
        <v>0.62500000000000011</v>
      </c>
      <c r="P8143" s="299"/>
      <c r="Q8143" s="300"/>
      <c r="R8143" s="129">
        <f t="shared" si="379"/>
        <v>0</v>
      </c>
      <c r="S8143" s="129">
        <f t="shared" si="380"/>
        <v>0</v>
      </c>
      <c r="T8143" s="129">
        <f t="shared" si="381"/>
        <v>0</v>
      </c>
      <c r="U8143" s="10"/>
    </row>
    <row r="8144" spans="12:21" ht="15" customHeight="1" x14ac:dyDescent="0.4">
      <c r="L8144" s="36" t="s">
        <v>39</v>
      </c>
      <c r="N8144" s="37">
        <v>43804</v>
      </c>
      <c r="O8144" s="35">
        <v>0.66666666666666674</v>
      </c>
      <c r="P8144" s="299"/>
      <c r="Q8144" s="300"/>
      <c r="R8144" s="129">
        <f t="shared" ref="R8144:R8207" si="382">IF(Q8144&gt;P8144,P8144,Q8144)</f>
        <v>0</v>
      </c>
      <c r="S8144" s="129">
        <f t="shared" ref="S8144:S8207" si="383">P8144-R8144</f>
        <v>0</v>
      </c>
      <c r="T8144" s="129">
        <f t="shared" si="381"/>
        <v>0</v>
      </c>
      <c r="U8144" s="10"/>
    </row>
    <row r="8145" spans="12:21" ht="15" customHeight="1" x14ac:dyDescent="0.4">
      <c r="L8145" s="36" t="s">
        <v>39</v>
      </c>
      <c r="N8145" s="37">
        <v>43804</v>
      </c>
      <c r="O8145" s="35">
        <v>0.70833333333333337</v>
      </c>
      <c r="P8145" s="299"/>
      <c r="Q8145" s="300"/>
      <c r="R8145" s="129">
        <f t="shared" si="382"/>
        <v>0</v>
      </c>
      <c r="S8145" s="129">
        <f t="shared" si="383"/>
        <v>0</v>
      </c>
      <c r="T8145" s="129">
        <f t="shared" si="381"/>
        <v>0</v>
      </c>
      <c r="U8145" s="10"/>
    </row>
    <row r="8146" spans="12:21" ht="15" customHeight="1" x14ac:dyDescent="0.4">
      <c r="L8146" s="36" t="s">
        <v>39</v>
      </c>
      <c r="N8146" s="37">
        <v>43804</v>
      </c>
      <c r="O8146" s="35">
        <v>0.75000000000000011</v>
      </c>
      <c r="P8146" s="299"/>
      <c r="Q8146" s="300"/>
      <c r="R8146" s="129">
        <f t="shared" si="382"/>
        <v>0</v>
      </c>
      <c r="S8146" s="129">
        <f t="shared" si="383"/>
        <v>0</v>
      </c>
      <c r="T8146" s="129">
        <f t="shared" si="381"/>
        <v>0</v>
      </c>
      <c r="U8146" s="10"/>
    </row>
    <row r="8147" spans="12:21" ht="15" customHeight="1" x14ac:dyDescent="0.4">
      <c r="L8147" s="36" t="s">
        <v>39</v>
      </c>
      <c r="N8147" s="37">
        <v>43804</v>
      </c>
      <c r="O8147" s="35">
        <v>0.79166666666666674</v>
      </c>
      <c r="P8147" s="299"/>
      <c r="Q8147" s="300"/>
      <c r="R8147" s="129">
        <f t="shared" si="382"/>
        <v>0</v>
      </c>
      <c r="S8147" s="129">
        <f t="shared" si="383"/>
        <v>0</v>
      </c>
      <c r="T8147" s="129">
        <f t="shared" si="381"/>
        <v>0</v>
      </c>
      <c r="U8147" s="10"/>
    </row>
    <row r="8148" spans="12:21" ht="15" customHeight="1" x14ac:dyDescent="0.4">
      <c r="L8148" s="36" t="s">
        <v>39</v>
      </c>
      <c r="N8148" s="37">
        <v>43804</v>
      </c>
      <c r="O8148" s="35">
        <v>0.83333333333333337</v>
      </c>
      <c r="P8148" s="299"/>
      <c r="Q8148" s="300"/>
      <c r="R8148" s="129">
        <f t="shared" si="382"/>
        <v>0</v>
      </c>
      <c r="S8148" s="129">
        <f t="shared" si="383"/>
        <v>0</v>
      </c>
      <c r="T8148" s="129">
        <f t="shared" si="381"/>
        <v>0</v>
      </c>
      <c r="U8148" s="10"/>
    </row>
    <row r="8149" spans="12:21" ht="15" customHeight="1" x14ac:dyDescent="0.4">
      <c r="L8149" s="36" t="s">
        <v>39</v>
      </c>
      <c r="N8149" s="37">
        <v>43804</v>
      </c>
      <c r="O8149" s="35">
        <v>0.87500000000000011</v>
      </c>
      <c r="P8149" s="299"/>
      <c r="Q8149" s="300"/>
      <c r="R8149" s="129">
        <f t="shared" si="382"/>
        <v>0</v>
      </c>
      <c r="S8149" s="129">
        <f t="shared" si="383"/>
        <v>0</v>
      </c>
      <c r="T8149" s="129">
        <f t="shared" si="381"/>
        <v>0</v>
      </c>
      <c r="U8149" s="10"/>
    </row>
    <row r="8150" spans="12:21" ht="15" customHeight="1" x14ac:dyDescent="0.4">
      <c r="L8150" s="36" t="s">
        <v>39</v>
      </c>
      <c r="N8150" s="37">
        <v>43804</v>
      </c>
      <c r="O8150" s="35">
        <v>0.91666666666666674</v>
      </c>
      <c r="P8150" s="299"/>
      <c r="Q8150" s="300"/>
      <c r="R8150" s="129">
        <f t="shared" si="382"/>
        <v>0</v>
      </c>
      <c r="S8150" s="129">
        <f t="shared" si="383"/>
        <v>0</v>
      </c>
      <c r="T8150" s="129">
        <f t="shared" si="381"/>
        <v>0</v>
      </c>
      <c r="U8150" s="10"/>
    </row>
    <row r="8151" spans="12:21" ht="15" customHeight="1" x14ac:dyDescent="0.4">
      <c r="L8151" s="36" t="s">
        <v>39</v>
      </c>
      <c r="N8151" s="37">
        <v>43804</v>
      </c>
      <c r="O8151" s="35">
        <v>0.95833333333333337</v>
      </c>
      <c r="P8151" s="299"/>
      <c r="Q8151" s="300"/>
      <c r="R8151" s="129">
        <f t="shared" si="382"/>
        <v>0</v>
      </c>
      <c r="S8151" s="129">
        <f t="shared" si="383"/>
        <v>0</v>
      </c>
      <c r="T8151" s="129">
        <f t="shared" si="381"/>
        <v>0</v>
      </c>
      <c r="U8151" s="10"/>
    </row>
    <row r="8152" spans="12:21" ht="15" customHeight="1" x14ac:dyDescent="0.4">
      <c r="L8152" s="40">
        <v>43805</v>
      </c>
      <c r="M8152" s="37"/>
      <c r="N8152" s="37">
        <v>43805</v>
      </c>
      <c r="O8152" s="35">
        <v>3.1225022567582528E-17</v>
      </c>
      <c r="P8152" s="299"/>
      <c r="Q8152" s="300"/>
      <c r="R8152" s="129">
        <f t="shared" si="382"/>
        <v>0</v>
      </c>
      <c r="S8152" s="129">
        <f t="shared" si="383"/>
        <v>0</v>
      </c>
      <c r="T8152" s="129">
        <f t="shared" si="381"/>
        <v>0</v>
      </c>
      <c r="U8152" s="10"/>
    </row>
    <row r="8153" spans="12:21" ht="15" customHeight="1" x14ac:dyDescent="0.4">
      <c r="L8153" s="36" t="s">
        <v>39</v>
      </c>
      <c r="N8153" s="37">
        <v>43805</v>
      </c>
      <c r="O8153" s="35">
        <v>4.1666666666666699E-2</v>
      </c>
      <c r="P8153" s="299"/>
      <c r="Q8153" s="300"/>
      <c r="R8153" s="129">
        <f t="shared" si="382"/>
        <v>0</v>
      </c>
      <c r="S8153" s="129">
        <f t="shared" si="383"/>
        <v>0</v>
      </c>
      <c r="T8153" s="129">
        <f t="shared" si="381"/>
        <v>0</v>
      </c>
      <c r="U8153" s="10"/>
    </row>
    <row r="8154" spans="12:21" ht="15" customHeight="1" x14ac:dyDescent="0.4">
      <c r="L8154" s="36" t="s">
        <v>39</v>
      </c>
      <c r="N8154" s="37">
        <v>43805</v>
      </c>
      <c r="O8154" s="35">
        <v>8.333333333333337E-2</v>
      </c>
      <c r="P8154" s="299"/>
      <c r="Q8154" s="300"/>
      <c r="R8154" s="129">
        <f t="shared" si="382"/>
        <v>0</v>
      </c>
      <c r="S8154" s="129">
        <f t="shared" si="383"/>
        <v>0</v>
      </c>
      <c r="T8154" s="129">
        <f t="shared" si="381"/>
        <v>0</v>
      </c>
      <c r="U8154" s="10"/>
    </row>
    <row r="8155" spans="12:21" ht="15" customHeight="1" x14ac:dyDescent="0.4">
      <c r="L8155" s="36" t="s">
        <v>39</v>
      </c>
      <c r="N8155" s="37">
        <v>43805</v>
      </c>
      <c r="O8155" s="35">
        <v>0.12500000000000006</v>
      </c>
      <c r="P8155" s="299"/>
      <c r="Q8155" s="300"/>
      <c r="R8155" s="129">
        <f t="shared" si="382"/>
        <v>0</v>
      </c>
      <c r="S8155" s="129">
        <f t="shared" si="383"/>
        <v>0</v>
      </c>
      <c r="T8155" s="129">
        <f t="shared" si="381"/>
        <v>0</v>
      </c>
      <c r="U8155" s="10"/>
    </row>
    <row r="8156" spans="12:21" ht="15" customHeight="1" x14ac:dyDescent="0.4">
      <c r="L8156" s="36" t="s">
        <v>39</v>
      </c>
      <c r="N8156" s="37">
        <v>43805</v>
      </c>
      <c r="O8156" s="35">
        <v>0.16666666666666669</v>
      </c>
      <c r="P8156" s="299"/>
      <c r="Q8156" s="300"/>
      <c r="R8156" s="129">
        <f t="shared" si="382"/>
        <v>0</v>
      </c>
      <c r="S8156" s="129">
        <f t="shared" si="383"/>
        <v>0</v>
      </c>
      <c r="T8156" s="129">
        <f t="shared" si="381"/>
        <v>0</v>
      </c>
      <c r="U8156" s="10"/>
    </row>
    <row r="8157" spans="12:21" ht="15" customHeight="1" x14ac:dyDescent="0.4">
      <c r="L8157" s="36" t="s">
        <v>39</v>
      </c>
      <c r="N8157" s="37">
        <v>43805</v>
      </c>
      <c r="O8157" s="35">
        <v>0.20833333333333337</v>
      </c>
      <c r="P8157" s="299"/>
      <c r="Q8157" s="300"/>
      <c r="R8157" s="129">
        <f t="shared" si="382"/>
        <v>0</v>
      </c>
      <c r="S8157" s="129">
        <f t="shared" si="383"/>
        <v>0</v>
      </c>
      <c r="T8157" s="129">
        <f t="shared" si="381"/>
        <v>0</v>
      </c>
      <c r="U8157" s="10"/>
    </row>
    <row r="8158" spans="12:21" ht="15" customHeight="1" x14ac:dyDescent="0.4">
      <c r="L8158" s="36" t="s">
        <v>39</v>
      </c>
      <c r="N8158" s="37">
        <v>43805</v>
      </c>
      <c r="O8158" s="35">
        <v>0.25</v>
      </c>
      <c r="P8158" s="299"/>
      <c r="Q8158" s="300"/>
      <c r="R8158" s="129">
        <f t="shared" si="382"/>
        <v>0</v>
      </c>
      <c r="S8158" s="129">
        <f t="shared" si="383"/>
        <v>0</v>
      </c>
      <c r="T8158" s="129">
        <f t="shared" si="381"/>
        <v>0</v>
      </c>
      <c r="U8158" s="10"/>
    </row>
    <row r="8159" spans="12:21" ht="15" customHeight="1" x14ac:dyDescent="0.4">
      <c r="L8159" s="36" t="s">
        <v>39</v>
      </c>
      <c r="N8159" s="37">
        <v>43805</v>
      </c>
      <c r="O8159" s="35">
        <v>0.29166666666666669</v>
      </c>
      <c r="P8159" s="299"/>
      <c r="Q8159" s="300"/>
      <c r="R8159" s="129">
        <f t="shared" si="382"/>
        <v>0</v>
      </c>
      <c r="S8159" s="129">
        <f t="shared" si="383"/>
        <v>0</v>
      </c>
      <c r="T8159" s="129">
        <f t="shared" si="381"/>
        <v>0</v>
      </c>
      <c r="U8159" s="10"/>
    </row>
    <row r="8160" spans="12:21" ht="15" customHeight="1" x14ac:dyDescent="0.4">
      <c r="L8160" s="36" t="s">
        <v>39</v>
      </c>
      <c r="N8160" s="37">
        <v>43805</v>
      </c>
      <c r="O8160" s="35">
        <v>0.33333333333333337</v>
      </c>
      <c r="P8160" s="299"/>
      <c r="Q8160" s="300"/>
      <c r="R8160" s="129">
        <f t="shared" si="382"/>
        <v>0</v>
      </c>
      <c r="S8160" s="129">
        <f t="shared" si="383"/>
        <v>0</v>
      </c>
      <c r="T8160" s="129">
        <f t="shared" si="381"/>
        <v>0</v>
      </c>
      <c r="U8160" s="10"/>
    </row>
    <row r="8161" spans="12:21" ht="15" customHeight="1" x14ac:dyDescent="0.4">
      <c r="L8161" s="36" t="s">
        <v>39</v>
      </c>
      <c r="N8161" s="37">
        <v>43805</v>
      </c>
      <c r="O8161" s="35">
        <v>0.375</v>
      </c>
      <c r="P8161" s="299"/>
      <c r="Q8161" s="300"/>
      <c r="R8161" s="129">
        <f t="shared" si="382"/>
        <v>0</v>
      </c>
      <c r="S8161" s="129">
        <f t="shared" si="383"/>
        <v>0</v>
      </c>
      <c r="T8161" s="129">
        <f t="shared" si="381"/>
        <v>0</v>
      </c>
      <c r="U8161" s="10"/>
    </row>
    <row r="8162" spans="12:21" ht="15" customHeight="1" x14ac:dyDescent="0.4">
      <c r="L8162" s="36" t="s">
        <v>39</v>
      </c>
      <c r="N8162" s="37">
        <v>43805</v>
      </c>
      <c r="O8162" s="35">
        <v>0.41666666666666669</v>
      </c>
      <c r="P8162" s="299"/>
      <c r="Q8162" s="300"/>
      <c r="R8162" s="129">
        <f t="shared" si="382"/>
        <v>0</v>
      </c>
      <c r="S8162" s="129">
        <f t="shared" si="383"/>
        <v>0</v>
      </c>
      <c r="T8162" s="129">
        <f t="shared" si="381"/>
        <v>0</v>
      </c>
      <c r="U8162" s="10"/>
    </row>
    <row r="8163" spans="12:21" ht="15" customHeight="1" x14ac:dyDescent="0.4">
      <c r="L8163" s="36" t="s">
        <v>39</v>
      </c>
      <c r="N8163" s="37">
        <v>43805</v>
      </c>
      <c r="O8163" s="35">
        <v>0.45833333333333337</v>
      </c>
      <c r="P8163" s="299"/>
      <c r="Q8163" s="300"/>
      <c r="R8163" s="129">
        <f t="shared" si="382"/>
        <v>0</v>
      </c>
      <c r="S8163" s="129">
        <f t="shared" si="383"/>
        <v>0</v>
      </c>
      <c r="T8163" s="129">
        <f t="shared" si="381"/>
        <v>0</v>
      </c>
      <c r="U8163" s="10"/>
    </row>
    <row r="8164" spans="12:21" ht="15" customHeight="1" x14ac:dyDescent="0.4">
      <c r="L8164" s="36" t="s">
        <v>39</v>
      </c>
      <c r="N8164" s="37">
        <v>43805</v>
      </c>
      <c r="O8164" s="35">
        <v>0.50000000000000011</v>
      </c>
      <c r="P8164" s="299"/>
      <c r="Q8164" s="300"/>
      <c r="R8164" s="129">
        <f t="shared" si="382"/>
        <v>0</v>
      </c>
      <c r="S8164" s="129">
        <f t="shared" si="383"/>
        <v>0</v>
      </c>
      <c r="T8164" s="129">
        <f t="shared" si="381"/>
        <v>0</v>
      </c>
      <c r="U8164" s="10"/>
    </row>
    <row r="8165" spans="12:21" ht="15" customHeight="1" x14ac:dyDescent="0.4">
      <c r="L8165" s="36" t="s">
        <v>39</v>
      </c>
      <c r="N8165" s="37">
        <v>43805</v>
      </c>
      <c r="O8165" s="35">
        <v>0.54166666666666674</v>
      </c>
      <c r="P8165" s="299"/>
      <c r="Q8165" s="300"/>
      <c r="R8165" s="129">
        <f t="shared" si="382"/>
        <v>0</v>
      </c>
      <c r="S8165" s="129">
        <f t="shared" si="383"/>
        <v>0</v>
      </c>
      <c r="T8165" s="129">
        <f t="shared" si="381"/>
        <v>0</v>
      </c>
      <c r="U8165" s="10"/>
    </row>
    <row r="8166" spans="12:21" ht="15" customHeight="1" x14ac:dyDescent="0.4">
      <c r="L8166" s="36" t="s">
        <v>39</v>
      </c>
      <c r="N8166" s="37">
        <v>43805</v>
      </c>
      <c r="O8166" s="35">
        <v>0.58333333333333337</v>
      </c>
      <c r="P8166" s="299"/>
      <c r="Q8166" s="300"/>
      <c r="R8166" s="129">
        <f t="shared" si="382"/>
        <v>0</v>
      </c>
      <c r="S8166" s="129">
        <f t="shared" si="383"/>
        <v>0</v>
      </c>
      <c r="T8166" s="129">
        <f t="shared" si="381"/>
        <v>0</v>
      </c>
      <c r="U8166" s="10"/>
    </row>
    <row r="8167" spans="12:21" ht="15" customHeight="1" x14ac:dyDescent="0.4">
      <c r="L8167" s="36" t="s">
        <v>39</v>
      </c>
      <c r="N8167" s="37">
        <v>43805</v>
      </c>
      <c r="O8167" s="35">
        <v>0.62500000000000011</v>
      </c>
      <c r="P8167" s="299"/>
      <c r="Q8167" s="300"/>
      <c r="R8167" s="129">
        <f t="shared" si="382"/>
        <v>0</v>
      </c>
      <c r="S8167" s="129">
        <f t="shared" si="383"/>
        <v>0</v>
      </c>
      <c r="T8167" s="129">
        <f t="shared" si="381"/>
        <v>0</v>
      </c>
      <c r="U8167" s="10"/>
    </row>
    <row r="8168" spans="12:21" ht="15" customHeight="1" x14ac:dyDescent="0.4">
      <c r="L8168" s="36" t="s">
        <v>39</v>
      </c>
      <c r="N8168" s="37">
        <v>43805</v>
      </c>
      <c r="O8168" s="35">
        <v>0.66666666666666674</v>
      </c>
      <c r="P8168" s="299"/>
      <c r="Q8168" s="300"/>
      <c r="R8168" s="129">
        <f t="shared" si="382"/>
        <v>0</v>
      </c>
      <c r="S8168" s="129">
        <f t="shared" si="383"/>
        <v>0</v>
      </c>
      <c r="T8168" s="129">
        <f t="shared" si="381"/>
        <v>0</v>
      </c>
      <c r="U8168" s="10"/>
    </row>
    <row r="8169" spans="12:21" ht="15" customHeight="1" x14ac:dyDescent="0.4">
      <c r="L8169" s="36" t="s">
        <v>39</v>
      </c>
      <c r="N8169" s="37">
        <v>43805</v>
      </c>
      <c r="O8169" s="35">
        <v>0.70833333333333337</v>
      </c>
      <c r="P8169" s="299"/>
      <c r="Q8169" s="300"/>
      <c r="R8169" s="129">
        <f t="shared" si="382"/>
        <v>0</v>
      </c>
      <c r="S8169" s="129">
        <f t="shared" si="383"/>
        <v>0</v>
      </c>
      <c r="T8169" s="129">
        <f t="shared" ref="T8169:T8232" si="384">Q8169-R8169</f>
        <v>0</v>
      </c>
      <c r="U8169" s="10"/>
    </row>
    <row r="8170" spans="12:21" ht="15" customHeight="1" x14ac:dyDescent="0.4">
      <c r="L8170" s="36" t="s">
        <v>39</v>
      </c>
      <c r="N8170" s="37">
        <v>43805</v>
      </c>
      <c r="O8170" s="35">
        <v>0.75000000000000011</v>
      </c>
      <c r="P8170" s="299"/>
      <c r="Q8170" s="300"/>
      <c r="R8170" s="129">
        <f t="shared" si="382"/>
        <v>0</v>
      </c>
      <c r="S8170" s="129">
        <f t="shared" si="383"/>
        <v>0</v>
      </c>
      <c r="T8170" s="129">
        <f t="shared" si="384"/>
        <v>0</v>
      </c>
      <c r="U8170" s="10"/>
    </row>
    <row r="8171" spans="12:21" ht="15" customHeight="1" x14ac:dyDescent="0.4">
      <c r="L8171" s="36" t="s">
        <v>39</v>
      </c>
      <c r="N8171" s="37">
        <v>43805</v>
      </c>
      <c r="O8171" s="35">
        <v>0.79166666666666674</v>
      </c>
      <c r="P8171" s="299"/>
      <c r="Q8171" s="300"/>
      <c r="R8171" s="129">
        <f t="shared" si="382"/>
        <v>0</v>
      </c>
      <c r="S8171" s="129">
        <f t="shared" si="383"/>
        <v>0</v>
      </c>
      <c r="T8171" s="129">
        <f t="shared" si="384"/>
        <v>0</v>
      </c>
      <c r="U8171" s="10"/>
    </row>
    <row r="8172" spans="12:21" ht="15" customHeight="1" x14ac:dyDescent="0.4">
      <c r="L8172" s="36" t="s">
        <v>39</v>
      </c>
      <c r="N8172" s="37">
        <v>43805</v>
      </c>
      <c r="O8172" s="35">
        <v>0.83333333333333337</v>
      </c>
      <c r="P8172" s="299"/>
      <c r="Q8172" s="300"/>
      <c r="R8172" s="129">
        <f t="shared" si="382"/>
        <v>0</v>
      </c>
      <c r="S8172" s="129">
        <f t="shared" si="383"/>
        <v>0</v>
      </c>
      <c r="T8172" s="129">
        <f t="shared" si="384"/>
        <v>0</v>
      </c>
      <c r="U8172" s="10"/>
    </row>
    <row r="8173" spans="12:21" ht="15" customHeight="1" x14ac:dyDescent="0.4">
      <c r="L8173" s="36" t="s">
        <v>39</v>
      </c>
      <c r="N8173" s="37">
        <v>43805</v>
      </c>
      <c r="O8173" s="35">
        <v>0.87500000000000011</v>
      </c>
      <c r="P8173" s="299"/>
      <c r="Q8173" s="300"/>
      <c r="R8173" s="129">
        <f t="shared" si="382"/>
        <v>0</v>
      </c>
      <c r="S8173" s="129">
        <f t="shared" si="383"/>
        <v>0</v>
      </c>
      <c r="T8173" s="129">
        <f t="shared" si="384"/>
        <v>0</v>
      </c>
      <c r="U8173" s="10"/>
    </row>
    <row r="8174" spans="12:21" ht="15" customHeight="1" x14ac:dyDescent="0.4">
      <c r="L8174" s="36" t="s">
        <v>39</v>
      </c>
      <c r="N8174" s="37">
        <v>43805</v>
      </c>
      <c r="O8174" s="35">
        <v>0.91666666666666674</v>
      </c>
      <c r="P8174" s="299"/>
      <c r="Q8174" s="300"/>
      <c r="R8174" s="129">
        <f t="shared" si="382"/>
        <v>0</v>
      </c>
      <c r="S8174" s="129">
        <f t="shared" si="383"/>
        <v>0</v>
      </c>
      <c r="T8174" s="129">
        <f t="shared" si="384"/>
        <v>0</v>
      </c>
      <c r="U8174" s="10"/>
    </row>
    <row r="8175" spans="12:21" ht="15" customHeight="1" x14ac:dyDescent="0.4">
      <c r="L8175" s="36" t="s">
        <v>39</v>
      </c>
      <c r="N8175" s="37">
        <v>43805</v>
      </c>
      <c r="O8175" s="35">
        <v>0.95833333333333337</v>
      </c>
      <c r="P8175" s="299"/>
      <c r="Q8175" s="300"/>
      <c r="R8175" s="129">
        <f t="shared" si="382"/>
        <v>0</v>
      </c>
      <c r="S8175" s="129">
        <f t="shared" si="383"/>
        <v>0</v>
      </c>
      <c r="T8175" s="129">
        <f t="shared" si="384"/>
        <v>0</v>
      </c>
      <c r="U8175" s="10"/>
    </row>
    <row r="8176" spans="12:21" ht="15" customHeight="1" x14ac:dyDescent="0.4">
      <c r="L8176" s="40">
        <v>43806</v>
      </c>
      <c r="M8176" s="37"/>
      <c r="N8176" s="37">
        <v>43806</v>
      </c>
      <c r="O8176" s="35">
        <v>3.1225022567582528E-17</v>
      </c>
      <c r="P8176" s="299"/>
      <c r="Q8176" s="300"/>
      <c r="R8176" s="129">
        <f t="shared" si="382"/>
        <v>0</v>
      </c>
      <c r="S8176" s="129">
        <f t="shared" si="383"/>
        <v>0</v>
      </c>
      <c r="T8176" s="129">
        <f t="shared" si="384"/>
        <v>0</v>
      </c>
      <c r="U8176" s="10"/>
    </row>
    <row r="8177" spans="12:21" ht="15" customHeight="1" x14ac:dyDescent="0.4">
      <c r="L8177" s="36" t="s">
        <v>39</v>
      </c>
      <c r="N8177" s="37">
        <v>43806</v>
      </c>
      <c r="O8177" s="35">
        <v>4.1666666666666699E-2</v>
      </c>
      <c r="P8177" s="299"/>
      <c r="Q8177" s="300"/>
      <c r="R8177" s="129">
        <f t="shared" si="382"/>
        <v>0</v>
      </c>
      <c r="S8177" s="129">
        <f t="shared" si="383"/>
        <v>0</v>
      </c>
      <c r="T8177" s="129">
        <f t="shared" si="384"/>
        <v>0</v>
      </c>
      <c r="U8177" s="10"/>
    </row>
    <row r="8178" spans="12:21" ht="15" customHeight="1" x14ac:dyDescent="0.4">
      <c r="L8178" s="36" t="s">
        <v>39</v>
      </c>
      <c r="N8178" s="37">
        <v>43806</v>
      </c>
      <c r="O8178" s="35">
        <v>8.333333333333337E-2</v>
      </c>
      <c r="P8178" s="299"/>
      <c r="Q8178" s="300"/>
      <c r="R8178" s="129">
        <f t="shared" si="382"/>
        <v>0</v>
      </c>
      <c r="S8178" s="129">
        <f t="shared" si="383"/>
        <v>0</v>
      </c>
      <c r="T8178" s="129">
        <f t="shared" si="384"/>
        <v>0</v>
      </c>
      <c r="U8178" s="10"/>
    </row>
    <row r="8179" spans="12:21" ht="15" customHeight="1" x14ac:dyDescent="0.4">
      <c r="L8179" s="36" t="s">
        <v>39</v>
      </c>
      <c r="N8179" s="37">
        <v>43806</v>
      </c>
      <c r="O8179" s="35">
        <v>0.12500000000000006</v>
      </c>
      <c r="P8179" s="299"/>
      <c r="Q8179" s="300"/>
      <c r="R8179" s="129">
        <f t="shared" si="382"/>
        <v>0</v>
      </c>
      <c r="S8179" s="129">
        <f t="shared" si="383"/>
        <v>0</v>
      </c>
      <c r="T8179" s="129">
        <f t="shared" si="384"/>
        <v>0</v>
      </c>
      <c r="U8179" s="10"/>
    </row>
    <row r="8180" spans="12:21" ht="15" customHeight="1" x14ac:dyDescent="0.4">
      <c r="L8180" s="36" t="s">
        <v>39</v>
      </c>
      <c r="N8180" s="37">
        <v>43806</v>
      </c>
      <c r="O8180" s="35">
        <v>0.16666666666666669</v>
      </c>
      <c r="P8180" s="299"/>
      <c r="Q8180" s="300"/>
      <c r="R8180" s="129">
        <f t="shared" si="382"/>
        <v>0</v>
      </c>
      <c r="S8180" s="129">
        <f t="shared" si="383"/>
        <v>0</v>
      </c>
      <c r="T8180" s="129">
        <f t="shared" si="384"/>
        <v>0</v>
      </c>
      <c r="U8180" s="10"/>
    </row>
    <row r="8181" spans="12:21" ht="15" customHeight="1" x14ac:dyDescent="0.4">
      <c r="L8181" s="36" t="s">
        <v>39</v>
      </c>
      <c r="N8181" s="37">
        <v>43806</v>
      </c>
      <c r="O8181" s="35">
        <v>0.20833333333333337</v>
      </c>
      <c r="P8181" s="299"/>
      <c r="Q8181" s="300"/>
      <c r="R8181" s="129">
        <f t="shared" si="382"/>
        <v>0</v>
      </c>
      <c r="S8181" s="129">
        <f t="shared" si="383"/>
        <v>0</v>
      </c>
      <c r="T8181" s="129">
        <f t="shared" si="384"/>
        <v>0</v>
      </c>
      <c r="U8181" s="10"/>
    </row>
    <row r="8182" spans="12:21" ht="15" customHeight="1" x14ac:dyDescent="0.4">
      <c r="L8182" s="36" t="s">
        <v>39</v>
      </c>
      <c r="N8182" s="37">
        <v>43806</v>
      </c>
      <c r="O8182" s="35">
        <v>0.25</v>
      </c>
      <c r="P8182" s="299"/>
      <c r="Q8182" s="300"/>
      <c r="R8182" s="129">
        <f t="shared" si="382"/>
        <v>0</v>
      </c>
      <c r="S8182" s="129">
        <f t="shared" si="383"/>
        <v>0</v>
      </c>
      <c r="T8182" s="129">
        <f t="shared" si="384"/>
        <v>0</v>
      </c>
      <c r="U8182" s="10"/>
    </row>
    <row r="8183" spans="12:21" ht="15" customHeight="1" x14ac:dyDescent="0.4">
      <c r="L8183" s="36" t="s">
        <v>39</v>
      </c>
      <c r="N8183" s="37">
        <v>43806</v>
      </c>
      <c r="O8183" s="35">
        <v>0.29166666666666669</v>
      </c>
      <c r="P8183" s="299"/>
      <c r="Q8183" s="300"/>
      <c r="R8183" s="129">
        <f t="shared" si="382"/>
        <v>0</v>
      </c>
      <c r="S8183" s="129">
        <f t="shared" si="383"/>
        <v>0</v>
      </c>
      <c r="T8183" s="129">
        <f t="shared" si="384"/>
        <v>0</v>
      </c>
      <c r="U8183" s="10"/>
    </row>
    <row r="8184" spans="12:21" ht="15" customHeight="1" x14ac:dyDescent="0.4">
      <c r="L8184" s="36" t="s">
        <v>39</v>
      </c>
      <c r="N8184" s="37">
        <v>43806</v>
      </c>
      <c r="O8184" s="35">
        <v>0.33333333333333337</v>
      </c>
      <c r="P8184" s="299"/>
      <c r="Q8184" s="300"/>
      <c r="R8184" s="129">
        <f t="shared" si="382"/>
        <v>0</v>
      </c>
      <c r="S8184" s="129">
        <f t="shared" si="383"/>
        <v>0</v>
      </c>
      <c r="T8184" s="129">
        <f t="shared" si="384"/>
        <v>0</v>
      </c>
      <c r="U8184" s="10"/>
    </row>
    <row r="8185" spans="12:21" ht="15" customHeight="1" x14ac:dyDescent="0.4">
      <c r="L8185" s="36" t="s">
        <v>39</v>
      </c>
      <c r="N8185" s="37">
        <v>43806</v>
      </c>
      <c r="O8185" s="35">
        <v>0.375</v>
      </c>
      <c r="P8185" s="299"/>
      <c r="Q8185" s="300"/>
      <c r="R8185" s="129">
        <f t="shared" si="382"/>
        <v>0</v>
      </c>
      <c r="S8185" s="129">
        <f t="shared" si="383"/>
        <v>0</v>
      </c>
      <c r="T8185" s="129">
        <f t="shared" si="384"/>
        <v>0</v>
      </c>
      <c r="U8185" s="10"/>
    </row>
    <row r="8186" spans="12:21" ht="15" customHeight="1" x14ac:dyDescent="0.4">
      <c r="L8186" s="36" t="s">
        <v>39</v>
      </c>
      <c r="N8186" s="37">
        <v>43806</v>
      </c>
      <c r="O8186" s="35">
        <v>0.41666666666666669</v>
      </c>
      <c r="P8186" s="299"/>
      <c r="Q8186" s="300"/>
      <c r="R8186" s="129">
        <f t="shared" si="382"/>
        <v>0</v>
      </c>
      <c r="S8186" s="129">
        <f t="shared" si="383"/>
        <v>0</v>
      </c>
      <c r="T8186" s="129">
        <f t="shared" si="384"/>
        <v>0</v>
      </c>
      <c r="U8186" s="10"/>
    </row>
    <row r="8187" spans="12:21" ht="15" customHeight="1" x14ac:dyDescent="0.4">
      <c r="L8187" s="36" t="s">
        <v>39</v>
      </c>
      <c r="N8187" s="37">
        <v>43806</v>
      </c>
      <c r="O8187" s="35">
        <v>0.45833333333333337</v>
      </c>
      <c r="P8187" s="299"/>
      <c r="Q8187" s="300"/>
      <c r="R8187" s="129">
        <f t="shared" si="382"/>
        <v>0</v>
      </c>
      <c r="S8187" s="129">
        <f t="shared" si="383"/>
        <v>0</v>
      </c>
      <c r="T8187" s="129">
        <f t="shared" si="384"/>
        <v>0</v>
      </c>
      <c r="U8187" s="10"/>
    </row>
    <row r="8188" spans="12:21" ht="15" customHeight="1" x14ac:dyDescent="0.4">
      <c r="L8188" s="36" t="s">
        <v>39</v>
      </c>
      <c r="N8188" s="37">
        <v>43806</v>
      </c>
      <c r="O8188" s="35">
        <v>0.50000000000000011</v>
      </c>
      <c r="P8188" s="299"/>
      <c r="Q8188" s="300"/>
      <c r="R8188" s="129">
        <f t="shared" si="382"/>
        <v>0</v>
      </c>
      <c r="S8188" s="129">
        <f t="shared" si="383"/>
        <v>0</v>
      </c>
      <c r="T8188" s="129">
        <f t="shared" si="384"/>
        <v>0</v>
      </c>
      <c r="U8188" s="10"/>
    </row>
    <row r="8189" spans="12:21" ht="15" customHeight="1" x14ac:dyDescent="0.4">
      <c r="L8189" s="36" t="s">
        <v>39</v>
      </c>
      <c r="N8189" s="37">
        <v>43806</v>
      </c>
      <c r="O8189" s="35">
        <v>0.54166666666666674</v>
      </c>
      <c r="P8189" s="299"/>
      <c r="Q8189" s="300"/>
      <c r="R8189" s="129">
        <f t="shared" si="382"/>
        <v>0</v>
      </c>
      <c r="S8189" s="129">
        <f t="shared" si="383"/>
        <v>0</v>
      </c>
      <c r="T8189" s="129">
        <f t="shared" si="384"/>
        <v>0</v>
      </c>
      <c r="U8189" s="10"/>
    </row>
    <row r="8190" spans="12:21" ht="15" customHeight="1" x14ac:dyDescent="0.4">
      <c r="L8190" s="36" t="s">
        <v>39</v>
      </c>
      <c r="N8190" s="37">
        <v>43806</v>
      </c>
      <c r="O8190" s="35">
        <v>0.58333333333333337</v>
      </c>
      <c r="P8190" s="299"/>
      <c r="Q8190" s="300"/>
      <c r="R8190" s="129">
        <f t="shared" si="382"/>
        <v>0</v>
      </c>
      <c r="S8190" s="129">
        <f t="shared" si="383"/>
        <v>0</v>
      </c>
      <c r="T8190" s="129">
        <f t="shared" si="384"/>
        <v>0</v>
      </c>
      <c r="U8190" s="10"/>
    </row>
    <row r="8191" spans="12:21" ht="15" customHeight="1" x14ac:dyDescent="0.4">
      <c r="L8191" s="36" t="s">
        <v>39</v>
      </c>
      <c r="N8191" s="37">
        <v>43806</v>
      </c>
      <c r="O8191" s="35">
        <v>0.62500000000000011</v>
      </c>
      <c r="P8191" s="299"/>
      <c r="Q8191" s="300"/>
      <c r="R8191" s="129">
        <f t="shared" si="382"/>
        <v>0</v>
      </c>
      <c r="S8191" s="129">
        <f t="shared" si="383"/>
        <v>0</v>
      </c>
      <c r="T8191" s="129">
        <f t="shared" si="384"/>
        <v>0</v>
      </c>
      <c r="U8191" s="10"/>
    </row>
    <row r="8192" spans="12:21" ht="15" customHeight="1" x14ac:dyDescent="0.4">
      <c r="L8192" s="36" t="s">
        <v>39</v>
      </c>
      <c r="N8192" s="37">
        <v>43806</v>
      </c>
      <c r="O8192" s="35">
        <v>0.66666666666666674</v>
      </c>
      <c r="P8192" s="299"/>
      <c r="Q8192" s="300"/>
      <c r="R8192" s="129">
        <f t="shared" si="382"/>
        <v>0</v>
      </c>
      <c r="S8192" s="129">
        <f t="shared" si="383"/>
        <v>0</v>
      </c>
      <c r="T8192" s="129">
        <f t="shared" si="384"/>
        <v>0</v>
      </c>
      <c r="U8192" s="10"/>
    </row>
    <row r="8193" spans="12:21" ht="15" customHeight="1" x14ac:dyDescent="0.4">
      <c r="L8193" s="36" t="s">
        <v>39</v>
      </c>
      <c r="N8193" s="37">
        <v>43806</v>
      </c>
      <c r="O8193" s="35">
        <v>0.70833333333333337</v>
      </c>
      <c r="P8193" s="299"/>
      <c r="Q8193" s="300"/>
      <c r="R8193" s="129">
        <f t="shared" si="382"/>
        <v>0</v>
      </c>
      <c r="S8193" s="129">
        <f t="shared" si="383"/>
        <v>0</v>
      </c>
      <c r="T8193" s="129">
        <f t="shared" si="384"/>
        <v>0</v>
      </c>
      <c r="U8193" s="10"/>
    </row>
    <row r="8194" spans="12:21" ht="15" customHeight="1" x14ac:dyDescent="0.4">
      <c r="L8194" s="36" t="s">
        <v>39</v>
      </c>
      <c r="N8194" s="37">
        <v>43806</v>
      </c>
      <c r="O8194" s="35">
        <v>0.75000000000000011</v>
      </c>
      <c r="P8194" s="299"/>
      <c r="Q8194" s="300"/>
      <c r="R8194" s="129">
        <f t="shared" si="382"/>
        <v>0</v>
      </c>
      <c r="S8194" s="129">
        <f t="shared" si="383"/>
        <v>0</v>
      </c>
      <c r="T8194" s="129">
        <f t="shared" si="384"/>
        <v>0</v>
      </c>
      <c r="U8194" s="10"/>
    </row>
    <row r="8195" spans="12:21" ht="15" customHeight="1" x14ac:dyDescent="0.4">
      <c r="L8195" s="36" t="s">
        <v>39</v>
      </c>
      <c r="N8195" s="37">
        <v>43806</v>
      </c>
      <c r="O8195" s="35">
        <v>0.79166666666666674</v>
      </c>
      <c r="P8195" s="299"/>
      <c r="Q8195" s="300"/>
      <c r="R8195" s="129">
        <f t="shared" si="382"/>
        <v>0</v>
      </c>
      <c r="S8195" s="129">
        <f t="shared" si="383"/>
        <v>0</v>
      </c>
      <c r="T8195" s="129">
        <f t="shared" si="384"/>
        <v>0</v>
      </c>
      <c r="U8195" s="10"/>
    </row>
    <row r="8196" spans="12:21" ht="15" customHeight="1" x14ac:dyDescent="0.4">
      <c r="L8196" s="36" t="s">
        <v>39</v>
      </c>
      <c r="N8196" s="37">
        <v>43806</v>
      </c>
      <c r="O8196" s="35">
        <v>0.83333333333333337</v>
      </c>
      <c r="P8196" s="299"/>
      <c r="Q8196" s="300"/>
      <c r="R8196" s="129">
        <f t="shared" si="382"/>
        <v>0</v>
      </c>
      <c r="S8196" s="129">
        <f t="shared" si="383"/>
        <v>0</v>
      </c>
      <c r="T8196" s="129">
        <f t="shared" si="384"/>
        <v>0</v>
      </c>
      <c r="U8196" s="10"/>
    </row>
    <row r="8197" spans="12:21" ht="15" customHeight="1" x14ac:dyDescent="0.4">
      <c r="L8197" s="36" t="s">
        <v>39</v>
      </c>
      <c r="N8197" s="37">
        <v>43806</v>
      </c>
      <c r="O8197" s="35">
        <v>0.87500000000000011</v>
      </c>
      <c r="P8197" s="299"/>
      <c r="Q8197" s="300"/>
      <c r="R8197" s="129">
        <f t="shared" si="382"/>
        <v>0</v>
      </c>
      <c r="S8197" s="129">
        <f t="shared" si="383"/>
        <v>0</v>
      </c>
      <c r="T8197" s="129">
        <f t="shared" si="384"/>
        <v>0</v>
      </c>
      <c r="U8197" s="10"/>
    </row>
    <row r="8198" spans="12:21" ht="15" customHeight="1" x14ac:dyDescent="0.4">
      <c r="L8198" s="36" t="s">
        <v>39</v>
      </c>
      <c r="N8198" s="37">
        <v>43806</v>
      </c>
      <c r="O8198" s="35">
        <v>0.91666666666666674</v>
      </c>
      <c r="P8198" s="299"/>
      <c r="Q8198" s="300"/>
      <c r="R8198" s="129">
        <f t="shared" si="382"/>
        <v>0</v>
      </c>
      <c r="S8198" s="129">
        <f t="shared" si="383"/>
        <v>0</v>
      </c>
      <c r="T8198" s="129">
        <f t="shared" si="384"/>
        <v>0</v>
      </c>
      <c r="U8198" s="10"/>
    </row>
    <row r="8199" spans="12:21" ht="15" customHeight="1" x14ac:dyDescent="0.4">
      <c r="L8199" s="36" t="s">
        <v>39</v>
      </c>
      <c r="N8199" s="37">
        <v>43806</v>
      </c>
      <c r="O8199" s="35">
        <v>0.95833333333333337</v>
      </c>
      <c r="P8199" s="299"/>
      <c r="Q8199" s="300"/>
      <c r="R8199" s="129">
        <f t="shared" si="382"/>
        <v>0</v>
      </c>
      <c r="S8199" s="129">
        <f t="shared" si="383"/>
        <v>0</v>
      </c>
      <c r="T8199" s="129">
        <f t="shared" si="384"/>
        <v>0</v>
      </c>
      <c r="U8199" s="10"/>
    </row>
    <row r="8200" spans="12:21" ht="15" customHeight="1" x14ac:dyDescent="0.4">
      <c r="L8200" s="40">
        <v>43807</v>
      </c>
      <c r="M8200" s="37"/>
      <c r="N8200" s="37">
        <v>43807</v>
      </c>
      <c r="O8200" s="35">
        <v>3.1225022567582528E-17</v>
      </c>
      <c r="P8200" s="299"/>
      <c r="Q8200" s="300"/>
      <c r="R8200" s="129">
        <f t="shared" si="382"/>
        <v>0</v>
      </c>
      <c r="S8200" s="129">
        <f t="shared" si="383"/>
        <v>0</v>
      </c>
      <c r="T8200" s="129">
        <f t="shared" si="384"/>
        <v>0</v>
      </c>
      <c r="U8200" s="10"/>
    </row>
    <row r="8201" spans="12:21" ht="15" customHeight="1" x14ac:dyDescent="0.4">
      <c r="L8201" s="36" t="s">
        <v>39</v>
      </c>
      <c r="N8201" s="37">
        <v>43807</v>
      </c>
      <c r="O8201" s="35">
        <v>4.1666666666666699E-2</v>
      </c>
      <c r="P8201" s="299"/>
      <c r="Q8201" s="300"/>
      <c r="R8201" s="129">
        <f t="shared" si="382"/>
        <v>0</v>
      </c>
      <c r="S8201" s="129">
        <f t="shared" si="383"/>
        <v>0</v>
      </c>
      <c r="T8201" s="129">
        <f t="shared" si="384"/>
        <v>0</v>
      </c>
      <c r="U8201" s="10"/>
    </row>
    <row r="8202" spans="12:21" ht="15" customHeight="1" x14ac:dyDescent="0.4">
      <c r="L8202" s="36" t="s">
        <v>39</v>
      </c>
      <c r="N8202" s="37">
        <v>43807</v>
      </c>
      <c r="O8202" s="35">
        <v>8.333333333333337E-2</v>
      </c>
      <c r="P8202" s="299"/>
      <c r="Q8202" s="300"/>
      <c r="R8202" s="129">
        <f t="shared" si="382"/>
        <v>0</v>
      </c>
      <c r="S8202" s="129">
        <f t="shared" si="383"/>
        <v>0</v>
      </c>
      <c r="T8202" s="129">
        <f t="shared" si="384"/>
        <v>0</v>
      </c>
      <c r="U8202" s="10"/>
    </row>
    <row r="8203" spans="12:21" ht="15" customHeight="1" x14ac:dyDescent="0.4">
      <c r="L8203" s="36" t="s">
        <v>39</v>
      </c>
      <c r="N8203" s="37">
        <v>43807</v>
      </c>
      <c r="O8203" s="35">
        <v>0.12500000000000006</v>
      </c>
      <c r="P8203" s="299"/>
      <c r="Q8203" s="300"/>
      <c r="R8203" s="129">
        <f t="shared" si="382"/>
        <v>0</v>
      </c>
      <c r="S8203" s="129">
        <f t="shared" si="383"/>
        <v>0</v>
      </c>
      <c r="T8203" s="129">
        <f t="shared" si="384"/>
        <v>0</v>
      </c>
      <c r="U8203" s="10"/>
    </row>
    <row r="8204" spans="12:21" ht="15" customHeight="1" x14ac:dyDescent="0.4">
      <c r="L8204" s="36" t="s">
        <v>39</v>
      </c>
      <c r="N8204" s="37">
        <v>43807</v>
      </c>
      <c r="O8204" s="35">
        <v>0.16666666666666669</v>
      </c>
      <c r="P8204" s="299"/>
      <c r="Q8204" s="300"/>
      <c r="R8204" s="129">
        <f t="shared" si="382"/>
        <v>0</v>
      </c>
      <c r="S8204" s="129">
        <f t="shared" si="383"/>
        <v>0</v>
      </c>
      <c r="T8204" s="129">
        <f t="shared" si="384"/>
        <v>0</v>
      </c>
      <c r="U8204" s="10"/>
    </row>
    <row r="8205" spans="12:21" ht="15" customHeight="1" x14ac:dyDescent="0.4">
      <c r="L8205" s="36" t="s">
        <v>39</v>
      </c>
      <c r="N8205" s="37">
        <v>43807</v>
      </c>
      <c r="O8205" s="35">
        <v>0.20833333333333337</v>
      </c>
      <c r="P8205" s="299"/>
      <c r="Q8205" s="300"/>
      <c r="R8205" s="129">
        <f t="shared" si="382"/>
        <v>0</v>
      </c>
      <c r="S8205" s="129">
        <f t="shared" si="383"/>
        <v>0</v>
      </c>
      <c r="T8205" s="129">
        <f t="shared" si="384"/>
        <v>0</v>
      </c>
      <c r="U8205" s="10"/>
    </row>
    <row r="8206" spans="12:21" ht="15" customHeight="1" x14ac:dyDescent="0.4">
      <c r="L8206" s="36" t="s">
        <v>39</v>
      </c>
      <c r="N8206" s="37">
        <v>43807</v>
      </c>
      <c r="O8206" s="35">
        <v>0.25</v>
      </c>
      <c r="P8206" s="299"/>
      <c r="Q8206" s="300"/>
      <c r="R8206" s="129">
        <f t="shared" si="382"/>
        <v>0</v>
      </c>
      <c r="S8206" s="129">
        <f t="shared" si="383"/>
        <v>0</v>
      </c>
      <c r="T8206" s="129">
        <f t="shared" si="384"/>
        <v>0</v>
      </c>
      <c r="U8206" s="10"/>
    </row>
    <row r="8207" spans="12:21" ht="15" customHeight="1" x14ac:dyDescent="0.4">
      <c r="L8207" s="36" t="s">
        <v>39</v>
      </c>
      <c r="N8207" s="37">
        <v>43807</v>
      </c>
      <c r="O8207" s="35">
        <v>0.29166666666666669</v>
      </c>
      <c r="P8207" s="299"/>
      <c r="Q8207" s="300"/>
      <c r="R8207" s="129">
        <f t="shared" si="382"/>
        <v>0</v>
      </c>
      <c r="S8207" s="129">
        <f t="shared" si="383"/>
        <v>0</v>
      </c>
      <c r="T8207" s="129">
        <f t="shared" si="384"/>
        <v>0</v>
      </c>
      <c r="U8207" s="10"/>
    </row>
    <row r="8208" spans="12:21" ht="15" customHeight="1" x14ac:dyDescent="0.4">
      <c r="L8208" s="36" t="s">
        <v>39</v>
      </c>
      <c r="N8208" s="37">
        <v>43807</v>
      </c>
      <c r="O8208" s="35">
        <v>0.33333333333333337</v>
      </c>
      <c r="P8208" s="299"/>
      <c r="Q8208" s="300"/>
      <c r="R8208" s="129">
        <f t="shared" ref="R8208:R8271" si="385">IF(Q8208&gt;P8208,P8208,Q8208)</f>
        <v>0</v>
      </c>
      <c r="S8208" s="129">
        <f t="shared" ref="S8208:S8271" si="386">P8208-R8208</f>
        <v>0</v>
      </c>
      <c r="T8208" s="129">
        <f t="shared" si="384"/>
        <v>0</v>
      </c>
      <c r="U8208" s="10"/>
    </row>
    <row r="8209" spans="12:21" ht="15" customHeight="1" x14ac:dyDescent="0.4">
      <c r="L8209" s="36" t="s">
        <v>39</v>
      </c>
      <c r="N8209" s="37">
        <v>43807</v>
      </c>
      <c r="O8209" s="35">
        <v>0.375</v>
      </c>
      <c r="P8209" s="299"/>
      <c r="Q8209" s="300"/>
      <c r="R8209" s="129">
        <f t="shared" si="385"/>
        <v>0</v>
      </c>
      <c r="S8209" s="129">
        <f t="shared" si="386"/>
        <v>0</v>
      </c>
      <c r="T8209" s="129">
        <f t="shared" si="384"/>
        <v>0</v>
      </c>
      <c r="U8209" s="10"/>
    </row>
    <row r="8210" spans="12:21" ht="15" customHeight="1" x14ac:dyDescent="0.4">
      <c r="L8210" s="36" t="s">
        <v>39</v>
      </c>
      <c r="N8210" s="37">
        <v>43807</v>
      </c>
      <c r="O8210" s="35">
        <v>0.41666666666666669</v>
      </c>
      <c r="P8210" s="299"/>
      <c r="Q8210" s="300"/>
      <c r="R8210" s="129">
        <f t="shared" si="385"/>
        <v>0</v>
      </c>
      <c r="S8210" s="129">
        <f t="shared" si="386"/>
        <v>0</v>
      </c>
      <c r="T8210" s="129">
        <f t="shared" si="384"/>
        <v>0</v>
      </c>
      <c r="U8210" s="10"/>
    </row>
    <row r="8211" spans="12:21" ht="15" customHeight="1" x14ac:dyDescent="0.4">
      <c r="L8211" s="36" t="s">
        <v>39</v>
      </c>
      <c r="N8211" s="37">
        <v>43807</v>
      </c>
      <c r="O8211" s="35">
        <v>0.45833333333333337</v>
      </c>
      <c r="P8211" s="299"/>
      <c r="Q8211" s="300"/>
      <c r="R8211" s="129">
        <f t="shared" si="385"/>
        <v>0</v>
      </c>
      <c r="S8211" s="129">
        <f t="shared" si="386"/>
        <v>0</v>
      </c>
      <c r="T8211" s="129">
        <f t="shared" si="384"/>
        <v>0</v>
      </c>
      <c r="U8211" s="10"/>
    </row>
    <row r="8212" spans="12:21" ht="15" customHeight="1" x14ac:dyDescent="0.4">
      <c r="L8212" s="36" t="s">
        <v>39</v>
      </c>
      <c r="N8212" s="37">
        <v>43807</v>
      </c>
      <c r="O8212" s="35">
        <v>0.50000000000000011</v>
      </c>
      <c r="P8212" s="299"/>
      <c r="Q8212" s="300"/>
      <c r="R8212" s="129">
        <f t="shared" si="385"/>
        <v>0</v>
      </c>
      <c r="S8212" s="129">
        <f t="shared" si="386"/>
        <v>0</v>
      </c>
      <c r="T8212" s="129">
        <f t="shared" si="384"/>
        <v>0</v>
      </c>
      <c r="U8212" s="10"/>
    </row>
    <row r="8213" spans="12:21" ht="15" customHeight="1" x14ac:dyDescent="0.4">
      <c r="L8213" s="36" t="s">
        <v>39</v>
      </c>
      <c r="N8213" s="37">
        <v>43807</v>
      </c>
      <c r="O8213" s="35">
        <v>0.54166666666666674</v>
      </c>
      <c r="P8213" s="299"/>
      <c r="Q8213" s="300"/>
      <c r="R8213" s="129">
        <f t="shared" si="385"/>
        <v>0</v>
      </c>
      <c r="S8213" s="129">
        <f t="shared" si="386"/>
        <v>0</v>
      </c>
      <c r="T8213" s="129">
        <f t="shared" si="384"/>
        <v>0</v>
      </c>
      <c r="U8213" s="10"/>
    </row>
    <row r="8214" spans="12:21" ht="15" customHeight="1" x14ac:dyDescent="0.4">
      <c r="L8214" s="36" t="s">
        <v>39</v>
      </c>
      <c r="N8214" s="37">
        <v>43807</v>
      </c>
      <c r="O8214" s="35">
        <v>0.58333333333333337</v>
      </c>
      <c r="P8214" s="299"/>
      <c r="Q8214" s="300"/>
      <c r="R8214" s="129">
        <f t="shared" si="385"/>
        <v>0</v>
      </c>
      <c r="S8214" s="129">
        <f t="shared" si="386"/>
        <v>0</v>
      </c>
      <c r="T8214" s="129">
        <f t="shared" si="384"/>
        <v>0</v>
      </c>
      <c r="U8214" s="10"/>
    </row>
    <row r="8215" spans="12:21" ht="15" customHeight="1" x14ac:dyDescent="0.4">
      <c r="L8215" s="36" t="s">
        <v>39</v>
      </c>
      <c r="N8215" s="37">
        <v>43807</v>
      </c>
      <c r="O8215" s="35">
        <v>0.62500000000000011</v>
      </c>
      <c r="P8215" s="299"/>
      <c r="Q8215" s="300"/>
      <c r="R8215" s="129">
        <f t="shared" si="385"/>
        <v>0</v>
      </c>
      <c r="S8215" s="129">
        <f t="shared" si="386"/>
        <v>0</v>
      </c>
      <c r="T8215" s="129">
        <f t="shared" si="384"/>
        <v>0</v>
      </c>
      <c r="U8215" s="10"/>
    </row>
    <row r="8216" spans="12:21" ht="15" customHeight="1" x14ac:dyDescent="0.4">
      <c r="L8216" s="36" t="s">
        <v>39</v>
      </c>
      <c r="N8216" s="37">
        <v>43807</v>
      </c>
      <c r="O8216" s="35">
        <v>0.66666666666666674</v>
      </c>
      <c r="P8216" s="299"/>
      <c r="Q8216" s="300"/>
      <c r="R8216" s="129">
        <f t="shared" si="385"/>
        <v>0</v>
      </c>
      <c r="S8216" s="129">
        <f t="shared" si="386"/>
        <v>0</v>
      </c>
      <c r="T8216" s="129">
        <f t="shared" si="384"/>
        <v>0</v>
      </c>
      <c r="U8216" s="10"/>
    </row>
    <row r="8217" spans="12:21" ht="15" customHeight="1" x14ac:dyDescent="0.4">
      <c r="L8217" s="36" t="s">
        <v>39</v>
      </c>
      <c r="N8217" s="37">
        <v>43807</v>
      </c>
      <c r="O8217" s="35">
        <v>0.70833333333333337</v>
      </c>
      <c r="P8217" s="299"/>
      <c r="Q8217" s="300"/>
      <c r="R8217" s="129">
        <f t="shared" si="385"/>
        <v>0</v>
      </c>
      <c r="S8217" s="129">
        <f t="shared" si="386"/>
        <v>0</v>
      </c>
      <c r="T8217" s="129">
        <f t="shared" si="384"/>
        <v>0</v>
      </c>
      <c r="U8217" s="10"/>
    </row>
    <row r="8218" spans="12:21" ht="15" customHeight="1" x14ac:dyDescent="0.4">
      <c r="L8218" s="36" t="s">
        <v>39</v>
      </c>
      <c r="N8218" s="37">
        <v>43807</v>
      </c>
      <c r="O8218" s="35">
        <v>0.75000000000000011</v>
      </c>
      <c r="P8218" s="299"/>
      <c r="Q8218" s="300"/>
      <c r="R8218" s="129">
        <f t="shared" si="385"/>
        <v>0</v>
      </c>
      <c r="S8218" s="129">
        <f t="shared" si="386"/>
        <v>0</v>
      </c>
      <c r="T8218" s="129">
        <f t="shared" si="384"/>
        <v>0</v>
      </c>
      <c r="U8218" s="10"/>
    </row>
    <row r="8219" spans="12:21" ht="15" customHeight="1" x14ac:dyDescent="0.4">
      <c r="L8219" s="36" t="s">
        <v>39</v>
      </c>
      <c r="N8219" s="37">
        <v>43807</v>
      </c>
      <c r="O8219" s="35">
        <v>0.79166666666666674</v>
      </c>
      <c r="P8219" s="299"/>
      <c r="Q8219" s="300"/>
      <c r="R8219" s="129">
        <f t="shared" si="385"/>
        <v>0</v>
      </c>
      <c r="S8219" s="129">
        <f t="shared" si="386"/>
        <v>0</v>
      </c>
      <c r="T8219" s="129">
        <f t="shared" si="384"/>
        <v>0</v>
      </c>
      <c r="U8219" s="10"/>
    </row>
    <row r="8220" spans="12:21" ht="15" customHeight="1" x14ac:dyDescent="0.4">
      <c r="L8220" s="36" t="s">
        <v>39</v>
      </c>
      <c r="N8220" s="37">
        <v>43807</v>
      </c>
      <c r="O8220" s="35">
        <v>0.83333333333333337</v>
      </c>
      <c r="P8220" s="299"/>
      <c r="Q8220" s="300"/>
      <c r="R8220" s="129">
        <f t="shared" si="385"/>
        <v>0</v>
      </c>
      <c r="S8220" s="129">
        <f t="shared" si="386"/>
        <v>0</v>
      </c>
      <c r="T8220" s="129">
        <f t="shared" si="384"/>
        <v>0</v>
      </c>
      <c r="U8220" s="10"/>
    </row>
    <row r="8221" spans="12:21" ht="15" customHeight="1" x14ac:dyDescent="0.4">
      <c r="L8221" s="36" t="s">
        <v>39</v>
      </c>
      <c r="N8221" s="37">
        <v>43807</v>
      </c>
      <c r="O8221" s="35">
        <v>0.87500000000000011</v>
      </c>
      <c r="P8221" s="299"/>
      <c r="Q8221" s="300"/>
      <c r="R8221" s="129">
        <f t="shared" si="385"/>
        <v>0</v>
      </c>
      <c r="S8221" s="129">
        <f t="shared" si="386"/>
        <v>0</v>
      </c>
      <c r="T8221" s="129">
        <f t="shared" si="384"/>
        <v>0</v>
      </c>
      <c r="U8221" s="10"/>
    </row>
    <row r="8222" spans="12:21" ht="15" customHeight="1" x14ac:dyDescent="0.4">
      <c r="L8222" s="36" t="s">
        <v>39</v>
      </c>
      <c r="N8222" s="37">
        <v>43807</v>
      </c>
      <c r="O8222" s="35">
        <v>0.91666666666666674</v>
      </c>
      <c r="P8222" s="299"/>
      <c r="Q8222" s="300"/>
      <c r="R8222" s="129">
        <f t="shared" si="385"/>
        <v>0</v>
      </c>
      <c r="S8222" s="129">
        <f t="shared" si="386"/>
        <v>0</v>
      </c>
      <c r="T8222" s="129">
        <f t="shared" si="384"/>
        <v>0</v>
      </c>
      <c r="U8222" s="10"/>
    </row>
    <row r="8223" spans="12:21" ht="15" customHeight="1" x14ac:dyDescent="0.4">
      <c r="L8223" s="36" t="s">
        <v>39</v>
      </c>
      <c r="N8223" s="37">
        <v>43807</v>
      </c>
      <c r="O8223" s="35">
        <v>0.95833333333333337</v>
      </c>
      <c r="P8223" s="299"/>
      <c r="Q8223" s="300"/>
      <c r="R8223" s="129">
        <f t="shared" si="385"/>
        <v>0</v>
      </c>
      <c r="S8223" s="129">
        <f t="shared" si="386"/>
        <v>0</v>
      </c>
      <c r="T8223" s="129">
        <f t="shared" si="384"/>
        <v>0</v>
      </c>
      <c r="U8223" s="10"/>
    </row>
    <row r="8224" spans="12:21" ht="15" customHeight="1" x14ac:dyDescent="0.4">
      <c r="L8224" s="40">
        <v>43808</v>
      </c>
      <c r="M8224" s="37"/>
      <c r="N8224" s="37">
        <v>43808</v>
      </c>
      <c r="O8224" s="35">
        <v>3.1225022567582528E-17</v>
      </c>
      <c r="P8224" s="299"/>
      <c r="Q8224" s="300"/>
      <c r="R8224" s="129">
        <f t="shared" si="385"/>
        <v>0</v>
      </c>
      <c r="S8224" s="129">
        <f t="shared" si="386"/>
        <v>0</v>
      </c>
      <c r="T8224" s="129">
        <f t="shared" si="384"/>
        <v>0</v>
      </c>
      <c r="U8224" s="10"/>
    </row>
    <row r="8225" spans="12:21" ht="15" customHeight="1" x14ac:dyDescent="0.4">
      <c r="L8225" s="36" t="s">
        <v>39</v>
      </c>
      <c r="N8225" s="37">
        <v>43808</v>
      </c>
      <c r="O8225" s="35">
        <v>4.1666666666666699E-2</v>
      </c>
      <c r="P8225" s="299"/>
      <c r="Q8225" s="300"/>
      <c r="R8225" s="129">
        <f t="shared" si="385"/>
        <v>0</v>
      </c>
      <c r="S8225" s="129">
        <f t="shared" si="386"/>
        <v>0</v>
      </c>
      <c r="T8225" s="129">
        <f t="shared" si="384"/>
        <v>0</v>
      </c>
      <c r="U8225" s="10"/>
    </row>
    <row r="8226" spans="12:21" ht="15" customHeight="1" x14ac:dyDescent="0.4">
      <c r="L8226" s="36" t="s">
        <v>39</v>
      </c>
      <c r="N8226" s="37">
        <v>43808</v>
      </c>
      <c r="O8226" s="35">
        <v>8.333333333333337E-2</v>
      </c>
      <c r="P8226" s="299"/>
      <c r="Q8226" s="300"/>
      <c r="R8226" s="129">
        <f t="shared" si="385"/>
        <v>0</v>
      </c>
      <c r="S8226" s="129">
        <f t="shared" si="386"/>
        <v>0</v>
      </c>
      <c r="T8226" s="129">
        <f t="shared" si="384"/>
        <v>0</v>
      </c>
      <c r="U8226" s="10"/>
    </row>
    <row r="8227" spans="12:21" ht="15" customHeight="1" x14ac:dyDescent="0.4">
      <c r="L8227" s="36" t="s">
        <v>39</v>
      </c>
      <c r="N8227" s="37">
        <v>43808</v>
      </c>
      <c r="O8227" s="35">
        <v>0.12500000000000006</v>
      </c>
      <c r="P8227" s="299"/>
      <c r="Q8227" s="300"/>
      <c r="R8227" s="129">
        <f t="shared" si="385"/>
        <v>0</v>
      </c>
      <c r="S8227" s="129">
        <f t="shared" si="386"/>
        <v>0</v>
      </c>
      <c r="T8227" s="129">
        <f t="shared" si="384"/>
        <v>0</v>
      </c>
      <c r="U8227" s="10"/>
    </row>
    <row r="8228" spans="12:21" ht="15" customHeight="1" x14ac:dyDescent="0.4">
      <c r="L8228" s="36" t="s">
        <v>39</v>
      </c>
      <c r="N8228" s="37">
        <v>43808</v>
      </c>
      <c r="O8228" s="35">
        <v>0.16666666666666669</v>
      </c>
      <c r="P8228" s="299"/>
      <c r="Q8228" s="300"/>
      <c r="R8228" s="129">
        <f t="shared" si="385"/>
        <v>0</v>
      </c>
      <c r="S8228" s="129">
        <f t="shared" si="386"/>
        <v>0</v>
      </c>
      <c r="T8228" s="129">
        <f t="shared" si="384"/>
        <v>0</v>
      </c>
      <c r="U8228" s="10"/>
    </row>
    <row r="8229" spans="12:21" ht="15" customHeight="1" x14ac:dyDescent="0.4">
      <c r="L8229" s="36" t="s">
        <v>39</v>
      </c>
      <c r="N8229" s="37">
        <v>43808</v>
      </c>
      <c r="O8229" s="35">
        <v>0.20833333333333337</v>
      </c>
      <c r="P8229" s="299"/>
      <c r="Q8229" s="300"/>
      <c r="R8229" s="129">
        <f t="shared" si="385"/>
        <v>0</v>
      </c>
      <c r="S8229" s="129">
        <f t="shared" si="386"/>
        <v>0</v>
      </c>
      <c r="T8229" s="129">
        <f t="shared" si="384"/>
        <v>0</v>
      </c>
      <c r="U8229" s="10"/>
    </row>
    <row r="8230" spans="12:21" ht="15" customHeight="1" x14ac:dyDescent="0.4">
      <c r="L8230" s="36" t="s">
        <v>39</v>
      </c>
      <c r="N8230" s="37">
        <v>43808</v>
      </c>
      <c r="O8230" s="35">
        <v>0.25</v>
      </c>
      <c r="P8230" s="299"/>
      <c r="Q8230" s="300"/>
      <c r="R8230" s="129">
        <f t="shared" si="385"/>
        <v>0</v>
      </c>
      <c r="S8230" s="129">
        <f t="shared" si="386"/>
        <v>0</v>
      </c>
      <c r="T8230" s="129">
        <f t="shared" si="384"/>
        <v>0</v>
      </c>
      <c r="U8230" s="10"/>
    </row>
    <row r="8231" spans="12:21" ht="15" customHeight="1" x14ac:dyDescent="0.4">
      <c r="L8231" s="36" t="s">
        <v>39</v>
      </c>
      <c r="N8231" s="37">
        <v>43808</v>
      </c>
      <c r="O8231" s="35">
        <v>0.29166666666666669</v>
      </c>
      <c r="P8231" s="299"/>
      <c r="Q8231" s="300"/>
      <c r="R8231" s="129">
        <f t="shared" si="385"/>
        <v>0</v>
      </c>
      <c r="S8231" s="129">
        <f t="shared" si="386"/>
        <v>0</v>
      </c>
      <c r="T8231" s="129">
        <f t="shared" si="384"/>
        <v>0</v>
      </c>
      <c r="U8231" s="10"/>
    </row>
    <row r="8232" spans="12:21" ht="15" customHeight="1" x14ac:dyDescent="0.4">
      <c r="L8232" s="36" t="s">
        <v>39</v>
      </c>
      <c r="N8232" s="37">
        <v>43808</v>
      </c>
      <c r="O8232" s="35">
        <v>0.33333333333333337</v>
      </c>
      <c r="P8232" s="299"/>
      <c r="Q8232" s="300"/>
      <c r="R8232" s="129">
        <f t="shared" si="385"/>
        <v>0</v>
      </c>
      <c r="S8232" s="129">
        <f t="shared" si="386"/>
        <v>0</v>
      </c>
      <c r="T8232" s="129">
        <f t="shared" si="384"/>
        <v>0</v>
      </c>
      <c r="U8232" s="10"/>
    </row>
    <row r="8233" spans="12:21" ht="15" customHeight="1" x14ac:dyDescent="0.4">
      <c r="L8233" s="36" t="s">
        <v>39</v>
      </c>
      <c r="N8233" s="37">
        <v>43808</v>
      </c>
      <c r="O8233" s="35">
        <v>0.375</v>
      </c>
      <c r="P8233" s="299"/>
      <c r="Q8233" s="300"/>
      <c r="R8233" s="129">
        <f t="shared" si="385"/>
        <v>0</v>
      </c>
      <c r="S8233" s="129">
        <f t="shared" si="386"/>
        <v>0</v>
      </c>
      <c r="T8233" s="129">
        <f t="shared" ref="T8233:T8296" si="387">Q8233-R8233</f>
        <v>0</v>
      </c>
      <c r="U8233" s="10"/>
    </row>
    <row r="8234" spans="12:21" ht="15" customHeight="1" x14ac:dyDescent="0.4">
      <c r="L8234" s="36" t="s">
        <v>39</v>
      </c>
      <c r="N8234" s="37">
        <v>43808</v>
      </c>
      <c r="O8234" s="35">
        <v>0.41666666666666669</v>
      </c>
      <c r="P8234" s="299"/>
      <c r="Q8234" s="300"/>
      <c r="R8234" s="129">
        <f t="shared" si="385"/>
        <v>0</v>
      </c>
      <c r="S8234" s="129">
        <f t="shared" si="386"/>
        <v>0</v>
      </c>
      <c r="T8234" s="129">
        <f t="shared" si="387"/>
        <v>0</v>
      </c>
      <c r="U8234" s="10"/>
    </row>
    <row r="8235" spans="12:21" ht="15" customHeight="1" x14ac:dyDescent="0.4">
      <c r="L8235" s="36" t="s">
        <v>39</v>
      </c>
      <c r="N8235" s="37">
        <v>43808</v>
      </c>
      <c r="O8235" s="35">
        <v>0.45833333333333337</v>
      </c>
      <c r="P8235" s="299"/>
      <c r="Q8235" s="300"/>
      <c r="R8235" s="129">
        <f t="shared" si="385"/>
        <v>0</v>
      </c>
      <c r="S8235" s="129">
        <f t="shared" si="386"/>
        <v>0</v>
      </c>
      <c r="T8235" s="129">
        <f t="shared" si="387"/>
        <v>0</v>
      </c>
      <c r="U8235" s="10"/>
    </row>
    <row r="8236" spans="12:21" ht="15" customHeight="1" x14ac:dyDescent="0.4">
      <c r="L8236" s="36" t="s">
        <v>39</v>
      </c>
      <c r="N8236" s="37">
        <v>43808</v>
      </c>
      <c r="O8236" s="35">
        <v>0.50000000000000011</v>
      </c>
      <c r="P8236" s="299"/>
      <c r="Q8236" s="300"/>
      <c r="R8236" s="129">
        <f t="shared" si="385"/>
        <v>0</v>
      </c>
      <c r="S8236" s="129">
        <f t="shared" si="386"/>
        <v>0</v>
      </c>
      <c r="T8236" s="129">
        <f t="shared" si="387"/>
        <v>0</v>
      </c>
      <c r="U8236" s="10"/>
    </row>
    <row r="8237" spans="12:21" ht="15" customHeight="1" x14ac:dyDescent="0.4">
      <c r="L8237" s="36" t="s">
        <v>39</v>
      </c>
      <c r="N8237" s="37">
        <v>43808</v>
      </c>
      <c r="O8237" s="35">
        <v>0.54166666666666674</v>
      </c>
      <c r="P8237" s="299"/>
      <c r="Q8237" s="300"/>
      <c r="R8237" s="129">
        <f t="shared" si="385"/>
        <v>0</v>
      </c>
      <c r="S8237" s="129">
        <f t="shared" si="386"/>
        <v>0</v>
      </c>
      <c r="T8237" s="129">
        <f t="shared" si="387"/>
        <v>0</v>
      </c>
      <c r="U8237" s="10"/>
    </row>
    <row r="8238" spans="12:21" ht="15" customHeight="1" x14ac:dyDescent="0.4">
      <c r="L8238" s="36" t="s">
        <v>39</v>
      </c>
      <c r="N8238" s="37">
        <v>43808</v>
      </c>
      <c r="O8238" s="35">
        <v>0.58333333333333337</v>
      </c>
      <c r="P8238" s="299"/>
      <c r="Q8238" s="300"/>
      <c r="R8238" s="129">
        <f t="shared" si="385"/>
        <v>0</v>
      </c>
      <c r="S8238" s="129">
        <f t="shared" si="386"/>
        <v>0</v>
      </c>
      <c r="T8238" s="129">
        <f t="shared" si="387"/>
        <v>0</v>
      </c>
      <c r="U8238" s="10"/>
    </row>
    <row r="8239" spans="12:21" ht="15" customHeight="1" x14ac:dyDescent="0.4">
      <c r="L8239" s="36" t="s">
        <v>39</v>
      </c>
      <c r="N8239" s="37">
        <v>43808</v>
      </c>
      <c r="O8239" s="35">
        <v>0.62500000000000011</v>
      </c>
      <c r="P8239" s="299"/>
      <c r="Q8239" s="300"/>
      <c r="R8239" s="129">
        <f t="shared" si="385"/>
        <v>0</v>
      </c>
      <c r="S8239" s="129">
        <f t="shared" si="386"/>
        <v>0</v>
      </c>
      <c r="T8239" s="129">
        <f t="shared" si="387"/>
        <v>0</v>
      </c>
      <c r="U8239" s="10"/>
    </row>
    <row r="8240" spans="12:21" ht="15" customHeight="1" x14ac:dyDescent="0.4">
      <c r="L8240" s="36" t="s">
        <v>39</v>
      </c>
      <c r="N8240" s="37">
        <v>43808</v>
      </c>
      <c r="O8240" s="35">
        <v>0.66666666666666674</v>
      </c>
      <c r="P8240" s="299"/>
      <c r="Q8240" s="300"/>
      <c r="R8240" s="129">
        <f t="shared" si="385"/>
        <v>0</v>
      </c>
      <c r="S8240" s="129">
        <f t="shared" si="386"/>
        <v>0</v>
      </c>
      <c r="T8240" s="129">
        <f t="shared" si="387"/>
        <v>0</v>
      </c>
      <c r="U8240" s="10"/>
    </row>
    <row r="8241" spans="12:21" ht="15" customHeight="1" x14ac:dyDescent="0.4">
      <c r="L8241" s="36" t="s">
        <v>39</v>
      </c>
      <c r="N8241" s="37">
        <v>43808</v>
      </c>
      <c r="O8241" s="35">
        <v>0.70833333333333337</v>
      </c>
      <c r="P8241" s="299"/>
      <c r="Q8241" s="300"/>
      <c r="R8241" s="129">
        <f t="shared" si="385"/>
        <v>0</v>
      </c>
      <c r="S8241" s="129">
        <f t="shared" si="386"/>
        <v>0</v>
      </c>
      <c r="T8241" s="129">
        <f t="shared" si="387"/>
        <v>0</v>
      </c>
      <c r="U8241" s="10"/>
    </row>
    <row r="8242" spans="12:21" ht="15" customHeight="1" x14ac:dyDescent="0.4">
      <c r="L8242" s="36" t="s">
        <v>39</v>
      </c>
      <c r="N8242" s="37">
        <v>43808</v>
      </c>
      <c r="O8242" s="35">
        <v>0.75000000000000011</v>
      </c>
      <c r="P8242" s="299"/>
      <c r="Q8242" s="300"/>
      <c r="R8242" s="129">
        <f t="shared" si="385"/>
        <v>0</v>
      </c>
      <c r="S8242" s="129">
        <f t="shared" si="386"/>
        <v>0</v>
      </c>
      <c r="T8242" s="129">
        <f t="shared" si="387"/>
        <v>0</v>
      </c>
      <c r="U8242" s="10"/>
    </row>
    <row r="8243" spans="12:21" ht="15" customHeight="1" x14ac:dyDescent="0.4">
      <c r="L8243" s="36" t="s">
        <v>39</v>
      </c>
      <c r="N8243" s="37">
        <v>43808</v>
      </c>
      <c r="O8243" s="35">
        <v>0.79166666666666674</v>
      </c>
      <c r="P8243" s="299"/>
      <c r="Q8243" s="300"/>
      <c r="R8243" s="129">
        <f t="shared" si="385"/>
        <v>0</v>
      </c>
      <c r="S8243" s="129">
        <f t="shared" si="386"/>
        <v>0</v>
      </c>
      <c r="T8243" s="129">
        <f t="shared" si="387"/>
        <v>0</v>
      </c>
      <c r="U8243" s="10"/>
    </row>
    <row r="8244" spans="12:21" ht="15" customHeight="1" x14ac:dyDescent="0.4">
      <c r="L8244" s="36" t="s">
        <v>39</v>
      </c>
      <c r="N8244" s="37">
        <v>43808</v>
      </c>
      <c r="O8244" s="35">
        <v>0.83333333333333337</v>
      </c>
      <c r="P8244" s="299"/>
      <c r="Q8244" s="300"/>
      <c r="R8244" s="129">
        <f t="shared" si="385"/>
        <v>0</v>
      </c>
      <c r="S8244" s="129">
        <f t="shared" si="386"/>
        <v>0</v>
      </c>
      <c r="T8244" s="129">
        <f t="shared" si="387"/>
        <v>0</v>
      </c>
      <c r="U8244" s="10"/>
    </row>
    <row r="8245" spans="12:21" ht="15" customHeight="1" x14ac:dyDescent="0.4">
      <c r="L8245" s="36" t="s">
        <v>39</v>
      </c>
      <c r="N8245" s="37">
        <v>43808</v>
      </c>
      <c r="O8245" s="35">
        <v>0.87500000000000011</v>
      </c>
      <c r="P8245" s="299"/>
      <c r="Q8245" s="300"/>
      <c r="R8245" s="129">
        <f t="shared" si="385"/>
        <v>0</v>
      </c>
      <c r="S8245" s="129">
        <f t="shared" si="386"/>
        <v>0</v>
      </c>
      <c r="T8245" s="129">
        <f t="shared" si="387"/>
        <v>0</v>
      </c>
      <c r="U8245" s="10"/>
    </row>
    <row r="8246" spans="12:21" ht="15" customHeight="1" x14ac:dyDescent="0.4">
      <c r="L8246" s="36" t="s">
        <v>39</v>
      </c>
      <c r="N8246" s="37">
        <v>43808</v>
      </c>
      <c r="O8246" s="35">
        <v>0.91666666666666674</v>
      </c>
      <c r="P8246" s="299"/>
      <c r="Q8246" s="300"/>
      <c r="R8246" s="129">
        <f t="shared" si="385"/>
        <v>0</v>
      </c>
      <c r="S8246" s="129">
        <f t="shared" si="386"/>
        <v>0</v>
      </c>
      <c r="T8246" s="129">
        <f t="shared" si="387"/>
        <v>0</v>
      </c>
      <c r="U8246" s="10"/>
    </row>
    <row r="8247" spans="12:21" ht="15" customHeight="1" x14ac:dyDescent="0.4">
      <c r="L8247" s="36" t="s">
        <v>39</v>
      </c>
      <c r="N8247" s="37">
        <v>43808</v>
      </c>
      <c r="O8247" s="35">
        <v>0.95833333333333337</v>
      </c>
      <c r="P8247" s="299"/>
      <c r="Q8247" s="300"/>
      <c r="R8247" s="129">
        <f t="shared" si="385"/>
        <v>0</v>
      </c>
      <c r="S8247" s="129">
        <f t="shared" si="386"/>
        <v>0</v>
      </c>
      <c r="T8247" s="129">
        <f t="shared" si="387"/>
        <v>0</v>
      </c>
      <c r="U8247" s="10"/>
    </row>
    <row r="8248" spans="12:21" ht="15" customHeight="1" x14ac:dyDescent="0.4">
      <c r="L8248" s="40">
        <v>43809</v>
      </c>
      <c r="M8248" s="37"/>
      <c r="N8248" s="37">
        <v>43809</v>
      </c>
      <c r="O8248" s="35">
        <v>3.1225022567582528E-17</v>
      </c>
      <c r="P8248" s="299"/>
      <c r="Q8248" s="300"/>
      <c r="R8248" s="129">
        <f t="shared" si="385"/>
        <v>0</v>
      </c>
      <c r="S8248" s="129">
        <f t="shared" si="386"/>
        <v>0</v>
      </c>
      <c r="T8248" s="129">
        <f t="shared" si="387"/>
        <v>0</v>
      </c>
      <c r="U8248" s="10"/>
    </row>
    <row r="8249" spans="12:21" ht="15" customHeight="1" x14ac:dyDescent="0.4">
      <c r="L8249" s="36" t="s">
        <v>39</v>
      </c>
      <c r="N8249" s="37">
        <v>43809</v>
      </c>
      <c r="O8249" s="35">
        <v>4.1666666666666699E-2</v>
      </c>
      <c r="P8249" s="299"/>
      <c r="Q8249" s="300"/>
      <c r="R8249" s="129">
        <f t="shared" si="385"/>
        <v>0</v>
      </c>
      <c r="S8249" s="129">
        <f t="shared" si="386"/>
        <v>0</v>
      </c>
      <c r="T8249" s="129">
        <f t="shared" si="387"/>
        <v>0</v>
      </c>
      <c r="U8249" s="10"/>
    </row>
    <row r="8250" spans="12:21" ht="15" customHeight="1" x14ac:dyDescent="0.4">
      <c r="L8250" s="36" t="s">
        <v>39</v>
      </c>
      <c r="N8250" s="37">
        <v>43809</v>
      </c>
      <c r="O8250" s="35">
        <v>8.333333333333337E-2</v>
      </c>
      <c r="P8250" s="299"/>
      <c r="Q8250" s="300"/>
      <c r="R8250" s="129">
        <f t="shared" si="385"/>
        <v>0</v>
      </c>
      <c r="S8250" s="129">
        <f t="shared" si="386"/>
        <v>0</v>
      </c>
      <c r="T8250" s="129">
        <f t="shared" si="387"/>
        <v>0</v>
      </c>
      <c r="U8250" s="10"/>
    </row>
    <row r="8251" spans="12:21" ht="15" customHeight="1" x14ac:dyDescent="0.4">
      <c r="L8251" s="36" t="s">
        <v>39</v>
      </c>
      <c r="N8251" s="37">
        <v>43809</v>
      </c>
      <c r="O8251" s="35">
        <v>0.12500000000000006</v>
      </c>
      <c r="P8251" s="299"/>
      <c r="Q8251" s="300"/>
      <c r="R8251" s="129">
        <f t="shared" si="385"/>
        <v>0</v>
      </c>
      <c r="S8251" s="129">
        <f t="shared" si="386"/>
        <v>0</v>
      </c>
      <c r="T8251" s="129">
        <f t="shared" si="387"/>
        <v>0</v>
      </c>
      <c r="U8251" s="10"/>
    </row>
    <row r="8252" spans="12:21" ht="15" customHeight="1" x14ac:dyDescent="0.4">
      <c r="L8252" s="36" t="s">
        <v>39</v>
      </c>
      <c r="N8252" s="37">
        <v>43809</v>
      </c>
      <c r="O8252" s="35">
        <v>0.16666666666666669</v>
      </c>
      <c r="P8252" s="299"/>
      <c r="Q8252" s="300"/>
      <c r="R8252" s="129">
        <f t="shared" si="385"/>
        <v>0</v>
      </c>
      <c r="S8252" s="129">
        <f t="shared" si="386"/>
        <v>0</v>
      </c>
      <c r="T8252" s="129">
        <f t="shared" si="387"/>
        <v>0</v>
      </c>
      <c r="U8252" s="10"/>
    </row>
    <row r="8253" spans="12:21" ht="15" customHeight="1" x14ac:dyDescent="0.4">
      <c r="L8253" s="36" t="s">
        <v>39</v>
      </c>
      <c r="N8253" s="37">
        <v>43809</v>
      </c>
      <c r="O8253" s="35">
        <v>0.20833333333333337</v>
      </c>
      <c r="P8253" s="299"/>
      <c r="Q8253" s="300"/>
      <c r="R8253" s="129">
        <f t="shared" si="385"/>
        <v>0</v>
      </c>
      <c r="S8253" s="129">
        <f t="shared" si="386"/>
        <v>0</v>
      </c>
      <c r="T8253" s="129">
        <f t="shared" si="387"/>
        <v>0</v>
      </c>
      <c r="U8253" s="10"/>
    </row>
    <row r="8254" spans="12:21" ht="15" customHeight="1" x14ac:dyDescent="0.4">
      <c r="L8254" s="36" t="s">
        <v>39</v>
      </c>
      <c r="N8254" s="37">
        <v>43809</v>
      </c>
      <c r="O8254" s="35">
        <v>0.25</v>
      </c>
      <c r="P8254" s="299"/>
      <c r="Q8254" s="300"/>
      <c r="R8254" s="129">
        <f t="shared" si="385"/>
        <v>0</v>
      </c>
      <c r="S8254" s="129">
        <f t="shared" si="386"/>
        <v>0</v>
      </c>
      <c r="T8254" s="129">
        <f t="shared" si="387"/>
        <v>0</v>
      </c>
      <c r="U8254" s="10"/>
    </row>
    <row r="8255" spans="12:21" ht="15" customHeight="1" x14ac:dyDescent="0.4">
      <c r="L8255" s="36" t="s">
        <v>39</v>
      </c>
      <c r="N8255" s="37">
        <v>43809</v>
      </c>
      <c r="O8255" s="35">
        <v>0.29166666666666669</v>
      </c>
      <c r="P8255" s="299"/>
      <c r="Q8255" s="300"/>
      <c r="R8255" s="129">
        <f t="shared" si="385"/>
        <v>0</v>
      </c>
      <c r="S8255" s="129">
        <f t="shared" si="386"/>
        <v>0</v>
      </c>
      <c r="T8255" s="129">
        <f t="shared" si="387"/>
        <v>0</v>
      </c>
      <c r="U8255" s="10"/>
    </row>
    <row r="8256" spans="12:21" ht="15" customHeight="1" x14ac:dyDescent="0.4">
      <c r="L8256" s="36" t="s">
        <v>39</v>
      </c>
      <c r="N8256" s="37">
        <v>43809</v>
      </c>
      <c r="O8256" s="35">
        <v>0.33333333333333337</v>
      </c>
      <c r="P8256" s="299"/>
      <c r="Q8256" s="300"/>
      <c r="R8256" s="129">
        <f t="shared" si="385"/>
        <v>0</v>
      </c>
      <c r="S8256" s="129">
        <f t="shared" si="386"/>
        <v>0</v>
      </c>
      <c r="T8256" s="129">
        <f t="shared" si="387"/>
        <v>0</v>
      </c>
      <c r="U8256" s="10"/>
    </row>
    <row r="8257" spans="12:21" ht="15" customHeight="1" x14ac:dyDescent="0.4">
      <c r="L8257" s="36" t="s">
        <v>39</v>
      </c>
      <c r="N8257" s="37">
        <v>43809</v>
      </c>
      <c r="O8257" s="35">
        <v>0.375</v>
      </c>
      <c r="P8257" s="299"/>
      <c r="Q8257" s="300"/>
      <c r="R8257" s="129">
        <f t="shared" si="385"/>
        <v>0</v>
      </c>
      <c r="S8257" s="129">
        <f t="shared" si="386"/>
        <v>0</v>
      </c>
      <c r="T8257" s="129">
        <f t="shared" si="387"/>
        <v>0</v>
      </c>
      <c r="U8257" s="10"/>
    </row>
    <row r="8258" spans="12:21" ht="15" customHeight="1" x14ac:dyDescent="0.4">
      <c r="L8258" s="36" t="s">
        <v>39</v>
      </c>
      <c r="N8258" s="37">
        <v>43809</v>
      </c>
      <c r="O8258" s="35">
        <v>0.41666666666666669</v>
      </c>
      <c r="P8258" s="299"/>
      <c r="Q8258" s="300"/>
      <c r="R8258" s="129">
        <f t="shared" si="385"/>
        <v>0</v>
      </c>
      <c r="S8258" s="129">
        <f t="shared" si="386"/>
        <v>0</v>
      </c>
      <c r="T8258" s="129">
        <f t="shared" si="387"/>
        <v>0</v>
      </c>
      <c r="U8258" s="10"/>
    </row>
    <row r="8259" spans="12:21" ht="15" customHeight="1" x14ac:dyDescent="0.4">
      <c r="L8259" s="36" t="s">
        <v>39</v>
      </c>
      <c r="N8259" s="37">
        <v>43809</v>
      </c>
      <c r="O8259" s="35">
        <v>0.45833333333333337</v>
      </c>
      <c r="P8259" s="299"/>
      <c r="Q8259" s="300"/>
      <c r="R8259" s="129">
        <f t="shared" si="385"/>
        <v>0</v>
      </c>
      <c r="S8259" s="129">
        <f t="shared" si="386"/>
        <v>0</v>
      </c>
      <c r="T8259" s="129">
        <f t="shared" si="387"/>
        <v>0</v>
      </c>
      <c r="U8259" s="10"/>
    </row>
    <row r="8260" spans="12:21" ht="15" customHeight="1" x14ac:dyDescent="0.4">
      <c r="L8260" s="36" t="s">
        <v>39</v>
      </c>
      <c r="N8260" s="37">
        <v>43809</v>
      </c>
      <c r="O8260" s="35">
        <v>0.50000000000000011</v>
      </c>
      <c r="P8260" s="299"/>
      <c r="Q8260" s="300"/>
      <c r="R8260" s="129">
        <f t="shared" si="385"/>
        <v>0</v>
      </c>
      <c r="S8260" s="129">
        <f t="shared" si="386"/>
        <v>0</v>
      </c>
      <c r="T8260" s="129">
        <f t="shared" si="387"/>
        <v>0</v>
      </c>
      <c r="U8260" s="10"/>
    </row>
    <row r="8261" spans="12:21" ht="15" customHeight="1" x14ac:dyDescent="0.4">
      <c r="L8261" s="36" t="s">
        <v>39</v>
      </c>
      <c r="N8261" s="37">
        <v>43809</v>
      </c>
      <c r="O8261" s="35">
        <v>0.54166666666666674</v>
      </c>
      <c r="P8261" s="299"/>
      <c r="Q8261" s="300"/>
      <c r="R8261" s="129">
        <f t="shared" si="385"/>
        <v>0</v>
      </c>
      <c r="S8261" s="129">
        <f t="shared" si="386"/>
        <v>0</v>
      </c>
      <c r="T8261" s="129">
        <f t="shared" si="387"/>
        <v>0</v>
      </c>
      <c r="U8261" s="10"/>
    </row>
    <row r="8262" spans="12:21" ht="15" customHeight="1" x14ac:dyDescent="0.4">
      <c r="L8262" s="36" t="s">
        <v>39</v>
      </c>
      <c r="N8262" s="37">
        <v>43809</v>
      </c>
      <c r="O8262" s="35">
        <v>0.58333333333333337</v>
      </c>
      <c r="P8262" s="299"/>
      <c r="Q8262" s="300"/>
      <c r="R8262" s="129">
        <f t="shared" si="385"/>
        <v>0</v>
      </c>
      <c r="S8262" s="129">
        <f t="shared" si="386"/>
        <v>0</v>
      </c>
      <c r="T8262" s="129">
        <f t="shared" si="387"/>
        <v>0</v>
      </c>
      <c r="U8262" s="10"/>
    </row>
    <row r="8263" spans="12:21" ht="15" customHeight="1" x14ac:dyDescent="0.4">
      <c r="L8263" s="36" t="s">
        <v>39</v>
      </c>
      <c r="N8263" s="37">
        <v>43809</v>
      </c>
      <c r="O8263" s="35">
        <v>0.62500000000000011</v>
      </c>
      <c r="P8263" s="299"/>
      <c r="Q8263" s="300"/>
      <c r="R8263" s="129">
        <f t="shared" si="385"/>
        <v>0</v>
      </c>
      <c r="S8263" s="129">
        <f t="shared" si="386"/>
        <v>0</v>
      </c>
      <c r="T8263" s="129">
        <f t="shared" si="387"/>
        <v>0</v>
      </c>
      <c r="U8263" s="10"/>
    </row>
    <row r="8264" spans="12:21" ht="15" customHeight="1" x14ac:dyDescent="0.4">
      <c r="L8264" s="36" t="s">
        <v>39</v>
      </c>
      <c r="N8264" s="37">
        <v>43809</v>
      </c>
      <c r="O8264" s="35">
        <v>0.66666666666666674</v>
      </c>
      <c r="P8264" s="299"/>
      <c r="Q8264" s="300"/>
      <c r="R8264" s="129">
        <f t="shared" si="385"/>
        <v>0</v>
      </c>
      <c r="S8264" s="129">
        <f t="shared" si="386"/>
        <v>0</v>
      </c>
      <c r="T8264" s="129">
        <f t="shared" si="387"/>
        <v>0</v>
      </c>
      <c r="U8264" s="10"/>
    </row>
    <row r="8265" spans="12:21" ht="15" customHeight="1" x14ac:dyDescent="0.4">
      <c r="L8265" s="36" t="s">
        <v>39</v>
      </c>
      <c r="N8265" s="37">
        <v>43809</v>
      </c>
      <c r="O8265" s="35">
        <v>0.70833333333333337</v>
      </c>
      <c r="P8265" s="299"/>
      <c r="Q8265" s="300"/>
      <c r="R8265" s="129">
        <f t="shared" si="385"/>
        <v>0</v>
      </c>
      <c r="S8265" s="129">
        <f t="shared" si="386"/>
        <v>0</v>
      </c>
      <c r="T8265" s="129">
        <f t="shared" si="387"/>
        <v>0</v>
      </c>
      <c r="U8265" s="10"/>
    </row>
    <row r="8266" spans="12:21" ht="15" customHeight="1" x14ac:dyDescent="0.4">
      <c r="L8266" s="36" t="s">
        <v>39</v>
      </c>
      <c r="N8266" s="37">
        <v>43809</v>
      </c>
      <c r="O8266" s="35">
        <v>0.75000000000000011</v>
      </c>
      <c r="P8266" s="299"/>
      <c r="Q8266" s="300"/>
      <c r="R8266" s="129">
        <f t="shared" si="385"/>
        <v>0</v>
      </c>
      <c r="S8266" s="129">
        <f t="shared" si="386"/>
        <v>0</v>
      </c>
      <c r="T8266" s="129">
        <f t="shared" si="387"/>
        <v>0</v>
      </c>
      <c r="U8266" s="10"/>
    </row>
    <row r="8267" spans="12:21" ht="15" customHeight="1" x14ac:dyDescent="0.4">
      <c r="L8267" s="36" t="s">
        <v>39</v>
      </c>
      <c r="N8267" s="37">
        <v>43809</v>
      </c>
      <c r="O8267" s="35">
        <v>0.79166666666666674</v>
      </c>
      <c r="P8267" s="299"/>
      <c r="Q8267" s="300"/>
      <c r="R8267" s="129">
        <f t="shared" si="385"/>
        <v>0</v>
      </c>
      <c r="S8267" s="129">
        <f t="shared" si="386"/>
        <v>0</v>
      </c>
      <c r="T8267" s="129">
        <f t="shared" si="387"/>
        <v>0</v>
      </c>
      <c r="U8267" s="10"/>
    </row>
    <row r="8268" spans="12:21" ht="15" customHeight="1" x14ac:dyDescent="0.4">
      <c r="L8268" s="36" t="s">
        <v>39</v>
      </c>
      <c r="N8268" s="37">
        <v>43809</v>
      </c>
      <c r="O8268" s="35">
        <v>0.83333333333333337</v>
      </c>
      <c r="P8268" s="299"/>
      <c r="Q8268" s="300"/>
      <c r="R8268" s="129">
        <f t="shared" si="385"/>
        <v>0</v>
      </c>
      <c r="S8268" s="129">
        <f t="shared" si="386"/>
        <v>0</v>
      </c>
      <c r="T8268" s="129">
        <f t="shared" si="387"/>
        <v>0</v>
      </c>
      <c r="U8268" s="10"/>
    </row>
    <row r="8269" spans="12:21" ht="15" customHeight="1" x14ac:dyDescent="0.4">
      <c r="L8269" s="36" t="s">
        <v>39</v>
      </c>
      <c r="N8269" s="37">
        <v>43809</v>
      </c>
      <c r="O8269" s="35">
        <v>0.87500000000000011</v>
      </c>
      <c r="P8269" s="299"/>
      <c r="Q8269" s="300"/>
      <c r="R8269" s="129">
        <f t="shared" si="385"/>
        <v>0</v>
      </c>
      <c r="S8269" s="129">
        <f t="shared" si="386"/>
        <v>0</v>
      </c>
      <c r="T8269" s="129">
        <f t="shared" si="387"/>
        <v>0</v>
      </c>
      <c r="U8269" s="10"/>
    </row>
    <row r="8270" spans="12:21" ht="15" customHeight="1" x14ac:dyDescent="0.4">
      <c r="L8270" s="36" t="s">
        <v>39</v>
      </c>
      <c r="N8270" s="37">
        <v>43809</v>
      </c>
      <c r="O8270" s="35">
        <v>0.91666666666666674</v>
      </c>
      <c r="P8270" s="299"/>
      <c r="Q8270" s="300"/>
      <c r="R8270" s="129">
        <f t="shared" si="385"/>
        <v>0</v>
      </c>
      <c r="S8270" s="129">
        <f t="shared" si="386"/>
        <v>0</v>
      </c>
      <c r="T8270" s="129">
        <f t="shared" si="387"/>
        <v>0</v>
      </c>
      <c r="U8270" s="10"/>
    </row>
    <row r="8271" spans="12:21" ht="15" customHeight="1" x14ac:dyDescent="0.4">
      <c r="L8271" s="36" t="s">
        <v>39</v>
      </c>
      <c r="N8271" s="37">
        <v>43809</v>
      </c>
      <c r="O8271" s="35">
        <v>0.95833333333333337</v>
      </c>
      <c r="P8271" s="299"/>
      <c r="Q8271" s="300"/>
      <c r="R8271" s="129">
        <f t="shared" si="385"/>
        <v>0</v>
      </c>
      <c r="S8271" s="129">
        <f t="shared" si="386"/>
        <v>0</v>
      </c>
      <c r="T8271" s="129">
        <f t="shared" si="387"/>
        <v>0</v>
      </c>
      <c r="U8271" s="10"/>
    </row>
    <row r="8272" spans="12:21" ht="15" customHeight="1" x14ac:dyDescent="0.4">
      <c r="L8272" s="40">
        <v>43810</v>
      </c>
      <c r="M8272" s="37"/>
      <c r="N8272" s="37">
        <v>43810</v>
      </c>
      <c r="O8272" s="35">
        <v>3.1225022567582528E-17</v>
      </c>
      <c r="P8272" s="299"/>
      <c r="Q8272" s="300"/>
      <c r="R8272" s="129">
        <f t="shared" ref="R8272:R8335" si="388">IF(Q8272&gt;P8272,P8272,Q8272)</f>
        <v>0</v>
      </c>
      <c r="S8272" s="129">
        <f t="shared" ref="S8272:S8335" si="389">P8272-R8272</f>
        <v>0</v>
      </c>
      <c r="T8272" s="129">
        <f t="shared" si="387"/>
        <v>0</v>
      </c>
      <c r="U8272" s="10"/>
    </row>
    <row r="8273" spans="12:21" ht="15" customHeight="1" x14ac:dyDescent="0.4">
      <c r="L8273" s="36" t="s">
        <v>39</v>
      </c>
      <c r="N8273" s="37">
        <v>43810</v>
      </c>
      <c r="O8273" s="35">
        <v>4.1666666666666699E-2</v>
      </c>
      <c r="P8273" s="299"/>
      <c r="Q8273" s="300"/>
      <c r="R8273" s="129">
        <f t="shared" si="388"/>
        <v>0</v>
      </c>
      <c r="S8273" s="129">
        <f t="shared" si="389"/>
        <v>0</v>
      </c>
      <c r="T8273" s="129">
        <f t="shared" si="387"/>
        <v>0</v>
      </c>
      <c r="U8273" s="10"/>
    </row>
    <row r="8274" spans="12:21" ht="15" customHeight="1" x14ac:dyDescent="0.4">
      <c r="L8274" s="36" t="s">
        <v>39</v>
      </c>
      <c r="N8274" s="37">
        <v>43810</v>
      </c>
      <c r="O8274" s="35">
        <v>8.333333333333337E-2</v>
      </c>
      <c r="P8274" s="299"/>
      <c r="Q8274" s="300"/>
      <c r="R8274" s="129">
        <f t="shared" si="388"/>
        <v>0</v>
      </c>
      <c r="S8274" s="129">
        <f t="shared" si="389"/>
        <v>0</v>
      </c>
      <c r="T8274" s="129">
        <f t="shared" si="387"/>
        <v>0</v>
      </c>
      <c r="U8274" s="10"/>
    </row>
    <row r="8275" spans="12:21" ht="15" customHeight="1" x14ac:dyDescent="0.4">
      <c r="L8275" s="36" t="s">
        <v>39</v>
      </c>
      <c r="N8275" s="37">
        <v>43810</v>
      </c>
      <c r="O8275" s="35">
        <v>0.12500000000000006</v>
      </c>
      <c r="P8275" s="299"/>
      <c r="Q8275" s="300"/>
      <c r="R8275" s="129">
        <f t="shared" si="388"/>
        <v>0</v>
      </c>
      <c r="S8275" s="129">
        <f t="shared" si="389"/>
        <v>0</v>
      </c>
      <c r="T8275" s="129">
        <f t="shared" si="387"/>
        <v>0</v>
      </c>
      <c r="U8275" s="10"/>
    </row>
    <row r="8276" spans="12:21" ht="15" customHeight="1" x14ac:dyDescent="0.4">
      <c r="L8276" s="36" t="s">
        <v>39</v>
      </c>
      <c r="N8276" s="37">
        <v>43810</v>
      </c>
      <c r="O8276" s="35">
        <v>0.16666666666666669</v>
      </c>
      <c r="P8276" s="299"/>
      <c r="Q8276" s="300"/>
      <c r="R8276" s="129">
        <f t="shared" si="388"/>
        <v>0</v>
      </c>
      <c r="S8276" s="129">
        <f t="shared" si="389"/>
        <v>0</v>
      </c>
      <c r="T8276" s="129">
        <f t="shared" si="387"/>
        <v>0</v>
      </c>
      <c r="U8276" s="10"/>
    </row>
    <row r="8277" spans="12:21" ht="15" customHeight="1" x14ac:dyDescent="0.4">
      <c r="L8277" s="36" t="s">
        <v>39</v>
      </c>
      <c r="N8277" s="37">
        <v>43810</v>
      </c>
      <c r="O8277" s="35">
        <v>0.20833333333333337</v>
      </c>
      <c r="P8277" s="299"/>
      <c r="Q8277" s="300"/>
      <c r="R8277" s="129">
        <f t="shared" si="388"/>
        <v>0</v>
      </c>
      <c r="S8277" s="129">
        <f t="shared" si="389"/>
        <v>0</v>
      </c>
      <c r="T8277" s="129">
        <f t="shared" si="387"/>
        <v>0</v>
      </c>
      <c r="U8277" s="10"/>
    </row>
    <row r="8278" spans="12:21" ht="15" customHeight="1" x14ac:dyDescent="0.4">
      <c r="L8278" s="36" t="s">
        <v>39</v>
      </c>
      <c r="N8278" s="37">
        <v>43810</v>
      </c>
      <c r="O8278" s="35">
        <v>0.25</v>
      </c>
      <c r="P8278" s="299"/>
      <c r="Q8278" s="300"/>
      <c r="R8278" s="129">
        <f t="shared" si="388"/>
        <v>0</v>
      </c>
      <c r="S8278" s="129">
        <f t="shared" si="389"/>
        <v>0</v>
      </c>
      <c r="T8278" s="129">
        <f t="shared" si="387"/>
        <v>0</v>
      </c>
      <c r="U8278" s="10"/>
    </row>
    <row r="8279" spans="12:21" ht="15" customHeight="1" x14ac:dyDescent="0.4">
      <c r="L8279" s="36" t="s">
        <v>39</v>
      </c>
      <c r="N8279" s="37">
        <v>43810</v>
      </c>
      <c r="O8279" s="35">
        <v>0.29166666666666669</v>
      </c>
      <c r="P8279" s="299"/>
      <c r="Q8279" s="300"/>
      <c r="R8279" s="129">
        <f t="shared" si="388"/>
        <v>0</v>
      </c>
      <c r="S8279" s="129">
        <f t="shared" si="389"/>
        <v>0</v>
      </c>
      <c r="T8279" s="129">
        <f t="shared" si="387"/>
        <v>0</v>
      </c>
      <c r="U8279" s="10"/>
    </row>
    <row r="8280" spans="12:21" ht="15" customHeight="1" x14ac:dyDescent="0.4">
      <c r="L8280" s="36" t="s">
        <v>39</v>
      </c>
      <c r="N8280" s="37">
        <v>43810</v>
      </c>
      <c r="O8280" s="35">
        <v>0.33333333333333337</v>
      </c>
      <c r="P8280" s="299"/>
      <c r="Q8280" s="300"/>
      <c r="R8280" s="129">
        <f t="shared" si="388"/>
        <v>0</v>
      </c>
      <c r="S8280" s="129">
        <f t="shared" si="389"/>
        <v>0</v>
      </c>
      <c r="T8280" s="129">
        <f t="shared" si="387"/>
        <v>0</v>
      </c>
      <c r="U8280" s="10"/>
    </row>
    <row r="8281" spans="12:21" ht="15" customHeight="1" x14ac:dyDescent="0.4">
      <c r="L8281" s="36" t="s">
        <v>39</v>
      </c>
      <c r="N8281" s="37">
        <v>43810</v>
      </c>
      <c r="O8281" s="35">
        <v>0.375</v>
      </c>
      <c r="P8281" s="299"/>
      <c r="Q8281" s="300"/>
      <c r="R8281" s="129">
        <f t="shared" si="388"/>
        <v>0</v>
      </c>
      <c r="S8281" s="129">
        <f t="shared" si="389"/>
        <v>0</v>
      </c>
      <c r="T8281" s="129">
        <f t="shared" si="387"/>
        <v>0</v>
      </c>
      <c r="U8281" s="10"/>
    </row>
    <row r="8282" spans="12:21" ht="15" customHeight="1" x14ac:dyDescent="0.4">
      <c r="L8282" s="36" t="s">
        <v>39</v>
      </c>
      <c r="N8282" s="37">
        <v>43810</v>
      </c>
      <c r="O8282" s="35">
        <v>0.41666666666666669</v>
      </c>
      <c r="P8282" s="299"/>
      <c r="Q8282" s="300"/>
      <c r="R8282" s="129">
        <f t="shared" si="388"/>
        <v>0</v>
      </c>
      <c r="S8282" s="129">
        <f t="shared" si="389"/>
        <v>0</v>
      </c>
      <c r="T8282" s="129">
        <f t="shared" si="387"/>
        <v>0</v>
      </c>
      <c r="U8282" s="10"/>
    </row>
    <row r="8283" spans="12:21" ht="15" customHeight="1" x14ac:dyDescent="0.4">
      <c r="L8283" s="36" t="s">
        <v>39</v>
      </c>
      <c r="N8283" s="37">
        <v>43810</v>
      </c>
      <c r="O8283" s="35">
        <v>0.45833333333333337</v>
      </c>
      <c r="P8283" s="299"/>
      <c r="Q8283" s="300"/>
      <c r="R8283" s="129">
        <f t="shared" si="388"/>
        <v>0</v>
      </c>
      <c r="S8283" s="129">
        <f t="shared" si="389"/>
        <v>0</v>
      </c>
      <c r="T8283" s="129">
        <f t="shared" si="387"/>
        <v>0</v>
      </c>
      <c r="U8283" s="10"/>
    </row>
    <row r="8284" spans="12:21" ht="15" customHeight="1" x14ac:dyDescent="0.4">
      <c r="L8284" s="36" t="s">
        <v>39</v>
      </c>
      <c r="N8284" s="37">
        <v>43810</v>
      </c>
      <c r="O8284" s="35">
        <v>0.50000000000000011</v>
      </c>
      <c r="P8284" s="299"/>
      <c r="Q8284" s="300"/>
      <c r="R8284" s="129">
        <f t="shared" si="388"/>
        <v>0</v>
      </c>
      <c r="S8284" s="129">
        <f t="shared" si="389"/>
        <v>0</v>
      </c>
      <c r="T8284" s="129">
        <f t="shared" si="387"/>
        <v>0</v>
      </c>
      <c r="U8284" s="10"/>
    </row>
    <row r="8285" spans="12:21" ht="15" customHeight="1" x14ac:dyDescent="0.4">
      <c r="L8285" s="36" t="s">
        <v>39</v>
      </c>
      <c r="N8285" s="37">
        <v>43810</v>
      </c>
      <c r="O8285" s="35">
        <v>0.54166666666666674</v>
      </c>
      <c r="P8285" s="299"/>
      <c r="Q8285" s="300"/>
      <c r="R8285" s="129">
        <f t="shared" si="388"/>
        <v>0</v>
      </c>
      <c r="S8285" s="129">
        <f t="shared" si="389"/>
        <v>0</v>
      </c>
      <c r="T8285" s="129">
        <f t="shared" si="387"/>
        <v>0</v>
      </c>
      <c r="U8285" s="10"/>
    </row>
    <row r="8286" spans="12:21" ht="15" customHeight="1" x14ac:dyDescent="0.4">
      <c r="L8286" s="36" t="s">
        <v>39</v>
      </c>
      <c r="N8286" s="37">
        <v>43810</v>
      </c>
      <c r="O8286" s="35">
        <v>0.58333333333333337</v>
      </c>
      <c r="P8286" s="299"/>
      <c r="Q8286" s="300"/>
      <c r="R8286" s="129">
        <f t="shared" si="388"/>
        <v>0</v>
      </c>
      <c r="S8286" s="129">
        <f t="shared" si="389"/>
        <v>0</v>
      </c>
      <c r="T8286" s="129">
        <f t="shared" si="387"/>
        <v>0</v>
      </c>
      <c r="U8286" s="10"/>
    </row>
    <row r="8287" spans="12:21" ht="15" customHeight="1" x14ac:dyDescent="0.4">
      <c r="L8287" s="36" t="s">
        <v>39</v>
      </c>
      <c r="N8287" s="37">
        <v>43810</v>
      </c>
      <c r="O8287" s="35">
        <v>0.62500000000000011</v>
      </c>
      <c r="P8287" s="299"/>
      <c r="Q8287" s="300"/>
      <c r="R8287" s="129">
        <f t="shared" si="388"/>
        <v>0</v>
      </c>
      <c r="S8287" s="129">
        <f t="shared" si="389"/>
        <v>0</v>
      </c>
      <c r="T8287" s="129">
        <f t="shared" si="387"/>
        <v>0</v>
      </c>
      <c r="U8287" s="10"/>
    </row>
    <row r="8288" spans="12:21" ht="15" customHeight="1" x14ac:dyDescent="0.4">
      <c r="L8288" s="36" t="s">
        <v>39</v>
      </c>
      <c r="N8288" s="37">
        <v>43810</v>
      </c>
      <c r="O8288" s="35">
        <v>0.66666666666666674</v>
      </c>
      <c r="P8288" s="299"/>
      <c r="Q8288" s="300"/>
      <c r="R8288" s="129">
        <f t="shared" si="388"/>
        <v>0</v>
      </c>
      <c r="S8288" s="129">
        <f t="shared" si="389"/>
        <v>0</v>
      </c>
      <c r="T8288" s="129">
        <f t="shared" si="387"/>
        <v>0</v>
      </c>
      <c r="U8288" s="10"/>
    </row>
    <row r="8289" spans="12:21" ht="15" customHeight="1" x14ac:dyDescent="0.4">
      <c r="L8289" s="36" t="s">
        <v>39</v>
      </c>
      <c r="N8289" s="37">
        <v>43810</v>
      </c>
      <c r="O8289" s="35">
        <v>0.70833333333333337</v>
      </c>
      <c r="P8289" s="299"/>
      <c r="Q8289" s="300"/>
      <c r="R8289" s="129">
        <f t="shared" si="388"/>
        <v>0</v>
      </c>
      <c r="S8289" s="129">
        <f t="shared" si="389"/>
        <v>0</v>
      </c>
      <c r="T8289" s="129">
        <f t="shared" si="387"/>
        <v>0</v>
      </c>
      <c r="U8289" s="10"/>
    </row>
    <row r="8290" spans="12:21" ht="15" customHeight="1" x14ac:dyDescent="0.4">
      <c r="L8290" s="36" t="s">
        <v>39</v>
      </c>
      <c r="N8290" s="37">
        <v>43810</v>
      </c>
      <c r="O8290" s="35">
        <v>0.75000000000000011</v>
      </c>
      <c r="P8290" s="299"/>
      <c r="Q8290" s="300"/>
      <c r="R8290" s="129">
        <f t="shared" si="388"/>
        <v>0</v>
      </c>
      <c r="S8290" s="129">
        <f t="shared" si="389"/>
        <v>0</v>
      </c>
      <c r="T8290" s="129">
        <f t="shared" si="387"/>
        <v>0</v>
      </c>
      <c r="U8290" s="10"/>
    </row>
    <row r="8291" spans="12:21" ht="15" customHeight="1" x14ac:dyDescent="0.4">
      <c r="L8291" s="36" t="s">
        <v>39</v>
      </c>
      <c r="N8291" s="37">
        <v>43810</v>
      </c>
      <c r="O8291" s="35">
        <v>0.79166666666666674</v>
      </c>
      <c r="P8291" s="299"/>
      <c r="Q8291" s="300"/>
      <c r="R8291" s="129">
        <f t="shared" si="388"/>
        <v>0</v>
      </c>
      <c r="S8291" s="129">
        <f t="shared" si="389"/>
        <v>0</v>
      </c>
      <c r="T8291" s="129">
        <f t="shared" si="387"/>
        <v>0</v>
      </c>
      <c r="U8291" s="10"/>
    </row>
    <row r="8292" spans="12:21" ht="15" customHeight="1" x14ac:dyDescent="0.4">
      <c r="L8292" s="36" t="s">
        <v>39</v>
      </c>
      <c r="N8292" s="37">
        <v>43810</v>
      </c>
      <c r="O8292" s="35">
        <v>0.83333333333333337</v>
      </c>
      <c r="P8292" s="299"/>
      <c r="Q8292" s="300"/>
      <c r="R8292" s="129">
        <f t="shared" si="388"/>
        <v>0</v>
      </c>
      <c r="S8292" s="129">
        <f t="shared" si="389"/>
        <v>0</v>
      </c>
      <c r="T8292" s="129">
        <f t="shared" si="387"/>
        <v>0</v>
      </c>
      <c r="U8292" s="10"/>
    </row>
    <row r="8293" spans="12:21" ht="15" customHeight="1" x14ac:dyDescent="0.4">
      <c r="L8293" s="36" t="s">
        <v>39</v>
      </c>
      <c r="N8293" s="37">
        <v>43810</v>
      </c>
      <c r="O8293" s="35">
        <v>0.87500000000000011</v>
      </c>
      <c r="P8293" s="299"/>
      <c r="Q8293" s="300"/>
      <c r="R8293" s="129">
        <f t="shared" si="388"/>
        <v>0</v>
      </c>
      <c r="S8293" s="129">
        <f t="shared" si="389"/>
        <v>0</v>
      </c>
      <c r="T8293" s="129">
        <f t="shared" si="387"/>
        <v>0</v>
      </c>
      <c r="U8293" s="10"/>
    </row>
    <row r="8294" spans="12:21" ht="15" customHeight="1" x14ac:dyDescent="0.4">
      <c r="L8294" s="36" t="s">
        <v>39</v>
      </c>
      <c r="N8294" s="37">
        <v>43810</v>
      </c>
      <c r="O8294" s="35">
        <v>0.91666666666666674</v>
      </c>
      <c r="P8294" s="299"/>
      <c r="Q8294" s="300"/>
      <c r="R8294" s="129">
        <f t="shared" si="388"/>
        <v>0</v>
      </c>
      <c r="S8294" s="129">
        <f t="shared" si="389"/>
        <v>0</v>
      </c>
      <c r="T8294" s="129">
        <f t="shared" si="387"/>
        <v>0</v>
      </c>
      <c r="U8294" s="10"/>
    </row>
    <row r="8295" spans="12:21" ht="15" customHeight="1" x14ac:dyDescent="0.4">
      <c r="L8295" s="36" t="s">
        <v>39</v>
      </c>
      <c r="N8295" s="37">
        <v>43810</v>
      </c>
      <c r="O8295" s="35">
        <v>0.95833333333333337</v>
      </c>
      <c r="P8295" s="299"/>
      <c r="Q8295" s="300"/>
      <c r="R8295" s="129">
        <f t="shared" si="388"/>
        <v>0</v>
      </c>
      <c r="S8295" s="129">
        <f t="shared" si="389"/>
        <v>0</v>
      </c>
      <c r="T8295" s="129">
        <f t="shared" si="387"/>
        <v>0</v>
      </c>
      <c r="U8295" s="10"/>
    </row>
    <row r="8296" spans="12:21" ht="15" customHeight="1" x14ac:dyDescent="0.4">
      <c r="L8296" s="40">
        <v>43811</v>
      </c>
      <c r="M8296" s="37"/>
      <c r="N8296" s="37">
        <v>43811</v>
      </c>
      <c r="O8296" s="35">
        <v>3.1225022567582528E-17</v>
      </c>
      <c r="P8296" s="299"/>
      <c r="Q8296" s="300"/>
      <c r="R8296" s="129">
        <f t="shared" si="388"/>
        <v>0</v>
      </c>
      <c r="S8296" s="129">
        <f t="shared" si="389"/>
        <v>0</v>
      </c>
      <c r="T8296" s="129">
        <f t="shared" si="387"/>
        <v>0</v>
      </c>
      <c r="U8296" s="10"/>
    </row>
    <row r="8297" spans="12:21" ht="15" customHeight="1" x14ac:dyDescent="0.4">
      <c r="L8297" s="36" t="s">
        <v>39</v>
      </c>
      <c r="N8297" s="37">
        <v>43811</v>
      </c>
      <c r="O8297" s="35">
        <v>4.1666666666666699E-2</v>
      </c>
      <c r="P8297" s="299"/>
      <c r="Q8297" s="300"/>
      <c r="R8297" s="129">
        <f t="shared" si="388"/>
        <v>0</v>
      </c>
      <c r="S8297" s="129">
        <f t="shared" si="389"/>
        <v>0</v>
      </c>
      <c r="T8297" s="129">
        <f t="shared" ref="T8297:T8360" si="390">Q8297-R8297</f>
        <v>0</v>
      </c>
      <c r="U8297" s="10"/>
    </row>
    <row r="8298" spans="12:21" ht="15" customHeight="1" x14ac:dyDescent="0.4">
      <c r="L8298" s="36" t="s">
        <v>39</v>
      </c>
      <c r="N8298" s="37">
        <v>43811</v>
      </c>
      <c r="O8298" s="35">
        <v>8.333333333333337E-2</v>
      </c>
      <c r="P8298" s="299"/>
      <c r="Q8298" s="300"/>
      <c r="R8298" s="129">
        <f t="shared" si="388"/>
        <v>0</v>
      </c>
      <c r="S8298" s="129">
        <f t="shared" si="389"/>
        <v>0</v>
      </c>
      <c r="T8298" s="129">
        <f t="shared" si="390"/>
        <v>0</v>
      </c>
      <c r="U8298" s="10"/>
    </row>
    <row r="8299" spans="12:21" ht="15" customHeight="1" x14ac:dyDescent="0.4">
      <c r="L8299" s="36" t="s">
        <v>39</v>
      </c>
      <c r="N8299" s="37">
        <v>43811</v>
      </c>
      <c r="O8299" s="35">
        <v>0.12500000000000006</v>
      </c>
      <c r="P8299" s="299"/>
      <c r="Q8299" s="300"/>
      <c r="R8299" s="129">
        <f t="shared" si="388"/>
        <v>0</v>
      </c>
      <c r="S8299" s="129">
        <f t="shared" si="389"/>
        <v>0</v>
      </c>
      <c r="T8299" s="129">
        <f t="shared" si="390"/>
        <v>0</v>
      </c>
      <c r="U8299" s="10"/>
    </row>
    <row r="8300" spans="12:21" ht="15" customHeight="1" x14ac:dyDescent="0.4">
      <c r="L8300" s="36" t="s">
        <v>39</v>
      </c>
      <c r="N8300" s="37">
        <v>43811</v>
      </c>
      <c r="O8300" s="35">
        <v>0.16666666666666669</v>
      </c>
      <c r="P8300" s="299"/>
      <c r="Q8300" s="300"/>
      <c r="R8300" s="129">
        <f t="shared" si="388"/>
        <v>0</v>
      </c>
      <c r="S8300" s="129">
        <f t="shared" si="389"/>
        <v>0</v>
      </c>
      <c r="T8300" s="129">
        <f t="shared" si="390"/>
        <v>0</v>
      </c>
      <c r="U8300" s="10"/>
    </row>
    <row r="8301" spans="12:21" ht="15" customHeight="1" x14ac:dyDescent="0.4">
      <c r="L8301" s="36" t="s">
        <v>39</v>
      </c>
      <c r="N8301" s="37">
        <v>43811</v>
      </c>
      <c r="O8301" s="35">
        <v>0.20833333333333337</v>
      </c>
      <c r="P8301" s="299"/>
      <c r="Q8301" s="300"/>
      <c r="R8301" s="129">
        <f t="shared" si="388"/>
        <v>0</v>
      </c>
      <c r="S8301" s="129">
        <f t="shared" si="389"/>
        <v>0</v>
      </c>
      <c r="T8301" s="129">
        <f t="shared" si="390"/>
        <v>0</v>
      </c>
      <c r="U8301" s="10"/>
    </row>
    <row r="8302" spans="12:21" ht="15" customHeight="1" x14ac:dyDescent="0.4">
      <c r="L8302" s="36" t="s">
        <v>39</v>
      </c>
      <c r="N8302" s="37">
        <v>43811</v>
      </c>
      <c r="O8302" s="35">
        <v>0.25</v>
      </c>
      <c r="P8302" s="299"/>
      <c r="Q8302" s="300"/>
      <c r="R8302" s="129">
        <f t="shared" si="388"/>
        <v>0</v>
      </c>
      <c r="S8302" s="129">
        <f t="shared" si="389"/>
        <v>0</v>
      </c>
      <c r="T8302" s="129">
        <f t="shared" si="390"/>
        <v>0</v>
      </c>
      <c r="U8302" s="10"/>
    </row>
    <row r="8303" spans="12:21" ht="15" customHeight="1" x14ac:dyDescent="0.4">
      <c r="L8303" s="36" t="s">
        <v>39</v>
      </c>
      <c r="N8303" s="37">
        <v>43811</v>
      </c>
      <c r="O8303" s="35">
        <v>0.29166666666666669</v>
      </c>
      <c r="P8303" s="299"/>
      <c r="Q8303" s="300"/>
      <c r="R8303" s="129">
        <f t="shared" si="388"/>
        <v>0</v>
      </c>
      <c r="S8303" s="129">
        <f t="shared" si="389"/>
        <v>0</v>
      </c>
      <c r="T8303" s="129">
        <f t="shared" si="390"/>
        <v>0</v>
      </c>
      <c r="U8303" s="10"/>
    </row>
    <row r="8304" spans="12:21" ht="15" customHeight="1" x14ac:dyDescent="0.4">
      <c r="L8304" s="36" t="s">
        <v>39</v>
      </c>
      <c r="N8304" s="37">
        <v>43811</v>
      </c>
      <c r="O8304" s="35">
        <v>0.33333333333333337</v>
      </c>
      <c r="P8304" s="299"/>
      <c r="Q8304" s="300"/>
      <c r="R8304" s="129">
        <f t="shared" si="388"/>
        <v>0</v>
      </c>
      <c r="S8304" s="129">
        <f t="shared" si="389"/>
        <v>0</v>
      </c>
      <c r="T8304" s="129">
        <f t="shared" si="390"/>
        <v>0</v>
      </c>
      <c r="U8304" s="10"/>
    </row>
    <row r="8305" spans="12:21" ht="15" customHeight="1" x14ac:dyDescent="0.4">
      <c r="L8305" s="36" t="s">
        <v>39</v>
      </c>
      <c r="N8305" s="37">
        <v>43811</v>
      </c>
      <c r="O8305" s="35">
        <v>0.375</v>
      </c>
      <c r="P8305" s="299"/>
      <c r="Q8305" s="300"/>
      <c r="R8305" s="129">
        <f t="shared" si="388"/>
        <v>0</v>
      </c>
      <c r="S8305" s="129">
        <f t="shared" si="389"/>
        <v>0</v>
      </c>
      <c r="T8305" s="129">
        <f t="shared" si="390"/>
        <v>0</v>
      </c>
      <c r="U8305" s="10"/>
    </row>
    <row r="8306" spans="12:21" ht="15" customHeight="1" x14ac:dyDescent="0.4">
      <c r="L8306" s="36" t="s">
        <v>39</v>
      </c>
      <c r="N8306" s="37">
        <v>43811</v>
      </c>
      <c r="O8306" s="35">
        <v>0.41666666666666669</v>
      </c>
      <c r="P8306" s="299"/>
      <c r="Q8306" s="300"/>
      <c r="R8306" s="129">
        <f t="shared" si="388"/>
        <v>0</v>
      </c>
      <c r="S8306" s="129">
        <f t="shared" si="389"/>
        <v>0</v>
      </c>
      <c r="T8306" s="129">
        <f t="shared" si="390"/>
        <v>0</v>
      </c>
      <c r="U8306" s="10"/>
    </row>
    <row r="8307" spans="12:21" ht="15" customHeight="1" x14ac:dyDescent="0.4">
      <c r="L8307" s="36" t="s">
        <v>39</v>
      </c>
      <c r="N8307" s="37">
        <v>43811</v>
      </c>
      <c r="O8307" s="35">
        <v>0.45833333333333337</v>
      </c>
      <c r="P8307" s="299"/>
      <c r="Q8307" s="300"/>
      <c r="R8307" s="129">
        <f t="shared" si="388"/>
        <v>0</v>
      </c>
      <c r="S8307" s="129">
        <f t="shared" si="389"/>
        <v>0</v>
      </c>
      <c r="T8307" s="129">
        <f t="shared" si="390"/>
        <v>0</v>
      </c>
      <c r="U8307" s="10"/>
    </row>
    <row r="8308" spans="12:21" ht="15" customHeight="1" x14ac:dyDescent="0.4">
      <c r="L8308" s="36" t="s">
        <v>39</v>
      </c>
      <c r="N8308" s="37">
        <v>43811</v>
      </c>
      <c r="O8308" s="35">
        <v>0.50000000000000011</v>
      </c>
      <c r="P8308" s="299"/>
      <c r="Q8308" s="300"/>
      <c r="R8308" s="129">
        <f t="shared" si="388"/>
        <v>0</v>
      </c>
      <c r="S8308" s="129">
        <f t="shared" si="389"/>
        <v>0</v>
      </c>
      <c r="T8308" s="129">
        <f t="shared" si="390"/>
        <v>0</v>
      </c>
      <c r="U8308" s="10"/>
    </row>
    <row r="8309" spans="12:21" ht="15" customHeight="1" x14ac:dyDescent="0.4">
      <c r="L8309" s="36" t="s">
        <v>39</v>
      </c>
      <c r="N8309" s="37">
        <v>43811</v>
      </c>
      <c r="O8309" s="35">
        <v>0.54166666666666674</v>
      </c>
      <c r="P8309" s="299"/>
      <c r="Q8309" s="300"/>
      <c r="R8309" s="129">
        <f t="shared" si="388"/>
        <v>0</v>
      </c>
      <c r="S8309" s="129">
        <f t="shared" si="389"/>
        <v>0</v>
      </c>
      <c r="T8309" s="129">
        <f t="shared" si="390"/>
        <v>0</v>
      </c>
      <c r="U8309" s="10"/>
    </row>
    <row r="8310" spans="12:21" ht="15" customHeight="1" x14ac:dyDescent="0.4">
      <c r="L8310" s="36" t="s">
        <v>39</v>
      </c>
      <c r="N8310" s="37">
        <v>43811</v>
      </c>
      <c r="O8310" s="35">
        <v>0.58333333333333337</v>
      </c>
      <c r="P8310" s="299"/>
      <c r="Q8310" s="300"/>
      <c r="R8310" s="129">
        <f t="shared" si="388"/>
        <v>0</v>
      </c>
      <c r="S8310" s="129">
        <f t="shared" si="389"/>
        <v>0</v>
      </c>
      <c r="T8310" s="129">
        <f t="shared" si="390"/>
        <v>0</v>
      </c>
      <c r="U8310" s="10"/>
    </row>
    <row r="8311" spans="12:21" ht="15" customHeight="1" x14ac:dyDescent="0.4">
      <c r="L8311" s="36" t="s">
        <v>39</v>
      </c>
      <c r="N8311" s="37">
        <v>43811</v>
      </c>
      <c r="O8311" s="35">
        <v>0.62500000000000011</v>
      </c>
      <c r="P8311" s="299"/>
      <c r="Q8311" s="300"/>
      <c r="R8311" s="129">
        <f t="shared" si="388"/>
        <v>0</v>
      </c>
      <c r="S8311" s="129">
        <f t="shared" si="389"/>
        <v>0</v>
      </c>
      <c r="T8311" s="129">
        <f t="shared" si="390"/>
        <v>0</v>
      </c>
      <c r="U8311" s="10"/>
    </row>
    <row r="8312" spans="12:21" ht="15" customHeight="1" x14ac:dyDescent="0.4">
      <c r="L8312" s="36" t="s">
        <v>39</v>
      </c>
      <c r="N8312" s="37">
        <v>43811</v>
      </c>
      <c r="O8312" s="35">
        <v>0.66666666666666674</v>
      </c>
      <c r="P8312" s="299"/>
      <c r="Q8312" s="300"/>
      <c r="R8312" s="129">
        <f t="shared" si="388"/>
        <v>0</v>
      </c>
      <c r="S8312" s="129">
        <f t="shared" si="389"/>
        <v>0</v>
      </c>
      <c r="T8312" s="129">
        <f t="shared" si="390"/>
        <v>0</v>
      </c>
      <c r="U8312" s="10"/>
    </row>
    <row r="8313" spans="12:21" ht="15" customHeight="1" x14ac:dyDescent="0.4">
      <c r="L8313" s="36" t="s">
        <v>39</v>
      </c>
      <c r="N8313" s="37">
        <v>43811</v>
      </c>
      <c r="O8313" s="35">
        <v>0.70833333333333337</v>
      </c>
      <c r="P8313" s="299"/>
      <c r="Q8313" s="300"/>
      <c r="R8313" s="129">
        <f t="shared" si="388"/>
        <v>0</v>
      </c>
      <c r="S8313" s="129">
        <f t="shared" si="389"/>
        <v>0</v>
      </c>
      <c r="T8313" s="129">
        <f t="shared" si="390"/>
        <v>0</v>
      </c>
      <c r="U8313" s="10"/>
    </row>
    <row r="8314" spans="12:21" ht="15" customHeight="1" x14ac:dyDescent="0.4">
      <c r="L8314" s="36" t="s">
        <v>39</v>
      </c>
      <c r="N8314" s="37">
        <v>43811</v>
      </c>
      <c r="O8314" s="35">
        <v>0.75000000000000011</v>
      </c>
      <c r="P8314" s="299"/>
      <c r="Q8314" s="300"/>
      <c r="R8314" s="129">
        <f t="shared" si="388"/>
        <v>0</v>
      </c>
      <c r="S8314" s="129">
        <f t="shared" si="389"/>
        <v>0</v>
      </c>
      <c r="T8314" s="129">
        <f t="shared" si="390"/>
        <v>0</v>
      </c>
      <c r="U8314" s="10"/>
    </row>
    <row r="8315" spans="12:21" ht="15" customHeight="1" x14ac:dyDescent="0.4">
      <c r="L8315" s="36" t="s">
        <v>39</v>
      </c>
      <c r="N8315" s="37">
        <v>43811</v>
      </c>
      <c r="O8315" s="35">
        <v>0.79166666666666674</v>
      </c>
      <c r="P8315" s="299"/>
      <c r="Q8315" s="300"/>
      <c r="R8315" s="129">
        <f t="shared" si="388"/>
        <v>0</v>
      </c>
      <c r="S8315" s="129">
        <f t="shared" si="389"/>
        <v>0</v>
      </c>
      <c r="T8315" s="129">
        <f t="shared" si="390"/>
        <v>0</v>
      </c>
      <c r="U8315" s="10"/>
    </row>
    <row r="8316" spans="12:21" ht="15" customHeight="1" x14ac:dyDescent="0.4">
      <c r="L8316" s="36" t="s">
        <v>39</v>
      </c>
      <c r="N8316" s="37">
        <v>43811</v>
      </c>
      <c r="O8316" s="35">
        <v>0.83333333333333337</v>
      </c>
      <c r="P8316" s="299"/>
      <c r="Q8316" s="300"/>
      <c r="R8316" s="129">
        <f t="shared" si="388"/>
        <v>0</v>
      </c>
      <c r="S8316" s="129">
        <f t="shared" si="389"/>
        <v>0</v>
      </c>
      <c r="T8316" s="129">
        <f t="shared" si="390"/>
        <v>0</v>
      </c>
      <c r="U8316" s="10"/>
    </row>
    <row r="8317" spans="12:21" ht="15" customHeight="1" x14ac:dyDescent="0.4">
      <c r="L8317" s="36" t="s">
        <v>39</v>
      </c>
      <c r="N8317" s="37">
        <v>43811</v>
      </c>
      <c r="O8317" s="35">
        <v>0.87500000000000011</v>
      </c>
      <c r="P8317" s="299"/>
      <c r="Q8317" s="300"/>
      <c r="R8317" s="129">
        <f t="shared" si="388"/>
        <v>0</v>
      </c>
      <c r="S8317" s="129">
        <f t="shared" si="389"/>
        <v>0</v>
      </c>
      <c r="T8317" s="129">
        <f t="shared" si="390"/>
        <v>0</v>
      </c>
      <c r="U8317" s="10"/>
    </row>
    <row r="8318" spans="12:21" ht="15" customHeight="1" x14ac:dyDescent="0.4">
      <c r="L8318" s="36" t="s">
        <v>39</v>
      </c>
      <c r="N8318" s="37">
        <v>43811</v>
      </c>
      <c r="O8318" s="35">
        <v>0.91666666666666674</v>
      </c>
      <c r="P8318" s="299"/>
      <c r="Q8318" s="300"/>
      <c r="R8318" s="129">
        <f t="shared" si="388"/>
        <v>0</v>
      </c>
      <c r="S8318" s="129">
        <f t="shared" si="389"/>
        <v>0</v>
      </c>
      <c r="T8318" s="129">
        <f t="shared" si="390"/>
        <v>0</v>
      </c>
      <c r="U8318" s="10"/>
    </row>
    <row r="8319" spans="12:21" ht="15" customHeight="1" x14ac:dyDescent="0.4">
      <c r="L8319" s="36" t="s">
        <v>39</v>
      </c>
      <c r="N8319" s="37">
        <v>43811</v>
      </c>
      <c r="O8319" s="35">
        <v>0.95833333333333337</v>
      </c>
      <c r="P8319" s="299"/>
      <c r="Q8319" s="300"/>
      <c r="R8319" s="129">
        <f t="shared" si="388"/>
        <v>0</v>
      </c>
      <c r="S8319" s="129">
        <f t="shared" si="389"/>
        <v>0</v>
      </c>
      <c r="T8319" s="129">
        <f t="shared" si="390"/>
        <v>0</v>
      </c>
      <c r="U8319" s="10"/>
    </row>
    <row r="8320" spans="12:21" ht="15" customHeight="1" x14ac:dyDescent="0.4">
      <c r="L8320" s="40">
        <v>43812</v>
      </c>
      <c r="M8320" s="37"/>
      <c r="N8320" s="37">
        <v>43812</v>
      </c>
      <c r="O8320" s="35">
        <v>3.1225022567582528E-17</v>
      </c>
      <c r="P8320" s="299"/>
      <c r="Q8320" s="300"/>
      <c r="R8320" s="129">
        <f t="shared" si="388"/>
        <v>0</v>
      </c>
      <c r="S8320" s="129">
        <f t="shared" si="389"/>
        <v>0</v>
      </c>
      <c r="T8320" s="129">
        <f t="shared" si="390"/>
        <v>0</v>
      </c>
      <c r="U8320" s="10"/>
    </row>
    <row r="8321" spans="12:21" ht="15" customHeight="1" x14ac:dyDescent="0.4">
      <c r="L8321" s="36" t="s">
        <v>39</v>
      </c>
      <c r="N8321" s="37">
        <v>43812</v>
      </c>
      <c r="O8321" s="35">
        <v>4.1666666666666699E-2</v>
      </c>
      <c r="P8321" s="299"/>
      <c r="Q8321" s="300"/>
      <c r="R8321" s="129">
        <f t="shared" si="388"/>
        <v>0</v>
      </c>
      <c r="S8321" s="129">
        <f t="shared" si="389"/>
        <v>0</v>
      </c>
      <c r="T8321" s="129">
        <f t="shared" si="390"/>
        <v>0</v>
      </c>
      <c r="U8321" s="10"/>
    </row>
    <row r="8322" spans="12:21" ht="15" customHeight="1" x14ac:dyDescent="0.4">
      <c r="L8322" s="36" t="s">
        <v>39</v>
      </c>
      <c r="N8322" s="37">
        <v>43812</v>
      </c>
      <c r="O8322" s="35">
        <v>8.333333333333337E-2</v>
      </c>
      <c r="P8322" s="299"/>
      <c r="Q8322" s="300"/>
      <c r="R8322" s="129">
        <f t="shared" si="388"/>
        <v>0</v>
      </c>
      <c r="S8322" s="129">
        <f t="shared" si="389"/>
        <v>0</v>
      </c>
      <c r="T8322" s="129">
        <f t="shared" si="390"/>
        <v>0</v>
      </c>
      <c r="U8322" s="10"/>
    </row>
    <row r="8323" spans="12:21" ht="15" customHeight="1" x14ac:dyDescent="0.4">
      <c r="L8323" s="36" t="s">
        <v>39</v>
      </c>
      <c r="N8323" s="37">
        <v>43812</v>
      </c>
      <c r="O8323" s="35">
        <v>0.12500000000000006</v>
      </c>
      <c r="P8323" s="299"/>
      <c r="Q8323" s="300"/>
      <c r="R8323" s="129">
        <f t="shared" si="388"/>
        <v>0</v>
      </c>
      <c r="S8323" s="129">
        <f t="shared" si="389"/>
        <v>0</v>
      </c>
      <c r="T8323" s="129">
        <f t="shared" si="390"/>
        <v>0</v>
      </c>
      <c r="U8323" s="10"/>
    </row>
    <row r="8324" spans="12:21" ht="15" customHeight="1" x14ac:dyDescent="0.4">
      <c r="L8324" s="36" t="s">
        <v>39</v>
      </c>
      <c r="N8324" s="37">
        <v>43812</v>
      </c>
      <c r="O8324" s="35">
        <v>0.16666666666666669</v>
      </c>
      <c r="P8324" s="299"/>
      <c r="Q8324" s="300"/>
      <c r="R8324" s="129">
        <f t="shared" si="388"/>
        <v>0</v>
      </c>
      <c r="S8324" s="129">
        <f t="shared" si="389"/>
        <v>0</v>
      </c>
      <c r="T8324" s="129">
        <f t="shared" si="390"/>
        <v>0</v>
      </c>
      <c r="U8324" s="10"/>
    </row>
    <row r="8325" spans="12:21" ht="15" customHeight="1" x14ac:dyDescent="0.4">
      <c r="L8325" s="36" t="s">
        <v>39</v>
      </c>
      <c r="N8325" s="37">
        <v>43812</v>
      </c>
      <c r="O8325" s="35">
        <v>0.20833333333333337</v>
      </c>
      <c r="P8325" s="299"/>
      <c r="Q8325" s="300"/>
      <c r="R8325" s="129">
        <f t="shared" si="388"/>
        <v>0</v>
      </c>
      <c r="S8325" s="129">
        <f t="shared" si="389"/>
        <v>0</v>
      </c>
      <c r="T8325" s="129">
        <f t="shared" si="390"/>
        <v>0</v>
      </c>
      <c r="U8325" s="10"/>
    </row>
    <row r="8326" spans="12:21" ht="15" customHeight="1" x14ac:dyDescent="0.4">
      <c r="L8326" s="36" t="s">
        <v>39</v>
      </c>
      <c r="N8326" s="37">
        <v>43812</v>
      </c>
      <c r="O8326" s="35">
        <v>0.25</v>
      </c>
      <c r="P8326" s="299"/>
      <c r="Q8326" s="300"/>
      <c r="R8326" s="129">
        <f t="shared" si="388"/>
        <v>0</v>
      </c>
      <c r="S8326" s="129">
        <f t="shared" si="389"/>
        <v>0</v>
      </c>
      <c r="T8326" s="129">
        <f t="shared" si="390"/>
        <v>0</v>
      </c>
      <c r="U8326" s="10"/>
    </row>
    <row r="8327" spans="12:21" ht="15" customHeight="1" x14ac:dyDescent="0.4">
      <c r="L8327" s="36" t="s">
        <v>39</v>
      </c>
      <c r="N8327" s="37">
        <v>43812</v>
      </c>
      <c r="O8327" s="35">
        <v>0.29166666666666669</v>
      </c>
      <c r="P8327" s="299"/>
      <c r="Q8327" s="300"/>
      <c r="R8327" s="129">
        <f t="shared" si="388"/>
        <v>0</v>
      </c>
      <c r="S8327" s="129">
        <f t="shared" si="389"/>
        <v>0</v>
      </c>
      <c r="T8327" s="129">
        <f t="shared" si="390"/>
        <v>0</v>
      </c>
      <c r="U8327" s="10"/>
    </row>
    <row r="8328" spans="12:21" ht="15" customHeight="1" x14ac:dyDescent="0.4">
      <c r="L8328" s="36" t="s">
        <v>39</v>
      </c>
      <c r="N8328" s="37">
        <v>43812</v>
      </c>
      <c r="O8328" s="35">
        <v>0.33333333333333337</v>
      </c>
      <c r="P8328" s="299"/>
      <c r="Q8328" s="300"/>
      <c r="R8328" s="129">
        <f t="shared" si="388"/>
        <v>0</v>
      </c>
      <c r="S8328" s="129">
        <f t="shared" si="389"/>
        <v>0</v>
      </c>
      <c r="T8328" s="129">
        <f t="shared" si="390"/>
        <v>0</v>
      </c>
      <c r="U8328" s="10"/>
    </row>
    <row r="8329" spans="12:21" ht="15" customHeight="1" x14ac:dyDescent="0.4">
      <c r="L8329" s="36" t="s">
        <v>39</v>
      </c>
      <c r="N8329" s="37">
        <v>43812</v>
      </c>
      <c r="O8329" s="35">
        <v>0.375</v>
      </c>
      <c r="P8329" s="299"/>
      <c r="Q8329" s="300"/>
      <c r="R8329" s="129">
        <f t="shared" si="388"/>
        <v>0</v>
      </c>
      <c r="S8329" s="129">
        <f t="shared" si="389"/>
        <v>0</v>
      </c>
      <c r="T8329" s="129">
        <f t="shared" si="390"/>
        <v>0</v>
      </c>
      <c r="U8329" s="10"/>
    </row>
    <row r="8330" spans="12:21" ht="15" customHeight="1" x14ac:dyDescent="0.4">
      <c r="L8330" s="36" t="s">
        <v>39</v>
      </c>
      <c r="N8330" s="37">
        <v>43812</v>
      </c>
      <c r="O8330" s="35">
        <v>0.41666666666666669</v>
      </c>
      <c r="P8330" s="299"/>
      <c r="Q8330" s="300"/>
      <c r="R8330" s="129">
        <f t="shared" si="388"/>
        <v>0</v>
      </c>
      <c r="S8330" s="129">
        <f t="shared" si="389"/>
        <v>0</v>
      </c>
      <c r="T8330" s="129">
        <f t="shared" si="390"/>
        <v>0</v>
      </c>
      <c r="U8330" s="10"/>
    </row>
    <row r="8331" spans="12:21" ht="15" customHeight="1" x14ac:dyDescent="0.4">
      <c r="L8331" s="36" t="s">
        <v>39</v>
      </c>
      <c r="N8331" s="37">
        <v>43812</v>
      </c>
      <c r="O8331" s="35">
        <v>0.45833333333333337</v>
      </c>
      <c r="P8331" s="299"/>
      <c r="Q8331" s="300"/>
      <c r="R8331" s="129">
        <f t="shared" si="388"/>
        <v>0</v>
      </c>
      <c r="S8331" s="129">
        <f t="shared" si="389"/>
        <v>0</v>
      </c>
      <c r="T8331" s="129">
        <f t="shared" si="390"/>
        <v>0</v>
      </c>
      <c r="U8331" s="10"/>
    </row>
    <row r="8332" spans="12:21" ht="15" customHeight="1" x14ac:dyDescent="0.4">
      <c r="L8332" s="36" t="s">
        <v>39</v>
      </c>
      <c r="N8332" s="37">
        <v>43812</v>
      </c>
      <c r="O8332" s="35">
        <v>0.50000000000000011</v>
      </c>
      <c r="P8332" s="299"/>
      <c r="Q8332" s="300"/>
      <c r="R8332" s="129">
        <f t="shared" si="388"/>
        <v>0</v>
      </c>
      <c r="S8332" s="129">
        <f t="shared" si="389"/>
        <v>0</v>
      </c>
      <c r="T8332" s="129">
        <f t="shared" si="390"/>
        <v>0</v>
      </c>
      <c r="U8332" s="10"/>
    </row>
    <row r="8333" spans="12:21" ht="15" customHeight="1" x14ac:dyDescent="0.4">
      <c r="L8333" s="36" t="s">
        <v>39</v>
      </c>
      <c r="N8333" s="37">
        <v>43812</v>
      </c>
      <c r="O8333" s="35">
        <v>0.54166666666666674</v>
      </c>
      <c r="P8333" s="299"/>
      <c r="Q8333" s="300"/>
      <c r="R8333" s="129">
        <f t="shared" si="388"/>
        <v>0</v>
      </c>
      <c r="S8333" s="129">
        <f t="shared" si="389"/>
        <v>0</v>
      </c>
      <c r="T8333" s="129">
        <f t="shared" si="390"/>
        <v>0</v>
      </c>
      <c r="U8333" s="10"/>
    </row>
    <row r="8334" spans="12:21" ht="15" customHeight="1" x14ac:dyDescent="0.4">
      <c r="L8334" s="36" t="s">
        <v>39</v>
      </c>
      <c r="N8334" s="37">
        <v>43812</v>
      </c>
      <c r="O8334" s="35">
        <v>0.58333333333333337</v>
      </c>
      <c r="P8334" s="299"/>
      <c r="Q8334" s="300"/>
      <c r="R8334" s="129">
        <f t="shared" si="388"/>
        <v>0</v>
      </c>
      <c r="S8334" s="129">
        <f t="shared" si="389"/>
        <v>0</v>
      </c>
      <c r="T8334" s="129">
        <f t="shared" si="390"/>
        <v>0</v>
      </c>
      <c r="U8334" s="10"/>
    </row>
    <row r="8335" spans="12:21" ht="15" customHeight="1" x14ac:dyDescent="0.4">
      <c r="L8335" s="36" t="s">
        <v>39</v>
      </c>
      <c r="N8335" s="37">
        <v>43812</v>
      </c>
      <c r="O8335" s="35">
        <v>0.62500000000000011</v>
      </c>
      <c r="P8335" s="299"/>
      <c r="Q8335" s="300"/>
      <c r="R8335" s="129">
        <f t="shared" si="388"/>
        <v>0</v>
      </c>
      <c r="S8335" s="129">
        <f t="shared" si="389"/>
        <v>0</v>
      </c>
      <c r="T8335" s="129">
        <f t="shared" si="390"/>
        <v>0</v>
      </c>
      <c r="U8335" s="10"/>
    </row>
    <row r="8336" spans="12:21" ht="15" customHeight="1" x14ac:dyDescent="0.4">
      <c r="L8336" s="36" t="s">
        <v>39</v>
      </c>
      <c r="N8336" s="37">
        <v>43812</v>
      </c>
      <c r="O8336" s="35">
        <v>0.66666666666666674</v>
      </c>
      <c r="P8336" s="299"/>
      <c r="Q8336" s="300"/>
      <c r="R8336" s="129">
        <f t="shared" ref="R8336:R8399" si="391">IF(Q8336&gt;P8336,P8336,Q8336)</f>
        <v>0</v>
      </c>
      <c r="S8336" s="129">
        <f t="shared" ref="S8336:S8399" si="392">P8336-R8336</f>
        <v>0</v>
      </c>
      <c r="T8336" s="129">
        <f t="shared" si="390"/>
        <v>0</v>
      </c>
      <c r="U8336" s="10"/>
    </row>
    <row r="8337" spans="12:21" ht="15" customHeight="1" x14ac:dyDescent="0.4">
      <c r="L8337" s="36" t="s">
        <v>39</v>
      </c>
      <c r="N8337" s="37">
        <v>43812</v>
      </c>
      <c r="O8337" s="35">
        <v>0.70833333333333337</v>
      </c>
      <c r="P8337" s="299"/>
      <c r="Q8337" s="300"/>
      <c r="R8337" s="129">
        <f t="shared" si="391"/>
        <v>0</v>
      </c>
      <c r="S8337" s="129">
        <f t="shared" si="392"/>
        <v>0</v>
      </c>
      <c r="T8337" s="129">
        <f t="shared" si="390"/>
        <v>0</v>
      </c>
      <c r="U8337" s="10"/>
    </row>
    <row r="8338" spans="12:21" ht="15" customHeight="1" x14ac:dyDescent="0.4">
      <c r="L8338" s="36" t="s">
        <v>39</v>
      </c>
      <c r="N8338" s="37">
        <v>43812</v>
      </c>
      <c r="O8338" s="35">
        <v>0.75000000000000011</v>
      </c>
      <c r="P8338" s="299"/>
      <c r="Q8338" s="300"/>
      <c r="R8338" s="129">
        <f t="shared" si="391"/>
        <v>0</v>
      </c>
      <c r="S8338" s="129">
        <f t="shared" si="392"/>
        <v>0</v>
      </c>
      <c r="T8338" s="129">
        <f t="shared" si="390"/>
        <v>0</v>
      </c>
      <c r="U8338" s="10"/>
    </row>
    <row r="8339" spans="12:21" ht="15" customHeight="1" x14ac:dyDescent="0.4">
      <c r="L8339" s="36" t="s">
        <v>39</v>
      </c>
      <c r="N8339" s="37">
        <v>43812</v>
      </c>
      <c r="O8339" s="35">
        <v>0.79166666666666674</v>
      </c>
      <c r="P8339" s="299"/>
      <c r="Q8339" s="300"/>
      <c r="R8339" s="129">
        <f t="shared" si="391"/>
        <v>0</v>
      </c>
      <c r="S8339" s="129">
        <f t="shared" si="392"/>
        <v>0</v>
      </c>
      <c r="T8339" s="129">
        <f t="shared" si="390"/>
        <v>0</v>
      </c>
      <c r="U8339" s="10"/>
    </row>
    <row r="8340" spans="12:21" ht="15" customHeight="1" x14ac:dyDescent="0.4">
      <c r="L8340" s="36" t="s">
        <v>39</v>
      </c>
      <c r="N8340" s="37">
        <v>43812</v>
      </c>
      <c r="O8340" s="35">
        <v>0.83333333333333337</v>
      </c>
      <c r="P8340" s="299"/>
      <c r="Q8340" s="300"/>
      <c r="R8340" s="129">
        <f t="shared" si="391"/>
        <v>0</v>
      </c>
      <c r="S8340" s="129">
        <f t="shared" si="392"/>
        <v>0</v>
      </c>
      <c r="T8340" s="129">
        <f t="shared" si="390"/>
        <v>0</v>
      </c>
      <c r="U8340" s="10"/>
    </row>
    <row r="8341" spans="12:21" ht="15" customHeight="1" x14ac:dyDescent="0.4">
      <c r="L8341" s="36" t="s">
        <v>39</v>
      </c>
      <c r="N8341" s="37">
        <v>43812</v>
      </c>
      <c r="O8341" s="35">
        <v>0.87500000000000011</v>
      </c>
      <c r="P8341" s="299"/>
      <c r="Q8341" s="300"/>
      <c r="R8341" s="129">
        <f t="shared" si="391"/>
        <v>0</v>
      </c>
      <c r="S8341" s="129">
        <f t="shared" si="392"/>
        <v>0</v>
      </c>
      <c r="T8341" s="129">
        <f t="shared" si="390"/>
        <v>0</v>
      </c>
      <c r="U8341" s="10"/>
    </row>
    <row r="8342" spans="12:21" ht="15" customHeight="1" x14ac:dyDescent="0.4">
      <c r="L8342" s="36" t="s">
        <v>39</v>
      </c>
      <c r="N8342" s="37">
        <v>43812</v>
      </c>
      <c r="O8342" s="35">
        <v>0.91666666666666674</v>
      </c>
      <c r="P8342" s="299"/>
      <c r="Q8342" s="300"/>
      <c r="R8342" s="129">
        <f t="shared" si="391"/>
        <v>0</v>
      </c>
      <c r="S8342" s="129">
        <f t="shared" si="392"/>
        <v>0</v>
      </c>
      <c r="T8342" s="129">
        <f t="shared" si="390"/>
        <v>0</v>
      </c>
      <c r="U8342" s="10"/>
    </row>
    <row r="8343" spans="12:21" ht="15" customHeight="1" x14ac:dyDescent="0.4">
      <c r="L8343" s="36" t="s">
        <v>39</v>
      </c>
      <c r="N8343" s="37">
        <v>43812</v>
      </c>
      <c r="O8343" s="35">
        <v>0.95833333333333337</v>
      </c>
      <c r="P8343" s="299"/>
      <c r="Q8343" s="300"/>
      <c r="R8343" s="129">
        <f t="shared" si="391"/>
        <v>0</v>
      </c>
      <c r="S8343" s="129">
        <f t="shared" si="392"/>
        <v>0</v>
      </c>
      <c r="T8343" s="129">
        <f t="shared" si="390"/>
        <v>0</v>
      </c>
      <c r="U8343" s="10"/>
    </row>
    <row r="8344" spans="12:21" ht="15" customHeight="1" x14ac:dyDescent="0.4">
      <c r="L8344" s="40">
        <v>43813</v>
      </c>
      <c r="M8344" s="37"/>
      <c r="N8344" s="37">
        <v>43813</v>
      </c>
      <c r="O8344" s="35">
        <v>3.1225022567582528E-17</v>
      </c>
      <c r="P8344" s="299"/>
      <c r="Q8344" s="300"/>
      <c r="R8344" s="129">
        <f t="shared" si="391"/>
        <v>0</v>
      </c>
      <c r="S8344" s="129">
        <f t="shared" si="392"/>
        <v>0</v>
      </c>
      <c r="T8344" s="129">
        <f t="shared" si="390"/>
        <v>0</v>
      </c>
      <c r="U8344" s="10"/>
    </row>
    <row r="8345" spans="12:21" ht="15" customHeight="1" x14ac:dyDescent="0.4">
      <c r="L8345" s="36" t="s">
        <v>39</v>
      </c>
      <c r="N8345" s="37">
        <v>43813</v>
      </c>
      <c r="O8345" s="35">
        <v>4.1666666666666699E-2</v>
      </c>
      <c r="P8345" s="299"/>
      <c r="Q8345" s="300"/>
      <c r="R8345" s="129">
        <f t="shared" si="391"/>
        <v>0</v>
      </c>
      <c r="S8345" s="129">
        <f t="shared" si="392"/>
        <v>0</v>
      </c>
      <c r="T8345" s="129">
        <f t="shared" si="390"/>
        <v>0</v>
      </c>
      <c r="U8345" s="10"/>
    </row>
    <row r="8346" spans="12:21" ht="15" customHeight="1" x14ac:dyDescent="0.4">
      <c r="L8346" s="36" t="s">
        <v>39</v>
      </c>
      <c r="N8346" s="37">
        <v>43813</v>
      </c>
      <c r="O8346" s="35">
        <v>8.333333333333337E-2</v>
      </c>
      <c r="P8346" s="299"/>
      <c r="Q8346" s="300"/>
      <c r="R8346" s="129">
        <f t="shared" si="391"/>
        <v>0</v>
      </c>
      <c r="S8346" s="129">
        <f t="shared" si="392"/>
        <v>0</v>
      </c>
      <c r="T8346" s="129">
        <f t="shared" si="390"/>
        <v>0</v>
      </c>
      <c r="U8346" s="10"/>
    </row>
    <row r="8347" spans="12:21" ht="15" customHeight="1" x14ac:dyDescent="0.4">
      <c r="L8347" s="36" t="s">
        <v>39</v>
      </c>
      <c r="N8347" s="37">
        <v>43813</v>
      </c>
      <c r="O8347" s="35">
        <v>0.12500000000000006</v>
      </c>
      <c r="P8347" s="299"/>
      <c r="Q8347" s="300"/>
      <c r="R8347" s="129">
        <f t="shared" si="391"/>
        <v>0</v>
      </c>
      <c r="S8347" s="129">
        <f t="shared" si="392"/>
        <v>0</v>
      </c>
      <c r="T8347" s="129">
        <f t="shared" si="390"/>
        <v>0</v>
      </c>
      <c r="U8347" s="10"/>
    </row>
    <row r="8348" spans="12:21" ht="15" customHeight="1" x14ac:dyDescent="0.4">
      <c r="L8348" s="36" t="s">
        <v>39</v>
      </c>
      <c r="N8348" s="37">
        <v>43813</v>
      </c>
      <c r="O8348" s="35">
        <v>0.16666666666666669</v>
      </c>
      <c r="P8348" s="299"/>
      <c r="Q8348" s="300"/>
      <c r="R8348" s="129">
        <f t="shared" si="391"/>
        <v>0</v>
      </c>
      <c r="S8348" s="129">
        <f t="shared" si="392"/>
        <v>0</v>
      </c>
      <c r="T8348" s="129">
        <f t="shared" si="390"/>
        <v>0</v>
      </c>
      <c r="U8348" s="10"/>
    </row>
    <row r="8349" spans="12:21" ht="15" customHeight="1" x14ac:dyDescent="0.4">
      <c r="L8349" s="36" t="s">
        <v>39</v>
      </c>
      <c r="N8349" s="37">
        <v>43813</v>
      </c>
      <c r="O8349" s="35">
        <v>0.20833333333333337</v>
      </c>
      <c r="P8349" s="299"/>
      <c r="Q8349" s="300"/>
      <c r="R8349" s="129">
        <f t="shared" si="391"/>
        <v>0</v>
      </c>
      <c r="S8349" s="129">
        <f t="shared" si="392"/>
        <v>0</v>
      </c>
      <c r="T8349" s="129">
        <f t="shared" si="390"/>
        <v>0</v>
      </c>
      <c r="U8349" s="10"/>
    </row>
    <row r="8350" spans="12:21" ht="15" customHeight="1" x14ac:dyDescent="0.4">
      <c r="L8350" s="36" t="s">
        <v>39</v>
      </c>
      <c r="N8350" s="37">
        <v>43813</v>
      </c>
      <c r="O8350" s="35">
        <v>0.25</v>
      </c>
      <c r="P8350" s="299"/>
      <c r="Q8350" s="300"/>
      <c r="R8350" s="129">
        <f t="shared" si="391"/>
        <v>0</v>
      </c>
      <c r="S8350" s="129">
        <f t="shared" si="392"/>
        <v>0</v>
      </c>
      <c r="T8350" s="129">
        <f t="shared" si="390"/>
        <v>0</v>
      </c>
      <c r="U8350" s="10"/>
    </row>
    <row r="8351" spans="12:21" ht="15" customHeight="1" x14ac:dyDescent="0.4">
      <c r="L8351" s="36" t="s">
        <v>39</v>
      </c>
      <c r="N8351" s="37">
        <v>43813</v>
      </c>
      <c r="O8351" s="35">
        <v>0.29166666666666669</v>
      </c>
      <c r="P8351" s="299"/>
      <c r="Q8351" s="300"/>
      <c r="R8351" s="129">
        <f t="shared" si="391"/>
        <v>0</v>
      </c>
      <c r="S8351" s="129">
        <f t="shared" si="392"/>
        <v>0</v>
      </c>
      <c r="T8351" s="129">
        <f t="shared" si="390"/>
        <v>0</v>
      </c>
      <c r="U8351" s="10"/>
    </row>
    <row r="8352" spans="12:21" ht="15" customHeight="1" x14ac:dyDescent="0.4">
      <c r="L8352" s="36" t="s">
        <v>39</v>
      </c>
      <c r="N8352" s="37">
        <v>43813</v>
      </c>
      <c r="O8352" s="35">
        <v>0.33333333333333337</v>
      </c>
      <c r="P8352" s="299"/>
      <c r="Q8352" s="300"/>
      <c r="R8352" s="129">
        <f t="shared" si="391"/>
        <v>0</v>
      </c>
      <c r="S8352" s="129">
        <f t="shared" si="392"/>
        <v>0</v>
      </c>
      <c r="T8352" s="129">
        <f t="shared" si="390"/>
        <v>0</v>
      </c>
      <c r="U8352" s="10"/>
    </row>
    <row r="8353" spans="12:21" ht="15" customHeight="1" x14ac:dyDescent="0.4">
      <c r="L8353" s="36" t="s">
        <v>39</v>
      </c>
      <c r="N8353" s="37">
        <v>43813</v>
      </c>
      <c r="O8353" s="35">
        <v>0.375</v>
      </c>
      <c r="P8353" s="299"/>
      <c r="Q8353" s="300"/>
      <c r="R8353" s="129">
        <f t="shared" si="391"/>
        <v>0</v>
      </c>
      <c r="S8353" s="129">
        <f t="shared" si="392"/>
        <v>0</v>
      </c>
      <c r="T8353" s="129">
        <f t="shared" si="390"/>
        <v>0</v>
      </c>
      <c r="U8353" s="10"/>
    </row>
    <row r="8354" spans="12:21" ht="15" customHeight="1" x14ac:dyDescent="0.4">
      <c r="L8354" s="36" t="s">
        <v>39</v>
      </c>
      <c r="N8354" s="37">
        <v>43813</v>
      </c>
      <c r="O8354" s="35">
        <v>0.41666666666666669</v>
      </c>
      <c r="P8354" s="299"/>
      <c r="Q8354" s="300"/>
      <c r="R8354" s="129">
        <f t="shared" si="391"/>
        <v>0</v>
      </c>
      <c r="S8354" s="129">
        <f t="shared" si="392"/>
        <v>0</v>
      </c>
      <c r="T8354" s="129">
        <f t="shared" si="390"/>
        <v>0</v>
      </c>
      <c r="U8354" s="10"/>
    </row>
    <row r="8355" spans="12:21" ht="15" customHeight="1" x14ac:dyDescent="0.4">
      <c r="L8355" s="36" t="s">
        <v>39</v>
      </c>
      <c r="N8355" s="37">
        <v>43813</v>
      </c>
      <c r="O8355" s="35">
        <v>0.45833333333333337</v>
      </c>
      <c r="P8355" s="299"/>
      <c r="Q8355" s="300"/>
      <c r="R8355" s="129">
        <f t="shared" si="391"/>
        <v>0</v>
      </c>
      <c r="S8355" s="129">
        <f t="shared" si="392"/>
        <v>0</v>
      </c>
      <c r="T8355" s="129">
        <f t="shared" si="390"/>
        <v>0</v>
      </c>
      <c r="U8355" s="10"/>
    </row>
    <row r="8356" spans="12:21" ht="15" customHeight="1" x14ac:dyDescent="0.4">
      <c r="L8356" s="36" t="s">
        <v>39</v>
      </c>
      <c r="N8356" s="37">
        <v>43813</v>
      </c>
      <c r="O8356" s="35">
        <v>0.50000000000000011</v>
      </c>
      <c r="P8356" s="299"/>
      <c r="Q8356" s="300"/>
      <c r="R8356" s="129">
        <f t="shared" si="391"/>
        <v>0</v>
      </c>
      <c r="S8356" s="129">
        <f t="shared" si="392"/>
        <v>0</v>
      </c>
      <c r="T8356" s="129">
        <f t="shared" si="390"/>
        <v>0</v>
      </c>
      <c r="U8356" s="10"/>
    </row>
    <row r="8357" spans="12:21" ht="15" customHeight="1" x14ac:dyDescent="0.4">
      <c r="L8357" s="36" t="s">
        <v>39</v>
      </c>
      <c r="N8357" s="37">
        <v>43813</v>
      </c>
      <c r="O8357" s="35">
        <v>0.54166666666666674</v>
      </c>
      <c r="P8357" s="299"/>
      <c r="Q8357" s="300"/>
      <c r="R8357" s="129">
        <f t="shared" si="391"/>
        <v>0</v>
      </c>
      <c r="S8357" s="129">
        <f t="shared" si="392"/>
        <v>0</v>
      </c>
      <c r="T8357" s="129">
        <f t="shared" si="390"/>
        <v>0</v>
      </c>
      <c r="U8357" s="10"/>
    </row>
    <row r="8358" spans="12:21" ht="15" customHeight="1" x14ac:dyDescent="0.4">
      <c r="L8358" s="36" t="s">
        <v>39</v>
      </c>
      <c r="N8358" s="37">
        <v>43813</v>
      </c>
      <c r="O8358" s="35">
        <v>0.58333333333333337</v>
      </c>
      <c r="P8358" s="299"/>
      <c r="Q8358" s="300"/>
      <c r="R8358" s="129">
        <f t="shared" si="391"/>
        <v>0</v>
      </c>
      <c r="S8358" s="129">
        <f t="shared" si="392"/>
        <v>0</v>
      </c>
      <c r="T8358" s="129">
        <f t="shared" si="390"/>
        <v>0</v>
      </c>
      <c r="U8358" s="10"/>
    </row>
    <row r="8359" spans="12:21" ht="15" customHeight="1" x14ac:dyDescent="0.4">
      <c r="L8359" s="36" t="s">
        <v>39</v>
      </c>
      <c r="N8359" s="37">
        <v>43813</v>
      </c>
      <c r="O8359" s="35">
        <v>0.62500000000000011</v>
      </c>
      <c r="P8359" s="299"/>
      <c r="Q8359" s="300"/>
      <c r="R8359" s="129">
        <f t="shared" si="391"/>
        <v>0</v>
      </c>
      <c r="S8359" s="129">
        <f t="shared" si="392"/>
        <v>0</v>
      </c>
      <c r="T8359" s="129">
        <f t="shared" si="390"/>
        <v>0</v>
      </c>
      <c r="U8359" s="10"/>
    </row>
    <row r="8360" spans="12:21" ht="15" customHeight="1" x14ac:dyDescent="0.4">
      <c r="L8360" s="36" t="s">
        <v>39</v>
      </c>
      <c r="N8360" s="37">
        <v>43813</v>
      </c>
      <c r="O8360" s="35">
        <v>0.66666666666666674</v>
      </c>
      <c r="P8360" s="299"/>
      <c r="Q8360" s="300"/>
      <c r="R8360" s="129">
        <f t="shared" si="391"/>
        <v>0</v>
      </c>
      <c r="S8360" s="129">
        <f t="shared" si="392"/>
        <v>0</v>
      </c>
      <c r="T8360" s="129">
        <f t="shared" si="390"/>
        <v>0</v>
      </c>
      <c r="U8360" s="10"/>
    </row>
    <row r="8361" spans="12:21" ht="15" customHeight="1" x14ac:dyDescent="0.4">
      <c r="L8361" s="36" t="s">
        <v>39</v>
      </c>
      <c r="N8361" s="37">
        <v>43813</v>
      </c>
      <c r="O8361" s="35">
        <v>0.70833333333333337</v>
      </c>
      <c r="P8361" s="299"/>
      <c r="Q8361" s="300"/>
      <c r="R8361" s="129">
        <f t="shared" si="391"/>
        <v>0</v>
      </c>
      <c r="S8361" s="129">
        <f t="shared" si="392"/>
        <v>0</v>
      </c>
      <c r="T8361" s="129">
        <f t="shared" ref="T8361:T8424" si="393">Q8361-R8361</f>
        <v>0</v>
      </c>
      <c r="U8361" s="10"/>
    </row>
    <row r="8362" spans="12:21" ht="15" customHeight="1" x14ac:dyDescent="0.4">
      <c r="L8362" s="36" t="s">
        <v>39</v>
      </c>
      <c r="N8362" s="37">
        <v>43813</v>
      </c>
      <c r="O8362" s="35">
        <v>0.75000000000000011</v>
      </c>
      <c r="P8362" s="299"/>
      <c r="Q8362" s="300"/>
      <c r="R8362" s="129">
        <f t="shared" si="391"/>
        <v>0</v>
      </c>
      <c r="S8362" s="129">
        <f t="shared" si="392"/>
        <v>0</v>
      </c>
      <c r="T8362" s="129">
        <f t="shared" si="393"/>
        <v>0</v>
      </c>
      <c r="U8362" s="10"/>
    </row>
    <row r="8363" spans="12:21" ht="15" customHeight="1" x14ac:dyDescent="0.4">
      <c r="L8363" s="36" t="s">
        <v>39</v>
      </c>
      <c r="N8363" s="37">
        <v>43813</v>
      </c>
      <c r="O8363" s="35">
        <v>0.79166666666666674</v>
      </c>
      <c r="P8363" s="299"/>
      <c r="Q8363" s="300"/>
      <c r="R8363" s="129">
        <f t="shared" si="391"/>
        <v>0</v>
      </c>
      <c r="S8363" s="129">
        <f t="shared" si="392"/>
        <v>0</v>
      </c>
      <c r="T8363" s="129">
        <f t="shared" si="393"/>
        <v>0</v>
      </c>
      <c r="U8363" s="10"/>
    </row>
    <row r="8364" spans="12:21" ht="15" customHeight="1" x14ac:dyDescent="0.4">
      <c r="L8364" s="36" t="s">
        <v>39</v>
      </c>
      <c r="N8364" s="37">
        <v>43813</v>
      </c>
      <c r="O8364" s="35">
        <v>0.83333333333333337</v>
      </c>
      <c r="P8364" s="299"/>
      <c r="Q8364" s="300"/>
      <c r="R8364" s="129">
        <f t="shared" si="391"/>
        <v>0</v>
      </c>
      <c r="S8364" s="129">
        <f t="shared" si="392"/>
        <v>0</v>
      </c>
      <c r="T8364" s="129">
        <f t="shared" si="393"/>
        <v>0</v>
      </c>
      <c r="U8364" s="10"/>
    </row>
    <row r="8365" spans="12:21" ht="15" customHeight="1" x14ac:dyDescent="0.4">
      <c r="L8365" s="36" t="s">
        <v>39</v>
      </c>
      <c r="N8365" s="37">
        <v>43813</v>
      </c>
      <c r="O8365" s="35">
        <v>0.87500000000000011</v>
      </c>
      <c r="P8365" s="299"/>
      <c r="Q8365" s="300"/>
      <c r="R8365" s="129">
        <f t="shared" si="391"/>
        <v>0</v>
      </c>
      <c r="S8365" s="129">
        <f t="shared" si="392"/>
        <v>0</v>
      </c>
      <c r="T8365" s="129">
        <f t="shared" si="393"/>
        <v>0</v>
      </c>
      <c r="U8365" s="10"/>
    </row>
    <row r="8366" spans="12:21" ht="15" customHeight="1" x14ac:dyDescent="0.4">
      <c r="L8366" s="36" t="s">
        <v>39</v>
      </c>
      <c r="N8366" s="37">
        <v>43813</v>
      </c>
      <c r="O8366" s="35">
        <v>0.91666666666666674</v>
      </c>
      <c r="P8366" s="299"/>
      <c r="Q8366" s="300"/>
      <c r="R8366" s="129">
        <f t="shared" si="391"/>
        <v>0</v>
      </c>
      <c r="S8366" s="129">
        <f t="shared" si="392"/>
        <v>0</v>
      </c>
      <c r="T8366" s="129">
        <f t="shared" si="393"/>
        <v>0</v>
      </c>
      <c r="U8366" s="10"/>
    </row>
    <row r="8367" spans="12:21" ht="15" customHeight="1" x14ac:dyDescent="0.4">
      <c r="L8367" s="36" t="s">
        <v>39</v>
      </c>
      <c r="N8367" s="37">
        <v>43813</v>
      </c>
      <c r="O8367" s="35">
        <v>0.95833333333333337</v>
      </c>
      <c r="P8367" s="299"/>
      <c r="Q8367" s="300"/>
      <c r="R8367" s="129">
        <f t="shared" si="391"/>
        <v>0</v>
      </c>
      <c r="S8367" s="129">
        <f t="shared" si="392"/>
        <v>0</v>
      </c>
      <c r="T8367" s="129">
        <f t="shared" si="393"/>
        <v>0</v>
      </c>
      <c r="U8367" s="10"/>
    </row>
    <row r="8368" spans="12:21" ht="15" customHeight="1" x14ac:dyDescent="0.4">
      <c r="L8368" s="40">
        <v>43814</v>
      </c>
      <c r="M8368" s="37"/>
      <c r="N8368" s="37">
        <v>43814</v>
      </c>
      <c r="O8368" s="35">
        <v>3.1225022567582528E-17</v>
      </c>
      <c r="P8368" s="299"/>
      <c r="Q8368" s="300"/>
      <c r="R8368" s="129">
        <f t="shared" si="391"/>
        <v>0</v>
      </c>
      <c r="S8368" s="129">
        <f t="shared" si="392"/>
        <v>0</v>
      </c>
      <c r="T8368" s="129">
        <f t="shared" si="393"/>
        <v>0</v>
      </c>
      <c r="U8368" s="10"/>
    </row>
    <row r="8369" spans="12:21" ht="15" customHeight="1" x14ac:dyDescent="0.4">
      <c r="L8369" s="36" t="s">
        <v>39</v>
      </c>
      <c r="N8369" s="37">
        <v>43814</v>
      </c>
      <c r="O8369" s="35">
        <v>4.1666666666666699E-2</v>
      </c>
      <c r="P8369" s="299"/>
      <c r="Q8369" s="300"/>
      <c r="R8369" s="129">
        <f t="shared" si="391"/>
        <v>0</v>
      </c>
      <c r="S8369" s="129">
        <f t="shared" si="392"/>
        <v>0</v>
      </c>
      <c r="T8369" s="129">
        <f t="shared" si="393"/>
        <v>0</v>
      </c>
      <c r="U8369" s="10"/>
    </row>
    <row r="8370" spans="12:21" ht="15" customHeight="1" x14ac:dyDescent="0.4">
      <c r="L8370" s="36" t="s">
        <v>39</v>
      </c>
      <c r="N8370" s="37">
        <v>43814</v>
      </c>
      <c r="O8370" s="35">
        <v>8.333333333333337E-2</v>
      </c>
      <c r="P8370" s="299"/>
      <c r="Q8370" s="300"/>
      <c r="R8370" s="129">
        <f t="shared" si="391"/>
        <v>0</v>
      </c>
      <c r="S8370" s="129">
        <f t="shared" si="392"/>
        <v>0</v>
      </c>
      <c r="T8370" s="129">
        <f t="shared" si="393"/>
        <v>0</v>
      </c>
      <c r="U8370" s="10"/>
    </row>
    <row r="8371" spans="12:21" ht="15" customHeight="1" x14ac:dyDescent="0.4">
      <c r="L8371" s="36" t="s">
        <v>39</v>
      </c>
      <c r="N8371" s="37">
        <v>43814</v>
      </c>
      <c r="O8371" s="35">
        <v>0.12500000000000006</v>
      </c>
      <c r="P8371" s="299"/>
      <c r="Q8371" s="300"/>
      <c r="R8371" s="129">
        <f t="shared" si="391"/>
        <v>0</v>
      </c>
      <c r="S8371" s="129">
        <f t="shared" si="392"/>
        <v>0</v>
      </c>
      <c r="T8371" s="129">
        <f t="shared" si="393"/>
        <v>0</v>
      </c>
      <c r="U8371" s="10"/>
    </row>
    <row r="8372" spans="12:21" ht="15" customHeight="1" x14ac:dyDescent="0.4">
      <c r="L8372" s="36" t="s">
        <v>39</v>
      </c>
      <c r="N8372" s="37">
        <v>43814</v>
      </c>
      <c r="O8372" s="35">
        <v>0.16666666666666669</v>
      </c>
      <c r="P8372" s="299"/>
      <c r="Q8372" s="300"/>
      <c r="R8372" s="129">
        <f t="shared" si="391"/>
        <v>0</v>
      </c>
      <c r="S8372" s="129">
        <f t="shared" si="392"/>
        <v>0</v>
      </c>
      <c r="T8372" s="129">
        <f t="shared" si="393"/>
        <v>0</v>
      </c>
      <c r="U8372" s="10"/>
    </row>
    <row r="8373" spans="12:21" ht="15" customHeight="1" x14ac:dyDescent="0.4">
      <c r="L8373" s="36" t="s">
        <v>39</v>
      </c>
      <c r="N8373" s="37">
        <v>43814</v>
      </c>
      <c r="O8373" s="35">
        <v>0.20833333333333337</v>
      </c>
      <c r="P8373" s="299"/>
      <c r="Q8373" s="300"/>
      <c r="R8373" s="129">
        <f t="shared" si="391"/>
        <v>0</v>
      </c>
      <c r="S8373" s="129">
        <f t="shared" si="392"/>
        <v>0</v>
      </c>
      <c r="T8373" s="129">
        <f t="shared" si="393"/>
        <v>0</v>
      </c>
      <c r="U8373" s="10"/>
    </row>
    <row r="8374" spans="12:21" ht="15" customHeight="1" x14ac:dyDescent="0.4">
      <c r="L8374" s="36" t="s">
        <v>39</v>
      </c>
      <c r="N8374" s="37">
        <v>43814</v>
      </c>
      <c r="O8374" s="35">
        <v>0.25</v>
      </c>
      <c r="P8374" s="299"/>
      <c r="Q8374" s="300"/>
      <c r="R8374" s="129">
        <f t="shared" si="391"/>
        <v>0</v>
      </c>
      <c r="S8374" s="129">
        <f t="shared" si="392"/>
        <v>0</v>
      </c>
      <c r="T8374" s="129">
        <f t="shared" si="393"/>
        <v>0</v>
      </c>
      <c r="U8374" s="10"/>
    </row>
    <row r="8375" spans="12:21" ht="15" customHeight="1" x14ac:dyDescent="0.4">
      <c r="L8375" s="36" t="s">
        <v>39</v>
      </c>
      <c r="N8375" s="37">
        <v>43814</v>
      </c>
      <c r="O8375" s="35">
        <v>0.29166666666666669</v>
      </c>
      <c r="P8375" s="299"/>
      <c r="Q8375" s="300"/>
      <c r="R8375" s="129">
        <f t="shared" si="391"/>
        <v>0</v>
      </c>
      <c r="S8375" s="129">
        <f t="shared" si="392"/>
        <v>0</v>
      </c>
      <c r="T8375" s="129">
        <f t="shared" si="393"/>
        <v>0</v>
      </c>
      <c r="U8375" s="10"/>
    </row>
    <row r="8376" spans="12:21" ht="15" customHeight="1" x14ac:dyDescent="0.4">
      <c r="L8376" s="36" t="s">
        <v>39</v>
      </c>
      <c r="N8376" s="37">
        <v>43814</v>
      </c>
      <c r="O8376" s="35">
        <v>0.33333333333333337</v>
      </c>
      <c r="P8376" s="299"/>
      <c r="Q8376" s="300"/>
      <c r="R8376" s="129">
        <f t="shared" si="391"/>
        <v>0</v>
      </c>
      <c r="S8376" s="129">
        <f t="shared" si="392"/>
        <v>0</v>
      </c>
      <c r="T8376" s="129">
        <f t="shared" si="393"/>
        <v>0</v>
      </c>
      <c r="U8376" s="10"/>
    </row>
    <row r="8377" spans="12:21" ht="15" customHeight="1" x14ac:dyDescent="0.4">
      <c r="L8377" s="36" t="s">
        <v>39</v>
      </c>
      <c r="N8377" s="37">
        <v>43814</v>
      </c>
      <c r="O8377" s="35">
        <v>0.375</v>
      </c>
      <c r="P8377" s="299"/>
      <c r="Q8377" s="300"/>
      <c r="R8377" s="129">
        <f t="shared" si="391"/>
        <v>0</v>
      </c>
      <c r="S8377" s="129">
        <f t="shared" si="392"/>
        <v>0</v>
      </c>
      <c r="T8377" s="129">
        <f t="shared" si="393"/>
        <v>0</v>
      </c>
      <c r="U8377" s="10"/>
    </row>
    <row r="8378" spans="12:21" ht="15" customHeight="1" x14ac:dyDescent="0.4">
      <c r="L8378" s="36" t="s">
        <v>39</v>
      </c>
      <c r="N8378" s="37">
        <v>43814</v>
      </c>
      <c r="O8378" s="35">
        <v>0.41666666666666669</v>
      </c>
      <c r="P8378" s="299"/>
      <c r="Q8378" s="300"/>
      <c r="R8378" s="129">
        <f t="shared" si="391"/>
        <v>0</v>
      </c>
      <c r="S8378" s="129">
        <f t="shared" si="392"/>
        <v>0</v>
      </c>
      <c r="T8378" s="129">
        <f t="shared" si="393"/>
        <v>0</v>
      </c>
      <c r="U8378" s="10"/>
    </row>
    <row r="8379" spans="12:21" ht="15" customHeight="1" x14ac:dyDescent="0.4">
      <c r="L8379" s="36" t="s">
        <v>39</v>
      </c>
      <c r="N8379" s="37">
        <v>43814</v>
      </c>
      <c r="O8379" s="35">
        <v>0.45833333333333337</v>
      </c>
      <c r="P8379" s="299"/>
      <c r="Q8379" s="300"/>
      <c r="R8379" s="129">
        <f t="shared" si="391"/>
        <v>0</v>
      </c>
      <c r="S8379" s="129">
        <f t="shared" si="392"/>
        <v>0</v>
      </c>
      <c r="T8379" s="129">
        <f t="shared" si="393"/>
        <v>0</v>
      </c>
      <c r="U8379" s="10"/>
    </row>
    <row r="8380" spans="12:21" ht="15" customHeight="1" x14ac:dyDescent="0.4">
      <c r="L8380" s="36" t="s">
        <v>39</v>
      </c>
      <c r="N8380" s="37">
        <v>43814</v>
      </c>
      <c r="O8380" s="35">
        <v>0.50000000000000011</v>
      </c>
      <c r="P8380" s="299"/>
      <c r="Q8380" s="300"/>
      <c r="R8380" s="129">
        <f t="shared" si="391"/>
        <v>0</v>
      </c>
      <c r="S8380" s="129">
        <f t="shared" si="392"/>
        <v>0</v>
      </c>
      <c r="T8380" s="129">
        <f t="shared" si="393"/>
        <v>0</v>
      </c>
      <c r="U8380" s="10"/>
    </row>
    <row r="8381" spans="12:21" ht="15" customHeight="1" x14ac:dyDescent="0.4">
      <c r="L8381" s="36" t="s">
        <v>39</v>
      </c>
      <c r="N8381" s="37">
        <v>43814</v>
      </c>
      <c r="O8381" s="35">
        <v>0.54166666666666674</v>
      </c>
      <c r="P8381" s="299"/>
      <c r="Q8381" s="300"/>
      <c r="R8381" s="129">
        <f t="shared" si="391"/>
        <v>0</v>
      </c>
      <c r="S8381" s="129">
        <f t="shared" si="392"/>
        <v>0</v>
      </c>
      <c r="T8381" s="129">
        <f t="shared" si="393"/>
        <v>0</v>
      </c>
      <c r="U8381" s="10"/>
    </row>
    <row r="8382" spans="12:21" ht="15" customHeight="1" x14ac:dyDescent="0.4">
      <c r="L8382" s="36" t="s">
        <v>39</v>
      </c>
      <c r="N8382" s="37">
        <v>43814</v>
      </c>
      <c r="O8382" s="35">
        <v>0.58333333333333337</v>
      </c>
      <c r="P8382" s="299"/>
      <c r="Q8382" s="300"/>
      <c r="R8382" s="129">
        <f t="shared" si="391"/>
        <v>0</v>
      </c>
      <c r="S8382" s="129">
        <f t="shared" si="392"/>
        <v>0</v>
      </c>
      <c r="T8382" s="129">
        <f t="shared" si="393"/>
        <v>0</v>
      </c>
      <c r="U8382" s="10"/>
    </row>
    <row r="8383" spans="12:21" ht="15" customHeight="1" x14ac:dyDescent="0.4">
      <c r="L8383" s="36" t="s">
        <v>39</v>
      </c>
      <c r="N8383" s="37">
        <v>43814</v>
      </c>
      <c r="O8383" s="35">
        <v>0.62500000000000011</v>
      </c>
      <c r="P8383" s="299"/>
      <c r="Q8383" s="300"/>
      <c r="R8383" s="129">
        <f t="shared" si="391"/>
        <v>0</v>
      </c>
      <c r="S8383" s="129">
        <f t="shared" si="392"/>
        <v>0</v>
      </c>
      <c r="T8383" s="129">
        <f t="shared" si="393"/>
        <v>0</v>
      </c>
      <c r="U8383" s="10"/>
    </row>
    <row r="8384" spans="12:21" ht="15" customHeight="1" x14ac:dyDescent="0.4">
      <c r="L8384" s="36" t="s">
        <v>39</v>
      </c>
      <c r="N8384" s="37">
        <v>43814</v>
      </c>
      <c r="O8384" s="35">
        <v>0.66666666666666674</v>
      </c>
      <c r="P8384" s="299"/>
      <c r="Q8384" s="300"/>
      <c r="R8384" s="129">
        <f t="shared" si="391"/>
        <v>0</v>
      </c>
      <c r="S8384" s="129">
        <f t="shared" si="392"/>
        <v>0</v>
      </c>
      <c r="T8384" s="129">
        <f t="shared" si="393"/>
        <v>0</v>
      </c>
      <c r="U8384" s="10"/>
    </row>
    <row r="8385" spans="12:21" ht="15" customHeight="1" x14ac:dyDescent="0.4">
      <c r="L8385" s="36" t="s">
        <v>39</v>
      </c>
      <c r="N8385" s="37">
        <v>43814</v>
      </c>
      <c r="O8385" s="35">
        <v>0.70833333333333337</v>
      </c>
      <c r="P8385" s="299"/>
      <c r="Q8385" s="300"/>
      <c r="R8385" s="129">
        <f t="shared" si="391"/>
        <v>0</v>
      </c>
      <c r="S8385" s="129">
        <f t="shared" si="392"/>
        <v>0</v>
      </c>
      <c r="T8385" s="129">
        <f t="shared" si="393"/>
        <v>0</v>
      </c>
      <c r="U8385" s="10"/>
    </row>
    <row r="8386" spans="12:21" ht="15" customHeight="1" x14ac:dyDescent="0.4">
      <c r="L8386" s="36" t="s">
        <v>39</v>
      </c>
      <c r="N8386" s="37">
        <v>43814</v>
      </c>
      <c r="O8386" s="35">
        <v>0.75000000000000011</v>
      </c>
      <c r="P8386" s="299"/>
      <c r="Q8386" s="300"/>
      <c r="R8386" s="129">
        <f t="shared" si="391"/>
        <v>0</v>
      </c>
      <c r="S8386" s="129">
        <f t="shared" si="392"/>
        <v>0</v>
      </c>
      <c r="T8386" s="129">
        <f t="shared" si="393"/>
        <v>0</v>
      </c>
      <c r="U8386" s="10"/>
    </row>
    <row r="8387" spans="12:21" ht="15" customHeight="1" x14ac:dyDescent="0.4">
      <c r="L8387" s="36" t="s">
        <v>39</v>
      </c>
      <c r="N8387" s="37">
        <v>43814</v>
      </c>
      <c r="O8387" s="35">
        <v>0.79166666666666674</v>
      </c>
      <c r="P8387" s="299"/>
      <c r="Q8387" s="300"/>
      <c r="R8387" s="129">
        <f t="shared" si="391"/>
        <v>0</v>
      </c>
      <c r="S8387" s="129">
        <f t="shared" si="392"/>
        <v>0</v>
      </c>
      <c r="T8387" s="129">
        <f t="shared" si="393"/>
        <v>0</v>
      </c>
      <c r="U8387" s="10"/>
    </row>
    <row r="8388" spans="12:21" ht="15" customHeight="1" x14ac:dyDescent="0.4">
      <c r="L8388" s="36" t="s">
        <v>39</v>
      </c>
      <c r="N8388" s="37">
        <v>43814</v>
      </c>
      <c r="O8388" s="35">
        <v>0.83333333333333337</v>
      </c>
      <c r="P8388" s="299"/>
      <c r="Q8388" s="300"/>
      <c r="R8388" s="129">
        <f t="shared" si="391"/>
        <v>0</v>
      </c>
      <c r="S8388" s="129">
        <f t="shared" si="392"/>
        <v>0</v>
      </c>
      <c r="T8388" s="129">
        <f t="shared" si="393"/>
        <v>0</v>
      </c>
      <c r="U8388" s="10"/>
    </row>
    <row r="8389" spans="12:21" ht="15" customHeight="1" x14ac:dyDescent="0.4">
      <c r="L8389" s="36" t="s">
        <v>39</v>
      </c>
      <c r="N8389" s="37">
        <v>43814</v>
      </c>
      <c r="O8389" s="35">
        <v>0.87500000000000011</v>
      </c>
      <c r="P8389" s="299"/>
      <c r="Q8389" s="300"/>
      <c r="R8389" s="129">
        <f t="shared" si="391"/>
        <v>0</v>
      </c>
      <c r="S8389" s="129">
        <f t="shared" si="392"/>
        <v>0</v>
      </c>
      <c r="T8389" s="129">
        <f t="shared" si="393"/>
        <v>0</v>
      </c>
      <c r="U8389" s="10"/>
    </row>
    <row r="8390" spans="12:21" ht="15" customHeight="1" x14ac:dyDescent="0.4">
      <c r="L8390" s="36" t="s">
        <v>39</v>
      </c>
      <c r="N8390" s="37">
        <v>43814</v>
      </c>
      <c r="O8390" s="35">
        <v>0.91666666666666674</v>
      </c>
      <c r="P8390" s="299"/>
      <c r="Q8390" s="300"/>
      <c r="R8390" s="129">
        <f t="shared" si="391"/>
        <v>0</v>
      </c>
      <c r="S8390" s="129">
        <f t="shared" si="392"/>
        <v>0</v>
      </c>
      <c r="T8390" s="129">
        <f t="shared" si="393"/>
        <v>0</v>
      </c>
      <c r="U8390" s="10"/>
    </row>
    <row r="8391" spans="12:21" ht="15" customHeight="1" x14ac:dyDescent="0.4">
      <c r="L8391" s="36" t="s">
        <v>39</v>
      </c>
      <c r="N8391" s="37">
        <v>43814</v>
      </c>
      <c r="O8391" s="35">
        <v>0.95833333333333337</v>
      </c>
      <c r="P8391" s="299"/>
      <c r="Q8391" s="300"/>
      <c r="R8391" s="129">
        <f t="shared" si="391"/>
        <v>0</v>
      </c>
      <c r="S8391" s="129">
        <f t="shared" si="392"/>
        <v>0</v>
      </c>
      <c r="T8391" s="129">
        <f t="shared" si="393"/>
        <v>0</v>
      </c>
      <c r="U8391" s="10"/>
    </row>
    <row r="8392" spans="12:21" ht="15" customHeight="1" x14ac:dyDescent="0.4">
      <c r="L8392" s="40">
        <v>43815</v>
      </c>
      <c r="M8392" s="37"/>
      <c r="N8392" s="37">
        <v>43815</v>
      </c>
      <c r="O8392" s="35">
        <v>3.1225022567582528E-17</v>
      </c>
      <c r="P8392" s="299"/>
      <c r="Q8392" s="300"/>
      <c r="R8392" s="129">
        <f t="shared" si="391"/>
        <v>0</v>
      </c>
      <c r="S8392" s="129">
        <f t="shared" si="392"/>
        <v>0</v>
      </c>
      <c r="T8392" s="129">
        <f t="shared" si="393"/>
        <v>0</v>
      </c>
      <c r="U8392" s="10"/>
    </row>
    <row r="8393" spans="12:21" ht="15" customHeight="1" x14ac:dyDescent="0.4">
      <c r="L8393" s="36" t="s">
        <v>39</v>
      </c>
      <c r="N8393" s="37">
        <v>43815</v>
      </c>
      <c r="O8393" s="35">
        <v>4.1666666666666699E-2</v>
      </c>
      <c r="P8393" s="299"/>
      <c r="Q8393" s="300"/>
      <c r="R8393" s="129">
        <f t="shared" si="391"/>
        <v>0</v>
      </c>
      <c r="S8393" s="129">
        <f t="shared" si="392"/>
        <v>0</v>
      </c>
      <c r="T8393" s="129">
        <f t="shared" si="393"/>
        <v>0</v>
      </c>
      <c r="U8393" s="10"/>
    </row>
    <row r="8394" spans="12:21" ht="15" customHeight="1" x14ac:dyDescent="0.4">
      <c r="L8394" s="36" t="s">
        <v>39</v>
      </c>
      <c r="N8394" s="37">
        <v>43815</v>
      </c>
      <c r="O8394" s="35">
        <v>8.333333333333337E-2</v>
      </c>
      <c r="P8394" s="299"/>
      <c r="Q8394" s="300"/>
      <c r="R8394" s="129">
        <f t="shared" si="391"/>
        <v>0</v>
      </c>
      <c r="S8394" s="129">
        <f t="shared" si="392"/>
        <v>0</v>
      </c>
      <c r="T8394" s="129">
        <f t="shared" si="393"/>
        <v>0</v>
      </c>
      <c r="U8394" s="10"/>
    </row>
    <row r="8395" spans="12:21" ht="15" customHeight="1" x14ac:dyDescent="0.4">
      <c r="L8395" s="36" t="s">
        <v>39</v>
      </c>
      <c r="N8395" s="37">
        <v>43815</v>
      </c>
      <c r="O8395" s="35">
        <v>0.12500000000000006</v>
      </c>
      <c r="P8395" s="299"/>
      <c r="Q8395" s="300"/>
      <c r="R8395" s="129">
        <f t="shared" si="391"/>
        <v>0</v>
      </c>
      <c r="S8395" s="129">
        <f t="shared" si="392"/>
        <v>0</v>
      </c>
      <c r="T8395" s="129">
        <f t="shared" si="393"/>
        <v>0</v>
      </c>
      <c r="U8395" s="10"/>
    </row>
    <row r="8396" spans="12:21" ht="15" customHeight="1" x14ac:dyDescent="0.4">
      <c r="L8396" s="36" t="s">
        <v>39</v>
      </c>
      <c r="N8396" s="37">
        <v>43815</v>
      </c>
      <c r="O8396" s="35">
        <v>0.16666666666666669</v>
      </c>
      <c r="P8396" s="299"/>
      <c r="Q8396" s="300"/>
      <c r="R8396" s="129">
        <f t="shared" si="391"/>
        <v>0</v>
      </c>
      <c r="S8396" s="129">
        <f t="shared" si="392"/>
        <v>0</v>
      </c>
      <c r="T8396" s="129">
        <f t="shared" si="393"/>
        <v>0</v>
      </c>
      <c r="U8396" s="10"/>
    </row>
    <row r="8397" spans="12:21" ht="15" customHeight="1" x14ac:dyDescent="0.4">
      <c r="L8397" s="36" t="s">
        <v>39</v>
      </c>
      <c r="N8397" s="37">
        <v>43815</v>
      </c>
      <c r="O8397" s="35">
        <v>0.20833333333333337</v>
      </c>
      <c r="P8397" s="299"/>
      <c r="Q8397" s="300"/>
      <c r="R8397" s="129">
        <f t="shared" si="391"/>
        <v>0</v>
      </c>
      <c r="S8397" s="129">
        <f t="shared" si="392"/>
        <v>0</v>
      </c>
      <c r="T8397" s="129">
        <f t="shared" si="393"/>
        <v>0</v>
      </c>
      <c r="U8397" s="10"/>
    </row>
    <row r="8398" spans="12:21" ht="15" customHeight="1" x14ac:dyDescent="0.4">
      <c r="L8398" s="36" t="s">
        <v>39</v>
      </c>
      <c r="N8398" s="37">
        <v>43815</v>
      </c>
      <c r="O8398" s="35">
        <v>0.25</v>
      </c>
      <c r="P8398" s="299"/>
      <c r="Q8398" s="300"/>
      <c r="R8398" s="129">
        <f t="shared" si="391"/>
        <v>0</v>
      </c>
      <c r="S8398" s="129">
        <f t="shared" si="392"/>
        <v>0</v>
      </c>
      <c r="T8398" s="129">
        <f t="shared" si="393"/>
        <v>0</v>
      </c>
      <c r="U8398" s="10"/>
    </row>
    <row r="8399" spans="12:21" ht="15" customHeight="1" x14ac:dyDescent="0.4">
      <c r="L8399" s="36" t="s">
        <v>39</v>
      </c>
      <c r="N8399" s="37">
        <v>43815</v>
      </c>
      <c r="O8399" s="35">
        <v>0.29166666666666669</v>
      </c>
      <c r="P8399" s="299"/>
      <c r="Q8399" s="300"/>
      <c r="R8399" s="129">
        <f t="shared" si="391"/>
        <v>0</v>
      </c>
      <c r="S8399" s="129">
        <f t="shared" si="392"/>
        <v>0</v>
      </c>
      <c r="T8399" s="129">
        <f t="shared" si="393"/>
        <v>0</v>
      </c>
      <c r="U8399" s="10"/>
    </row>
    <row r="8400" spans="12:21" ht="15" customHeight="1" x14ac:dyDescent="0.4">
      <c r="L8400" s="36" t="s">
        <v>39</v>
      </c>
      <c r="N8400" s="37">
        <v>43815</v>
      </c>
      <c r="O8400" s="35">
        <v>0.33333333333333337</v>
      </c>
      <c r="P8400" s="299"/>
      <c r="Q8400" s="300"/>
      <c r="R8400" s="129">
        <f t="shared" ref="R8400:R8463" si="394">IF(Q8400&gt;P8400,P8400,Q8400)</f>
        <v>0</v>
      </c>
      <c r="S8400" s="129">
        <f t="shared" ref="S8400:S8463" si="395">P8400-R8400</f>
        <v>0</v>
      </c>
      <c r="T8400" s="129">
        <f t="shared" si="393"/>
        <v>0</v>
      </c>
      <c r="U8400" s="10"/>
    </row>
    <row r="8401" spans="12:21" ht="15" customHeight="1" x14ac:dyDescent="0.4">
      <c r="L8401" s="36" t="s">
        <v>39</v>
      </c>
      <c r="N8401" s="37">
        <v>43815</v>
      </c>
      <c r="O8401" s="35">
        <v>0.375</v>
      </c>
      <c r="P8401" s="299"/>
      <c r="Q8401" s="300"/>
      <c r="R8401" s="129">
        <f t="shared" si="394"/>
        <v>0</v>
      </c>
      <c r="S8401" s="129">
        <f t="shared" si="395"/>
        <v>0</v>
      </c>
      <c r="T8401" s="129">
        <f t="shared" si="393"/>
        <v>0</v>
      </c>
      <c r="U8401" s="10"/>
    </row>
    <row r="8402" spans="12:21" ht="15" customHeight="1" x14ac:dyDescent="0.4">
      <c r="L8402" s="36" t="s">
        <v>39</v>
      </c>
      <c r="N8402" s="37">
        <v>43815</v>
      </c>
      <c r="O8402" s="35">
        <v>0.41666666666666669</v>
      </c>
      <c r="P8402" s="299"/>
      <c r="Q8402" s="300"/>
      <c r="R8402" s="129">
        <f t="shared" si="394"/>
        <v>0</v>
      </c>
      <c r="S8402" s="129">
        <f t="shared" si="395"/>
        <v>0</v>
      </c>
      <c r="T8402" s="129">
        <f t="shared" si="393"/>
        <v>0</v>
      </c>
      <c r="U8402" s="10"/>
    </row>
    <row r="8403" spans="12:21" ht="15" customHeight="1" x14ac:dyDescent="0.4">
      <c r="L8403" s="36" t="s">
        <v>39</v>
      </c>
      <c r="N8403" s="37">
        <v>43815</v>
      </c>
      <c r="O8403" s="35">
        <v>0.45833333333333337</v>
      </c>
      <c r="P8403" s="299"/>
      <c r="Q8403" s="300"/>
      <c r="R8403" s="129">
        <f t="shared" si="394"/>
        <v>0</v>
      </c>
      <c r="S8403" s="129">
        <f t="shared" si="395"/>
        <v>0</v>
      </c>
      <c r="T8403" s="129">
        <f t="shared" si="393"/>
        <v>0</v>
      </c>
      <c r="U8403" s="10"/>
    </row>
    <row r="8404" spans="12:21" ht="15" customHeight="1" x14ac:dyDescent="0.4">
      <c r="L8404" s="36" t="s">
        <v>39</v>
      </c>
      <c r="N8404" s="37">
        <v>43815</v>
      </c>
      <c r="O8404" s="35">
        <v>0.50000000000000011</v>
      </c>
      <c r="P8404" s="299"/>
      <c r="Q8404" s="300"/>
      <c r="R8404" s="129">
        <f t="shared" si="394"/>
        <v>0</v>
      </c>
      <c r="S8404" s="129">
        <f t="shared" si="395"/>
        <v>0</v>
      </c>
      <c r="T8404" s="129">
        <f t="shared" si="393"/>
        <v>0</v>
      </c>
      <c r="U8404" s="10"/>
    </row>
    <row r="8405" spans="12:21" ht="15" customHeight="1" x14ac:dyDescent="0.4">
      <c r="L8405" s="36" t="s">
        <v>39</v>
      </c>
      <c r="N8405" s="37">
        <v>43815</v>
      </c>
      <c r="O8405" s="35">
        <v>0.54166666666666674</v>
      </c>
      <c r="P8405" s="299"/>
      <c r="Q8405" s="300"/>
      <c r="R8405" s="129">
        <f t="shared" si="394"/>
        <v>0</v>
      </c>
      <c r="S8405" s="129">
        <f t="shared" si="395"/>
        <v>0</v>
      </c>
      <c r="T8405" s="129">
        <f t="shared" si="393"/>
        <v>0</v>
      </c>
      <c r="U8405" s="10"/>
    </row>
    <row r="8406" spans="12:21" ht="15" customHeight="1" x14ac:dyDescent="0.4">
      <c r="L8406" s="36" t="s">
        <v>39</v>
      </c>
      <c r="N8406" s="37">
        <v>43815</v>
      </c>
      <c r="O8406" s="35">
        <v>0.58333333333333337</v>
      </c>
      <c r="P8406" s="299"/>
      <c r="Q8406" s="300"/>
      <c r="R8406" s="129">
        <f t="shared" si="394"/>
        <v>0</v>
      </c>
      <c r="S8406" s="129">
        <f t="shared" si="395"/>
        <v>0</v>
      </c>
      <c r="T8406" s="129">
        <f t="shared" si="393"/>
        <v>0</v>
      </c>
      <c r="U8406" s="10"/>
    </row>
    <row r="8407" spans="12:21" ht="15" customHeight="1" x14ac:dyDescent="0.4">
      <c r="L8407" s="36" t="s">
        <v>39</v>
      </c>
      <c r="N8407" s="37">
        <v>43815</v>
      </c>
      <c r="O8407" s="35">
        <v>0.62500000000000011</v>
      </c>
      <c r="P8407" s="299"/>
      <c r="Q8407" s="300"/>
      <c r="R8407" s="129">
        <f t="shared" si="394"/>
        <v>0</v>
      </c>
      <c r="S8407" s="129">
        <f t="shared" si="395"/>
        <v>0</v>
      </c>
      <c r="T8407" s="129">
        <f t="shared" si="393"/>
        <v>0</v>
      </c>
      <c r="U8407" s="10"/>
    </row>
    <row r="8408" spans="12:21" ht="15" customHeight="1" x14ac:dyDescent="0.4">
      <c r="L8408" s="36" t="s">
        <v>39</v>
      </c>
      <c r="N8408" s="37">
        <v>43815</v>
      </c>
      <c r="O8408" s="35">
        <v>0.66666666666666674</v>
      </c>
      <c r="P8408" s="299"/>
      <c r="Q8408" s="300"/>
      <c r="R8408" s="129">
        <f t="shared" si="394"/>
        <v>0</v>
      </c>
      <c r="S8408" s="129">
        <f t="shared" si="395"/>
        <v>0</v>
      </c>
      <c r="T8408" s="129">
        <f t="shared" si="393"/>
        <v>0</v>
      </c>
      <c r="U8408" s="10"/>
    </row>
    <row r="8409" spans="12:21" ht="15" customHeight="1" x14ac:dyDescent="0.4">
      <c r="L8409" s="36" t="s">
        <v>39</v>
      </c>
      <c r="N8409" s="37">
        <v>43815</v>
      </c>
      <c r="O8409" s="35">
        <v>0.70833333333333337</v>
      </c>
      <c r="P8409" s="299"/>
      <c r="Q8409" s="300"/>
      <c r="R8409" s="129">
        <f t="shared" si="394"/>
        <v>0</v>
      </c>
      <c r="S8409" s="129">
        <f t="shared" si="395"/>
        <v>0</v>
      </c>
      <c r="T8409" s="129">
        <f t="shared" si="393"/>
        <v>0</v>
      </c>
      <c r="U8409" s="10"/>
    </row>
    <row r="8410" spans="12:21" ht="15" customHeight="1" x14ac:dyDescent="0.4">
      <c r="L8410" s="36" t="s">
        <v>39</v>
      </c>
      <c r="N8410" s="37">
        <v>43815</v>
      </c>
      <c r="O8410" s="35">
        <v>0.75000000000000011</v>
      </c>
      <c r="P8410" s="299"/>
      <c r="Q8410" s="300"/>
      <c r="R8410" s="129">
        <f t="shared" si="394"/>
        <v>0</v>
      </c>
      <c r="S8410" s="129">
        <f t="shared" si="395"/>
        <v>0</v>
      </c>
      <c r="T8410" s="129">
        <f t="shared" si="393"/>
        <v>0</v>
      </c>
      <c r="U8410" s="10"/>
    </row>
    <row r="8411" spans="12:21" ht="15" customHeight="1" x14ac:dyDescent="0.4">
      <c r="L8411" s="36" t="s">
        <v>39</v>
      </c>
      <c r="N8411" s="37">
        <v>43815</v>
      </c>
      <c r="O8411" s="35">
        <v>0.79166666666666674</v>
      </c>
      <c r="P8411" s="299"/>
      <c r="Q8411" s="300"/>
      <c r="R8411" s="129">
        <f t="shared" si="394"/>
        <v>0</v>
      </c>
      <c r="S8411" s="129">
        <f t="shared" si="395"/>
        <v>0</v>
      </c>
      <c r="T8411" s="129">
        <f t="shared" si="393"/>
        <v>0</v>
      </c>
      <c r="U8411" s="10"/>
    </row>
    <row r="8412" spans="12:21" ht="15" customHeight="1" x14ac:dyDescent="0.4">
      <c r="L8412" s="36" t="s">
        <v>39</v>
      </c>
      <c r="N8412" s="37">
        <v>43815</v>
      </c>
      <c r="O8412" s="35">
        <v>0.83333333333333337</v>
      </c>
      <c r="P8412" s="299"/>
      <c r="Q8412" s="300"/>
      <c r="R8412" s="129">
        <f t="shared" si="394"/>
        <v>0</v>
      </c>
      <c r="S8412" s="129">
        <f t="shared" si="395"/>
        <v>0</v>
      </c>
      <c r="T8412" s="129">
        <f t="shared" si="393"/>
        <v>0</v>
      </c>
      <c r="U8412" s="10"/>
    </row>
    <row r="8413" spans="12:21" ht="15" customHeight="1" x14ac:dyDescent="0.4">
      <c r="L8413" s="36" t="s">
        <v>39</v>
      </c>
      <c r="N8413" s="37">
        <v>43815</v>
      </c>
      <c r="O8413" s="35">
        <v>0.87500000000000011</v>
      </c>
      <c r="P8413" s="299"/>
      <c r="Q8413" s="300"/>
      <c r="R8413" s="129">
        <f t="shared" si="394"/>
        <v>0</v>
      </c>
      <c r="S8413" s="129">
        <f t="shared" si="395"/>
        <v>0</v>
      </c>
      <c r="T8413" s="129">
        <f t="shared" si="393"/>
        <v>0</v>
      </c>
      <c r="U8413" s="10"/>
    </row>
    <row r="8414" spans="12:21" ht="15" customHeight="1" x14ac:dyDescent="0.4">
      <c r="L8414" s="36" t="s">
        <v>39</v>
      </c>
      <c r="N8414" s="37">
        <v>43815</v>
      </c>
      <c r="O8414" s="35">
        <v>0.91666666666666674</v>
      </c>
      <c r="P8414" s="299"/>
      <c r="Q8414" s="300"/>
      <c r="R8414" s="129">
        <f t="shared" si="394"/>
        <v>0</v>
      </c>
      <c r="S8414" s="129">
        <f t="shared" si="395"/>
        <v>0</v>
      </c>
      <c r="T8414" s="129">
        <f t="shared" si="393"/>
        <v>0</v>
      </c>
      <c r="U8414" s="10"/>
    </row>
    <row r="8415" spans="12:21" ht="15" customHeight="1" x14ac:dyDescent="0.4">
      <c r="L8415" s="36" t="s">
        <v>39</v>
      </c>
      <c r="N8415" s="37">
        <v>43815</v>
      </c>
      <c r="O8415" s="35">
        <v>0.95833333333333337</v>
      </c>
      <c r="P8415" s="299"/>
      <c r="Q8415" s="300"/>
      <c r="R8415" s="129">
        <f t="shared" si="394"/>
        <v>0</v>
      </c>
      <c r="S8415" s="129">
        <f t="shared" si="395"/>
        <v>0</v>
      </c>
      <c r="T8415" s="129">
        <f t="shared" si="393"/>
        <v>0</v>
      </c>
      <c r="U8415" s="10"/>
    </row>
    <row r="8416" spans="12:21" ht="15" customHeight="1" x14ac:dyDescent="0.4">
      <c r="L8416" s="40">
        <v>43816</v>
      </c>
      <c r="M8416" s="37"/>
      <c r="N8416" s="37">
        <v>43816</v>
      </c>
      <c r="O8416" s="35">
        <v>3.1225022567582528E-17</v>
      </c>
      <c r="P8416" s="299"/>
      <c r="Q8416" s="300"/>
      <c r="R8416" s="129">
        <f t="shared" si="394"/>
        <v>0</v>
      </c>
      <c r="S8416" s="129">
        <f t="shared" si="395"/>
        <v>0</v>
      </c>
      <c r="T8416" s="129">
        <f t="shared" si="393"/>
        <v>0</v>
      </c>
      <c r="U8416" s="10"/>
    </row>
    <row r="8417" spans="12:21" ht="15" customHeight="1" x14ac:dyDescent="0.4">
      <c r="L8417" s="36" t="s">
        <v>39</v>
      </c>
      <c r="N8417" s="37">
        <v>43816</v>
      </c>
      <c r="O8417" s="35">
        <v>4.1666666666666699E-2</v>
      </c>
      <c r="P8417" s="299"/>
      <c r="Q8417" s="300"/>
      <c r="R8417" s="129">
        <f t="shared" si="394"/>
        <v>0</v>
      </c>
      <c r="S8417" s="129">
        <f t="shared" si="395"/>
        <v>0</v>
      </c>
      <c r="T8417" s="129">
        <f t="shared" si="393"/>
        <v>0</v>
      </c>
      <c r="U8417" s="10"/>
    </row>
    <row r="8418" spans="12:21" ht="15" customHeight="1" x14ac:dyDescent="0.4">
      <c r="L8418" s="36" t="s">
        <v>39</v>
      </c>
      <c r="N8418" s="37">
        <v>43816</v>
      </c>
      <c r="O8418" s="35">
        <v>8.333333333333337E-2</v>
      </c>
      <c r="P8418" s="299"/>
      <c r="Q8418" s="300"/>
      <c r="R8418" s="129">
        <f t="shared" si="394"/>
        <v>0</v>
      </c>
      <c r="S8418" s="129">
        <f t="shared" si="395"/>
        <v>0</v>
      </c>
      <c r="T8418" s="129">
        <f t="shared" si="393"/>
        <v>0</v>
      </c>
      <c r="U8418" s="10"/>
    </row>
    <row r="8419" spans="12:21" ht="15" customHeight="1" x14ac:dyDescent="0.4">
      <c r="L8419" s="36" t="s">
        <v>39</v>
      </c>
      <c r="N8419" s="37">
        <v>43816</v>
      </c>
      <c r="O8419" s="35">
        <v>0.12500000000000006</v>
      </c>
      <c r="P8419" s="299"/>
      <c r="Q8419" s="300"/>
      <c r="R8419" s="129">
        <f t="shared" si="394"/>
        <v>0</v>
      </c>
      <c r="S8419" s="129">
        <f t="shared" si="395"/>
        <v>0</v>
      </c>
      <c r="T8419" s="129">
        <f t="shared" si="393"/>
        <v>0</v>
      </c>
      <c r="U8419" s="10"/>
    </row>
    <row r="8420" spans="12:21" ht="15" customHeight="1" x14ac:dyDescent="0.4">
      <c r="L8420" s="36" t="s">
        <v>39</v>
      </c>
      <c r="N8420" s="37">
        <v>43816</v>
      </c>
      <c r="O8420" s="35">
        <v>0.16666666666666669</v>
      </c>
      <c r="P8420" s="299"/>
      <c r="Q8420" s="300"/>
      <c r="R8420" s="129">
        <f t="shared" si="394"/>
        <v>0</v>
      </c>
      <c r="S8420" s="129">
        <f t="shared" si="395"/>
        <v>0</v>
      </c>
      <c r="T8420" s="129">
        <f t="shared" si="393"/>
        <v>0</v>
      </c>
      <c r="U8420" s="10"/>
    </row>
    <row r="8421" spans="12:21" ht="15" customHeight="1" x14ac:dyDescent="0.4">
      <c r="L8421" s="36" t="s">
        <v>39</v>
      </c>
      <c r="N8421" s="37">
        <v>43816</v>
      </c>
      <c r="O8421" s="35">
        <v>0.20833333333333337</v>
      </c>
      <c r="P8421" s="299"/>
      <c r="Q8421" s="300"/>
      <c r="R8421" s="129">
        <f t="shared" si="394"/>
        <v>0</v>
      </c>
      <c r="S8421" s="129">
        <f t="shared" si="395"/>
        <v>0</v>
      </c>
      <c r="T8421" s="129">
        <f t="shared" si="393"/>
        <v>0</v>
      </c>
      <c r="U8421" s="10"/>
    </row>
    <row r="8422" spans="12:21" ht="15" customHeight="1" x14ac:dyDescent="0.4">
      <c r="L8422" s="36" t="s">
        <v>39</v>
      </c>
      <c r="N8422" s="37">
        <v>43816</v>
      </c>
      <c r="O8422" s="35">
        <v>0.25</v>
      </c>
      <c r="P8422" s="299"/>
      <c r="Q8422" s="300"/>
      <c r="R8422" s="129">
        <f t="shared" si="394"/>
        <v>0</v>
      </c>
      <c r="S8422" s="129">
        <f t="shared" si="395"/>
        <v>0</v>
      </c>
      <c r="T8422" s="129">
        <f t="shared" si="393"/>
        <v>0</v>
      </c>
      <c r="U8422" s="10"/>
    </row>
    <row r="8423" spans="12:21" ht="15" customHeight="1" x14ac:dyDescent="0.4">
      <c r="L8423" s="36" t="s">
        <v>39</v>
      </c>
      <c r="N8423" s="37">
        <v>43816</v>
      </c>
      <c r="O8423" s="35">
        <v>0.29166666666666669</v>
      </c>
      <c r="P8423" s="299"/>
      <c r="Q8423" s="300"/>
      <c r="R8423" s="129">
        <f t="shared" si="394"/>
        <v>0</v>
      </c>
      <c r="S8423" s="129">
        <f t="shared" si="395"/>
        <v>0</v>
      </c>
      <c r="T8423" s="129">
        <f t="shared" si="393"/>
        <v>0</v>
      </c>
      <c r="U8423" s="10"/>
    </row>
    <row r="8424" spans="12:21" ht="15" customHeight="1" x14ac:dyDescent="0.4">
      <c r="L8424" s="36" t="s">
        <v>39</v>
      </c>
      <c r="N8424" s="37">
        <v>43816</v>
      </c>
      <c r="O8424" s="35">
        <v>0.33333333333333337</v>
      </c>
      <c r="P8424" s="299"/>
      <c r="Q8424" s="300"/>
      <c r="R8424" s="129">
        <f t="shared" si="394"/>
        <v>0</v>
      </c>
      <c r="S8424" s="129">
        <f t="shared" si="395"/>
        <v>0</v>
      </c>
      <c r="T8424" s="129">
        <f t="shared" si="393"/>
        <v>0</v>
      </c>
      <c r="U8424" s="10"/>
    </row>
    <row r="8425" spans="12:21" ht="15" customHeight="1" x14ac:dyDescent="0.4">
      <c r="L8425" s="36" t="s">
        <v>39</v>
      </c>
      <c r="N8425" s="37">
        <v>43816</v>
      </c>
      <c r="O8425" s="35">
        <v>0.375</v>
      </c>
      <c r="P8425" s="299"/>
      <c r="Q8425" s="300"/>
      <c r="R8425" s="129">
        <f t="shared" si="394"/>
        <v>0</v>
      </c>
      <c r="S8425" s="129">
        <f t="shared" si="395"/>
        <v>0</v>
      </c>
      <c r="T8425" s="129">
        <f t="shared" ref="T8425:T8488" si="396">Q8425-R8425</f>
        <v>0</v>
      </c>
      <c r="U8425" s="10"/>
    </row>
    <row r="8426" spans="12:21" ht="15" customHeight="1" x14ac:dyDescent="0.4">
      <c r="L8426" s="36" t="s">
        <v>39</v>
      </c>
      <c r="N8426" s="37">
        <v>43816</v>
      </c>
      <c r="O8426" s="35">
        <v>0.41666666666666669</v>
      </c>
      <c r="P8426" s="299"/>
      <c r="Q8426" s="300"/>
      <c r="R8426" s="129">
        <f t="shared" si="394"/>
        <v>0</v>
      </c>
      <c r="S8426" s="129">
        <f t="shared" si="395"/>
        <v>0</v>
      </c>
      <c r="T8426" s="129">
        <f t="shared" si="396"/>
        <v>0</v>
      </c>
      <c r="U8426" s="10"/>
    </row>
    <row r="8427" spans="12:21" ht="15" customHeight="1" x14ac:dyDescent="0.4">
      <c r="L8427" s="36" t="s">
        <v>39</v>
      </c>
      <c r="N8427" s="37">
        <v>43816</v>
      </c>
      <c r="O8427" s="35">
        <v>0.45833333333333337</v>
      </c>
      <c r="P8427" s="299"/>
      <c r="Q8427" s="300"/>
      <c r="R8427" s="129">
        <f t="shared" si="394"/>
        <v>0</v>
      </c>
      <c r="S8427" s="129">
        <f t="shared" si="395"/>
        <v>0</v>
      </c>
      <c r="T8427" s="129">
        <f t="shared" si="396"/>
        <v>0</v>
      </c>
      <c r="U8427" s="10"/>
    </row>
    <row r="8428" spans="12:21" ht="15" customHeight="1" x14ac:dyDescent="0.4">
      <c r="L8428" s="36" t="s">
        <v>39</v>
      </c>
      <c r="N8428" s="37">
        <v>43816</v>
      </c>
      <c r="O8428" s="35">
        <v>0.50000000000000011</v>
      </c>
      <c r="P8428" s="299"/>
      <c r="Q8428" s="300"/>
      <c r="R8428" s="129">
        <f t="shared" si="394"/>
        <v>0</v>
      </c>
      <c r="S8428" s="129">
        <f t="shared" si="395"/>
        <v>0</v>
      </c>
      <c r="T8428" s="129">
        <f t="shared" si="396"/>
        <v>0</v>
      </c>
      <c r="U8428" s="10"/>
    </row>
    <row r="8429" spans="12:21" ht="15" customHeight="1" x14ac:dyDescent="0.4">
      <c r="L8429" s="36" t="s">
        <v>39</v>
      </c>
      <c r="N8429" s="37">
        <v>43816</v>
      </c>
      <c r="O8429" s="35">
        <v>0.54166666666666674</v>
      </c>
      <c r="P8429" s="299"/>
      <c r="Q8429" s="300"/>
      <c r="R8429" s="129">
        <f t="shared" si="394"/>
        <v>0</v>
      </c>
      <c r="S8429" s="129">
        <f t="shared" si="395"/>
        <v>0</v>
      </c>
      <c r="T8429" s="129">
        <f t="shared" si="396"/>
        <v>0</v>
      </c>
      <c r="U8429" s="10"/>
    </row>
    <row r="8430" spans="12:21" ht="15" customHeight="1" x14ac:dyDescent="0.4">
      <c r="L8430" s="36" t="s">
        <v>39</v>
      </c>
      <c r="N8430" s="37">
        <v>43816</v>
      </c>
      <c r="O8430" s="35">
        <v>0.58333333333333337</v>
      </c>
      <c r="P8430" s="299"/>
      <c r="Q8430" s="300"/>
      <c r="R8430" s="129">
        <f t="shared" si="394"/>
        <v>0</v>
      </c>
      <c r="S8430" s="129">
        <f t="shared" si="395"/>
        <v>0</v>
      </c>
      <c r="T8430" s="129">
        <f t="shared" si="396"/>
        <v>0</v>
      </c>
      <c r="U8430" s="10"/>
    </row>
    <row r="8431" spans="12:21" ht="15" customHeight="1" x14ac:dyDescent="0.4">
      <c r="L8431" s="36" t="s">
        <v>39</v>
      </c>
      <c r="N8431" s="37">
        <v>43816</v>
      </c>
      <c r="O8431" s="35">
        <v>0.62500000000000011</v>
      </c>
      <c r="P8431" s="299"/>
      <c r="Q8431" s="300"/>
      <c r="R8431" s="129">
        <f t="shared" si="394"/>
        <v>0</v>
      </c>
      <c r="S8431" s="129">
        <f t="shared" si="395"/>
        <v>0</v>
      </c>
      <c r="T8431" s="129">
        <f t="shared" si="396"/>
        <v>0</v>
      </c>
      <c r="U8431" s="10"/>
    </row>
    <row r="8432" spans="12:21" ht="15" customHeight="1" x14ac:dyDescent="0.4">
      <c r="L8432" s="36" t="s">
        <v>39</v>
      </c>
      <c r="N8432" s="37">
        <v>43816</v>
      </c>
      <c r="O8432" s="35">
        <v>0.66666666666666674</v>
      </c>
      <c r="P8432" s="299"/>
      <c r="Q8432" s="300"/>
      <c r="R8432" s="129">
        <f t="shared" si="394"/>
        <v>0</v>
      </c>
      <c r="S8432" s="129">
        <f t="shared" si="395"/>
        <v>0</v>
      </c>
      <c r="T8432" s="129">
        <f t="shared" si="396"/>
        <v>0</v>
      </c>
      <c r="U8432" s="10"/>
    </row>
    <row r="8433" spans="12:21" ht="15" customHeight="1" x14ac:dyDescent="0.4">
      <c r="L8433" s="36" t="s">
        <v>39</v>
      </c>
      <c r="N8433" s="37">
        <v>43816</v>
      </c>
      <c r="O8433" s="35">
        <v>0.70833333333333337</v>
      </c>
      <c r="P8433" s="299"/>
      <c r="Q8433" s="300"/>
      <c r="R8433" s="129">
        <f t="shared" si="394"/>
        <v>0</v>
      </c>
      <c r="S8433" s="129">
        <f t="shared" si="395"/>
        <v>0</v>
      </c>
      <c r="T8433" s="129">
        <f t="shared" si="396"/>
        <v>0</v>
      </c>
      <c r="U8433" s="10"/>
    </row>
    <row r="8434" spans="12:21" ht="15" customHeight="1" x14ac:dyDescent="0.4">
      <c r="L8434" s="36" t="s">
        <v>39</v>
      </c>
      <c r="N8434" s="37">
        <v>43816</v>
      </c>
      <c r="O8434" s="35">
        <v>0.75000000000000011</v>
      </c>
      <c r="P8434" s="299"/>
      <c r="Q8434" s="300"/>
      <c r="R8434" s="129">
        <f t="shared" si="394"/>
        <v>0</v>
      </c>
      <c r="S8434" s="129">
        <f t="shared" si="395"/>
        <v>0</v>
      </c>
      <c r="T8434" s="129">
        <f t="shared" si="396"/>
        <v>0</v>
      </c>
      <c r="U8434" s="10"/>
    </row>
    <row r="8435" spans="12:21" ht="15" customHeight="1" x14ac:dyDescent="0.4">
      <c r="L8435" s="36" t="s">
        <v>39</v>
      </c>
      <c r="N8435" s="37">
        <v>43816</v>
      </c>
      <c r="O8435" s="35">
        <v>0.79166666666666674</v>
      </c>
      <c r="P8435" s="299"/>
      <c r="Q8435" s="300"/>
      <c r="R8435" s="129">
        <f t="shared" si="394"/>
        <v>0</v>
      </c>
      <c r="S8435" s="129">
        <f t="shared" si="395"/>
        <v>0</v>
      </c>
      <c r="T8435" s="129">
        <f t="shared" si="396"/>
        <v>0</v>
      </c>
      <c r="U8435" s="10"/>
    </row>
    <row r="8436" spans="12:21" ht="15" customHeight="1" x14ac:dyDescent="0.4">
      <c r="L8436" s="36" t="s">
        <v>39</v>
      </c>
      <c r="N8436" s="37">
        <v>43816</v>
      </c>
      <c r="O8436" s="35">
        <v>0.83333333333333337</v>
      </c>
      <c r="P8436" s="299"/>
      <c r="Q8436" s="300"/>
      <c r="R8436" s="129">
        <f t="shared" si="394"/>
        <v>0</v>
      </c>
      <c r="S8436" s="129">
        <f t="shared" si="395"/>
        <v>0</v>
      </c>
      <c r="T8436" s="129">
        <f t="shared" si="396"/>
        <v>0</v>
      </c>
      <c r="U8436" s="10"/>
    </row>
    <row r="8437" spans="12:21" ht="15" customHeight="1" x14ac:dyDescent="0.4">
      <c r="L8437" s="36" t="s">
        <v>39</v>
      </c>
      <c r="N8437" s="37">
        <v>43816</v>
      </c>
      <c r="O8437" s="35">
        <v>0.87500000000000011</v>
      </c>
      <c r="P8437" s="299"/>
      <c r="Q8437" s="300"/>
      <c r="R8437" s="129">
        <f t="shared" si="394"/>
        <v>0</v>
      </c>
      <c r="S8437" s="129">
        <f t="shared" si="395"/>
        <v>0</v>
      </c>
      <c r="T8437" s="129">
        <f t="shared" si="396"/>
        <v>0</v>
      </c>
      <c r="U8437" s="10"/>
    </row>
    <row r="8438" spans="12:21" ht="15" customHeight="1" x14ac:dyDescent="0.4">
      <c r="L8438" s="36" t="s">
        <v>39</v>
      </c>
      <c r="N8438" s="37">
        <v>43816</v>
      </c>
      <c r="O8438" s="35">
        <v>0.91666666666666674</v>
      </c>
      <c r="P8438" s="299"/>
      <c r="Q8438" s="300"/>
      <c r="R8438" s="129">
        <f t="shared" si="394"/>
        <v>0</v>
      </c>
      <c r="S8438" s="129">
        <f t="shared" si="395"/>
        <v>0</v>
      </c>
      <c r="T8438" s="129">
        <f t="shared" si="396"/>
        <v>0</v>
      </c>
      <c r="U8438" s="10"/>
    </row>
    <row r="8439" spans="12:21" ht="15" customHeight="1" x14ac:dyDescent="0.4">
      <c r="L8439" s="36" t="s">
        <v>39</v>
      </c>
      <c r="N8439" s="37">
        <v>43816</v>
      </c>
      <c r="O8439" s="35">
        <v>0.95833333333333337</v>
      </c>
      <c r="P8439" s="299"/>
      <c r="Q8439" s="300"/>
      <c r="R8439" s="129">
        <f t="shared" si="394"/>
        <v>0</v>
      </c>
      <c r="S8439" s="129">
        <f t="shared" si="395"/>
        <v>0</v>
      </c>
      <c r="T8439" s="129">
        <f t="shared" si="396"/>
        <v>0</v>
      </c>
      <c r="U8439" s="10"/>
    </row>
    <row r="8440" spans="12:21" ht="15" customHeight="1" x14ac:dyDescent="0.4">
      <c r="L8440" s="40">
        <v>43817</v>
      </c>
      <c r="M8440" s="37"/>
      <c r="N8440" s="37">
        <v>43817</v>
      </c>
      <c r="O8440" s="35">
        <v>3.1225022567582528E-17</v>
      </c>
      <c r="P8440" s="299"/>
      <c r="Q8440" s="300"/>
      <c r="R8440" s="129">
        <f t="shared" si="394"/>
        <v>0</v>
      </c>
      <c r="S8440" s="129">
        <f t="shared" si="395"/>
        <v>0</v>
      </c>
      <c r="T8440" s="129">
        <f t="shared" si="396"/>
        <v>0</v>
      </c>
      <c r="U8440" s="10"/>
    </row>
    <row r="8441" spans="12:21" ht="15" customHeight="1" x14ac:dyDescent="0.4">
      <c r="L8441" s="36" t="s">
        <v>39</v>
      </c>
      <c r="N8441" s="37">
        <v>43817</v>
      </c>
      <c r="O8441" s="35">
        <v>4.1666666666666699E-2</v>
      </c>
      <c r="P8441" s="299"/>
      <c r="Q8441" s="300"/>
      <c r="R8441" s="129">
        <f t="shared" si="394"/>
        <v>0</v>
      </c>
      <c r="S8441" s="129">
        <f t="shared" si="395"/>
        <v>0</v>
      </c>
      <c r="T8441" s="129">
        <f t="shared" si="396"/>
        <v>0</v>
      </c>
      <c r="U8441" s="10"/>
    </row>
    <row r="8442" spans="12:21" ht="15" customHeight="1" x14ac:dyDescent="0.4">
      <c r="L8442" s="36" t="s">
        <v>39</v>
      </c>
      <c r="N8442" s="37">
        <v>43817</v>
      </c>
      <c r="O8442" s="35">
        <v>8.333333333333337E-2</v>
      </c>
      <c r="P8442" s="299"/>
      <c r="Q8442" s="300"/>
      <c r="R8442" s="129">
        <f t="shared" si="394"/>
        <v>0</v>
      </c>
      <c r="S8442" s="129">
        <f t="shared" si="395"/>
        <v>0</v>
      </c>
      <c r="T8442" s="129">
        <f t="shared" si="396"/>
        <v>0</v>
      </c>
      <c r="U8442" s="10"/>
    </row>
    <row r="8443" spans="12:21" ht="15" customHeight="1" x14ac:dyDescent="0.4">
      <c r="L8443" s="36" t="s">
        <v>39</v>
      </c>
      <c r="N8443" s="37">
        <v>43817</v>
      </c>
      <c r="O8443" s="35">
        <v>0.12500000000000006</v>
      </c>
      <c r="P8443" s="299"/>
      <c r="Q8443" s="300"/>
      <c r="R8443" s="129">
        <f t="shared" si="394"/>
        <v>0</v>
      </c>
      <c r="S8443" s="129">
        <f t="shared" si="395"/>
        <v>0</v>
      </c>
      <c r="T8443" s="129">
        <f t="shared" si="396"/>
        <v>0</v>
      </c>
      <c r="U8443" s="10"/>
    </row>
    <row r="8444" spans="12:21" ht="15" customHeight="1" x14ac:dyDescent="0.4">
      <c r="L8444" s="36" t="s">
        <v>39</v>
      </c>
      <c r="N8444" s="37">
        <v>43817</v>
      </c>
      <c r="O8444" s="35">
        <v>0.16666666666666669</v>
      </c>
      <c r="P8444" s="299"/>
      <c r="Q8444" s="300"/>
      <c r="R8444" s="129">
        <f t="shared" si="394"/>
        <v>0</v>
      </c>
      <c r="S8444" s="129">
        <f t="shared" si="395"/>
        <v>0</v>
      </c>
      <c r="T8444" s="129">
        <f t="shared" si="396"/>
        <v>0</v>
      </c>
      <c r="U8444" s="10"/>
    </row>
    <row r="8445" spans="12:21" ht="15" customHeight="1" x14ac:dyDescent="0.4">
      <c r="L8445" s="36" t="s">
        <v>39</v>
      </c>
      <c r="N8445" s="37">
        <v>43817</v>
      </c>
      <c r="O8445" s="35">
        <v>0.20833333333333337</v>
      </c>
      <c r="P8445" s="299"/>
      <c r="Q8445" s="300"/>
      <c r="R8445" s="129">
        <f t="shared" si="394"/>
        <v>0</v>
      </c>
      <c r="S8445" s="129">
        <f t="shared" si="395"/>
        <v>0</v>
      </c>
      <c r="T8445" s="129">
        <f t="shared" si="396"/>
        <v>0</v>
      </c>
      <c r="U8445" s="10"/>
    </row>
    <row r="8446" spans="12:21" ht="15" customHeight="1" x14ac:dyDescent="0.4">
      <c r="L8446" s="36" t="s">
        <v>39</v>
      </c>
      <c r="N8446" s="37">
        <v>43817</v>
      </c>
      <c r="O8446" s="35">
        <v>0.25</v>
      </c>
      <c r="P8446" s="299"/>
      <c r="Q8446" s="300"/>
      <c r="R8446" s="129">
        <f t="shared" si="394"/>
        <v>0</v>
      </c>
      <c r="S8446" s="129">
        <f t="shared" si="395"/>
        <v>0</v>
      </c>
      <c r="T8446" s="129">
        <f t="shared" si="396"/>
        <v>0</v>
      </c>
      <c r="U8446" s="10"/>
    </row>
    <row r="8447" spans="12:21" ht="15" customHeight="1" x14ac:dyDescent="0.4">
      <c r="L8447" s="36" t="s">
        <v>39</v>
      </c>
      <c r="N8447" s="37">
        <v>43817</v>
      </c>
      <c r="O8447" s="35">
        <v>0.29166666666666669</v>
      </c>
      <c r="P8447" s="299"/>
      <c r="Q8447" s="300"/>
      <c r="R8447" s="129">
        <f t="shared" si="394"/>
        <v>0</v>
      </c>
      <c r="S8447" s="129">
        <f t="shared" si="395"/>
        <v>0</v>
      </c>
      <c r="T8447" s="129">
        <f t="shared" si="396"/>
        <v>0</v>
      </c>
      <c r="U8447" s="10"/>
    </row>
    <row r="8448" spans="12:21" ht="15" customHeight="1" x14ac:dyDescent="0.4">
      <c r="L8448" s="36" t="s">
        <v>39</v>
      </c>
      <c r="N8448" s="37">
        <v>43817</v>
      </c>
      <c r="O8448" s="35">
        <v>0.33333333333333337</v>
      </c>
      <c r="P8448" s="299"/>
      <c r="Q8448" s="300"/>
      <c r="R8448" s="129">
        <f t="shared" si="394"/>
        <v>0</v>
      </c>
      <c r="S8448" s="129">
        <f t="shared" si="395"/>
        <v>0</v>
      </c>
      <c r="T8448" s="129">
        <f t="shared" si="396"/>
        <v>0</v>
      </c>
      <c r="U8448" s="10"/>
    </row>
    <row r="8449" spans="12:21" ht="15" customHeight="1" x14ac:dyDescent="0.4">
      <c r="L8449" s="36" t="s">
        <v>39</v>
      </c>
      <c r="N8449" s="37">
        <v>43817</v>
      </c>
      <c r="O8449" s="35">
        <v>0.375</v>
      </c>
      <c r="P8449" s="299"/>
      <c r="Q8449" s="300"/>
      <c r="R8449" s="129">
        <f t="shared" si="394"/>
        <v>0</v>
      </c>
      <c r="S8449" s="129">
        <f t="shared" si="395"/>
        <v>0</v>
      </c>
      <c r="T8449" s="129">
        <f t="shared" si="396"/>
        <v>0</v>
      </c>
      <c r="U8449" s="10"/>
    </row>
    <row r="8450" spans="12:21" ht="15" customHeight="1" x14ac:dyDescent="0.4">
      <c r="L8450" s="36" t="s">
        <v>39</v>
      </c>
      <c r="N8450" s="37">
        <v>43817</v>
      </c>
      <c r="O8450" s="35">
        <v>0.41666666666666669</v>
      </c>
      <c r="P8450" s="299"/>
      <c r="Q8450" s="300"/>
      <c r="R8450" s="129">
        <f t="shared" si="394"/>
        <v>0</v>
      </c>
      <c r="S8450" s="129">
        <f t="shared" si="395"/>
        <v>0</v>
      </c>
      <c r="T8450" s="129">
        <f t="shared" si="396"/>
        <v>0</v>
      </c>
      <c r="U8450" s="10"/>
    </row>
    <row r="8451" spans="12:21" ht="15" customHeight="1" x14ac:dyDescent="0.4">
      <c r="L8451" s="36" t="s">
        <v>39</v>
      </c>
      <c r="N8451" s="37">
        <v>43817</v>
      </c>
      <c r="O8451" s="35">
        <v>0.45833333333333337</v>
      </c>
      <c r="P8451" s="299"/>
      <c r="Q8451" s="300"/>
      <c r="R8451" s="129">
        <f t="shared" si="394"/>
        <v>0</v>
      </c>
      <c r="S8451" s="129">
        <f t="shared" si="395"/>
        <v>0</v>
      </c>
      <c r="T8451" s="129">
        <f t="shared" si="396"/>
        <v>0</v>
      </c>
      <c r="U8451" s="10"/>
    </row>
    <row r="8452" spans="12:21" ht="15" customHeight="1" x14ac:dyDescent="0.4">
      <c r="L8452" s="36" t="s">
        <v>39</v>
      </c>
      <c r="N8452" s="37">
        <v>43817</v>
      </c>
      <c r="O8452" s="35">
        <v>0.50000000000000011</v>
      </c>
      <c r="P8452" s="299"/>
      <c r="Q8452" s="300"/>
      <c r="R8452" s="129">
        <f t="shared" si="394"/>
        <v>0</v>
      </c>
      <c r="S8452" s="129">
        <f t="shared" si="395"/>
        <v>0</v>
      </c>
      <c r="T8452" s="129">
        <f t="shared" si="396"/>
        <v>0</v>
      </c>
      <c r="U8452" s="10"/>
    </row>
    <row r="8453" spans="12:21" ht="15" customHeight="1" x14ac:dyDescent="0.4">
      <c r="L8453" s="36" t="s">
        <v>39</v>
      </c>
      <c r="N8453" s="37">
        <v>43817</v>
      </c>
      <c r="O8453" s="35">
        <v>0.54166666666666674</v>
      </c>
      <c r="P8453" s="299"/>
      <c r="Q8453" s="300"/>
      <c r="R8453" s="129">
        <f t="shared" si="394"/>
        <v>0</v>
      </c>
      <c r="S8453" s="129">
        <f t="shared" si="395"/>
        <v>0</v>
      </c>
      <c r="T8453" s="129">
        <f t="shared" si="396"/>
        <v>0</v>
      </c>
      <c r="U8453" s="10"/>
    </row>
    <row r="8454" spans="12:21" ht="15" customHeight="1" x14ac:dyDescent="0.4">
      <c r="L8454" s="36" t="s">
        <v>39</v>
      </c>
      <c r="N8454" s="37">
        <v>43817</v>
      </c>
      <c r="O8454" s="35">
        <v>0.58333333333333337</v>
      </c>
      <c r="P8454" s="299"/>
      <c r="Q8454" s="300"/>
      <c r="R8454" s="129">
        <f t="shared" si="394"/>
        <v>0</v>
      </c>
      <c r="S8454" s="129">
        <f t="shared" si="395"/>
        <v>0</v>
      </c>
      <c r="T8454" s="129">
        <f t="shared" si="396"/>
        <v>0</v>
      </c>
      <c r="U8454" s="10"/>
    </row>
    <row r="8455" spans="12:21" ht="15" customHeight="1" x14ac:dyDescent="0.4">
      <c r="L8455" s="36" t="s">
        <v>39</v>
      </c>
      <c r="N8455" s="37">
        <v>43817</v>
      </c>
      <c r="O8455" s="35">
        <v>0.62500000000000011</v>
      </c>
      <c r="P8455" s="299"/>
      <c r="Q8455" s="300"/>
      <c r="R8455" s="129">
        <f t="shared" si="394"/>
        <v>0</v>
      </c>
      <c r="S8455" s="129">
        <f t="shared" si="395"/>
        <v>0</v>
      </c>
      <c r="T8455" s="129">
        <f t="shared" si="396"/>
        <v>0</v>
      </c>
      <c r="U8455" s="10"/>
    </row>
    <row r="8456" spans="12:21" ht="15" customHeight="1" x14ac:dyDescent="0.4">
      <c r="L8456" s="36" t="s">
        <v>39</v>
      </c>
      <c r="N8456" s="37">
        <v>43817</v>
      </c>
      <c r="O8456" s="35">
        <v>0.66666666666666674</v>
      </c>
      <c r="P8456" s="299"/>
      <c r="Q8456" s="300"/>
      <c r="R8456" s="129">
        <f t="shared" si="394"/>
        <v>0</v>
      </c>
      <c r="S8456" s="129">
        <f t="shared" si="395"/>
        <v>0</v>
      </c>
      <c r="T8456" s="129">
        <f t="shared" si="396"/>
        <v>0</v>
      </c>
      <c r="U8456" s="10"/>
    </row>
    <row r="8457" spans="12:21" ht="15" customHeight="1" x14ac:dyDescent="0.4">
      <c r="L8457" s="36" t="s">
        <v>39</v>
      </c>
      <c r="N8457" s="37">
        <v>43817</v>
      </c>
      <c r="O8457" s="35">
        <v>0.70833333333333337</v>
      </c>
      <c r="P8457" s="299"/>
      <c r="Q8457" s="300"/>
      <c r="R8457" s="129">
        <f t="shared" si="394"/>
        <v>0</v>
      </c>
      <c r="S8457" s="129">
        <f t="shared" si="395"/>
        <v>0</v>
      </c>
      <c r="T8457" s="129">
        <f t="shared" si="396"/>
        <v>0</v>
      </c>
      <c r="U8457" s="10"/>
    </row>
    <row r="8458" spans="12:21" ht="15" customHeight="1" x14ac:dyDescent="0.4">
      <c r="L8458" s="36" t="s">
        <v>39</v>
      </c>
      <c r="N8458" s="37">
        <v>43817</v>
      </c>
      <c r="O8458" s="35">
        <v>0.75000000000000011</v>
      </c>
      <c r="P8458" s="299"/>
      <c r="Q8458" s="300"/>
      <c r="R8458" s="129">
        <f t="shared" si="394"/>
        <v>0</v>
      </c>
      <c r="S8458" s="129">
        <f t="shared" si="395"/>
        <v>0</v>
      </c>
      <c r="T8458" s="129">
        <f t="shared" si="396"/>
        <v>0</v>
      </c>
      <c r="U8458" s="10"/>
    </row>
    <row r="8459" spans="12:21" ht="15" customHeight="1" x14ac:dyDescent="0.4">
      <c r="L8459" s="36" t="s">
        <v>39</v>
      </c>
      <c r="N8459" s="37">
        <v>43817</v>
      </c>
      <c r="O8459" s="35">
        <v>0.79166666666666674</v>
      </c>
      <c r="P8459" s="299"/>
      <c r="Q8459" s="300"/>
      <c r="R8459" s="129">
        <f t="shared" si="394"/>
        <v>0</v>
      </c>
      <c r="S8459" s="129">
        <f t="shared" si="395"/>
        <v>0</v>
      </c>
      <c r="T8459" s="129">
        <f t="shared" si="396"/>
        <v>0</v>
      </c>
      <c r="U8459" s="10"/>
    </row>
    <row r="8460" spans="12:21" ht="15" customHeight="1" x14ac:dyDescent="0.4">
      <c r="L8460" s="36" t="s">
        <v>39</v>
      </c>
      <c r="N8460" s="37">
        <v>43817</v>
      </c>
      <c r="O8460" s="35">
        <v>0.83333333333333337</v>
      </c>
      <c r="P8460" s="299"/>
      <c r="Q8460" s="300"/>
      <c r="R8460" s="129">
        <f t="shared" si="394"/>
        <v>0</v>
      </c>
      <c r="S8460" s="129">
        <f t="shared" si="395"/>
        <v>0</v>
      </c>
      <c r="T8460" s="129">
        <f t="shared" si="396"/>
        <v>0</v>
      </c>
      <c r="U8460" s="10"/>
    </row>
    <row r="8461" spans="12:21" ht="15" customHeight="1" x14ac:dyDescent="0.4">
      <c r="L8461" s="36" t="s">
        <v>39</v>
      </c>
      <c r="N8461" s="37">
        <v>43817</v>
      </c>
      <c r="O8461" s="35">
        <v>0.87500000000000011</v>
      </c>
      <c r="P8461" s="299"/>
      <c r="Q8461" s="300"/>
      <c r="R8461" s="129">
        <f t="shared" si="394"/>
        <v>0</v>
      </c>
      <c r="S8461" s="129">
        <f t="shared" si="395"/>
        <v>0</v>
      </c>
      <c r="T8461" s="129">
        <f t="shared" si="396"/>
        <v>0</v>
      </c>
      <c r="U8461" s="10"/>
    </row>
    <row r="8462" spans="12:21" ht="15" customHeight="1" x14ac:dyDescent="0.4">
      <c r="L8462" s="36" t="s">
        <v>39</v>
      </c>
      <c r="N8462" s="37">
        <v>43817</v>
      </c>
      <c r="O8462" s="35">
        <v>0.91666666666666674</v>
      </c>
      <c r="P8462" s="299"/>
      <c r="Q8462" s="300"/>
      <c r="R8462" s="129">
        <f t="shared" si="394"/>
        <v>0</v>
      </c>
      <c r="S8462" s="129">
        <f t="shared" si="395"/>
        <v>0</v>
      </c>
      <c r="T8462" s="129">
        <f t="shared" si="396"/>
        <v>0</v>
      </c>
      <c r="U8462" s="10"/>
    </row>
    <row r="8463" spans="12:21" ht="15" customHeight="1" x14ac:dyDescent="0.4">
      <c r="L8463" s="36" t="s">
        <v>39</v>
      </c>
      <c r="N8463" s="37">
        <v>43817</v>
      </c>
      <c r="O8463" s="35">
        <v>0.95833333333333337</v>
      </c>
      <c r="P8463" s="299"/>
      <c r="Q8463" s="300"/>
      <c r="R8463" s="129">
        <f t="shared" si="394"/>
        <v>0</v>
      </c>
      <c r="S8463" s="129">
        <f t="shared" si="395"/>
        <v>0</v>
      </c>
      <c r="T8463" s="129">
        <f t="shared" si="396"/>
        <v>0</v>
      </c>
      <c r="U8463" s="10"/>
    </row>
    <row r="8464" spans="12:21" ht="15" customHeight="1" x14ac:dyDescent="0.4">
      <c r="L8464" s="40">
        <v>43818</v>
      </c>
      <c r="M8464" s="37"/>
      <c r="N8464" s="37">
        <v>43818</v>
      </c>
      <c r="O8464" s="35">
        <v>3.1225022567582528E-17</v>
      </c>
      <c r="P8464" s="299"/>
      <c r="Q8464" s="300"/>
      <c r="R8464" s="129">
        <f t="shared" ref="R8464:R8527" si="397">IF(Q8464&gt;P8464,P8464,Q8464)</f>
        <v>0</v>
      </c>
      <c r="S8464" s="129">
        <f t="shared" ref="S8464:S8527" si="398">P8464-R8464</f>
        <v>0</v>
      </c>
      <c r="T8464" s="129">
        <f t="shared" si="396"/>
        <v>0</v>
      </c>
      <c r="U8464" s="10"/>
    </row>
    <row r="8465" spans="12:21" ht="15" customHeight="1" x14ac:dyDescent="0.4">
      <c r="L8465" s="36" t="s">
        <v>39</v>
      </c>
      <c r="N8465" s="37">
        <v>43818</v>
      </c>
      <c r="O8465" s="35">
        <v>4.1666666666666699E-2</v>
      </c>
      <c r="P8465" s="299"/>
      <c r="Q8465" s="300"/>
      <c r="R8465" s="129">
        <f t="shared" si="397"/>
        <v>0</v>
      </c>
      <c r="S8465" s="129">
        <f t="shared" si="398"/>
        <v>0</v>
      </c>
      <c r="T8465" s="129">
        <f t="shared" si="396"/>
        <v>0</v>
      </c>
      <c r="U8465" s="10"/>
    </row>
    <row r="8466" spans="12:21" ht="15" customHeight="1" x14ac:dyDescent="0.4">
      <c r="L8466" s="36" t="s">
        <v>39</v>
      </c>
      <c r="N8466" s="37">
        <v>43818</v>
      </c>
      <c r="O8466" s="35">
        <v>8.333333333333337E-2</v>
      </c>
      <c r="P8466" s="299"/>
      <c r="Q8466" s="300"/>
      <c r="R8466" s="129">
        <f t="shared" si="397"/>
        <v>0</v>
      </c>
      <c r="S8466" s="129">
        <f t="shared" si="398"/>
        <v>0</v>
      </c>
      <c r="T8466" s="129">
        <f t="shared" si="396"/>
        <v>0</v>
      </c>
      <c r="U8466" s="10"/>
    </row>
    <row r="8467" spans="12:21" ht="15" customHeight="1" x14ac:dyDescent="0.4">
      <c r="L8467" s="36" t="s">
        <v>39</v>
      </c>
      <c r="N8467" s="37">
        <v>43818</v>
      </c>
      <c r="O8467" s="35">
        <v>0.12500000000000006</v>
      </c>
      <c r="P8467" s="299"/>
      <c r="Q8467" s="300"/>
      <c r="R8467" s="129">
        <f t="shared" si="397"/>
        <v>0</v>
      </c>
      <c r="S8467" s="129">
        <f t="shared" si="398"/>
        <v>0</v>
      </c>
      <c r="T8467" s="129">
        <f t="shared" si="396"/>
        <v>0</v>
      </c>
      <c r="U8467" s="10"/>
    </row>
    <row r="8468" spans="12:21" ht="15" customHeight="1" x14ac:dyDescent="0.4">
      <c r="L8468" s="36" t="s">
        <v>39</v>
      </c>
      <c r="N8468" s="37">
        <v>43818</v>
      </c>
      <c r="O8468" s="35">
        <v>0.16666666666666669</v>
      </c>
      <c r="P8468" s="299"/>
      <c r="Q8468" s="300"/>
      <c r="R8468" s="129">
        <f t="shared" si="397"/>
        <v>0</v>
      </c>
      <c r="S8468" s="129">
        <f t="shared" si="398"/>
        <v>0</v>
      </c>
      <c r="T8468" s="129">
        <f t="shared" si="396"/>
        <v>0</v>
      </c>
      <c r="U8468" s="10"/>
    </row>
    <row r="8469" spans="12:21" ht="15" customHeight="1" x14ac:dyDescent="0.4">
      <c r="L8469" s="36" t="s">
        <v>39</v>
      </c>
      <c r="N8469" s="37">
        <v>43818</v>
      </c>
      <c r="O8469" s="35">
        <v>0.20833333333333337</v>
      </c>
      <c r="P8469" s="299"/>
      <c r="Q8469" s="300"/>
      <c r="R8469" s="129">
        <f t="shared" si="397"/>
        <v>0</v>
      </c>
      <c r="S8469" s="129">
        <f t="shared" si="398"/>
        <v>0</v>
      </c>
      <c r="T8469" s="129">
        <f t="shared" si="396"/>
        <v>0</v>
      </c>
      <c r="U8469" s="10"/>
    </row>
    <row r="8470" spans="12:21" ht="15" customHeight="1" x14ac:dyDescent="0.4">
      <c r="L8470" s="36" t="s">
        <v>39</v>
      </c>
      <c r="N8470" s="37">
        <v>43818</v>
      </c>
      <c r="O8470" s="35">
        <v>0.25</v>
      </c>
      <c r="P8470" s="299"/>
      <c r="Q8470" s="300"/>
      <c r="R8470" s="129">
        <f t="shared" si="397"/>
        <v>0</v>
      </c>
      <c r="S8470" s="129">
        <f t="shared" si="398"/>
        <v>0</v>
      </c>
      <c r="T8470" s="129">
        <f t="shared" si="396"/>
        <v>0</v>
      </c>
      <c r="U8470" s="10"/>
    </row>
    <row r="8471" spans="12:21" ht="15" customHeight="1" x14ac:dyDescent="0.4">
      <c r="L8471" s="36" t="s">
        <v>39</v>
      </c>
      <c r="N8471" s="37">
        <v>43818</v>
      </c>
      <c r="O8471" s="35">
        <v>0.29166666666666669</v>
      </c>
      <c r="P8471" s="299"/>
      <c r="Q8471" s="300"/>
      <c r="R8471" s="129">
        <f t="shared" si="397"/>
        <v>0</v>
      </c>
      <c r="S8471" s="129">
        <f t="shared" si="398"/>
        <v>0</v>
      </c>
      <c r="T8471" s="129">
        <f t="shared" si="396"/>
        <v>0</v>
      </c>
      <c r="U8471" s="10"/>
    </row>
    <row r="8472" spans="12:21" ht="15" customHeight="1" x14ac:dyDescent="0.4">
      <c r="L8472" s="36" t="s">
        <v>39</v>
      </c>
      <c r="N8472" s="37">
        <v>43818</v>
      </c>
      <c r="O8472" s="35">
        <v>0.33333333333333337</v>
      </c>
      <c r="P8472" s="299"/>
      <c r="Q8472" s="300"/>
      <c r="R8472" s="129">
        <f t="shared" si="397"/>
        <v>0</v>
      </c>
      <c r="S8472" s="129">
        <f t="shared" si="398"/>
        <v>0</v>
      </c>
      <c r="T8472" s="129">
        <f t="shared" si="396"/>
        <v>0</v>
      </c>
      <c r="U8472" s="10"/>
    </row>
    <row r="8473" spans="12:21" ht="15" customHeight="1" x14ac:dyDescent="0.4">
      <c r="L8473" s="36" t="s">
        <v>39</v>
      </c>
      <c r="N8473" s="37">
        <v>43818</v>
      </c>
      <c r="O8473" s="35">
        <v>0.375</v>
      </c>
      <c r="P8473" s="299"/>
      <c r="Q8473" s="300"/>
      <c r="R8473" s="129">
        <f t="shared" si="397"/>
        <v>0</v>
      </c>
      <c r="S8473" s="129">
        <f t="shared" si="398"/>
        <v>0</v>
      </c>
      <c r="T8473" s="129">
        <f t="shared" si="396"/>
        <v>0</v>
      </c>
      <c r="U8473" s="10"/>
    </row>
    <row r="8474" spans="12:21" ht="15" customHeight="1" x14ac:dyDescent="0.4">
      <c r="L8474" s="36" t="s">
        <v>39</v>
      </c>
      <c r="N8474" s="37">
        <v>43818</v>
      </c>
      <c r="O8474" s="35">
        <v>0.41666666666666669</v>
      </c>
      <c r="P8474" s="299"/>
      <c r="Q8474" s="300"/>
      <c r="R8474" s="129">
        <f t="shared" si="397"/>
        <v>0</v>
      </c>
      <c r="S8474" s="129">
        <f t="shared" si="398"/>
        <v>0</v>
      </c>
      <c r="T8474" s="129">
        <f t="shared" si="396"/>
        <v>0</v>
      </c>
      <c r="U8474" s="10"/>
    </row>
    <row r="8475" spans="12:21" ht="15" customHeight="1" x14ac:dyDescent="0.4">
      <c r="L8475" s="36" t="s">
        <v>39</v>
      </c>
      <c r="N8475" s="37">
        <v>43818</v>
      </c>
      <c r="O8475" s="35">
        <v>0.45833333333333337</v>
      </c>
      <c r="P8475" s="299"/>
      <c r="Q8475" s="300"/>
      <c r="R8475" s="129">
        <f t="shared" si="397"/>
        <v>0</v>
      </c>
      <c r="S8475" s="129">
        <f t="shared" si="398"/>
        <v>0</v>
      </c>
      <c r="T8475" s="129">
        <f t="shared" si="396"/>
        <v>0</v>
      </c>
      <c r="U8475" s="10"/>
    </row>
    <row r="8476" spans="12:21" ht="15" customHeight="1" x14ac:dyDescent="0.4">
      <c r="L8476" s="36" t="s">
        <v>39</v>
      </c>
      <c r="N8476" s="37">
        <v>43818</v>
      </c>
      <c r="O8476" s="35">
        <v>0.50000000000000011</v>
      </c>
      <c r="P8476" s="299"/>
      <c r="Q8476" s="300"/>
      <c r="R8476" s="129">
        <f t="shared" si="397"/>
        <v>0</v>
      </c>
      <c r="S8476" s="129">
        <f t="shared" si="398"/>
        <v>0</v>
      </c>
      <c r="T8476" s="129">
        <f t="shared" si="396"/>
        <v>0</v>
      </c>
      <c r="U8476" s="10"/>
    </row>
    <row r="8477" spans="12:21" ht="15" customHeight="1" x14ac:dyDescent="0.4">
      <c r="L8477" s="36" t="s">
        <v>39</v>
      </c>
      <c r="N8477" s="37">
        <v>43818</v>
      </c>
      <c r="O8477" s="35">
        <v>0.54166666666666674</v>
      </c>
      <c r="P8477" s="299"/>
      <c r="Q8477" s="300"/>
      <c r="R8477" s="129">
        <f t="shared" si="397"/>
        <v>0</v>
      </c>
      <c r="S8477" s="129">
        <f t="shared" si="398"/>
        <v>0</v>
      </c>
      <c r="T8477" s="129">
        <f t="shared" si="396"/>
        <v>0</v>
      </c>
      <c r="U8477" s="10"/>
    </row>
    <row r="8478" spans="12:21" ht="15" customHeight="1" x14ac:dyDescent="0.4">
      <c r="L8478" s="36" t="s">
        <v>39</v>
      </c>
      <c r="N8478" s="37">
        <v>43818</v>
      </c>
      <c r="O8478" s="35">
        <v>0.58333333333333337</v>
      </c>
      <c r="P8478" s="299"/>
      <c r="Q8478" s="300"/>
      <c r="R8478" s="129">
        <f t="shared" si="397"/>
        <v>0</v>
      </c>
      <c r="S8478" s="129">
        <f t="shared" si="398"/>
        <v>0</v>
      </c>
      <c r="T8478" s="129">
        <f t="shared" si="396"/>
        <v>0</v>
      </c>
      <c r="U8478" s="10"/>
    </row>
    <row r="8479" spans="12:21" ht="15" customHeight="1" x14ac:dyDescent="0.4">
      <c r="L8479" s="36" t="s">
        <v>39</v>
      </c>
      <c r="N8479" s="37">
        <v>43818</v>
      </c>
      <c r="O8479" s="35">
        <v>0.62500000000000011</v>
      </c>
      <c r="P8479" s="299"/>
      <c r="Q8479" s="300"/>
      <c r="R8479" s="129">
        <f t="shared" si="397"/>
        <v>0</v>
      </c>
      <c r="S8479" s="129">
        <f t="shared" si="398"/>
        <v>0</v>
      </c>
      <c r="T8479" s="129">
        <f t="shared" si="396"/>
        <v>0</v>
      </c>
      <c r="U8479" s="10"/>
    </row>
    <row r="8480" spans="12:21" ht="15" customHeight="1" x14ac:dyDescent="0.4">
      <c r="L8480" s="36" t="s">
        <v>39</v>
      </c>
      <c r="N8480" s="37">
        <v>43818</v>
      </c>
      <c r="O8480" s="35">
        <v>0.66666666666666674</v>
      </c>
      <c r="P8480" s="299"/>
      <c r="Q8480" s="300"/>
      <c r="R8480" s="129">
        <f t="shared" si="397"/>
        <v>0</v>
      </c>
      <c r="S8480" s="129">
        <f t="shared" si="398"/>
        <v>0</v>
      </c>
      <c r="T8480" s="129">
        <f t="shared" si="396"/>
        <v>0</v>
      </c>
      <c r="U8480" s="10"/>
    </row>
    <row r="8481" spans="12:21" ht="15" customHeight="1" x14ac:dyDescent="0.4">
      <c r="L8481" s="36" t="s">
        <v>39</v>
      </c>
      <c r="N8481" s="37">
        <v>43818</v>
      </c>
      <c r="O8481" s="35">
        <v>0.70833333333333337</v>
      </c>
      <c r="P8481" s="299"/>
      <c r="Q8481" s="300"/>
      <c r="R8481" s="129">
        <f t="shared" si="397"/>
        <v>0</v>
      </c>
      <c r="S8481" s="129">
        <f t="shared" si="398"/>
        <v>0</v>
      </c>
      <c r="T8481" s="129">
        <f t="shared" si="396"/>
        <v>0</v>
      </c>
      <c r="U8481" s="10"/>
    </row>
    <row r="8482" spans="12:21" ht="15" customHeight="1" x14ac:dyDescent="0.4">
      <c r="L8482" s="36" t="s">
        <v>39</v>
      </c>
      <c r="N8482" s="37">
        <v>43818</v>
      </c>
      <c r="O8482" s="35">
        <v>0.75000000000000011</v>
      </c>
      <c r="P8482" s="299"/>
      <c r="Q8482" s="300"/>
      <c r="R8482" s="129">
        <f t="shared" si="397"/>
        <v>0</v>
      </c>
      <c r="S8482" s="129">
        <f t="shared" si="398"/>
        <v>0</v>
      </c>
      <c r="T8482" s="129">
        <f t="shared" si="396"/>
        <v>0</v>
      </c>
      <c r="U8482" s="10"/>
    </row>
    <row r="8483" spans="12:21" ht="15" customHeight="1" x14ac:dyDescent="0.4">
      <c r="L8483" s="36" t="s">
        <v>39</v>
      </c>
      <c r="N8483" s="37">
        <v>43818</v>
      </c>
      <c r="O8483" s="35">
        <v>0.79166666666666674</v>
      </c>
      <c r="P8483" s="299"/>
      <c r="Q8483" s="300"/>
      <c r="R8483" s="129">
        <f t="shared" si="397"/>
        <v>0</v>
      </c>
      <c r="S8483" s="129">
        <f t="shared" si="398"/>
        <v>0</v>
      </c>
      <c r="T8483" s="129">
        <f t="shared" si="396"/>
        <v>0</v>
      </c>
      <c r="U8483" s="10"/>
    </row>
    <row r="8484" spans="12:21" ht="15" customHeight="1" x14ac:dyDescent="0.4">
      <c r="L8484" s="36" t="s">
        <v>39</v>
      </c>
      <c r="N8484" s="37">
        <v>43818</v>
      </c>
      <c r="O8484" s="35">
        <v>0.83333333333333337</v>
      </c>
      <c r="P8484" s="299"/>
      <c r="Q8484" s="300"/>
      <c r="R8484" s="129">
        <f t="shared" si="397"/>
        <v>0</v>
      </c>
      <c r="S8484" s="129">
        <f t="shared" si="398"/>
        <v>0</v>
      </c>
      <c r="T8484" s="129">
        <f t="shared" si="396"/>
        <v>0</v>
      </c>
      <c r="U8484" s="10"/>
    </row>
    <row r="8485" spans="12:21" ht="15" customHeight="1" x14ac:dyDescent="0.4">
      <c r="L8485" s="36" t="s">
        <v>39</v>
      </c>
      <c r="N8485" s="37">
        <v>43818</v>
      </c>
      <c r="O8485" s="35">
        <v>0.87500000000000011</v>
      </c>
      <c r="P8485" s="299"/>
      <c r="Q8485" s="300"/>
      <c r="R8485" s="129">
        <f t="shared" si="397"/>
        <v>0</v>
      </c>
      <c r="S8485" s="129">
        <f t="shared" si="398"/>
        <v>0</v>
      </c>
      <c r="T8485" s="129">
        <f t="shared" si="396"/>
        <v>0</v>
      </c>
      <c r="U8485" s="10"/>
    </row>
    <row r="8486" spans="12:21" ht="15" customHeight="1" x14ac:dyDescent="0.4">
      <c r="L8486" s="36" t="s">
        <v>39</v>
      </c>
      <c r="N8486" s="37">
        <v>43818</v>
      </c>
      <c r="O8486" s="35">
        <v>0.91666666666666674</v>
      </c>
      <c r="P8486" s="299"/>
      <c r="Q8486" s="300"/>
      <c r="R8486" s="129">
        <f t="shared" si="397"/>
        <v>0</v>
      </c>
      <c r="S8486" s="129">
        <f t="shared" si="398"/>
        <v>0</v>
      </c>
      <c r="T8486" s="129">
        <f t="shared" si="396"/>
        <v>0</v>
      </c>
      <c r="U8486" s="10"/>
    </row>
    <row r="8487" spans="12:21" ht="15" customHeight="1" x14ac:dyDescent="0.4">
      <c r="L8487" s="36" t="s">
        <v>39</v>
      </c>
      <c r="N8487" s="37">
        <v>43818</v>
      </c>
      <c r="O8487" s="35">
        <v>0.95833333333333337</v>
      </c>
      <c r="P8487" s="299"/>
      <c r="Q8487" s="300"/>
      <c r="R8487" s="129">
        <f t="shared" si="397"/>
        <v>0</v>
      </c>
      <c r="S8487" s="129">
        <f t="shared" si="398"/>
        <v>0</v>
      </c>
      <c r="T8487" s="129">
        <f t="shared" si="396"/>
        <v>0</v>
      </c>
      <c r="U8487" s="10"/>
    </row>
    <row r="8488" spans="12:21" ht="15" customHeight="1" x14ac:dyDescent="0.4">
      <c r="L8488" s="40">
        <v>43819</v>
      </c>
      <c r="M8488" s="37"/>
      <c r="N8488" s="37">
        <v>43819</v>
      </c>
      <c r="O8488" s="35">
        <v>3.1225022567582528E-17</v>
      </c>
      <c r="P8488" s="299"/>
      <c r="Q8488" s="300"/>
      <c r="R8488" s="129">
        <f t="shared" si="397"/>
        <v>0</v>
      </c>
      <c r="S8488" s="129">
        <f t="shared" si="398"/>
        <v>0</v>
      </c>
      <c r="T8488" s="129">
        <f t="shared" si="396"/>
        <v>0</v>
      </c>
      <c r="U8488" s="10"/>
    </row>
    <row r="8489" spans="12:21" ht="15" customHeight="1" x14ac:dyDescent="0.4">
      <c r="L8489" s="36" t="s">
        <v>39</v>
      </c>
      <c r="N8489" s="37">
        <v>43819</v>
      </c>
      <c r="O8489" s="35">
        <v>4.1666666666666699E-2</v>
      </c>
      <c r="P8489" s="299"/>
      <c r="Q8489" s="300"/>
      <c r="R8489" s="129">
        <f t="shared" si="397"/>
        <v>0</v>
      </c>
      <c r="S8489" s="129">
        <f t="shared" si="398"/>
        <v>0</v>
      </c>
      <c r="T8489" s="129">
        <f t="shared" ref="T8489:T8552" si="399">Q8489-R8489</f>
        <v>0</v>
      </c>
      <c r="U8489" s="10"/>
    </row>
    <row r="8490" spans="12:21" ht="15" customHeight="1" x14ac:dyDescent="0.4">
      <c r="L8490" s="36" t="s">
        <v>39</v>
      </c>
      <c r="N8490" s="37">
        <v>43819</v>
      </c>
      <c r="O8490" s="35">
        <v>8.333333333333337E-2</v>
      </c>
      <c r="P8490" s="299"/>
      <c r="Q8490" s="300"/>
      <c r="R8490" s="129">
        <f t="shared" si="397"/>
        <v>0</v>
      </c>
      <c r="S8490" s="129">
        <f t="shared" si="398"/>
        <v>0</v>
      </c>
      <c r="T8490" s="129">
        <f t="shared" si="399"/>
        <v>0</v>
      </c>
      <c r="U8490" s="10"/>
    </row>
    <row r="8491" spans="12:21" ht="15" customHeight="1" x14ac:dyDescent="0.4">
      <c r="L8491" s="36" t="s">
        <v>39</v>
      </c>
      <c r="N8491" s="37">
        <v>43819</v>
      </c>
      <c r="O8491" s="35">
        <v>0.12500000000000006</v>
      </c>
      <c r="P8491" s="299"/>
      <c r="Q8491" s="300"/>
      <c r="R8491" s="129">
        <f t="shared" si="397"/>
        <v>0</v>
      </c>
      <c r="S8491" s="129">
        <f t="shared" si="398"/>
        <v>0</v>
      </c>
      <c r="T8491" s="129">
        <f t="shared" si="399"/>
        <v>0</v>
      </c>
      <c r="U8491" s="10"/>
    </row>
    <row r="8492" spans="12:21" ht="15" customHeight="1" x14ac:dyDescent="0.4">
      <c r="L8492" s="36" t="s">
        <v>39</v>
      </c>
      <c r="N8492" s="37">
        <v>43819</v>
      </c>
      <c r="O8492" s="35">
        <v>0.16666666666666669</v>
      </c>
      <c r="P8492" s="299"/>
      <c r="Q8492" s="300"/>
      <c r="R8492" s="129">
        <f t="shared" si="397"/>
        <v>0</v>
      </c>
      <c r="S8492" s="129">
        <f t="shared" si="398"/>
        <v>0</v>
      </c>
      <c r="T8492" s="129">
        <f t="shared" si="399"/>
        <v>0</v>
      </c>
      <c r="U8492" s="10"/>
    </row>
    <row r="8493" spans="12:21" ht="15" customHeight="1" x14ac:dyDescent="0.4">
      <c r="L8493" s="36" t="s">
        <v>39</v>
      </c>
      <c r="N8493" s="37">
        <v>43819</v>
      </c>
      <c r="O8493" s="35">
        <v>0.20833333333333337</v>
      </c>
      <c r="P8493" s="299"/>
      <c r="Q8493" s="300"/>
      <c r="R8493" s="129">
        <f t="shared" si="397"/>
        <v>0</v>
      </c>
      <c r="S8493" s="129">
        <f t="shared" si="398"/>
        <v>0</v>
      </c>
      <c r="T8493" s="129">
        <f t="shared" si="399"/>
        <v>0</v>
      </c>
      <c r="U8493" s="10"/>
    </row>
    <row r="8494" spans="12:21" ht="15" customHeight="1" x14ac:dyDescent="0.4">
      <c r="L8494" s="36" t="s">
        <v>39</v>
      </c>
      <c r="N8494" s="37">
        <v>43819</v>
      </c>
      <c r="O8494" s="35">
        <v>0.25</v>
      </c>
      <c r="P8494" s="299"/>
      <c r="Q8494" s="300"/>
      <c r="R8494" s="129">
        <f t="shared" si="397"/>
        <v>0</v>
      </c>
      <c r="S8494" s="129">
        <f t="shared" si="398"/>
        <v>0</v>
      </c>
      <c r="T8494" s="129">
        <f t="shared" si="399"/>
        <v>0</v>
      </c>
      <c r="U8494" s="10"/>
    </row>
    <row r="8495" spans="12:21" ht="15" customHeight="1" x14ac:dyDescent="0.4">
      <c r="L8495" s="36" t="s">
        <v>39</v>
      </c>
      <c r="N8495" s="37">
        <v>43819</v>
      </c>
      <c r="O8495" s="35">
        <v>0.29166666666666669</v>
      </c>
      <c r="P8495" s="299"/>
      <c r="Q8495" s="300"/>
      <c r="R8495" s="129">
        <f t="shared" si="397"/>
        <v>0</v>
      </c>
      <c r="S8495" s="129">
        <f t="shared" si="398"/>
        <v>0</v>
      </c>
      <c r="T8495" s="129">
        <f t="shared" si="399"/>
        <v>0</v>
      </c>
      <c r="U8495" s="10"/>
    </row>
    <row r="8496" spans="12:21" ht="15" customHeight="1" x14ac:dyDescent="0.4">
      <c r="L8496" s="36" t="s">
        <v>39</v>
      </c>
      <c r="N8496" s="37">
        <v>43819</v>
      </c>
      <c r="O8496" s="35">
        <v>0.33333333333333337</v>
      </c>
      <c r="P8496" s="299"/>
      <c r="Q8496" s="300"/>
      <c r="R8496" s="129">
        <f t="shared" si="397"/>
        <v>0</v>
      </c>
      <c r="S8496" s="129">
        <f t="shared" si="398"/>
        <v>0</v>
      </c>
      <c r="T8496" s="129">
        <f t="shared" si="399"/>
        <v>0</v>
      </c>
      <c r="U8496" s="10"/>
    </row>
    <row r="8497" spans="12:21" ht="15" customHeight="1" x14ac:dyDescent="0.4">
      <c r="L8497" s="36" t="s">
        <v>39</v>
      </c>
      <c r="N8497" s="37">
        <v>43819</v>
      </c>
      <c r="O8497" s="35">
        <v>0.375</v>
      </c>
      <c r="P8497" s="299"/>
      <c r="Q8497" s="300"/>
      <c r="R8497" s="129">
        <f t="shared" si="397"/>
        <v>0</v>
      </c>
      <c r="S8497" s="129">
        <f t="shared" si="398"/>
        <v>0</v>
      </c>
      <c r="T8497" s="129">
        <f t="shared" si="399"/>
        <v>0</v>
      </c>
      <c r="U8497" s="10"/>
    </row>
    <row r="8498" spans="12:21" ht="15" customHeight="1" x14ac:dyDescent="0.4">
      <c r="L8498" s="36" t="s">
        <v>39</v>
      </c>
      <c r="N8498" s="37">
        <v>43819</v>
      </c>
      <c r="O8498" s="35">
        <v>0.41666666666666669</v>
      </c>
      <c r="P8498" s="299"/>
      <c r="Q8498" s="300"/>
      <c r="R8498" s="129">
        <f t="shared" si="397"/>
        <v>0</v>
      </c>
      <c r="S8498" s="129">
        <f t="shared" si="398"/>
        <v>0</v>
      </c>
      <c r="T8498" s="129">
        <f t="shared" si="399"/>
        <v>0</v>
      </c>
      <c r="U8498" s="10"/>
    </row>
    <row r="8499" spans="12:21" ht="15" customHeight="1" x14ac:dyDescent="0.4">
      <c r="L8499" s="36" t="s">
        <v>39</v>
      </c>
      <c r="N8499" s="37">
        <v>43819</v>
      </c>
      <c r="O8499" s="35">
        <v>0.45833333333333337</v>
      </c>
      <c r="P8499" s="299"/>
      <c r="Q8499" s="300"/>
      <c r="R8499" s="129">
        <f t="shared" si="397"/>
        <v>0</v>
      </c>
      <c r="S8499" s="129">
        <f t="shared" si="398"/>
        <v>0</v>
      </c>
      <c r="T8499" s="129">
        <f t="shared" si="399"/>
        <v>0</v>
      </c>
      <c r="U8499" s="10"/>
    </row>
    <row r="8500" spans="12:21" ht="15" customHeight="1" x14ac:dyDescent="0.4">
      <c r="L8500" s="36" t="s">
        <v>39</v>
      </c>
      <c r="N8500" s="37">
        <v>43819</v>
      </c>
      <c r="O8500" s="35">
        <v>0.50000000000000011</v>
      </c>
      <c r="P8500" s="299"/>
      <c r="Q8500" s="300"/>
      <c r="R8500" s="129">
        <f t="shared" si="397"/>
        <v>0</v>
      </c>
      <c r="S8500" s="129">
        <f t="shared" si="398"/>
        <v>0</v>
      </c>
      <c r="T8500" s="129">
        <f t="shared" si="399"/>
        <v>0</v>
      </c>
      <c r="U8500" s="10"/>
    </row>
    <row r="8501" spans="12:21" ht="15" customHeight="1" x14ac:dyDescent="0.4">
      <c r="L8501" s="36" t="s">
        <v>39</v>
      </c>
      <c r="N8501" s="37">
        <v>43819</v>
      </c>
      <c r="O8501" s="35">
        <v>0.54166666666666674</v>
      </c>
      <c r="P8501" s="299"/>
      <c r="Q8501" s="300"/>
      <c r="R8501" s="129">
        <f t="shared" si="397"/>
        <v>0</v>
      </c>
      <c r="S8501" s="129">
        <f t="shared" si="398"/>
        <v>0</v>
      </c>
      <c r="T8501" s="129">
        <f t="shared" si="399"/>
        <v>0</v>
      </c>
      <c r="U8501" s="10"/>
    </row>
    <row r="8502" spans="12:21" ht="15" customHeight="1" x14ac:dyDescent="0.4">
      <c r="L8502" s="36" t="s">
        <v>39</v>
      </c>
      <c r="N8502" s="37">
        <v>43819</v>
      </c>
      <c r="O8502" s="35">
        <v>0.58333333333333337</v>
      </c>
      <c r="P8502" s="299"/>
      <c r="Q8502" s="300"/>
      <c r="R8502" s="129">
        <f t="shared" si="397"/>
        <v>0</v>
      </c>
      <c r="S8502" s="129">
        <f t="shared" si="398"/>
        <v>0</v>
      </c>
      <c r="T8502" s="129">
        <f t="shared" si="399"/>
        <v>0</v>
      </c>
      <c r="U8502" s="10"/>
    </row>
    <row r="8503" spans="12:21" ht="15" customHeight="1" x14ac:dyDescent="0.4">
      <c r="L8503" s="36" t="s">
        <v>39</v>
      </c>
      <c r="N8503" s="37">
        <v>43819</v>
      </c>
      <c r="O8503" s="35">
        <v>0.62500000000000011</v>
      </c>
      <c r="P8503" s="299"/>
      <c r="Q8503" s="300"/>
      <c r="R8503" s="129">
        <f t="shared" si="397"/>
        <v>0</v>
      </c>
      <c r="S8503" s="129">
        <f t="shared" si="398"/>
        <v>0</v>
      </c>
      <c r="T8503" s="129">
        <f t="shared" si="399"/>
        <v>0</v>
      </c>
      <c r="U8503" s="10"/>
    </row>
    <row r="8504" spans="12:21" ht="15" customHeight="1" x14ac:dyDescent="0.4">
      <c r="L8504" s="36" t="s">
        <v>39</v>
      </c>
      <c r="N8504" s="37">
        <v>43819</v>
      </c>
      <c r="O8504" s="35">
        <v>0.66666666666666674</v>
      </c>
      <c r="P8504" s="299"/>
      <c r="Q8504" s="300"/>
      <c r="R8504" s="129">
        <f t="shared" si="397"/>
        <v>0</v>
      </c>
      <c r="S8504" s="129">
        <f t="shared" si="398"/>
        <v>0</v>
      </c>
      <c r="T8504" s="129">
        <f t="shared" si="399"/>
        <v>0</v>
      </c>
      <c r="U8504" s="10"/>
    </row>
    <row r="8505" spans="12:21" ht="15" customHeight="1" x14ac:dyDescent="0.4">
      <c r="L8505" s="36" t="s">
        <v>39</v>
      </c>
      <c r="N8505" s="37">
        <v>43819</v>
      </c>
      <c r="O8505" s="35">
        <v>0.70833333333333337</v>
      </c>
      <c r="P8505" s="299"/>
      <c r="Q8505" s="300"/>
      <c r="R8505" s="129">
        <f t="shared" si="397"/>
        <v>0</v>
      </c>
      <c r="S8505" s="129">
        <f t="shared" si="398"/>
        <v>0</v>
      </c>
      <c r="T8505" s="129">
        <f t="shared" si="399"/>
        <v>0</v>
      </c>
      <c r="U8505" s="10"/>
    </row>
    <row r="8506" spans="12:21" ht="15" customHeight="1" x14ac:dyDescent="0.4">
      <c r="L8506" s="36" t="s">
        <v>39</v>
      </c>
      <c r="N8506" s="37">
        <v>43819</v>
      </c>
      <c r="O8506" s="35">
        <v>0.75000000000000011</v>
      </c>
      <c r="P8506" s="299"/>
      <c r="Q8506" s="300"/>
      <c r="R8506" s="129">
        <f t="shared" si="397"/>
        <v>0</v>
      </c>
      <c r="S8506" s="129">
        <f t="shared" si="398"/>
        <v>0</v>
      </c>
      <c r="T8506" s="129">
        <f t="shared" si="399"/>
        <v>0</v>
      </c>
      <c r="U8506" s="10"/>
    </row>
    <row r="8507" spans="12:21" ht="15" customHeight="1" x14ac:dyDescent="0.4">
      <c r="L8507" s="36" t="s">
        <v>39</v>
      </c>
      <c r="N8507" s="37">
        <v>43819</v>
      </c>
      <c r="O8507" s="35">
        <v>0.79166666666666674</v>
      </c>
      <c r="P8507" s="299"/>
      <c r="Q8507" s="300"/>
      <c r="R8507" s="129">
        <f t="shared" si="397"/>
        <v>0</v>
      </c>
      <c r="S8507" s="129">
        <f t="shared" si="398"/>
        <v>0</v>
      </c>
      <c r="T8507" s="129">
        <f t="shared" si="399"/>
        <v>0</v>
      </c>
      <c r="U8507" s="10"/>
    </row>
    <row r="8508" spans="12:21" ht="15" customHeight="1" x14ac:dyDescent="0.4">
      <c r="L8508" s="36" t="s">
        <v>39</v>
      </c>
      <c r="N8508" s="37">
        <v>43819</v>
      </c>
      <c r="O8508" s="35">
        <v>0.83333333333333337</v>
      </c>
      <c r="P8508" s="299"/>
      <c r="Q8508" s="300"/>
      <c r="R8508" s="129">
        <f t="shared" si="397"/>
        <v>0</v>
      </c>
      <c r="S8508" s="129">
        <f t="shared" si="398"/>
        <v>0</v>
      </c>
      <c r="T8508" s="129">
        <f t="shared" si="399"/>
        <v>0</v>
      </c>
      <c r="U8508" s="10"/>
    </row>
    <row r="8509" spans="12:21" ht="15" customHeight="1" x14ac:dyDescent="0.4">
      <c r="L8509" s="36" t="s">
        <v>39</v>
      </c>
      <c r="N8509" s="37">
        <v>43819</v>
      </c>
      <c r="O8509" s="35">
        <v>0.87500000000000011</v>
      </c>
      <c r="P8509" s="299"/>
      <c r="Q8509" s="300"/>
      <c r="R8509" s="129">
        <f t="shared" si="397"/>
        <v>0</v>
      </c>
      <c r="S8509" s="129">
        <f t="shared" si="398"/>
        <v>0</v>
      </c>
      <c r="T8509" s="129">
        <f t="shared" si="399"/>
        <v>0</v>
      </c>
      <c r="U8509" s="10"/>
    </row>
    <row r="8510" spans="12:21" ht="15" customHeight="1" x14ac:dyDescent="0.4">
      <c r="L8510" s="36" t="s">
        <v>39</v>
      </c>
      <c r="N8510" s="37">
        <v>43819</v>
      </c>
      <c r="O8510" s="35">
        <v>0.91666666666666674</v>
      </c>
      <c r="P8510" s="299"/>
      <c r="Q8510" s="300"/>
      <c r="R8510" s="129">
        <f t="shared" si="397"/>
        <v>0</v>
      </c>
      <c r="S8510" s="129">
        <f t="shared" si="398"/>
        <v>0</v>
      </c>
      <c r="T8510" s="129">
        <f t="shared" si="399"/>
        <v>0</v>
      </c>
      <c r="U8510" s="10"/>
    </row>
    <row r="8511" spans="12:21" ht="15" customHeight="1" x14ac:dyDescent="0.4">
      <c r="L8511" s="36" t="s">
        <v>39</v>
      </c>
      <c r="N8511" s="37">
        <v>43819</v>
      </c>
      <c r="O8511" s="35">
        <v>0.95833333333333337</v>
      </c>
      <c r="P8511" s="299"/>
      <c r="Q8511" s="300"/>
      <c r="R8511" s="129">
        <f t="shared" si="397"/>
        <v>0</v>
      </c>
      <c r="S8511" s="129">
        <f t="shared" si="398"/>
        <v>0</v>
      </c>
      <c r="T8511" s="129">
        <f t="shared" si="399"/>
        <v>0</v>
      </c>
      <c r="U8511" s="10"/>
    </row>
    <row r="8512" spans="12:21" ht="15" customHeight="1" x14ac:dyDescent="0.4">
      <c r="L8512" s="40">
        <v>43820</v>
      </c>
      <c r="M8512" s="37"/>
      <c r="N8512" s="37">
        <v>43820</v>
      </c>
      <c r="O8512" s="35">
        <v>3.1225022567582528E-17</v>
      </c>
      <c r="P8512" s="299"/>
      <c r="Q8512" s="300"/>
      <c r="R8512" s="129">
        <f t="shared" si="397"/>
        <v>0</v>
      </c>
      <c r="S8512" s="129">
        <f t="shared" si="398"/>
        <v>0</v>
      </c>
      <c r="T8512" s="129">
        <f t="shared" si="399"/>
        <v>0</v>
      </c>
      <c r="U8512" s="10"/>
    </row>
    <row r="8513" spans="12:21" ht="15" customHeight="1" x14ac:dyDescent="0.4">
      <c r="L8513" s="36" t="s">
        <v>39</v>
      </c>
      <c r="N8513" s="37">
        <v>43820</v>
      </c>
      <c r="O8513" s="35">
        <v>4.1666666666666699E-2</v>
      </c>
      <c r="P8513" s="299"/>
      <c r="Q8513" s="300"/>
      <c r="R8513" s="129">
        <f t="shared" si="397"/>
        <v>0</v>
      </c>
      <c r="S8513" s="129">
        <f t="shared" si="398"/>
        <v>0</v>
      </c>
      <c r="T8513" s="129">
        <f t="shared" si="399"/>
        <v>0</v>
      </c>
      <c r="U8513" s="10"/>
    </row>
    <row r="8514" spans="12:21" ht="15" customHeight="1" x14ac:dyDescent="0.4">
      <c r="L8514" s="36" t="s">
        <v>39</v>
      </c>
      <c r="N8514" s="37">
        <v>43820</v>
      </c>
      <c r="O8514" s="35">
        <v>8.333333333333337E-2</v>
      </c>
      <c r="P8514" s="299"/>
      <c r="Q8514" s="300"/>
      <c r="R8514" s="129">
        <f t="shared" si="397"/>
        <v>0</v>
      </c>
      <c r="S8514" s="129">
        <f t="shared" si="398"/>
        <v>0</v>
      </c>
      <c r="T8514" s="129">
        <f t="shared" si="399"/>
        <v>0</v>
      </c>
      <c r="U8514" s="10"/>
    </row>
    <row r="8515" spans="12:21" ht="15" customHeight="1" x14ac:dyDescent="0.4">
      <c r="L8515" s="36" t="s">
        <v>39</v>
      </c>
      <c r="N8515" s="37">
        <v>43820</v>
      </c>
      <c r="O8515" s="35">
        <v>0.12500000000000006</v>
      </c>
      <c r="P8515" s="299"/>
      <c r="Q8515" s="300"/>
      <c r="R8515" s="129">
        <f t="shared" si="397"/>
        <v>0</v>
      </c>
      <c r="S8515" s="129">
        <f t="shared" si="398"/>
        <v>0</v>
      </c>
      <c r="T8515" s="129">
        <f t="shared" si="399"/>
        <v>0</v>
      </c>
      <c r="U8515" s="10"/>
    </row>
    <row r="8516" spans="12:21" ht="15" customHeight="1" x14ac:dyDescent="0.4">
      <c r="L8516" s="36" t="s">
        <v>39</v>
      </c>
      <c r="N8516" s="37">
        <v>43820</v>
      </c>
      <c r="O8516" s="35">
        <v>0.16666666666666669</v>
      </c>
      <c r="P8516" s="299"/>
      <c r="Q8516" s="300"/>
      <c r="R8516" s="129">
        <f t="shared" si="397"/>
        <v>0</v>
      </c>
      <c r="S8516" s="129">
        <f t="shared" si="398"/>
        <v>0</v>
      </c>
      <c r="T8516" s="129">
        <f t="shared" si="399"/>
        <v>0</v>
      </c>
      <c r="U8516" s="10"/>
    </row>
    <row r="8517" spans="12:21" ht="15" customHeight="1" x14ac:dyDescent="0.4">
      <c r="L8517" s="36" t="s">
        <v>39</v>
      </c>
      <c r="N8517" s="37">
        <v>43820</v>
      </c>
      <c r="O8517" s="35">
        <v>0.20833333333333337</v>
      </c>
      <c r="P8517" s="299"/>
      <c r="Q8517" s="300"/>
      <c r="R8517" s="129">
        <f t="shared" si="397"/>
        <v>0</v>
      </c>
      <c r="S8517" s="129">
        <f t="shared" si="398"/>
        <v>0</v>
      </c>
      <c r="T8517" s="129">
        <f t="shared" si="399"/>
        <v>0</v>
      </c>
      <c r="U8517" s="10"/>
    </row>
    <row r="8518" spans="12:21" ht="15" customHeight="1" x14ac:dyDescent="0.4">
      <c r="L8518" s="36" t="s">
        <v>39</v>
      </c>
      <c r="N8518" s="37">
        <v>43820</v>
      </c>
      <c r="O8518" s="35">
        <v>0.25</v>
      </c>
      <c r="P8518" s="299"/>
      <c r="Q8518" s="300"/>
      <c r="R8518" s="129">
        <f t="shared" si="397"/>
        <v>0</v>
      </c>
      <c r="S8518" s="129">
        <f t="shared" si="398"/>
        <v>0</v>
      </c>
      <c r="T8518" s="129">
        <f t="shared" si="399"/>
        <v>0</v>
      </c>
      <c r="U8518" s="10"/>
    </row>
    <row r="8519" spans="12:21" ht="15" customHeight="1" x14ac:dyDescent="0.4">
      <c r="L8519" s="36" t="s">
        <v>39</v>
      </c>
      <c r="N8519" s="37">
        <v>43820</v>
      </c>
      <c r="O8519" s="35">
        <v>0.29166666666666669</v>
      </c>
      <c r="P8519" s="299"/>
      <c r="Q8519" s="300"/>
      <c r="R8519" s="129">
        <f t="shared" si="397"/>
        <v>0</v>
      </c>
      <c r="S8519" s="129">
        <f t="shared" si="398"/>
        <v>0</v>
      </c>
      <c r="T8519" s="129">
        <f t="shared" si="399"/>
        <v>0</v>
      </c>
      <c r="U8519" s="10"/>
    </row>
    <row r="8520" spans="12:21" ht="15" customHeight="1" x14ac:dyDescent="0.4">
      <c r="L8520" s="36" t="s">
        <v>39</v>
      </c>
      <c r="N8520" s="37">
        <v>43820</v>
      </c>
      <c r="O8520" s="35">
        <v>0.33333333333333337</v>
      </c>
      <c r="P8520" s="299"/>
      <c r="Q8520" s="300"/>
      <c r="R8520" s="129">
        <f t="shared" si="397"/>
        <v>0</v>
      </c>
      <c r="S8520" s="129">
        <f t="shared" si="398"/>
        <v>0</v>
      </c>
      <c r="T8520" s="129">
        <f t="shared" si="399"/>
        <v>0</v>
      </c>
      <c r="U8520" s="10"/>
    </row>
    <row r="8521" spans="12:21" ht="15" customHeight="1" x14ac:dyDescent="0.4">
      <c r="L8521" s="36" t="s">
        <v>39</v>
      </c>
      <c r="N8521" s="37">
        <v>43820</v>
      </c>
      <c r="O8521" s="35">
        <v>0.375</v>
      </c>
      <c r="P8521" s="299"/>
      <c r="Q8521" s="300"/>
      <c r="R8521" s="129">
        <f t="shared" si="397"/>
        <v>0</v>
      </c>
      <c r="S8521" s="129">
        <f t="shared" si="398"/>
        <v>0</v>
      </c>
      <c r="T8521" s="129">
        <f t="shared" si="399"/>
        <v>0</v>
      </c>
      <c r="U8521" s="10"/>
    </row>
    <row r="8522" spans="12:21" ht="15" customHeight="1" x14ac:dyDescent="0.4">
      <c r="L8522" s="36" t="s">
        <v>39</v>
      </c>
      <c r="N8522" s="37">
        <v>43820</v>
      </c>
      <c r="O8522" s="35">
        <v>0.41666666666666669</v>
      </c>
      <c r="P8522" s="299"/>
      <c r="Q8522" s="300"/>
      <c r="R8522" s="129">
        <f t="shared" si="397"/>
        <v>0</v>
      </c>
      <c r="S8522" s="129">
        <f t="shared" si="398"/>
        <v>0</v>
      </c>
      <c r="T8522" s="129">
        <f t="shared" si="399"/>
        <v>0</v>
      </c>
      <c r="U8522" s="10"/>
    </row>
    <row r="8523" spans="12:21" ht="15" customHeight="1" x14ac:dyDescent="0.4">
      <c r="L8523" s="36" t="s">
        <v>39</v>
      </c>
      <c r="N8523" s="37">
        <v>43820</v>
      </c>
      <c r="O8523" s="35">
        <v>0.45833333333333337</v>
      </c>
      <c r="P8523" s="299"/>
      <c r="Q8523" s="300"/>
      <c r="R8523" s="129">
        <f t="shared" si="397"/>
        <v>0</v>
      </c>
      <c r="S8523" s="129">
        <f t="shared" si="398"/>
        <v>0</v>
      </c>
      <c r="T8523" s="129">
        <f t="shared" si="399"/>
        <v>0</v>
      </c>
      <c r="U8523" s="10"/>
    </row>
    <row r="8524" spans="12:21" ht="15" customHeight="1" x14ac:dyDescent="0.4">
      <c r="L8524" s="36" t="s">
        <v>39</v>
      </c>
      <c r="N8524" s="37">
        <v>43820</v>
      </c>
      <c r="O8524" s="35">
        <v>0.50000000000000011</v>
      </c>
      <c r="P8524" s="299"/>
      <c r="Q8524" s="300"/>
      <c r="R8524" s="129">
        <f t="shared" si="397"/>
        <v>0</v>
      </c>
      <c r="S8524" s="129">
        <f t="shared" si="398"/>
        <v>0</v>
      </c>
      <c r="T8524" s="129">
        <f t="shared" si="399"/>
        <v>0</v>
      </c>
      <c r="U8524" s="10"/>
    </row>
    <row r="8525" spans="12:21" ht="15" customHeight="1" x14ac:dyDescent="0.4">
      <c r="L8525" s="36" t="s">
        <v>39</v>
      </c>
      <c r="N8525" s="37">
        <v>43820</v>
      </c>
      <c r="O8525" s="35">
        <v>0.54166666666666674</v>
      </c>
      <c r="P8525" s="299"/>
      <c r="Q8525" s="300"/>
      <c r="R8525" s="129">
        <f t="shared" si="397"/>
        <v>0</v>
      </c>
      <c r="S8525" s="129">
        <f t="shared" si="398"/>
        <v>0</v>
      </c>
      <c r="T8525" s="129">
        <f t="shared" si="399"/>
        <v>0</v>
      </c>
      <c r="U8525" s="10"/>
    </row>
    <row r="8526" spans="12:21" ht="15" customHeight="1" x14ac:dyDescent="0.4">
      <c r="L8526" s="36" t="s">
        <v>39</v>
      </c>
      <c r="N8526" s="37">
        <v>43820</v>
      </c>
      <c r="O8526" s="35">
        <v>0.58333333333333337</v>
      </c>
      <c r="P8526" s="299"/>
      <c r="Q8526" s="300"/>
      <c r="R8526" s="129">
        <f t="shared" si="397"/>
        <v>0</v>
      </c>
      <c r="S8526" s="129">
        <f t="shared" si="398"/>
        <v>0</v>
      </c>
      <c r="T8526" s="129">
        <f t="shared" si="399"/>
        <v>0</v>
      </c>
      <c r="U8526" s="10"/>
    </row>
    <row r="8527" spans="12:21" ht="15" customHeight="1" x14ac:dyDescent="0.4">
      <c r="L8527" s="36" t="s">
        <v>39</v>
      </c>
      <c r="N8527" s="37">
        <v>43820</v>
      </c>
      <c r="O8527" s="35">
        <v>0.62500000000000011</v>
      </c>
      <c r="P8527" s="299"/>
      <c r="Q8527" s="300"/>
      <c r="R8527" s="129">
        <f t="shared" si="397"/>
        <v>0</v>
      </c>
      <c r="S8527" s="129">
        <f t="shared" si="398"/>
        <v>0</v>
      </c>
      <c r="T8527" s="129">
        <f t="shared" si="399"/>
        <v>0</v>
      </c>
      <c r="U8527" s="10"/>
    </row>
    <row r="8528" spans="12:21" ht="15" customHeight="1" x14ac:dyDescent="0.4">
      <c r="L8528" s="36" t="s">
        <v>39</v>
      </c>
      <c r="N8528" s="37">
        <v>43820</v>
      </c>
      <c r="O8528" s="35">
        <v>0.66666666666666674</v>
      </c>
      <c r="P8528" s="299"/>
      <c r="Q8528" s="300"/>
      <c r="R8528" s="129">
        <f t="shared" ref="R8528:R8591" si="400">IF(Q8528&gt;P8528,P8528,Q8528)</f>
        <v>0</v>
      </c>
      <c r="S8528" s="129">
        <f t="shared" ref="S8528:S8591" si="401">P8528-R8528</f>
        <v>0</v>
      </c>
      <c r="T8528" s="129">
        <f t="shared" si="399"/>
        <v>0</v>
      </c>
      <c r="U8528" s="10"/>
    </row>
    <row r="8529" spans="12:21" ht="15" customHeight="1" x14ac:dyDescent="0.4">
      <c r="L8529" s="36" t="s">
        <v>39</v>
      </c>
      <c r="N8529" s="37">
        <v>43820</v>
      </c>
      <c r="O8529" s="35">
        <v>0.70833333333333337</v>
      </c>
      <c r="P8529" s="299"/>
      <c r="Q8529" s="300"/>
      <c r="R8529" s="129">
        <f t="shared" si="400"/>
        <v>0</v>
      </c>
      <c r="S8529" s="129">
        <f t="shared" si="401"/>
        <v>0</v>
      </c>
      <c r="T8529" s="129">
        <f t="shared" si="399"/>
        <v>0</v>
      </c>
      <c r="U8529" s="10"/>
    </row>
    <row r="8530" spans="12:21" ht="15" customHeight="1" x14ac:dyDescent="0.4">
      <c r="L8530" s="36" t="s">
        <v>39</v>
      </c>
      <c r="N8530" s="37">
        <v>43820</v>
      </c>
      <c r="O8530" s="35">
        <v>0.75000000000000011</v>
      </c>
      <c r="P8530" s="299"/>
      <c r="Q8530" s="300"/>
      <c r="R8530" s="129">
        <f t="shared" si="400"/>
        <v>0</v>
      </c>
      <c r="S8530" s="129">
        <f t="shared" si="401"/>
        <v>0</v>
      </c>
      <c r="T8530" s="129">
        <f t="shared" si="399"/>
        <v>0</v>
      </c>
      <c r="U8530" s="10"/>
    </row>
    <row r="8531" spans="12:21" ht="15" customHeight="1" x14ac:dyDescent="0.4">
      <c r="L8531" s="36" t="s">
        <v>39</v>
      </c>
      <c r="N8531" s="37">
        <v>43820</v>
      </c>
      <c r="O8531" s="35">
        <v>0.79166666666666674</v>
      </c>
      <c r="P8531" s="299"/>
      <c r="Q8531" s="300"/>
      <c r="R8531" s="129">
        <f t="shared" si="400"/>
        <v>0</v>
      </c>
      <c r="S8531" s="129">
        <f t="shared" si="401"/>
        <v>0</v>
      </c>
      <c r="T8531" s="129">
        <f t="shared" si="399"/>
        <v>0</v>
      </c>
      <c r="U8531" s="10"/>
    </row>
    <row r="8532" spans="12:21" ht="15" customHeight="1" x14ac:dyDescent="0.4">
      <c r="L8532" s="36" t="s">
        <v>39</v>
      </c>
      <c r="N8532" s="37">
        <v>43820</v>
      </c>
      <c r="O8532" s="35">
        <v>0.83333333333333337</v>
      </c>
      <c r="P8532" s="299"/>
      <c r="Q8532" s="300"/>
      <c r="R8532" s="129">
        <f t="shared" si="400"/>
        <v>0</v>
      </c>
      <c r="S8532" s="129">
        <f t="shared" si="401"/>
        <v>0</v>
      </c>
      <c r="T8532" s="129">
        <f t="shared" si="399"/>
        <v>0</v>
      </c>
      <c r="U8532" s="10"/>
    </row>
    <row r="8533" spans="12:21" ht="15" customHeight="1" x14ac:dyDescent="0.4">
      <c r="L8533" s="36" t="s">
        <v>39</v>
      </c>
      <c r="N8533" s="37">
        <v>43820</v>
      </c>
      <c r="O8533" s="35">
        <v>0.87500000000000011</v>
      </c>
      <c r="P8533" s="299"/>
      <c r="Q8533" s="300"/>
      <c r="R8533" s="129">
        <f t="shared" si="400"/>
        <v>0</v>
      </c>
      <c r="S8533" s="129">
        <f t="shared" si="401"/>
        <v>0</v>
      </c>
      <c r="T8533" s="129">
        <f t="shared" si="399"/>
        <v>0</v>
      </c>
      <c r="U8533" s="10"/>
    </row>
    <row r="8534" spans="12:21" ht="15" customHeight="1" x14ac:dyDescent="0.4">
      <c r="L8534" s="36" t="s">
        <v>39</v>
      </c>
      <c r="N8534" s="37">
        <v>43820</v>
      </c>
      <c r="O8534" s="35">
        <v>0.91666666666666674</v>
      </c>
      <c r="P8534" s="299"/>
      <c r="Q8534" s="300"/>
      <c r="R8534" s="129">
        <f t="shared" si="400"/>
        <v>0</v>
      </c>
      <c r="S8534" s="129">
        <f t="shared" si="401"/>
        <v>0</v>
      </c>
      <c r="T8534" s="129">
        <f t="shared" si="399"/>
        <v>0</v>
      </c>
      <c r="U8534" s="10"/>
    </row>
    <row r="8535" spans="12:21" ht="15" customHeight="1" x14ac:dyDescent="0.4">
      <c r="L8535" s="36" t="s">
        <v>39</v>
      </c>
      <c r="N8535" s="37">
        <v>43820</v>
      </c>
      <c r="O8535" s="35">
        <v>0.95833333333333337</v>
      </c>
      <c r="P8535" s="299"/>
      <c r="Q8535" s="300"/>
      <c r="R8535" s="129">
        <f t="shared" si="400"/>
        <v>0</v>
      </c>
      <c r="S8535" s="129">
        <f t="shared" si="401"/>
        <v>0</v>
      </c>
      <c r="T8535" s="129">
        <f t="shared" si="399"/>
        <v>0</v>
      </c>
      <c r="U8535" s="10"/>
    </row>
    <row r="8536" spans="12:21" ht="15" customHeight="1" x14ac:dyDescent="0.4">
      <c r="L8536" s="40">
        <v>43821</v>
      </c>
      <c r="M8536" s="37"/>
      <c r="N8536" s="37">
        <v>43821</v>
      </c>
      <c r="O8536" s="35">
        <v>3.1225022567582528E-17</v>
      </c>
      <c r="P8536" s="299"/>
      <c r="Q8536" s="300"/>
      <c r="R8536" s="129">
        <f t="shared" si="400"/>
        <v>0</v>
      </c>
      <c r="S8536" s="129">
        <f t="shared" si="401"/>
        <v>0</v>
      </c>
      <c r="T8536" s="129">
        <f t="shared" si="399"/>
        <v>0</v>
      </c>
      <c r="U8536" s="10"/>
    </row>
    <row r="8537" spans="12:21" ht="15" customHeight="1" x14ac:dyDescent="0.4">
      <c r="L8537" s="36" t="s">
        <v>39</v>
      </c>
      <c r="N8537" s="37">
        <v>43821</v>
      </c>
      <c r="O8537" s="35">
        <v>4.1666666666666699E-2</v>
      </c>
      <c r="P8537" s="299"/>
      <c r="Q8537" s="300"/>
      <c r="R8537" s="129">
        <f t="shared" si="400"/>
        <v>0</v>
      </c>
      <c r="S8537" s="129">
        <f t="shared" si="401"/>
        <v>0</v>
      </c>
      <c r="T8537" s="129">
        <f t="shared" si="399"/>
        <v>0</v>
      </c>
      <c r="U8537" s="10"/>
    </row>
    <row r="8538" spans="12:21" ht="15" customHeight="1" x14ac:dyDescent="0.4">
      <c r="L8538" s="36" t="s">
        <v>39</v>
      </c>
      <c r="N8538" s="37">
        <v>43821</v>
      </c>
      <c r="O8538" s="35">
        <v>8.333333333333337E-2</v>
      </c>
      <c r="P8538" s="299"/>
      <c r="Q8538" s="300"/>
      <c r="R8538" s="129">
        <f t="shared" si="400"/>
        <v>0</v>
      </c>
      <c r="S8538" s="129">
        <f t="shared" si="401"/>
        <v>0</v>
      </c>
      <c r="T8538" s="129">
        <f t="shared" si="399"/>
        <v>0</v>
      </c>
      <c r="U8538" s="10"/>
    </row>
    <row r="8539" spans="12:21" ht="15" customHeight="1" x14ac:dyDescent="0.4">
      <c r="L8539" s="36" t="s">
        <v>39</v>
      </c>
      <c r="N8539" s="37">
        <v>43821</v>
      </c>
      <c r="O8539" s="35">
        <v>0.12500000000000006</v>
      </c>
      <c r="P8539" s="299"/>
      <c r="Q8539" s="300"/>
      <c r="R8539" s="129">
        <f t="shared" si="400"/>
        <v>0</v>
      </c>
      <c r="S8539" s="129">
        <f t="shared" si="401"/>
        <v>0</v>
      </c>
      <c r="T8539" s="129">
        <f t="shared" si="399"/>
        <v>0</v>
      </c>
      <c r="U8539" s="10"/>
    </row>
    <row r="8540" spans="12:21" ht="15" customHeight="1" x14ac:dyDescent="0.4">
      <c r="L8540" s="36" t="s">
        <v>39</v>
      </c>
      <c r="N8540" s="37">
        <v>43821</v>
      </c>
      <c r="O8540" s="35">
        <v>0.16666666666666669</v>
      </c>
      <c r="P8540" s="299"/>
      <c r="Q8540" s="300"/>
      <c r="R8540" s="129">
        <f t="shared" si="400"/>
        <v>0</v>
      </c>
      <c r="S8540" s="129">
        <f t="shared" si="401"/>
        <v>0</v>
      </c>
      <c r="T8540" s="129">
        <f t="shared" si="399"/>
        <v>0</v>
      </c>
      <c r="U8540" s="10"/>
    </row>
    <row r="8541" spans="12:21" ht="15" customHeight="1" x14ac:dyDescent="0.4">
      <c r="L8541" s="36" t="s">
        <v>39</v>
      </c>
      <c r="N8541" s="37">
        <v>43821</v>
      </c>
      <c r="O8541" s="35">
        <v>0.20833333333333337</v>
      </c>
      <c r="P8541" s="299"/>
      <c r="Q8541" s="300"/>
      <c r="R8541" s="129">
        <f t="shared" si="400"/>
        <v>0</v>
      </c>
      <c r="S8541" s="129">
        <f t="shared" si="401"/>
        <v>0</v>
      </c>
      <c r="T8541" s="129">
        <f t="shared" si="399"/>
        <v>0</v>
      </c>
      <c r="U8541" s="10"/>
    </row>
    <row r="8542" spans="12:21" ht="15" customHeight="1" x14ac:dyDescent="0.4">
      <c r="L8542" s="36" t="s">
        <v>39</v>
      </c>
      <c r="N8542" s="37">
        <v>43821</v>
      </c>
      <c r="O8542" s="35">
        <v>0.25</v>
      </c>
      <c r="P8542" s="299"/>
      <c r="Q8542" s="300"/>
      <c r="R8542" s="129">
        <f t="shared" si="400"/>
        <v>0</v>
      </c>
      <c r="S8542" s="129">
        <f t="shared" si="401"/>
        <v>0</v>
      </c>
      <c r="T8542" s="129">
        <f t="shared" si="399"/>
        <v>0</v>
      </c>
      <c r="U8542" s="10"/>
    </row>
    <row r="8543" spans="12:21" ht="15" customHeight="1" x14ac:dyDescent="0.4">
      <c r="L8543" s="36" t="s">
        <v>39</v>
      </c>
      <c r="N8543" s="37">
        <v>43821</v>
      </c>
      <c r="O8543" s="35">
        <v>0.29166666666666669</v>
      </c>
      <c r="P8543" s="299"/>
      <c r="Q8543" s="300"/>
      <c r="R8543" s="129">
        <f t="shared" si="400"/>
        <v>0</v>
      </c>
      <c r="S8543" s="129">
        <f t="shared" si="401"/>
        <v>0</v>
      </c>
      <c r="T8543" s="129">
        <f t="shared" si="399"/>
        <v>0</v>
      </c>
      <c r="U8543" s="10"/>
    </row>
    <row r="8544" spans="12:21" ht="15" customHeight="1" x14ac:dyDescent="0.4">
      <c r="L8544" s="36" t="s">
        <v>39</v>
      </c>
      <c r="N8544" s="37">
        <v>43821</v>
      </c>
      <c r="O8544" s="35">
        <v>0.33333333333333337</v>
      </c>
      <c r="P8544" s="299"/>
      <c r="Q8544" s="300"/>
      <c r="R8544" s="129">
        <f t="shared" si="400"/>
        <v>0</v>
      </c>
      <c r="S8544" s="129">
        <f t="shared" si="401"/>
        <v>0</v>
      </c>
      <c r="T8544" s="129">
        <f t="shared" si="399"/>
        <v>0</v>
      </c>
      <c r="U8544" s="10"/>
    </row>
    <row r="8545" spans="12:21" ht="15" customHeight="1" x14ac:dyDescent="0.4">
      <c r="L8545" s="36" t="s">
        <v>39</v>
      </c>
      <c r="N8545" s="37">
        <v>43821</v>
      </c>
      <c r="O8545" s="35">
        <v>0.375</v>
      </c>
      <c r="P8545" s="299"/>
      <c r="Q8545" s="300"/>
      <c r="R8545" s="129">
        <f t="shared" si="400"/>
        <v>0</v>
      </c>
      <c r="S8545" s="129">
        <f t="shared" si="401"/>
        <v>0</v>
      </c>
      <c r="T8545" s="129">
        <f t="shared" si="399"/>
        <v>0</v>
      </c>
      <c r="U8545" s="10"/>
    </row>
    <row r="8546" spans="12:21" ht="15" customHeight="1" x14ac:dyDescent="0.4">
      <c r="L8546" s="36" t="s">
        <v>39</v>
      </c>
      <c r="N8546" s="37">
        <v>43821</v>
      </c>
      <c r="O8546" s="35">
        <v>0.41666666666666669</v>
      </c>
      <c r="P8546" s="299"/>
      <c r="Q8546" s="300"/>
      <c r="R8546" s="129">
        <f t="shared" si="400"/>
        <v>0</v>
      </c>
      <c r="S8546" s="129">
        <f t="shared" si="401"/>
        <v>0</v>
      </c>
      <c r="T8546" s="129">
        <f t="shared" si="399"/>
        <v>0</v>
      </c>
      <c r="U8546" s="10"/>
    </row>
    <row r="8547" spans="12:21" ht="15" customHeight="1" x14ac:dyDescent="0.4">
      <c r="L8547" s="36" t="s">
        <v>39</v>
      </c>
      <c r="N8547" s="37">
        <v>43821</v>
      </c>
      <c r="O8547" s="35">
        <v>0.45833333333333337</v>
      </c>
      <c r="P8547" s="299"/>
      <c r="Q8547" s="300"/>
      <c r="R8547" s="129">
        <f t="shared" si="400"/>
        <v>0</v>
      </c>
      <c r="S8547" s="129">
        <f t="shared" si="401"/>
        <v>0</v>
      </c>
      <c r="T8547" s="129">
        <f t="shared" si="399"/>
        <v>0</v>
      </c>
      <c r="U8547" s="10"/>
    </row>
    <row r="8548" spans="12:21" ht="15" customHeight="1" x14ac:dyDescent="0.4">
      <c r="L8548" s="36" t="s">
        <v>39</v>
      </c>
      <c r="N8548" s="37">
        <v>43821</v>
      </c>
      <c r="O8548" s="35">
        <v>0.50000000000000011</v>
      </c>
      <c r="P8548" s="299"/>
      <c r="Q8548" s="300"/>
      <c r="R8548" s="129">
        <f t="shared" si="400"/>
        <v>0</v>
      </c>
      <c r="S8548" s="129">
        <f t="shared" si="401"/>
        <v>0</v>
      </c>
      <c r="T8548" s="129">
        <f t="shared" si="399"/>
        <v>0</v>
      </c>
      <c r="U8548" s="10"/>
    </row>
    <row r="8549" spans="12:21" ht="15" customHeight="1" x14ac:dyDescent="0.4">
      <c r="L8549" s="36" t="s">
        <v>39</v>
      </c>
      <c r="N8549" s="37">
        <v>43821</v>
      </c>
      <c r="O8549" s="35">
        <v>0.54166666666666674</v>
      </c>
      <c r="P8549" s="299"/>
      <c r="Q8549" s="300"/>
      <c r="R8549" s="129">
        <f t="shared" si="400"/>
        <v>0</v>
      </c>
      <c r="S8549" s="129">
        <f t="shared" si="401"/>
        <v>0</v>
      </c>
      <c r="T8549" s="129">
        <f t="shared" si="399"/>
        <v>0</v>
      </c>
      <c r="U8549" s="10"/>
    </row>
    <row r="8550" spans="12:21" ht="15" customHeight="1" x14ac:dyDescent="0.4">
      <c r="L8550" s="36" t="s">
        <v>39</v>
      </c>
      <c r="N8550" s="37">
        <v>43821</v>
      </c>
      <c r="O8550" s="35">
        <v>0.58333333333333337</v>
      </c>
      <c r="P8550" s="299"/>
      <c r="Q8550" s="300"/>
      <c r="R8550" s="129">
        <f t="shared" si="400"/>
        <v>0</v>
      </c>
      <c r="S8550" s="129">
        <f t="shared" si="401"/>
        <v>0</v>
      </c>
      <c r="T8550" s="129">
        <f t="shared" si="399"/>
        <v>0</v>
      </c>
      <c r="U8550" s="10"/>
    </row>
    <row r="8551" spans="12:21" ht="15" customHeight="1" x14ac:dyDescent="0.4">
      <c r="L8551" s="36" t="s">
        <v>39</v>
      </c>
      <c r="N8551" s="37">
        <v>43821</v>
      </c>
      <c r="O8551" s="35">
        <v>0.62500000000000011</v>
      </c>
      <c r="P8551" s="299"/>
      <c r="Q8551" s="300"/>
      <c r="R8551" s="129">
        <f t="shared" si="400"/>
        <v>0</v>
      </c>
      <c r="S8551" s="129">
        <f t="shared" si="401"/>
        <v>0</v>
      </c>
      <c r="T8551" s="129">
        <f t="shared" si="399"/>
        <v>0</v>
      </c>
      <c r="U8551" s="10"/>
    </row>
    <row r="8552" spans="12:21" ht="15" customHeight="1" x14ac:dyDescent="0.4">
      <c r="L8552" s="36" t="s">
        <v>39</v>
      </c>
      <c r="N8552" s="37">
        <v>43821</v>
      </c>
      <c r="O8552" s="35">
        <v>0.66666666666666674</v>
      </c>
      <c r="P8552" s="299"/>
      <c r="Q8552" s="300"/>
      <c r="R8552" s="129">
        <f t="shared" si="400"/>
        <v>0</v>
      </c>
      <c r="S8552" s="129">
        <f t="shared" si="401"/>
        <v>0</v>
      </c>
      <c r="T8552" s="129">
        <f t="shared" si="399"/>
        <v>0</v>
      </c>
      <c r="U8552" s="10"/>
    </row>
    <row r="8553" spans="12:21" ht="15" customHeight="1" x14ac:dyDescent="0.4">
      <c r="L8553" s="36" t="s">
        <v>39</v>
      </c>
      <c r="N8553" s="37">
        <v>43821</v>
      </c>
      <c r="O8553" s="35">
        <v>0.70833333333333337</v>
      </c>
      <c r="P8553" s="299"/>
      <c r="Q8553" s="300"/>
      <c r="R8553" s="129">
        <f t="shared" si="400"/>
        <v>0</v>
      </c>
      <c r="S8553" s="129">
        <f t="shared" si="401"/>
        <v>0</v>
      </c>
      <c r="T8553" s="129">
        <f t="shared" ref="T8553:T8616" si="402">Q8553-R8553</f>
        <v>0</v>
      </c>
      <c r="U8553" s="10"/>
    </row>
    <row r="8554" spans="12:21" ht="15" customHeight="1" x14ac:dyDescent="0.4">
      <c r="L8554" s="36" t="s">
        <v>39</v>
      </c>
      <c r="N8554" s="37">
        <v>43821</v>
      </c>
      <c r="O8554" s="35">
        <v>0.75000000000000011</v>
      </c>
      <c r="P8554" s="299"/>
      <c r="Q8554" s="300"/>
      <c r="R8554" s="129">
        <f t="shared" si="400"/>
        <v>0</v>
      </c>
      <c r="S8554" s="129">
        <f t="shared" si="401"/>
        <v>0</v>
      </c>
      <c r="T8554" s="129">
        <f t="shared" si="402"/>
        <v>0</v>
      </c>
      <c r="U8554" s="10"/>
    </row>
    <row r="8555" spans="12:21" ht="15" customHeight="1" x14ac:dyDescent="0.4">
      <c r="L8555" s="36" t="s">
        <v>39</v>
      </c>
      <c r="N8555" s="37">
        <v>43821</v>
      </c>
      <c r="O8555" s="35">
        <v>0.79166666666666674</v>
      </c>
      <c r="P8555" s="299"/>
      <c r="Q8555" s="300"/>
      <c r="R8555" s="129">
        <f t="shared" si="400"/>
        <v>0</v>
      </c>
      <c r="S8555" s="129">
        <f t="shared" si="401"/>
        <v>0</v>
      </c>
      <c r="T8555" s="129">
        <f t="shared" si="402"/>
        <v>0</v>
      </c>
      <c r="U8555" s="10"/>
    </row>
    <row r="8556" spans="12:21" ht="15" customHeight="1" x14ac:dyDescent="0.4">
      <c r="L8556" s="36" t="s">
        <v>39</v>
      </c>
      <c r="N8556" s="37">
        <v>43821</v>
      </c>
      <c r="O8556" s="35">
        <v>0.83333333333333337</v>
      </c>
      <c r="P8556" s="299"/>
      <c r="Q8556" s="300"/>
      <c r="R8556" s="129">
        <f t="shared" si="400"/>
        <v>0</v>
      </c>
      <c r="S8556" s="129">
        <f t="shared" si="401"/>
        <v>0</v>
      </c>
      <c r="T8556" s="129">
        <f t="shared" si="402"/>
        <v>0</v>
      </c>
      <c r="U8556" s="10"/>
    </row>
    <row r="8557" spans="12:21" ht="15" customHeight="1" x14ac:dyDescent="0.4">
      <c r="L8557" s="36" t="s">
        <v>39</v>
      </c>
      <c r="N8557" s="37">
        <v>43821</v>
      </c>
      <c r="O8557" s="35">
        <v>0.87500000000000011</v>
      </c>
      <c r="P8557" s="299"/>
      <c r="Q8557" s="300"/>
      <c r="R8557" s="129">
        <f t="shared" si="400"/>
        <v>0</v>
      </c>
      <c r="S8557" s="129">
        <f t="shared" si="401"/>
        <v>0</v>
      </c>
      <c r="T8557" s="129">
        <f t="shared" si="402"/>
        <v>0</v>
      </c>
      <c r="U8557" s="10"/>
    </row>
    <row r="8558" spans="12:21" ht="15" customHeight="1" x14ac:dyDescent="0.4">
      <c r="L8558" s="36" t="s">
        <v>39</v>
      </c>
      <c r="N8558" s="37">
        <v>43821</v>
      </c>
      <c r="O8558" s="35">
        <v>0.91666666666666674</v>
      </c>
      <c r="P8558" s="299"/>
      <c r="Q8558" s="300"/>
      <c r="R8558" s="129">
        <f t="shared" si="400"/>
        <v>0</v>
      </c>
      <c r="S8558" s="129">
        <f t="shared" si="401"/>
        <v>0</v>
      </c>
      <c r="T8558" s="129">
        <f t="shared" si="402"/>
        <v>0</v>
      </c>
      <c r="U8558" s="10"/>
    </row>
    <row r="8559" spans="12:21" ht="15" customHeight="1" x14ac:dyDescent="0.4">
      <c r="L8559" s="36" t="s">
        <v>39</v>
      </c>
      <c r="N8559" s="37">
        <v>43821</v>
      </c>
      <c r="O8559" s="35">
        <v>0.95833333333333337</v>
      </c>
      <c r="P8559" s="299"/>
      <c r="Q8559" s="300"/>
      <c r="R8559" s="129">
        <f t="shared" si="400"/>
        <v>0</v>
      </c>
      <c r="S8559" s="129">
        <f t="shared" si="401"/>
        <v>0</v>
      </c>
      <c r="T8559" s="129">
        <f t="shared" si="402"/>
        <v>0</v>
      </c>
      <c r="U8559" s="10"/>
    </row>
    <row r="8560" spans="12:21" ht="15" customHeight="1" x14ac:dyDescent="0.4">
      <c r="L8560" s="40">
        <v>43822</v>
      </c>
      <c r="M8560" s="37"/>
      <c r="N8560" s="37">
        <v>43822</v>
      </c>
      <c r="O8560" s="35">
        <v>3.1225022567582528E-17</v>
      </c>
      <c r="P8560" s="299"/>
      <c r="Q8560" s="300"/>
      <c r="R8560" s="129">
        <f t="shared" si="400"/>
        <v>0</v>
      </c>
      <c r="S8560" s="129">
        <f t="shared" si="401"/>
        <v>0</v>
      </c>
      <c r="T8560" s="129">
        <f t="shared" si="402"/>
        <v>0</v>
      </c>
      <c r="U8560" s="10"/>
    </row>
    <row r="8561" spans="12:21" ht="15" customHeight="1" x14ac:dyDescent="0.4">
      <c r="L8561" s="36" t="s">
        <v>39</v>
      </c>
      <c r="N8561" s="37">
        <v>43822</v>
      </c>
      <c r="O8561" s="35">
        <v>4.1666666666666699E-2</v>
      </c>
      <c r="P8561" s="299"/>
      <c r="Q8561" s="300"/>
      <c r="R8561" s="129">
        <f t="shared" si="400"/>
        <v>0</v>
      </c>
      <c r="S8561" s="129">
        <f t="shared" si="401"/>
        <v>0</v>
      </c>
      <c r="T8561" s="129">
        <f t="shared" si="402"/>
        <v>0</v>
      </c>
      <c r="U8561" s="10"/>
    </row>
    <row r="8562" spans="12:21" ht="15" customHeight="1" x14ac:dyDescent="0.4">
      <c r="L8562" s="36" t="s">
        <v>39</v>
      </c>
      <c r="N8562" s="37">
        <v>43822</v>
      </c>
      <c r="O8562" s="35">
        <v>8.333333333333337E-2</v>
      </c>
      <c r="P8562" s="299"/>
      <c r="Q8562" s="300"/>
      <c r="R8562" s="129">
        <f t="shared" si="400"/>
        <v>0</v>
      </c>
      <c r="S8562" s="129">
        <f t="shared" si="401"/>
        <v>0</v>
      </c>
      <c r="T8562" s="129">
        <f t="shared" si="402"/>
        <v>0</v>
      </c>
      <c r="U8562" s="10"/>
    </row>
    <row r="8563" spans="12:21" ht="15" customHeight="1" x14ac:dyDescent="0.4">
      <c r="L8563" s="36" t="s">
        <v>39</v>
      </c>
      <c r="N8563" s="37">
        <v>43822</v>
      </c>
      <c r="O8563" s="35">
        <v>0.12500000000000006</v>
      </c>
      <c r="P8563" s="299"/>
      <c r="Q8563" s="300"/>
      <c r="R8563" s="129">
        <f t="shared" si="400"/>
        <v>0</v>
      </c>
      <c r="S8563" s="129">
        <f t="shared" si="401"/>
        <v>0</v>
      </c>
      <c r="T8563" s="129">
        <f t="shared" si="402"/>
        <v>0</v>
      </c>
      <c r="U8563" s="10"/>
    </row>
    <row r="8564" spans="12:21" ht="15" customHeight="1" x14ac:dyDescent="0.4">
      <c r="L8564" s="36" t="s">
        <v>39</v>
      </c>
      <c r="N8564" s="37">
        <v>43822</v>
      </c>
      <c r="O8564" s="35">
        <v>0.16666666666666669</v>
      </c>
      <c r="P8564" s="299"/>
      <c r="Q8564" s="300"/>
      <c r="R8564" s="129">
        <f t="shared" si="400"/>
        <v>0</v>
      </c>
      <c r="S8564" s="129">
        <f t="shared" si="401"/>
        <v>0</v>
      </c>
      <c r="T8564" s="129">
        <f t="shared" si="402"/>
        <v>0</v>
      </c>
      <c r="U8564" s="10"/>
    </row>
    <row r="8565" spans="12:21" ht="15" customHeight="1" x14ac:dyDescent="0.4">
      <c r="L8565" s="36" t="s">
        <v>39</v>
      </c>
      <c r="N8565" s="37">
        <v>43822</v>
      </c>
      <c r="O8565" s="35">
        <v>0.20833333333333337</v>
      </c>
      <c r="P8565" s="299"/>
      <c r="Q8565" s="300"/>
      <c r="R8565" s="129">
        <f t="shared" si="400"/>
        <v>0</v>
      </c>
      <c r="S8565" s="129">
        <f t="shared" si="401"/>
        <v>0</v>
      </c>
      <c r="T8565" s="129">
        <f t="shared" si="402"/>
        <v>0</v>
      </c>
      <c r="U8565" s="10"/>
    </row>
    <row r="8566" spans="12:21" ht="15" customHeight="1" x14ac:dyDescent="0.4">
      <c r="L8566" s="36" t="s">
        <v>39</v>
      </c>
      <c r="N8566" s="37">
        <v>43822</v>
      </c>
      <c r="O8566" s="35">
        <v>0.25</v>
      </c>
      <c r="P8566" s="299"/>
      <c r="Q8566" s="300"/>
      <c r="R8566" s="129">
        <f t="shared" si="400"/>
        <v>0</v>
      </c>
      <c r="S8566" s="129">
        <f t="shared" si="401"/>
        <v>0</v>
      </c>
      <c r="T8566" s="129">
        <f t="shared" si="402"/>
        <v>0</v>
      </c>
      <c r="U8566" s="10"/>
    </row>
    <row r="8567" spans="12:21" ht="15" customHeight="1" x14ac:dyDescent="0.4">
      <c r="L8567" s="36" t="s">
        <v>39</v>
      </c>
      <c r="N8567" s="37">
        <v>43822</v>
      </c>
      <c r="O8567" s="35">
        <v>0.29166666666666669</v>
      </c>
      <c r="P8567" s="299"/>
      <c r="Q8567" s="300"/>
      <c r="R8567" s="129">
        <f t="shared" si="400"/>
        <v>0</v>
      </c>
      <c r="S8567" s="129">
        <f t="shared" si="401"/>
        <v>0</v>
      </c>
      <c r="T8567" s="129">
        <f t="shared" si="402"/>
        <v>0</v>
      </c>
      <c r="U8567" s="10"/>
    </row>
    <row r="8568" spans="12:21" ht="15" customHeight="1" x14ac:dyDescent="0.4">
      <c r="L8568" s="36" t="s">
        <v>39</v>
      </c>
      <c r="N8568" s="37">
        <v>43822</v>
      </c>
      <c r="O8568" s="35">
        <v>0.33333333333333337</v>
      </c>
      <c r="P8568" s="299"/>
      <c r="Q8568" s="300"/>
      <c r="R8568" s="129">
        <f t="shared" si="400"/>
        <v>0</v>
      </c>
      <c r="S8568" s="129">
        <f t="shared" si="401"/>
        <v>0</v>
      </c>
      <c r="T8568" s="129">
        <f t="shared" si="402"/>
        <v>0</v>
      </c>
      <c r="U8568" s="10"/>
    </row>
    <row r="8569" spans="12:21" ht="15" customHeight="1" x14ac:dyDescent="0.4">
      <c r="L8569" s="36" t="s">
        <v>39</v>
      </c>
      <c r="N8569" s="37">
        <v>43822</v>
      </c>
      <c r="O8569" s="35">
        <v>0.375</v>
      </c>
      <c r="P8569" s="299"/>
      <c r="Q8569" s="300"/>
      <c r="R8569" s="129">
        <f t="shared" si="400"/>
        <v>0</v>
      </c>
      <c r="S8569" s="129">
        <f t="shared" si="401"/>
        <v>0</v>
      </c>
      <c r="T8569" s="129">
        <f t="shared" si="402"/>
        <v>0</v>
      </c>
      <c r="U8569" s="10"/>
    </row>
    <row r="8570" spans="12:21" ht="15" customHeight="1" x14ac:dyDescent="0.4">
      <c r="L8570" s="36" t="s">
        <v>39</v>
      </c>
      <c r="N8570" s="37">
        <v>43822</v>
      </c>
      <c r="O8570" s="35">
        <v>0.41666666666666669</v>
      </c>
      <c r="P8570" s="299"/>
      <c r="Q8570" s="300"/>
      <c r="R8570" s="129">
        <f t="shared" si="400"/>
        <v>0</v>
      </c>
      <c r="S8570" s="129">
        <f t="shared" si="401"/>
        <v>0</v>
      </c>
      <c r="T8570" s="129">
        <f t="shared" si="402"/>
        <v>0</v>
      </c>
      <c r="U8570" s="10"/>
    </row>
    <row r="8571" spans="12:21" ht="15" customHeight="1" x14ac:dyDescent="0.4">
      <c r="L8571" s="36" t="s">
        <v>39</v>
      </c>
      <c r="N8571" s="37">
        <v>43822</v>
      </c>
      <c r="O8571" s="35">
        <v>0.45833333333333337</v>
      </c>
      <c r="P8571" s="299"/>
      <c r="Q8571" s="300"/>
      <c r="R8571" s="129">
        <f t="shared" si="400"/>
        <v>0</v>
      </c>
      <c r="S8571" s="129">
        <f t="shared" si="401"/>
        <v>0</v>
      </c>
      <c r="T8571" s="129">
        <f t="shared" si="402"/>
        <v>0</v>
      </c>
      <c r="U8571" s="10"/>
    </row>
    <row r="8572" spans="12:21" ht="15" customHeight="1" x14ac:dyDescent="0.4">
      <c r="L8572" s="36" t="s">
        <v>39</v>
      </c>
      <c r="N8572" s="37">
        <v>43822</v>
      </c>
      <c r="O8572" s="35">
        <v>0.50000000000000011</v>
      </c>
      <c r="P8572" s="299"/>
      <c r="Q8572" s="300"/>
      <c r="R8572" s="129">
        <f t="shared" si="400"/>
        <v>0</v>
      </c>
      <c r="S8572" s="129">
        <f t="shared" si="401"/>
        <v>0</v>
      </c>
      <c r="T8572" s="129">
        <f t="shared" si="402"/>
        <v>0</v>
      </c>
      <c r="U8572" s="10"/>
    </row>
    <row r="8573" spans="12:21" ht="15" customHeight="1" x14ac:dyDescent="0.4">
      <c r="L8573" s="36" t="s">
        <v>39</v>
      </c>
      <c r="N8573" s="37">
        <v>43822</v>
      </c>
      <c r="O8573" s="35">
        <v>0.54166666666666674</v>
      </c>
      <c r="P8573" s="299"/>
      <c r="Q8573" s="300"/>
      <c r="R8573" s="129">
        <f t="shared" si="400"/>
        <v>0</v>
      </c>
      <c r="S8573" s="129">
        <f t="shared" si="401"/>
        <v>0</v>
      </c>
      <c r="T8573" s="129">
        <f t="shared" si="402"/>
        <v>0</v>
      </c>
      <c r="U8573" s="10"/>
    </row>
    <row r="8574" spans="12:21" ht="15" customHeight="1" x14ac:dyDescent="0.4">
      <c r="L8574" s="36" t="s">
        <v>39</v>
      </c>
      <c r="N8574" s="37">
        <v>43822</v>
      </c>
      <c r="O8574" s="35">
        <v>0.58333333333333337</v>
      </c>
      <c r="P8574" s="299"/>
      <c r="Q8574" s="300"/>
      <c r="R8574" s="129">
        <f t="shared" si="400"/>
        <v>0</v>
      </c>
      <c r="S8574" s="129">
        <f t="shared" si="401"/>
        <v>0</v>
      </c>
      <c r="T8574" s="129">
        <f t="shared" si="402"/>
        <v>0</v>
      </c>
      <c r="U8574" s="10"/>
    </row>
    <row r="8575" spans="12:21" ht="15" customHeight="1" x14ac:dyDescent="0.4">
      <c r="L8575" s="36" t="s">
        <v>39</v>
      </c>
      <c r="N8575" s="37">
        <v>43822</v>
      </c>
      <c r="O8575" s="35">
        <v>0.62500000000000011</v>
      </c>
      <c r="P8575" s="299"/>
      <c r="Q8575" s="300"/>
      <c r="R8575" s="129">
        <f t="shared" si="400"/>
        <v>0</v>
      </c>
      <c r="S8575" s="129">
        <f t="shared" si="401"/>
        <v>0</v>
      </c>
      <c r="T8575" s="129">
        <f t="shared" si="402"/>
        <v>0</v>
      </c>
      <c r="U8575" s="10"/>
    </row>
    <row r="8576" spans="12:21" ht="15" customHeight="1" x14ac:dyDescent="0.4">
      <c r="L8576" s="36" t="s">
        <v>39</v>
      </c>
      <c r="N8576" s="37">
        <v>43822</v>
      </c>
      <c r="O8576" s="35">
        <v>0.66666666666666674</v>
      </c>
      <c r="P8576" s="299"/>
      <c r="Q8576" s="300"/>
      <c r="R8576" s="129">
        <f t="shared" si="400"/>
        <v>0</v>
      </c>
      <c r="S8576" s="129">
        <f t="shared" si="401"/>
        <v>0</v>
      </c>
      <c r="T8576" s="129">
        <f t="shared" si="402"/>
        <v>0</v>
      </c>
      <c r="U8576" s="10"/>
    </row>
    <row r="8577" spans="12:21" ht="15" customHeight="1" x14ac:dyDescent="0.4">
      <c r="L8577" s="36" t="s">
        <v>39</v>
      </c>
      <c r="N8577" s="37">
        <v>43822</v>
      </c>
      <c r="O8577" s="35">
        <v>0.70833333333333337</v>
      </c>
      <c r="P8577" s="299"/>
      <c r="Q8577" s="300"/>
      <c r="R8577" s="129">
        <f t="shared" si="400"/>
        <v>0</v>
      </c>
      <c r="S8577" s="129">
        <f t="shared" si="401"/>
        <v>0</v>
      </c>
      <c r="T8577" s="129">
        <f t="shared" si="402"/>
        <v>0</v>
      </c>
      <c r="U8577" s="10"/>
    </row>
    <row r="8578" spans="12:21" ht="15" customHeight="1" x14ac:dyDescent="0.4">
      <c r="L8578" s="36" t="s">
        <v>39</v>
      </c>
      <c r="N8578" s="37">
        <v>43822</v>
      </c>
      <c r="O8578" s="35">
        <v>0.75000000000000011</v>
      </c>
      <c r="P8578" s="299"/>
      <c r="Q8578" s="300"/>
      <c r="R8578" s="129">
        <f t="shared" si="400"/>
        <v>0</v>
      </c>
      <c r="S8578" s="129">
        <f t="shared" si="401"/>
        <v>0</v>
      </c>
      <c r="T8578" s="129">
        <f t="shared" si="402"/>
        <v>0</v>
      </c>
      <c r="U8578" s="10"/>
    </row>
    <row r="8579" spans="12:21" ht="15" customHeight="1" x14ac:dyDescent="0.4">
      <c r="L8579" s="36" t="s">
        <v>39</v>
      </c>
      <c r="N8579" s="37">
        <v>43822</v>
      </c>
      <c r="O8579" s="35">
        <v>0.79166666666666674</v>
      </c>
      <c r="P8579" s="299"/>
      <c r="Q8579" s="300"/>
      <c r="R8579" s="129">
        <f t="shared" si="400"/>
        <v>0</v>
      </c>
      <c r="S8579" s="129">
        <f t="shared" si="401"/>
        <v>0</v>
      </c>
      <c r="T8579" s="129">
        <f t="shared" si="402"/>
        <v>0</v>
      </c>
      <c r="U8579" s="10"/>
    </row>
    <row r="8580" spans="12:21" ht="15" customHeight="1" x14ac:dyDescent="0.4">
      <c r="L8580" s="36" t="s">
        <v>39</v>
      </c>
      <c r="N8580" s="37">
        <v>43822</v>
      </c>
      <c r="O8580" s="35">
        <v>0.83333333333333337</v>
      </c>
      <c r="P8580" s="299"/>
      <c r="Q8580" s="300"/>
      <c r="R8580" s="129">
        <f t="shared" si="400"/>
        <v>0</v>
      </c>
      <c r="S8580" s="129">
        <f t="shared" si="401"/>
        <v>0</v>
      </c>
      <c r="T8580" s="129">
        <f t="shared" si="402"/>
        <v>0</v>
      </c>
      <c r="U8580" s="10"/>
    </row>
    <row r="8581" spans="12:21" ht="15" customHeight="1" x14ac:dyDescent="0.4">
      <c r="L8581" s="36" t="s">
        <v>39</v>
      </c>
      <c r="N8581" s="37">
        <v>43822</v>
      </c>
      <c r="O8581" s="35">
        <v>0.87500000000000011</v>
      </c>
      <c r="P8581" s="299"/>
      <c r="Q8581" s="300"/>
      <c r="R8581" s="129">
        <f t="shared" si="400"/>
        <v>0</v>
      </c>
      <c r="S8581" s="129">
        <f t="shared" si="401"/>
        <v>0</v>
      </c>
      <c r="T8581" s="129">
        <f t="shared" si="402"/>
        <v>0</v>
      </c>
      <c r="U8581" s="10"/>
    </row>
    <row r="8582" spans="12:21" ht="15" customHeight="1" x14ac:dyDescent="0.4">
      <c r="L8582" s="36" t="s">
        <v>39</v>
      </c>
      <c r="N8582" s="37">
        <v>43822</v>
      </c>
      <c r="O8582" s="35">
        <v>0.91666666666666674</v>
      </c>
      <c r="P8582" s="299"/>
      <c r="Q8582" s="300"/>
      <c r="R8582" s="129">
        <f t="shared" si="400"/>
        <v>0</v>
      </c>
      <c r="S8582" s="129">
        <f t="shared" si="401"/>
        <v>0</v>
      </c>
      <c r="T8582" s="129">
        <f t="shared" si="402"/>
        <v>0</v>
      </c>
      <c r="U8582" s="10"/>
    </row>
    <row r="8583" spans="12:21" ht="15" customHeight="1" x14ac:dyDescent="0.4">
      <c r="L8583" s="36" t="s">
        <v>39</v>
      </c>
      <c r="N8583" s="37">
        <v>43822</v>
      </c>
      <c r="O8583" s="35">
        <v>0.95833333333333337</v>
      </c>
      <c r="P8583" s="299"/>
      <c r="Q8583" s="300"/>
      <c r="R8583" s="129">
        <f t="shared" si="400"/>
        <v>0</v>
      </c>
      <c r="S8583" s="129">
        <f t="shared" si="401"/>
        <v>0</v>
      </c>
      <c r="T8583" s="129">
        <f t="shared" si="402"/>
        <v>0</v>
      </c>
      <c r="U8583" s="10"/>
    </row>
    <row r="8584" spans="12:21" ht="15" customHeight="1" x14ac:dyDescent="0.4">
      <c r="L8584" s="40">
        <v>43823</v>
      </c>
      <c r="M8584" s="37"/>
      <c r="N8584" s="37">
        <v>43823</v>
      </c>
      <c r="O8584" s="35">
        <v>3.1225022567582528E-17</v>
      </c>
      <c r="P8584" s="299"/>
      <c r="Q8584" s="300"/>
      <c r="R8584" s="129">
        <f t="shared" si="400"/>
        <v>0</v>
      </c>
      <c r="S8584" s="129">
        <f t="shared" si="401"/>
        <v>0</v>
      </c>
      <c r="T8584" s="129">
        <f t="shared" si="402"/>
        <v>0</v>
      </c>
      <c r="U8584" s="10"/>
    </row>
    <row r="8585" spans="12:21" ht="15" customHeight="1" x14ac:dyDescent="0.4">
      <c r="L8585" s="36" t="s">
        <v>39</v>
      </c>
      <c r="N8585" s="37">
        <v>43823</v>
      </c>
      <c r="O8585" s="35">
        <v>4.1666666666666699E-2</v>
      </c>
      <c r="P8585" s="299"/>
      <c r="Q8585" s="300"/>
      <c r="R8585" s="129">
        <f t="shared" si="400"/>
        <v>0</v>
      </c>
      <c r="S8585" s="129">
        <f t="shared" si="401"/>
        <v>0</v>
      </c>
      <c r="T8585" s="129">
        <f t="shared" si="402"/>
        <v>0</v>
      </c>
      <c r="U8585" s="10"/>
    </row>
    <row r="8586" spans="12:21" ht="15" customHeight="1" x14ac:dyDescent="0.4">
      <c r="L8586" s="36" t="s">
        <v>39</v>
      </c>
      <c r="N8586" s="37">
        <v>43823</v>
      </c>
      <c r="O8586" s="35">
        <v>8.333333333333337E-2</v>
      </c>
      <c r="P8586" s="299"/>
      <c r="Q8586" s="300"/>
      <c r="R8586" s="129">
        <f t="shared" si="400"/>
        <v>0</v>
      </c>
      <c r="S8586" s="129">
        <f t="shared" si="401"/>
        <v>0</v>
      </c>
      <c r="T8586" s="129">
        <f t="shared" si="402"/>
        <v>0</v>
      </c>
      <c r="U8586" s="10"/>
    </row>
    <row r="8587" spans="12:21" ht="15" customHeight="1" x14ac:dyDescent="0.4">
      <c r="L8587" s="36" t="s">
        <v>39</v>
      </c>
      <c r="N8587" s="37">
        <v>43823</v>
      </c>
      <c r="O8587" s="35">
        <v>0.12500000000000006</v>
      </c>
      <c r="P8587" s="299"/>
      <c r="Q8587" s="300"/>
      <c r="R8587" s="129">
        <f t="shared" si="400"/>
        <v>0</v>
      </c>
      <c r="S8587" s="129">
        <f t="shared" si="401"/>
        <v>0</v>
      </c>
      <c r="T8587" s="129">
        <f t="shared" si="402"/>
        <v>0</v>
      </c>
      <c r="U8587" s="10"/>
    </row>
    <row r="8588" spans="12:21" ht="15" customHeight="1" x14ac:dyDescent="0.4">
      <c r="L8588" s="36" t="s">
        <v>39</v>
      </c>
      <c r="N8588" s="37">
        <v>43823</v>
      </c>
      <c r="O8588" s="35">
        <v>0.16666666666666669</v>
      </c>
      <c r="P8588" s="299"/>
      <c r="Q8588" s="300"/>
      <c r="R8588" s="129">
        <f t="shared" si="400"/>
        <v>0</v>
      </c>
      <c r="S8588" s="129">
        <f t="shared" si="401"/>
        <v>0</v>
      </c>
      <c r="T8588" s="129">
        <f t="shared" si="402"/>
        <v>0</v>
      </c>
      <c r="U8588" s="10"/>
    </row>
    <row r="8589" spans="12:21" ht="15" customHeight="1" x14ac:dyDescent="0.4">
      <c r="L8589" s="36" t="s">
        <v>39</v>
      </c>
      <c r="N8589" s="37">
        <v>43823</v>
      </c>
      <c r="O8589" s="35">
        <v>0.20833333333333337</v>
      </c>
      <c r="P8589" s="299"/>
      <c r="Q8589" s="300"/>
      <c r="R8589" s="129">
        <f t="shared" si="400"/>
        <v>0</v>
      </c>
      <c r="S8589" s="129">
        <f t="shared" si="401"/>
        <v>0</v>
      </c>
      <c r="T8589" s="129">
        <f t="shared" si="402"/>
        <v>0</v>
      </c>
      <c r="U8589" s="10"/>
    </row>
    <row r="8590" spans="12:21" ht="15" customHeight="1" x14ac:dyDescent="0.4">
      <c r="L8590" s="36" t="s">
        <v>39</v>
      </c>
      <c r="N8590" s="37">
        <v>43823</v>
      </c>
      <c r="O8590" s="35">
        <v>0.25</v>
      </c>
      <c r="P8590" s="299"/>
      <c r="Q8590" s="300"/>
      <c r="R8590" s="129">
        <f t="shared" si="400"/>
        <v>0</v>
      </c>
      <c r="S8590" s="129">
        <f t="shared" si="401"/>
        <v>0</v>
      </c>
      <c r="T8590" s="129">
        <f t="shared" si="402"/>
        <v>0</v>
      </c>
      <c r="U8590" s="10"/>
    </row>
    <row r="8591" spans="12:21" ht="15" customHeight="1" x14ac:dyDescent="0.4">
      <c r="L8591" s="36" t="s">
        <v>39</v>
      </c>
      <c r="N8591" s="37">
        <v>43823</v>
      </c>
      <c r="O8591" s="35">
        <v>0.29166666666666669</v>
      </c>
      <c r="P8591" s="299"/>
      <c r="Q8591" s="300"/>
      <c r="R8591" s="129">
        <f t="shared" si="400"/>
        <v>0</v>
      </c>
      <c r="S8591" s="129">
        <f t="shared" si="401"/>
        <v>0</v>
      </c>
      <c r="T8591" s="129">
        <f t="shared" si="402"/>
        <v>0</v>
      </c>
      <c r="U8591" s="10"/>
    </row>
    <row r="8592" spans="12:21" ht="15" customHeight="1" x14ac:dyDescent="0.4">
      <c r="L8592" s="36" t="s">
        <v>39</v>
      </c>
      <c r="N8592" s="37">
        <v>43823</v>
      </c>
      <c r="O8592" s="35">
        <v>0.33333333333333337</v>
      </c>
      <c r="P8592" s="299"/>
      <c r="Q8592" s="300"/>
      <c r="R8592" s="129">
        <f t="shared" ref="R8592:R8655" si="403">IF(Q8592&gt;P8592,P8592,Q8592)</f>
        <v>0</v>
      </c>
      <c r="S8592" s="129">
        <f t="shared" ref="S8592:S8655" si="404">P8592-R8592</f>
        <v>0</v>
      </c>
      <c r="T8592" s="129">
        <f t="shared" si="402"/>
        <v>0</v>
      </c>
      <c r="U8592" s="10"/>
    </row>
    <row r="8593" spans="12:21" ht="15" customHeight="1" x14ac:dyDescent="0.4">
      <c r="L8593" s="36" t="s">
        <v>39</v>
      </c>
      <c r="N8593" s="37">
        <v>43823</v>
      </c>
      <c r="O8593" s="35">
        <v>0.375</v>
      </c>
      <c r="P8593" s="299"/>
      <c r="Q8593" s="300"/>
      <c r="R8593" s="129">
        <f t="shared" si="403"/>
        <v>0</v>
      </c>
      <c r="S8593" s="129">
        <f t="shared" si="404"/>
        <v>0</v>
      </c>
      <c r="T8593" s="129">
        <f t="shared" si="402"/>
        <v>0</v>
      </c>
      <c r="U8593" s="10"/>
    </row>
    <row r="8594" spans="12:21" ht="15" customHeight="1" x14ac:dyDescent="0.4">
      <c r="L8594" s="36" t="s">
        <v>39</v>
      </c>
      <c r="N8594" s="37">
        <v>43823</v>
      </c>
      <c r="O8594" s="35">
        <v>0.41666666666666669</v>
      </c>
      <c r="P8594" s="299"/>
      <c r="Q8594" s="300"/>
      <c r="R8594" s="129">
        <f t="shared" si="403"/>
        <v>0</v>
      </c>
      <c r="S8594" s="129">
        <f t="shared" si="404"/>
        <v>0</v>
      </c>
      <c r="T8594" s="129">
        <f t="shared" si="402"/>
        <v>0</v>
      </c>
      <c r="U8594" s="10"/>
    </row>
    <row r="8595" spans="12:21" ht="15" customHeight="1" x14ac:dyDescent="0.4">
      <c r="L8595" s="36" t="s">
        <v>39</v>
      </c>
      <c r="N8595" s="37">
        <v>43823</v>
      </c>
      <c r="O8595" s="35">
        <v>0.45833333333333337</v>
      </c>
      <c r="P8595" s="299"/>
      <c r="Q8595" s="300"/>
      <c r="R8595" s="129">
        <f t="shared" si="403"/>
        <v>0</v>
      </c>
      <c r="S8595" s="129">
        <f t="shared" si="404"/>
        <v>0</v>
      </c>
      <c r="T8595" s="129">
        <f t="shared" si="402"/>
        <v>0</v>
      </c>
      <c r="U8595" s="10"/>
    </row>
    <row r="8596" spans="12:21" ht="15" customHeight="1" x14ac:dyDescent="0.4">
      <c r="L8596" s="36" t="s">
        <v>39</v>
      </c>
      <c r="N8596" s="37">
        <v>43823</v>
      </c>
      <c r="O8596" s="35">
        <v>0.50000000000000011</v>
      </c>
      <c r="P8596" s="299"/>
      <c r="Q8596" s="300"/>
      <c r="R8596" s="129">
        <f t="shared" si="403"/>
        <v>0</v>
      </c>
      <c r="S8596" s="129">
        <f t="shared" si="404"/>
        <v>0</v>
      </c>
      <c r="T8596" s="129">
        <f t="shared" si="402"/>
        <v>0</v>
      </c>
      <c r="U8596" s="10"/>
    </row>
    <row r="8597" spans="12:21" ht="15" customHeight="1" x14ac:dyDescent="0.4">
      <c r="L8597" s="36" t="s">
        <v>39</v>
      </c>
      <c r="N8597" s="37">
        <v>43823</v>
      </c>
      <c r="O8597" s="35">
        <v>0.54166666666666674</v>
      </c>
      <c r="P8597" s="299"/>
      <c r="Q8597" s="300"/>
      <c r="R8597" s="129">
        <f t="shared" si="403"/>
        <v>0</v>
      </c>
      <c r="S8597" s="129">
        <f t="shared" si="404"/>
        <v>0</v>
      </c>
      <c r="T8597" s="129">
        <f t="shared" si="402"/>
        <v>0</v>
      </c>
      <c r="U8597" s="10"/>
    </row>
    <row r="8598" spans="12:21" ht="15" customHeight="1" x14ac:dyDescent="0.4">
      <c r="L8598" s="36" t="s">
        <v>39</v>
      </c>
      <c r="N8598" s="37">
        <v>43823</v>
      </c>
      <c r="O8598" s="35">
        <v>0.58333333333333337</v>
      </c>
      <c r="P8598" s="299"/>
      <c r="Q8598" s="300"/>
      <c r="R8598" s="129">
        <f t="shared" si="403"/>
        <v>0</v>
      </c>
      <c r="S8598" s="129">
        <f t="shared" si="404"/>
        <v>0</v>
      </c>
      <c r="T8598" s="129">
        <f t="shared" si="402"/>
        <v>0</v>
      </c>
      <c r="U8598" s="10"/>
    </row>
    <row r="8599" spans="12:21" ht="15" customHeight="1" x14ac:dyDescent="0.4">
      <c r="L8599" s="36" t="s">
        <v>39</v>
      </c>
      <c r="N8599" s="37">
        <v>43823</v>
      </c>
      <c r="O8599" s="35">
        <v>0.62500000000000011</v>
      </c>
      <c r="P8599" s="299"/>
      <c r="Q8599" s="300"/>
      <c r="R8599" s="129">
        <f t="shared" si="403"/>
        <v>0</v>
      </c>
      <c r="S8599" s="129">
        <f t="shared" si="404"/>
        <v>0</v>
      </c>
      <c r="T8599" s="129">
        <f t="shared" si="402"/>
        <v>0</v>
      </c>
      <c r="U8599" s="10"/>
    </row>
    <row r="8600" spans="12:21" ht="15" customHeight="1" x14ac:dyDescent="0.4">
      <c r="L8600" s="36" t="s">
        <v>39</v>
      </c>
      <c r="N8600" s="37">
        <v>43823</v>
      </c>
      <c r="O8600" s="35">
        <v>0.66666666666666674</v>
      </c>
      <c r="P8600" s="299"/>
      <c r="Q8600" s="300"/>
      <c r="R8600" s="129">
        <f t="shared" si="403"/>
        <v>0</v>
      </c>
      <c r="S8600" s="129">
        <f t="shared" si="404"/>
        <v>0</v>
      </c>
      <c r="T8600" s="129">
        <f t="shared" si="402"/>
        <v>0</v>
      </c>
      <c r="U8600" s="10"/>
    </row>
    <row r="8601" spans="12:21" ht="15" customHeight="1" x14ac:dyDescent="0.4">
      <c r="L8601" s="36" t="s">
        <v>39</v>
      </c>
      <c r="N8601" s="37">
        <v>43823</v>
      </c>
      <c r="O8601" s="35">
        <v>0.70833333333333337</v>
      </c>
      <c r="P8601" s="299"/>
      <c r="Q8601" s="300"/>
      <c r="R8601" s="129">
        <f t="shared" si="403"/>
        <v>0</v>
      </c>
      <c r="S8601" s="129">
        <f t="shared" si="404"/>
        <v>0</v>
      </c>
      <c r="T8601" s="129">
        <f t="shared" si="402"/>
        <v>0</v>
      </c>
      <c r="U8601" s="10"/>
    </row>
    <row r="8602" spans="12:21" ht="15" customHeight="1" x14ac:dyDescent="0.4">
      <c r="L8602" s="36" t="s">
        <v>39</v>
      </c>
      <c r="N8602" s="37">
        <v>43823</v>
      </c>
      <c r="O8602" s="35">
        <v>0.75000000000000011</v>
      </c>
      <c r="P8602" s="299"/>
      <c r="Q8602" s="300"/>
      <c r="R8602" s="129">
        <f t="shared" si="403"/>
        <v>0</v>
      </c>
      <c r="S8602" s="129">
        <f t="shared" si="404"/>
        <v>0</v>
      </c>
      <c r="T8602" s="129">
        <f t="shared" si="402"/>
        <v>0</v>
      </c>
      <c r="U8602" s="10"/>
    </row>
    <row r="8603" spans="12:21" ht="15" customHeight="1" x14ac:dyDescent="0.4">
      <c r="L8603" s="36" t="s">
        <v>39</v>
      </c>
      <c r="N8603" s="37">
        <v>43823</v>
      </c>
      <c r="O8603" s="35">
        <v>0.79166666666666674</v>
      </c>
      <c r="P8603" s="299"/>
      <c r="Q8603" s="300"/>
      <c r="R8603" s="129">
        <f t="shared" si="403"/>
        <v>0</v>
      </c>
      <c r="S8603" s="129">
        <f t="shared" si="404"/>
        <v>0</v>
      </c>
      <c r="T8603" s="129">
        <f t="shared" si="402"/>
        <v>0</v>
      </c>
      <c r="U8603" s="10"/>
    </row>
    <row r="8604" spans="12:21" ht="15" customHeight="1" x14ac:dyDescent="0.4">
      <c r="L8604" s="36" t="s">
        <v>39</v>
      </c>
      <c r="N8604" s="37">
        <v>43823</v>
      </c>
      <c r="O8604" s="35">
        <v>0.83333333333333337</v>
      </c>
      <c r="P8604" s="299"/>
      <c r="Q8604" s="300"/>
      <c r="R8604" s="129">
        <f t="shared" si="403"/>
        <v>0</v>
      </c>
      <c r="S8604" s="129">
        <f t="shared" si="404"/>
        <v>0</v>
      </c>
      <c r="T8604" s="129">
        <f t="shared" si="402"/>
        <v>0</v>
      </c>
      <c r="U8604" s="10"/>
    </row>
    <row r="8605" spans="12:21" ht="15" customHeight="1" x14ac:dyDescent="0.4">
      <c r="L8605" s="36" t="s">
        <v>39</v>
      </c>
      <c r="N8605" s="37">
        <v>43823</v>
      </c>
      <c r="O8605" s="35">
        <v>0.87500000000000011</v>
      </c>
      <c r="P8605" s="299"/>
      <c r="Q8605" s="300"/>
      <c r="R8605" s="129">
        <f t="shared" si="403"/>
        <v>0</v>
      </c>
      <c r="S8605" s="129">
        <f t="shared" si="404"/>
        <v>0</v>
      </c>
      <c r="T8605" s="129">
        <f t="shared" si="402"/>
        <v>0</v>
      </c>
      <c r="U8605" s="10"/>
    </row>
    <row r="8606" spans="12:21" ht="15" customHeight="1" x14ac:dyDescent="0.4">
      <c r="L8606" s="36" t="s">
        <v>39</v>
      </c>
      <c r="N8606" s="37">
        <v>43823</v>
      </c>
      <c r="O8606" s="35">
        <v>0.91666666666666674</v>
      </c>
      <c r="P8606" s="299"/>
      <c r="Q8606" s="300"/>
      <c r="R8606" s="129">
        <f t="shared" si="403"/>
        <v>0</v>
      </c>
      <c r="S8606" s="129">
        <f t="shared" si="404"/>
        <v>0</v>
      </c>
      <c r="T8606" s="129">
        <f t="shared" si="402"/>
        <v>0</v>
      </c>
      <c r="U8606" s="10"/>
    </row>
    <row r="8607" spans="12:21" ht="15" customHeight="1" x14ac:dyDescent="0.4">
      <c r="L8607" s="36" t="s">
        <v>39</v>
      </c>
      <c r="N8607" s="37">
        <v>43823</v>
      </c>
      <c r="O8607" s="35">
        <v>0.95833333333333337</v>
      </c>
      <c r="P8607" s="299"/>
      <c r="Q8607" s="300"/>
      <c r="R8607" s="129">
        <f t="shared" si="403"/>
        <v>0</v>
      </c>
      <c r="S8607" s="129">
        <f t="shared" si="404"/>
        <v>0</v>
      </c>
      <c r="T8607" s="129">
        <f t="shared" si="402"/>
        <v>0</v>
      </c>
      <c r="U8607" s="10"/>
    </row>
    <row r="8608" spans="12:21" ht="15" customHeight="1" x14ac:dyDescent="0.4">
      <c r="L8608" s="40">
        <v>43824</v>
      </c>
      <c r="M8608" s="37"/>
      <c r="N8608" s="37">
        <v>43824</v>
      </c>
      <c r="O8608" s="35">
        <v>3.1225022567582528E-17</v>
      </c>
      <c r="P8608" s="299"/>
      <c r="Q8608" s="300"/>
      <c r="R8608" s="129">
        <f t="shared" si="403"/>
        <v>0</v>
      </c>
      <c r="S8608" s="129">
        <f t="shared" si="404"/>
        <v>0</v>
      </c>
      <c r="T8608" s="129">
        <f t="shared" si="402"/>
        <v>0</v>
      </c>
      <c r="U8608" s="10"/>
    </row>
    <row r="8609" spans="12:21" ht="15" customHeight="1" x14ac:dyDescent="0.4">
      <c r="L8609" s="36" t="s">
        <v>39</v>
      </c>
      <c r="N8609" s="37">
        <v>43824</v>
      </c>
      <c r="O8609" s="35">
        <v>4.1666666666666699E-2</v>
      </c>
      <c r="P8609" s="299"/>
      <c r="Q8609" s="300"/>
      <c r="R8609" s="129">
        <f t="shared" si="403"/>
        <v>0</v>
      </c>
      <c r="S8609" s="129">
        <f t="shared" si="404"/>
        <v>0</v>
      </c>
      <c r="T8609" s="129">
        <f t="shared" si="402"/>
        <v>0</v>
      </c>
      <c r="U8609" s="10"/>
    </row>
    <row r="8610" spans="12:21" ht="15" customHeight="1" x14ac:dyDescent="0.4">
      <c r="L8610" s="36" t="s">
        <v>39</v>
      </c>
      <c r="N8610" s="37">
        <v>43824</v>
      </c>
      <c r="O8610" s="35">
        <v>8.333333333333337E-2</v>
      </c>
      <c r="P8610" s="299"/>
      <c r="Q8610" s="300"/>
      <c r="R8610" s="129">
        <f t="shared" si="403"/>
        <v>0</v>
      </c>
      <c r="S8610" s="129">
        <f t="shared" si="404"/>
        <v>0</v>
      </c>
      <c r="T8610" s="129">
        <f t="shared" si="402"/>
        <v>0</v>
      </c>
      <c r="U8610" s="10"/>
    </row>
    <row r="8611" spans="12:21" ht="15" customHeight="1" x14ac:dyDescent="0.4">
      <c r="L8611" s="36" t="s">
        <v>39</v>
      </c>
      <c r="N8611" s="37">
        <v>43824</v>
      </c>
      <c r="O8611" s="35">
        <v>0.12500000000000006</v>
      </c>
      <c r="P8611" s="299"/>
      <c r="Q8611" s="300"/>
      <c r="R8611" s="129">
        <f t="shared" si="403"/>
        <v>0</v>
      </c>
      <c r="S8611" s="129">
        <f t="shared" si="404"/>
        <v>0</v>
      </c>
      <c r="T8611" s="129">
        <f t="shared" si="402"/>
        <v>0</v>
      </c>
      <c r="U8611" s="10"/>
    </row>
    <row r="8612" spans="12:21" ht="15" customHeight="1" x14ac:dyDescent="0.4">
      <c r="L8612" s="36" t="s">
        <v>39</v>
      </c>
      <c r="N8612" s="37">
        <v>43824</v>
      </c>
      <c r="O8612" s="35">
        <v>0.16666666666666669</v>
      </c>
      <c r="P8612" s="299"/>
      <c r="Q8612" s="300"/>
      <c r="R8612" s="129">
        <f t="shared" si="403"/>
        <v>0</v>
      </c>
      <c r="S8612" s="129">
        <f t="shared" si="404"/>
        <v>0</v>
      </c>
      <c r="T8612" s="129">
        <f t="shared" si="402"/>
        <v>0</v>
      </c>
      <c r="U8612" s="10"/>
    </row>
    <row r="8613" spans="12:21" ht="15" customHeight="1" x14ac:dyDescent="0.4">
      <c r="L8613" s="36" t="s">
        <v>39</v>
      </c>
      <c r="N8613" s="37">
        <v>43824</v>
      </c>
      <c r="O8613" s="35">
        <v>0.20833333333333337</v>
      </c>
      <c r="P8613" s="299"/>
      <c r="Q8613" s="300"/>
      <c r="R8613" s="129">
        <f t="shared" si="403"/>
        <v>0</v>
      </c>
      <c r="S8613" s="129">
        <f t="shared" si="404"/>
        <v>0</v>
      </c>
      <c r="T8613" s="129">
        <f t="shared" si="402"/>
        <v>0</v>
      </c>
      <c r="U8613" s="10"/>
    </row>
    <row r="8614" spans="12:21" ht="15" customHeight="1" x14ac:dyDescent="0.4">
      <c r="L8614" s="36" t="s">
        <v>39</v>
      </c>
      <c r="N8614" s="37">
        <v>43824</v>
      </c>
      <c r="O8614" s="35">
        <v>0.25</v>
      </c>
      <c r="P8614" s="299"/>
      <c r="Q8614" s="300"/>
      <c r="R8614" s="129">
        <f t="shared" si="403"/>
        <v>0</v>
      </c>
      <c r="S8614" s="129">
        <f t="shared" si="404"/>
        <v>0</v>
      </c>
      <c r="T8614" s="129">
        <f t="shared" si="402"/>
        <v>0</v>
      </c>
      <c r="U8614" s="10"/>
    </row>
    <row r="8615" spans="12:21" ht="15" customHeight="1" x14ac:dyDescent="0.4">
      <c r="L8615" s="36" t="s">
        <v>39</v>
      </c>
      <c r="N8615" s="37">
        <v>43824</v>
      </c>
      <c r="O8615" s="35">
        <v>0.29166666666666669</v>
      </c>
      <c r="P8615" s="299"/>
      <c r="Q8615" s="300"/>
      <c r="R8615" s="129">
        <f t="shared" si="403"/>
        <v>0</v>
      </c>
      <c r="S8615" s="129">
        <f t="shared" si="404"/>
        <v>0</v>
      </c>
      <c r="T8615" s="129">
        <f t="shared" si="402"/>
        <v>0</v>
      </c>
      <c r="U8615" s="10"/>
    </row>
    <row r="8616" spans="12:21" ht="15" customHeight="1" x14ac:dyDescent="0.4">
      <c r="L8616" s="36" t="s">
        <v>39</v>
      </c>
      <c r="N8616" s="37">
        <v>43824</v>
      </c>
      <c r="O8616" s="35">
        <v>0.33333333333333337</v>
      </c>
      <c r="P8616" s="299"/>
      <c r="Q8616" s="300"/>
      <c r="R8616" s="129">
        <f t="shared" si="403"/>
        <v>0</v>
      </c>
      <c r="S8616" s="129">
        <f t="shared" si="404"/>
        <v>0</v>
      </c>
      <c r="T8616" s="129">
        <f t="shared" si="402"/>
        <v>0</v>
      </c>
      <c r="U8616" s="10"/>
    </row>
    <row r="8617" spans="12:21" ht="15" customHeight="1" x14ac:dyDescent="0.4">
      <c r="L8617" s="36" t="s">
        <v>39</v>
      </c>
      <c r="N8617" s="37">
        <v>43824</v>
      </c>
      <c r="O8617" s="35">
        <v>0.375</v>
      </c>
      <c r="P8617" s="299"/>
      <c r="Q8617" s="300"/>
      <c r="R8617" s="129">
        <f t="shared" si="403"/>
        <v>0</v>
      </c>
      <c r="S8617" s="129">
        <f t="shared" si="404"/>
        <v>0</v>
      </c>
      <c r="T8617" s="129">
        <f t="shared" ref="T8617:T8680" si="405">Q8617-R8617</f>
        <v>0</v>
      </c>
      <c r="U8617" s="10"/>
    </row>
    <row r="8618" spans="12:21" ht="15" customHeight="1" x14ac:dyDescent="0.4">
      <c r="L8618" s="36" t="s">
        <v>39</v>
      </c>
      <c r="N8618" s="37">
        <v>43824</v>
      </c>
      <c r="O8618" s="35">
        <v>0.41666666666666669</v>
      </c>
      <c r="P8618" s="299"/>
      <c r="Q8618" s="300"/>
      <c r="R8618" s="129">
        <f t="shared" si="403"/>
        <v>0</v>
      </c>
      <c r="S8618" s="129">
        <f t="shared" si="404"/>
        <v>0</v>
      </c>
      <c r="T8618" s="129">
        <f t="shared" si="405"/>
        <v>0</v>
      </c>
      <c r="U8618" s="10"/>
    </row>
    <row r="8619" spans="12:21" ht="15" customHeight="1" x14ac:dyDescent="0.4">
      <c r="L8619" s="36" t="s">
        <v>39</v>
      </c>
      <c r="N8619" s="37">
        <v>43824</v>
      </c>
      <c r="O8619" s="35">
        <v>0.45833333333333337</v>
      </c>
      <c r="P8619" s="299"/>
      <c r="Q8619" s="300"/>
      <c r="R8619" s="129">
        <f t="shared" si="403"/>
        <v>0</v>
      </c>
      <c r="S8619" s="129">
        <f t="shared" si="404"/>
        <v>0</v>
      </c>
      <c r="T8619" s="129">
        <f t="shared" si="405"/>
        <v>0</v>
      </c>
      <c r="U8619" s="10"/>
    </row>
    <row r="8620" spans="12:21" ht="15" customHeight="1" x14ac:dyDescent="0.4">
      <c r="L8620" s="36" t="s">
        <v>39</v>
      </c>
      <c r="N8620" s="37">
        <v>43824</v>
      </c>
      <c r="O8620" s="35">
        <v>0.50000000000000011</v>
      </c>
      <c r="P8620" s="299"/>
      <c r="Q8620" s="300"/>
      <c r="R8620" s="129">
        <f t="shared" si="403"/>
        <v>0</v>
      </c>
      <c r="S8620" s="129">
        <f t="shared" si="404"/>
        <v>0</v>
      </c>
      <c r="T8620" s="129">
        <f t="shared" si="405"/>
        <v>0</v>
      </c>
      <c r="U8620" s="10"/>
    </row>
    <row r="8621" spans="12:21" ht="15" customHeight="1" x14ac:dyDescent="0.4">
      <c r="L8621" s="36" t="s">
        <v>39</v>
      </c>
      <c r="N8621" s="37">
        <v>43824</v>
      </c>
      <c r="O8621" s="35">
        <v>0.54166666666666674</v>
      </c>
      <c r="P8621" s="299"/>
      <c r="Q8621" s="300"/>
      <c r="R8621" s="129">
        <f t="shared" si="403"/>
        <v>0</v>
      </c>
      <c r="S8621" s="129">
        <f t="shared" si="404"/>
        <v>0</v>
      </c>
      <c r="T8621" s="129">
        <f t="shared" si="405"/>
        <v>0</v>
      </c>
      <c r="U8621" s="10"/>
    </row>
    <row r="8622" spans="12:21" ht="15" customHeight="1" x14ac:dyDescent="0.4">
      <c r="L8622" s="36" t="s">
        <v>39</v>
      </c>
      <c r="N8622" s="37">
        <v>43824</v>
      </c>
      <c r="O8622" s="35">
        <v>0.58333333333333337</v>
      </c>
      <c r="P8622" s="299"/>
      <c r="Q8622" s="300"/>
      <c r="R8622" s="129">
        <f t="shared" si="403"/>
        <v>0</v>
      </c>
      <c r="S8622" s="129">
        <f t="shared" si="404"/>
        <v>0</v>
      </c>
      <c r="T8622" s="129">
        <f t="shared" si="405"/>
        <v>0</v>
      </c>
      <c r="U8622" s="10"/>
    </row>
    <row r="8623" spans="12:21" ht="15" customHeight="1" x14ac:dyDescent="0.4">
      <c r="L8623" s="36" t="s">
        <v>39</v>
      </c>
      <c r="N8623" s="37">
        <v>43824</v>
      </c>
      <c r="O8623" s="35">
        <v>0.62500000000000011</v>
      </c>
      <c r="P8623" s="299"/>
      <c r="Q8623" s="300"/>
      <c r="R8623" s="129">
        <f t="shared" si="403"/>
        <v>0</v>
      </c>
      <c r="S8623" s="129">
        <f t="shared" si="404"/>
        <v>0</v>
      </c>
      <c r="T8623" s="129">
        <f t="shared" si="405"/>
        <v>0</v>
      </c>
      <c r="U8623" s="10"/>
    </row>
    <row r="8624" spans="12:21" ht="15" customHeight="1" x14ac:dyDescent="0.4">
      <c r="L8624" s="36" t="s">
        <v>39</v>
      </c>
      <c r="N8624" s="37">
        <v>43824</v>
      </c>
      <c r="O8624" s="35">
        <v>0.66666666666666674</v>
      </c>
      <c r="P8624" s="299"/>
      <c r="Q8624" s="300"/>
      <c r="R8624" s="129">
        <f t="shared" si="403"/>
        <v>0</v>
      </c>
      <c r="S8624" s="129">
        <f t="shared" si="404"/>
        <v>0</v>
      </c>
      <c r="T8624" s="129">
        <f t="shared" si="405"/>
        <v>0</v>
      </c>
      <c r="U8624" s="10"/>
    </row>
    <row r="8625" spans="12:21" ht="15" customHeight="1" x14ac:dyDescent="0.4">
      <c r="L8625" s="36" t="s">
        <v>39</v>
      </c>
      <c r="N8625" s="37">
        <v>43824</v>
      </c>
      <c r="O8625" s="35">
        <v>0.70833333333333337</v>
      </c>
      <c r="P8625" s="299"/>
      <c r="Q8625" s="300"/>
      <c r="R8625" s="129">
        <f t="shared" si="403"/>
        <v>0</v>
      </c>
      <c r="S8625" s="129">
        <f t="shared" si="404"/>
        <v>0</v>
      </c>
      <c r="T8625" s="129">
        <f t="shared" si="405"/>
        <v>0</v>
      </c>
      <c r="U8625" s="10"/>
    </row>
    <row r="8626" spans="12:21" ht="15" customHeight="1" x14ac:dyDescent="0.4">
      <c r="L8626" s="36" t="s">
        <v>39</v>
      </c>
      <c r="N8626" s="37">
        <v>43824</v>
      </c>
      <c r="O8626" s="35">
        <v>0.75000000000000011</v>
      </c>
      <c r="P8626" s="299"/>
      <c r="Q8626" s="300"/>
      <c r="R8626" s="129">
        <f t="shared" si="403"/>
        <v>0</v>
      </c>
      <c r="S8626" s="129">
        <f t="shared" si="404"/>
        <v>0</v>
      </c>
      <c r="T8626" s="129">
        <f t="shared" si="405"/>
        <v>0</v>
      </c>
      <c r="U8626" s="10"/>
    </row>
    <row r="8627" spans="12:21" ht="15" customHeight="1" x14ac:dyDescent="0.4">
      <c r="L8627" s="36" t="s">
        <v>39</v>
      </c>
      <c r="N8627" s="37">
        <v>43824</v>
      </c>
      <c r="O8627" s="35">
        <v>0.79166666666666674</v>
      </c>
      <c r="P8627" s="299"/>
      <c r="Q8627" s="300"/>
      <c r="R8627" s="129">
        <f t="shared" si="403"/>
        <v>0</v>
      </c>
      <c r="S8627" s="129">
        <f t="shared" si="404"/>
        <v>0</v>
      </c>
      <c r="T8627" s="129">
        <f t="shared" si="405"/>
        <v>0</v>
      </c>
      <c r="U8627" s="10"/>
    </row>
    <row r="8628" spans="12:21" ht="15" customHeight="1" x14ac:dyDescent="0.4">
      <c r="L8628" s="36" t="s">
        <v>39</v>
      </c>
      <c r="N8628" s="37">
        <v>43824</v>
      </c>
      <c r="O8628" s="35">
        <v>0.83333333333333337</v>
      </c>
      <c r="P8628" s="299"/>
      <c r="Q8628" s="300"/>
      <c r="R8628" s="129">
        <f t="shared" si="403"/>
        <v>0</v>
      </c>
      <c r="S8628" s="129">
        <f t="shared" si="404"/>
        <v>0</v>
      </c>
      <c r="T8628" s="129">
        <f t="shared" si="405"/>
        <v>0</v>
      </c>
      <c r="U8628" s="10"/>
    </row>
    <row r="8629" spans="12:21" ht="15" customHeight="1" x14ac:dyDescent="0.4">
      <c r="L8629" s="36" t="s">
        <v>39</v>
      </c>
      <c r="N8629" s="37">
        <v>43824</v>
      </c>
      <c r="O8629" s="35">
        <v>0.87500000000000011</v>
      </c>
      <c r="P8629" s="299"/>
      <c r="Q8629" s="300"/>
      <c r="R8629" s="129">
        <f t="shared" si="403"/>
        <v>0</v>
      </c>
      <c r="S8629" s="129">
        <f t="shared" si="404"/>
        <v>0</v>
      </c>
      <c r="T8629" s="129">
        <f t="shared" si="405"/>
        <v>0</v>
      </c>
      <c r="U8629" s="10"/>
    </row>
    <row r="8630" spans="12:21" ht="15" customHeight="1" x14ac:dyDescent="0.4">
      <c r="L8630" s="36" t="s">
        <v>39</v>
      </c>
      <c r="N8630" s="37">
        <v>43824</v>
      </c>
      <c r="O8630" s="35">
        <v>0.91666666666666674</v>
      </c>
      <c r="P8630" s="299"/>
      <c r="Q8630" s="300"/>
      <c r="R8630" s="129">
        <f t="shared" si="403"/>
        <v>0</v>
      </c>
      <c r="S8630" s="129">
        <f t="shared" si="404"/>
        <v>0</v>
      </c>
      <c r="T8630" s="129">
        <f t="shared" si="405"/>
        <v>0</v>
      </c>
      <c r="U8630" s="10"/>
    </row>
    <row r="8631" spans="12:21" ht="15" customHeight="1" x14ac:dyDescent="0.4">
      <c r="L8631" s="36" t="s">
        <v>39</v>
      </c>
      <c r="N8631" s="37">
        <v>43824</v>
      </c>
      <c r="O8631" s="35">
        <v>0.95833333333333337</v>
      </c>
      <c r="P8631" s="299"/>
      <c r="Q8631" s="300"/>
      <c r="R8631" s="129">
        <f t="shared" si="403"/>
        <v>0</v>
      </c>
      <c r="S8631" s="129">
        <f t="shared" si="404"/>
        <v>0</v>
      </c>
      <c r="T8631" s="129">
        <f t="shared" si="405"/>
        <v>0</v>
      </c>
      <c r="U8631" s="10"/>
    </row>
    <row r="8632" spans="12:21" ht="15" customHeight="1" x14ac:dyDescent="0.4">
      <c r="L8632" s="40">
        <v>43825</v>
      </c>
      <c r="M8632" s="37"/>
      <c r="N8632" s="37">
        <v>43825</v>
      </c>
      <c r="O8632" s="35">
        <v>3.1225022567582528E-17</v>
      </c>
      <c r="P8632" s="299"/>
      <c r="Q8632" s="300"/>
      <c r="R8632" s="129">
        <f t="shared" si="403"/>
        <v>0</v>
      </c>
      <c r="S8632" s="129">
        <f t="shared" si="404"/>
        <v>0</v>
      </c>
      <c r="T8632" s="129">
        <f t="shared" si="405"/>
        <v>0</v>
      </c>
      <c r="U8632" s="10"/>
    </row>
    <row r="8633" spans="12:21" ht="15" customHeight="1" x14ac:dyDescent="0.4">
      <c r="L8633" s="36" t="s">
        <v>39</v>
      </c>
      <c r="N8633" s="37">
        <v>43825</v>
      </c>
      <c r="O8633" s="35">
        <v>4.1666666666666699E-2</v>
      </c>
      <c r="P8633" s="299"/>
      <c r="Q8633" s="300"/>
      <c r="R8633" s="129">
        <f t="shared" si="403"/>
        <v>0</v>
      </c>
      <c r="S8633" s="129">
        <f t="shared" si="404"/>
        <v>0</v>
      </c>
      <c r="T8633" s="129">
        <f t="shared" si="405"/>
        <v>0</v>
      </c>
      <c r="U8633" s="10"/>
    </row>
    <row r="8634" spans="12:21" ht="15" customHeight="1" x14ac:dyDescent="0.4">
      <c r="L8634" s="36" t="s">
        <v>39</v>
      </c>
      <c r="N8634" s="37">
        <v>43825</v>
      </c>
      <c r="O8634" s="35">
        <v>8.333333333333337E-2</v>
      </c>
      <c r="P8634" s="299"/>
      <c r="Q8634" s="300"/>
      <c r="R8634" s="129">
        <f t="shared" si="403"/>
        <v>0</v>
      </c>
      <c r="S8634" s="129">
        <f t="shared" si="404"/>
        <v>0</v>
      </c>
      <c r="T8634" s="129">
        <f t="shared" si="405"/>
        <v>0</v>
      </c>
      <c r="U8634" s="10"/>
    </row>
    <row r="8635" spans="12:21" ht="15" customHeight="1" x14ac:dyDescent="0.4">
      <c r="L8635" s="36" t="s">
        <v>39</v>
      </c>
      <c r="N8635" s="37">
        <v>43825</v>
      </c>
      <c r="O8635" s="35">
        <v>0.12500000000000006</v>
      </c>
      <c r="P8635" s="299"/>
      <c r="Q8635" s="300"/>
      <c r="R8635" s="129">
        <f t="shared" si="403"/>
        <v>0</v>
      </c>
      <c r="S8635" s="129">
        <f t="shared" si="404"/>
        <v>0</v>
      </c>
      <c r="T8635" s="129">
        <f t="shared" si="405"/>
        <v>0</v>
      </c>
      <c r="U8635" s="10"/>
    </row>
    <row r="8636" spans="12:21" ht="15" customHeight="1" x14ac:dyDescent="0.4">
      <c r="L8636" s="36" t="s">
        <v>39</v>
      </c>
      <c r="N8636" s="37">
        <v>43825</v>
      </c>
      <c r="O8636" s="35">
        <v>0.16666666666666669</v>
      </c>
      <c r="P8636" s="299"/>
      <c r="Q8636" s="300"/>
      <c r="R8636" s="129">
        <f t="shared" si="403"/>
        <v>0</v>
      </c>
      <c r="S8636" s="129">
        <f t="shared" si="404"/>
        <v>0</v>
      </c>
      <c r="T8636" s="129">
        <f t="shared" si="405"/>
        <v>0</v>
      </c>
      <c r="U8636" s="10"/>
    </row>
    <row r="8637" spans="12:21" ht="15" customHeight="1" x14ac:dyDescent="0.4">
      <c r="L8637" s="36" t="s">
        <v>39</v>
      </c>
      <c r="N8637" s="37">
        <v>43825</v>
      </c>
      <c r="O8637" s="35">
        <v>0.20833333333333337</v>
      </c>
      <c r="P8637" s="299"/>
      <c r="Q8637" s="300"/>
      <c r="R8637" s="129">
        <f t="shared" si="403"/>
        <v>0</v>
      </c>
      <c r="S8637" s="129">
        <f t="shared" si="404"/>
        <v>0</v>
      </c>
      <c r="T8637" s="129">
        <f t="shared" si="405"/>
        <v>0</v>
      </c>
      <c r="U8637" s="10"/>
    </row>
    <row r="8638" spans="12:21" ht="15" customHeight="1" x14ac:dyDescent="0.4">
      <c r="L8638" s="36" t="s">
        <v>39</v>
      </c>
      <c r="N8638" s="37">
        <v>43825</v>
      </c>
      <c r="O8638" s="35">
        <v>0.25</v>
      </c>
      <c r="P8638" s="299"/>
      <c r="Q8638" s="300"/>
      <c r="R8638" s="129">
        <f t="shared" si="403"/>
        <v>0</v>
      </c>
      <c r="S8638" s="129">
        <f t="shared" si="404"/>
        <v>0</v>
      </c>
      <c r="T8638" s="129">
        <f t="shared" si="405"/>
        <v>0</v>
      </c>
      <c r="U8638" s="10"/>
    </row>
    <row r="8639" spans="12:21" ht="15" customHeight="1" x14ac:dyDescent="0.4">
      <c r="L8639" s="36" t="s">
        <v>39</v>
      </c>
      <c r="N8639" s="37">
        <v>43825</v>
      </c>
      <c r="O8639" s="35">
        <v>0.29166666666666669</v>
      </c>
      <c r="P8639" s="299"/>
      <c r="Q8639" s="300"/>
      <c r="R8639" s="129">
        <f t="shared" si="403"/>
        <v>0</v>
      </c>
      <c r="S8639" s="129">
        <f t="shared" si="404"/>
        <v>0</v>
      </c>
      <c r="T8639" s="129">
        <f t="shared" si="405"/>
        <v>0</v>
      </c>
      <c r="U8639" s="10"/>
    </row>
    <row r="8640" spans="12:21" ht="15" customHeight="1" x14ac:dyDescent="0.4">
      <c r="L8640" s="36" t="s">
        <v>39</v>
      </c>
      <c r="N8640" s="37">
        <v>43825</v>
      </c>
      <c r="O8640" s="35">
        <v>0.33333333333333337</v>
      </c>
      <c r="P8640" s="299"/>
      <c r="Q8640" s="300"/>
      <c r="R8640" s="129">
        <f t="shared" si="403"/>
        <v>0</v>
      </c>
      <c r="S8640" s="129">
        <f t="shared" si="404"/>
        <v>0</v>
      </c>
      <c r="T8640" s="129">
        <f t="shared" si="405"/>
        <v>0</v>
      </c>
      <c r="U8640" s="10"/>
    </row>
    <row r="8641" spans="12:21" ht="15" customHeight="1" x14ac:dyDescent="0.4">
      <c r="L8641" s="36" t="s">
        <v>39</v>
      </c>
      <c r="N8641" s="37">
        <v>43825</v>
      </c>
      <c r="O8641" s="35">
        <v>0.375</v>
      </c>
      <c r="P8641" s="299"/>
      <c r="Q8641" s="300"/>
      <c r="R8641" s="129">
        <f t="shared" si="403"/>
        <v>0</v>
      </c>
      <c r="S8641" s="129">
        <f t="shared" si="404"/>
        <v>0</v>
      </c>
      <c r="T8641" s="129">
        <f t="shared" si="405"/>
        <v>0</v>
      </c>
      <c r="U8641" s="10"/>
    </row>
    <row r="8642" spans="12:21" ht="15" customHeight="1" x14ac:dyDescent="0.4">
      <c r="L8642" s="36" t="s">
        <v>39</v>
      </c>
      <c r="N8642" s="37">
        <v>43825</v>
      </c>
      <c r="O8642" s="35">
        <v>0.41666666666666669</v>
      </c>
      <c r="P8642" s="299"/>
      <c r="Q8642" s="300"/>
      <c r="R8642" s="129">
        <f t="shared" si="403"/>
        <v>0</v>
      </c>
      <c r="S8642" s="129">
        <f t="shared" si="404"/>
        <v>0</v>
      </c>
      <c r="T8642" s="129">
        <f t="shared" si="405"/>
        <v>0</v>
      </c>
      <c r="U8642" s="10"/>
    </row>
    <row r="8643" spans="12:21" ht="15" customHeight="1" x14ac:dyDescent="0.4">
      <c r="L8643" s="36" t="s">
        <v>39</v>
      </c>
      <c r="N8643" s="37">
        <v>43825</v>
      </c>
      <c r="O8643" s="35">
        <v>0.45833333333333337</v>
      </c>
      <c r="P8643" s="299"/>
      <c r="Q8643" s="300"/>
      <c r="R8643" s="129">
        <f t="shared" si="403"/>
        <v>0</v>
      </c>
      <c r="S8643" s="129">
        <f t="shared" si="404"/>
        <v>0</v>
      </c>
      <c r="T8643" s="129">
        <f t="shared" si="405"/>
        <v>0</v>
      </c>
      <c r="U8643" s="10"/>
    </row>
    <row r="8644" spans="12:21" ht="15" customHeight="1" x14ac:dyDescent="0.4">
      <c r="L8644" s="36" t="s">
        <v>39</v>
      </c>
      <c r="N8644" s="37">
        <v>43825</v>
      </c>
      <c r="O8644" s="35">
        <v>0.50000000000000011</v>
      </c>
      <c r="P8644" s="299"/>
      <c r="Q8644" s="300"/>
      <c r="R8644" s="129">
        <f t="shared" si="403"/>
        <v>0</v>
      </c>
      <c r="S8644" s="129">
        <f t="shared" si="404"/>
        <v>0</v>
      </c>
      <c r="T8644" s="129">
        <f t="shared" si="405"/>
        <v>0</v>
      </c>
      <c r="U8644" s="10"/>
    </row>
    <row r="8645" spans="12:21" ht="15" customHeight="1" x14ac:dyDescent="0.4">
      <c r="L8645" s="36" t="s">
        <v>39</v>
      </c>
      <c r="N8645" s="37">
        <v>43825</v>
      </c>
      <c r="O8645" s="35">
        <v>0.54166666666666674</v>
      </c>
      <c r="P8645" s="299"/>
      <c r="Q8645" s="300"/>
      <c r="R8645" s="129">
        <f t="shared" si="403"/>
        <v>0</v>
      </c>
      <c r="S8645" s="129">
        <f t="shared" si="404"/>
        <v>0</v>
      </c>
      <c r="T8645" s="129">
        <f t="shared" si="405"/>
        <v>0</v>
      </c>
      <c r="U8645" s="10"/>
    </row>
    <row r="8646" spans="12:21" ht="15" customHeight="1" x14ac:dyDescent="0.4">
      <c r="L8646" s="36" t="s">
        <v>39</v>
      </c>
      <c r="N8646" s="37">
        <v>43825</v>
      </c>
      <c r="O8646" s="35">
        <v>0.58333333333333337</v>
      </c>
      <c r="P8646" s="299"/>
      <c r="Q8646" s="300"/>
      <c r="R8646" s="129">
        <f t="shared" si="403"/>
        <v>0</v>
      </c>
      <c r="S8646" s="129">
        <f t="shared" si="404"/>
        <v>0</v>
      </c>
      <c r="T8646" s="129">
        <f t="shared" si="405"/>
        <v>0</v>
      </c>
      <c r="U8646" s="10"/>
    </row>
    <row r="8647" spans="12:21" ht="15" customHeight="1" x14ac:dyDescent="0.4">
      <c r="L8647" s="36" t="s">
        <v>39</v>
      </c>
      <c r="N8647" s="37">
        <v>43825</v>
      </c>
      <c r="O8647" s="35">
        <v>0.62500000000000011</v>
      </c>
      <c r="P8647" s="299"/>
      <c r="Q8647" s="300"/>
      <c r="R8647" s="129">
        <f t="shared" si="403"/>
        <v>0</v>
      </c>
      <c r="S8647" s="129">
        <f t="shared" si="404"/>
        <v>0</v>
      </c>
      <c r="T8647" s="129">
        <f t="shared" si="405"/>
        <v>0</v>
      </c>
      <c r="U8647" s="10"/>
    </row>
    <row r="8648" spans="12:21" ht="15" customHeight="1" x14ac:dyDescent="0.4">
      <c r="L8648" s="36" t="s">
        <v>39</v>
      </c>
      <c r="N8648" s="37">
        <v>43825</v>
      </c>
      <c r="O8648" s="35">
        <v>0.66666666666666674</v>
      </c>
      <c r="P8648" s="299"/>
      <c r="Q8648" s="300"/>
      <c r="R8648" s="129">
        <f t="shared" si="403"/>
        <v>0</v>
      </c>
      <c r="S8648" s="129">
        <f t="shared" si="404"/>
        <v>0</v>
      </c>
      <c r="T8648" s="129">
        <f t="shared" si="405"/>
        <v>0</v>
      </c>
      <c r="U8648" s="10"/>
    </row>
    <row r="8649" spans="12:21" ht="15" customHeight="1" x14ac:dyDescent="0.4">
      <c r="L8649" s="36" t="s">
        <v>39</v>
      </c>
      <c r="N8649" s="37">
        <v>43825</v>
      </c>
      <c r="O8649" s="35">
        <v>0.70833333333333337</v>
      </c>
      <c r="P8649" s="299"/>
      <c r="Q8649" s="300"/>
      <c r="R8649" s="129">
        <f t="shared" si="403"/>
        <v>0</v>
      </c>
      <c r="S8649" s="129">
        <f t="shared" si="404"/>
        <v>0</v>
      </c>
      <c r="T8649" s="129">
        <f t="shared" si="405"/>
        <v>0</v>
      </c>
      <c r="U8649" s="10"/>
    </row>
    <row r="8650" spans="12:21" ht="15" customHeight="1" x14ac:dyDescent="0.4">
      <c r="L8650" s="36" t="s">
        <v>39</v>
      </c>
      <c r="N8650" s="37">
        <v>43825</v>
      </c>
      <c r="O8650" s="35">
        <v>0.75000000000000011</v>
      </c>
      <c r="P8650" s="299"/>
      <c r="Q8650" s="300"/>
      <c r="R8650" s="129">
        <f t="shared" si="403"/>
        <v>0</v>
      </c>
      <c r="S8650" s="129">
        <f t="shared" si="404"/>
        <v>0</v>
      </c>
      <c r="T8650" s="129">
        <f t="shared" si="405"/>
        <v>0</v>
      </c>
      <c r="U8650" s="10"/>
    </row>
    <row r="8651" spans="12:21" ht="15" customHeight="1" x14ac:dyDescent="0.4">
      <c r="L8651" s="36" t="s">
        <v>39</v>
      </c>
      <c r="N8651" s="37">
        <v>43825</v>
      </c>
      <c r="O8651" s="35">
        <v>0.79166666666666674</v>
      </c>
      <c r="P8651" s="299"/>
      <c r="Q8651" s="300"/>
      <c r="R8651" s="129">
        <f t="shared" si="403"/>
        <v>0</v>
      </c>
      <c r="S8651" s="129">
        <f t="shared" si="404"/>
        <v>0</v>
      </c>
      <c r="T8651" s="129">
        <f t="shared" si="405"/>
        <v>0</v>
      </c>
      <c r="U8651" s="10"/>
    </row>
    <row r="8652" spans="12:21" ht="15" customHeight="1" x14ac:dyDescent="0.4">
      <c r="L8652" s="36" t="s">
        <v>39</v>
      </c>
      <c r="N8652" s="37">
        <v>43825</v>
      </c>
      <c r="O8652" s="35">
        <v>0.83333333333333337</v>
      </c>
      <c r="P8652" s="299"/>
      <c r="Q8652" s="300"/>
      <c r="R8652" s="129">
        <f t="shared" si="403"/>
        <v>0</v>
      </c>
      <c r="S8652" s="129">
        <f t="shared" si="404"/>
        <v>0</v>
      </c>
      <c r="T8652" s="129">
        <f t="shared" si="405"/>
        <v>0</v>
      </c>
      <c r="U8652" s="10"/>
    </row>
    <row r="8653" spans="12:21" ht="15" customHeight="1" x14ac:dyDescent="0.4">
      <c r="L8653" s="36" t="s">
        <v>39</v>
      </c>
      <c r="N8653" s="37">
        <v>43825</v>
      </c>
      <c r="O8653" s="35">
        <v>0.87500000000000011</v>
      </c>
      <c r="P8653" s="299"/>
      <c r="Q8653" s="300"/>
      <c r="R8653" s="129">
        <f t="shared" si="403"/>
        <v>0</v>
      </c>
      <c r="S8653" s="129">
        <f t="shared" si="404"/>
        <v>0</v>
      </c>
      <c r="T8653" s="129">
        <f t="shared" si="405"/>
        <v>0</v>
      </c>
      <c r="U8653" s="10"/>
    </row>
    <row r="8654" spans="12:21" ht="15" customHeight="1" x14ac:dyDescent="0.4">
      <c r="L8654" s="36" t="s">
        <v>39</v>
      </c>
      <c r="N8654" s="37">
        <v>43825</v>
      </c>
      <c r="O8654" s="35">
        <v>0.91666666666666674</v>
      </c>
      <c r="P8654" s="299"/>
      <c r="Q8654" s="300"/>
      <c r="R8654" s="129">
        <f t="shared" si="403"/>
        <v>0</v>
      </c>
      <c r="S8654" s="129">
        <f t="shared" si="404"/>
        <v>0</v>
      </c>
      <c r="T8654" s="129">
        <f t="shared" si="405"/>
        <v>0</v>
      </c>
      <c r="U8654" s="10"/>
    </row>
    <row r="8655" spans="12:21" ht="15" customHeight="1" x14ac:dyDescent="0.4">
      <c r="L8655" s="36" t="s">
        <v>39</v>
      </c>
      <c r="N8655" s="37">
        <v>43825</v>
      </c>
      <c r="O8655" s="35">
        <v>0.95833333333333337</v>
      </c>
      <c r="P8655" s="299"/>
      <c r="Q8655" s="300"/>
      <c r="R8655" s="129">
        <f t="shared" si="403"/>
        <v>0</v>
      </c>
      <c r="S8655" s="129">
        <f t="shared" si="404"/>
        <v>0</v>
      </c>
      <c r="T8655" s="129">
        <f t="shared" si="405"/>
        <v>0</v>
      </c>
      <c r="U8655" s="10"/>
    </row>
    <row r="8656" spans="12:21" ht="15" customHeight="1" x14ac:dyDescent="0.4">
      <c r="L8656" s="40">
        <v>43826</v>
      </c>
      <c r="M8656" s="37"/>
      <c r="N8656" s="37">
        <v>43826</v>
      </c>
      <c r="O8656" s="35">
        <v>3.1225022567582528E-17</v>
      </c>
      <c r="P8656" s="299"/>
      <c r="Q8656" s="300"/>
      <c r="R8656" s="129">
        <f t="shared" ref="R8656:R8719" si="406">IF(Q8656&gt;P8656,P8656,Q8656)</f>
        <v>0</v>
      </c>
      <c r="S8656" s="129">
        <f t="shared" ref="S8656:S8719" si="407">P8656-R8656</f>
        <v>0</v>
      </c>
      <c r="T8656" s="129">
        <f t="shared" si="405"/>
        <v>0</v>
      </c>
      <c r="U8656" s="10"/>
    </row>
    <row r="8657" spans="12:21" ht="15" customHeight="1" x14ac:dyDescent="0.4">
      <c r="L8657" s="36" t="s">
        <v>39</v>
      </c>
      <c r="N8657" s="37">
        <v>43826</v>
      </c>
      <c r="O8657" s="35">
        <v>4.1666666666666699E-2</v>
      </c>
      <c r="P8657" s="299"/>
      <c r="Q8657" s="300"/>
      <c r="R8657" s="129">
        <f t="shared" si="406"/>
        <v>0</v>
      </c>
      <c r="S8657" s="129">
        <f t="shared" si="407"/>
        <v>0</v>
      </c>
      <c r="T8657" s="129">
        <f t="shared" si="405"/>
        <v>0</v>
      </c>
      <c r="U8657" s="10"/>
    </row>
    <row r="8658" spans="12:21" ht="15" customHeight="1" x14ac:dyDescent="0.4">
      <c r="L8658" s="36" t="s">
        <v>39</v>
      </c>
      <c r="N8658" s="37">
        <v>43826</v>
      </c>
      <c r="O8658" s="35">
        <v>8.333333333333337E-2</v>
      </c>
      <c r="P8658" s="299"/>
      <c r="Q8658" s="300"/>
      <c r="R8658" s="129">
        <f t="shared" si="406"/>
        <v>0</v>
      </c>
      <c r="S8658" s="129">
        <f t="shared" si="407"/>
        <v>0</v>
      </c>
      <c r="T8658" s="129">
        <f t="shared" si="405"/>
        <v>0</v>
      </c>
      <c r="U8658" s="10"/>
    </row>
    <row r="8659" spans="12:21" ht="15" customHeight="1" x14ac:dyDescent="0.4">
      <c r="L8659" s="36" t="s">
        <v>39</v>
      </c>
      <c r="N8659" s="37">
        <v>43826</v>
      </c>
      <c r="O8659" s="35">
        <v>0.12500000000000006</v>
      </c>
      <c r="P8659" s="299"/>
      <c r="Q8659" s="300"/>
      <c r="R8659" s="129">
        <f t="shared" si="406"/>
        <v>0</v>
      </c>
      <c r="S8659" s="129">
        <f t="shared" si="407"/>
        <v>0</v>
      </c>
      <c r="T8659" s="129">
        <f t="shared" si="405"/>
        <v>0</v>
      </c>
      <c r="U8659" s="10"/>
    </row>
    <row r="8660" spans="12:21" ht="15" customHeight="1" x14ac:dyDescent="0.4">
      <c r="L8660" s="36" t="s">
        <v>39</v>
      </c>
      <c r="N8660" s="37">
        <v>43826</v>
      </c>
      <c r="O8660" s="35">
        <v>0.16666666666666669</v>
      </c>
      <c r="P8660" s="299"/>
      <c r="Q8660" s="300"/>
      <c r="R8660" s="129">
        <f t="shared" si="406"/>
        <v>0</v>
      </c>
      <c r="S8660" s="129">
        <f t="shared" si="407"/>
        <v>0</v>
      </c>
      <c r="T8660" s="129">
        <f t="shared" si="405"/>
        <v>0</v>
      </c>
      <c r="U8660" s="10"/>
    </row>
    <row r="8661" spans="12:21" ht="15" customHeight="1" x14ac:dyDescent="0.4">
      <c r="L8661" s="36" t="s">
        <v>39</v>
      </c>
      <c r="N8661" s="37">
        <v>43826</v>
      </c>
      <c r="O8661" s="35">
        <v>0.20833333333333337</v>
      </c>
      <c r="P8661" s="299"/>
      <c r="Q8661" s="300"/>
      <c r="R8661" s="129">
        <f t="shared" si="406"/>
        <v>0</v>
      </c>
      <c r="S8661" s="129">
        <f t="shared" si="407"/>
        <v>0</v>
      </c>
      <c r="T8661" s="129">
        <f t="shared" si="405"/>
        <v>0</v>
      </c>
      <c r="U8661" s="10"/>
    </row>
    <row r="8662" spans="12:21" ht="15" customHeight="1" x14ac:dyDescent="0.4">
      <c r="L8662" s="36" t="s">
        <v>39</v>
      </c>
      <c r="N8662" s="37">
        <v>43826</v>
      </c>
      <c r="O8662" s="35">
        <v>0.25</v>
      </c>
      <c r="P8662" s="299"/>
      <c r="Q8662" s="300"/>
      <c r="R8662" s="129">
        <f t="shared" si="406"/>
        <v>0</v>
      </c>
      <c r="S8662" s="129">
        <f t="shared" si="407"/>
        <v>0</v>
      </c>
      <c r="T8662" s="129">
        <f t="shared" si="405"/>
        <v>0</v>
      </c>
      <c r="U8662" s="10"/>
    </row>
    <row r="8663" spans="12:21" ht="15" customHeight="1" x14ac:dyDescent="0.4">
      <c r="L8663" s="36" t="s">
        <v>39</v>
      </c>
      <c r="N8663" s="37">
        <v>43826</v>
      </c>
      <c r="O8663" s="35">
        <v>0.29166666666666669</v>
      </c>
      <c r="P8663" s="299"/>
      <c r="Q8663" s="300"/>
      <c r="R8663" s="129">
        <f t="shared" si="406"/>
        <v>0</v>
      </c>
      <c r="S8663" s="129">
        <f t="shared" si="407"/>
        <v>0</v>
      </c>
      <c r="T8663" s="129">
        <f t="shared" si="405"/>
        <v>0</v>
      </c>
      <c r="U8663" s="10"/>
    </row>
    <row r="8664" spans="12:21" ht="15" customHeight="1" x14ac:dyDescent="0.4">
      <c r="L8664" s="36" t="s">
        <v>39</v>
      </c>
      <c r="N8664" s="37">
        <v>43826</v>
      </c>
      <c r="O8664" s="35">
        <v>0.33333333333333337</v>
      </c>
      <c r="P8664" s="299"/>
      <c r="Q8664" s="300"/>
      <c r="R8664" s="129">
        <f t="shared" si="406"/>
        <v>0</v>
      </c>
      <c r="S8664" s="129">
        <f t="shared" si="407"/>
        <v>0</v>
      </c>
      <c r="T8664" s="129">
        <f t="shared" si="405"/>
        <v>0</v>
      </c>
      <c r="U8664" s="10"/>
    </row>
    <row r="8665" spans="12:21" ht="15" customHeight="1" x14ac:dyDescent="0.4">
      <c r="L8665" s="36" t="s">
        <v>39</v>
      </c>
      <c r="N8665" s="37">
        <v>43826</v>
      </c>
      <c r="O8665" s="35">
        <v>0.375</v>
      </c>
      <c r="P8665" s="299"/>
      <c r="Q8665" s="300"/>
      <c r="R8665" s="129">
        <f t="shared" si="406"/>
        <v>0</v>
      </c>
      <c r="S8665" s="129">
        <f t="shared" si="407"/>
        <v>0</v>
      </c>
      <c r="T8665" s="129">
        <f t="shared" si="405"/>
        <v>0</v>
      </c>
      <c r="U8665" s="10"/>
    </row>
    <row r="8666" spans="12:21" ht="15" customHeight="1" x14ac:dyDescent="0.4">
      <c r="L8666" s="36" t="s">
        <v>39</v>
      </c>
      <c r="N8666" s="37">
        <v>43826</v>
      </c>
      <c r="O8666" s="35">
        <v>0.41666666666666669</v>
      </c>
      <c r="P8666" s="299"/>
      <c r="Q8666" s="300"/>
      <c r="R8666" s="129">
        <f t="shared" si="406"/>
        <v>0</v>
      </c>
      <c r="S8666" s="129">
        <f t="shared" si="407"/>
        <v>0</v>
      </c>
      <c r="T8666" s="129">
        <f t="shared" si="405"/>
        <v>0</v>
      </c>
      <c r="U8666" s="10"/>
    </row>
    <row r="8667" spans="12:21" ht="15" customHeight="1" x14ac:dyDescent="0.4">
      <c r="L8667" s="36" t="s">
        <v>39</v>
      </c>
      <c r="N8667" s="37">
        <v>43826</v>
      </c>
      <c r="O8667" s="35">
        <v>0.45833333333333337</v>
      </c>
      <c r="P8667" s="299"/>
      <c r="Q8667" s="300"/>
      <c r="R8667" s="129">
        <f t="shared" si="406"/>
        <v>0</v>
      </c>
      <c r="S8667" s="129">
        <f t="shared" si="407"/>
        <v>0</v>
      </c>
      <c r="T8667" s="129">
        <f t="shared" si="405"/>
        <v>0</v>
      </c>
      <c r="U8667" s="10"/>
    </row>
    <row r="8668" spans="12:21" ht="15" customHeight="1" x14ac:dyDescent="0.4">
      <c r="L8668" s="36" t="s">
        <v>39</v>
      </c>
      <c r="N8668" s="37">
        <v>43826</v>
      </c>
      <c r="O8668" s="35">
        <v>0.50000000000000011</v>
      </c>
      <c r="P8668" s="299"/>
      <c r="Q8668" s="300"/>
      <c r="R8668" s="129">
        <f t="shared" si="406"/>
        <v>0</v>
      </c>
      <c r="S8668" s="129">
        <f t="shared" si="407"/>
        <v>0</v>
      </c>
      <c r="T8668" s="129">
        <f t="shared" si="405"/>
        <v>0</v>
      </c>
      <c r="U8668" s="10"/>
    </row>
    <row r="8669" spans="12:21" ht="15" customHeight="1" x14ac:dyDescent="0.4">
      <c r="L8669" s="36" t="s">
        <v>39</v>
      </c>
      <c r="N8669" s="37">
        <v>43826</v>
      </c>
      <c r="O8669" s="35">
        <v>0.54166666666666674</v>
      </c>
      <c r="P8669" s="299"/>
      <c r="Q8669" s="300"/>
      <c r="R8669" s="129">
        <f t="shared" si="406"/>
        <v>0</v>
      </c>
      <c r="S8669" s="129">
        <f t="shared" si="407"/>
        <v>0</v>
      </c>
      <c r="T8669" s="129">
        <f t="shared" si="405"/>
        <v>0</v>
      </c>
      <c r="U8669" s="10"/>
    </row>
    <row r="8670" spans="12:21" ht="15" customHeight="1" x14ac:dyDescent="0.4">
      <c r="L8670" s="36" t="s">
        <v>39</v>
      </c>
      <c r="N8670" s="37">
        <v>43826</v>
      </c>
      <c r="O8670" s="35">
        <v>0.58333333333333337</v>
      </c>
      <c r="P8670" s="299"/>
      <c r="Q8670" s="300"/>
      <c r="R8670" s="129">
        <f t="shared" si="406"/>
        <v>0</v>
      </c>
      <c r="S8670" s="129">
        <f t="shared" si="407"/>
        <v>0</v>
      </c>
      <c r="T8670" s="129">
        <f t="shared" si="405"/>
        <v>0</v>
      </c>
      <c r="U8670" s="10"/>
    </row>
    <row r="8671" spans="12:21" ht="15" customHeight="1" x14ac:dyDescent="0.4">
      <c r="L8671" s="36" t="s">
        <v>39</v>
      </c>
      <c r="N8671" s="37">
        <v>43826</v>
      </c>
      <c r="O8671" s="35">
        <v>0.62500000000000011</v>
      </c>
      <c r="P8671" s="299"/>
      <c r="Q8671" s="300"/>
      <c r="R8671" s="129">
        <f t="shared" si="406"/>
        <v>0</v>
      </c>
      <c r="S8671" s="129">
        <f t="shared" si="407"/>
        <v>0</v>
      </c>
      <c r="T8671" s="129">
        <f t="shared" si="405"/>
        <v>0</v>
      </c>
      <c r="U8671" s="10"/>
    </row>
    <row r="8672" spans="12:21" ht="15" customHeight="1" x14ac:dyDescent="0.4">
      <c r="L8672" s="36" t="s">
        <v>39</v>
      </c>
      <c r="N8672" s="37">
        <v>43826</v>
      </c>
      <c r="O8672" s="35">
        <v>0.66666666666666674</v>
      </c>
      <c r="P8672" s="299"/>
      <c r="Q8672" s="300"/>
      <c r="R8672" s="129">
        <f t="shared" si="406"/>
        <v>0</v>
      </c>
      <c r="S8672" s="129">
        <f t="shared" si="407"/>
        <v>0</v>
      </c>
      <c r="T8672" s="129">
        <f t="shared" si="405"/>
        <v>0</v>
      </c>
      <c r="U8672" s="10"/>
    </row>
    <row r="8673" spans="12:21" ht="15" customHeight="1" x14ac:dyDescent="0.4">
      <c r="L8673" s="36" t="s">
        <v>39</v>
      </c>
      <c r="N8673" s="37">
        <v>43826</v>
      </c>
      <c r="O8673" s="35">
        <v>0.70833333333333337</v>
      </c>
      <c r="P8673" s="299"/>
      <c r="Q8673" s="300"/>
      <c r="R8673" s="129">
        <f t="shared" si="406"/>
        <v>0</v>
      </c>
      <c r="S8673" s="129">
        <f t="shared" si="407"/>
        <v>0</v>
      </c>
      <c r="T8673" s="129">
        <f t="shared" si="405"/>
        <v>0</v>
      </c>
      <c r="U8673" s="10"/>
    </row>
    <row r="8674" spans="12:21" ht="15" customHeight="1" x14ac:dyDescent="0.4">
      <c r="L8674" s="36" t="s">
        <v>39</v>
      </c>
      <c r="N8674" s="37">
        <v>43826</v>
      </c>
      <c r="O8674" s="35">
        <v>0.75000000000000011</v>
      </c>
      <c r="P8674" s="299"/>
      <c r="Q8674" s="300"/>
      <c r="R8674" s="129">
        <f t="shared" si="406"/>
        <v>0</v>
      </c>
      <c r="S8674" s="129">
        <f t="shared" si="407"/>
        <v>0</v>
      </c>
      <c r="T8674" s="129">
        <f t="shared" si="405"/>
        <v>0</v>
      </c>
      <c r="U8674" s="10"/>
    </row>
    <row r="8675" spans="12:21" ht="15" customHeight="1" x14ac:dyDescent="0.4">
      <c r="L8675" s="36" t="s">
        <v>39</v>
      </c>
      <c r="N8675" s="37">
        <v>43826</v>
      </c>
      <c r="O8675" s="35">
        <v>0.79166666666666674</v>
      </c>
      <c r="P8675" s="299"/>
      <c r="Q8675" s="300"/>
      <c r="R8675" s="129">
        <f t="shared" si="406"/>
        <v>0</v>
      </c>
      <c r="S8675" s="129">
        <f t="shared" si="407"/>
        <v>0</v>
      </c>
      <c r="T8675" s="129">
        <f t="shared" si="405"/>
        <v>0</v>
      </c>
      <c r="U8675" s="10"/>
    </row>
    <row r="8676" spans="12:21" ht="15" customHeight="1" x14ac:dyDescent="0.4">
      <c r="L8676" s="36" t="s">
        <v>39</v>
      </c>
      <c r="N8676" s="37">
        <v>43826</v>
      </c>
      <c r="O8676" s="35">
        <v>0.83333333333333337</v>
      </c>
      <c r="P8676" s="299"/>
      <c r="Q8676" s="300"/>
      <c r="R8676" s="129">
        <f t="shared" si="406"/>
        <v>0</v>
      </c>
      <c r="S8676" s="129">
        <f t="shared" si="407"/>
        <v>0</v>
      </c>
      <c r="T8676" s="129">
        <f t="shared" si="405"/>
        <v>0</v>
      </c>
      <c r="U8676" s="10"/>
    </row>
    <row r="8677" spans="12:21" ht="15" customHeight="1" x14ac:dyDescent="0.4">
      <c r="L8677" s="36" t="s">
        <v>39</v>
      </c>
      <c r="N8677" s="37">
        <v>43826</v>
      </c>
      <c r="O8677" s="35">
        <v>0.87500000000000011</v>
      </c>
      <c r="P8677" s="299"/>
      <c r="Q8677" s="300"/>
      <c r="R8677" s="129">
        <f t="shared" si="406"/>
        <v>0</v>
      </c>
      <c r="S8677" s="129">
        <f t="shared" si="407"/>
        <v>0</v>
      </c>
      <c r="T8677" s="129">
        <f t="shared" si="405"/>
        <v>0</v>
      </c>
      <c r="U8677" s="10"/>
    </row>
    <row r="8678" spans="12:21" ht="15" customHeight="1" x14ac:dyDescent="0.4">
      <c r="L8678" s="36" t="s">
        <v>39</v>
      </c>
      <c r="N8678" s="37">
        <v>43826</v>
      </c>
      <c r="O8678" s="35">
        <v>0.91666666666666674</v>
      </c>
      <c r="P8678" s="299"/>
      <c r="Q8678" s="300"/>
      <c r="R8678" s="129">
        <f t="shared" si="406"/>
        <v>0</v>
      </c>
      <c r="S8678" s="129">
        <f t="shared" si="407"/>
        <v>0</v>
      </c>
      <c r="T8678" s="129">
        <f t="shared" si="405"/>
        <v>0</v>
      </c>
      <c r="U8678" s="10"/>
    </row>
    <row r="8679" spans="12:21" ht="15" customHeight="1" x14ac:dyDescent="0.4">
      <c r="L8679" s="36" t="s">
        <v>39</v>
      </c>
      <c r="N8679" s="37">
        <v>43826</v>
      </c>
      <c r="O8679" s="35">
        <v>0.95833333333333337</v>
      </c>
      <c r="P8679" s="299"/>
      <c r="Q8679" s="300"/>
      <c r="R8679" s="129">
        <f t="shared" si="406"/>
        <v>0</v>
      </c>
      <c r="S8679" s="129">
        <f t="shared" si="407"/>
        <v>0</v>
      </c>
      <c r="T8679" s="129">
        <f t="shared" si="405"/>
        <v>0</v>
      </c>
      <c r="U8679" s="10"/>
    </row>
    <row r="8680" spans="12:21" ht="15" customHeight="1" x14ac:dyDescent="0.4">
      <c r="L8680" s="40">
        <v>43827</v>
      </c>
      <c r="M8680" s="37"/>
      <c r="N8680" s="37">
        <v>43827</v>
      </c>
      <c r="O8680" s="35">
        <v>3.1225022567582528E-17</v>
      </c>
      <c r="P8680" s="299"/>
      <c r="Q8680" s="300"/>
      <c r="R8680" s="129">
        <f t="shared" si="406"/>
        <v>0</v>
      </c>
      <c r="S8680" s="129">
        <f t="shared" si="407"/>
        <v>0</v>
      </c>
      <c r="T8680" s="129">
        <f t="shared" si="405"/>
        <v>0</v>
      </c>
      <c r="U8680" s="10"/>
    </row>
    <row r="8681" spans="12:21" ht="15" customHeight="1" x14ac:dyDescent="0.4">
      <c r="L8681" s="36" t="s">
        <v>39</v>
      </c>
      <c r="N8681" s="37">
        <v>43827</v>
      </c>
      <c r="O8681" s="35">
        <v>4.1666666666666699E-2</v>
      </c>
      <c r="P8681" s="299"/>
      <c r="Q8681" s="300"/>
      <c r="R8681" s="129">
        <f t="shared" si="406"/>
        <v>0</v>
      </c>
      <c r="S8681" s="129">
        <f t="shared" si="407"/>
        <v>0</v>
      </c>
      <c r="T8681" s="129">
        <f t="shared" ref="T8681:T8744" si="408">Q8681-R8681</f>
        <v>0</v>
      </c>
      <c r="U8681" s="10"/>
    </row>
    <row r="8682" spans="12:21" ht="15" customHeight="1" x14ac:dyDescent="0.4">
      <c r="L8682" s="36" t="s">
        <v>39</v>
      </c>
      <c r="N8682" s="37">
        <v>43827</v>
      </c>
      <c r="O8682" s="35">
        <v>8.333333333333337E-2</v>
      </c>
      <c r="P8682" s="299"/>
      <c r="Q8682" s="300"/>
      <c r="R8682" s="129">
        <f t="shared" si="406"/>
        <v>0</v>
      </c>
      <c r="S8682" s="129">
        <f t="shared" si="407"/>
        <v>0</v>
      </c>
      <c r="T8682" s="129">
        <f t="shared" si="408"/>
        <v>0</v>
      </c>
      <c r="U8682" s="10"/>
    </row>
    <row r="8683" spans="12:21" ht="15" customHeight="1" x14ac:dyDescent="0.4">
      <c r="L8683" s="36" t="s">
        <v>39</v>
      </c>
      <c r="N8683" s="37">
        <v>43827</v>
      </c>
      <c r="O8683" s="35">
        <v>0.12500000000000006</v>
      </c>
      <c r="P8683" s="299"/>
      <c r="Q8683" s="300"/>
      <c r="R8683" s="129">
        <f t="shared" si="406"/>
        <v>0</v>
      </c>
      <c r="S8683" s="129">
        <f t="shared" si="407"/>
        <v>0</v>
      </c>
      <c r="T8683" s="129">
        <f t="shared" si="408"/>
        <v>0</v>
      </c>
      <c r="U8683" s="10"/>
    </row>
    <row r="8684" spans="12:21" ht="15" customHeight="1" x14ac:dyDescent="0.4">
      <c r="L8684" s="36" t="s">
        <v>39</v>
      </c>
      <c r="N8684" s="37">
        <v>43827</v>
      </c>
      <c r="O8684" s="35">
        <v>0.16666666666666669</v>
      </c>
      <c r="P8684" s="299"/>
      <c r="Q8684" s="300"/>
      <c r="R8684" s="129">
        <f t="shared" si="406"/>
        <v>0</v>
      </c>
      <c r="S8684" s="129">
        <f t="shared" si="407"/>
        <v>0</v>
      </c>
      <c r="T8684" s="129">
        <f t="shared" si="408"/>
        <v>0</v>
      </c>
      <c r="U8684" s="10"/>
    </row>
    <row r="8685" spans="12:21" ht="15" customHeight="1" x14ac:dyDescent="0.4">
      <c r="L8685" s="36" t="s">
        <v>39</v>
      </c>
      <c r="N8685" s="37">
        <v>43827</v>
      </c>
      <c r="O8685" s="35">
        <v>0.20833333333333337</v>
      </c>
      <c r="P8685" s="299"/>
      <c r="Q8685" s="300"/>
      <c r="R8685" s="129">
        <f t="shared" si="406"/>
        <v>0</v>
      </c>
      <c r="S8685" s="129">
        <f t="shared" si="407"/>
        <v>0</v>
      </c>
      <c r="T8685" s="129">
        <f t="shared" si="408"/>
        <v>0</v>
      </c>
      <c r="U8685" s="10"/>
    </row>
    <row r="8686" spans="12:21" ht="15" customHeight="1" x14ac:dyDescent="0.4">
      <c r="L8686" s="36" t="s">
        <v>39</v>
      </c>
      <c r="N8686" s="37">
        <v>43827</v>
      </c>
      <c r="O8686" s="35">
        <v>0.25</v>
      </c>
      <c r="P8686" s="299"/>
      <c r="Q8686" s="300"/>
      <c r="R8686" s="129">
        <f t="shared" si="406"/>
        <v>0</v>
      </c>
      <c r="S8686" s="129">
        <f t="shared" si="407"/>
        <v>0</v>
      </c>
      <c r="T8686" s="129">
        <f t="shared" si="408"/>
        <v>0</v>
      </c>
      <c r="U8686" s="10"/>
    </row>
    <row r="8687" spans="12:21" ht="15" customHeight="1" x14ac:dyDescent="0.4">
      <c r="L8687" s="36" t="s">
        <v>39</v>
      </c>
      <c r="N8687" s="37">
        <v>43827</v>
      </c>
      <c r="O8687" s="35">
        <v>0.29166666666666669</v>
      </c>
      <c r="P8687" s="299"/>
      <c r="Q8687" s="300"/>
      <c r="R8687" s="129">
        <f t="shared" si="406"/>
        <v>0</v>
      </c>
      <c r="S8687" s="129">
        <f t="shared" si="407"/>
        <v>0</v>
      </c>
      <c r="T8687" s="129">
        <f t="shared" si="408"/>
        <v>0</v>
      </c>
      <c r="U8687" s="10"/>
    </row>
    <row r="8688" spans="12:21" ht="15" customHeight="1" x14ac:dyDescent="0.4">
      <c r="L8688" s="36" t="s">
        <v>39</v>
      </c>
      <c r="N8688" s="37">
        <v>43827</v>
      </c>
      <c r="O8688" s="35">
        <v>0.33333333333333337</v>
      </c>
      <c r="P8688" s="299"/>
      <c r="Q8688" s="300"/>
      <c r="R8688" s="129">
        <f t="shared" si="406"/>
        <v>0</v>
      </c>
      <c r="S8688" s="129">
        <f t="shared" si="407"/>
        <v>0</v>
      </c>
      <c r="T8688" s="129">
        <f t="shared" si="408"/>
        <v>0</v>
      </c>
      <c r="U8688" s="10"/>
    </row>
    <row r="8689" spans="12:21" ht="15" customHeight="1" x14ac:dyDescent="0.4">
      <c r="L8689" s="36" t="s">
        <v>39</v>
      </c>
      <c r="N8689" s="37">
        <v>43827</v>
      </c>
      <c r="O8689" s="35">
        <v>0.375</v>
      </c>
      <c r="P8689" s="299"/>
      <c r="Q8689" s="300"/>
      <c r="R8689" s="129">
        <f t="shared" si="406"/>
        <v>0</v>
      </c>
      <c r="S8689" s="129">
        <f t="shared" si="407"/>
        <v>0</v>
      </c>
      <c r="T8689" s="129">
        <f t="shared" si="408"/>
        <v>0</v>
      </c>
      <c r="U8689" s="10"/>
    </row>
    <row r="8690" spans="12:21" ht="15" customHeight="1" x14ac:dyDescent="0.4">
      <c r="L8690" s="36" t="s">
        <v>39</v>
      </c>
      <c r="N8690" s="37">
        <v>43827</v>
      </c>
      <c r="O8690" s="35">
        <v>0.41666666666666669</v>
      </c>
      <c r="P8690" s="299"/>
      <c r="Q8690" s="300"/>
      <c r="R8690" s="129">
        <f t="shared" si="406"/>
        <v>0</v>
      </c>
      <c r="S8690" s="129">
        <f t="shared" si="407"/>
        <v>0</v>
      </c>
      <c r="T8690" s="129">
        <f t="shared" si="408"/>
        <v>0</v>
      </c>
      <c r="U8690" s="10"/>
    </row>
    <row r="8691" spans="12:21" ht="15" customHeight="1" x14ac:dyDescent="0.4">
      <c r="L8691" s="36" t="s">
        <v>39</v>
      </c>
      <c r="N8691" s="37">
        <v>43827</v>
      </c>
      <c r="O8691" s="35">
        <v>0.45833333333333337</v>
      </c>
      <c r="P8691" s="299"/>
      <c r="Q8691" s="300"/>
      <c r="R8691" s="129">
        <f t="shared" si="406"/>
        <v>0</v>
      </c>
      <c r="S8691" s="129">
        <f t="shared" si="407"/>
        <v>0</v>
      </c>
      <c r="T8691" s="129">
        <f t="shared" si="408"/>
        <v>0</v>
      </c>
      <c r="U8691" s="10"/>
    </row>
    <row r="8692" spans="12:21" ht="15" customHeight="1" x14ac:dyDescent="0.4">
      <c r="L8692" s="36" t="s">
        <v>39</v>
      </c>
      <c r="N8692" s="37">
        <v>43827</v>
      </c>
      <c r="O8692" s="35">
        <v>0.50000000000000011</v>
      </c>
      <c r="P8692" s="299"/>
      <c r="Q8692" s="300"/>
      <c r="R8692" s="129">
        <f t="shared" si="406"/>
        <v>0</v>
      </c>
      <c r="S8692" s="129">
        <f t="shared" si="407"/>
        <v>0</v>
      </c>
      <c r="T8692" s="129">
        <f t="shared" si="408"/>
        <v>0</v>
      </c>
      <c r="U8692" s="10"/>
    </row>
    <row r="8693" spans="12:21" ht="15" customHeight="1" x14ac:dyDescent="0.4">
      <c r="L8693" s="36" t="s">
        <v>39</v>
      </c>
      <c r="N8693" s="37">
        <v>43827</v>
      </c>
      <c r="O8693" s="35">
        <v>0.54166666666666674</v>
      </c>
      <c r="P8693" s="299"/>
      <c r="Q8693" s="300"/>
      <c r="R8693" s="129">
        <f t="shared" si="406"/>
        <v>0</v>
      </c>
      <c r="S8693" s="129">
        <f t="shared" si="407"/>
        <v>0</v>
      </c>
      <c r="T8693" s="129">
        <f t="shared" si="408"/>
        <v>0</v>
      </c>
      <c r="U8693" s="10"/>
    </row>
    <row r="8694" spans="12:21" ht="15" customHeight="1" x14ac:dyDescent="0.4">
      <c r="L8694" s="36" t="s">
        <v>39</v>
      </c>
      <c r="N8694" s="37">
        <v>43827</v>
      </c>
      <c r="O8694" s="35">
        <v>0.58333333333333337</v>
      </c>
      <c r="P8694" s="299"/>
      <c r="Q8694" s="300"/>
      <c r="R8694" s="129">
        <f t="shared" si="406"/>
        <v>0</v>
      </c>
      <c r="S8694" s="129">
        <f t="shared" si="407"/>
        <v>0</v>
      </c>
      <c r="T8694" s="129">
        <f t="shared" si="408"/>
        <v>0</v>
      </c>
      <c r="U8694" s="10"/>
    </row>
    <row r="8695" spans="12:21" ht="15" customHeight="1" x14ac:dyDescent="0.4">
      <c r="L8695" s="36" t="s">
        <v>39</v>
      </c>
      <c r="N8695" s="37">
        <v>43827</v>
      </c>
      <c r="O8695" s="35">
        <v>0.62500000000000011</v>
      </c>
      <c r="P8695" s="299"/>
      <c r="Q8695" s="300"/>
      <c r="R8695" s="129">
        <f t="shared" si="406"/>
        <v>0</v>
      </c>
      <c r="S8695" s="129">
        <f t="shared" si="407"/>
        <v>0</v>
      </c>
      <c r="T8695" s="129">
        <f t="shared" si="408"/>
        <v>0</v>
      </c>
      <c r="U8695" s="10"/>
    </row>
    <row r="8696" spans="12:21" ht="15" customHeight="1" x14ac:dyDescent="0.4">
      <c r="L8696" s="36" t="s">
        <v>39</v>
      </c>
      <c r="N8696" s="37">
        <v>43827</v>
      </c>
      <c r="O8696" s="35">
        <v>0.66666666666666674</v>
      </c>
      <c r="P8696" s="299"/>
      <c r="Q8696" s="300"/>
      <c r="R8696" s="129">
        <f t="shared" si="406"/>
        <v>0</v>
      </c>
      <c r="S8696" s="129">
        <f t="shared" si="407"/>
        <v>0</v>
      </c>
      <c r="T8696" s="129">
        <f t="shared" si="408"/>
        <v>0</v>
      </c>
      <c r="U8696" s="10"/>
    </row>
    <row r="8697" spans="12:21" ht="15" customHeight="1" x14ac:dyDescent="0.4">
      <c r="L8697" s="36" t="s">
        <v>39</v>
      </c>
      <c r="N8697" s="37">
        <v>43827</v>
      </c>
      <c r="O8697" s="35">
        <v>0.70833333333333337</v>
      </c>
      <c r="P8697" s="299"/>
      <c r="Q8697" s="300"/>
      <c r="R8697" s="129">
        <f t="shared" si="406"/>
        <v>0</v>
      </c>
      <c r="S8697" s="129">
        <f t="shared" si="407"/>
        <v>0</v>
      </c>
      <c r="T8697" s="129">
        <f t="shared" si="408"/>
        <v>0</v>
      </c>
      <c r="U8697" s="10"/>
    </row>
    <row r="8698" spans="12:21" ht="15" customHeight="1" x14ac:dyDescent="0.4">
      <c r="L8698" s="36" t="s">
        <v>39</v>
      </c>
      <c r="N8698" s="37">
        <v>43827</v>
      </c>
      <c r="O8698" s="35">
        <v>0.75000000000000011</v>
      </c>
      <c r="P8698" s="299"/>
      <c r="Q8698" s="300"/>
      <c r="R8698" s="129">
        <f t="shared" si="406"/>
        <v>0</v>
      </c>
      <c r="S8698" s="129">
        <f t="shared" si="407"/>
        <v>0</v>
      </c>
      <c r="T8698" s="129">
        <f t="shared" si="408"/>
        <v>0</v>
      </c>
      <c r="U8698" s="10"/>
    </row>
    <row r="8699" spans="12:21" ht="15" customHeight="1" x14ac:dyDescent="0.4">
      <c r="L8699" s="36" t="s">
        <v>39</v>
      </c>
      <c r="N8699" s="37">
        <v>43827</v>
      </c>
      <c r="O8699" s="35">
        <v>0.79166666666666674</v>
      </c>
      <c r="P8699" s="299"/>
      <c r="Q8699" s="300"/>
      <c r="R8699" s="129">
        <f t="shared" si="406"/>
        <v>0</v>
      </c>
      <c r="S8699" s="129">
        <f t="shared" si="407"/>
        <v>0</v>
      </c>
      <c r="T8699" s="129">
        <f t="shared" si="408"/>
        <v>0</v>
      </c>
      <c r="U8699" s="10"/>
    </row>
    <row r="8700" spans="12:21" ht="15" customHeight="1" x14ac:dyDescent="0.4">
      <c r="L8700" s="36" t="s">
        <v>39</v>
      </c>
      <c r="N8700" s="37">
        <v>43827</v>
      </c>
      <c r="O8700" s="35">
        <v>0.83333333333333337</v>
      </c>
      <c r="P8700" s="299"/>
      <c r="Q8700" s="300"/>
      <c r="R8700" s="129">
        <f t="shared" si="406"/>
        <v>0</v>
      </c>
      <c r="S8700" s="129">
        <f t="shared" si="407"/>
        <v>0</v>
      </c>
      <c r="T8700" s="129">
        <f t="shared" si="408"/>
        <v>0</v>
      </c>
      <c r="U8700" s="10"/>
    </row>
    <row r="8701" spans="12:21" ht="15" customHeight="1" x14ac:dyDescent="0.4">
      <c r="L8701" s="36" t="s">
        <v>39</v>
      </c>
      <c r="N8701" s="37">
        <v>43827</v>
      </c>
      <c r="O8701" s="35">
        <v>0.87500000000000011</v>
      </c>
      <c r="P8701" s="299"/>
      <c r="Q8701" s="300"/>
      <c r="R8701" s="129">
        <f t="shared" si="406"/>
        <v>0</v>
      </c>
      <c r="S8701" s="129">
        <f t="shared" si="407"/>
        <v>0</v>
      </c>
      <c r="T8701" s="129">
        <f t="shared" si="408"/>
        <v>0</v>
      </c>
      <c r="U8701" s="10"/>
    </row>
    <row r="8702" spans="12:21" ht="15" customHeight="1" x14ac:dyDescent="0.4">
      <c r="L8702" s="36" t="s">
        <v>39</v>
      </c>
      <c r="N8702" s="37">
        <v>43827</v>
      </c>
      <c r="O8702" s="35">
        <v>0.91666666666666674</v>
      </c>
      <c r="P8702" s="299"/>
      <c r="Q8702" s="300"/>
      <c r="R8702" s="129">
        <f t="shared" si="406"/>
        <v>0</v>
      </c>
      <c r="S8702" s="129">
        <f t="shared" si="407"/>
        <v>0</v>
      </c>
      <c r="T8702" s="129">
        <f t="shared" si="408"/>
        <v>0</v>
      </c>
      <c r="U8702" s="10"/>
    </row>
    <row r="8703" spans="12:21" ht="15" customHeight="1" x14ac:dyDescent="0.4">
      <c r="L8703" s="36" t="s">
        <v>39</v>
      </c>
      <c r="N8703" s="37">
        <v>43827</v>
      </c>
      <c r="O8703" s="35">
        <v>0.95833333333333337</v>
      </c>
      <c r="P8703" s="299"/>
      <c r="Q8703" s="300"/>
      <c r="R8703" s="129">
        <f t="shared" si="406"/>
        <v>0</v>
      </c>
      <c r="S8703" s="129">
        <f t="shared" si="407"/>
        <v>0</v>
      </c>
      <c r="T8703" s="129">
        <f t="shared" si="408"/>
        <v>0</v>
      </c>
      <c r="U8703" s="10"/>
    </row>
    <row r="8704" spans="12:21" ht="15" customHeight="1" x14ac:dyDescent="0.4">
      <c r="L8704" s="40">
        <v>43828</v>
      </c>
      <c r="M8704" s="37"/>
      <c r="N8704" s="37">
        <v>43828</v>
      </c>
      <c r="O8704" s="35">
        <v>3.1225022567582528E-17</v>
      </c>
      <c r="P8704" s="299"/>
      <c r="Q8704" s="300"/>
      <c r="R8704" s="129">
        <f t="shared" si="406"/>
        <v>0</v>
      </c>
      <c r="S8704" s="129">
        <f t="shared" si="407"/>
        <v>0</v>
      </c>
      <c r="T8704" s="129">
        <f t="shared" si="408"/>
        <v>0</v>
      </c>
      <c r="U8704" s="10"/>
    </row>
    <row r="8705" spans="12:21" ht="15" customHeight="1" x14ac:dyDescent="0.4">
      <c r="L8705" s="36" t="s">
        <v>39</v>
      </c>
      <c r="N8705" s="37">
        <v>43828</v>
      </c>
      <c r="O8705" s="35">
        <v>4.1666666666666699E-2</v>
      </c>
      <c r="P8705" s="299"/>
      <c r="Q8705" s="300"/>
      <c r="R8705" s="129">
        <f t="shared" si="406"/>
        <v>0</v>
      </c>
      <c r="S8705" s="129">
        <f t="shared" si="407"/>
        <v>0</v>
      </c>
      <c r="T8705" s="129">
        <f t="shared" si="408"/>
        <v>0</v>
      </c>
      <c r="U8705" s="10"/>
    </row>
    <row r="8706" spans="12:21" ht="15" customHeight="1" x14ac:dyDescent="0.4">
      <c r="L8706" s="36" t="s">
        <v>39</v>
      </c>
      <c r="N8706" s="37">
        <v>43828</v>
      </c>
      <c r="O8706" s="35">
        <v>8.333333333333337E-2</v>
      </c>
      <c r="P8706" s="299"/>
      <c r="Q8706" s="300"/>
      <c r="R8706" s="129">
        <f t="shared" si="406"/>
        <v>0</v>
      </c>
      <c r="S8706" s="129">
        <f t="shared" si="407"/>
        <v>0</v>
      </c>
      <c r="T8706" s="129">
        <f t="shared" si="408"/>
        <v>0</v>
      </c>
      <c r="U8706" s="10"/>
    </row>
    <row r="8707" spans="12:21" ht="15" customHeight="1" x14ac:dyDescent="0.4">
      <c r="L8707" s="36" t="s">
        <v>39</v>
      </c>
      <c r="N8707" s="37">
        <v>43828</v>
      </c>
      <c r="O8707" s="35">
        <v>0.12500000000000006</v>
      </c>
      <c r="P8707" s="299"/>
      <c r="Q8707" s="300"/>
      <c r="R8707" s="129">
        <f t="shared" si="406"/>
        <v>0</v>
      </c>
      <c r="S8707" s="129">
        <f t="shared" si="407"/>
        <v>0</v>
      </c>
      <c r="T8707" s="129">
        <f t="shared" si="408"/>
        <v>0</v>
      </c>
      <c r="U8707" s="10"/>
    </row>
    <row r="8708" spans="12:21" ht="15" customHeight="1" x14ac:dyDescent="0.4">
      <c r="L8708" s="36" t="s">
        <v>39</v>
      </c>
      <c r="N8708" s="37">
        <v>43828</v>
      </c>
      <c r="O8708" s="35">
        <v>0.16666666666666669</v>
      </c>
      <c r="P8708" s="299"/>
      <c r="Q8708" s="300"/>
      <c r="R8708" s="129">
        <f t="shared" si="406"/>
        <v>0</v>
      </c>
      <c r="S8708" s="129">
        <f t="shared" si="407"/>
        <v>0</v>
      </c>
      <c r="T8708" s="129">
        <f t="shared" si="408"/>
        <v>0</v>
      </c>
      <c r="U8708" s="10"/>
    </row>
    <row r="8709" spans="12:21" ht="15" customHeight="1" x14ac:dyDescent="0.4">
      <c r="L8709" s="36" t="s">
        <v>39</v>
      </c>
      <c r="N8709" s="37">
        <v>43828</v>
      </c>
      <c r="O8709" s="35">
        <v>0.20833333333333337</v>
      </c>
      <c r="P8709" s="299"/>
      <c r="Q8709" s="300"/>
      <c r="R8709" s="129">
        <f t="shared" si="406"/>
        <v>0</v>
      </c>
      <c r="S8709" s="129">
        <f t="shared" si="407"/>
        <v>0</v>
      </c>
      <c r="T8709" s="129">
        <f t="shared" si="408"/>
        <v>0</v>
      </c>
      <c r="U8709" s="10"/>
    </row>
    <row r="8710" spans="12:21" ht="15" customHeight="1" x14ac:dyDescent="0.4">
      <c r="L8710" s="36" t="s">
        <v>39</v>
      </c>
      <c r="N8710" s="37">
        <v>43828</v>
      </c>
      <c r="O8710" s="35">
        <v>0.25</v>
      </c>
      <c r="P8710" s="299"/>
      <c r="Q8710" s="300"/>
      <c r="R8710" s="129">
        <f t="shared" si="406"/>
        <v>0</v>
      </c>
      <c r="S8710" s="129">
        <f t="shared" si="407"/>
        <v>0</v>
      </c>
      <c r="T8710" s="129">
        <f t="shared" si="408"/>
        <v>0</v>
      </c>
      <c r="U8710" s="10"/>
    </row>
    <row r="8711" spans="12:21" ht="15" customHeight="1" x14ac:dyDescent="0.4">
      <c r="L8711" s="36" t="s">
        <v>39</v>
      </c>
      <c r="N8711" s="37">
        <v>43828</v>
      </c>
      <c r="O8711" s="35">
        <v>0.29166666666666669</v>
      </c>
      <c r="P8711" s="299"/>
      <c r="Q8711" s="300"/>
      <c r="R8711" s="129">
        <f t="shared" si="406"/>
        <v>0</v>
      </c>
      <c r="S8711" s="129">
        <f t="shared" si="407"/>
        <v>0</v>
      </c>
      <c r="T8711" s="129">
        <f t="shared" si="408"/>
        <v>0</v>
      </c>
      <c r="U8711" s="10"/>
    </row>
    <row r="8712" spans="12:21" ht="15" customHeight="1" x14ac:dyDescent="0.4">
      <c r="L8712" s="36" t="s">
        <v>39</v>
      </c>
      <c r="N8712" s="37">
        <v>43828</v>
      </c>
      <c r="O8712" s="35">
        <v>0.33333333333333337</v>
      </c>
      <c r="P8712" s="299"/>
      <c r="Q8712" s="300"/>
      <c r="R8712" s="129">
        <f t="shared" si="406"/>
        <v>0</v>
      </c>
      <c r="S8712" s="129">
        <f t="shared" si="407"/>
        <v>0</v>
      </c>
      <c r="T8712" s="129">
        <f t="shared" si="408"/>
        <v>0</v>
      </c>
      <c r="U8712" s="10"/>
    </row>
    <row r="8713" spans="12:21" ht="15" customHeight="1" x14ac:dyDescent="0.4">
      <c r="L8713" s="36" t="s">
        <v>39</v>
      </c>
      <c r="N8713" s="37">
        <v>43828</v>
      </c>
      <c r="O8713" s="35">
        <v>0.375</v>
      </c>
      <c r="P8713" s="299"/>
      <c r="Q8713" s="300"/>
      <c r="R8713" s="129">
        <f t="shared" si="406"/>
        <v>0</v>
      </c>
      <c r="S8713" s="129">
        <f t="shared" si="407"/>
        <v>0</v>
      </c>
      <c r="T8713" s="129">
        <f t="shared" si="408"/>
        <v>0</v>
      </c>
      <c r="U8713" s="10"/>
    </row>
    <row r="8714" spans="12:21" ht="15" customHeight="1" x14ac:dyDescent="0.4">
      <c r="L8714" s="36" t="s">
        <v>39</v>
      </c>
      <c r="N8714" s="37">
        <v>43828</v>
      </c>
      <c r="O8714" s="35">
        <v>0.41666666666666669</v>
      </c>
      <c r="P8714" s="299"/>
      <c r="Q8714" s="300"/>
      <c r="R8714" s="129">
        <f t="shared" si="406"/>
        <v>0</v>
      </c>
      <c r="S8714" s="129">
        <f t="shared" si="407"/>
        <v>0</v>
      </c>
      <c r="T8714" s="129">
        <f t="shared" si="408"/>
        <v>0</v>
      </c>
      <c r="U8714" s="10"/>
    </row>
    <row r="8715" spans="12:21" ht="15" customHeight="1" x14ac:dyDescent="0.4">
      <c r="L8715" s="36" t="s">
        <v>39</v>
      </c>
      <c r="N8715" s="37">
        <v>43828</v>
      </c>
      <c r="O8715" s="35">
        <v>0.45833333333333337</v>
      </c>
      <c r="P8715" s="299"/>
      <c r="Q8715" s="300"/>
      <c r="R8715" s="129">
        <f t="shared" si="406"/>
        <v>0</v>
      </c>
      <c r="S8715" s="129">
        <f t="shared" si="407"/>
        <v>0</v>
      </c>
      <c r="T8715" s="129">
        <f t="shared" si="408"/>
        <v>0</v>
      </c>
      <c r="U8715" s="10"/>
    </row>
    <row r="8716" spans="12:21" ht="15" customHeight="1" x14ac:dyDescent="0.4">
      <c r="L8716" s="36" t="s">
        <v>39</v>
      </c>
      <c r="N8716" s="37">
        <v>43828</v>
      </c>
      <c r="O8716" s="35">
        <v>0.50000000000000011</v>
      </c>
      <c r="P8716" s="299"/>
      <c r="Q8716" s="300"/>
      <c r="R8716" s="129">
        <f t="shared" si="406"/>
        <v>0</v>
      </c>
      <c r="S8716" s="129">
        <f t="shared" si="407"/>
        <v>0</v>
      </c>
      <c r="T8716" s="129">
        <f t="shared" si="408"/>
        <v>0</v>
      </c>
      <c r="U8716" s="10"/>
    </row>
    <row r="8717" spans="12:21" ht="15" customHeight="1" x14ac:dyDescent="0.4">
      <c r="L8717" s="36" t="s">
        <v>39</v>
      </c>
      <c r="N8717" s="37">
        <v>43828</v>
      </c>
      <c r="O8717" s="35">
        <v>0.54166666666666674</v>
      </c>
      <c r="P8717" s="299"/>
      <c r="Q8717" s="300"/>
      <c r="R8717" s="129">
        <f t="shared" si="406"/>
        <v>0</v>
      </c>
      <c r="S8717" s="129">
        <f t="shared" si="407"/>
        <v>0</v>
      </c>
      <c r="T8717" s="129">
        <f t="shared" si="408"/>
        <v>0</v>
      </c>
      <c r="U8717" s="10"/>
    </row>
    <row r="8718" spans="12:21" ht="15" customHeight="1" x14ac:dyDescent="0.4">
      <c r="L8718" s="36" t="s">
        <v>39</v>
      </c>
      <c r="N8718" s="37">
        <v>43828</v>
      </c>
      <c r="O8718" s="35">
        <v>0.58333333333333337</v>
      </c>
      <c r="P8718" s="299"/>
      <c r="Q8718" s="300"/>
      <c r="R8718" s="129">
        <f t="shared" si="406"/>
        <v>0</v>
      </c>
      <c r="S8718" s="129">
        <f t="shared" si="407"/>
        <v>0</v>
      </c>
      <c r="T8718" s="129">
        <f t="shared" si="408"/>
        <v>0</v>
      </c>
      <c r="U8718" s="10"/>
    </row>
    <row r="8719" spans="12:21" ht="15" customHeight="1" x14ac:dyDescent="0.4">
      <c r="L8719" s="36" t="s">
        <v>39</v>
      </c>
      <c r="N8719" s="37">
        <v>43828</v>
      </c>
      <c r="O8719" s="35">
        <v>0.62500000000000011</v>
      </c>
      <c r="P8719" s="299"/>
      <c r="Q8719" s="300"/>
      <c r="R8719" s="129">
        <f t="shared" si="406"/>
        <v>0</v>
      </c>
      <c r="S8719" s="129">
        <f t="shared" si="407"/>
        <v>0</v>
      </c>
      <c r="T8719" s="129">
        <f t="shared" si="408"/>
        <v>0</v>
      </c>
      <c r="U8719" s="10"/>
    </row>
    <row r="8720" spans="12:21" ht="15" customHeight="1" x14ac:dyDescent="0.4">
      <c r="L8720" s="36" t="s">
        <v>39</v>
      </c>
      <c r="N8720" s="37">
        <v>43828</v>
      </c>
      <c r="O8720" s="35">
        <v>0.66666666666666674</v>
      </c>
      <c r="P8720" s="299"/>
      <c r="Q8720" s="300"/>
      <c r="R8720" s="129">
        <f t="shared" ref="R8720:R8775" si="409">IF(Q8720&gt;P8720,P8720,Q8720)</f>
        <v>0</v>
      </c>
      <c r="S8720" s="129">
        <f t="shared" ref="S8720:S8775" si="410">P8720-R8720</f>
        <v>0</v>
      </c>
      <c r="T8720" s="129">
        <f t="shared" si="408"/>
        <v>0</v>
      </c>
      <c r="U8720" s="10"/>
    </row>
    <row r="8721" spans="12:21" ht="15" customHeight="1" x14ac:dyDescent="0.4">
      <c r="L8721" s="36" t="s">
        <v>39</v>
      </c>
      <c r="N8721" s="37">
        <v>43828</v>
      </c>
      <c r="O8721" s="35">
        <v>0.70833333333333337</v>
      </c>
      <c r="P8721" s="299"/>
      <c r="Q8721" s="300"/>
      <c r="R8721" s="129">
        <f t="shared" si="409"/>
        <v>0</v>
      </c>
      <c r="S8721" s="129">
        <f t="shared" si="410"/>
        <v>0</v>
      </c>
      <c r="T8721" s="129">
        <f t="shared" si="408"/>
        <v>0</v>
      </c>
      <c r="U8721" s="10"/>
    </row>
    <row r="8722" spans="12:21" ht="15" customHeight="1" x14ac:dyDescent="0.4">
      <c r="L8722" s="36" t="s">
        <v>39</v>
      </c>
      <c r="N8722" s="37">
        <v>43828</v>
      </c>
      <c r="O8722" s="35">
        <v>0.75000000000000011</v>
      </c>
      <c r="P8722" s="299"/>
      <c r="Q8722" s="300"/>
      <c r="R8722" s="129">
        <f t="shared" si="409"/>
        <v>0</v>
      </c>
      <c r="S8722" s="129">
        <f t="shared" si="410"/>
        <v>0</v>
      </c>
      <c r="T8722" s="129">
        <f t="shared" si="408"/>
        <v>0</v>
      </c>
      <c r="U8722" s="10"/>
    </row>
    <row r="8723" spans="12:21" ht="15" customHeight="1" x14ac:dyDescent="0.4">
      <c r="L8723" s="36" t="s">
        <v>39</v>
      </c>
      <c r="N8723" s="37">
        <v>43828</v>
      </c>
      <c r="O8723" s="35">
        <v>0.79166666666666674</v>
      </c>
      <c r="P8723" s="299"/>
      <c r="Q8723" s="300"/>
      <c r="R8723" s="129">
        <f t="shared" si="409"/>
        <v>0</v>
      </c>
      <c r="S8723" s="129">
        <f t="shared" si="410"/>
        <v>0</v>
      </c>
      <c r="T8723" s="129">
        <f t="shared" si="408"/>
        <v>0</v>
      </c>
      <c r="U8723" s="10"/>
    </row>
    <row r="8724" spans="12:21" ht="15" customHeight="1" x14ac:dyDescent="0.4">
      <c r="L8724" s="36" t="s">
        <v>39</v>
      </c>
      <c r="N8724" s="37">
        <v>43828</v>
      </c>
      <c r="O8724" s="35">
        <v>0.83333333333333337</v>
      </c>
      <c r="P8724" s="299"/>
      <c r="Q8724" s="300"/>
      <c r="R8724" s="129">
        <f t="shared" si="409"/>
        <v>0</v>
      </c>
      <c r="S8724" s="129">
        <f t="shared" si="410"/>
        <v>0</v>
      </c>
      <c r="T8724" s="129">
        <f t="shared" si="408"/>
        <v>0</v>
      </c>
      <c r="U8724" s="10"/>
    </row>
    <row r="8725" spans="12:21" ht="15" customHeight="1" x14ac:dyDescent="0.4">
      <c r="L8725" s="36" t="s">
        <v>39</v>
      </c>
      <c r="N8725" s="37">
        <v>43828</v>
      </c>
      <c r="O8725" s="35">
        <v>0.87500000000000011</v>
      </c>
      <c r="P8725" s="299"/>
      <c r="Q8725" s="300"/>
      <c r="R8725" s="129">
        <f t="shared" si="409"/>
        <v>0</v>
      </c>
      <c r="S8725" s="129">
        <f t="shared" si="410"/>
        <v>0</v>
      </c>
      <c r="T8725" s="129">
        <f t="shared" si="408"/>
        <v>0</v>
      </c>
      <c r="U8725" s="10"/>
    </row>
    <row r="8726" spans="12:21" ht="15" customHeight="1" x14ac:dyDescent="0.4">
      <c r="L8726" s="36" t="s">
        <v>39</v>
      </c>
      <c r="N8726" s="37">
        <v>43828</v>
      </c>
      <c r="O8726" s="35">
        <v>0.91666666666666674</v>
      </c>
      <c r="P8726" s="299"/>
      <c r="Q8726" s="300"/>
      <c r="R8726" s="129">
        <f t="shared" si="409"/>
        <v>0</v>
      </c>
      <c r="S8726" s="129">
        <f t="shared" si="410"/>
        <v>0</v>
      </c>
      <c r="T8726" s="129">
        <f t="shared" si="408"/>
        <v>0</v>
      </c>
      <c r="U8726" s="10"/>
    </row>
    <row r="8727" spans="12:21" ht="15" customHeight="1" x14ac:dyDescent="0.4">
      <c r="L8727" s="36" t="s">
        <v>39</v>
      </c>
      <c r="N8727" s="37">
        <v>43828</v>
      </c>
      <c r="O8727" s="35">
        <v>0.95833333333333337</v>
      </c>
      <c r="P8727" s="299"/>
      <c r="Q8727" s="300"/>
      <c r="R8727" s="129">
        <f t="shared" si="409"/>
        <v>0</v>
      </c>
      <c r="S8727" s="129">
        <f t="shared" si="410"/>
        <v>0</v>
      </c>
      <c r="T8727" s="129">
        <f t="shared" si="408"/>
        <v>0</v>
      </c>
      <c r="U8727" s="10"/>
    </row>
    <row r="8728" spans="12:21" ht="15" customHeight="1" x14ac:dyDescent="0.4">
      <c r="L8728" s="40">
        <v>43829</v>
      </c>
      <c r="M8728" s="37"/>
      <c r="N8728" s="37">
        <v>43829</v>
      </c>
      <c r="O8728" s="35">
        <v>3.1225022567582528E-17</v>
      </c>
      <c r="P8728" s="299"/>
      <c r="Q8728" s="300"/>
      <c r="R8728" s="129">
        <f t="shared" si="409"/>
        <v>0</v>
      </c>
      <c r="S8728" s="129">
        <f t="shared" si="410"/>
        <v>0</v>
      </c>
      <c r="T8728" s="129">
        <f t="shared" si="408"/>
        <v>0</v>
      </c>
      <c r="U8728" s="10"/>
    </row>
    <row r="8729" spans="12:21" ht="15" customHeight="1" x14ac:dyDescent="0.4">
      <c r="L8729" s="36" t="s">
        <v>39</v>
      </c>
      <c r="N8729" s="37">
        <v>43829</v>
      </c>
      <c r="O8729" s="35">
        <v>4.1666666666666699E-2</v>
      </c>
      <c r="P8729" s="299"/>
      <c r="Q8729" s="300"/>
      <c r="R8729" s="129">
        <f t="shared" si="409"/>
        <v>0</v>
      </c>
      <c r="S8729" s="129">
        <f t="shared" si="410"/>
        <v>0</v>
      </c>
      <c r="T8729" s="129">
        <f t="shared" si="408"/>
        <v>0</v>
      </c>
      <c r="U8729" s="10"/>
    </row>
    <row r="8730" spans="12:21" ht="15" customHeight="1" x14ac:dyDescent="0.4">
      <c r="L8730" s="36" t="s">
        <v>39</v>
      </c>
      <c r="N8730" s="37">
        <v>43829</v>
      </c>
      <c r="O8730" s="35">
        <v>8.333333333333337E-2</v>
      </c>
      <c r="P8730" s="299"/>
      <c r="Q8730" s="300"/>
      <c r="R8730" s="129">
        <f t="shared" si="409"/>
        <v>0</v>
      </c>
      <c r="S8730" s="129">
        <f t="shared" si="410"/>
        <v>0</v>
      </c>
      <c r="T8730" s="129">
        <f t="shared" si="408"/>
        <v>0</v>
      </c>
      <c r="U8730" s="10"/>
    </row>
    <row r="8731" spans="12:21" ht="15" customHeight="1" x14ac:dyDescent="0.4">
      <c r="L8731" s="36" t="s">
        <v>39</v>
      </c>
      <c r="N8731" s="37">
        <v>43829</v>
      </c>
      <c r="O8731" s="35">
        <v>0.12500000000000006</v>
      </c>
      <c r="P8731" s="299"/>
      <c r="Q8731" s="300"/>
      <c r="R8731" s="129">
        <f t="shared" si="409"/>
        <v>0</v>
      </c>
      <c r="S8731" s="129">
        <f t="shared" si="410"/>
        <v>0</v>
      </c>
      <c r="T8731" s="129">
        <f t="shared" si="408"/>
        <v>0</v>
      </c>
      <c r="U8731" s="10"/>
    </row>
    <row r="8732" spans="12:21" ht="15" customHeight="1" x14ac:dyDescent="0.4">
      <c r="L8732" s="36" t="s">
        <v>39</v>
      </c>
      <c r="N8732" s="37">
        <v>43829</v>
      </c>
      <c r="O8732" s="35">
        <v>0.16666666666666669</v>
      </c>
      <c r="P8732" s="299"/>
      <c r="Q8732" s="300"/>
      <c r="R8732" s="129">
        <f t="shared" si="409"/>
        <v>0</v>
      </c>
      <c r="S8732" s="129">
        <f t="shared" si="410"/>
        <v>0</v>
      </c>
      <c r="T8732" s="129">
        <f t="shared" si="408"/>
        <v>0</v>
      </c>
      <c r="U8732" s="10"/>
    </row>
    <row r="8733" spans="12:21" ht="15" customHeight="1" x14ac:dyDescent="0.4">
      <c r="L8733" s="36" t="s">
        <v>39</v>
      </c>
      <c r="N8733" s="37">
        <v>43829</v>
      </c>
      <c r="O8733" s="35">
        <v>0.20833333333333337</v>
      </c>
      <c r="P8733" s="299"/>
      <c r="Q8733" s="300"/>
      <c r="R8733" s="129">
        <f t="shared" si="409"/>
        <v>0</v>
      </c>
      <c r="S8733" s="129">
        <f t="shared" si="410"/>
        <v>0</v>
      </c>
      <c r="T8733" s="129">
        <f t="shared" si="408"/>
        <v>0</v>
      </c>
      <c r="U8733" s="10"/>
    </row>
    <row r="8734" spans="12:21" ht="15" customHeight="1" x14ac:dyDescent="0.4">
      <c r="L8734" s="36" t="s">
        <v>39</v>
      </c>
      <c r="N8734" s="37">
        <v>43829</v>
      </c>
      <c r="O8734" s="35">
        <v>0.25</v>
      </c>
      <c r="P8734" s="299"/>
      <c r="Q8734" s="300"/>
      <c r="R8734" s="129">
        <f t="shared" si="409"/>
        <v>0</v>
      </c>
      <c r="S8734" s="129">
        <f t="shared" si="410"/>
        <v>0</v>
      </c>
      <c r="T8734" s="129">
        <f t="shared" si="408"/>
        <v>0</v>
      </c>
      <c r="U8734" s="10"/>
    </row>
    <row r="8735" spans="12:21" ht="15" customHeight="1" x14ac:dyDescent="0.4">
      <c r="L8735" s="36" t="s">
        <v>39</v>
      </c>
      <c r="N8735" s="37">
        <v>43829</v>
      </c>
      <c r="O8735" s="35">
        <v>0.29166666666666669</v>
      </c>
      <c r="P8735" s="299"/>
      <c r="Q8735" s="300"/>
      <c r="R8735" s="129">
        <f t="shared" si="409"/>
        <v>0</v>
      </c>
      <c r="S8735" s="129">
        <f t="shared" si="410"/>
        <v>0</v>
      </c>
      <c r="T8735" s="129">
        <f t="shared" si="408"/>
        <v>0</v>
      </c>
      <c r="U8735" s="10"/>
    </row>
    <row r="8736" spans="12:21" ht="15" customHeight="1" x14ac:dyDescent="0.4">
      <c r="L8736" s="36" t="s">
        <v>39</v>
      </c>
      <c r="N8736" s="37">
        <v>43829</v>
      </c>
      <c r="O8736" s="35">
        <v>0.33333333333333337</v>
      </c>
      <c r="P8736" s="299"/>
      <c r="Q8736" s="300"/>
      <c r="R8736" s="129">
        <f t="shared" si="409"/>
        <v>0</v>
      </c>
      <c r="S8736" s="129">
        <f t="shared" si="410"/>
        <v>0</v>
      </c>
      <c r="T8736" s="129">
        <f t="shared" si="408"/>
        <v>0</v>
      </c>
      <c r="U8736" s="10"/>
    </row>
    <row r="8737" spans="12:21" ht="15" customHeight="1" x14ac:dyDescent="0.4">
      <c r="L8737" s="36" t="s">
        <v>39</v>
      </c>
      <c r="N8737" s="37">
        <v>43829</v>
      </c>
      <c r="O8737" s="35">
        <v>0.375</v>
      </c>
      <c r="P8737" s="299"/>
      <c r="Q8737" s="300"/>
      <c r="R8737" s="129">
        <f t="shared" si="409"/>
        <v>0</v>
      </c>
      <c r="S8737" s="129">
        <f t="shared" si="410"/>
        <v>0</v>
      </c>
      <c r="T8737" s="129">
        <f t="shared" si="408"/>
        <v>0</v>
      </c>
      <c r="U8737" s="10"/>
    </row>
    <row r="8738" spans="12:21" ht="15" customHeight="1" x14ac:dyDescent="0.4">
      <c r="L8738" s="36" t="s">
        <v>39</v>
      </c>
      <c r="N8738" s="37">
        <v>43829</v>
      </c>
      <c r="O8738" s="35">
        <v>0.41666666666666669</v>
      </c>
      <c r="P8738" s="299"/>
      <c r="Q8738" s="300"/>
      <c r="R8738" s="129">
        <f t="shared" si="409"/>
        <v>0</v>
      </c>
      <c r="S8738" s="129">
        <f t="shared" si="410"/>
        <v>0</v>
      </c>
      <c r="T8738" s="129">
        <f t="shared" si="408"/>
        <v>0</v>
      </c>
      <c r="U8738" s="10"/>
    </row>
    <row r="8739" spans="12:21" ht="15" customHeight="1" x14ac:dyDescent="0.4">
      <c r="L8739" s="36" t="s">
        <v>39</v>
      </c>
      <c r="N8739" s="37">
        <v>43829</v>
      </c>
      <c r="O8739" s="35">
        <v>0.45833333333333337</v>
      </c>
      <c r="P8739" s="299"/>
      <c r="Q8739" s="300"/>
      <c r="R8739" s="129">
        <f t="shared" si="409"/>
        <v>0</v>
      </c>
      <c r="S8739" s="129">
        <f t="shared" si="410"/>
        <v>0</v>
      </c>
      <c r="T8739" s="129">
        <f t="shared" si="408"/>
        <v>0</v>
      </c>
      <c r="U8739" s="10"/>
    </row>
    <row r="8740" spans="12:21" ht="15" customHeight="1" x14ac:dyDescent="0.4">
      <c r="L8740" s="36" t="s">
        <v>39</v>
      </c>
      <c r="N8740" s="37">
        <v>43829</v>
      </c>
      <c r="O8740" s="35">
        <v>0.50000000000000011</v>
      </c>
      <c r="P8740" s="299"/>
      <c r="Q8740" s="300"/>
      <c r="R8740" s="129">
        <f t="shared" si="409"/>
        <v>0</v>
      </c>
      <c r="S8740" s="129">
        <f t="shared" si="410"/>
        <v>0</v>
      </c>
      <c r="T8740" s="129">
        <f t="shared" si="408"/>
        <v>0</v>
      </c>
      <c r="U8740" s="10"/>
    </row>
    <row r="8741" spans="12:21" ht="15" customHeight="1" x14ac:dyDescent="0.4">
      <c r="L8741" s="36" t="s">
        <v>39</v>
      </c>
      <c r="N8741" s="37">
        <v>43829</v>
      </c>
      <c r="O8741" s="35">
        <v>0.54166666666666674</v>
      </c>
      <c r="P8741" s="299"/>
      <c r="Q8741" s="300"/>
      <c r="R8741" s="129">
        <f t="shared" si="409"/>
        <v>0</v>
      </c>
      <c r="S8741" s="129">
        <f t="shared" si="410"/>
        <v>0</v>
      </c>
      <c r="T8741" s="129">
        <f t="shared" si="408"/>
        <v>0</v>
      </c>
      <c r="U8741" s="10"/>
    </row>
    <row r="8742" spans="12:21" ht="15" customHeight="1" x14ac:dyDescent="0.4">
      <c r="L8742" s="36" t="s">
        <v>39</v>
      </c>
      <c r="N8742" s="37">
        <v>43829</v>
      </c>
      <c r="O8742" s="35">
        <v>0.58333333333333337</v>
      </c>
      <c r="P8742" s="299"/>
      <c r="Q8742" s="300"/>
      <c r="R8742" s="129">
        <f t="shared" si="409"/>
        <v>0</v>
      </c>
      <c r="S8742" s="129">
        <f t="shared" si="410"/>
        <v>0</v>
      </c>
      <c r="T8742" s="129">
        <f t="shared" si="408"/>
        <v>0</v>
      </c>
      <c r="U8742" s="10"/>
    </row>
    <row r="8743" spans="12:21" ht="15" customHeight="1" x14ac:dyDescent="0.4">
      <c r="L8743" s="36" t="s">
        <v>39</v>
      </c>
      <c r="N8743" s="37">
        <v>43829</v>
      </c>
      <c r="O8743" s="35">
        <v>0.62500000000000011</v>
      </c>
      <c r="P8743" s="299"/>
      <c r="Q8743" s="300"/>
      <c r="R8743" s="129">
        <f t="shared" si="409"/>
        <v>0</v>
      </c>
      <c r="S8743" s="129">
        <f t="shared" si="410"/>
        <v>0</v>
      </c>
      <c r="T8743" s="129">
        <f t="shared" si="408"/>
        <v>0</v>
      </c>
      <c r="U8743" s="10"/>
    </row>
    <row r="8744" spans="12:21" ht="15" customHeight="1" x14ac:dyDescent="0.4">
      <c r="L8744" s="36" t="s">
        <v>39</v>
      </c>
      <c r="N8744" s="37">
        <v>43829</v>
      </c>
      <c r="O8744" s="35">
        <v>0.66666666666666674</v>
      </c>
      <c r="P8744" s="299"/>
      <c r="Q8744" s="300"/>
      <c r="R8744" s="129">
        <f t="shared" si="409"/>
        <v>0</v>
      </c>
      <c r="S8744" s="129">
        <f t="shared" si="410"/>
        <v>0</v>
      </c>
      <c r="T8744" s="129">
        <f t="shared" si="408"/>
        <v>0</v>
      </c>
      <c r="U8744" s="10"/>
    </row>
    <row r="8745" spans="12:21" ht="15" customHeight="1" x14ac:dyDescent="0.4">
      <c r="L8745" s="36" t="s">
        <v>39</v>
      </c>
      <c r="N8745" s="37">
        <v>43829</v>
      </c>
      <c r="O8745" s="35">
        <v>0.70833333333333337</v>
      </c>
      <c r="P8745" s="299"/>
      <c r="Q8745" s="300"/>
      <c r="R8745" s="129">
        <f t="shared" si="409"/>
        <v>0</v>
      </c>
      <c r="S8745" s="129">
        <f t="shared" si="410"/>
        <v>0</v>
      </c>
      <c r="T8745" s="129">
        <f t="shared" ref="T8745:T8775" si="411">Q8745-R8745</f>
        <v>0</v>
      </c>
      <c r="U8745" s="10"/>
    </row>
    <row r="8746" spans="12:21" ht="15" customHeight="1" x14ac:dyDescent="0.4">
      <c r="L8746" s="36" t="s">
        <v>39</v>
      </c>
      <c r="N8746" s="37">
        <v>43829</v>
      </c>
      <c r="O8746" s="35">
        <v>0.75000000000000011</v>
      </c>
      <c r="P8746" s="299"/>
      <c r="Q8746" s="300"/>
      <c r="R8746" s="129">
        <f t="shared" si="409"/>
        <v>0</v>
      </c>
      <c r="S8746" s="129">
        <f t="shared" si="410"/>
        <v>0</v>
      </c>
      <c r="T8746" s="129">
        <f t="shared" si="411"/>
        <v>0</v>
      </c>
      <c r="U8746" s="10"/>
    </row>
    <row r="8747" spans="12:21" ht="15" customHeight="1" x14ac:dyDescent="0.4">
      <c r="L8747" s="36" t="s">
        <v>39</v>
      </c>
      <c r="N8747" s="37">
        <v>43829</v>
      </c>
      <c r="O8747" s="35">
        <v>0.79166666666666674</v>
      </c>
      <c r="P8747" s="299"/>
      <c r="Q8747" s="300"/>
      <c r="R8747" s="129">
        <f t="shared" si="409"/>
        <v>0</v>
      </c>
      <c r="S8747" s="129">
        <f t="shared" si="410"/>
        <v>0</v>
      </c>
      <c r="T8747" s="129">
        <f t="shared" si="411"/>
        <v>0</v>
      </c>
      <c r="U8747" s="10"/>
    </row>
    <row r="8748" spans="12:21" ht="15" customHeight="1" x14ac:dyDescent="0.4">
      <c r="L8748" s="36" t="s">
        <v>39</v>
      </c>
      <c r="N8748" s="37">
        <v>43829</v>
      </c>
      <c r="O8748" s="35">
        <v>0.83333333333333337</v>
      </c>
      <c r="P8748" s="299"/>
      <c r="Q8748" s="300"/>
      <c r="R8748" s="129">
        <f t="shared" si="409"/>
        <v>0</v>
      </c>
      <c r="S8748" s="129">
        <f t="shared" si="410"/>
        <v>0</v>
      </c>
      <c r="T8748" s="129">
        <f t="shared" si="411"/>
        <v>0</v>
      </c>
      <c r="U8748" s="10"/>
    </row>
    <row r="8749" spans="12:21" ht="15" customHeight="1" x14ac:dyDescent="0.4">
      <c r="L8749" s="36" t="s">
        <v>39</v>
      </c>
      <c r="N8749" s="37">
        <v>43829</v>
      </c>
      <c r="O8749" s="35">
        <v>0.87500000000000011</v>
      </c>
      <c r="P8749" s="299"/>
      <c r="Q8749" s="300"/>
      <c r="R8749" s="129">
        <f t="shared" si="409"/>
        <v>0</v>
      </c>
      <c r="S8749" s="129">
        <f t="shared" si="410"/>
        <v>0</v>
      </c>
      <c r="T8749" s="129">
        <f t="shared" si="411"/>
        <v>0</v>
      </c>
      <c r="U8749" s="10"/>
    </row>
    <row r="8750" spans="12:21" ht="15" customHeight="1" x14ac:dyDescent="0.4">
      <c r="L8750" s="36" t="s">
        <v>39</v>
      </c>
      <c r="N8750" s="37">
        <v>43829</v>
      </c>
      <c r="O8750" s="35">
        <v>0.91666666666666674</v>
      </c>
      <c r="P8750" s="299"/>
      <c r="Q8750" s="300"/>
      <c r="R8750" s="129">
        <f t="shared" si="409"/>
        <v>0</v>
      </c>
      <c r="S8750" s="129">
        <f t="shared" si="410"/>
        <v>0</v>
      </c>
      <c r="T8750" s="129">
        <f t="shared" si="411"/>
        <v>0</v>
      </c>
      <c r="U8750" s="10"/>
    </row>
    <row r="8751" spans="12:21" ht="15" customHeight="1" x14ac:dyDescent="0.4">
      <c r="L8751" s="36" t="s">
        <v>39</v>
      </c>
      <c r="N8751" s="37">
        <v>43829</v>
      </c>
      <c r="O8751" s="35">
        <v>0.95833333333333337</v>
      </c>
      <c r="P8751" s="299"/>
      <c r="Q8751" s="300"/>
      <c r="R8751" s="129">
        <f t="shared" si="409"/>
        <v>0</v>
      </c>
      <c r="S8751" s="129">
        <f t="shared" si="410"/>
        <v>0</v>
      </c>
      <c r="T8751" s="129">
        <f t="shared" si="411"/>
        <v>0</v>
      </c>
      <c r="U8751" s="10"/>
    </row>
    <row r="8752" spans="12:21" ht="15" customHeight="1" x14ac:dyDescent="0.4">
      <c r="L8752" s="40">
        <v>43830</v>
      </c>
      <c r="M8752" s="37"/>
      <c r="N8752" s="37">
        <v>43830</v>
      </c>
      <c r="O8752" s="35">
        <v>3.1225022567582528E-17</v>
      </c>
      <c r="P8752" s="299"/>
      <c r="Q8752" s="300"/>
      <c r="R8752" s="129">
        <f t="shared" si="409"/>
        <v>0</v>
      </c>
      <c r="S8752" s="129">
        <f t="shared" si="410"/>
        <v>0</v>
      </c>
      <c r="T8752" s="129">
        <f t="shared" si="411"/>
        <v>0</v>
      </c>
      <c r="U8752" s="10"/>
    </row>
    <row r="8753" spans="12:21" ht="15" customHeight="1" x14ac:dyDescent="0.4">
      <c r="L8753" s="36" t="s">
        <v>39</v>
      </c>
      <c r="N8753" s="37">
        <v>43830</v>
      </c>
      <c r="O8753" s="35">
        <v>4.1666666666666699E-2</v>
      </c>
      <c r="P8753" s="299"/>
      <c r="Q8753" s="300"/>
      <c r="R8753" s="129">
        <f t="shared" si="409"/>
        <v>0</v>
      </c>
      <c r="S8753" s="129">
        <f t="shared" si="410"/>
        <v>0</v>
      </c>
      <c r="T8753" s="129">
        <f t="shared" si="411"/>
        <v>0</v>
      </c>
      <c r="U8753" s="10"/>
    </row>
    <row r="8754" spans="12:21" ht="15" customHeight="1" x14ac:dyDescent="0.4">
      <c r="L8754" s="36" t="s">
        <v>39</v>
      </c>
      <c r="N8754" s="37">
        <v>43830</v>
      </c>
      <c r="O8754" s="35">
        <v>8.333333333333337E-2</v>
      </c>
      <c r="P8754" s="299"/>
      <c r="Q8754" s="300"/>
      <c r="R8754" s="129">
        <f t="shared" si="409"/>
        <v>0</v>
      </c>
      <c r="S8754" s="129">
        <f t="shared" si="410"/>
        <v>0</v>
      </c>
      <c r="T8754" s="129">
        <f t="shared" si="411"/>
        <v>0</v>
      </c>
      <c r="U8754" s="10"/>
    </row>
    <row r="8755" spans="12:21" ht="15" customHeight="1" x14ac:dyDescent="0.4">
      <c r="L8755" s="36" t="s">
        <v>39</v>
      </c>
      <c r="N8755" s="37">
        <v>43830</v>
      </c>
      <c r="O8755" s="35">
        <v>0.12500000000000006</v>
      </c>
      <c r="P8755" s="299"/>
      <c r="Q8755" s="300"/>
      <c r="R8755" s="129">
        <f t="shared" si="409"/>
        <v>0</v>
      </c>
      <c r="S8755" s="129">
        <f t="shared" si="410"/>
        <v>0</v>
      </c>
      <c r="T8755" s="129">
        <f t="shared" si="411"/>
        <v>0</v>
      </c>
      <c r="U8755" s="10"/>
    </row>
    <row r="8756" spans="12:21" ht="15" customHeight="1" x14ac:dyDescent="0.4">
      <c r="L8756" s="36" t="s">
        <v>39</v>
      </c>
      <c r="N8756" s="37">
        <v>43830</v>
      </c>
      <c r="O8756" s="35">
        <v>0.16666666666666669</v>
      </c>
      <c r="P8756" s="299"/>
      <c r="Q8756" s="300"/>
      <c r="R8756" s="129">
        <f t="shared" si="409"/>
        <v>0</v>
      </c>
      <c r="S8756" s="129">
        <f t="shared" si="410"/>
        <v>0</v>
      </c>
      <c r="T8756" s="129">
        <f t="shared" si="411"/>
        <v>0</v>
      </c>
      <c r="U8756" s="10"/>
    </row>
    <row r="8757" spans="12:21" ht="15" customHeight="1" x14ac:dyDescent="0.4">
      <c r="L8757" s="36" t="s">
        <v>39</v>
      </c>
      <c r="N8757" s="37">
        <v>43830</v>
      </c>
      <c r="O8757" s="35">
        <v>0.20833333333333337</v>
      </c>
      <c r="P8757" s="299"/>
      <c r="Q8757" s="300"/>
      <c r="R8757" s="129">
        <f t="shared" si="409"/>
        <v>0</v>
      </c>
      <c r="S8757" s="129">
        <f t="shared" si="410"/>
        <v>0</v>
      </c>
      <c r="T8757" s="129">
        <f t="shared" si="411"/>
        <v>0</v>
      </c>
      <c r="U8757" s="10"/>
    </row>
    <row r="8758" spans="12:21" ht="15" customHeight="1" x14ac:dyDescent="0.4">
      <c r="L8758" s="36" t="s">
        <v>39</v>
      </c>
      <c r="N8758" s="37">
        <v>43830</v>
      </c>
      <c r="O8758" s="35">
        <v>0.25</v>
      </c>
      <c r="P8758" s="299"/>
      <c r="Q8758" s="300"/>
      <c r="R8758" s="129">
        <f t="shared" si="409"/>
        <v>0</v>
      </c>
      <c r="S8758" s="129">
        <f t="shared" si="410"/>
        <v>0</v>
      </c>
      <c r="T8758" s="129">
        <f t="shared" si="411"/>
        <v>0</v>
      </c>
      <c r="U8758" s="10"/>
    </row>
    <row r="8759" spans="12:21" ht="15" customHeight="1" x14ac:dyDescent="0.4">
      <c r="L8759" s="36" t="s">
        <v>39</v>
      </c>
      <c r="N8759" s="37">
        <v>43830</v>
      </c>
      <c r="O8759" s="35">
        <v>0.29166666666666669</v>
      </c>
      <c r="P8759" s="299"/>
      <c r="Q8759" s="300"/>
      <c r="R8759" s="129">
        <f t="shared" si="409"/>
        <v>0</v>
      </c>
      <c r="S8759" s="129">
        <f t="shared" si="410"/>
        <v>0</v>
      </c>
      <c r="T8759" s="129">
        <f t="shared" si="411"/>
        <v>0</v>
      </c>
      <c r="U8759" s="10"/>
    </row>
    <row r="8760" spans="12:21" ht="15" customHeight="1" x14ac:dyDescent="0.4">
      <c r="L8760" s="36" t="s">
        <v>39</v>
      </c>
      <c r="N8760" s="37">
        <v>43830</v>
      </c>
      <c r="O8760" s="35">
        <v>0.33333333333333337</v>
      </c>
      <c r="P8760" s="299"/>
      <c r="Q8760" s="300"/>
      <c r="R8760" s="129">
        <f t="shared" si="409"/>
        <v>0</v>
      </c>
      <c r="S8760" s="129">
        <f t="shared" si="410"/>
        <v>0</v>
      </c>
      <c r="T8760" s="129">
        <f t="shared" si="411"/>
        <v>0</v>
      </c>
      <c r="U8760" s="10"/>
    </row>
    <row r="8761" spans="12:21" ht="15" customHeight="1" x14ac:dyDescent="0.4">
      <c r="L8761" s="36" t="s">
        <v>39</v>
      </c>
      <c r="N8761" s="37">
        <v>43830</v>
      </c>
      <c r="O8761" s="35">
        <v>0.375</v>
      </c>
      <c r="P8761" s="299"/>
      <c r="Q8761" s="300"/>
      <c r="R8761" s="129">
        <f t="shared" si="409"/>
        <v>0</v>
      </c>
      <c r="S8761" s="129">
        <f t="shared" si="410"/>
        <v>0</v>
      </c>
      <c r="T8761" s="129">
        <f t="shared" si="411"/>
        <v>0</v>
      </c>
      <c r="U8761" s="10"/>
    </row>
    <row r="8762" spans="12:21" ht="15" customHeight="1" x14ac:dyDescent="0.4">
      <c r="L8762" s="36" t="s">
        <v>39</v>
      </c>
      <c r="N8762" s="37">
        <v>43830</v>
      </c>
      <c r="O8762" s="35">
        <v>0.41666666666666669</v>
      </c>
      <c r="P8762" s="299"/>
      <c r="Q8762" s="300"/>
      <c r="R8762" s="129">
        <f t="shared" si="409"/>
        <v>0</v>
      </c>
      <c r="S8762" s="129">
        <f t="shared" si="410"/>
        <v>0</v>
      </c>
      <c r="T8762" s="129">
        <f t="shared" si="411"/>
        <v>0</v>
      </c>
      <c r="U8762" s="10"/>
    </row>
    <row r="8763" spans="12:21" ht="15" customHeight="1" x14ac:dyDescent="0.4">
      <c r="L8763" s="36" t="s">
        <v>39</v>
      </c>
      <c r="N8763" s="37">
        <v>43830</v>
      </c>
      <c r="O8763" s="35">
        <v>0.45833333333333337</v>
      </c>
      <c r="P8763" s="299"/>
      <c r="Q8763" s="300"/>
      <c r="R8763" s="129">
        <f t="shared" si="409"/>
        <v>0</v>
      </c>
      <c r="S8763" s="129">
        <f t="shared" si="410"/>
        <v>0</v>
      </c>
      <c r="T8763" s="129">
        <f t="shared" si="411"/>
        <v>0</v>
      </c>
      <c r="U8763" s="10"/>
    </row>
    <row r="8764" spans="12:21" ht="15" customHeight="1" x14ac:dyDescent="0.4">
      <c r="L8764" s="36" t="s">
        <v>39</v>
      </c>
      <c r="N8764" s="37">
        <v>43830</v>
      </c>
      <c r="O8764" s="35">
        <v>0.50000000000000011</v>
      </c>
      <c r="P8764" s="299"/>
      <c r="Q8764" s="300"/>
      <c r="R8764" s="129">
        <f t="shared" si="409"/>
        <v>0</v>
      </c>
      <c r="S8764" s="129">
        <f t="shared" si="410"/>
        <v>0</v>
      </c>
      <c r="T8764" s="129">
        <f t="shared" si="411"/>
        <v>0</v>
      </c>
      <c r="U8764" s="10"/>
    </row>
    <row r="8765" spans="12:21" ht="15" customHeight="1" x14ac:dyDescent="0.4">
      <c r="L8765" s="36" t="s">
        <v>39</v>
      </c>
      <c r="N8765" s="37">
        <v>43830</v>
      </c>
      <c r="O8765" s="35">
        <v>0.54166666666666674</v>
      </c>
      <c r="P8765" s="299"/>
      <c r="Q8765" s="300"/>
      <c r="R8765" s="129">
        <f t="shared" si="409"/>
        <v>0</v>
      </c>
      <c r="S8765" s="129">
        <f t="shared" si="410"/>
        <v>0</v>
      </c>
      <c r="T8765" s="129">
        <f t="shared" si="411"/>
        <v>0</v>
      </c>
      <c r="U8765" s="10"/>
    </row>
    <row r="8766" spans="12:21" ht="15" customHeight="1" x14ac:dyDescent="0.4">
      <c r="L8766" s="36" t="s">
        <v>39</v>
      </c>
      <c r="N8766" s="37">
        <v>43830</v>
      </c>
      <c r="O8766" s="35">
        <v>0.58333333333333337</v>
      </c>
      <c r="P8766" s="299"/>
      <c r="Q8766" s="300"/>
      <c r="R8766" s="129">
        <f t="shared" si="409"/>
        <v>0</v>
      </c>
      <c r="S8766" s="129">
        <f t="shared" si="410"/>
        <v>0</v>
      </c>
      <c r="T8766" s="129">
        <f t="shared" si="411"/>
        <v>0</v>
      </c>
      <c r="U8766" s="10"/>
    </row>
    <row r="8767" spans="12:21" ht="15" customHeight="1" x14ac:dyDescent="0.4">
      <c r="L8767" s="36" t="s">
        <v>39</v>
      </c>
      <c r="N8767" s="37">
        <v>43830</v>
      </c>
      <c r="O8767" s="35">
        <v>0.62500000000000011</v>
      </c>
      <c r="P8767" s="299"/>
      <c r="Q8767" s="300"/>
      <c r="R8767" s="129">
        <f t="shared" si="409"/>
        <v>0</v>
      </c>
      <c r="S8767" s="129">
        <f t="shared" si="410"/>
        <v>0</v>
      </c>
      <c r="T8767" s="129">
        <f t="shared" si="411"/>
        <v>0</v>
      </c>
      <c r="U8767" s="10"/>
    </row>
    <row r="8768" spans="12:21" ht="15" customHeight="1" x14ac:dyDescent="0.4">
      <c r="L8768" s="36" t="s">
        <v>39</v>
      </c>
      <c r="N8768" s="37">
        <v>43830</v>
      </c>
      <c r="O8768" s="35">
        <v>0.66666666666666674</v>
      </c>
      <c r="P8768" s="299"/>
      <c r="Q8768" s="300"/>
      <c r="R8768" s="129">
        <f t="shared" si="409"/>
        <v>0</v>
      </c>
      <c r="S8768" s="129">
        <f t="shared" si="410"/>
        <v>0</v>
      </c>
      <c r="T8768" s="129">
        <f t="shared" si="411"/>
        <v>0</v>
      </c>
      <c r="U8768" s="10"/>
    </row>
    <row r="8769" spans="12:21" ht="15" customHeight="1" x14ac:dyDescent="0.4">
      <c r="L8769" s="36" t="s">
        <v>39</v>
      </c>
      <c r="N8769" s="37">
        <v>43830</v>
      </c>
      <c r="O8769" s="35">
        <v>0.70833333333333337</v>
      </c>
      <c r="P8769" s="299"/>
      <c r="Q8769" s="300"/>
      <c r="R8769" s="129">
        <f t="shared" si="409"/>
        <v>0</v>
      </c>
      <c r="S8769" s="129">
        <f t="shared" si="410"/>
        <v>0</v>
      </c>
      <c r="T8769" s="129">
        <f t="shared" si="411"/>
        <v>0</v>
      </c>
      <c r="U8769" s="10"/>
    </row>
    <row r="8770" spans="12:21" ht="15" customHeight="1" x14ac:dyDescent="0.4">
      <c r="L8770" s="36" t="s">
        <v>39</v>
      </c>
      <c r="N8770" s="37">
        <v>43830</v>
      </c>
      <c r="O8770" s="35">
        <v>0.75000000000000011</v>
      </c>
      <c r="P8770" s="299"/>
      <c r="Q8770" s="300"/>
      <c r="R8770" s="129">
        <f t="shared" si="409"/>
        <v>0</v>
      </c>
      <c r="S8770" s="129">
        <f t="shared" si="410"/>
        <v>0</v>
      </c>
      <c r="T8770" s="129">
        <f t="shared" si="411"/>
        <v>0</v>
      </c>
      <c r="U8770" s="10"/>
    </row>
    <row r="8771" spans="12:21" ht="15" customHeight="1" x14ac:dyDescent="0.4">
      <c r="L8771" s="36" t="s">
        <v>39</v>
      </c>
      <c r="N8771" s="37">
        <v>43830</v>
      </c>
      <c r="O8771" s="35">
        <v>0.79166666666666674</v>
      </c>
      <c r="P8771" s="299"/>
      <c r="Q8771" s="300"/>
      <c r="R8771" s="129">
        <f t="shared" si="409"/>
        <v>0</v>
      </c>
      <c r="S8771" s="129">
        <f t="shared" si="410"/>
        <v>0</v>
      </c>
      <c r="T8771" s="129">
        <f t="shared" si="411"/>
        <v>0</v>
      </c>
      <c r="U8771" s="10"/>
    </row>
    <row r="8772" spans="12:21" ht="15" customHeight="1" x14ac:dyDescent="0.4">
      <c r="L8772" s="36" t="s">
        <v>39</v>
      </c>
      <c r="N8772" s="37">
        <v>43830</v>
      </c>
      <c r="O8772" s="35">
        <v>0.83333333333333337</v>
      </c>
      <c r="P8772" s="299"/>
      <c r="Q8772" s="300"/>
      <c r="R8772" s="129">
        <f t="shared" si="409"/>
        <v>0</v>
      </c>
      <c r="S8772" s="129">
        <f t="shared" si="410"/>
        <v>0</v>
      </c>
      <c r="T8772" s="129">
        <f t="shared" si="411"/>
        <v>0</v>
      </c>
      <c r="U8772" s="10"/>
    </row>
    <row r="8773" spans="12:21" ht="15" customHeight="1" x14ac:dyDescent="0.4">
      <c r="L8773" s="36" t="s">
        <v>39</v>
      </c>
      <c r="N8773" s="37">
        <v>43830</v>
      </c>
      <c r="O8773" s="35">
        <v>0.87500000000000011</v>
      </c>
      <c r="P8773" s="299"/>
      <c r="Q8773" s="300"/>
      <c r="R8773" s="129">
        <f t="shared" si="409"/>
        <v>0</v>
      </c>
      <c r="S8773" s="129">
        <f t="shared" si="410"/>
        <v>0</v>
      </c>
      <c r="T8773" s="129">
        <f t="shared" si="411"/>
        <v>0</v>
      </c>
      <c r="U8773" s="10"/>
    </row>
    <row r="8774" spans="12:21" ht="15" customHeight="1" x14ac:dyDescent="0.4">
      <c r="L8774" s="36" t="s">
        <v>39</v>
      </c>
      <c r="N8774" s="37">
        <v>43830</v>
      </c>
      <c r="O8774" s="35">
        <v>0.91666666666666674</v>
      </c>
      <c r="P8774" s="299"/>
      <c r="Q8774" s="300"/>
      <c r="R8774" s="129">
        <f t="shared" si="409"/>
        <v>0</v>
      </c>
      <c r="S8774" s="129">
        <f t="shared" si="410"/>
        <v>0</v>
      </c>
      <c r="T8774" s="129">
        <f t="shared" si="411"/>
        <v>0</v>
      </c>
      <c r="U8774" s="10"/>
    </row>
    <row r="8775" spans="12:21" ht="15" customHeight="1" thickBot="1" x14ac:dyDescent="0.45">
      <c r="L8775" s="41" t="s">
        <v>39</v>
      </c>
      <c r="M8775" s="345"/>
      <c r="N8775" s="42">
        <v>43830</v>
      </c>
      <c r="O8775" s="43">
        <v>0.95833333333333337</v>
      </c>
      <c r="P8775" s="301"/>
      <c r="Q8775" s="302"/>
      <c r="R8775" s="130">
        <f t="shared" si="409"/>
        <v>0</v>
      </c>
      <c r="S8775" s="130">
        <f t="shared" si="410"/>
        <v>0</v>
      </c>
      <c r="T8775" s="130">
        <f t="shared" si="411"/>
        <v>0</v>
      </c>
      <c r="U8775" s="13"/>
    </row>
    <row r="8776" spans="12:21" ht="15" customHeight="1" x14ac:dyDescent="0.4">
      <c r="L8776" s="14"/>
      <c r="M8776" s="14"/>
      <c r="N8776" s="14"/>
      <c r="O8776" s="14"/>
    </row>
    <row r="8777" spans="12:21" ht="15" customHeight="1" x14ac:dyDescent="0.4">
      <c r="L8777" s="14"/>
      <c r="M8777" s="14"/>
      <c r="N8777" s="14"/>
      <c r="O8777" s="14"/>
    </row>
    <row r="8778" spans="12:21" ht="15" customHeight="1" x14ac:dyDescent="0.4">
      <c r="L8778" s="14"/>
      <c r="M8778" s="14"/>
      <c r="N8778" s="14"/>
      <c r="O8778" s="14"/>
    </row>
    <row r="8779" spans="12:21" ht="15" customHeight="1" x14ac:dyDescent="0.4">
      <c r="L8779" s="14"/>
      <c r="M8779" s="14"/>
      <c r="N8779" s="14"/>
      <c r="O8779" s="14"/>
    </row>
    <row r="8780" spans="12:21" ht="15" customHeight="1" x14ac:dyDescent="0.4">
      <c r="L8780" s="14"/>
      <c r="M8780" s="14"/>
      <c r="N8780" s="14"/>
      <c r="O8780" s="14"/>
    </row>
    <row r="8781" spans="12:21" ht="15" customHeight="1" x14ac:dyDescent="0.4">
      <c r="L8781" s="14"/>
      <c r="M8781" s="14"/>
      <c r="N8781" s="14"/>
      <c r="O8781" s="14"/>
    </row>
    <row r="8782" spans="12:21" ht="15" customHeight="1" x14ac:dyDescent="0.4">
      <c r="L8782" s="14"/>
      <c r="M8782" s="14"/>
      <c r="N8782" s="14"/>
      <c r="O8782" s="14"/>
    </row>
    <row r="8783" spans="12:21" ht="15" customHeight="1" x14ac:dyDescent="0.4">
      <c r="L8783" s="14"/>
      <c r="M8783" s="14"/>
      <c r="N8783" s="14"/>
      <c r="O8783" s="14"/>
    </row>
    <row r="8784" spans="12:21" ht="15" customHeight="1" x14ac:dyDescent="0.4">
      <c r="L8784" s="14"/>
      <c r="M8784" s="14"/>
      <c r="N8784" s="14"/>
      <c r="O8784" s="14"/>
    </row>
    <row r="8785" spans="12:15" ht="15" customHeight="1" x14ac:dyDescent="0.4">
      <c r="L8785" s="14"/>
      <c r="M8785" s="14"/>
      <c r="N8785" s="14"/>
      <c r="O8785" s="14"/>
    </row>
    <row r="8786" spans="12:15" ht="15" customHeight="1" x14ac:dyDescent="0.4">
      <c r="L8786" s="14"/>
      <c r="M8786" s="14"/>
      <c r="N8786" s="14"/>
      <c r="O8786" s="14"/>
    </row>
    <row r="8787" spans="12:15" ht="15" customHeight="1" x14ac:dyDescent="0.4">
      <c r="L8787" s="14"/>
      <c r="M8787" s="14"/>
      <c r="N8787" s="14"/>
      <c r="O8787" s="14"/>
    </row>
    <row r="8788" spans="12:15" ht="15" customHeight="1" x14ac:dyDescent="0.4">
      <c r="L8788" s="14"/>
      <c r="M8788" s="14"/>
      <c r="N8788" s="14"/>
      <c r="O8788" s="14"/>
    </row>
    <row r="8789" spans="12:15" ht="15" customHeight="1" x14ac:dyDescent="0.4">
      <c r="L8789" s="14"/>
      <c r="M8789" s="14"/>
      <c r="N8789" s="14"/>
      <c r="O8789" s="14"/>
    </row>
    <row r="8790" spans="12:15" ht="15" customHeight="1" x14ac:dyDescent="0.4">
      <c r="L8790" s="14"/>
      <c r="M8790" s="14"/>
      <c r="N8790" s="14"/>
      <c r="O8790" s="14"/>
    </row>
    <row r="8791" spans="12:15" ht="15" customHeight="1" x14ac:dyDescent="0.4">
      <c r="L8791" s="14"/>
      <c r="M8791" s="14"/>
      <c r="N8791" s="14"/>
      <c r="O8791" s="14"/>
    </row>
    <row r="8792" spans="12:15" ht="15" customHeight="1" x14ac:dyDescent="0.4">
      <c r="L8792" s="14"/>
      <c r="M8792" s="14"/>
      <c r="N8792" s="14"/>
      <c r="O8792" s="14"/>
    </row>
    <row r="8793" spans="12:15" ht="15" customHeight="1" x14ac:dyDescent="0.4">
      <c r="L8793" s="14"/>
      <c r="M8793" s="14"/>
      <c r="N8793" s="14"/>
      <c r="O8793" s="14"/>
    </row>
    <row r="8794" spans="12:15" ht="15" customHeight="1" x14ac:dyDescent="0.4">
      <c r="L8794" s="14"/>
      <c r="M8794" s="14"/>
      <c r="N8794" s="14"/>
      <c r="O8794" s="14"/>
    </row>
    <row r="8795" spans="12:15" ht="15" customHeight="1" x14ac:dyDescent="0.4">
      <c r="L8795" s="14"/>
      <c r="M8795" s="14"/>
      <c r="N8795" s="14"/>
      <c r="O8795" s="14"/>
    </row>
    <row r="8796" spans="12:15" ht="15" customHeight="1" x14ac:dyDescent="0.4">
      <c r="L8796" s="14"/>
      <c r="M8796" s="14"/>
      <c r="N8796" s="14"/>
      <c r="O8796" s="14"/>
    </row>
    <row r="8797" spans="12:15" ht="15" customHeight="1" x14ac:dyDescent="0.4">
      <c r="L8797" s="14"/>
      <c r="M8797" s="14"/>
      <c r="N8797" s="14"/>
      <c r="O8797" s="14"/>
    </row>
    <row r="8798" spans="12:15" ht="15" customHeight="1" x14ac:dyDescent="0.4">
      <c r="L8798" s="14"/>
      <c r="M8798" s="14"/>
      <c r="N8798" s="14"/>
      <c r="O8798" s="14"/>
    </row>
    <row r="8799" spans="12:15" ht="15" customHeight="1" x14ac:dyDescent="0.4">
      <c r="L8799" s="14"/>
      <c r="M8799" s="14"/>
      <c r="N8799" s="14"/>
      <c r="O8799" s="14"/>
    </row>
    <row r="8800" spans="12:15" ht="15" customHeight="1" x14ac:dyDescent="0.4">
      <c r="L8800" s="14"/>
      <c r="M8800" s="14"/>
      <c r="N8800" s="14"/>
      <c r="O8800" s="14"/>
    </row>
    <row r="8801" spans="12:15" ht="15" customHeight="1" x14ac:dyDescent="0.4">
      <c r="L8801" s="14"/>
      <c r="M8801" s="14"/>
      <c r="N8801" s="14"/>
      <c r="O8801" s="14"/>
    </row>
    <row r="8802" spans="12:15" ht="15" customHeight="1" x14ac:dyDescent="0.4">
      <c r="L8802" s="14"/>
      <c r="M8802" s="14"/>
      <c r="N8802" s="14"/>
      <c r="O8802" s="14"/>
    </row>
    <row r="8803" spans="12:15" ht="15" customHeight="1" x14ac:dyDescent="0.4">
      <c r="L8803" s="14"/>
      <c r="M8803" s="14"/>
      <c r="N8803" s="14"/>
      <c r="O8803" s="14"/>
    </row>
    <row r="8804" spans="12:15" ht="15" customHeight="1" x14ac:dyDescent="0.4">
      <c r="L8804" s="14"/>
      <c r="M8804" s="14"/>
      <c r="N8804" s="14"/>
      <c r="O8804" s="14"/>
    </row>
    <row r="8805" spans="12:15" ht="15" customHeight="1" x14ac:dyDescent="0.4">
      <c r="L8805" s="14"/>
      <c r="M8805" s="14"/>
      <c r="N8805" s="14"/>
      <c r="O8805" s="14"/>
    </row>
    <row r="8806" spans="12:15" ht="15" customHeight="1" x14ac:dyDescent="0.4">
      <c r="L8806" s="14"/>
      <c r="M8806" s="14"/>
      <c r="N8806" s="14"/>
      <c r="O8806" s="14"/>
    </row>
    <row r="8807" spans="12:15" ht="15" customHeight="1" x14ac:dyDescent="0.4">
      <c r="L8807" s="14"/>
      <c r="M8807" s="14"/>
      <c r="N8807" s="14"/>
      <c r="O8807" s="14"/>
    </row>
    <row r="8808" spans="12:15" ht="15" customHeight="1" x14ac:dyDescent="0.4">
      <c r="L8808" s="14"/>
      <c r="M8808" s="14"/>
      <c r="N8808" s="14"/>
      <c r="O8808" s="14"/>
    </row>
    <row r="8809" spans="12:15" ht="15" customHeight="1" x14ac:dyDescent="0.4">
      <c r="L8809" s="14"/>
      <c r="M8809" s="14"/>
      <c r="N8809" s="14"/>
      <c r="O8809" s="14"/>
    </row>
  </sheetData>
  <sheetProtection algorithmName="SHA-512" hashValue="1DHQi62QQID8VzGsDB9Uj9RPymqE/ZSRLVzBmKwXkybpay7B/24fN4RAOa8DJNptoJ1aub+/xptY5etFAWbzrQ==" saltValue="25kab7GcnuqMDak9GP4+rw==" spinCount="100000" sheet="1" selectLockedCells="1"/>
  <mergeCells count="38">
    <mergeCell ref="D32:E32"/>
    <mergeCell ref="F32:H32"/>
    <mergeCell ref="F34:H34"/>
    <mergeCell ref="D34:E34"/>
    <mergeCell ref="D33:E33"/>
    <mergeCell ref="F33:H33"/>
    <mergeCell ref="G42:H42"/>
    <mergeCell ref="G55:H55"/>
    <mergeCell ref="C39:C41"/>
    <mergeCell ref="L7:U8"/>
    <mergeCell ref="B37:J38"/>
    <mergeCell ref="D39:D41"/>
    <mergeCell ref="E39:E41"/>
    <mergeCell ref="F39:F41"/>
    <mergeCell ref="I39:I41"/>
    <mergeCell ref="G39:H41"/>
    <mergeCell ref="G53:H53"/>
    <mergeCell ref="B7:J8"/>
    <mergeCell ref="B29:J30"/>
    <mergeCell ref="D23:H26"/>
    <mergeCell ref="P9:P12"/>
    <mergeCell ref="N9:N12"/>
    <mergeCell ref="C61:H61"/>
    <mergeCell ref="B58:J59"/>
    <mergeCell ref="R9:R12"/>
    <mergeCell ref="S9:S12"/>
    <mergeCell ref="T9:T12"/>
    <mergeCell ref="Q9:Q12"/>
    <mergeCell ref="G43:H43"/>
    <mergeCell ref="G44:H44"/>
    <mergeCell ref="G45:H45"/>
    <mergeCell ref="G46:H46"/>
    <mergeCell ref="G47:H47"/>
    <mergeCell ref="G48:H48"/>
    <mergeCell ref="G49:H49"/>
    <mergeCell ref="G50:H50"/>
    <mergeCell ref="G51:H51"/>
    <mergeCell ref="G52:H52"/>
  </mergeCells>
  <dataValidations count="2">
    <dataValidation type="list" allowBlank="1" showInputMessage="1" showErrorMessage="1" sqref="H21" xr:uid="{BD2FB300-76AF-4EAE-8576-86B51859A571}">
      <formula1>"Facteur marginal,Facteur moyen"</formula1>
    </dataValidation>
    <dataValidation type="list" allowBlank="1" showInputMessage="1" showErrorMessage="1" sqref="N13" xr:uid="{1965161F-EE48-4ACE-8162-BEBB6736B196}">
      <formula1>"Choisir,EnergyPlus,eQUEST,CANQUEST,IESVE,HAP,Other"</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ABDDA-C849-4142-96C7-6D1FBC65E111}">
  <sheetPr codeName="Sheet5">
    <pageSetUpPr autoPageBreaks="0"/>
  </sheetPr>
  <dimension ref="B1:L67"/>
  <sheetViews>
    <sheetView workbookViewId="0">
      <selection activeCell="C10" sqref="C10:J11"/>
    </sheetView>
  </sheetViews>
  <sheetFormatPr defaultColWidth="8.84375" defaultRowHeight="17.25" customHeight="1" x14ac:dyDescent="0.4"/>
  <cols>
    <col min="1" max="1" width="3.4609375" style="14" customWidth="1"/>
    <col min="2" max="2" width="4.3046875" style="14" customWidth="1"/>
    <col min="3" max="3" width="14.07421875" style="14" customWidth="1"/>
    <col min="4" max="4" width="21.07421875" style="14" customWidth="1"/>
    <col min="5" max="5" width="3" style="14" hidden="1" customWidth="1"/>
    <col min="6" max="6" width="19.69140625" style="14" customWidth="1"/>
    <col min="7" max="7" width="13.84375" style="14" customWidth="1"/>
    <col min="8" max="8" width="12.84375" style="14" customWidth="1"/>
    <col min="9" max="10" width="19.69140625" style="14" customWidth="1"/>
    <col min="11" max="11" width="4.4609375" style="14" customWidth="1"/>
    <col min="12" max="16384" width="8.84375" style="14"/>
  </cols>
  <sheetData>
    <row r="1" spans="2:11" ht="15" customHeight="1" x14ac:dyDescent="0.4"/>
    <row r="2" spans="2:11" ht="15" customHeight="1" x14ac:dyDescent="0.4"/>
    <row r="3" spans="2:11" ht="15" customHeight="1" x14ac:dyDescent="0.4"/>
    <row r="4" spans="2:11" ht="15" customHeight="1" x14ac:dyDescent="0.4"/>
    <row r="5" spans="2:11" ht="15" customHeight="1" x14ac:dyDescent="0.4"/>
    <row r="6" spans="2:11" ht="15" customHeight="1" thickBot="1" x14ac:dyDescent="0.45"/>
    <row r="7" spans="2:11" ht="18.45" customHeight="1" x14ac:dyDescent="0.4">
      <c r="B7" s="496" t="s">
        <v>360</v>
      </c>
      <c r="C7" s="497"/>
      <c r="D7" s="497"/>
      <c r="E7" s="497"/>
      <c r="F7" s="497"/>
      <c r="G7" s="497"/>
      <c r="H7" s="497"/>
      <c r="I7" s="497"/>
      <c r="J7" s="497"/>
      <c r="K7" s="498"/>
    </row>
    <row r="8" spans="2:11" ht="18.45" customHeight="1" x14ac:dyDescent="0.4">
      <c r="B8" s="499"/>
      <c r="C8" s="500"/>
      <c r="D8" s="500"/>
      <c r="E8" s="500"/>
      <c r="F8" s="500"/>
      <c r="G8" s="500"/>
      <c r="H8" s="500"/>
      <c r="I8" s="500"/>
      <c r="J8" s="500"/>
      <c r="K8" s="501"/>
    </row>
    <row r="9" spans="2:11" ht="48.9" customHeight="1" x14ac:dyDescent="0.4">
      <c r="B9" s="9"/>
      <c r="C9" s="581" t="s">
        <v>361</v>
      </c>
      <c r="D9" s="581"/>
      <c r="E9" s="581"/>
      <c r="F9" s="581"/>
      <c r="G9" s="581"/>
      <c r="H9" s="581"/>
      <c r="I9" s="581"/>
      <c r="J9" s="581"/>
      <c r="K9" s="10"/>
    </row>
    <row r="10" spans="2:11" ht="20.399999999999999" customHeight="1" x14ac:dyDescent="0.4">
      <c r="B10" s="9"/>
      <c r="C10" s="625"/>
      <c r="D10" s="625"/>
      <c r="E10" s="625"/>
      <c r="F10" s="625"/>
      <c r="G10" s="625"/>
      <c r="H10" s="625"/>
      <c r="I10" s="625"/>
      <c r="J10" s="625"/>
      <c r="K10" s="10"/>
    </row>
    <row r="11" spans="2:11" ht="29.4" customHeight="1" x14ac:dyDescent="0.4">
      <c r="B11" s="9"/>
      <c r="C11" s="625"/>
      <c r="D11" s="625"/>
      <c r="E11" s="625"/>
      <c r="F11" s="625"/>
      <c r="G11" s="625"/>
      <c r="H11" s="625"/>
      <c r="I11" s="625"/>
      <c r="J11" s="625"/>
      <c r="K11" s="10"/>
    </row>
    <row r="12" spans="2:11" ht="12.45" customHeight="1" thickBot="1" x14ac:dyDescent="0.45">
      <c r="B12" s="11"/>
      <c r="C12" s="303"/>
      <c r="D12" s="303"/>
      <c r="E12" s="303"/>
      <c r="F12" s="303"/>
      <c r="G12" s="303"/>
      <c r="H12" s="12"/>
      <c r="I12" s="303"/>
      <c r="J12" s="303"/>
      <c r="K12" s="13"/>
    </row>
    <row r="13" spans="2:11" ht="7.2" customHeight="1" thickBot="1" x14ac:dyDescent="0.45">
      <c r="I13" s="2"/>
      <c r="J13" s="2"/>
      <c r="K13" s="2"/>
    </row>
    <row r="14" spans="2:11" ht="17.25" customHeight="1" x14ac:dyDescent="0.4">
      <c r="B14" s="496" t="s">
        <v>183</v>
      </c>
      <c r="C14" s="497"/>
      <c r="D14" s="497"/>
      <c r="E14" s="497"/>
      <c r="F14" s="497"/>
      <c r="G14" s="497"/>
      <c r="H14" s="497"/>
      <c r="I14" s="497"/>
      <c r="J14" s="497"/>
      <c r="K14" s="498"/>
    </row>
    <row r="15" spans="2:11" ht="17.25" customHeight="1" x14ac:dyDescent="0.4">
      <c r="B15" s="513"/>
      <c r="C15" s="514"/>
      <c r="D15" s="514"/>
      <c r="E15" s="514"/>
      <c r="F15" s="514"/>
      <c r="G15" s="514"/>
      <c r="H15" s="514"/>
      <c r="I15" s="514"/>
      <c r="J15" s="514"/>
      <c r="K15" s="551"/>
    </row>
    <row r="16" spans="2:11" ht="17.25" customHeight="1" x14ac:dyDescent="0.5">
      <c r="B16" s="33"/>
      <c r="C16" s="34"/>
      <c r="D16" s="624"/>
      <c r="E16" s="620" t="s">
        <v>22</v>
      </c>
      <c r="F16" s="620" t="s">
        <v>175</v>
      </c>
      <c r="G16" s="583" t="s">
        <v>176</v>
      </c>
      <c r="H16" s="583"/>
      <c r="I16" s="583" t="s">
        <v>177</v>
      </c>
      <c r="J16" s="81"/>
      <c r="K16" s="10"/>
    </row>
    <row r="17" spans="2:12" ht="30" customHeight="1" x14ac:dyDescent="0.4">
      <c r="B17" s="9"/>
      <c r="C17" s="14" t="s">
        <v>23</v>
      </c>
      <c r="D17" s="624"/>
      <c r="E17" s="621"/>
      <c r="F17" s="621"/>
      <c r="G17" s="583"/>
      <c r="H17" s="583"/>
      <c r="I17" s="584"/>
      <c r="J17" s="81"/>
      <c r="K17" s="10"/>
    </row>
    <row r="18" spans="2:12" ht="17.25" customHeight="1" x14ac:dyDescent="0.4">
      <c r="B18" s="9"/>
      <c r="C18" s="14" t="s">
        <v>712</v>
      </c>
      <c r="D18" s="45"/>
      <c r="E18" s="44">
        <f>F18*0.10548</f>
        <v>0</v>
      </c>
      <c r="F18" s="289"/>
      <c r="G18" s="638" t="e">
        <f>VLOOKUP(Sommaire!M12,'Facteurs d''émissions'!B8:K21,10,FALSE)</f>
        <v>#N/A</v>
      </c>
      <c r="H18" s="638"/>
      <c r="I18" s="92" t="str">
        <f t="shared" ref="I18:I26" si="0">IF(ISBLANK(F18),"",G18*F18)</f>
        <v/>
      </c>
      <c r="J18" s="102"/>
      <c r="K18" s="10"/>
    </row>
    <row r="19" spans="2:12" ht="17.25" customHeight="1" x14ac:dyDescent="0.4">
      <c r="B19" s="9"/>
      <c r="C19" s="14" t="s">
        <v>713</v>
      </c>
      <c r="E19" s="44">
        <f>F19</f>
        <v>0</v>
      </c>
      <c r="F19" s="289"/>
      <c r="G19" s="638" t="e">
        <f>VLOOKUP(Sommaire!$M$12,'Facteurs d''émissions'!$B$8:$J$21,9,FALSE)</f>
        <v>#N/A</v>
      </c>
      <c r="H19" s="638"/>
      <c r="I19" s="92" t="str">
        <f t="shared" si="0"/>
        <v/>
      </c>
      <c r="J19" s="102"/>
      <c r="K19" s="10"/>
    </row>
    <row r="20" spans="2:12" ht="17.25" customHeight="1" x14ac:dyDescent="0.4">
      <c r="B20" s="9"/>
      <c r="C20" s="14" t="s">
        <v>714</v>
      </c>
      <c r="E20" s="44">
        <f t="shared" ref="E20:E26" si="1">F20</f>
        <v>0</v>
      </c>
      <c r="F20" s="289"/>
      <c r="G20" s="639">
        <f>'Facteurs d''émissions'!C36</f>
        <v>95.682124929861544</v>
      </c>
      <c r="H20" s="639"/>
      <c r="I20" s="92" t="str">
        <f t="shared" si="0"/>
        <v/>
      </c>
      <c r="J20" s="102"/>
      <c r="K20" s="10"/>
    </row>
    <row r="21" spans="2:12" ht="17.25" customHeight="1" x14ac:dyDescent="0.4">
      <c r="B21" s="9"/>
      <c r="C21" s="14" t="s">
        <v>715</v>
      </c>
      <c r="E21" s="44">
        <f t="shared" si="1"/>
        <v>0</v>
      </c>
      <c r="F21" s="289"/>
      <c r="G21" s="639">
        <f>'Facteurs d''émissions'!C37</f>
        <v>70.222054563928367</v>
      </c>
      <c r="H21" s="639"/>
      <c r="I21" s="92" t="str">
        <f t="shared" si="0"/>
        <v/>
      </c>
      <c r="J21" s="102"/>
      <c r="K21" s="10"/>
    </row>
    <row r="22" spans="2:12" ht="17.25" customHeight="1" x14ac:dyDescent="0.4">
      <c r="B22" s="9"/>
      <c r="C22" s="14" t="s">
        <v>716</v>
      </c>
      <c r="E22" s="44">
        <f t="shared" si="1"/>
        <v>0</v>
      </c>
      <c r="F22" s="289"/>
      <c r="G22" s="639">
        <f>'Facteurs d''émissions'!C38</f>
        <v>71.208447703249874</v>
      </c>
      <c r="H22" s="639"/>
      <c r="I22" s="92" t="str">
        <f t="shared" si="0"/>
        <v/>
      </c>
      <c r="J22" s="102"/>
      <c r="K22" s="10"/>
    </row>
    <row r="23" spans="2:12" ht="17.25" customHeight="1" x14ac:dyDescent="0.4">
      <c r="B23" s="9"/>
      <c r="C23" s="14" t="s">
        <v>717</v>
      </c>
      <c r="E23" s="44">
        <f t="shared" si="1"/>
        <v>0</v>
      </c>
      <c r="F23" s="289"/>
      <c r="G23" s="639">
        <f>'Facteurs d''émissions'!C39</f>
        <v>61.153057278476219</v>
      </c>
      <c r="H23" s="639"/>
      <c r="I23" s="92" t="str">
        <f t="shared" si="0"/>
        <v/>
      </c>
      <c r="J23" s="102"/>
      <c r="K23" s="10"/>
    </row>
    <row r="24" spans="2:12" ht="17.25" customHeight="1" x14ac:dyDescent="0.4">
      <c r="B24" s="9"/>
      <c r="C24" s="622" t="s">
        <v>173</v>
      </c>
      <c r="D24" s="622"/>
      <c r="E24" s="44">
        <f t="shared" si="1"/>
        <v>0</v>
      </c>
      <c r="F24" s="289"/>
      <c r="G24" s="640"/>
      <c r="H24" s="640"/>
      <c r="I24" s="92" t="str">
        <f t="shared" si="0"/>
        <v/>
      </c>
      <c r="J24" s="102"/>
      <c r="K24" s="10"/>
    </row>
    <row r="25" spans="2:12" ht="17.25" customHeight="1" x14ac:dyDescent="0.4">
      <c r="B25" s="9"/>
      <c r="C25" s="622" t="s">
        <v>173</v>
      </c>
      <c r="D25" s="622"/>
      <c r="E25" s="44">
        <f t="shared" si="1"/>
        <v>0</v>
      </c>
      <c r="F25" s="289"/>
      <c r="G25" s="640"/>
      <c r="H25" s="640"/>
      <c r="I25" s="92" t="str">
        <f t="shared" si="0"/>
        <v/>
      </c>
      <c r="J25" s="102"/>
      <c r="K25" s="10"/>
    </row>
    <row r="26" spans="2:12" ht="17.25" customHeight="1" x14ac:dyDescent="0.4">
      <c r="B26" s="9"/>
      <c r="C26" s="622" t="s">
        <v>173</v>
      </c>
      <c r="D26" s="622"/>
      <c r="E26" s="44">
        <f t="shared" si="1"/>
        <v>0</v>
      </c>
      <c r="F26" s="289"/>
      <c r="G26" s="640"/>
      <c r="H26" s="640"/>
      <c r="I26" s="92" t="str">
        <f t="shared" si="0"/>
        <v/>
      </c>
      <c r="J26" s="102"/>
      <c r="K26" s="10"/>
    </row>
    <row r="27" spans="2:12" ht="17.25" customHeight="1" x14ac:dyDescent="0.4">
      <c r="B27" s="9"/>
      <c r="C27" s="5"/>
      <c r="D27" s="5"/>
      <c r="E27" s="5"/>
      <c r="F27" s="5"/>
      <c r="G27" s="5"/>
      <c r="I27" s="5"/>
      <c r="J27" s="5"/>
      <c r="K27" s="10"/>
    </row>
    <row r="28" spans="2:12" ht="17.25" customHeight="1" x14ac:dyDescent="0.4">
      <c r="B28" s="9"/>
      <c r="C28" s="623" t="s">
        <v>4</v>
      </c>
      <c r="D28" s="623"/>
      <c r="E28" s="422"/>
      <c r="F28" s="93">
        <f>SUM(E18:E26)</f>
        <v>0</v>
      </c>
      <c r="I28" s="93">
        <f>SUM(I18:I26)</f>
        <v>0</v>
      </c>
      <c r="J28" s="458"/>
      <c r="K28" s="10"/>
      <c r="L28" s="3"/>
    </row>
    <row r="29" spans="2:12" ht="13.2" customHeight="1" x14ac:dyDescent="0.4">
      <c r="B29" s="9"/>
      <c r="K29" s="10"/>
    </row>
    <row r="30" spans="2:12" ht="12" customHeight="1" x14ac:dyDescent="0.4">
      <c r="B30" s="9"/>
      <c r="C30" s="637" t="s">
        <v>174</v>
      </c>
      <c r="D30" s="637"/>
      <c r="E30" s="637"/>
      <c r="F30" s="637"/>
      <c r="G30" s="637"/>
      <c r="H30" s="637"/>
      <c r="I30" s="637"/>
      <c r="J30" s="456"/>
      <c r="K30" s="10"/>
    </row>
    <row r="31" spans="2:12" ht="33" customHeight="1" x14ac:dyDescent="0.4">
      <c r="B31" s="9"/>
      <c r="C31" s="637"/>
      <c r="D31" s="637"/>
      <c r="E31" s="637"/>
      <c r="F31" s="637"/>
      <c r="G31" s="637"/>
      <c r="H31" s="637"/>
      <c r="I31" s="637"/>
      <c r="J31" s="456"/>
      <c r="K31" s="10"/>
    </row>
    <row r="32" spans="2:12" ht="17.25" customHeight="1" thickBot="1" x14ac:dyDescent="0.45">
      <c r="B32" s="11"/>
      <c r="C32" s="94"/>
      <c r="D32" s="94"/>
      <c r="E32" s="94"/>
      <c r="F32" s="94"/>
      <c r="G32" s="94"/>
      <c r="H32" s="12"/>
      <c r="I32" s="94"/>
      <c r="J32" s="94"/>
      <c r="K32" s="13"/>
    </row>
    <row r="33" spans="2:12" ht="15.65" customHeight="1" thickBot="1" x14ac:dyDescent="0.45"/>
    <row r="34" spans="2:12" ht="15.65" customHeight="1" x14ac:dyDescent="0.4">
      <c r="B34" s="496" t="s">
        <v>182</v>
      </c>
      <c r="C34" s="497"/>
      <c r="D34" s="497"/>
      <c r="E34" s="497"/>
      <c r="F34" s="497"/>
      <c r="G34" s="497"/>
      <c r="H34" s="497"/>
      <c r="I34" s="497"/>
      <c r="J34" s="497"/>
      <c r="K34" s="498"/>
      <c r="L34" s="5"/>
    </row>
    <row r="35" spans="2:12" ht="15.65" customHeight="1" x14ac:dyDescent="0.4">
      <c r="B35" s="513"/>
      <c r="C35" s="514"/>
      <c r="D35" s="514"/>
      <c r="E35" s="514"/>
      <c r="F35" s="514"/>
      <c r="G35" s="514"/>
      <c r="H35" s="514"/>
      <c r="I35" s="514"/>
      <c r="J35" s="514"/>
      <c r="K35" s="551"/>
      <c r="L35" s="5"/>
    </row>
    <row r="36" spans="2:12" ht="15.65" customHeight="1" x14ac:dyDescent="0.4">
      <c r="B36" s="308"/>
      <c r="C36" s="403"/>
      <c r="D36" s="403"/>
      <c r="E36" s="403"/>
      <c r="F36" s="403"/>
      <c r="G36" s="403"/>
      <c r="H36" s="403"/>
      <c r="I36" s="403"/>
      <c r="J36" s="403"/>
      <c r="K36" s="309"/>
      <c r="L36" s="5"/>
    </row>
    <row r="37" spans="2:12" ht="15.65" customHeight="1" x14ac:dyDescent="0.4">
      <c r="B37" s="71"/>
      <c r="C37" s="5"/>
      <c r="D37" s="5"/>
      <c r="F37" s="595" t="s">
        <v>181</v>
      </c>
      <c r="G37" s="595" t="s">
        <v>718</v>
      </c>
      <c r="H37" s="595"/>
      <c r="I37" s="595" t="s">
        <v>719</v>
      </c>
      <c r="J37" s="455"/>
      <c r="K37" s="404"/>
      <c r="L37" s="5"/>
    </row>
    <row r="38" spans="2:12" ht="15.65" customHeight="1" x14ac:dyDescent="0.4">
      <c r="B38" s="71"/>
      <c r="C38" s="5"/>
      <c r="D38" s="5"/>
      <c r="F38" s="596"/>
      <c r="G38" s="596"/>
      <c r="H38" s="596"/>
      <c r="I38" s="596"/>
      <c r="J38" s="455"/>
      <c r="K38" s="404"/>
      <c r="L38" s="5"/>
    </row>
    <row r="39" spans="2:12" ht="15.65" customHeight="1" x14ac:dyDescent="0.4">
      <c r="B39" s="71"/>
      <c r="C39" s="566" t="s">
        <v>178</v>
      </c>
      <c r="D39" s="566"/>
      <c r="F39" s="428"/>
      <c r="G39" s="618">
        <v>0</v>
      </c>
      <c r="H39" s="619"/>
      <c r="I39" s="425">
        <f>F39*G39</f>
        <v>0</v>
      </c>
      <c r="J39" s="459"/>
      <c r="K39" s="404"/>
      <c r="L39" s="5"/>
    </row>
    <row r="40" spans="2:12" ht="15.65" customHeight="1" x14ac:dyDescent="0.4">
      <c r="B40" s="71"/>
      <c r="C40" s="566" t="s">
        <v>179</v>
      </c>
      <c r="D40" s="566"/>
      <c r="F40" s="428"/>
      <c r="G40" s="618">
        <v>0</v>
      </c>
      <c r="H40" s="619"/>
      <c r="I40" s="425">
        <f t="shared" ref="I40:I41" si="2">F40*G40</f>
        <v>0</v>
      </c>
      <c r="J40" s="459"/>
      <c r="K40" s="404"/>
      <c r="L40" s="5"/>
    </row>
    <row r="41" spans="2:12" ht="15.65" customHeight="1" x14ac:dyDescent="0.4">
      <c r="B41" s="71"/>
      <c r="C41" s="566" t="s">
        <v>180</v>
      </c>
      <c r="D41" s="566"/>
      <c r="F41" s="428"/>
      <c r="G41" s="618">
        <v>0</v>
      </c>
      <c r="H41" s="619"/>
      <c r="I41" s="425">
        <f t="shared" si="2"/>
        <v>0</v>
      </c>
      <c r="J41" s="459"/>
      <c r="K41" s="404"/>
      <c r="L41" s="5"/>
    </row>
    <row r="42" spans="2:12" ht="15.65" customHeight="1" x14ac:dyDescent="0.4">
      <c r="B42" s="71"/>
      <c r="C42" s="26"/>
      <c r="D42" s="26"/>
      <c r="F42" s="393"/>
      <c r="G42" s="393"/>
      <c r="H42" s="393"/>
      <c r="I42" s="393"/>
      <c r="J42" s="393"/>
      <c r="K42" s="404"/>
      <c r="L42" s="5"/>
    </row>
    <row r="43" spans="2:12" ht="15.65" customHeight="1" x14ac:dyDescent="0.4">
      <c r="B43" s="71"/>
      <c r="C43" s="391" t="s">
        <v>4</v>
      </c>
      <c r="D43" s="26"/>
      <c r="F43" s="429">
        <f>SUM(F39:F41)</f>
        <v>0</v>
      </c>
      <c r="G43" s="393"/>
      <c r="H43" s="393"/>
      <c r="I43" s="426">
        <f>SUM(I39:I41)</f>
        <v>0</v>
      </c>
      <c r="J43" s="460"/>
      <c r="K43" s="405"/>
      <c r="L43" s="5"/>
    </row>
    <row r="44" spans="2:12" ht="15.65" customHeight="1" thickBot="1" x14ac:dyDescent="0.45">
      <c r="B44" s="97"/>
      <c r="C44" s="406"/>
      <c r="D44" s="406"/>
      <c r="E44" s="12"/>
      <c r="F44" s="406"/>
      <c r="G44" s="406"/>
      <c r="H44" s="406"/>
      <c r="I44" s="406"/>
      <c r="J44" s="406"/>
      <c r="K44" s="407"/>
      <c r="L44" s="5"/>
    </row>
    <row r="45" spans="2:12" ht="15.65" customHeight="1" thickBot="1" x14ac:dyDescent="0.45">
      <c r="C45" s="5"/>
      <c r="D45" s="5"/>
      <c r="E45" s="5"/>
      <c r="F45" s="5"/>
      <c r="G45" s="5"/>
      <c r="H45" s="5"/>
      <c r="I45" s="5"/>
      <c r="J45" s="5"/>
      <c r="K45" s="5"/>
      <c r="L45" s="5"/>
    </row>
    <row r="46" spans="2:12" ht="15.65" customHeight="1" x14ac:dyDescent="0.4">
      <c r="B46" s="496" t="s">
        <v>724</v>
      </c>
      <c r="C46" s="497"/>
      <c r="D46" s="497"/>
      <c r="E46" s="497"/>
      <c r="F46" s="497"/>
      <c r="G46" s="497"/>
      <c r="H46" s="497"/>
      <c r="I46" s="497"/>
      <c r="J46" s="497"/>
      <c r="K46" s="498"/>
    </row>
    <row r="47" spans="2:12" ht="15.65" customHeight="1" x14ac:dyDescent="0.4">
      <c r="B47" s="513"/>
      <c r="C47" s="514"/>
      <c r="D47" s="514"/>
      <c r="E47" s="514"/>
      <c r="F47" s="514"/>
      <c r="G47" s="514"/>
      <c r="H47" s="514"/>
      <c r="I47" s="514"/>
      <c r="J47" s="514"/>
      <c r="K47" s="551"/>
    </row>
    <row r="48" spans="2:12" ht="15.65" customHeight="1" x14ac:dyDescent="0.5">
      <c r="B48" s="408"/>
      <c r="C48" s="423"/>
      <c r="D48" s="423"/>
      <c r="E48" s="420"/>
      <c r="F48" s="633" t="s">
        <v>720</v>
      </c>
      <c r="G48" s="633" t="s">
        <v>721</v>
      </c>
      <c r="H48" s="633"/>
      <c r="I48" s="633" t="s">
        <v>719</v>
      </c>
      <c r="J48" s="610" t="s">
        <v>815</v>
      </c>
      <c r="K48" s="409"/>
    </row>
    <row r="49" spans="2:11" ht="15.65" customHeight="1" x14ac:dyDescent="0.5">
      <c r="B49" s="408"/>
      <c r="C49" s="424"/>
      <c r="D49" s="424"/>
      <c r="E49" s="421"/>
      <c r="F49" s="634"/>
      <c r="G49" s="634"/>
      <c r="H49" s="634"/>
      <c r="I49" s="634"/>
      <c r="J49" s="595"/>
      <c r="K49" s="409"/>
    </row>
    <row r="50" spans="2:11" ht="15.65" customHeight="1" x14ac:dyDescent="0.5">
      <c r="B50" s="408"/>
      <c r="C50" s="410"/>
      <c r="D50" s="410"/>
      <c r="E50" s="411"/>
      <c r="F50" s="635"/>
      <c r="G50" s="635"/>
      <c r="H50" s="635"/>
      <c r="I50" s="635"/>
      <c r="J50" s="595"/>
      <c r="K50" s="409"/>
    </row>
    <row r="51" spans="2:11" ht="15.65" customHeight="1" x14ac:dyDescent="0.4">
      <c r="B51" s="71"/>
      <c r="C51" s="5" t="s">
        <v>350</v>
      </c>
      <c r="D51" s="5"/>
      <c r="E51" s="412"/>
      <c r="F51" s="164"/>
      <c r="G51" s="628"/>
      <c r="H51" s="629"/>
      <c r="I51" s="427">
        <f>IFERROR(F51*G51,0)</f>
        <v>0</v>
      </c>
      <c r="J51" s="596"/>
      <c r="K51" s="413"/>
    </row>
    <row r="52" spans="2:11" ht="15.65" customHeight="1" x14ac:dyDescent="0.4">
      <c r="B52" s="71"/>
      <c r="C52" s="5" t="s">
        <v>820</v>
      </c>
      <c r="D52" s="5"/>
      <c r="E52" s="412"/>
      <c r="F52" s="164"/>
      <c r="G52" s="461" t="s">
        <v>722</v>
      </c>
      <c r="H52" s="436">
        <f>IFERROR((1/G52)*VLOOKUP(Sommaire!M12,'Facteurs d''émissions'!B8:K21,6,FALSE)/1000,0)</f>
        <v>0</v>
      </c>
      <c r="I52" s="427">
        <f>IFERROR(F52*H52,0)</f>
        <v>0</v>
      </c>
      <c r="J52" s="427">
        <f>IF(COUNTIF(C52, "*Chauffage vert*") &gt; 0,IFERROR((F52*$G$51)-I52,0),0)</f>
        <v>0</v>
      </c>
      <c r="K52" s="414"/>
    </row>
    <row r="53" spans="2:11" ht="15.65" customHeight="1" x14ac:dyDescent="0.4">
      <c r="B53" s="71"/>
      <c r="C53" s="626" t="s">
        <v>173</v>
      </c>
      <c r="D53" s="632"/>
      <c r="E53" s="415"/>
      <c r="F53" s="164"/>
      <c r="G53" s="628"/>
      <c r="H53" s="629"/>
      <c r="I53" s="427">
        <f>IFERROR(F53*G53,0)</f>
        <v>0</v>
      </c>
      <c r="J53" s="427">
        <f t="shared" ref="J53:J54" si="3">IF(COUNTIF(C53, "*Chauffage vert*") &gt; 0,IFERROR((F53*$G$51)-I53,0),0)</f>
        <v>0</v>
      </c>
      <c r="K53" s="416"/>
    </row>
    <row r="54" spans="2:11" ht="15.65" customHeight="1" x14ac:dyDescent="0.4">
      <c r="B54" s="71"/>
      <c r="C54" s="626" t="s">
        <v>173</v>
      </c>
      <c r="D54" s="627"/>
      <c r="E54" s="415"/>
      <c r="F54" s="164"/>
      <c r="G54" s="628"/>
      <c r="H54" s="629"/>
      <c r="I54" s="427">
        <f t="shared" ref="I54" si="4">IFERROR(F54*G54,0)</f>
        <v>0</v>
      </c>
      <c r="J54" s="427">
        <f t="shared" si="3"/>
        <v>0</v>
      </c>
      <c r="K54" s="416"/>
    </row>
    <row r="55" spans="2:11" ht="15.65" customHeight="1" x14ac:dyDescent="0.4">
      <c r="B55" s="71"/>
      <c r="C55" s="26"/>
      <c r="D55" s="26"/>
      <c r="E55" s="26"/>
      <c r="F55" s="393"/>
      <c r="G55" s="393"/>
      <c r="H55" s="393"/>
      <c r="I55" s="393"/>
      <c r="J55" s="393"/>
      <c r="K55" s="416"/>
    </row>
    <row r="56" spans="2:11" ht="15.65" customHeight="1" x14ac:dyDescent="0.4">
      <c r="B56" s="71"/>
      <c r="C56" s="630" t="s">
        <v>4</v>
      </c>
      <c r="D56" s="630"/>
      <c r="E56" s="5"/>
      <c r="F56" s="265">
        <f>SUM(F51:F54)</f>
        <v>0</v>
      </c>
      <c r="G56" s="393"/>
      <c r="H56" s="393"/>
      <c r="I56" s="265">
        <f>SUM(I51:I54)</f>
        <v>0</v>
      </c>
      <c r="J56" s="265">
        <f>SUM(J52:J54)</f>
        <v>0</v>
      </c>
      <c r="K56" s="416"/>
    </row>
    <row r="57" spans="2:11" ht="15.65" customHeight="1" x14ac:dyDescent="0.4">
      <c r="B57" s="71"/>
      <c r="C57" s="417"/>
      <c r="D57" s="417"/>
      <c r="E57" s="5"/>
      <c r="F57" s="418"/>
      <c r="G57" s="5"/>
      <c r="H57" s="5"/>
      <c r="I57" s="418"/>
      <c r="J57" s="418"/>
      <c r="K57" s="416"/>
    </row>
    <row r="58" spans="2:11" ht="33" customHeight="1" x14ac:dyDescent="0.4">
      <c r="B58" s="462" t="s">
        <v>816</v>
      </c>
      <c r="C58" s="631" t="s">
        <v>817</v>
      </c>
      <c r="D58" s="631"/>
      <c r="E58" s="631"/>
      <c r="F58" s="631"/>
      <c r="G58" s="631"/>
      <c r="H58" s="631"/>
      <c r="I58" s="631"/>
      <c r="J58" s="631"/>
      <c r="K58" s="416"/>
    </row>
    <row r="59" spans="2:11" ht="15.45" customHeight="1" x14ac:dyDescent="0.4">
      <c r="B59" s="462" t="s">
        <v>818</v>
      </c>
      <c r="C59" s="631" t="s">
        <v>819</v>
      </c>
      <c r="D59" s="631"/>
      <c r="E59" s="631"/>
      <c r="F59" s="631"/>
      <c r="G59" s="631"/>
      <c r="H59" s="631"/>
      <c r="I59" s="631"/>
      <c r="J59" s="631"/>
      <c r="K59" s="416"/>
    </row>
    <row r="60" spans="2:11" ht="15.65" customHeight="1" x14ac:dyDescent="0.4">
      <c r="B60" s="462"/>
      <c r="C60" s="631"/>
      <c r="D60" s="631"/>
      <c r="E60" s="631"/>
      <c r="F60" s="631"/>
      <c r="G60" s="631"/>
      <c r="H60" s="631"/>
      <c r="I60" s="631"/>
      <c r="J60" s="631"/>
      <c r="K60" s="416"/>
    </row>
    <row r="61" spans="2:11" ht="15.65" customHeight="1" thickBot="1" x14ac:dyDescent="0.45">
      <c r="B61" s="419"/>
      <c r="C61" s="406"/>
      <c r="D61" s="406"/>
      <c r="E61" s="406"/>
      <c r="F61" s="406"/>
      <c r="G61" s="406"/>
      <c r="H61" s="406"/>
      <c r="I61" s="406"/>
      <c r="J61" s="406"/>
      <c r="K61" s="407"/>
    </row>
    <row r="62" spans="2:11" ht="15.65" customHeight="1" thickBot="1" x14ac:dyDescent="0.45">
      <c r="B62" s="143"/>
    </row>
    <row r="63" spans="2:11" ht="15.65" customHeight="1" x14ac:dyDescent="0.4">
      <c r="B63" s="496" t="s">
        <v>387</v>
      </c>
      <c r="C63" s="497"/>
      <c r="D63" s="497"/>
      <c r="E63" s="497"/>
      <c r="F63" s="497"/>
      <c r="G63" s="497"/>
      <c r="H63" s="497"/>
      <c r="I63" s="497"/>
      <c r="J63" s="497"/>
      <c r="K63" s="498"/>
    </row>
    <row r="64" spans="2:11" ht="15.65" customHeight="1" x14ac:dyDescent="0.4">
      <c r="B64" s="513"/>
      <c r="C64" s="514"/>
      <c r="D64" s="514"/>
      <c r="E64" s="514"/>
      <c r="F64" s="514"/>
      <c r="G64" s="514"/>
      <c r="H64" s="514"/>
      <c r="I64" s="514"/>
      <c r="J64" s="514"/>
      <c r="K64" s="551"/>
    </row>
    <row r="65" spans="2:11" ht="15.65" customHeight="1" x14ac:dyDescent="0.4">
      <c r="B65" s="9"/>
      <c r="K65" s="10"/>
    </row>
    <row r="66" spans="2:11" ht="15.65" customHeight="1" x14ac:dyDescent="0.4">
      <c r="B66" s="9"/>
      <c r="C66" s="5" t="s">
        <v>723</v>
      </c>
      <c r="H66" s="636"/>
      <c r="I66" s="636"/>
      <c r="J66" s="636"/>
      <c r="K66" s="10"/>
    </row>
    <row r="67" spans="2:11" ht="15.65" customHeight="1" thickBot="1" x14ac:dyDescent="0.45">
      <c r="B67" s="11"/>
      <c r="C67" s="12"/>
      <c r="D67" s="12"/>
      <c r="E67" s="12"/>
      <c r="F67" s="12"/>
      <c r="G67" s="12"/>
      <c r="H67" s="12"/>
      <c r="I67" s="12"/>
      <c r="J67" s="12"/>
      <c r="K67" s="13"/>
    </row>
  </sheetData>
  <sheetProtection algorithmName="SHA-512" hashValue="SgkczMXBT1wmiIGvdI9TiumNXNqJou3B1VLVF86gz7LeH4gYp0iAS34NMTuYdJHG5WNSDaf+38siH1WdifPatA==" saltValue="SUTcDeeFd+W2GBMYxGRlsg==" spinCount="100000" sheet="1" selectLockedCells="1"/>
  <mergeCells count="48">
    <mergeCell ref="H66:J66"/>
    <mergeCell ref="C30:I31"/>
    <mergeCell ref="G18:H18"/>
    <mergeCell ref="G19:H19"/>
    <mergeCell ref="G20:H20"/>
    <mergeCell ref="G21:H21"/>
    <mergeCell ref="G22:H22"/>
    <mergeCell ref="G23:H23"/>
    <mergeCell ref="G24:H24"/>
    <mergeCell ref="G25:H25"/>
    <mergeCell ref="G26:H26"/>
    <mergeCell ref="B34:K35"/>
    <mergeCell ref="F37:F38"/>
    <mergeCell ref="G37:H38"/>
    <mergeCell ref="I37:I38"/>
    <mergeCell ref="C39:D39"/>
    <mergeCell ref="B46:K47"/>
    <mergeCell ref="G51:H51"/>
    <mergeCell ref="C53:D53"/>
    <mergeCell ref="G53:H53"/>
    <mergeCell ref="F48:F50"/>
    <mergeCell ref="G48:H50"/>
    <mergeCell ref="I48:I50"/>
    <mergeCell ref="J48:J51"/>
    <mergeCell ref="C54:D54"/>
    <mergeCell ref="G54:H54"/>
    <mergeCell ref="C56:D56"/>
    <mergeCell ref="B63:K64"/>
    <mergeCell ref="C58:J58"/>
    <mergeCell ref="C59:J60"/>
    <mergeCell ref="B14:K15"/>
    <mergeCell ref="B7:K8"/>
    <mergeCell ref="G16:H17"/>
    <mergeCell ref="D16:D17"/>
    <mergeCell ref="E16:E17"/>
    <mergeCell ref="I16:I17"/>
    <mergeCell ref="C9:J9"/>
    <mergeCell ref="C10:J11"/>
    <mergeCell ref="C40:D40"/>
    <mergeCell ref="G40:H40"/>
    <mergeCell ref="C41:D41"/>
    <mergeCell ref="G41:H41"/>
    <mergeCell ref="F16:F17"/>
    <mergeCell ref="C26:D26"/>
    <mergeCell ref="C28:D28"/>
    <mergeCell ref="C24:D24"/>
    <mergeCell ref="C25:D25"/>
    <mergeCell ref="G39:H3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CEA5C-47B7-4E1E-9A4E-3890263280FC}">
  <sheetPr codeName="Sheet6">
    <pageSetUpPr autoPageBreaks="0"/>
  </sheetPr>
  <dimension ref="B1:S29"/>
  <sheetViews>
    <sheetView workbookViewId="0">
      <selection activeCell="E11" sqref="E11"/>
    </sheetView>
  </sheetViews>
  <sheetFormatPr defaultColWidth="8.84375" defaultRowHeight="17.25" customHeight="1" x14ac:dyDescent="0.4"/>
  <cols>
    <col min="1" max="1" width="3.4609375" style="14" customWidth="1"/>
    <col min="2" max="2" width="4" style="14" customWidth="1"/>
    <col min="3" max="3" width="14.07421875" style="14" customWidth="1"/>
    <col min="4" max="4" width="12" style="14" customWidth="1"/>
    <col min="5" max="7" width="14.53515625" style="14" customWidth="1"/>
    <col min="8" max="8" width="10.07421875" style="14" customWidth="1"/>
    <col min="9" max="10" width="3.3046875" style="14" customWidth="1"/>
    <col min="11" max="11" width="1.07421875" style="14" customWidth="1"/>
    <col min="12" max="12" width="10" style="14" customWidth="1"/>
    <col min="13" max="13" width="6.4609375" style="14" customWidth="1"/>
    <col min="14" max="14" width="11.69140625" style="14" customWidth="1"/>
    <col min="15" max="15" width="1.3046875" style="14" customWidth="1"/>
    <col min="16" max="17" width="11.69140625" style="14" customWidth="1"/>
    <col min="18" max="18" width="3" style="14" customWidth="1"/>
    <col min="19" max="16384" width="8.84375" style="14"/>
  </cols>
  <sheetData>
    <row r="1" spans="2:19" ht="15" customHeight="1" x14ac:dyDescent="0.4"/>
    <row r="2" spans="2:19" ht="15" customHeight="1" x14ac:dyDescent="0.4"/>
    <row r="3" spans="2:19" ht="15" customHeight="1" x14ac:dyDescent="0.4"/>
    <row r="4" spans="2:19" ht="15" customHeight="1" x14ac:dyDescent="0.4"/>
    <row r="5" spans="2:19" ht="15" customHeight="1" x14ac:dyDescent="0.4"/>
    <row r="6" spans="2:19" ht="15" customHeight="1" thickBot="1" x14ac:dyDescent="0.45"/>
    <row r="7" spans="2:19" ht="17.25" customHeight="1" x14ac:dyDescent="0.4">
      <c r="B7" s="496" t="s">
        <v>184</v>
      </c>
      <c r="C7" s="497"/>
      <c r="D7" s="497"/>
      <c r="E7" s="497"/>
      <c r="F7" s="497"/>
      <c r="G7" s="497"/>
      <c r="H7" s="498"/>
      <c r="I7" s="6"/>
      <c r="J7" s="7"/>
      <c r="K7" s="7"/>
      <c r="L7" s="7"/>
      <c r="M7" s="7"/>
      <c r="N7" s="7"/>
      <c r="O7" s="7"/>
      <c r="P7" s="7"/>
      <c r="Q7" s="7"/>
      <c r="R7" s="7"/>
      <c r="S7" s="8"/>
    </row>
    <row r="8" spans="2:19" ht="17.25" customHeight="1" x14ac:dyDescent="0.4">
      <c r="B8" s="513"/>
      <c r="C8" s="514"/>
      <c r="D8" s="514"/>
      <c r="E8" s="514"/>
      <c r="F8" s="514"/>
      <c r="G8" s="514"/>
      <c r="H8" s="551"/>
      <c r="I8" s="9"/>
      <c r="S8" s="10"/>
    </row>
    <row r="9" spans="2:19" ht="18.45" x14ac:dyDescent="0.5">
      <c r="B9" s="33"/>
      <c r="D9" s="34"/>
      <c r="E9" s="77" t="s">
        <v>175</v>
      </c>
      <c r="F9" s="77" t="s">
        <v>434</v>
      </c>
      <c r="G9" s="77" t="s">
        <v>435</v>
      </c>
      <c r="H9" s="10"/>
      <c r="I9" s="9"/>
      <c r="S9" s="10"/>
    </row>
    <row r="10" spans="2:19" s="181" customFormat="1" ht="18.45" x14ac:dyDescent="0.4">
      <c r="B10" s="304"/>
      <c r="C10" s="188" t="s">
        <v>23</v>
      </c>
      <c r="D10" s="305"/>
      <c r="E10" s="81" t="s">
        <v>433</v>
      </c>
      <c r="F10" s="81" t="s">
        <v>432</v>
      </c>
      <c r="G10" s="81" t="s">
        <v>432</v>
      </c>
      <c r="H10" s="306"/>
      <c r="I10" s="307"/>
      <c r="S10" s="306"/>
    </row>
    <row r="11" spans="2:19" ht="19.850000000000001" customHeight="1" x14ac:dyDescent="0.55000000000000004">
      <c r="B11" s="33"/>
      <c r="C11" s="14" t="s">
        <v>430</v>
      </c>
      <c r="D11" s="34"/>
      <c r="E11" s="264"/>
      <c r="F11" s="44" t="str">
        <f>IF(ISBLANK(E11),"",E11*VLOOKUP(C11,'Facteurs d''émissions'!$B$25:$D$32,2,FALSE))</f>
        <v/>
      </c>
      <c r="G11" s="44" t="str">
        <f>IF(ISBLANK(E11),"",E11*VLOOKUP(C11,'Facteurs d''émissions'!$B$25:$D$32,3,FALSE))</f>
        <v/>
      </c>
      <c r="H11" s="10"/>
      <c r="I11" s="9"/>
      <c r="S11" s="10"/>
    </row>
    <row r="12" spans="2:19" ht="19.850000000000001" customHeight="1" x14ac:dyDescent="0.55000000000000004">
      <c r="B12" s="33"/>
      <c r="C12" s="15" t="s">
        <v>431</v>
      </c>
      <c r="D12" s="34"/>
      <c r="E12" s="264"/>
      <c r="F12" s="44" t="str">
        <f>IF(ISBLANK(E12),"",E12*VLOOKUP(C12,'Facteurs d''émissions'!$B$25:$D$32,2,FALSE))</f>
        <v/>
      </c>
      <c r="G12" s="44" t="str">
        <f>IF(ISBLANK(E12),"",E12*VLOOKUP(C12,'Facteurs d''émissions'!$B$25:$D$32,3,FALSE))</f>
        <v/>
      </c>
      <c r="H12" s="10"/>
      <c r="I12" s="9"/>
      <c r="S12" s="10"/>
    </row>
    <row r="13" spans="2:19" ht="19.850000000000001" customHeight="1" x14ac:dyDescent="0.5">
      <c r="B13" s="33"/>
      <c r="C13" s="15" t="s">
        <v>403</v>
      </c>
      <c r="D13" s="34"/>
      <c r="E13" s="264"/>
      <c r="F13" s="44" t="str">
        <f>IF(ISBLANK(E13),"",E13*VLOOKUP(C13,'Facteurs d''émissions'!$B$25:$D$32,2,FALSE))</f>
        <v/>
      </c>
      <c r="G13" s="44" t="str">
        <f>IF(ISBLANK(E13),"",E13*VLOOKUP(C13,'Facteurs d''émissions'!$B$25:$D$32,3,FALSE))</f>
        <v/>
      </c>
      <c r="H13" s="10"/>
      <c r="I13" s="9"/>
      <c r="S13" s="10"/>
    </row>
    <row r="14" spans="2:19" ht="19.850000000000001" customHeight="1" x14ac:dyDescent="0.5">
      <c r="B14" s="33"/>
      <c r="C14" s="15" t="s">
        <v>761</v>
      </c>
      <c r="D14" s="34"/>
      <c r="E14" s="264"/>
      <c r="F14" s="44" t="str">
        <f>IF(ISBLANK(E14),"",E14*VLOOKUP(C14,'Facteurs d''émissions'!$B$25:$D$32,2,FALSE))</f>
        <v/>
      </c>
      <c r="G14" s="44" t="str">
        <f>IF(ISBLANK(E14),"",E14*VLOOKUP(C14,'Facteurs d''émissions'!$B$25:$D$32,3,FALSE))</f>
        <v/>
      </c>
      <c r="H14" s="10"/>
      <c r="I14" s="9"/>
      <c r="S14" s="10"/>
    </row>
    <row r="15" spans="2:19" ht="19.850000000000001" customHeight="1" x14ac:dyDescent="0.4">
      <c r="B15" s="9"/>
      <c r="C15" s="15" t="s">
        <v>31</v>
      </c>
      <c r="E15" s="264"/>
      <c r="F15" s="44" t="str">
        <f>IF(ISBLANK(E15),"",E15*VLOOKUP(C15,'Facteurs d''émissions'!$B$25:$D$32,2,FALSE))</f>
        <v/>
      </c>
      <c r="G15" s="44" t="str">
        <f>IF(ISBLANK(E15),"",E15*VLOOKUP(C15,'Facteurs d''émissions'!$B$25:$D$32,3,FALSE))</f>
        <v/>
      </c>
      <c r="H15" s="10"/>
      <c r="I15" s="9"/>
      <c r="S15" s="10"/>
    </row>
    <row r="16" spans="2:19" ht="19.850000000000001" customHeight="1" x14ac:dyDescent="0.4">
      <c r="B16" s="9"/>
      <c r="C16" s="15" t="s">
        <v>28</v>
      </c>
      <c r="D16" s="15"/>
      <c r="E16" s="264"/>
      <c r="F16" s="44" t="str">
        <f>IF(ISBLANK(E16),"",E16*VLOOKUP(C16,'Facteurs d''émissions'!$B$25:$D$32,2,FALSE))</f>
        <v/>
      </c>
      <c r="G16" s="44" t="str">
        <f>IF(ISBLANK(E16),"",E16*VLOOKUP(C16,'Facteurs d''émissions'!$B$25:$D$32,3,FALSE))</f>
        <v/>
      </c>
      <c r="H16" s="10"/>
      <c r="I16" s="9"/>
      <c r="S16" s="10"/>
    </row>
    <row r="17" spans="2:19" ht="19.850000000000001" customHeight="1" x14ac:dyDescent="0.4">
      <c r="B17" s="9"/>
      <c r="C17" s="15" t="s">
        <v>762</v>
      </c>
      <c r="D17" s="15"/>
      <c r="E17" s="264"/>
      <c r="F17" s="44" t="str">
        <f>IF(ISBLANK(E17),"",E17*VLOOKUP(C17,'Facteurs d''émissions'!$B$25:$D$32,2,FALSE))</f>
        <v/>
      </c>
      <c r="G17" s="44" t="str">
        <f>IF(ISBLANK(E17),"",E17*VLOOKUP(C17,'Facteurs d''émissions'!$B$25:$D$32,3,FALSE))</f>
        <v/>
      </c>
      <c r="H17" s="10"/>
      <c r="I17" s="9"/>
      <c r="S17" s="10"/>
    </row>
    <row r="18" spans="2:19" ht="19.850000000000001" customHeight="1" x14ac:dyDescent="0.4">
      <c r="B18" s="9"/>
      <c r="C18" s="76" t="s">
        <v>763</v>
      </c>
      <c r="D18" s="15"/>
      <c r="E18" s="264"/>
      <c r="F18" s="44" t="str">
        <f>IF(ISBLANK(E18),"",E18*VLOOKUP(C18,'Facteurs d''émissions'!$B$25:$D$32,2,FALSE))</f>
        <v/>
      </c>
      <c r="G18" s="44" t="str">
        <f>IF(ISBLANK(E18),"",E18*VLOOKUP(C18,'Facteurs d''émissions'!$B$25:$D$32,3,FALSE))</f>
        <v/>
      </c>
      <c r="H18" s="10"/>
      <c r="I18" s="9"/>
      <c r="S18" s="10"/>
    </row>
    <row r="19" spans="2:19" ht="17.25" customHeight="1" x14ac:dyDescent="0.4">
      <c r="B19" s="9"/>
      <c r="C19" s="626" t="s">
        <v>173</v>
      </c>
      <c r="D19" s="632"/>
      <c r="E19" s="264"/>
      <c r="F19" s="264"/>
      <c r="G19" s="264"/>
      <c r="H19" s="10"/>
      <c r="I19" s="9"/>
      <c r="S19" s="10"/>
    </row>
    <row r="20" spans="2:19" ht="17.25" customHeight="1" x14ac:dyDescent="0.4">
      <c r="B20" s="9"/>
      <c r="C20" s="626" t="s">
        <v>173</v>
      </c>
      <c r="D20" s="632"/>
      <c r="E20" s="264"/>
      <c r="F20" s="264"/>
      <c r="G20" s="264"/>
      <c r="H20" s="10"/>
      <c r="I20" s="9"/>
      <c r="S20" s="10"/>
    </row>
    <row r="21" spans="2:19" ht="17.25" customHeight="1" x14ac:dyDescent="0.4">
      <c r="B21" s="9"/>
      <c r="C21" s="15"/>
      <c r="D21" s="15"/>
      <c r="E21" s="15"/>
      <c r="F21" s="15"/>
      <c r="G21" s="15"/>
      <c r="H21" s="10"/>
      <c r="I21" s="9"/>
      <c r="S21" s="10"/>
    </row>
    <row r="22" spans="2:19" ht="17.25" customHeight="1" x14ac:dyDescent="0.4">
      <c r="B22" s="9"/>
      <c r="C22" s="641" t="s">
        <v>4</v>
      </c>
      <c r="D22" s="641"/>
      <c r="E22" s="28">
        <f>SUM(E15:E20)</f>
        <v>0</v>
      </c>
      <c r="F22" s="28">
        <f t="shared" ref="F22:G22" si="0">SUM(F15:F20)</f>
        <v>0</v>
      </c>
      <c r="G22" s="28">
        <f t="shared" si="0"/>
        <v>0</v>
      </c>
      <c r="H22" s="10"/>
      <c r="I22" s="9"/>
      <c r="S22" s="10"/>
    </row>
    <row r="23" spans="2:19" ht="17.25" customHeight="1" thickBot="1" x14ac:dyDescent="0.45">
      <c r="B23" s="11"/>
      <c r="C23" s="12"/>
      <c r="D23" s="12"/>
      <c r="E23" s="12"/>
      <c r="F23" s="12"/>
      <c r="G23" s="12"/>
      <c r="H23" s="13"/>
      <c r="I23" s="11"/>
      <c r="J23" s="12"/>
      <c r="K23" s="12"/>
      <c r="L23" s="12"/>
      <c r="M23" s="12"/>
      <c r="N23" s="12"/>
      <c r="O23" s="12"/>
      <c r="P23" s="12"/>
      <c r="Q23" s="12"/>
      <c r="R23" s="12"/>
      <c r="S23" s="13"/>
    </row>
    <row r="24" spans="2:19" ht="17.25" customHeight="1" thickBot="1" x14ac:dyDescent="0.45"/>
    <row r="25" spans="2:19" ht="17.25" customHeight="1" x14ac:dyDescent="0.4">
      <c r="B25" s="496" t="s">
        <v>387</v>
      </c>
      <c r="C25" s="497"/>
      <c r="D25" s="497"/>
      <c r="E25" s="497"/>
      <c r="F25" s="497"/>
      <c r="G25" s="497"/>
      <c r="H25" s="497"/>
      <c r="I25" s="497"/>
      <c r="J25" s="497"/>
      <c r="K25" s="497"/>
      <c r="L25" s="497"/>
      <c r="M25" s="497"/>
      <c r="N25" s="497"/>
      <c r="O25" s="497"/>
      <c r="P25" s="497"/>
      <c r="Q25" s="497"/>
      <c r="R25" s="497"/>
      <c r="S25" s="498"/>
    </row>
    <row r="26" spans="2:19" ht="17.25" customHeight="1" x14ac:dyDescent="0.4">
      <c r="B26" s="513"/>
      <c r="C26" s="514"/>
      <c r="D26" s="514"/>
      <c r="E26" s="514"/>
      <c r="F26" s="514"/>
      <c r="G26" s="514"/>
      <c r="H26" s="514"/>
      <c r="I26" s="514"/>
      <c r="J26" s="514"/>
      <c r="K26" s="514"/>
      <c r="L26" s="514"/>
      <c r="M26" s="514"/>
      <c r="N26" s="514"/>
      <c r="O26" s="514"/>
      <c r="P26" s="514"/>
      <c r="Q26" s="514"/>
      <c r="R26" s="514"/>
      <c r="S26" s="551"/>
    </row>
    <row r="27" spans="2:19" ht="17.25" customHeight="1" x14ac:dyDescent="0.4">
      <c r="B27" s="9"/>
      <c r="C27" s="181"/>
      <c r="D27" s="181"/>
      <c r="E27" s="181"/>
      <c r="F27" s="181"/>
      <c r="G27" s="181"/>
      <c r="H27" s="181"/>
      <c r="I27" s="77"/>
      <c r="J27" s="77"/>
      <c r="L27" s="251"/>
      <c r="S27" s="10"/>
    </row>
    <row r="28" spans="2:19" ht="17.25" customHeight="1" x14ac:dyDescent="0.4">
      <c r="B28" s="9"/>
      <c r="C28" s="14" t="s">
        <v>391</v>
      </c>
      <c r="I28" s="143"/>
      <c r="N28" s="162"/>
      <c r="S28" s="10"/>
    </row>
    <row r="29" spans="2:19" ht="17.25" customHeight="1" thickBot="1" x14ac:dyDescent="0.45">
      <c r="B29" s="11"/>
      <c r="C29" s="12"/>
      <c r="D29" s="12"/>
      <c r="E29" s="12"/>
      <c r="F29" s="12"/>
      <c r="G29" s="12"/>
      <c r="H29" s="12"/>
      <c r="I29" s="12"/>
      <c r="J29" s="12"/>
      <c r="K29" s="12"/>
      <c r="L29" s="12"/>
      <c r="M29" s="12"/>
      <c r="N29" s="12"/>
      <c r="O29" s="12"/>
      <c r="P29" s="12"/>
      <c r="Q29" s="12"/>
      <c r="R29" s="12"/>
      <c r="S29" s="13"/>
    </row>
  </sheetData>
  <sheetProtection algorithmName="SHA-512" hashValue="0HtmnlbDWUWkGd7qIeAkOnIowSWDkEHy+bHgxIgjNOcMXx/K2PnNzXuHoE/7g7OhZp5SqfQRptbJzQHxQzDZ+g==" saltValue="XDpzF82cDkwtMU7Z5152Ig==" spinCount="100000" sheet="1" selectLockedCells="1"/>
  <mergeCells count="5">
    <mergeCell ref="B7:H8"/>
    <mergeCell ref="C22:D22"/>
    <mergeCell ref="C19:D19"/>
    <mergeCell ref="C20:D20"/>
    <mergeCell ref="B25:S2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7DE9B-4996-48F6-A5EE-76DDE1D273CA}">
  <sheetPr codeName="Sheet14">
    <pageSetUpPr autoPageBreaks="0"/>
  </sheetPr>
  <dimension ref="A1:U30"/>
  <sheetViews>
    <sheetView workbookViewId="0">
      <selection activeCell="C13" sqref="C13"/>
    </sheetView>
  </sheetViews>
  <sheetFormatPr defaultColWidth="8.84375" defaultRowHeight="17.25" customHeight="1" x14ac:dyDescent="0.4"/>
  <cols>
    <col min="1" max="1" width="2.07421875" style="14" customWidth="1"/>
    <col min="2" max="2" width="2.765625" style="14" customWidth="1"/>
    <col min="3" max="3" width="5.3046875" style="14" customWidth="1"/>
    <col min="4" max="4" width="9" style="14" hidden="1" customWidth="1"/>
    <col min="5" max="5" width="72.23046875" style="14" customWidth="1"/>
    <col min="6" max="6" width="20.3828125" style="14" customWidth="1"/>
    <col min="7" max="7" width="5.69140625" style="14" customWidth="1"/>
    <col min="8" max="8" width="1.84375" style="14" customWidth="1"/>
    <col min="9" max="9" width="12" style="14" customWidth="1"/>
    <col min="10" max="10" width="27.23046875" style="14" customWidth="1"/>
    <col min="11" max="11" width="12.3046875" style="14" customWidth="1"/>
    <col min="12" max="12" width="13.3046875" style="14" customWidth="1"/>
    <col min="13" max="13" width="12.23046875" style="14" customWidth="1"/>
    <col min="14" max="14" width="2.4609375" style="14" customWidth="1"/>
    <col min="15" max="16384" width="8.84375" style="14"/>
  </cols>
  <sheetData>
    <row r="1" spans="1:21" ht="15" customHeight="1" x14ac:dyDescent="0.4">
      <c r="A1" s="177" t="s">
        <v>436</v>
      </c>
      <c r="B1" s="177" t="s">
        <v>436</v>
      </c>
      <c r="C1" s="177" t="s">
        <v>436</v>
      </c>
      <c r="D1" s="177"/>
      <c r="E1" s="177" t="s">
        <v>436</v>
      </c>
      <c r="F1" s="177" t="s">
        <v>436</v>
      </c>
      <c r="G1" s="177"/>
      <c r="H1" s="177"/>
      <c r="I1" s="177"/>
      <c r="J1" s="177"/>
      <c r="K1" s="177"/>
      <c r="L1" s="177" t="s">
        <v>436</v>
      </c>
      <c r="M1" s="177"/>
      <c r="N1" s="177" t="s">
        <v>436</v>
      </c>
      <c r="O1" s="177"/>
      <c r="P1" s="177"/>
      <c r="Q1" s="177"/>
      <c r="R1" s="177"/>
      <c r="S1" s="177"/>
      <c r="T1" s="177"/>
      <c r="U1" s="177"/>
    </row>
    <row r="2" spans="1:21" ht="15" customHeight="1" x14ac:dyDescent="0.4"/>
    <row r="3" spans="1:21" ht="15" customHeight="1" x14ac:dyDescent="0.4"/>
    <row r="4" spans="1:21" ht="15" customHeight="1" x14ac:dyDescent="0.4"/>
    <row r="5" spans="1:21" ht="15" customHeight="1" x14ac:dyDescent="0.4"/>
    <row r="6" spans="1:21" ht="15" customHeight="1" thickBot="1" x14ac:dyDescent="0.45"/>
    <row r="7" spans="1:21" ht="17.25" customHeight="1" x14ac:dyDescent="0.4">
      <c r="B7" s="496" t="s">
        <v>698</v>
      </c>
      <c r="C7" s="497"/>
      <c r="D7" s="497"/>
      <c r="E7" s="497"/>
      <c r="F7" s="497"/>
      <c r="G7" s="497"/>
      <c r="H7" s="497"/>
      <c r="I7" s="497"/>
      <c r="J7" s="497"/>
      <c r="K7" s="497"/>
      <c r="L7" s="497"/>
      <c r="M7" s="497"/>
      <c r="N7" s="498"/>
    </row>
    <row r="8" spans="1:21" ht="17.25" customHeight="1" x14ac:dyDescent="0.4">
      <c r="B8" s="513"/>
      <c r="C8" s="514"/>
      <c r="D8" s="514"/>
      <c r="E8" s="514"/>
      <c r="F8" s="514"/>
      <c r="G8" s="514"/>
      <c r="H8" s="514"/>
      <c r="I8" s="514"/>
      <c r="J8" s="514"/>
      <c r="K8" s="514"/>
      <c r="L8" s="514"/>
      <c r="M8" s="514"/>
      <c r="N8" s="551"/>
    </row>
    <row r="9" spans="1:21" ht="17.399999999999999" customHeight="1" x14ac:dyDescent="0.4">
      <c r="B9" s="308"/>
      <c r="C9" s="642" t="s">
        <v>332</v>
      </c>
      <c r="D9" s="642"/>
      <c r="E9" s="642"/>
      <c r="F9" s="77" t="s">
        <v>708</v>
      </c>
      <c r="N9" s="309"/>
    </row>
    <row r="10" spans="1:21" ht="32.25" customHeight="1" x14ac:dyDescent="0.5">
      <c r="B10" s="33"/>
      <c r="C10" s="643" t="s">
        <v>706</v>
      </c>
      <c r="D10" s="643"/>
      <c r="E10" s="643"/>
      <c r="F10" s="310" t="str">
        <f>IF(COUNTIF(C13:C22,"✓")&gt;=2,"✓","Non")</f>
        <v>Non</v>
      </c>
      <c r="N10" s="10"/>
    </row>
    <row r="11" spans="1:21" ht="20.25" customHeight="1" x14ac:dyDescent="0.5">
      <c r="B11" s="33"/>
      <c r="C11" s="34"/>
      <c r="D11" s="34"/>
      <c r="E11" s="34"/>
      <c r="F11" s="34"/>
      <c r="G11" s="34"/>
      <c r="H11" s="34"/>
      <c r="I11" s="34"/>
      <c r="J11" s="34"/>
      <c r="K11" s="34"/>
      <c r="L11" s="34"/>
      <c r="M11" s="34"/>
      <c r="N11" s="10"/>
    </row>
    <row r="12" spans="1:21" ht="20.149999999999999" customHeight="1" x14ac:dyDescent="0.5">
      <c r="B12" s="33"/>
      <c r="C12" s="285" t="s">
        <v>707</v>
      </c>
      <c r="D12" s="278"/>
      <c r="E12" s="15"/>
      <c r="H12" s="645" t="s">
        <v>703</v>
      </c>
      <c r="I12" s="646"/>
      <c r="J12" s="646"/>
      <c r="K12" s="646"/>
      <c r="L12" s="646"/>
      <c r="M12" s="647"/>
      <c r="N12" s="10"/>
    </row>
    <row r="13" spans="1:21" ht="30.9" customHeight="1" x14ac:dyDescent="0.5">
      <c r="B13" s="33"/>
      <c r="C13" s="312"/>
      <c r="D13" s="181" t="s">
        <v>438</v>
      </c>
      <c r="E13" s="492" t="s">
        <v>700</v>
      </c>
      <c r="F13" s="492"/>
      <c r="G13" s="492"/>
      <c r="H13" s="373"/>
      <c r="I13" s="385" t="e">
        <f>(Électricité!D55/Électricité!F55)*100</f>
        <v>#DIV/0!</v>
      </c>
      <c r="J13" s="181" t="s">
        <v>453</v>
      </c>
      <c r="K13" s="400"/>
      <c r="L13" s="311" t="s">
        <v>452</v>
      </c>
      <c r="M13" s="374"/>
      <c r="N13" s="10"/>
    </row>
    <row r="14" spans="1:21" ht="30" customHeight="1" x14ac:dyDescent="0.5">
      <c r="B14" s="33"/>
      <c r="C14" s="312"/>
      <c r="D14" s="181" t="s">
        <v>439</v>
      </c>
      <c r="E14" s="644" t="s">
        <v>448</v>
      </c>
      <c r="F14" s="644"/>
      <c r="G14" s="644"/>
      <c r="H14" s="375"/>
      <c r="I14" s="399"/>
      <c r="J14" s="181" t="s">
        <v>453</v>
      </c>
      <c r="K14" s="401"/>
      <c r="L14" s="188" t="s">
        <v>454</v>
      </c>
      <c r="M14" s="376"/>
      <c r="N14" s="10"/>
    </row>
    <row r="15" spans="1:21" ht="30" customHeight="1" x14ac:dyDescent="0.5">
      <c r="B15" s="33"/>
      <c r="C15" s="312"/>
      <c r="D15" s="181" t="s">
        <v>440</v>
      </c>
      <c r="E15" s="492" t="s">
        <v>449</v>
      </c>
      <c r="F15" s="492"/>
      <c r="G15" s="492"/>
      <c r="H15" s="377"/>
      <c r="I15" s="181"/>
      <c r="J15" s="181"/>
      <c r="K15" s="181"/>
      <c r="L15" s="188"/>
      <c r="M15" s="376"/>
      <c r="N15" s="10"/>
    </row>
    <row r="16" spans="1:21" ht="30" customHeight="1" x14ac:dyDescent="0.5">
      <c r="B16" s="33"/>
      <c r="C16" s="312"/>
      <c r="D16" s="181" t="s">
        <v>441</v>
      </c>
      <c r="E16" s="492" t="s">
        <v>701</v>
      </c>
      <c r="F16" s="492"/>
      <c r="G16" s="492"/>
      <c r="H16" s="377"/>
      <c r="I16" s="181"/>
      <c r="J16" s="181"/>
      <c r="K16" s="181"/>
      <c r="L16" s="188"/>
      <c r="M16" s="376"/>
      <c r="N16" s="10"/>
    </row>
    <row r="17" spans="2:14" ht="30" customHeight="1" x14ac:dyDescent="0.5">
      <c r="B17" s="33"/>
      <c r="C17" s="312"/>
      <c r="D17" s="181" t="s">
        <v>443</v>
      </c>
      <c r="E17" s="492" t="s">
        <v>702</v>
      </c>
      <c r="F17" s="492"/>
      <c r="G17" s="492"/>
      <c r="H17" s="377"/>
      <c r="J17" s="181"/>
      <c r="K17" s="372">
        <f>'Carbone intrinsèque'!K34-'Carbone intrinsèque'!K52</f>
        <v>0</v>
      </c>
      <c r="L17" s="188" t="s">
        <v>442</v>
      </c>
      <c r="M17" s="376"/>
      <c r="N17" s="10"/>
    </row>
    <row r="18" spans="2:14" ht="30" customHeight="1" x14ac:dyDescent="0.4">
      <c r="B18" s="9"/>
      <c r="C18" s="312"/>
      <c r="D18" s="181" t="s">
        <v>445</v>
      </c>
      <c r="E18" s="492" t="s">
        <v>450</v>
      </c>
      <c r="F18" s="492"/>
      <c r="G18" s="492"/>
      <c r="H18" s="373"/>
      <c r="I18" s="386" t="e">
        <f>'Carbone intrinsèque'!K23</f>
        <v>#DIV/0!</v>
      </c>
      <c r="J18" s="181" t="s">
        <v>699</v>
      </c>
      <c r="K18" s="313" t="e">
        <f>'Carbone intrinsèque'!E23</f>
        <v>#DIV/0!</v>
      </c>
      <c r="L18" s="188" t="s">
        <v>444</v>
      </c>
      <c r="M18" s="376"/>
      <c r="N18" s="10"/>
    </row>
    <row r="19" spans="2:14" ht="30" customHeight="1" x14ac:dyDescent="0.4">
      <c r="B19" s="9"/>
      <c r="C19" s="312"/>
      <c r="D19" s="181" t="s">
        <v>446</v>
      </c>
      <c r="E19" s="492" t="s">
        <v>451</v>
      </c>
      <c r="F19" s="492"/>
      <c r="G19" s="492"/>
      <c r="H19" s="373"/>
      <c r="I19" s="386" t="e">
        <f>'Carbone intrinsèque'!K23</f>
        <v>#DIV/0!</v>
      </c>
      <c r="J19" s="181" t="s">
        <v>699</v>
      </c>
      <c r="K19" s="313" t="e">
        <f>'Carbone intrinsèque'!E23</f>
        <v>#DIV/0!</v>
      </c>
      <c r="L19" s="188" t="s">
        <v>444</v>
      </c>
      <c r="M19" s="376"/>
      <c r="N19" s="10"/>
    </row>
    <row r="20" spans="2:14" ht="13.4" customHeight="1" x14ac:dyDescent="0.4">
      <c r="B20" s="9"/>
      <c r="C20" s="371"/>
      <c r="D20" s="371"/>
      <c r="E20" s="371"/>
      <c r="F20" s="371"/>
      <c r="G20" s="371"/>
      <c r="H20" s="378"/>
      <c r="I20" s="379"/>
      <c r="J20" s="380"/>
      <c r="K20" s="381"/>
      <c r="L20" s="382"/>
      <c r="M20" s="383"/>
      <c r="N20" s="10"/>
    </row>
    <row r="21" spans="2:14" ht="17.600000000000001" customHeight="1" x14ac:dyDescent="0.4">
      <c r="B21" s="9"/>
      <c r="C21" s="14" t="s">
        <v>704</v>
      </c>
      <c r="L21" s="188"/>
      <c r="M21" s="188"/>
      <c r="N21" s="10"/>
    </row>
    <row r="22" spans="2:14" ht="30" customHeight="1" x14ac:dyDescent="0.4">
      <c r="B22" s="9"/>
      <c r="C22" s="312"/>
      <c r="D22" s="402">
        <f>E22</f>
        <v>0</v>
      </c>
      <c r="E22" s="636"/>
      <c r="F22" s="636"/>
      <c r="G22" s="636"/>
      <c r="H22" s="636"/>
      <c r="I22" s="636"/>
      <c r="J22" s="636"/>
      <c r="K22" s="636"/>
      <c r="L22" s="636"/>
      <c r="M22" s="636"/>
      <c r="N22" s="10"/>
    </row>
    <row r="23" spans="2:14" ht="20.25" customHeight="1" thickBot="1" x14ac:dyDescent="0.45">
      <c r="B23" s="11"/>
      <c r="C23" s="12"/>
      <c r="D23" s="12"/>
      <c r="E23" s="12"/>
      <c r="F23" s="12"/>
      <c r="G23" s="12"/>
      <c r="H23" s="12"/>
      <c r="I23" s="12"/>
      <c r="J23" s="12"/>
      <c r="K23" s="12"/>
      <c r="L23" s="12"/>
      <c r="M23" s="12"/>
      <c r="N23" s="13"/>
    </row>
    <row r="24" spans="2:14" ht="15" thickBot="1" x14ac:dyDescent="0.45"/>
    <row r="25" spans="2:14" ht="14.6" x14ac:dyDescent="0.4">
      <c r="B25" s="496" t="s">
        <v>447</v>
      </c>
      <c r="C25" s="497"/>
      <c r="D25" s="497"/>
      <c r="E25" s="497"/>
      <c r="F25" s="497"/>
      <c r="G25" s="497"/>
      <c r="H25" s="497"/>
      <c r="I25" s="497"/>
      <c r="J25" s="497"/>
      <c r="K25" s="497"/>
      <c r="L25" s="497"/>
      <c r="M25" s="497"/>
      <c r="N25" s="498"/>
    </row>
    <row r="26" spans="2:14" ht="14.6" x14ac:dyDescent="0.4">
      <c r="B26" s="513"/>
      <c r="C26" s="514"/>
      <c r="D26" s="514"/>
      <c r="E26" s="514"/>
      <c r="F26" s="514"/>
      <c r="G26" s="514"/>
      <c r="H26" s="514"/>
      <c r="I26" s="514"/>
      <c r="J26" s="514"/>
      <c r="K26" s="514"/>
      <c r="L26" s="514"/>
      <c r="M26" s="514"/>
      <c r="N26" s="551"/>
    </row>
    <row r="27" spans="2:14" ht="14.6" x14ac:dyDescent="0.4">
      <c r="B27" s="9"/>
      <c r="C27" s="181"/>
      <c r="D27" s="181"/>
      <c r="E27" s="181"/>
      <c r="F27" s="181"/>
      <c r="G27" s="181"/>
      <c r="H27" s="181"/>
      <c r="I27" s="181"/>
      <c r="J27" s="181"/>
      <c r="K27" s="181"/>
      <c r="L27" s="77"/>
      <c r="M27" s="77"/>
      <c r="N27" s="252"/>
    </row>
    <row r="28" spans="2:14" ht="14.6" x14ac:dyDescent="0.4">
      <c r="B28" s="9"/>
      <c r="C28" s="14" t="s">
        <v>705</v>
      </c>
      <c r="G28" s="494"/>
      <c r="H28" s="494"/>
      <c r="I28" s="494"/>
      <c r="J28" s="181"/>
      <c r="K28" s="77"/>
      <c r="L28" s="77"/>
      <c r="M28" s="77"/>
      <c r="N28" s="10"/>
    </row>
    <row r="29" spans="2:14" ht="15" thickBot="1" x14ac:dyDescent="0.45">
      <c r="B29" s="11"/>
      <c r="C29" s="12"/>
      <c r="D29" s="12"/>
      <c r="E29" s="12"/>
      <c r="F29" s="12"/>
      <c r="G29" s="12"/>
      <c r="H29" s="12"/>
      <c r="I29" s="12"/>
      <c r="J29" s="12"/>
      <c r="K29" s="12"/>
      <c r="L29" s="12"/>
      <c r="M29" s="12"/>
      <c r="N29" s="13"/>
    </row>
    <row r="30" spans="2:14" ht="14.6" x14ac:dyDescent="0.4"/>
  </sheetData>
  <sheetProtection algorithmName="SHA-512" hashValue="Ok2m/4DDId0a9RZ17qB3NK3liuVlLzwprnQTTar4E5JR0k9fFeEW9+P0SeUVprUDebagbmolSKvDt/Z/fkvEDA==" saltValue="a/4tt34rFT756UjEIXEdPg==" spinCount="100000" sheet="1" selectLockedCells="1"/>
  <mergeCells count="14">
    <mergeCell ref="C9:E9"/>
    <mergeCell ref="C10:E10"/>
    <mergeCell ref="B25:N26"/>
    <mergeCell ref="B7:N8"/>
    <mergeCell ref="E13:G13"/>
    <mergeCell ref="E14:G14"/>
    <mergeCell ref="E15:G15"/>
    <mergeCell ref="H12:M12"/>
    <mergeCell ref="E22:M22"/>
    <mergeCell ref="G28:I28"/>
    <mergeCell ref="E16:G16"/>
    <mergeCell ref="E17:G17"/>
    <mergeCell ref="E18:G18"/>
    <mergeCell ref="E19:G19"/>
  </mergeCells>
  <conditionalFormatting sqref="F10">
    <cfRule type="expression" dxfId="5" priority="1">
      <formula>"-"</formula>
    </cfRule>
  </conditionalFormatting>
  <dataValidations count="1">
    <dataValidation type="list" errorStyle="warning" allowBlank="1" showInputMessage="1" showErrorMessage="1" sqref="C13:C19 C22" xr:uid="{782717E8-7269-4ED4-BCC8-5CABB8CCD3B6}">
      <formula1>"✓"</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7CEB9-007A-4E0E-BF19-3FF92C4679BE}">
  <sheetPr codeName="Sheet7">
    <pageSetUpPr autoPageBreaks="0"/>
  </sheetPr>
  <dimension ref="A6:O43"/>
  <sheetViews>
    <sheetView workbookViewId="0">
      <selection activeCell="C21" sqref="C21"/>
    </sheetView>
  </sheetViews>
  <sheetFormatPr defaultColWidth="8.84375" defaultRowHeight="14.6" x14ac:dyDescent="0.4"/>
  <cols>
    <col min="1" max="1" width="3.4609375" style="14" customWidth="1"/>
    <col min="2" max="2" width="24.4609375" style="14" customWidth="1"/>
    <col min="3" max="3" width="21" style="14" customWidth="1"/>
    <col min="4" max="4" width="17.69140625" style="14" customWidth="1"/>
    <col min="5" max="5" width="20.53515625" style="14" bestFit="1" customWidth="1"/>
    <col min="6" max="6" width="15.53515625" style="14" hidden="1" customWidth="1"/>
    <col min="7" max="7" width="19.53515625" style="14" bestFit="1" customWidth="1"/>
    <col min="8" max="8" width="20.84375" style="14" customWidth="1"/>
    <col min="9" max="9" width="14.3046875" style="14" hidden="1" customWidth="1"/>
    <col min="10" max="11" width="21" style="14" customWidth="1"/>
    <col min="12" max="16384" width="8.84375" style="14"/>
  </cols>
  <sheetData>
    <row r="6" spans="1:15" ht="15" thickBot="1" x14ac:dyDescent="0.45">
      <c r="J6" s="2"/>
      <c r="K6" s="2"/>
      <c r="L6" s="2"/>
    </row>
    <row r="7" spans="1:15" ht="91.2" customHeight="1" thickBot="1" x14ac:dyDescent="0.45">
      <c r="B7" s="138"/>
      <c r="C7" s="139" t="s">
        <v>191</v>
      </c>
      <c r="D7" s="139" t="s">
        <v>192</v>
      </c>
      <c r="E7" s="139" t="s">
        <v>193</v>
      </c>
      <c r="F7" s="139" t="s">
        <v>42</v>
      </c>
      <c r="G7" s="139" t="s">
        <v>194</v>
      </c>
      <c r="H7" s="139" t="s">
        <v>195</v>
      </c>
      <c r="I7" s="284" t="s">
        <v>399</v>
      </c>
      <c r="J7" s="139" t="s">
        <v>196</v>
      </c>
      <c r="K7" s="140" t="s">
        <v>265</v>
      </c>
      <c r="O7" s="3"/>
    </row>
    <row r="8" spans="1:15" x14ac:dyDescent="0.4">
      <c r="B8" s="141" t="s">
        <v>36</v>
      </c>
      <c r="C8" s="151">
        <v>470</v>
      </c>
      <c r="D8" s="151">
        <f t="shared" ref="D8:D21" si="0">E8-C8</f>
        <v>20</v>
      </c>
      <c r="E8" s="151">
        <v>490</v>
      </c>
      <c r="F8" s="280">
        <v>136.25380000000001</v>
      </c>
      <c r="G8" s="136">
        <f t="shared" ref="G8:G20" si="1">F8*3412.14/1000</f>
        <v>464.91704113200007</v>
      </c>
      <c r="H8" s="281">
        <v>1962.01515241214</v>
      </c>
      <c r="I8" s="291">
        <v>3.7239790000000002E-2</v>
      </c>
      <c r="J8" s="137">
        <f>H8*(1/I8)*(1/1000)</f>
        <v>52.685988627007291</v>
      </c>
      <c r="K8" s="142">
        <f t="shared" ref="K8:K21" si="2">J8*9.48043</f>
        <v>499.48582715913875</v>
      </c>
    </row>
    <row r="9" spans="1:15" x14ac:dyDescent="0.4">
      <c r="B9" s="141" t="s">
        <v>189</v>
      </c>
      <c r="C9" s="151">
        <v>14</v>
      </c>
      <c r="D9" s="151">
        <f t="shared" si="0"/>
        <v>1</v>
      </c>
      <c r="E9" s="151">
        <v>15</v>
      </c>
      <c r="F9" s="281">
        <v>122.771</v>
      </c>
      <c r="G9" s="136">
        <f t="shared" si="1"/>
        <v>418.91183993999999</v>
      </c>
      <c r="H9" s="281">
        <v>1966.4027621268499</v>
      </c>
      <c r="I9" s="292">
        <v>3.7239790000000002E-2</v>
      </c>
      <c r="J9" s="137">
        <f t="shared" ref="J9:J20" si="3">H9*(1/I9)*(1/1000)</f>
        <v>52.803809101148254</v>
      </c>
      <c r="K9" s="142">
        <f t="shared" si="2"/>
        <v>500.60281591679893</v>
      </c>
    </row>
    <row r="10" spans="1:15" x14ac:dyDescent="0.4">
      <c r="A10" s="143"/>
      <c r="B10" s="141" t="s">
        <v>34</v>
      </c>
      <c r="C10" s="151">
        <v>1.3</v>
      </c>
      <c r="D10" s="151">
        <f t="shared" si="0"/>
        <v>9.9999999999999867E-2</v>
      </c>
      <c r="E10" s="151">
        <v>1.4</v>
      </c>
      <c r="F10" s="281">
        <v>0</v>
      </c>
      <c r="G10" s="136">
        <f t="shared" si="1"/>
        <v>0</v>
      </c>
      <c r="H10" s="281">
        <v>1915.07797758027</v>
      </c>
      <c r="I10" s="292">
        <v>3.7239790000000002E-2</v>
      </c>
      <c r="J10" s="137">
        <f t="shared" si="3"/>
        <v>51.425584773175949</v>
      </c>
      <c r="K10" s="142">
        <f t="shared" si="2"/>
        <v>487.53665665116046</v>
      </c>
    </row>
    <row r="11" spans="1:15" x14ac:dyDescent="0.4">
      <c r="B11" s="141" t="s">
        <v>187</v>
      </c>
      <c r="C11" s="151">
        <v>330</v>
      </c>
      <c r="D11" s="151">
        <f t="shared" si="0"/>
        <v>20</v>
      </c>
      <c r="E11" s="151">
        <v>350</v>
      </c>
      <c r="F11" s="281">
        <v>178.55869999999999</v>
      </c>
      <c r="G11" s="136">
        <f t="shared" si="1"/>
        <v>609.26728261799997</v>
      </c>
      <c r="H11" s="281">
        <v>1919</v>
      </c>
      <c r="I11" s="292">
        <v>3.7239790000000002E-2</v>
      </c>
      <c r="J11" s="137">
        <f t="shared" si="3"/>
        <v>51.530902832695887</v>
      </c>
      <c r="K11" s="142">
        <f t="shared" si="2"/>
        <v>488.53511714217507</v>
      </c>
    </row>
    <row r="12" spans="1:15" x14ac:dyDescent="0.4">
      <c r="B12" s="141" t="s">
        <v>185</v>
      </c>
      <c r="C12" s="151">
        <v>17</v>
      </c>
      <c r="D12" s="151">
        <f t="shared" si="0"/>
        <v>1</v>
      </c>
      <c r="E12" s="151">
        <v>18</v>
      </c>
      <c r="F12" s="281">
        <v>109.2349</v>
      </c>
      <c r="G12" s="136">
        <f t="shared" si="1"/>
        <v>372.724771686</v>
      </c>
      <c r="H12" s="281">
        <v>1919</v>
      </c>
      <c r="I12" s="292">
        <v>3.7239790000000002E-2</v>
      </c>
      <c r="J12" s="137">
        <f t="shared" si="3"/>
        <v>51.530902832695887</v>
      </c>
      <c r="K12" s="142">
        <f t="shared" si="2"/>
        <v>488.53511714217507</v>
      </c>
    </row>
    <row r="13" spans="1:15" x14ac:dyDescent="0.4">
      <c r="B13" s="141" t="s">
        <v>190</v>
      </c>
      <c r="C13" s="151">
        <v>180</v>
      </c>
      <c r="D13" s="151">
        <f t="shared" si="0"/>
        <v>10</v>
      </c>
      <c r="E13" s="151">
        <v>190</v>
      </c>
      <c r="F13" s="281">
        <v>246.971</v>
      </c>
      <c r="G13" s="136">
        <f t="shared" si="1"/>
        <v>842.69962794000003</v>
      </c>
      <c r="H13" s="281">
        <v>1966</v>
      </c>
      <c r="I13" s="292">
        <v>3.7239790000000002E-2</v>
      </c>
      <c r="J13" s="137">
        <f t="shared" si="3"/>
        <v>52.792993730630599</v>
      </c>
      <c r="K13" s="142">
        <f t="shared" si="2"/>
        <v>500.50028155368227</v>
      </c>
    </row>
    <row r="14" spans="1:15" x14ac:dyDescent="0.4">
      <c r="B14" s="141" t="s">
        <v>186</v>
      </c>
      <c r="C14" s="151">
        <v>660</v>
      </c>
      <c r="D14" s="151">
        <f t="shared" si="0"/>
        <v>40</v>
      </c>
      <c r="E14" s="151">
        <v>700</v>
      </c>
      <c r="F14" s="281">
        <v>155.92869999999999</v>
      </c>
      <c r="G14" s="136">
        <f t="shared" si="1"/>
        <v>532.05055441799993</v>
      </c>
      <c r="H14" s="281">
        <v>1919</v>
      </c>
      <c r="I14" s="292">
        <v>3.7239790000000002E-2</v>
      </c>
      <c r="J14" s="137">
        <f t="shared" si="3"/>
        <v>51.530902832695887</v>
      </c>
      <c r="K14" s="142">
        <f t="shared" si="2"/>
        <v>488.53511714217507</v>
      </c>
    </row>
    <row r="15" spans="1:15" x14ac:dyDescent="0.4">
      <c r="B15" s="141" t="s">
        <v>38</v>
      </c>
      <c r="C15" s="151">
        <v>780</v>
      </c>
      <c r="D15" s="151">
        <f t="shared" si="0"/>
        <v>40</v>
      </c>
      <c r="E15" s="151">
        <v>820</v>
      </c>
      <c r="F15" s="281">
        <v>246.971</v>
      </c>
      <c r="G15" s="136">
        <f t="shared" si="1"/>
        <v>842.69962794000003</v>
      </c>
      <c r="H15" s="281">
        <v>1966</v>
      </c>
      <c r="I15" s="292">
        <v>3.7239790000000002E-2</v>
      </c>
      <c r="J15" s="137">
        <f t="shared" si="3"/>
        <v>52.792993730630599</v>
      </c>
      <c r="K15" s="142">
        <f t="shared" si="2"/>
        <v>500.50028155368227</v>
      </c>
    </row>
    <row r="16" spans="1:15" x14ac:dyDescent="0.4">
      <c r="B16" s="141" t="s">
        <v>33</v>
      </c>
      <c r="C16" s="151">
        <v>35</v>
      </c>
      <c r="D16" s="151">
        <f t="shared" si="0"/>
        <v>3</v>
      </c>
      <c r="E16" s="151">
        <v>38</v>
      </c>
      <c r="F16" s="281">
        <v>120.30249999999999</v>
      </c>
      <c r="G16" s="136">
        <f t="shared" si="1"/>
        <v>410.48897234999993</v>
      </c>
      <c r="H16" s="281">
        <v>1920.7797575289601</v>
      </c>
      <c r="I16" s="292">
        <v>3.7239790000000002E-2</v>
      </c>
      <c r="J16" s="137">
        <f t="shared" si="3"/>
        <v>51.578694657756124</v>
      </c>
      <c r="K16" s="142">
        <f t="shared" si="2"/>
        <v>488.98820419423089</v>
      </c>
    </row>
    <row r="17" spans="2:11" x14ac:dyDescent="0.4">
      <c r="B17" s="144" t="s">
        <v>276</v>
      </c>
      <c r="C17" s="279">
        <v>330</v>
      </c>
      <c r="D17" s="151">
        <f t="shared" si="0"/>
        <v>20</v>
      </c>
      <c r="E17" s="279">
        <v>350</v>
      </c>
      <c r="F17" s="282">
        <v>203.35120000000001</v>
      </c>
      <c r="G17" s="136">
        <f t="shared" si="1"/>
        <v>693.86276356799999</v>
      </c>
      <c r="H17" s="282">
        <v>1919</v>
      </c>
      <c r="I17" s="293">
        <v>3.7239790000000002E-2</v>
      </c>
      <c r="J17" s="137">
        <f t="shared" si="3"/>
        <v>51.530902832695887</v>
      </c>
      <c r="K17" s="142">
        <f t="shared" si="2"/>
        <v>488.53511714217507</v>
      </c>
    </row>
    <row r="18" spans="2:11" x14ac:dyDescent="0.4">
      <c r="B18" s="141" t="s">
        <v>188</v>
      </c>
      <c r="C18" s="151">
        <v>1.2</v>
      </c>
      <c r="D18" s="151">
        <f t="shared" si="0"/>
        <v>0.5</v>
      </c>
      <c r="E18" s="151">
        <v>1.7</v>
      </c>
      <c r="F18" s="281">
        <v>96.519800000000004</v>
      </c>
      <c r="G18" s="136">
        <f t="shared" si="1"/>
        <v>329.33907037199998</v>
      </c>
      <c r="H18" s="281">
        <v>1925.8512532448401</v>
      </c>
      <c r="I18" s="292">
        <v>3.7239790000000002E-2</v>
      </c>
      <c r="J18" s="137">
        <f t="shared" si="3"/>
        <v>51.714879521201382</v>
      </c>
      <c r="K18" s="142">
        <f t="shared" si="2"/>
        <v>490.27929525918324</v>
      </c>
    </row>
    <row r="19" spans="2:11" x14ac:dyDescent="0.4">
      <c r="B19" s="141" t="s">
        <v>35</v>
      </c>
      <c r="C19" s="151">
        <v>630</v>
      </c>
      <c r="D19" s="151">
        <f t="shared" si="0"/>
        <v>40</v>
      </c>
      <c r="E19" s="151">
        <v>670</v>
      </c>
      <c r="F19" s="281">
        <v>133.18219999999999</v>
      </c>
      <c r="G19" s="136">
        <f t="shared" si="1"/>
        <v>454.43631190799999</v>
      </c>
      <c r="H19" s="281">
        <v>1919.87656590029</v>
      </c>
      <c r="I19" s="292">
        <v>3.7239790000000002E-2</v>
      </c>
      <c r="J19" s="137">
        <f t="shared" si="3"/>
        <v>51.554441254912817</v>
      </c>
      <c r="K19" s="142">
        <f t="shared" si="2"/>
        <v>488.75827150631312</v>
      </c>
    </row>
    <row r="20" spans="2:11" x14ac:dyDescent="0.4">
      <c r="B20" s="141" t="s">
        <v>37</v>
      </c>
      <c r="C20" s="151">
        <v>70</v>
      </c>
      <c r="D20" s="151">
        <f t="shared" si="0"/>
        <v>0</v>
      </c>
      <c r="E20" s="151">
        <v>70</v>
      </c>
      <c r="F20" s="283">
        <v>246.971</v>
      </c>
      <c r="G20" s="136">
        <f t="shared" si="1"/>
        <v>842.69962794000003</v>
      </c>
      <c r="H20" s="281">
        <v>1966</v>
      </c>
      <c r="I20" s="292">
        <v>3.7239790000000002E-2</v>
      </c>
      <c r="J20" s="137">
        <f t="shared" si="3"/>
        <v>52.792993730630599</v>
      </c>
      <c r="K20" s="142">
        <f t="shared" si="2"/>
        <v>500.50028155368227</v>
      </c>
    </row>
    <row r="21" spans="2:11" ht="15" thickBot="1" x14ac:dyDescent="0.45">
      <c r="B21" s="145" t="s">
        <v>173</v>
      </c>
      <c r="C21" s="290"/>
      <c r="D21" s="146">
        <f t="shared" si="0"/>
        <v>0</v>
      </c>
      <c r="E21" s="290"/>
      <c r="F21" s="146"/>
      <c r="G21" s="290"/>
      <c r="H21" s="290"/>
      <c r="I21" s="294">
        <v>3.7239790000000002E-2</v>
      </c>
      <c r="J21" s="147">
        <f>H21*26.137/1000</f>
        <v>0</v>
      </c>
      <c r="K21" s="148">
        <f t="shared" si="2"/>
        <v>0</v>
      </c>
    </row>
    <row r="22" spans="2:11" ht="38.25" customHeight="1" x14ac:dyDescent="0.4">
      <c r="B22" s="648" t="s">
        <v>281</v>
      </c>
      <c r="C22" s="648"/>
      <c r="D22" s="648"/>
      <c r="E22" s="648"/>
      <c r="F22" s="648"/>
      <c r="G22" s="648"/>
      <c r="H22" s="648"/>
      <c r="I22" s="648"/>
      <c r="J22" s="648"/>
      <c r="K22" s="648"/>
    </row>
    <row r="23" spans="2:11" ht="15" thickBot="1" x14ac:dyDescent="0.45">
      <c r="B23" s="161"/>
      <c r="C23" s="161"/>
      <c r="D23" s="161"/>
      <c r="E23" s="161"/>
      <c r="F23" s="161"/>
    </row>
    <row r="24" spans="2:11" ht="31.75" x14ac:dyDescent="0.4">
      <c r="B24" s="149" t="s">
        <v>197</v>
      </c>
      <c r="C24" s="139" t="s">
        <v>266</v>
      </c>
      <c r="D24" s="150" t="s">
        <v>267</v>
      </c>
    </row>
    <row r="25" spans="2:11" x14ac:dyDescent="0.4">
      <c r="B25" s="141" t="s">
        <v>401</v>
      </c>
      <c r="C25" s="151">
        <v>0</v>
      </c>
      <c r="D25" s="152">
        <v>0</v>
      </c>
    </row>
    <row r="26" spans="2:11" x14ac:dyDescent="0.4">
      <c r="B26" s="141" t="s">
        <v>402</v>
      </c>
      <c r="C26" s="151">
        <v>1</v>
      </c>
      <c r="D26" s="152">
        <v>1</v>
      </c>
    </row>
    <row r="27" spans="2:11" x14ac:dyDescent="0.4">
      <c r="B27" s="141" t="s">
        <v>403</v>
      </c>
      <c r="C27" s="151">
        <v>292</v>
      </c>
      <c r="D27" s="152">
        <v>79</v>
      </c>
    </row>
    <row r="28" spans="2:11" x14ac:dyDescent="0.4">
      <c r="B28" s="141" t="s">
        <v>404</v>
      </c>
      <c r="C28" s="151">
        <v>1674.5809999999999</v>
      </c>
      <c r="D28" s="152">
        <v>466.76399999999995</v>
      </c>
    </row>
    <row r="29" spans="2:11" x14ac:dyDescent="0.4">
      <c r="B29" s="141" t="s">
        <v>31</v>
      </c>
      <c r="C29" s="151">
        <v>2430</v>
      </c>
      <c r="D29" s="152">
        <v>677</v>
      </c>
    </row>
    <row r="30" spans="2:11" ht="15" customHeight="1" x14ac:dyDescent="0.4">
      <c r="B30" s="141" t="s">
        <v>28</v>
      </c>
      <c r="C30" s="151">
        <v>3710</v>
      </c>
      <c r="D30" s="152">
        <v>1300</v>
      </c>
    </row>
    <row r="31" spans="2:11" x14ac:dyDescent="0.4">
      <c r="B31" s="141" t="s">
        <v>29</v>
      </c>
      <c r="C31" s="151">
        <v>4010.6000000000004</v>
      </c>
      <c r="D31" s="152">
        <v>1624.21</v>
      </c>
    </row>
    <row r="32" spans="2:11" ht="15" thickBot="1" x14ac:dyDescent="0.45">
      <c r="B32" s="141" t="s">
        <v>30</v>
      </c>
      <c r="C32" s="153">
        <v>4260</v>
      </c>
      <c r="D32" s="154">
        <v>1923.5</v>
      </c>
    </row>
    <row r="33" spans="2:4" ht="31.95" customHeight="1" x14ac:dyDescent="0.4">
      <c r="B33" s="648" t="s">
        <v>400</v>
      </c>
      <c r="C33" s="648"/>
      <c r="D33" s="648"/>
    </row>
    <row r="34" spans="2:4" ht="15" thickBot="1" x14ac:dyDescent="0.45">
      <c r="B34" s="649"/>
      <c r="C34" s="649"/>
      <c r="D34" s="649"/>
    </row>
    <row r="35" spans="2:4" ht="15" customHeight="1" x14ac:dyDescent="0.4">
      <c r="B35" s="155" t="s">
        <v>200</v>
      </c>
      <c r="C35" s="156" t="s">
        <v>198</v>
      </c>
    </row>
    <row r="36" spans="2:4" ht="15" customHeight="1" x14ac:dyDescent="0.4">
      <c r="B36" s="157" t="s">
        <v>132</v>
      </c>
      <c r="C36" s="158">
        <f>100.95/1.055056</f>
        <v>95.682124929861544</v>
      </c>
    </row>
    <row r="37" spans="2:4" ht="15" customHeight="1" x14ac:dyDescent="0.4">
      <c r="B37" s="157" t="s">
        <v>171</v>
      </c>
      <c r="C37" s="158">
        <f>74.0882/1.055056</f>
        <v>70.222054563928367</v>
      </c>
    </row>
    <row r="38" spans="2:4" ht="15" customHeight="1" x14ac:dyDescent="0.4">
      <c r="B38" s="157" t="s">
        <v>172</v>
      </c>
      <c r="C38" s="158">
        <f>75.1289/1.055056</f>
        <v>71.208447703249874</v>
      </c>
    </row>
    <row r="39" spans="2:4" ht="15" customHeight="1" thickBot="1" x14ac:dyDescent="0.45">
      <c r="B39" s="159" t="s">
        <v>32</v>
      </c>
      <c r="C39" s="160">
        <f>64.5199/1.055056</f>
        <v>61.153057278476219</v>
      </c>
    </row>
    <row r="40" spans="2:4" ht="15" customHeight="1" x14ac:dyDescent="0.4">
      <c r="B40" s="648" t="s">
        <v>199</v>
      </c>
      <c r="C40" s="648"/>
    </row>
    <row r="41" spans="2:4" ht="15" customHeight="1" x14ac:dyDescent="0.4">
      <c r="B41" s="649"/>
      <c r="C41" s="649"/>
    </row>
    <row r="42" spans="2:4" ht="26.4" customHeight="1" x14ac:dyDescent="0.4">
      <c r="B42" s="649"/>
      <c r="C42" s="649"/>
    </row>
    <row r="43" spans="2:4" ht="14.4" customHeight="1" x14ac:dyDescent="0.4">
      <c r="B43" s="78"/>
      <c r="C43" s="78"/>
      <c r="D43" s="78"/>
    </row>
  </sheetData>
  <sheetProtection algorithmName="SHA-512" hashValue="f+GY+g9COadSqhJN9oIct91NicLTtuGdwoi945Ur3HVjvwluToEYOnTDcVU3mRnnMHDLuvUeyyDKvsE17QoufA==" saltValue="WENRzS7TPrbBmKUhOHQDwg==" spinCount="100000" sheet="1" selectLockedCells="1"/>
  <sortState xmlns:xlrd2="http://schemas.microsoft.com/office/spreadsheetml/2017/richdata2" ref="B8:K20">
    <sortCondition ref="B20"/>
  </sortState>
  <mergeCells count="3">
    <mergeCell ref="B22:K22"/>
    <mergeCell ref="B40:C42"/>
    <mergeCell ref="B33:D34"/>
  </mergeCells>
  <hyperlinks>
    <hyperlink ref="I7" r:id="rId1" location="1" display="https://apps.cer-rec.gc.ca/Conversion/conversion-tables.aspx?GoCTemplateCulture=en-CA - 1" xr:uid="{8D150A29-B6B3-434B-B841-7C22833242E0}"/>
  </hyperlink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Zero Carbon Document" ma:contentTypeID="0x010100D7BE796B0D26C74D97ABF9653C81EEC50900EF3BD69FB4D1064F95ED9ECA2D44F90E" ma:contentTypeVersion="4" ma:contentTypeDescription="" ma:contentTypeScope="" ma:versionID="39bf1683842cbf34386231780fedd1d4">
  <xsd:schema xmlns:xsd="http://www.w3.org/2001/XMLSchema" xmlns:xs="http://www.w3.org/2001/XMLSchema" xmlns:p="http://schemas.microsoft.com/office/2006/metadata/properties" xmlns:ns2="4f90aed1-ee1c-4862-8caa-1345e996d9c1" targetNamespace="http://schemas.microsoft.com/office/2006/metadata/properties" ma:root="true" ma:fieldsID="ddfa441dbbc9e1c7833be3130696c0fc" ns2:_="">
    <xsd:import namespace="4f90aed1-ee1c-4862-8caa-1345e996d9c1"/>
    <xsd:element name="properties">
      <xsd:complexType>
        <xsd:sequence>
          <xsd:element name="documentManagement">
            <xsd:complexType>
              <xsd:all>
                <xsd:element ref="ns2:mf81416f5a5d4ae89d72b7154a90f9e2"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90aed1-ee1c-4862-8caa-1345e996d9c1" elementFormDefault="qualified">
    <xsd:import namespace="http://schemas.microsoft.com/office/2006/documentManagement/types"/>
    <xsd:import namespace="http://schemas.microsoft.com/office/infopath/2007/PartnerControls"/>
    <xsd:element name="mf81416f5a5d4ae89d72b7154a90f9e2" ma:index="8" nillable="true" ma:taxonomy="true" ma:internalName="mf81416f5a5d4ae89d72b7154a90f9e2" ma:taxonomyFieldName="Logical_x0020_Architecture" ma:displayName="Logical Architecture" ma:default="" ma:fieldId="{6f81416f-5a5d-4ae8-9d72-b7154a90f9e2}" ma:sspId="b7db25c2-f5f0-4a0b-a02c-73fa9a4e2da6" ma:termSetId="53dabd98-2894-4d5e-98f0-fe6834a00762"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8938bb3a-515c-4431-a3f4-78affdda3253}" ma:internalName="TaxCatchAll" ma:showField="CatchAllData" ma:web="635ecd9b-6a52-46fc-aa27-eb24cfccd1b8">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8938bb3a-515c-4431-a3f4-78affdda3253}" ma:internalName="TaxCatchAllLabel" ma:readOnly="true" ma:showField="CatchAllDataLabel" ma:web="635ecd9b-6a52-46fc-aa27-eb24cfccd1b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f90aed1-ee1c-4862-8caa-1345e996d9c1">
      <Value>50</Value>
    </TaxCatchAll>
    <mf81416f5a5d4ae89d72b7154a90f9e2 xmlns="4f90aed1-ee1c-4862-8caa-1345e996d9c1">
      <Terms xmlns="http://schemas.microsoft.com/office/infopath/2007/PartnerControls">
        <TermInfo xmlns="http://schemas.microsoft.com/office/infopath/2007/PartnerControls">
          <TermName xmlns="http://schemas.microsoft.com/office/infopath/2007/PartnerControls">Development</TermName>
          <TermId xmlns="http://schemas.microsoft.com/office/infopath/2007/PartnerControls">596b33ef-5069-4c49-a94d-5db51c17e6e5</TermId>
        </TermInfo>
      </Terms>
    </mf81416f5a5d4ae89d72b7154a90f9e2>
  </documentManagement>
</p:properties>
</file>

<file path=customXml/item4.xml><?xml version="1.0" encoding="utf-8"?>
<?mso-contentType ?>
<SharedContentType xmlns="Microsoft.SharePoint.Taxonomy.ContentTypeSync" SourceId="b7db25c2-f5f0-4a0b-a02c-73fa9a4e2da6" ContentTypeId="0x010100D7BE796B0D26C74D97ABF9653C81EEC509" PreviousValue="false" LastSyncTimeStamp="2021-11-17T00:41:46.01Z"/>
</file>

<file path=customXml/itemProps1.xml><?xml version="1.0" encoding="utf-8"?>
<ds:datastoreItem xmlns:ds="http://schemas.openxmlformats.org/officeDocument/2006/customXml" ds:itemID="{B8362CE8-8BDC-4887-8015-25176370F1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90aed1-ee1c-4862-8caa-1345e996d9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67D16A-412B-4ECD-B3D9-9989DE781556}">
  <ds:schemaRefs>
    <ds:schemaRef ds:uri="http://schemas.microsoft.com/sharepoint/v3/contenttype/forms"/>
  </ds:schemaRefs>
</ds:datastoreItem>
</file>

<file path=customXml/itemProps3.xml><?xml version="1.0" encoding="utf-8"?>
<ds:datastoreItem xmlns:ds="http://schemas.openxmlformats.org/officeDocument/2006/customXml" ds:itemID="{3927D6BE-B604-468C-AA6C-F0623C0629D3}">
  <ds:schemaRefs>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purl.org/dc/elements/1.1/"/>
    <ds:schemaRef ds:uri="http://purl.org/dc/dcmitype/"/>
    <ds:schemaRef ds:uri="http://schemas.microsoft.com/office/2006/documentManagement/types"/>
    <ds:schemaRef ds:uri="4f90aed1-ee1c-4862-8caa-1345e996d9c1"/>
    <ds:schemaRef ds:uri="http://www.w3.org/XML/1998/namespace"/>
  </ds:schemaRefs>
</ds:datastoreItem>
</file>

<file path=customXml/itemProps4.xml><?xml version="1.0" encoding="utf-8"?>
<ds:datastoreItem xmlns:ds="http://schemas.openxmlformats.org/officeDocument/2006/customXml" ds:itemID="{1742FC07-45A4-44C1-9477-04B622B76DEB}">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À soumettre</vt:lpstr>
      <vt:lpstr>Sommaire</vt:lpstr>
      <vt:lpstr>Efficacité</vt:lpstr>
      <vt:lpstr>Carbone intrinsèque</vt:lpstr>
      <vt:lpstr>Électricité</vt:lpstr>
      <vt:lpstr>Autre énergie</vt:lpstr>
      <vt:lpstr>Réfrigérants</vt:lpstr>
      <vt:lpstr>Impact et innovation</vt:lpstr>
      <vt:lpstr>Facteurs d'émissions</vt:lpstr>
      <vt:lpstr>Graphiques</vt:lpstr>
      <vt:lpstr>Modifications de versions</vt:lpstr>
      <vt:lpstr>Carbon Summary</vt:lpstr>
      <vt:lpstr>Energy Summary</vt:lpstr>
      <vt:lpstr>Peak Summary</vt:lpstr>
      <vt:lpstr>Targets</vt:lpstr>
      <vt:lpstr>Ecometrics</vt:lpstr>
      <vt:lpstr>'À soumettre'!_Toc26112855</vt:lpstr>
      <vt:lpstr>Sommaire!Print_Area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 MacDonald</dc:creator>
  <cp:lastModifiedBy>Melissa Dosne</cp:lastModifiedBy>
  <cp:lastPrinted>2024-08-26T20:57:04Z</cp:lastPrinted>
  <dcterms:created xsi:type="dcterms:W3CDTF">2019-09-13T12:57:07Z</dcterms:created>
  <dcterms:modified xsi:type="dcterms:W3CDTF">2024-10-08T04:55:27Z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0x010100D7BE796B0D26C74D97ABF9653C81EEC50900EF3BD69FB4D1064F95ED9ECA2D44F90E</vt:lpwstr>
  </property>
  <property fmtid="{D5CDD505-2E9C-101B-9397-08002B2CF9AE}" pid="3" name="Order">
    <vt:r8>880600</vt:r8>
  </property>
  <property fmtid="{D5CDD505-2E9C-101B-9397-08002B2CF9AE}" pid="4" name="Logical Architecture">
    <vt:lpwstr>50;#Development|596b33ef-5069-4c49-a94d-5db51c17e6e5</vt:lpwstr>
  </property>
  <property fmtid="{D5CDD505-2E9C-101B-9397-08002B2CF9AE}" pid="5" name="MediaServiceImageTags">
    <vt:lpwstr/>
  </property>
  <property fmtid="{D5CDD505-2E9C-101B-9397-08002B2CF9AE}" pid="6" name="lcf76f155ced4ddcb4097134ff3c332f">
    <vt:lpwstr/>
  </property>
</Properties>
</file>